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wn of Ajax" sheetId="1" r:id="rId4"/>
    <sheet state="visible" name="Township of Brock" sheetId="2" r:id="rId5"/>
    <sheet state="visible" name="Town of Aurora" sheetId="3" r:id="rId6"/>
    <sheet state="visible" name="Brampton" sheetId="4" r:id="rId7"/>
    <sheet state="visible" name="Burlington" sheetId="5" r:id="rId8"/>
    <sheet state="visible" name="Caledon" sheetId="6" r:id="rId9"/>
    <sheet state="visible" name="Municipality of Clarington" sheetId="7" r:id="rId10"/>
    <sheet state="visible" name="Town of East Gwillimbury" sheetId="8" r:id="rId11"/>
    <sheet state="visible" name="Town of Georgina" sheetId="9" r:id="rId12"/>
    <sheet state="visible" name="Town of Halton Hills" sheetId="10" r:id="rId13"/>
    <sheet state="visible" name="Township of King" sheetId="11" r:id="rId14"/>
    <sheet state="visible" name="Mississauga" sheetId="12" r:id="rId15"/>
    <sheet state="visible" name="Town of Milton" sheetId="13" r:id="rId16"/>
    <sheet state="visible" name="Markham" sheetId="14" r:id="rId17"/>
    <sheet state="visible" name="Town of Newmarket" sheetId="15" r:id="rId18"/>
    <sheet state="visible" name="Town of Oakville" sheetId="16" r:id="rId19"/>
    <sheet state="visible" name="Oshawa" sheetId="17" r:id="rId20"/>
    <sheet state="visible" name="Pickering" sheetId="18" r:id="rId21"/>
    <sheet state="visible" name="Richmond Hill" sheetId="19" r:id="rId22"/>
    <sheet state="visible" name="Toronto" sheetId="20" r:id="rId23"/>
    <sheet state="visible" name="Township of Uxbridge" sheetId="21" r:id="rId24"/>
    <sheet state="visible" name="Vaughan" sheetId="22" r:id="rId25"/>
    <sheet state="visible" name="Town of Whitchurch-Stouffville" sheetId="23" r:id="rId26"/>
    <sheet state="visible" name="Town of Whitby" sheetId="24" r:id="rId27"/>
  </sheets>
  <definedNames/>
  <calcPr/>
  <extLst>
    <ext uri="GoogleSheetsCustomDataVersion2">
      <go:sheetsCustomData xmlns:go="http://customooxmlschemas.google.com/" r:id="rId28" roundtripDataChecksum="1a02QUKV/dZsyv3RuPOGGPxoerYZAJ/HxwQs49RHvG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15">
      <text>
        <t xml:space="preserve">======
ID#AAABwHNd7yo
    (2025-11-14 06:04:59)
Vaughan Public Library</t>
      </text>
    </comment>
  </commentList>
  <extLst>
    <ext uri="GoogleSheetsCustomDataVersion2">
      <go:sheetsCustomData xmlns:go="http://customooxmlschemas.google.com/" r:id="rId1" roundtripDataSignature="AMtx7mi3mRJwzIP7l1CasDO5kJSsQK10EQ=="/>
    </ext>
  </extLst>
</comments>
</file>

<file path=xl/sharedStrings.xml><?xml version="1.0" encoding="utf-8"?>
<sst xmlns="http://schemas.openxmlformats.org/spreadsheetml/2006/main" count="75556" uniqueCount="13634">
  <si>
    <t>Category</t>
  </si>
  <si>
    <t>General Categories</t>
  </si>
  <si>
    <t>Program Name</t>
  </si>
  <si>
    <t>Age</t>
  </si>
  <si>
    <t>Age List</t>
  </si>
  <si>
    <t>Start Time</t>
  </si>
  <si>
    <t>End Time</t>
  </si>
  <si>
    <t>Total Time (Hours)</t>
  </si>
  <si>
    <t>Fee</t>
  </si>
  <si>
    <t>Cost (per hour)</t>
  </si>
  <si>
    <t>Descriptions</t>
  </si>
  <si>
    <t>Spots Left</t>
  </si>
  <si>
    <t>Additional Notes</t>
  </si>
  <si>
    <t>Sessions</t>
  </si>
  <si>
    <t>Example</t>
  </si>
  <si>
    <t>4-7</t>
  </si>
  <si>
    <t>4, 5, 6, 7</t>
  </si>
  <si>
    <t>9:00 AM</t>
  </si>
  <si>
    <t>...</t>
  </si>
  <si>
    <t>3 sessions</t>
  </si>
  <si>
    <t>Summer Camp</t>
  </si>
  <si>
    <t>After care</t>
  </si>
  <si>
    <t>After Hours McLean Community Centre ($)</t>
  </si>
  <si>
    <t>4-17</t>
  </si>
  <si>
    <t>4, 5, 6, 7, 8, 9, 10, 11, 12, 13, 14, 15, 16, 17</t>
  </si>
  <si>
    <t>4:00 PM</t>
  </si>
  <si>
    <t>This is the After Hours location for camps located at: Ajax Community Centre, Audley Recreation Centre, Carruthers Marsh Pavilion, Greenwood Discovery Pavilion, Lakeside Public School, Lincoln Alexander Public School, McLean Community Centre, Paulynn Park, St. Francis Centre and Rotary Park Pavilion. After Hours is not available for half-day camps or Summer Camp Days.</t>
  </si>
  <si>
    <t>5 sessions</t>
  </si>
  <si>
    <t>Sports</t>
  </si>
  <si>
    <t>Ajax Fencing Club - Fencing</t>
  </si>
  <si>
    <t>8-14</t>
  </si>
  <si>
    <t>8, 9, 10, 11, 12, 13, 14</t>
  </si>
  <si>
    <t>6:30 PM</t>
  </si>
  <si>
    <t>Learn the fundamentals of fencing, foot and blade work in basic one-on-one competition with classmates. Ages: 8-13yrs **Please note that the Ontario Fencing Association membership fee is $10, payable to the instructor at the first class**</t>
  </si>
  <si>
    <t>8 sessions</t>
  </si>
  <si>
    <t>Art</t>
  </si>
  <si>
    <t>Anime</t>
  </si>
  <si>
    <t>11-18</t>
  </si>
  <si>
    <t>11, 12, 13, 14, 15, 16, 17, 18</t>
  </si>
  <si>
    <t>The Manga lessons class will teach participants the basic fundamentals and advances of the manga art style. Participants will learn illustration techniques as well as character design and more. Please bring a sketch book, pencils, black pens, coloured pencils and erasers to each class. Ages: 11-17yrs.</t>
  </si>
  <si>
    <t>12 sessions</t>
  </si>
  <si>
    <t xml:space="preserve">Badminton </t>
  </si>
  <si>
    <t>7-13</t>
  </si>
  <si>
    <t>7, 8, 9, 10, 11, 12, 13</t>
  </si>
  <si>
    <t>5:15 PM</t>
  </si>
  <si>
    <t>Are you new to the sport of badminton and want to learn how to play. Improve on your serve, different shots and be on your way to become a Badminton Master! Racquets are provided however you are welcome to bring your own.</t>
  </si>
  <si>
    <t>Dance</t>
  </si>
  <si>
    <t>Ballet 101 (6-9yrs) ($)</t>
  </si>
  <si>
    <t>6-10</t>
  </si>
  <si>
    <t>6, 7, 8, 9, 10</t>
  </si>
  <si>
    <t>11:00 AM</t>
  </si>
  <si>
    <t>This fun and engaging 1-hour class introduces young dancers to the fundamentals of ballet through creative movement. Participants will learn basic ballet positions and essential movements like plies, tendus, and pirouettes, gradually combining these steps into a performance for the final week. Ages: 6-9</t>
  </si>
  <si>
    <t>Basketball (Drop-In Ages 14-18)</t>
  </si>
  <si>
    <t>14-18</t>
  </si>
  <si>
    <t>14, 15, 16, 17, 18</t>
  </si>
  <si>
    <t>Drop-in basketball.</t>
  </si>
  <si>
    <t>Basketball (Drop-In Ages 10-14)</t>
  </si>
  <si>
    <t>10-14</t>
  </si>
  <si>
    <t>10, 11, 12, 13, 14</t>
  </si>
  <si>
    <t>Before care</t>
  </si>
  <si>
    <t>Before Hours McLean Community Centre ($)</t>
  </si>
  <si>
    <t>$34.00</t>
  </si>
  <si>
    <t>Before Hours care for camps.</t>
  </si>
  <si>
    <t>Workshop</t>
  </si>
  <si>
    <t>Education</t>
  </si>
  <si>
    <t>Bike Safety Workshop</t>
  </si>
  <si>
    <t>9+</t>
  </si>
  <si>
    <t>9</t>
  </si>
  <si>
    <t>Bike safety basics.</t>
  </si>
  <si>
    <t>Bollywood Dance (6-12yrs) ($)</t>
  </si>
  <si>
    <t>6-12</t>
  </si>
  <si>
    <t>6, 7, 8, 9, 10, 11, 12</t>
  </si>
  <si>
    <t>$109.00</t>
  </si>
  <si>
    <t>Bollywood dance class.</t>
  </si>
  <si>
    <t>Bollywood Dance 5-9 ($)</t>
  </si>
  <si>
    <t>5-9</t>
  </si>
  <si>
    <t>5, 6, 7, 8, 9</t>
  </si>
  <si>
    <t>Cartoon Kids ($)</t>
  </si>
  <si>
    <t>$106.00</t>
  </si>
  <si>
    <t>Cartooning basics.</t>
  </si>
  <si>
    <t>Cricket Advanced ($)</t>
  </si>
  <si>
    <t>$90.00</t>
  </si>
  <si>
    <t>Advanced cricket skills.</t>
  </si>
  <si>
    <t>Cricket-eers ($)</t>
  </si>
  <si>
    <t>Intro to cricket.</t>
  </si>
  <si>
    <t>Dance Centre Stage ($)</t>
  </si>
  <si>
    <t>5.5-9</t>
  </si>
  <si>
    <t>5.5, 6.5, 7.5, 8.5</t>
  </si>
  <si>
    <t>Dance performance skills.</t>
  </si>
  <si>
    <t>Dance Fitness - Special Needs (M $)</t>
  </si>
  <si>
    <t>13+</t>
  </si>
  <si>
    <t>13</t>
  </si>
  <si>
    <t>Dance fitness for participants with special needs.</t>
  </si>
  <si>
    <t>Camp</t>
  </si>
  <si>
    <t>Full Day Trippers ($)</t>
  </si>
  <si>
    <t>7-13.5</t>
  </si>
  <si>
    <t>$310.00</t>
  </si>
  <si>
    <t>Day trips camp.</t>
  </si>
  <si>
    <t>Fitness</t>
  </si>
  <si>
    <t>Fitness KickBoxing for Kids ($)</t>
  </si>
  <si>
    <t>9-12</t>
  </si>
  <si>
    <t>9, 10, 11, 12</t>
  </si>
  <si>
    <t>$68.00</t>
  </si>
  <si>
    <t>Kickboxing fundamentals for kids.</t>
  </si>
  <si>
    <t>8-12</t>
  </si>
  <si>
    <t>8, 9, 10, 11, 12</t>
  </si>
  <si>
    <t>$116.00</t>
  </si>
  <si>
    <t>Girls Only Soccer ($)</t>
  </si>
  <si>
    <t>7-12</t>
  </si>
  <si>
    <t>7, 8, 9, 10, 11, 12</t>
  </si>
  <si>
    <t>Girls-only soccer skills.</t>
  </si>
  <si>
    <t>Girls-Only Basketball ($)</t>
  </si>
  <si>
    <t>$88.00</t>
  </si>
  <si>
    <t>Girls-only basketball.</t>
  </si>
  <si>
    <t>Music</t>
  </si>
  <si>
    <t>Guitar</t>
  </si>
  <si>
    <t>Guitar Level 1 ($)</t>
  </si>
  <si>
    <t>$110.00</t>
  </si>
  <si>
    <t>Beginner guitar.</t>
  </si>
  <si>
    <t>Guitar Level 2 ($)</t>
  </si>
  <si>
    <t>8-16</t>
  </si>
  <si>
    <t>8, 9, 10, 11, 12, 13, 14, 15, 16</t>
  </si>
  <si>
    <t>Intermediate guitar.</t>
  </si>
  <si>
    <t>Hang Time Basketball 8-12yrs ($)</t>
  </si>
  <si>
    <t>$105.00</t>
  </si>
  <si>
    <t>Coached basketball play.</t>
  </si>
  <si>
    <t>Hip Hop (6-9yrs) ($)</t>
  </si>
  <si>
    <t>6-9</t>
  </si>
  <si>
    <t>6, 7, 8, 9</t>
  </si>
  <si>
    <t>Hip hop dance.</t>
  </si>
  <si>
    <t>Hip Hop (9-12yrs) ($)</t>
  </si>
  <si>
    <t>Hip-Hop Dance Youth (N $)</t>
  </si>
  <si>
    <t>$78.00</t>
  </si>
  <si>
    <t>Hip hop dance for teens.</t>
  </si>
  <si>
    <t>Cooking Club</t>
  </si>
  <si>
    <t>Holiday Cookie &amp; Craft Workshop</t>
  </si>
  <si>
    <t>6-13</t>
  </si>
  <si>
    <t>6, 7, 8, 9, 10, 11, 12, 13</t>
  </si>
  <si>
    <t>$35.00</t>
  </si>
  <si>
    <t>Holiday cookie baking and crafts.</t>
  </si>
  <si>
    <t>Theatre/Drama</t>
  </si>
  <si>
    <t>Drama</t>
  </si>
  <si>
    <t>Improv ($)</t>
  </si>
  <si>
    <t>11-15</t>
  </si>
  <si>
    <t>11, 12, 13, 14, 15</t>
  </si>
  <si>
    <t>$70.00</t>
  </si>
  <si>
    <t>Improvisational theatre.</t>
  </si>
  <si>
    <t>Improv Jr. ($)</t>
  </si>
  <si>
    <t>7-11</t>
  </si>
  <si>
    <t>7, 8, 9, 10, 11</t>
  </si>
  <si>
    <t>Improv for kids.</t>
  </si>
  <si>
    <t>Inclusion</t>
  </si>
  <si>
    <t>Adapted Family Active Gym (P)</t>
  </si>
  <si>
    <t>4-14</t>
  </si>
  <si>
    <t>4, 5, 6, 7, 8, 9, 10, 11, 12, 13, 14</t>
  </si>
  <si>
    <t>Family active gym time (adapted).</t>
  </si>
  <si>
    <t>Adapted MultiSport (N) New</t>
  </si>
  <si>
    <t>7-14</t>
  </si>
  <si>
    <t>7, 8, 9, 10, 11, 12, 13, 14</t>
  </si>
  <si>
    <t>$45.00</t>
  </si>
  <si>
    <t>Adaptive multisport program.</t>
  </si>
  <si>
    <t>Drop-In Enhanced Staffing - The Space</t>
  </si>
  <si>
    <t>Enhanced staffing during drop-in.</t>
  </si>
  <si>
    <t>Aquatics/Certification</t>
  </si>
  <si>
    <t>Swimming</t>
  </si>
  <si>
    <t>Instructor - Swim &amp; Lifesaving ($)</t>
  </si>
  <si>
    <t>15+</t>
  </si>
  <si>
    <t>15</t>
  </si>
  <si>
    <t>$427.00</t>
  </si>
  <si>
    <t>Swim &amp; Lifesaving instructor course.</t>
  </si>
  <si>
    <t>Instructor - Swim For Life ($)</t>
  </si>
  <si>
    <t>$219.00</t>
  </si>
  <si>
    <t>Swim For Life instructor course.</t>
  </si>
  <si>
    <t>Jr. Mainstage Theatre (N)</t>
  </si>
  <si>
    <t>9-15</t>
  </si>
  <si>
    <t>9, 10, 11, 12, 13, 14, 15</t>
  </si>
  <si>
    <t>$146.00</t>
  </si>
  <si>
    <t>Mainstage theatre for youth.</t>
  </si>
  <si>
    <t>Jr. Musical Theatre Camp ($, Pizza)</t>
  </si>
  <si>
    <t>7-10.5</t>
  </si>
  <si>
    <t>7, 8, 9, 10</t>
  </si>
  <si>
    <t>$225.00</t>
  </si>
  <si>
    <t>Musical theatre day camp.</t>
  </si>
  <si>
    <t>Summer Camp (STEAM)</t>
  </si>
  <si>
    <t>KGM - 3D Printing &amp; Modelling Camp</t>
  </si>
  <si>
    <t>$377.00</t>
  </si>
  <si>
    <t>3D printing &amp; modelling camp.</t>
  </si>
  <si>
    <t>STEAM</t>
  </si>
  <si>
    <t>KGM - AI Pioneers: Coding and Innovation Camp (N)</t>
  </si>
  <si>
    <t>8-11</t>
  </si>
  <si>
    <t>8, 9, 10, 11</t>
  </si>
  <si>
    <t>AI pioneers coding &amp; innovation camp.</t>
  </si>
  <si>
    <t>STEAM/Tech</t>
  </si>
  <si>
    <t>KGM - Animation Adventures: Create Your Own Cartoon Movie</t>
  </si>
  <si>
    <t>$192.00</t>
  </si>
  <si>
    <t>Create your own cartoon movie.</t>
  </si>
  <si>
    <t>KGM - App Programming Camp (N)</t>
  </si>
  <si>
    <t>10-13</t>
  </si>
  <si>
    <t>10, 11, 12, 13</t>
  </si>
  <si>
    <t>App programming camp.</t>
  </si>
  <si>
    <t>KGM - Minecraft Redstone Adventures Camp</t>
  </si>
  <si>
    <t>Minecraft Redstone adventures camp.</t>
  </si>
  <si>
    <t>KGM - Game Development Adventures with Tynker</t>
  </si>
  <si>
    <t>$285.00</t>
  </si>
  <si>
    <t>Game development with Tynker.</t>
  </si>
  <si>
    <t>KGM - Voxel Magic: Creative 3D Design and Virtual Reality</t>
  </si>
  <si>
    <t>Creative 3D design and VR.</t>
  </si>
  <si>
    <t>Recreation/Drop-In</t>
  </si>
  <si>
    <t>Social</t>
  </si>
  <si>
    <t>Kids Friday Night Fun (Drop-In)</t>
  </si>
  <si>
    <t>Friday night activities (drop-in).</t>
  </si>
  <si>
    <t>Leadership</t>
  </si>
  <si>
    <t>Leader In Training ($)</t>
  </si>
  <si>
    <t>12-14</t>
  </si>
  <si>
    <t>12, 13, 14</t>
  </si>
  <si>
    <t>$71.00</t>
  </si>
  <si>
    <t>Leadership training for youth.</t>
  </si>
  <si>
    <t>Lifeguard 1 - Bronze Medallion, EFA &amp; CPR-B ($)</t>
  </si>
  <si>
    <t>$236.00</t>
  </si>
  <si>
    <t>Bronze Medallion with EFA &amp; CPR-B.</t>
  </si>
  <si>
    <t>$230.00</t>
  </si>
  <si>
    <t>Lifeguard 2 - Bronze Cross ($)</t>
  </si>
  <si>
    <t>14+</t>
  </si>
  <si>
    <t>14</t>
  </si>
  <si>
    <t>$220.00</t>
  </si>
  <si>
    <t>Bronze Cross certification.</t>
  </si>
  <si>
    <t>$226.00</t>
  </si>
  <si>
    <t>Lifeguard 4 - National Lifeguard ($)</t>
  </si>
  <si>
    <t>$348.00</t>
  </si>
  <si>
    <t>National Lifeguard certification.</t>
  </si>
  <si>
    <t>15-60</t>
  </si>
  <si>
    <t>15, 16, 17, 18, 19, 20, 21, 22, 23, 24, 25, 26, 27, 28, 29, 30, 31, 32, 33, 34, 35, 36, 37, 38, 39, 40, 41, 42, 43, 44, 45, 46, 47, 48, 49, 50, 51, 52, 53, 54, 55, 56, 57, 58, 59, 60</t>
  </si>
  <si>
    <t>$339.00</t>
  </si>
  <si>
    <t>Mad Science - Crazy Chemworks</t>
  </si>
  <si>
    <t>$208.00</t>
  </si>
  <si>
    <t>Hands-on chemistry fun.</t>
  </si>
  <si>
    <t>Mini Ballers - Basketball ($)</t>
  </si>
  <si>
    <t>5-7</t>
  </si>
  <si>
    <t>5, 6, 7</t>
  </si>
  <si>
    <t>Basketball for young players.</t>
  </si>
  <si>
    <t>Mini Kickers - Soccer ($, N)</t>
  </si>
  <si>
    <t>Soccer for young players.</t>
  </si>
  <si>
    <t>PA Day Camp ($)</t>
  </si>
  <si>
    <t>4-12</t>
  </si>
  <si>
    <t>4, 5, 6, 7, 8, 9, 10, 11, 12</t>
  </si>
  <si>
    <t>$52.00</t>
  </si>
  <si>
    <t>One-day PA Day camp.</t>
  </si>
  <si>
    <t>Pre-Teen 1 - Canadian Swim Patrol ($)</t>
  </si>
  <si>
    <t>9-11</t>
  </si>
  <si>
    <t>9, 10, 11</t>
  </si>
  <si>
    <t>$120.00</t>
  </si>
  <si>
    <t>Canadian Swim Patrol.</t>
  </si>
  <si>
    <t>Pre-Teen 2 - Bronze Star ($)</t>
  </si>
  <si>
    <t>11-12</t>
  </si>
  <si>
    <t>11, 12</t>
  </si>
  <si>
    <t>Bronze Star.</t>
  </si>
  <si>
    <t>Realistic Painting ($)</t>
  </si>
  <si>
    <t>11-16</t>
  </si>
  <si>
    <t>11, 12, 13, 14, 15, 16</t>
  </si>
  <si>
    <t>Realistic painting techniques.</t>
  </si>
  <si>
    <t>Seasonal Event</t>
  </si>
  <si>
    <t>Reindeer Games (N)</t>
  </si>
  <si>
    <t>Holiday games and activities.</t>
  </si>
  <si>
    <t>Youth Program</t>
  </si>
  <si>
    <t>River Rocks 2.0 (N)</t>
  </si>
  <si>
    <t>Youth program (details TBD).</t>
  </si>
  <si>
    <t>Skateboard Camp: Level 1 (Full) ($, Swim, Pizza)</t>
  </si>
  <si>
    <t>$214.00</t>
  </si>
  <si>
    <t>Learn to skateboard. Swim &amp; pizza included.</t>
  </si>
  <si>
    <t>Skateboarding Basics ($)</t>
  </si>
  <si>
    <t>$74.00</t>
  </si>
  <si>
    <t>Skateboarding skills for beginners.</t>
  </si>
  <si>
    <t>Safety/Certification</t>
  </si>
  <si>
    <t>SOS 4 Kids - Home Alone Safety</t>
  </si>
  <si>
    <t>$97.00</t>
  </si>
  <si>
    <t>Home Alone Safety certification.</t>
  </si>
  <si>
    <t>SOS 4 Kids - Red Cross Babysitting Certification</t>
  </si>
  <si>
    <t>Red Cross Babysitting certification.</t>
  </si>
  <si>
    <t>Sportball Multi-Sport</t>
  </si>
  <si>
    <t>$291.00</t>
  </si>
  <si>
    <t>Multi-sport program (Sportball).</t>
  </si>
  <si>
    <t>Squash Learn to Play Beginner (S$)</t>
  </si>
  <si>
    <t>Learn to play squash (beginner).</t>
  </si>
  <si>
    <t>13-17</t>
  </si>
  <si>
    <t>13, 14, 15, 16, 17</t>
  </si>
  <si>
    <t>Squash Summer Camp ($)</t>
  </si>
  <si>
    <t>10-15.5</t>
  </si>
  <si>
    <t>10, 11, 12, 13, 14, 15</t>
  </si>
  <si>
    <t>$139.00</t>
  </si>
  <si>
    <t>Summer squash camp.</t>
  </si>
  <si>
    <t>Standard First Aid/CPR C</t>
  </si>
  <si>
    <t>$142.00</t>
  </si>
  <si>
    <t>Standard First Aid with CPR C.</t>
  </si>
  <si>
    <t>Swim Adapted</t>
  </si>
  <si>
    <t>3-18</t>
  </si>
  <si>
    <t>3, 4, 5, 6, 7, 8, 9, 10, 11, 12, 13, 14, 15, 16, 17, 18</t>
  </si>
  <si>
    <t>08:30</t>
  </si>
  <si>
    <t>N/A</t>
  </si>
  <si>
    <t>Full</t>
  </si>
  <si>
    <t>5 sessions, Aug 18-22, 2025 (Mon-Fri)</t>
  </si>
  <si>
    <t>09:30</t>
  </si>
  <si>
    <t>11:00</t>
  </si>
  <si>
    <t>11:30</t>
  </si>
  <si>
    <t>17:00</t>
  </si>
  <si>
    <t>5 sessions, Aug 25-29, 2025 (Mon-Fri)</t>
  </si>
  <si>
    <t>10 sessions, Sep 23-Nov 25, 2025 (Tue)</t>
  </si>
  <si>
    <t>10 sessions, Sep 24-Nov 26, 2025 (Wed)</t>
  </si>
  <si>
    <t>10 sessions, Sep 25-Nov 27, 2025 (Thu)</t>
  </si>
  <si>
    <t>10 sessions, Sep 26-Dec 5, 2025 (Fri)</t>
  </si>
  <si>
    <t>10 sessions, Sep 27-Nov 29, 2025 (Sat)</t>
  </si>
  <si>
    <t>10 sessions, Sep 28-Nov 30, 2025 (Sun)</t>
  </si>
  <si>
    <t>10 sessions, Sep 29-Dec 8, 2025 (Mon)</t>
  </si>
  <si>
    <t>Swim Preschool 4/5</t>
  </si>
  <si>
    <t>3-6</t>
  </si>
  <si>
    <t>3, 4, 5, 6</t>
  </si>
  <si>
    <t>Swim Private</t>
  </si>
  <si>
    <t>5 sessions, Aug 2-30, 2025 (Sat)</t>
  </si>
  <si>
    <t>5 sessions, Aug 3-31, 2025 (Sun)</t>
  </si>
  <si>
    <t>Swimming Lessons</t>
  </si>
  <si>
    <t>Swim Swimmer 1</t>
  </si>
  <si>
    <t>Swim Swimmer 2</t>
  </si>
  <si>
    <t>5 sessions, Aug 25-29, 202极 (Mon-Fri)</t>
  </si>
  <si>
    <t>5 sessions, Aug 极8-22, 2025 (Mon-Fri)</t>
  </si>
  <si>
    <t>10 sessions, Sep 29-Dec 8, 2025 (极on)</t>
  </si>
  <si>
    <t>Swim Swimmer 3</t>
  </si>
  <si>
    <t>5 sessions, Aug 18-22, 2025 (极on-Fri)</t>
  </si>
  <si>
    <t>Swim Swimmer 4</t>
  </si>
  <si>
    <t>Swim Swimmer 5</t>
  </si>
  <si>
    <t>Swim Swimmer 6</t>
  </si>
  <si>
    <t>Swim Teens Level 1-2</t>
  </si>
  <si>
    <t>4 sessions, Aug 13-27, 2025 (Mon, Wed)</t>
  </si>
  <si>
    <t>Swim Teens Level 3-4</t>
  </si>
  <si>
    <t>Swim Teens Level 5-6</t>
  </si>
  <si>
    <t>Teen Weight Training Certificate Program</t>
  </si>
  <si>
    <t>2 sessions, Aug 21-22, 2025 (Thu, Fri)</t>
  </si>
  <si>
    <t>2 sessions, Aug 28-29, 2025 (Thu, Fri)</t>
  </si>
  <si>
    <t>2 sessions, Aug 23-24, 2025 (Sat, Sun)</t>
  </si>
  <si>
    <t>2 sessions, Oct 18-19, 2025 (Sat, Sun)</t>
  </si>
  <si>
    <t>2 sessions, Sep 20-21, 2025 (Sat, Sun)</t>
  </si>
  <si>
    <t>2 sessions, Nov 15-16, 2025 (Sat, Sun)</t>
  </si>
  <si>
    <t>2 sessions, Dec 13-14, 2025 (Sat, Sun)</t>
  </si>
  <si>
    <t>Drop-In</t>
  </si>
  <si>
    <t>The Zone - FREE (Drop-In)</t>
  </si>
  <si>
    <t>11-19</t>
  </si>
  <si>
    <t>11, 12, 13, 14, 15, 16, 17, 18, 19</t>
  </si>
  <si>
    <t>Drop-In, Sep 2-Dec 31, 2025 (Daily)</t>
  </si>
  <si>
    <t>Youth Art Camp</t>
  </si>
  <si>
    <t>Includes Swim, Pizza</t>
  </si>
  <si>
    <t>The Lounge - FREE (Drop-In)</t>
  </si>
  <si>
    <t>Drop-In, Sep 2-Dec 30, 2025 (Daily)</t>
  </si>
  <si>
    <t>The Lounge - Youth Room</t>
  </si>
  <si>
    <t>Drop-In, Jul 2-Aug 31, 2025 (Sun-Fri)</t>
  </si>
  <si>
    <t>The Space - FREE (Drop-In)</t>
  </si>
  <si>
    <t>The Space - Youth Room</t>
  </si>
  <si>
    <t>Drop-In, Jul 2-Aug 30, 2025 (Mon-Sat)</t>
  </si>
  <si>
    <t>Volleyball - Indoor</t>
  </si>
  <si>
    <t>12 sessions, Sep 27-Dec 13, 2025 (Sat)</t>
  </si>
  <si>
    <t>World Cup Soccer</t>
  </si>
  <si>
    <t>12 sessions, Sep 21-Dec 7, 2025 (Sun)</t>
  </si>
  <si>
    <t>Youth Sport Experience</t>
  </si>
  <si>
    <t>Zumba® - Family Zumba</t>
  </si>
  <si>
    <t>6-11</t>
  </si>
  <si>
    <t>6, 7, 8, 9, 10, 11</t>
  </si>
  <si>
    <t>13 sessions, Sep 16-Dec 9, 2025 (Tue)</t>
  </si>
  <si>
    <t>Fitness Programs</t>
  </si>
  <si>
    <t>Yoga/Pilates Fusion</t>
  </si>
  <si>
    <t>This class offers a perfect introduction to Pilates, blending the grounding, flowing movements of yoga with the core-strengthening techniques of Pilates. We will flow through a series of yoga poses while incorporating beginner Pilates exercises designed to lengthen and strengthen the body. Whether you're new to either practice or have experience, this class is suitable for all levels. Poses and movements can be easily modified to be performed either in a chair or on the mat, making it accessible for everyone. Expect to improve flexibility, build strength, and find balance in both body and mind. Instructor: Melissa Davis</t>
  </si>
  <si>
    <t>Tuesday, August 5th, 2025</t>
  </si>
  <si>
    <t>Registered Programs</t>
  </si>
  <si>
    <t>Summer Yoga/Pilates Fusion</t>
  </si>
  <si>
    <t>This class offers a perfect introduction to Pilates, blending the grounding, flowing movements of yoga with the core-strengthening techniques of Pilates. We will flow through a series of yoga poses while incorporating beginner Pilates exercises designed to lengthen and strengthen the body. Whether you're new to either practice or have experience, this class is suitable for all levels. Poses and movements can be easily modified to be performed either in a chair or on the mat, making it accessible for everyone. Expect to improve flexibility, build strength, and find balance in both body and mind. Instructor: Melissa Davis Classes: July 8, 15, 22, August 5, 12, 19 NO CLASS: July 29, August 26</t>
  </si>
  <si>
    <t>Closed</t>
  </si>
  <si>
    <t>Every Tuesday, 08/07/2025 - 19/08/2025</t>
  </si>
  <si>
    <t>Week 6 (Summer Day Camp)</t>
  </si>
  <si>
    <t>Beaverton - Before AND After Camp Care</t>
  </si>
  <si>
    <t>This registration is for both Before AND After Care. If you only require Before OR After Care, you will need to select the appropriate course at time of registration.</t>
  </si>
  <si>
    <t>(CLOSED) Everyday, 05/08/2025 - 08/08/2025</t>
  </si>
  <si>
    <t>Beaverton - Before Camp Care</t>
  </si>
  <si>
    <t>This register is for Before Camp Care ONLY. If you wish to register for Before AND After Care, you will need to select the combined "Before and After Camp Care" at time of registration. If you only require AFTER camp care, you will need to select "After Camp Care" at time of registration.</t>
  </si>
  <si>
    <t>Cannington - Before AND After Camp Care</t>
  </si>
  <si>
    <t>Cannington - Before Camp Care</t>
  </si>
  <si>
    <t>Beaverton Mites Camp * Short Week</t>
  </si>
  <si>
    <t>Campers ages 4-6 will participate in a variety of fun filled activities throughout the week. Each day of camp will include arts &amp; crafts, science experiments, camp games, outdoor play, and camp songs to keep campers engaged and entertained all day long!</t>
  </si>
  <si>
    <t>Cannington Mites Camp * Short Week</t>
  </si>
  <si>
    <t>4-6</t>
  </si>
  <si>
    <t>4, 5, 6</t>
  </si>
  <si>
    <t>Cannington Variety Camp * Short Week</t>
  </si>
  <si>
    <t>Campers ages 7-12 will make summer experiences, memories and friendships that last a lifetime! Over the course of the week campers will have the opportunity to participate in new games, activities, sports, arts and crafts and many more exciting activities!</t>
  </si>
  <si>
    <t>Individual Day - Beaverton Mites - August 5</t>
  </si>
  <si>
    <t>INDIVIDUAL DAY REGISTRATION: Campers ages 4-6 will participate in a variety of fun filled activities throughout the week. Each day of camp will include arts &amp; crafts, science experiments, camp games, outdoor play, and camp songs to keep campers engaged and entertained all day long!=</t>
  </si>
  <si>
    <t>(CLOSED) Once, 05/08/2025</t>
  </si>
  <si>
    <t>Individual Day - Cannington Mites - August 5</t>
  </si>
  <si>
    <t>INDIVIDUAL DAY REGISTRATION: Campers ages 4-6 will participate in a variety of fun filled activities throughout the week. Each day of camp will include arts &amp; crafts, science experiments, camp games, outdoor play, and camp songs to keep campers engaged and entertained all day long!</t>
  </si>
  <si>
    <t>Individual Day - Cannington Variety - August 5</t>
  </si>
  <si>
    <t>Beaverton - After Camp Care</t>
  </si>
  <si>
    <t>This register is for After Camp Care ONLY. If you wish to register for Before AND After Care, you will need to select the combined "Before and After Camp Care" at time of registration. If you only require BEFORE camp care, you will need to select "Before Camp Care" at time of registration.</t>
  </si>
  <si>
    <t>Cannington - After Camp Care</t>
  </si>
  <si>
    <t>Individual Day - Beaverton Mites - August 6</t>
  </si>
  <si>
    <t>(CLOSED) Once, 06/08/2025</t>
  </si>
  <si>
    <t xml:space="preserve">Individual Day - Cannington Mites Camp - August 6 </t>
  </si>
  <si>
    <t>Individual Day - Cannington Variety - August 6</t>
  </si>
  <si>
    <t>Individual Day - Beaverton Mites - August 7</t>
  </si>
  <si>
    <t>(CLOSED) Once, 07/08/2025</t>
  </si>
  <si>
    <t>Individual Day - Cannington Mites Camp - August 7</t>
  </si>
  <si>
    <t>Individual Day - Cannington Variety - August 7</t>
  </si>
  <si>
    <t>Individual Day - Beaverton Mites - August 8</t>
  </si>
  <si>
    <t>(CLOSED) Once, 08/08/2025</t>
  </si>
  <si>
    <t>Individual Day - Cannington Mites Camp - August 8</t>
  </si>
  <si>
    <t>Individual Day - Cannington Variety - August 8</t>
  </si>
  <si>
    <t>Week 7 (Summer Day Camp)</t>
  </si>
  <si>
    <t>Everyday, 11/08/2025 - 15/08/2025</t>
  </si>
  <si>
    <t>FULL - Waitlist Available</t>
  </si>
  <si>
    <t>Beaverton Dance Camp</t>
  </si>
  <si>
    <t>All the sizzling stars are sure to love our rockin’ dance camp! Campers ages 7-12 will have the opportunity to participate in a variety of dance styles including ballet, hip hop, jazz and more! Throughout the week campers will build on their skills, choreograph routines, and work towards hosting a week-end showcase.</t>
  </si>
  <si>
    <t>Beaverton Mini Movers</t>
  </si>
  <si>
    <t>Are you ready to get moving? Mini Movers camp is an introduction to dance for our campers ages 4-6. Campers will be moving and grooving in a variety of dance styles, movement activities, songs and games. Campers will work on performance numbers that they will perform at the week-end showcase.</t>
  </si>
  <si>
    <t>Beaverton Mites Club</t>
  </si>
  <si>
    <t>Cannington Adventure Camp</t>
  </si>
  <si>
    <t>Does your child enjoy spending time outdoors in nature? Adventure camp is an opportunity for campers ages 7-12 to experience a week of adventure through nature discovery, forest activities, games, nature crafts, and survival skills.</t>
  </si>
  <si>
    <t>Everyday, 11/08/2025 - 15/08/2026</t>
  </si>
  <si>
    <t>Cannington Mini Explorers</t>
  </si>
  <si>
    <t>It’s time to get outdoors and explore the nature around us. Mini Explorers is designed for curious campers ages 4-6 to participate in nature discovery, games and activities in the great outdoors!</t>
  </si>
  <si>
    <t>Everyday, 11/08/2025 - 15/08/2027</t>
  </si>
  <si>
    <t>Cannington Mites Club</t>
  </si>
  <si>
    <t xml:space="preserve">Cannington Variety Camp </t>
  </si>
  <si>
    <t>(CLOSED) Everyday, 11/08/2025 - 15/08/2027</t>
  </si>
  <si>
    <t>Individual Day - Cannington Variety - August 11</t>
  </si>
  <si>
    <t>Once, 11/08/2025</t>
  </si>
  <si>
    <t>Individual Day - Beaverton Mites - August 11</t>
  </si>
  <si>
    <t xml:space="preserve">FULL </t>
  </si>
  <si>
    <t>Individual Day - Beaverton Variety - August 11</t>
  </si>
  <si>
    <t>FULL</t>
  </si>
  <si>
    <t>Individual Day - Cannington Mites Camp - August 11</t>
  </si>
  <si>
    <t>Individual Day - Cannington Variety - August 12</t>
  </si>
  <si>
    <t>Once, 12/08/2025</t>
  </si>
  <si>
    <t>Individual Day - Beaverton Mites - August 12</t>
  </si>
  <si>
    <t>Individual Day - Beaverton Variety - August 12</t>
  </si>
  <si>
    <t>Individual Day - Cannington Mites Camp - August 12</t>
  </si>
  <si>
    <t>Individual Day - Cannington Variety - August 13</t>
  </si>
  <si>
    <t>Once, 13/08/2025</t>
  </si>
  <si>
    <t>Individual Day - Beaverton Mites - August 13</t>
  </si>
  <si>
    <t>Individual Day - Beaverton Variety - August 13</t>
  </si>
  <si>
    <t>Individual Day - Cannington Mites Camp - August 13</t>
  </si>
  <si>
    <t>Individual Day - Cannington Variety - August 14</t>
  </si>
  <si>
    <t>Once, 14/08/2025</t>
  </si>
  <si>
    <t>Individual Day - Beaverton Mites - August 14</t>
  </si>
  <si>
    <t>Individual Day - Beaverton Variety - August 14</t>
  </si>
  <si>
    <t>Individual Day - Cannington Mites Camp - August 14</t>
  </si>
  <si>
    <t>Individual Day - Cannington Variety - August 15</t>
  </si>
  <si>
    <t>Once, 15/08/2025</t>
  </si>
  <si>
    <t>Individual Day - Beaverton Mites - August 15</t>
  </si>
  <si>
    <t>Individual Day - Beaverton Variety - August 15</t>
  </si>
  <si>
    <t>Individual Day - Cannington Mites Camp - August 15</t>
  </si>
  <si>
    <t>Week 8 (Summer Day Camp)</t>
  </si>
  <si>
    <t>Everyday, 18/08/2025 - 21/08/2025</t>
  </si>
  <si>
    <t>(CLOSED) Everyday, 18/08/2025 - 21/08/2025</t>
  </si>
  <si>
    <t>Beaverton Variety Camp * Short Week</t>
  </si>
  <si>
    <t>Individual Day - Cannington Variety - August 18</t>
  </si>
  <si>
    <t>Once, 18/08/2025</t>
  </si>
  <si>
    <t>Individual Day - Beaverton Mites - August 18</t>
  </si>
  <si>
    <t>Individual Day - Cannington Mites Camp - August 18</t>
  </si>
  <si>
    <t>Individual Day - Cannington Variety - August 19</t>
  </si>
  <si>
    <t>Once, 19/08/2025</t>
  </si>
  <si>
    <t>Individual Day - Beaverton Mites - August 19</t>
  </si>
  <si>
    <t>Individual Day - Cannington Mites Camp - August 19</t>
  </si>
  <si>
    <t>Individual Day - Cannington Variety - August 20</t>
  </si>
  <si>
    <t>Once, 20/08/2025</t>
  </si>
  <si>
    <t>Individual Day - Beaverton Mites - August 20</t>
  </si>
  <si>
    <t>Individual Day - Cannington Mites Camp - August 20</t>
  </si>
  <si>
    <t>Individual Day - Cannington Variety - August 21</t>
  </si>
  <si>
    <t>Once, 21/08/2025</t>
  </si>
  <si>
    <t>Individual Day - Beaverton Mites - August 21</t>
  </si>
  <si>
    <t>Individual Day - Cannington Mites Camp - August 21</t>
  </si>
  <si>
    <t>Events for July 29th</t>
  </si>
  <si>
    <t>Manoomin Adventure: Code, Culture &amp; Robots – Indigenous Coding Kids Workshop (Grades 1-5) Registration Required</t>
  </si>
  <si>
    <t>Grades 1-5</t>
  </si>
  <si>
    <t>Limited Spaces Available – Registration Required Grades 1-5, dive into an exciting workshop where technology meets tradition! Participants will explore the world of coding, Anishinaabemowin (the Ojibwe language), and Indigenous science as they create a custom map for a tiny Ozobot robot. Watch your robot come to life and journey through the map, meeting fascinating beings along the way — and discovering their deep connections to Manoomin (wild rice). It’s hands-on, high-tech, and rich with cultural knowledge — don’t miss it! This workshop is from Tracks Youth Program – Special thanks to the Sunderland Lions and the Brock Charity Golf Fund for sponsoring this program.</t>
  </si>
  <si>
    <t>(CLOSED), Once, July 29th</t>
  </si>
  <si>
    <t>Critter Portraits (SK-Grade 6)</t>
  </si>
  <si>
    <t>SK-Grade 6</t>
  </si>
  <si>
    <t>Craft your favourite furry, feathery, or scaly friend into a one-of-a-kind masterpiece!</t>
  </si>
  <si>
    <t>Events for July 30th</t>
  </si>
  <si>
    <t>Storytime Adventure (Ages 0-5)</t>
  </si>
  <si>
    <t>0-5</t>
  </si>
  <si>
    <t>0, 1, 2, 3, 4, 5</t>
  </si>
  <si>
    <t>Join us for a fun program of movement, early literacy, creativity, and connection. *Bring your own snacks to enjoy during this drop-in program*</t>
  </si>
  <si>
    <t>(CLOSED), Once, July 30th</t>
  </si>
  <si>
    <t>Fairy/Gnome Gardens (SK-Grade 6)</t>
  </si>
  <si>
    <t>Create a magical mini garden where tiny fairies and gnomes come to play!</t>
  </si>
  <si>
    <t>Events for July 31st</t>
  </si>
  <si>
    <t>Family Meet-up (Drop-in)</t>
  </si>
  <si>
    <t>Come play, create, and connect! Families are invited to enjoy a relaxed and welcoming space where kids can explore crafts, playdough, building sets, LEGO, DUPLO, board games, and card games – while adults join in the fun and connect with other families. It’s a great way to make new friends! (Adult supervision required).</t>
  </si>
  <si>
    <t>(CLOSED), Once, July 31st</t>
  </si>
  <si>
    <t>Events for August 1st</t>
  </si>
  <si>
    <t>Books and Beyond Preschool Storytime (ages 1-JK)</t>
  </si>
  <si>
    <t>1-JK</t>
  </si>
  <si>
    <t>Families with children aged 1 to JK, learn and practice skills for school readiness this fun and engaging storytime! Drop-in program.</t>
  </si>
  <si>
    <t>(CLOSED), Once, August 1st</t>
  </si>
  <si>
    <t>Events for August 2nd</t>
  </si>
  <si>
    <t>Squish and Sculpt Saturday! – Drop-in (Adult Supervision Required)</t>
  </si>
  <si>
    <t>Squish, roll, and mold your way through a sensory play adventure! We’ll provide the playdough and tools – just bring your imagination!</t>
  </si>
  <si>
    <t>(CLOSED), Once, August 2nd</t>
  </si>
  <si>
    <t>Events for August 5th</t>
  </si>
  <si>
    <t>Wild and Wacky Kids Trivia (SK-Grade 6)</t>
  </si>
  <si>
    <t>Test your brainpower with zany questions and laugh-out-loud trivia fun just for kids!</t>
  </si>
  <si>
    <t>(CLOSED), Once, August 5th</t>
  </si>
  <si>
    <t>Fun &amp; Games Ghoulore (Sk- Grade 6)</t>
  </si>
  <si>
    <t>Spook-tacular games and ghoulish giggles in a frightfully fun Halloween bash!</t>
  </si>
  <si>
    <t>Events for August 6th</t>
  </si>
  <si>
    <t>Once, August 6th</t>
  </si>
  <si>
    <t>Messy Art (SK-Grade 6) – Drop in</t>
  </si>
  <si>
    <t>Splash, splatter, and create with art that’s wonderfully wild and gloriously messy!</t>
  </si>
  <si>
    <t>Events for August 7th</t>
  </si>
  <si>
    <t>Once, August 7th</t>
  </si>
  <si>
    <t>Events for August 8th</t>
  </si>
  <si>
    <t>Once, August 8th</t>
  </si>
  <si>
    <t>Events for August 9th</t>
  </si>
  <si>
    <t>“Brick by Brick” It’s Lego Building Time! Drop-in (Adult Supervision Required)</t>
  </si>
  <si>
    <t>Build your own world, one brick at a time! Create towers, creatures, and more using our library’s LEGO collection. Occurs on the second Saturday of the month!</t>
  </si>
  <si>
    <t>Once, August 9th</t>
  </si>
  <si>
    <t>Events for August 12th</t>
  </si>
  <si>
    <t>Once, August 12th</t>
  </si>
  <si>
    <t>Events for August 13th</t>
  </si>
  <si>
    <t>Once, August 13th</t>
  </si>
  <si>
    <t>Events for August 14th</t>
  </si>
  <si>
    <t>Once, August 14th</t>
  </si>
  <si>
    <t>Events for August 15th</t>
  </si>
  <si>
    <t>Once, August 15th</t>
  </si>
  <si>
    <t>Events for August 16th</t>
  </si>
  <si>
    <t>Mini Makers Saturday – Drop-in (Adult Supervision Required)</t>
  </si>
  <si>
    <t>Explore, experiment, and express through art! Get crafty with new art activities each month (third Saturday of the month).</t>
  </si>
  <si>
    <t>Once, August 16th</t>
  </si>
  <si>
    <t>Events for August 20th</t>
  </si>
  <si>
    <t>Once, August 20th</t>
  </si>
  <si>
    <t>Events for September 3rd</t>
  </si>
  <si>
    <t>Once, September 3rd</t>
  </si>
  <si>
    <t>Events for September 6th</t>
  </si>
  <si>
    <t>Once, September 6th</t>
  </si>
  <si>
    <t>Events for September 10th</t>
  </si>
  <si>
    <t>Once, September 10th</t>
  </si>
  <si>
    <t>Events for September 13th</t>
  </si>
  <si>
    <t>Once, September 13th</t>
  </si>
  <si>
    <t>Events for September 17th</t>
  </si>
  <si>
    <t>Once, September 17th</t>
  </si>
  <si>
    <t>Events for September 20th</t>
  </si>
  <si>
    <t>Once, September 20th</t>
  </si>
  <si>
    <t>Events for September 23rd</t>
  </si>
  <si>
    <t>Genealogy Drop In</t>
  </si>
  <si>
    <t>4:pm</t>
  </si>
  <si>
    <t>Join this informal drop-in opportunity to get hands-on assistance with your genealogy research, as well as access to Ancestry.ca and other library resources. For assistance in using our genealogy tools, email us at: familyhistory@brocklibraries.ca</t>
  </si>
  <si>
    <t>Once, September 23rd</t>
  </si>
  <si>
    <t>Events for September 24th</t>
  </si>
  <si>
    <t>Once, September 24th</t>
  </si>
  <si>
    <t>Events for September 27th</t>
  </si>
  <si>
    <t>Book Club</t>
  </si>
  <si>
    <t>Join the discussion! Pick up a copy of our latest book at the Sunderland Branch or ask us to place a hold to have it sent to your closest branch. Check out Libby for more availability options (ebooks/audiobooks).</t>
  </si>
  <si>
    <t>Once, September 27th</t>
  </si>
  <si>
    <t>Events for October 1st</t>
  </si>
  <si>
    <t>Once, October 1st</t>
  </si>
  <si>
    <t>Events for October 4th</t>
  </si>
  <si>
    <t>Once, October 4th</t>
  </si>
  <si>
    <t>Events for October 8th</t>
  </si>
  <si>
    <t>Once, October 8th</t>
  </si>
  <si>
    <t xml:space="preserve">Events for October 11th </t>
  </si>
  <si>
    <t>Once, October 11th</t>
  </si>
  <si>
    <t>Events for October 15th</t>
  </si>
  <si>
    <t>Once, October 15th</t>
  </si>
  <si>
    <t>Events for October 18th</t>
  </si>
  <si>
    <t>Once, October 18th</t>
  </si>
  <si>
    <t>Events for October 22nd</t>
  </si>
  <si>
    <t>Once, October 22nd</t>
  </si>
  <si>
    <t>Events for October 25th</t>
  </si>
  <si>
    <t>Once, October 25th</t>
  </si>
  <si>
    <t>Events for October 28th</t>
  </si>
  <si>
    <t>Once, October 28th</t>
  </si>
  <si>
    <t>Events for October 29th</t>
  </si>
  <si>
    <t>Once, October 29th</t>
  </si>
  <si>
    <t>Events for November 1st</t>
  </si>
  <si>
    <t>Once, November 1st</t>
  </si>
  <si>
    <t>Events for November 5th</t>
  </si>
  <si>
    <t>Once, November 5th</t>
  </si>
  <si>
    <t>Events for November 8th</t>
  </si>
  <si>
    <t>Once, November 8th</t>
  </si>
  <si>
    <t>Events for November 12th</t>
  </si>
  <si>
    <t>Once, November 12th</t>
  </si>
  <si>
    <t>Events for November 15th</t>
  </si>
  <si>
    <t>Once, November 15th</t>
  </si>
  <si>
    <t>Events for November 19th</t>
  </si>
  <si>
    <t>Once, November 19th</t>
  </si>
  <si>
    <t>Events for November 22nd</t>
  </si>
  <si>
    <t>Game On! Saturday – Drop-in (Adult Supervision Required)</t>
  </si>
  <si>
    <t>Play with puzzles, board games, and take part in a fun scavenger hunt! (Occurs on the 4th Saturday of the month).</t>
  </si>
  <si>
    <t>Once, November 22nd</t>
  </si>
  <si>
    <t>Events for November 25th</t>
  </si>
  <si>
    <t>Once, November 25th</t>
  </si>
  <si>
    <t>Events for November 26th</t>
  </si>
  <si>
    <t>Once, November 26th</t>
  </si>
  <si>
    <t>Events for November 29th</t>
  </si>
  <si>
    <t>Once, November 29th</t>
  </si>
  <si>
    <t>Aurora Cultural Centre Programs</t>
  </si>
  <si>
    <t>Cultural Centre - Jr Art Yard Summer Camp</t>
  </si>
  <si>
    <t>Week 6 - Visual Art and Music Harmony A creative art camp for the young artist aged 4-7 years old. Students draw artistic inspiration from music built to visual representations. Youth campers dive into different genres of art to complete projects that explore the theme. Explore the connection between visual art and music, creating representations inspired by various musical influences. Please bring nut-free snacks and a refillable water bottle each day. All materials are provided for this program, and each camper receives our signature Aurora Cultural Centre Artist T-Shirt! For additional program information, visit AuroraCulturalCentre.ca</t>
  </si>
  <si>
    <t>Summer Camp Children</t>
  </si>
  <si>
    <t>Summer Camp - Krafty Kids JR (4 to 6 yrs)</t>
  </si>
  <si>
    <t>Campers will discover their creative side while exploring crafty mediums like paint, clay, collage, sculpture, and more! Campers will also enjoy outdoor play, creative movement, and traditional camp games. This camp includes the option for waterplay. If your camper does not want to participate, there will be alternative activities offered at that time. This camp includes an onsite special guest.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</si>
  <si>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Summer Camp - Krafty Kids SR (7 to 12 yrs)</t>
  </si>
  <si>
    <t>Campers will discover their creative side while exploring crafty mediums like paint, clay, collage, sculpture, and more! Campers will also enjoy outdoor play, creative movement, and traditional camp games. This camp includes the option to swim. If your camper does not want to participate, there will be alternative group activities offered at that time. Campers will be bussed off site for swim. This camp includes an offsite trip or onsite special guest. For trips, campers will take a camp bus to an offsite location and return before sign-out.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</si>
  <si>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Summer Camp - Community Heroes *NEW*</t>
  </si>
  <si>
    <t>Would you like to learn more about the heroes living right in your neighborhood. This exciting camp will teach you all about the people who keep your community safe and healthy like Fire Fighters, Paramedics, Librarians, and Lifeguards in your community. Each day will encompass a different theme and will feature special guests or trip to a community location. Campers will also participate in traditional activities such as arts and crafts, games, and songs. This camp includes the option to swim and/or skate. If your camper does not want to participate in these activities, there will be alternative group activities offered at that time. Campers will be bussed off site for swim and skate. This camp includes an offsite trip or onsite special guest. For trips, campers will take a camp bus to an offsite location and return before sign-out.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</si>
  <si>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Summer Camp - Kinder Camp</t>
  </si>
  <si>
    <t>Join us for a summer of fun! Campers will enjoy making new friends while participating in outdoor play, arts and crafts, traditional camp games, and sports. This camp includes the option for waterplay. If your camper does not want to participate, there will be alternative activities offered at that time. This camp includes an onsite special guest.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</si>
  <si>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Summer Camp - Let's Dance!</t>
  </si>
  <si>
    <t>This exciting camp will introduce campers to the basics of jazz, hip hop and ballet, focusing on building a love of dance and movement.. Campers work together to learn and create their own dance routines, also enjoying traditional camp activities such as games, crafts and songs. This camp features a performance for families and friends at the end of the day on Thursdays. This camp includes the option to swim. If your camper does not want to participate, there will be alternative group activities offered at that time. Campers will be bussed off site for swim. This camp includes an offsite trip or onsite special guest. For trips, campers will take a camp bus to an offsite location and return before sign-out.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</si>
  <si>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ATS Addison Hall Dance Studio, ATS Shining Hill Multipurpose Studio, Weekdays 9:00 AM - 4:00 PM</t>
  </si>
  <si>
    <t>Summer Camp - Marquee Theatre Camp (Week B)</t>
  </si>
  <si>
    <t>Join us for a fun filled, week-long summer camp theatre experience featuring a twisted fairy-tale. Campers will enjoy a full camp day filled with learning acting, dance and singing, outdoor play (weather permitting), culminating in a funny and memorable performance for family and friends to enjoy. All campers will have an opportunity to have speaking lines with a finale song and dance. Performances will take place at the end of the day on Fridays. This week's fairy tale is The Trial of Goldilocks (Week B).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</si>
  <si>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ATS Program Room A &amp; B, Tue, Wed, Thu, Fri9:00 AM - 4:00 PM</t>
  </si>
  <si>
    <t>Aurora Cultural Centre Programs Children</t>
  </si>
  <si>
    <r>
      <rPr/>
      <t xml:space="preserve">Week 7 - Famous Artists &amp; Their Styles A fun art camp for the budding artist aged 4-7 years old. Campers draw artistic inspiration from recognition of well-known artists and their work. Delve into the styles and techniques used by some of the most famous artists in history and learn about various mediums and experiment with recreating iconic artworks. Please bring nut-free snacks and a refillable water bottle each day. All materials are provided for this program, and each camper receives our signature Aurora Cultural Centre Artist T-Shirt! For additional program information, visit </t>
    </r>
    <r>
      <rPr>
        <color rgb="FF1155CC"/>
        <u/>
      </rPr>
      <t>AuroraCulturalCentre.ca</t>
    </r>
  </si>
  <si>
    <t>ATS Art Activity Room (ACC), Weekdays9:00 AM - 4:00 PM</t>
  </si>
  <si>
    <t>Cultural Centre - Sr Art Yard Summer Camp</t>
  </si>
  <si>
    <t>Week 7 - Famous Artists &amp; Their Styles A fun art camp for the budding artist aged 7-12 years old. Campers draw artistic inspiration from recognition of well-known artists and their work. Delve into the styles and techniques used by some of the most famous artists in history and learn about various mediums and experiment with recreating iconic artworks. Please bring nut-free snacks and a refillable water bottle each day. All materials are provided for this program, and each camper receives our signature Aurora Cultural Centre Artist T-Shirt! For additional program information, visit AuroraCulturalCentre.ca</t>
  </si>
  <si>
    <t>ATS Shining Hill Arts Studio, Weekdays9:00 AM - 4:00 PM</t>
  </si>
  <si>
    <t>ATS Nichols Foundation Program Room, Weekdays9:00 AM - 4:00 PM</t>
  </si>
  <si>
    <t>ATS Program Room 1, Weekdays9:00 AM - 4:00 PM</t>
  </si>
  <si>
    <t>Summer Camp - Camp SOAR</t>
  </si>
  <si>
    <t>12-17</t>
  </si>
  <si>
    <t>12, 13, 14, 15, 16, 17</t>
  </si>
  <si>
    <t>It’s time to SOAR – See Our Abilities Rise! In this adapted camp program specifically designed for youth with disabilities, campers will engage in activities that build on social skills, promote independence, and interact in a safe and supported setting. Campers will participate in a variety of active and passive indoor and outdoor activities with a focus on adventure, exploration, and fun. This camp will feature a sensory aware environment, smaller group sizes, and targeted adapted programming. Campers must be able to participate within a 1:3 staff to participant ratio. Those requiring 1:1 support in this adapted camp must register for “Inclusion 1:1 Support”. This camp includes the option to swim. If your camper does not want to participate, there will be alternative group activities offered at that time. Campers will be bussed off site for swim. This camp includes an onsite special guest.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</si>
  <si>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ACC #2 Meeting Room, Weekdays9:00 AM - 4:00 PM</t>
  </si>
  <si>
    <t>Summer Camp - Marquee Theatre Camp (Week A)</t>
  </si>
  <si>
    <t>Join us for a fun filled, week-long summer camp theatre experience featuring a twisted fairy-tale. Campers will enjoy a full camp day filled with learning acting, dance and singing, outdoor play (weather permitting), culminating in a funny and memorable performance for family and friends to enjoy. All campers will have an opportunity to have speaking lines with a finale song and dance. Performances will take place at the end of the day on Fridays. This week's fairy tale is Snow White and the Seven Entrepreneurs (Week A).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</si>
  <si>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ATS Program Room A &amp; B, Weekdays9:00 AM - 4:00 PM</t>
  </si>
  <si>
    <t>Summer Camp - Wonder Seekers *NEW*</t>
  </si>
  <si>
    <t>Join us for an exciting sensory camp where creativity and innovation come to life through hands-on experiments and playful exploration! Little ones will dive into a world of colorful textures, captivating scents, and engaging activities designed to spark their imagination and curiosity. With a focus on fun, each day offers new adventures that encourage experimentation and playful learning in a safe, nurturing environment! This camp includes the option for waterplay. If your camper does not want to participate, there will be alternative activities offered at that time. This camp includes an onsite special guest.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</si>
  <si>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ATS Lebovic Room, Weekdays9:00 AM - 4:00 PM</t>
  </si>
  <si>
    <t>Week 8 - Now Streaming: Animation Lights! Camera! Action! A creative art camp for the young artist aged 4-7 years old. Students draw artistic inspiration from media. Youth campers dive into different genres of art to complete projects that explore the theme. Learn the art of storytelling through visuals. Campers will create their own characters using various art materials and techniques. Please bring nut-free snacks and a refillable water bottle each day. All materials are provided for this program, and each camper receives our signature Aurora Cultural Centre Artist T-Shirt! For additional program information, visit AuroraCulturalCentre.ca</t>
  </si>
  <si>
    <t>Week 8 - Now Streaming: Animation Lights! Camera! Action! A creative art camp for the young artist aged 7-12 years old. Students draw artistic inspiration from media. Youth campers dive into different genres of art to complete projects that explore the theme. Learn the art of storytelling through visuals. Campers will create their own characters using various art materials and techniques. Please bring nut-free snacks and a refillable water bottle each day. All materials are provided for this program, and each camper receives our signature Aurora Cultural Centre Artist T-Shirt! For additional program information, visit AuroraCulturalCentre.ca</t>
  </si>
  <si>
    <t>Description Would you like to learn more about the heroes living right in your neighborhood. This exciting camp will teach you all about the people who keep your community safe and healthy like Fire Fighters, Paramedics, Librarians, and Lifeguards in your community. Each day will encompass a different theme and will feature special guests or trip to a community location. Campers will also participate in traditional activities such as arts and crafts, games, and songs. This camp includes the option to swim and/or skate. If your camper does not want to participate in these activities, there will be alternative group activities offered at that time. Campers will be bussed off site for swim and skate. This camp includes an offsite trip or onsite special guest. For trips, campers will take a camp bus to an offsite location and return before sign-out.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</si>
  <si>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Summer Camp - Film Camp In A Box - Hollywood Film Making</t>
  </si>
  <si>
    <t>Delivered in partnership with Film Camp in a Box. Fill your week with action, adventure and a lot of comedy with Film Camp in A Box movie making camp. Mentored by master filmmakers, campers will engage in hands-on exploration of the filmmaking process, including preproduction, production and postproduction. Working in small crews, they will learn about cinematography, script writing and digital postproduction tools, including Final Cut, iMovie and Canva. Campers will then create, act in and edit a short film and movie trailer, adding special effects, music, voices, titles and sound effects. Participants will have the opportunity to use our latest technology, including MacBooks, 4K cameras, tripods, boom microphones, green screens and the use of an aerial drone. Crews will also create their own promotions and advertising links to showcase their short film to the world and use AI tools to create an original movie soundtrack. Movies will be presented at our red carpet, popcorn film festival and archived on our digital theater.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</si>
  <si>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ACC #1 Meeting Room, Weekdays9:00 AM - 4:00 PM</t>
  </si>
  <si>
    <t>Join us for a summer of fun! Campers will enjoy making new friends while participating in outdoor play, arts and crafts, traditional camp games, and sports. This camp includes the option for waterplay. If your camper does not want to participate, there will be alternative activities offered at that time. This camp includes an onsite special guest.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 Activity meeting dates Aug 18, 2025 - Aug 22, 2025 Weekdays9:00 AM - 4:00 PM More Information Supervisor Summer Camp Supervisor Number of sessions 5 Registration dates ResidentsFeb 24, 2025 6:00 AM to Aug 18, 2025 9:00 AM Non-residentsMar 3, 2025 6:00 AM to Aug 18, 2025 9:00 AM</t>
  </si>
  <si>
    <t>ACC Auditorium, Weekdays9:00 AM - 4:00 PM</t>
  </si>
  <si>
    <t>Summer Camp - Kraft 'N' Create JR (4 to 6 yrs) *NEW*</t>
  </si>
  <si>
    <t>Dive into creativity at our end-of-summer arts and crafts camp, where imagination takes center stage! Kids will explore a variety of fun projects, from painting and sculpting to making unique keepsakes to cherish their summer memories. Join us for a colourful celebration of creativity, friendship, and the joy of making art together! This camp includes the option for waterplay. If your camper does not want to participate, there will be alternative activities offered at that time. This camp includes an onsite special guest.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</si>
  <si>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Summer Camp - Kraft 'N' Create SR (7 to 12 yrs) *NEW*</t>
  </si>
  <si>
    <t>Dive into creativity at our end-of-summer arts and crafts camp, where imagination takes center stage! Kids will explore a variety of fun projects, from painting and sculpting to making unique keepsakes to cherish their summer memories. Join us for a colourful celebration of creativity, friendship, and the joy of making art together! This camp includes the option to swim. If your camper does not want to participate in these activities, there will be alternative group activities offered at that time. Campers will be bussed off site for swim. This camp includes an offsite trip or onsite special guest. For trips, campers will take a camp bus to an offsite location and return before sign-out.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</si>
  <si>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ATS Nichols Foundation Program Room, Weekdays 9:00 AM - 4:00 PM</t>
  </si>
  <si>
    <t>Summer Camp - Kinder Finale (4 to 6 yrs)</t>
  </si>
  <si>
    <t>Join us for a final hurrah as we celebrate the joys of summer with fun activities and festive themes! Kids will engage in exciting games, creative crafts, and memorable moments, all while making lasting friendships. This is the perfect way to wrap up the season with laughter, smiles, and full days of fun! This camp includes the option for waterplay. If your camper does not want to participate, there will be alternative activities offered at that time. This camp includes an onsite special guest.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t>
  </si>
  <si>
    <t>ACC Auditorium, Weekdays 9:00 AM - 4:00 PM</t>
  </si>
  <si>
    <t>1:00 PM</t>
  </si>
  <si>
    <t>2:00 PM</t>
  </si>
  <si>
    <t>Join us for a fun filled, week-long summer camp theatre experience featuring a twisted fairy-tale. Campers will enjoy a full camp day filled with learning acting, dance and singing, outdoor play (weather permitting), culminating in a funny and memorable performance for family and friends to enjoy. All campers will have an opportunity to have speaking lines with a finale song and dance. Performances will take place at the end of the day on Fridays. This week's fairy tale is Snow White and the Seven Entrepreneurs (Week A). After registration is complete, families will receive an invitation to complete or update their ePACT profile and any required medical forms. ePACT is the Town’s Camper Information app - profiles and forms must be submitted prior to the first day of Camp. For more information about ePACT, please visit aurora.ca/ePACT. The Thursday before your participant begins camp, Town staff will send an email with all the information you need to prepare for camp. Please ensure your email is updated in e-PLAY. Activity meeting dates Aug 25, 2025 - Aug 29, 2025 Weekdays9:00 AM - 4:00 PM More Information Supervisor Summer Camp Supervisor Number of sessions 5 Registration dates ResidentsFeb 24, 2025 6:00 AM to Aug 25, 2025 9:00 AM Non-residentsMar 3, 2025 6:00 AM to Aug 25, 2025 9:00 AM</t>
  </si>
  <si>
    <t>ATS Program Room A &amp; B, Weekdays 9:00 AM - 4:00 PM</t>
  </si>
  <si>
    <t>Youth Programs Youth</t>
  </si>
  <si>
    <t>Youth - Ballet</t>
  </si>
  <si>
    <t>Ballet Class offers new dancers the opportunity to learn the fundamentals of ballet in a nurturing and supportive environment. Through structured lessons and creative exercises, students will develop grace, discipline, and a love for the art of dance.</t>
  </si>
  <si>
    <t>ATS Addison Hall Dance Studio, Sat 1:00 PM - 2:00 PM</t>
  </si>
  <si>
    <t>Summer Reading Club</t>
  </si>
  <si>
    <t>Teen Summer Reading Challenge 2025</t>
  </si>
  <si>
    <t>Teens</t>
  </si>
  <si>
    <t>5:00 PM</t>
  </si>
  <si>
    <t>Books + Activities + New Friends + Prizes = Your Best Summer Yet! Join the Teen Summer Reading Challenge 2025 and unlock awesome activities, cool vibes, and real rewards. Activities include: Guess the Number – Weekly Candy Jar Challenge Each week, a new candy-filled jar will be on display at the library. Think you can guess how many are inside? Submit your name, contact info, and your best guess for a chance to win the special prizes! Closest guess wins - and yes, there’s a new chance to play every week. Raffle Contest – Read More, Win More! For every YA book you check out, you'll receive a raffle ticket. The more you read, the more entries you collect, and the better your chances of winning amazing prizes! Winners will be announced on September 1st 2025. Kahoot Quizzes – Fast Fun, Big Prizes Test your knowledge in quick 15-minute Kahoot games every Wednesday and Friday at 4:00 PM. Compete with other teens and score points for the win! Prizes go to the top 3 scorers each session. Beanstack Reading Challenge – Log It &amp; Win Sign up on Beanstack, complete fun reading activities, and win instant prizes just for participating! Plus, teens who completed the beanstack challenge will get a bonus entry into our grand prize draw.</t>
  </si>
  <si>
    <t xml:space="preserve">Friday, June 20, 2025 - Sunday, August 31, 2025 </t>
  </si>
  <si>
    <t>STEM Tuesdays</t>
  </si>
  <si>
    <t>Kids</t>
  </si>
  <si>
    <t>2:30 PM</t>
  </si>
  <si>
    <t>4:30 PM</t>
  </si>
  <si>
    <t>Calling all young scientists! Check out STEM Tuesday for a fun science experiment and to learn how technology shapes the world around us. Something different every week!</t>
  </si>
  <si>
    <t>Art Wednesdays</t>
  </si>
  <si>
    <t>Flex your artistic skills with a different activity or craft every week this summer. Let your creativity shine!</t>
  </si>
  <si>
    <t>Friday, August 6, 0202</t>
  </si>
  <si>
    <t>Special Events</t>
  </si>
  <si>
    <t>Teen Bingo</t>
  </si>
  <si>
    <t>Join us for a round (or two!) of fast-paced fun at Teen Bingo! Win small prizes, hang out with friends, and enjoy a chill vibe at the library.</t>
  </si>
  <si>
    <t>Storytime</t>
  </si>
  <si>
    <t>Song and Dance Time</t>
  </si>
  <si>
    <t>Kids under 5</t>
  </si>
  <si>
    <t>11:30 AM</t>
  </si>
  <si>
    <t>Join us for preschool music and movement! We’ll sing, dance, learn about rhythm, and have a lot of fun! Best for ages 2-5.</t>
  </si>
  <si>
    <t>Creative Studio, Do It Yourself</t>
  </si>
  <si>
    <t>APL Gunpla Workshop</t>
  </si>
  <si>
    <t>8+</t>
  </si>
  <si>
    <t>8</t>
  </si>
  <si>
    <t>Curious about building a Gundam model? Join us for an introductory workshop where you'll learn the fundamentals of constructing Gunpla. Each participant will receive a beginner-friendly kit to work on during the session.</t>
  </si>
  <si>
    <t>Outdoor Adventures</t>
  </si>
  <si>
    <t>Drop by the Aurora Town Square for some outdoor fun! We'll be playing lawn games, drawing with chalk, and blowing bubbles all summer long.</t>
  </si>
  <si>
    <t>Culinary Arts</t>
  </si>
  <si>
    <t>Cooking</t>
  </si>
  <si>
    <t>How to Make Smoothies</t>
  </si>
  <si>
    <t>Blend your way to a healthier day this summer! Learn how to make a perfect smoothie shake with simple steps!</t>
  </si>
  <si>
    <t>Creative Studio</t>
  </si>
  <si>
    <t>Fibre Arts Monthly Meetup</t>
  </si>
  <si>
    <t>Adults, Teens</t>
  </si>
  <si>
    <t>7:00 PM</t>
  </si>
  <si>
    <t>8:00 PM</t>
  </si>
  <si>
    <t>Have you always wanted to learn fibre arts such as crochet, knitting, or maybe even cross stitch? Or maybe you're looking for some new patterns to work on? Join us for Fibre Arts Monthly Meetup, where you can learn something new, or jump-start your latest project! Materials and books will be provided, but feel free to bring your own materials!</t>
  </si>
  <si>
    <t>Friday Family Storytime</t>
  </si>
  <si>
    <t>10:30 AM</t>
  </si>
  <si>
    <t>Join us for Friday Family Storytime, where we have stories, rhymes, songs, and lots of fun! Best for ages 5 and younger with a parent, but everyone is welcome.</t>
  </si>
  <si>
    <t>Fantasy Friday</t>
  </si>
  <si>
    <t>Knights, Princesses, Dragons &amp; make believe! Join us every week for a brand new craft, activity or game that'll fulfill all of your fairy tale fantasies! Whether living in a fantasy, or making up your own!</t>
  </si>
  <si>
    <t>Drop-in</t>
  </si>
  <si>
    <t>Saturday Family Storytime</t>
  </si>
  <si>
    <t>Join us for Saturday Family Storytime, where we have stories, rhymes, songs, and lots of fun! Best for ages 5 and younger with a parent, but everyone is welcome.</t>
  </si>
  <si>
    <t>Puppet Party!</t>
  </si>
  <si>
    <t>Create your own puppet and learn cool things in this fun hands-on afternoon! Featuring the amazing Knights in the Classroom!</t>
  </si>
  <si>
    <t>Maker Monday</t>
  </si>
  <si>
    <t>Come make something creative and fun every Monday!</t>
  </si>
  <si>
    <t>Reading &amp; Literacy</t>
  </si>
  <si>
    <t>Children's Book Reading (Persian)</t>
  </si>
  <si>
    <t>5:30 PM</t>
  </si>
  <si>
    <t>Join Sara Mohajeri from Kidswonder (شگفتی‌های کودکانه) for a fun, encouraging book reading program in Farsi (Persian). This program is designed for children aged 4-10 and aims to develop foundational language and literacy skills in Farsi in an engaging and inclusive environment.</t>
  </si>
  <si>
    <t>Contests, Games &amp; Trivia</t>
  </si>
  <si>
    <t>Friendly Chess Tournament</t>
  </si>
  <si>
    <t>6:00 PM</t>
  </si>
  <si>
    <t>9:00 PM</t>
  </si>
  <si>
    <t>Inviting all teens for a friendly chess tournament at the library. Let the challenge begin!</t>
  </si>
  <si>
    <t>Creative Studio, Digital Literacy, Do It Yourself</t>
  </si>
  <si>
    <t>Maker Workshop: Custom Mug</t>
  </si>
  <si>
    <t>Learn how to design and make a custom mug using infusible ink material with the Cricut Mug Press. All required materials will be provided.</t>
  </si>
  <si>
    <t>Meetups</t>
  </si>
  <si>
    <t>Pflag Support Night</t>
  </si>
  <si>
    <t>All Ages</t>
  </si>
  <si>
    <t>8:30 PM</t>
  </si>
  <si>
    <t>Looking for a safe and supportive space to share your journey? Whether you're coming out, exploring gender identity, or simply seeking support, we’re here for you! Join our online Support Night for an open conversation with PFLAG York Region facilitators, community members, parents, and allies. Our group provides a welcoming environment to express concerns, seek guidance, and connect with others who understand the challenges and joys of embracing LGBTQIA+ identities. Let’s navigate the journey together, strengthen mental health, and foster a sense of belonging. In partnership with Pflag York Region.</t>
  </si>
  <si>
    <t>Building Club</t>
  </si>
  <si>
    <t>Build to your heart's content with Marble Runs, Magnet Tiles, LEGOs, and more!</t>
  </si>
  <si>
    <t>Maker Workshop: Laser Cut Rubber Stamp</t>
  </si>
  <si>
    <t>3:30 PM</t>
  </si>
  <si>
    <t>Learn how to design and make a custom rubber stamp with the laser cutter. Each participant will create a 3 cm x 3 cm rubber stamp. All required materials will be included.</t>
  </si>
  <si>
    <t>Volunteer Opportunity</t>
  </si>
  <si>
    <t>Teen Advisory Group (TAG)</t>
  </si>
  <si>
    <t>Local teens wanted to contribute fresh ideas for our YA programs and collections. Tell us what you think while earning volunteer hours. Meetings will be in-person. To register, email ya@aurorapl.ca</t>
  </si>
  <si>
    <t>Intro to Sewing</t>
  </si>
  <si>
    <t>Whether you’ve never touched a needle or thread before or you’re looking to rekindle your lost passion for creating, this class is the perfect starting point for your sewing adventures.</t>
  </si>
  <si>
    <t>Summer Reading Club, Games &amp; Trivia</t>
  </si>
  <si>
    <t>Sonic the Hedgehog Party!</t>
  </si>
  <si>
    <t>Quick! Join us for an afternoon of Sonic crafts and activities! Build your own plane like Tails, join the scavenger hunt for the Chaos Emeralds, have fun colouring and folding origami, plus so much more!</t>
  </si>
  <si>
    <t>Maker Workshop: Custom Hat</t>
  </si>
  <si>
    <t>Learn how to design and make a custom hat using a sublimation printer and the Cricut Hat Press. All required materials will be provided.</t>
  </si>
  <si>
    <t>Graphic Novel Book Club</t>
  </si>
  <si>
    <t>7:30 PM</t>
  </si>
  <si>
    <t>Love graphic novels? Join the Graphic Novel Book Club! Share your favorite books, enjoy book-related activities, and make new friends! This book club invites readers to read any Graphic Novel they'd like!</t>
  </si>
  <si>
    <t>Book Club, Talks &amp; Discussions, Volunteer Opportunity</t>
  </si>
  <si>
    <t>Outdoor Book Discussion for Teens</t>
  </si>
  <si>
    <t>Join us in this group discussion about life-changing books and how they can inspire you in many ways. Participants will earn volunteer hours.</t>
  </si>
  <si>
    <t>Intro to Laser Cutter</t>
  </si>
  <si>
    <t>Learn the essentials for creating vector graphics in Adobe Illustrator for laser-cutting machines and bring your custom designs to life. Participants will learn how to use Adobe Illustrator to create vectors, as well as how to use our laser cutting software.</t>
  </si>
  <si>
    <t>Mad Hatter ParTEA</t>
  </si>
  <si>
    <t>Come one, come all for an action-packed Alice in Wonderland themed party. Take part in crafts, test out your mad hatter hat making skills, and see if you can pin the tail on Cheshire Cat. Dressing in costumes is encouraged!</t>
  </si>
  <si>
    <t>Maker Workshop: Custom Apron</t>
  </si>
  <si>
    <t>Learn how to design and make a custom apron using infusible ink markers with the Cricut machine. All required materials will be provided.</t>
  </si>
  <si>
    <t>Pflag Social Night</t>
  </si>
  <si>
    <t>Pflag Social Night is a safe space where members of the LGBTQ2 community, their friends, family or allies can come together. Meetings are informal gatherings led by Pflag York Region Facilitators to socialize and connect. Each month features a new theme, with activities such as fun and creative arts and crafts, game nights, movie nights, and much more! Register through Pflag at bit.ly/4hqbjfV</t>
  </si>
  <si>
    <t>Family and Friends Dance Party</t>
  </si>
  <si>
    <t>Dance the night away at the library! Grab a friend and show off your best moves or play a game or two.</t>
  </si>
  <si>
    <t>Customize Your Own Shirt</t>
  </si>
  <si>
    <t>Get creative and design your own t-shirt at the library! All materials provided. This session is for teens only.</t>
  </si>
  <si>
    <t>Intro to 3D Printing for Kids</t>
  </si>
  <si>
    <t>Does your child show an interest in 3D printing? Learn the basics of 3D printing, in this introductory course. We will show your child how to find and prepare a 3D model for printing, as well as how to 3D print a bookmark.</t>
  </si>
  <si>
    <t>Blizzard Beach Bash</t>
  </si>
  <si>
    <t>Do you feel the chill in the air? Ice princesses are visiting our beach party! Join Elsa and Anna for music and songs from 3 - 3:45 pm, and craft your very own icy wand. Play beach ball and wrap up a wonderful summer of reading!</t>
  </si>
  <si>
    <t>STEAM for Homeschoolers</t>
  </si>
  <si>
    <t>Explore science, technology, engineering, art, and math in the company of other homeschoolers.</t>
  </si>
  <si>
    <t>Meetups, Work</t>
  </si>
  <si>
    <t>Art Hour</t>
  </si>
  <si>
    <t>Drop in and create something amazing using different art techniques. Something different every session! Parents and caregivers are welcome to participate.</t>
  </si>
  <si>
    <t>Do it Yourself</t>
  </si>
  <si>
    <t>Beaded Fabric Bracelets</t>
  </si>
  <si>
    <t>Turn scrap fabric into a personalized bracelet! Participants will create their own bracelet using fabric strips, beads, and a clasp. Registration Required. 13+</t>
  </si>
  <si>
    <t>My First Book Club</t>
  </si>
  <si>
    <t>4:45 PM</t>
  </si>
  <si>
    <t>Drop in to read a book and complete book-related activities! Best for kids under 7 years old.</t>
  </si>
  <si>
    <t>Mad Scientists' Club</t>
  </si>
  <si>
    <t>KIds</t>
  </si>
  <si>
    <t>Discover exciting science topics and try out some fun experiments!</t>
  </si>
  <si>
    <t>Do it Yourself, STEAM</t>
  </si>
  <si>
    <t>Family Colouring Time</t>
  </si>
  <si>
    <t>Join us for a fun Sunday afternoon of colouring! Extra colouring pages, markers, and more in the Optimist Room. No registration required.</t>
  </si>
  <si>
    <t>PA Day, STEAM</t>
  </si>
  <si>
    <t>Cardboard Crafts</t>
  </si>
  <si>
    <t>Get your craft on this P.A Day! Join us in the Optimist Room to let your imagination soar with a variety of cardboard crafts.</t>
  </si>
  <si>
    <t>Wreck This Journal</t>
  </si>
  <si>
    <t>Unlock your creative and chaotic side with a Wreck This Journal workshop. Teens will have the chance to make and take home a journal they create with prompts telling them how to wreck it!</t>
  </si>
  <si>
    <t>Description</t>
  </si>
  <si>
    <t>Ref</t>
  </si>
  <si>
    <t>Date</t>
  </si>
  <si>
    <t>Day of the week</t>
  </si>
  <si>
    <t>Description-if available (used for location)</t>
  </si>
  <si>
    <t>Spots left</t>
  </si>
  <si>
    <t>Additional notes (currently empty)</t>
  </si>
  <si>
    <t>Music ( 2 - 6 Years)</t>
  </si>
  <si>
    <t>Discover a love of music and movement as participants are able to work on building physical literacy skills while learning sounds, words and rhythmic patterns in music. Participants will have fun dancing and learning new ways to move along with new songs as they practice self-expression and creativity. Due to the duration length of this program, participants under ten (10) years of age do not need to be accompanied in the program. However, parents/guardians are expected to remain at the program location for its duration in the event their immediate assistance is required.</t>
  </si>
  <si>
    <t>Music Makers ( 3 to 6 Years)</t>
  </si>
  <si>
    <t>3 to 6, Co-ed</t>
  </si>
  <si>
    <t>2025-09-20 - 2025-12-13</t>
  </si>
  <si>
    <t>13 Sessions</t>
  </si>
  <si>
    <t>Every Sat</t>
  </si>
  <si>
    <t>$159.38 - $239.07</t>
  </si>
  <si>
    <t>Central Public School Recreation and Arts Centre - Preschool Room</t>
  </si>
  <si>
    <t>12 Sessions</t>
  </si>
  <si>
    <t>$147.12 - $220.68</t>
  </si>
  <si>
    <t>Cassie Campbell Community Centre - Preschool Room (1)</t>
  </si>
  <si>
    <t>Music (6 to 14 Years)</t>
  </si>
  <si>
    <t>Participants will have fun learning basic notes, strumming and reading chord charts. Required Equipment: Each participant must bring their own guitar. Music books are required and available at time of purchase. Recommended Equipment: Extra guitar strings, tuner, and music stand. Due to the duration length of this program, participants under ten (10) years of age do not need to be accompanied in the program. However, parents/guardians are expected to remain at the program location for its duration in the event their immediate assistance is required.</t>
  </si>
  <si>
    <t>Guitar Level 1 ( 8 to 14 Years)</t>
  </si>
  <si>
    <t>8 to 14, Co-ed</t>
  </si>
  <si>
    <t>2025-09-15 - 2025-12-08</t>
  </si>
  <si>
    <t>Every Mon</t>
  </si>
  <si>
    <t>Greenbriar Recreation Centre - Lounge</t>
  </si>
  <si>
    <t>Participants will learn the basics of piano playing including reading notes, proper hand techniques and keeping time. Required Equipment: Participants must bring their own keyboard. A minimum 32 key keyboard is recommended. Music books are required and available at time of purchase. Due to the duration length of this program, participants under ten (10) years of age do not need to be accompanied in the program. However, parents/guardians are expected to remain at the program location for its duration in the event their immediate assistance is required.</t>
  </si>
  <si>
    <t>Piano Level 1 ( 6 to 14 Years)</t>
  </si>
  <si>
    <t>6 to 14, Co-ed</t>
  </si>
  <si>
    <t>Central Public School Recreation and Arts Centre - Music Room</t>
  </si>
  <si>
    <t>This program is for participants who want to further develop and practice their guitar skills. This course focuses on refining the techniques acquired in the Guitar Level 1. Prerequisites: Guitar Level 1 or equivalent Required Equipment: Each participant must bring their own guitar. Music books are required and available at time of purchase. Recommended Equipment: Extra guitar strings, tuner, and music stand. Due to the duration length of this program, participants under ten (10) years of age do not need to be accompanied in the program. However, parents/guardians are expected to remain at the program location for its duration in the event their immediate assistance is required.</t>
  </si>
  <si>
    <t>Guitar Level 2 ( 8 to 14 Years)</t>
  </si>
  <si>
    <t>This program is for participants who want to further develop and practice their newly acquired skills. This course focuses on refining the techniques acquired in the Piano level 1. Prerequisites: Piano Level 1 Required Equipment: Participants must bring their own keyboard. A minimum 32 key keyboard is recommended. Music books are required and available at time of purchase. Due to the duration length of this program, participants under ten (10) years of age do not need to be accompanied in the program. However, parents/guardians are expected to remain at the program location for its duration in the event their immediate assistance is required.</t>
  </si>
  <si>
    <t>Piano Level 2 ( 6 to 14 Years)</t>
  </si>
  <si>
    <t>2025-09-16 - 2025-12-09</t>
  </si>
  <si>
    <t>Every Tue</t>
  </si>
  <si>
    <t>Cassie Campbell Community Centre - Multi Purpose Room (3)</t>
  </si>
  <si>
    <t>Gore Meadows Community Centre - Lounge</t>
  </si>
  <si>
    <t>This program is for participants who want to further develop and practice their newly acquired skills. This course focuses on refining the techniques acquired in the Piano level 1. Prerequisites: Piano Level 2 or equivalent Required Equipment: Participants must bring their own keyboard. A minimum 32 key keyboard is recommended. Music books are required and available at time of purchase. Due to the duration length of this program, participants under ten (10) years of age do not need to be accompanied in the program. However, parents/guardians are expected to remain at the program location for its duration in the event their immediate assistance is required.</t>
  </si>
  <si>
    <t>Piano Level 3 ( 6 to 14 Years)</t>
  </si>
  <si>
    <t>2025-09-17 - 2025-12-10</t>
  </si>
  <si>
    <t>Every Wed</t>
  </si>
  <si>
    <t>Paul Palleschi Recreation Centre (Loafer's Lake) - Room (2)</t>
  </si>
  <si>
    <t>Balmoral Recreation Centre - Multipurpose Room (1)</t>
  </si>
  <si>
    <t>2025-09-18 - 2025-12-11</t>
  </si>
  <si>
    <t>Every Thu</t>
  </si>
  <si>
    <t>2025-09-19 - 2025-12-12</t>
  </si>
  <si>
    <t>Every Fri</t>
  </si>
  <si>
    <t>Save Max Sports Centre (Brampton Soccer Centre) - Youth Room</t>
  </si>
  <si>
    <t>Central Public School Recreation and Arts Centre - Studio B</t>
  </si>
  <si>
    <t>2025-09-21 - 2025-12-14</t>
  </si>
  <si>
    <t>Every Sun</t>
  </si>
  <si>
    <t>Century Gardens Recreation Centre - Service Club Room (2)</t>
  </si>
  <si>
    <t>10 Sessions</t>
  </si>
  <si>
    <t>$122.60 - $183.90</t>
  </si>
  <si>
    <t>Music (14+ years)</t>
  </si>
  <si>
    <t>Participants will have fun learning basic notes, strumming and reading chord charts. Required Equipment: Each participant must bring their own guitar. Music books are required and available at time of purchase. Recommended Equipment: Extra guitar strings, tuner, and music stand.</t>
  </si>
  <si>
    <t>Guitar Level 1 (14+ Years)</t>
  </si>
  <si>
    <t>14+, Co-ed</t>
  </si>
  <si>
    <t>$0.00 - $315.60</t>
  </si>
  <si>
    <t>Piano Level 1 (55+ Years)</t>
  </si>
  <si>
    <t>55+, Co-ed</t>
  </si>
  <si>
    <t>$0.00 - $239.07</t>
  </si>
  <si>
    <t>Participants will have fun learning basic notes, strumming and reading chord charts. Required Equipment: Each participant must bring their own guitar. Music books are required and available at time of purchase. Recommended Equipment: Extra guitar strings, tuner, and music stand. Programs occurring at Bob Callahan Flower City Senior Centre will require a Flower City Senior Membership in order to register for a spot in drop-ins or registered programs.</t>
  </si>
  <si>
    <t>Guitar Level 1 (55+ Years)</t>
  </si>
  <si>
    <t>2025-10-31 - 2025-12-12</t>
  </si>
  <si>
    <t>7 Sessions</t>
  </si>
  <si>
    <t>$0.00 - $42.35</t>
  </si>
  <si>
    <t>Bob Callahan Flower City Seniors Centre - Craft Room</t>
  </si>
  <si>
    <t>2025-11-01 - 2025-12-13</t>
  </si>
  <si>
    <t>Piano Level 2 (55+ Years)</t>
  </si>
  <si>
    <t>Piano Level 1 (14+ Years)</t>
  </si>
  <si>
    <t>$0.00 - $341.90</t>
  </si>
  <si>
    <t>Piano Level 2 (14+ Years)</t>
  </si>
  <si>
    <t>Photography (6+ Years)</t>
  </si>
  <si>
    <t>This comprehensive course is designed for beginner photographers who want to enhance their skills behind the camera and post-processing. Students will use Canon DSLRs to understand photography fundamentals in the course, such as camera settings, composition, lighting, and shooting techniques to capture stunning photographs. Students will receive hands-on experience with Adobe Lightroom's powerful tools and features for organizing, editing, and enhancing their photos as they navigate between the different types of photography. Cameras generously sponsored by Canon. All equipment will be provided. Requirements: Participants must have a Google or Facebook account to log into the software. Recommended Equipment: Personal USB Key to save work (note that computers are shared student accounts).</t>
  </si>
  <si>
    <t>Photography and Digital Editing with Adobe Lightroom (10+ Years)</t>
  </si>
  <si>
    <t>10+, Co-ed</t>
  </si>
  <si>
    <t>2025-11-04 - 2025-12-09</t>
  </si>
  <si>
    <t>6 Sessions</t>
  </si>
  <si>
    <t>$0.00 - $220.32</t>
  </si>
  <si>
    <t>Collaborative Learning Technology Centre - Room (3) Basement Computer Lab</t>
  </si>
  <si>
    <t>5 spot(s) left</t>
  </si>
  <si>
    <t>2025-11-06 - 2025-12-11</t>
  </si>
  <si>
    <t>4 spot(s) left</t>
  </si>
  <si>
    <t>Photography (14+ Years)</t>
  </si>
  <si>
    <t>Participants will learn the fundamental camera settings for smart phones to capture and edit creative photos and videos. Learn how to take better pictures on your smartphone by learning about different shooting concepts such as the rule of thirds and leading lines, as well as technical skills regarding resolution and focusing. Required Equipment: Android or iPhone released in 2016 or newer. Programs occurring at Bob Callahan Flower City Senior Centre will require a Flower City Senior Membership in order to register for a spot in drop-ins or registered programs.</t>
  </si>
  <si>
    <t>Photography with Smart Phones (55+ Years)</t>
  </si>
  <si>
    <t>2025-10-29 - 2025-12-10</t>
  </si>
  <si>
    <t>$0.00 - $69.93</t>
  </si>
  <si>
    <t>Flower City Community Campus - Lawn Bowling - Room (1)</t>
  </si>
  <si>
    <t>Participants will learn the basics of photography and experience taking pictures as they explore nature. Required Equipment: Participants are required to bring their own digital camera. This program occurs outdoors, please dress for the weather. This program may be cancelled due to the weather.</t>
  </si>
  <si>
    <t>Photography in Nature Outdoors (14+ Years)</t>
  </si>
  <si>
    <t>$0.00 - $301.73</t>
  </si>
  <si>
    <t>Terry Miller Recreation Centre - Room (1)</t>
  </si>
  <si>
    <t>Pottery (6+ Years)</t>
  </si>
  <si>
    <t>Participants will become familiar with the pottery studio environment as they work with clay to learn hand-building (clayworks) techniques such as pinching, coiling, and slab construction. Participants will glaze their hand-built pieces and have them fired in the kiln before taking them home. Parent/guardian and their child(ren) will share the projects. Only the child needs to register, not the parent/guardian. Active participation by a parent/guardian (14+ years of age) is required. Only one parent/guardian may attend class with a maximum of two registered participants.</t>
  </si>
  <si>
    <t>Pottery Clayworks Parent and Youth ( 6 to 14 Years)</t>
  </si>
  <si>
    <t>$119.76 - $179.64</t>
  </si>
  <si>
    <t>Central Public School Recreation and Arts Centre - Pottery Room</t>
  </si>
  <si>
    <t>2025-11-05 - 2025-12-10</t>
  </si>
  <si>
    <t>1 spot(s) left</t>
  </si>
  <si>
    <t>Participants will become familiar with the pottery studio environment as they work with clay to learn hand-building (clayworks) techniques such as pinching, coiling, and slab construction. These hand-built pieces will be glazed and fired in the kiln before participants take them home. Participants will also be introduced to the pottery wheel, learning how to wedge clay for the wheel, throwing, centring, and practicing the creation of cylindrical pieces. Take home pieces will not be made during the wheel-portion as the focus will be on learning the wheel-based techniques. Due to the duration length of this program, participants under ten (10) years of age do not need to be accompanied in the program. However, parents/guardians are expected to remain at the program location for its duration in the event their immediate assistance is required.</t>
  </si>
  <si>
    <t>Pottery Clayworks and Introduction to Wheel Throwing ( 8 to 14 Years)</t>
  </si>
  <si>
    <t>2025-11-08 - 2025-12-13</t>
  </si>
  <si>
    <t>$155.04 - $232.56</t>
  </si>
  <si>
    <t>Participants will become familiar with the pottery studio environment as they work with clay to learn hand-building (clayworks) techniques such as pinching, coiling, and slab construction. Please be advised that the pottery wheel is not a part of this particular program. Participants will glaze their hand-built pieces and have them fired in the kiln before taking them home. Due to the duration length of this program, participants under ten (10) years of age do not need to be accompanied in the program. However, parents/guardians are expected to remain at the program location for its duration in the event their immediate assistance is required.</t>
  </si>
  <si>
    <t>Pottery Clayworks ( 6 to 14 Years)</t>
  </si>
  <si>
    <t>Pottery Clayworks Parent and Child ( 6 to 10 Years)</t>
  </si>
  <si>
    <t>6 to 10, Co-ed</t>
  </si>
  <si>
    <t>Pottery (14+ Years)</t>
  </si>
  <si>
    <t>Pottery Clayworks and Introduction to Wheel Throwing (14+ Years)</t>
  </si>
  <si>
    <t>2025-11-03 - 2025-12-08</t>
  </si>
  <si>
    <t>$0.00 - $342.42</t>
  </si>
  <si>
    <t>Pottery Clayworks (14+ Years)</t>
  </si>
  <si>
    <t>$0.00 - $256.80</t>
  </si>
  <si>
    <t>6 spot(s) left</t>
  </si>
  <si>
    <t>2025-11-07 - 2025-12-12</t>
  </si>
  <si>
    <t>Visual Arts (4 to 6 Years)</t>
  </si>
  <si>
    <t>Come make a mess with us! Lead by an instructor, young artists will sculpt, paint, draw, and construct while exploring different elements of art. Due to the duration length of this program, participants under ten (10) years of age do not need to be accompanied in the program. However, parents/guardians are expected to remain at the program location for its duration in the event their immediate assistance is required.</t>
  </si>
  <si>
    <t>Kinder Art ( 4 to 6 Years)</t>
  </si>
  <si>
    <t>4 to 6, Co-ed</t>
  </si>
  <si>
    <t>$104.88 - $157.32</t>
  </si>
  <si>
    <t>$113.62 - $170.43</t>
  </si>
  <si>
    <t>Paul Palleschi Recreation Centre (Loafer's Lake) - Room (4)</t>
  </si>
  <si>
    <t>Visual Arts (6 to 14 Years)</t>
  </si>
  <si>
    <t>In this introduction to art program, participants will learn perspective, shading and colour theory while experimenting with various fine art forms such as painting, drawing and sculpting. Due to the duration length of this program, participants under ten (10) years of age do not need to be accompanied in the program. However, parents/guardians are expected to remain at the program location for its duration in the event their immediate assistance is required.</t>
  </si>
  <si>
    <t>Art Skills Level 1 ( 6 to 14 Years)</t>
  </si>
  <si>
    <t>In this intermediate fine art program, participants will further develop their art skills of art installation, complimentary colours, proportion and depth through painting, drawing and sculpting. Participants will work with various tools including pencils, brushes, and pastels. Prerequisite: Recommended Art Skills Level 1 Due to the duration length of this program, participants under ten (10) years of age do not need to be accompanied in the program. However, parents/guardians are expected to remain at the program location for its duration in the event their immediate assistance is required. This program is not scheduled on August 4, 2025.</t>
  </si>
  <si>
    <t>Art Skills Level 2 ( 6 to 14 Years)</t>
  </si>
  <si>
    <t>In this introduction to painting program, participants will discover and experiment with various painting mediums such as acrylic, watercolour and tempera while learning foundational skills such as colour theory, brush techniques and paint handling along with artistic concepts such as composition, textures, lighting, and shadows. As pieces are created participants will express their creative side while learning technical techniques such as layering, blending and perspective. Due to the duration length of this program, participants under ten (10) years of age do not need to be accompanied in the program. However, parents/guardians are expected to remain at the program location for its duration in the event their immediate assistance is required.</t>
  </si>
  <si>
    <t>Painting ( 8 to 14 Years)</t>
  </si>
  <si>
    <t>Riverstone Community Centre - Room (3)</t>
  </si>
  <si>
    <t>In this introduction to drawing and sketching program, participants will discover and experiment with fundamental skills such as understanding perspective, proportion, lighting, shading and texture. Participants will work with various tools including pencils and charcoal. Required Equipment: Sketchpad and pencil Due to the duration length of this program, participants under ten (10) years of age do not need to be accompanied in the program, unless otherwise stated. However, parents/guardians are expected to remain at the program location for its duration in the event their immediate assistance is required. This program will not be running on August 4, 2025 due to the Civic Holiday.</t>
  </si>
  <si>
    <t>Drawing and Sketching ( 6 to 14 Years)</t>
  </si>
  <si>
    <t>Chinguacousy Wellness Centre - Room (5)</t>
  </si>
  <si>
    <t>In this drawing and sketching program, participants will develop their drawing skills with the creation of characters though basic shapes, colour composition, and shading. Participants will work towards drawing cartoon characters, animals and backdrops to create their own storyboard. Required Equipment: Sketchpad and pencil Due to the duration length of this program, participants under ten (10) years of age do not need to be accompanied in the program. However, parents/guardians are expected to remain at the program location for its duration in the event their immediate assistance is required.</t>
  </si>
  <si>
    <t>Drawing and Sketching: Crazy Cartoons ( 6 to 14 Years)</t>
  </si>
  <si>
    <t>Central Public School Recreation and Arts Centre - Art Studio</t>
  </si>
  <si>
    <t>Earnscliffe Recreation Centre - Room (1)</t>
  </si>
  <si>
    <t>VIsual Arts (14+ Years)</t>
  </si>
  <si>
    <t>Painting (14+ Years)</t>
  </si>
  <si>
    <t>VIsual Arts (55+ Years)</t>
  </si>
  <si>
    <t>In this introduction to art program, participants will learn perspective, shading and colour theory while experimenting with various fine art forms such as painting, drawing and sculpting. Programs occurring at Bob Callahan Flower City Senior Centre will require a Flower City Senior Membership in order to register for a spot in drop-ins or registered programs.</t>
  </si>
  <si>
    <t>Art Skills Level 1 (55+ Years)</t>
  </si>
  <si>
    <t>2025-10-27 - 2025-12-08</t>
  </si>
  <si>
    <t>$0.00 - $71.61</t>
  </si>
  <si>
    <t>Enjoy the versatility that painting with acrylics offers. Paint your own picture from scratch using various techniques and 'shortcuts'. A basic knowledge of drawing and painting is recommended. Required Equipment: A material list is available from the customer service desk at Flower City Seniors Centre. It is recommended that materials be purchased prior to the first class. Programs occurring at Bob Callahan Flower City Senior Centre will require a Flower City Senior Membership in order to register for a spot in drop-ins or registered programs. Please note that this course is not scheduled to run on August 4th due to the Civic Holiday.</t>
  </si>
  <si>
    <t>Painting Acrylics (55+ Years)</t>
  </si>
  <si>
    <t>Participants of all levels of watercolour experience will develop technical skills, explore creativity, and understand artistic principles while painting at their own pace. Techniques may include different washes, wet or dry brushes and paper, and layering. Required Equipment: A material list is available from the customer service desk at Flower City Seniors Centre. It is recommended that materials be purchased prior to the first class. Programs occurring at Bob Callahan Flower City Senior Centre will require a Flower City Senior Membership in order to register for a spot in drop-ins or registered programs.</t>
  </si>
  <si>
    <t>Painting Watercolours (55+ Years)</t>
  </si>
  <si>
    <t>2025-10-28 - 2025-12-09</t>
  </si>
  <si>
    <t>Bob Callahan Flower City Seniors Centre - Hobby Shop</t>
  </si>
  <si>
    <t>Mixed Media is a chance to experiment with texture, colour, shapes and designs through a rich blend of various artistic mediums coming together to create an interdisciplinary and multidimensional work of art. Participants will work towards developing their own unique artistic voice through honing skills in layering, texture creation, composition and visual storytelling. Required Equipment: A material list is available from the customer service desk at Flower City Seniors Centre. It is recommended that materials be purchased prior to the first class. Programs occurring at Bob Callahan Flower City Senior Centre will require a Flower City Senior Membership in order to register for a spot in drop-ins or registered programs</t>
  </si>
  <si>
    <t>Mixed Media (55+ Years)</t>
  </si>
  <si>
    <t>In this introduction to drawing and sketching program, participants will discover and experiment with fundamental skills such as understanding perspective, proportion, lighting, shading and texture. Participants will work with various tools including pencils and charcoal. Required Equipment: A material list is available from the customer service desk at Flower City Seniors Centre. It is recommended that materials be purchased prior to the first class. Programs occurring at Bob Callahan Flower City Senior Centre will require a Flower City Senior Membership in order to register for a spot in drop-ins or registered programs.</t>
  </si>
  <si>
    <t>Drawing and Sketching (55+ Years)</t>
  </si>
  <si>
    <t>2025-10-30 - 2025-12-11</t>
  </si>
  <si>
    <t>$0.00 - $123.24</t>
  </si>
  <si>
    <t>Cardio and Zumba (14+ Years)</t>
  </si>
  <si>
    <t>Aaja Nachle (Come Let’s Dance)! Get ready to shake, shimmy and sweat to the hottest Bollywood tracks. This cardio dance fitness class will give you an amazing total body dance fitness workout. Required Equipment: Clean indoor athletic shoes.</t>
  </si>
  <si>
    <t>Bollywood Fitness (14+ Years)</t>
  </si>
  <si>
    <t>$0.00 - $155.52</t>
  </si>
  <si>
    <t>Gore Meadows Community Centre - Studio (3)</t>
  </si>
  <si>
    <t>2 spot(s) left</t>
  </si>
  <si>
    <t>Cardio and Zumba (55+ Years)</t>
  </si>
  <si>
    <t>Perfect for everybody and every body! Each Zumba class is designed to bring people together to sweat it on. We take the 'work' out of workout, by mixing low-intensity and high-intensity moves for an interval-style, calorie-burning dance fitness party. Once the Latin and World rhythms take over, you'll see why Zumba Fitness® classes are often called exercise in disguise. Super effective? Check. Super fun? Check and check. A total workout, combining all elements of fitness - cardio, muscle conditioning, balance and flexibility, boosted energy and a serious dose of awesome each time you leave class. Intermediate fitness level. Required Equipment: Clean indoor athletic shoes.</t>
  </si>
  <si>
    <t>Zumba® (55+ Years)</t>
  </si>
  <si>
    <t>$0.00 - $66.92</t>
  </si>
  <si>
    <t>Knightsbridge Community/Senior Citizen Centre - Auditorium</t>
  </si>
  <si>
    <t>Perfect for active older adults who are looking for a modified Zumba class that recreates the original moves you love at a lower-intensity. The design of the class introduces easy-to-follow Zumba® choreography that focuses on balance, range of motion and coordination. Come ready to sweat, and prepare to leave empowered and feeling strong. Class focuses on all elements of fitness: cardiovascular, muscular conditioning, flexibility and balance! Intermediate fitness level. Required Equipment: Clean indoor athletic shoes.</t>
  </si>
  <si>
    <t>Zumba® Gold (55+ Years)</t>
  </si>
  <si>
    <t>Cardio and Strength (14+ Years)</t>
  </si>
  <si>
    <t>A women's only club held in a studio with a personal trainer. By using equipment and your own body weight, this class will teach you the importance of exercise techniques to achieve your fitness goals. Required Equipment: Clean indoor athletic shoes This Program is not scheduled on Aug 04, 2025.</t>
  </si>
  <si>
    <t>Fit Club Female Only (14+ Years)</t>
  </si>
  <si>
    <t>$0.00 - $227.40</t>
  </si>
  <si>
    <t>Gore Meadows Community Centre - Studio (2)</t>
  </si>
  <si>
    <t>$0.00 - $246.35</t>
  </si>
  <si>
    <t>Kickboxing (14+ Years)</t>
  </si>
  <si>
    <t>$0.00 - $168.48</t>
  </si>
  <si>
    <t>Century Gardens Recreation Centre - Multi Purpose Room</t>
  </si>
  <si>
    <t>7 spot(s) left</t>
  </si>
  <si>
    <t>Cassie Campbell Community Centre - Aerobics Studio</t>
  </si>
  <si>
    <t>Riverstone Community Centre - Studio</t>
  </si>
  <si>
    <t>Cardio and Strength (6 to 14 Years)</t>
  </si>
  <si>
    <t>This program will challenge you through athletic conditioning intervals using body weight and a variety of equipment. Variations will be provided for individuals of all fitness levels. Required Equipment: Clean indoor athletic shoes Due to the duration length of this program, participants under ten (10) years of age do not need to be accompanied in the program. However, parents/guardians are expected to remain at the program location for its duration in the event their immediate assistance is required. This Program is not scheduled on Aug 04, 2025.</t>
  </si>
  <si>
    <t>Boot Camp ( 8 to 14 Years)</t>
  </si>
  <si>
    <t>$76.44 - $114.72</t>
  </si>
  <si>
    <t>$82.81 - $124.28</t>
  </si>
  <si>
    <t>9 spot(s) left</t>
  </si>
  <si>
    <t>A combination of punches, kicks, and skipping to get your heart pumping! Relieve stress, increase self-confidence, while improving overall fitness. Required Equipment: Boxing gloves and hand wraps, and clean indoor athletic shoes</t>
  </si>
  <si>
    <t>Kickboxing (10 to 14 Years)</t>
  </si>
  <si>
    <t>10 to 14, Co-ed</t>
  </si>
  <si>
    <t>Earnscliffe Recreation Centre - Aerobics Studio</t>
  </si>
  <si>
    <t>Chair Exercise (14+ Years)</t>
  </si>
  <si>
    <t>$0.00 - $77.76</t>
  </si>
  <si>
    <t>Susan Fennell Sportsplex (South Fletcher's) - Gymnasium (1)</t>
  </si>
  <si>
    <t>Low Impact Exercise (55+ Years)</t>
  </si>
  <si>
    <t>This choreographed class is geared towards anyone who is looking for a low impact workout that focuses on both cardio and muscular conditioning. Intermediate fitness level. This program may incorporate floor work. Required Equipment: Clean indoor athletic shoes Programs occurring at Bob Callahan Flower City Senior Centre will require a Flower City Senior Membership in order to register for a spot in drop-ins or registered programs.</t>
  </si>
  <si>
    <t>Low Impact Plus (55+ Years)</t>
  </si>
  <si>
    <t>Bob Callahan Flower City Seniors Centre - Gymnasium (B)</t>
  </si>
  <si>
    <t>This choreographed class is geared towards anyone who is looking for a low impact workout that focuses on both cardio and muscular conditioning. Beginner fitness level. Required Equipment: Clean indoor athletic shoes Programs occurring at Bob Callahan Flower City Senior Centre will require a Flower City Senior Membership in order to register for a spot in drop-ins or registered programs. Exclusion Date: August 4</t>
  </si>
  <si>
    <t>Low Impact (55+ Years)</t>
  </si>
  <si>
    <t>Flower City Community Campus - Lawn Bowling - Community Room</t>
  </si>
  <si>
    <t>This is a fun cardiovascular and muscle conditioning, that uses a chair for additional support. This low-key workout is ideal for the beginner or those with mobility issues. Beginner fitness level. Required Equipment: Clean indoor athletic shoes Programs occurring at Bob Callahan Flower City Senior Centre will require a Flower City Senior Membership in order to register for a spot in drop-ins or registered programs.</t>
  </si>
  <si>
    <t>Chair Exercise (55+ Years)</t>
  </si>
  <si>
    <t>Bob Callahan Flower City Seniors Centre - Auditorium (A &amp; B)</t>
  </si>
  <si>
    <t>3 spot(s) left</t>
  </si>
  <si>
    <t>Bob Callahan Flower City Seniors Centre - Gymnasium (A)</t>
  </si>
  <si>
    <t>Flower City Community Campus - Lawn Bowling - Room (2)</t>
  </si>
  <si>
    <t>Bob Callahan Flower City Seniors Centre - Dance Studio</t>
  </si>
  <si>
    <t>Muscle Conditioning (14+ Years)</t>
  </si>
  <si>
    <t>This program is led by a personal trainer and uses the TRX training system, kettlebells and other various pieces of equipment. Required Equipment: Clean indoor athletic shoes</t>
  </si>
  <si>
    <t>Personal Training Extreme (PTX) (14+ Years)</t>
  </si>
  <si>
    <t>$147.12 - $227.40</t>
  </si>
  <si>
    <t>Total Body Resistance Exercise (TRX) is a form of suspension training that uses body weight exercises to develop strength, balance, flexibility and core stability simultaneously. This course will focus on full body resistance training through the use of a TRX suspension trainer. Required Equipment: Clean indoor athletic shoes.</t>
  </si>
  <si>
    <t>TRX Training (14+ Years)</t>
  </si>
  <si>
    <t>$0.00 - $371.02</t>
  </si>
  <si>
    <t>$151.56 - $227.40</t>
  </si>
  <si>
    <t>Parent and Baby Fitness</t>
  </si>
  <si>
    <t>Connect with yourself and your baby (2 to 12 months), and prepare for the journey of parenthood. Our classes are taught in the style of Hatha Yoga, and include a 5-minute deep relaxation. Only the parent/guardian is required to register. Babies should be 2 to 12 months old. Required Equipment: Please supply your own non-slip Yoga mat. This program is not scheduled on Aug 04, 2025.</t>
  </si>
  <si>
    <t>Yoga Parent and Baby ( 2 to 12 Months)</t>
  </si>
  <si>
    <t>11 Sessions</t>
  </si>
  <si>
    <t>Cardiovascular conditioning and resistance training with the option of involving your baby in the exercises. Only the parent/guardian is required to register. Babies should be 2 to 12 months old. Required Equipment: Clean indoor athletic shoes.</t>
  </si>
  <si>
    <t>Sweat and Sculpt Baby and You ( 2 to 12 Months)</t>
  </si>
  <si>
    <t>24 Sessions</t>
  </si>
  <si>
    <t>Every Tue, Thu</t>
  </si>
  <si>
    <t>$0.00 - $324.00</t>
  </si>
  <si>
    <t>Parent and Child/ Fitness</t>
  </si>
  <si>
    <t>Connect with yourself and your baby (1 to 3 years), and prepare for the journey of parenthood. Our classes are taught in the style of Hatha Yoga, and include a 5-minute deep relaxation. Please note all participants must register separately for this program; both parent(s)/guardian(s) and child(ren) must register individually. Active participation by a parent/guardian (14+ years of age) is required. Required Equipment: Please supply your own non-slip Yoga mat.</t>
  </si>
  <si>
    <t>Yoga Parent and Child ( 1 to 3 Years)</t>
  </si>
  <si>
    <t>Yoga, Balance and Wellness</t>
  </si>
  <si>
    <t>Yoga Chair (14+ Years)</t>
  </si>
  <si>
    <t>Yoga, Balance and Wellness ( 55+ Years)</t>
  </si>
  <si>
    <t>Using a chair for seated and standing poses, chair yoga provides an opportunity to stretch, tone and relax in a comfortable way. Great for beginners to yoga and makes a yoga practice more accessible. Expect to ease tensions, loosen up the body, and improve range of motion. Beginner fitness level.</t>
  </si>
  <si>
    <t>Yoga Chair (55+ Years)</t>
  </si>
  <si>
    <t>$0.00 - $62.51</t>
  </si>
  <si>
    <t>$0.00 - $114.72</t>
  </si>
  <si>
    <t>Balmoral Recreation Centre - Multipurpose Room (1 &amp; 2)</t>
  </si>
  <si>
    <t>Knightsbridge Community/Senior Citizen Centre - Meeting Room</t>
  </si>
  <si>
    <t>$0.00 - $124.28</t>
  </si>
  <si>
    <t>20 spot(s) left</t>
  </si>
  <si>
    <t>Yoga relaxes the mind and body to help handle everyday stress. This natural exercise program is designed to tone muscles, enhance blood circulation and calm the nervous system. Beginner fitness level. This program may incorporate floor work. Required Equipment: Non-slip Yoga mat</t>
  </si>
  <si>
    <t>Yoga (55+ Years)</t>
  </si>
  <si>
    <t>This introductory yoga program will improve your flexibility and mobility with an emphasis on breathing and body alignment. This program is ideal for beginners, seniors and those with limited mobility. It focuses on gently stretching and toning muscles to improve health and mobility. Relax your mind and learn to handle everyday stress in a peaceful environment. Beginner fitness level. This program may incorporate floor work. Required Equipment: Non-slip Yoga mat</t>
  </si>
  <si>
    <t>Yoga Gentle (55+ Years)</t>
  </si>
  <si>
    <t>$0.00 - $57.36</t>
  </si>
  <si>
    <t>First Aid</t>
  </si>
  <si>
    <t>This course is designed to provide candidates with the knowledge and resources required to plan and deliver Lifesaving Society First Aid awards including: Basic and Emergency First Aid, CPR-A,-B,-C and AED. Candidates will be able to teach participants in first aid courses that they hold the corresponding first aid certification for. Instructors can only certify upon the successful completion of the Lifesaving Society Examiner course and apprenticeship. Prerequisite: Minimum 16 years of age, and Standard First Aid certification from one of the following agencies: Lifesaving Society, St. John Ambulance, Canadian Red Cross Society, Canadian Ski Patrol. Prerequisites do not need to be current. Required Materials: Instructor Manual, First Aid Award Guide, Canadian First Aid Manual, and First Aid Instructor Resource CD. Candidates must purchase all course materials directly through the Lifesaving Society.</t>
  </si>
  <si>
    <t>Lifesaving Society First Aid Instructor</t>
  </si>
  <si>
    <t>16+, Co-ed</t>
  </si>
  <si>
    <t>2025-11-14 - 2025-11-16</t>
  </si>
  <si>
    <t>3 Sessions</t>
  </si>
  <si>
    <t>Every Fri, Sat, Sun</t>
  </si>
  <si>
    <t>$175.10 - $227.63</t>
  </si>
  <si>
    <t>Balmoral Recreation Centre - Multipurpose Room (2)</t>
  </si>
  <si>
    <t>Current Lifesaving Society Standard First Aid (SFA) award holders are eligible to recertify their certification once so long as they attend a recertification course within 3 years from the original certification date of issue. If award holders have already attended a recertification course, individuals must attend a full Standard First Aid course to renew their certification. Individuals may renew their certification by alternating recertification and full courses. Award holders who hold certifications from other agencies must recertify through the original certifying body Required Materials: Canadian First Aid Manual is required and available at time of purchase. Prerequisites: Lifesaving Society Standard First Aid (within 3 years of the date of issue).</t>
  </si>
  <si>
    <t>Lifesaving Society Standard First Aid with CPR-C (10+ Years) (Recertification)</t>
  </si>
  <si>
    <t>########</t>
  </si>
  <si>
    <t>1 Sessions</t>
  </si>
  <si>
    <t>Once</t>
  </si>
  <si>
    <t>$66.95 - $87.04</t>
  </si>
  <si>
    <t>Chinguacousy Wellness Centre - Room (2)</t>
  </si>
  <si>
    <t>Lifesaving Society Standard First Aid provides comprehensive training covering all aspects of first aid. Standard First Aid incorporates Emergency First Aid and is designed for those who require a more in-depth understanding of first aid including: legal implications of first aid treatment, spinal injuries, heat or cold injuries, bone and joint injuries, chest injuries, and medical emergencies. This course also covers all aspects of CPR skills and theory for adult, child and infant victims including two rescuer CPR skills. CPR-C includes the importance of early defibrillation and how to use an AED. CPR-C certification is included in Standard First Aid. Required Materials: Canadian First Aid Manual will be charged at the time of registration.</t>
  </si>
  <si>
    <t>Lifesaving Society Standard First Aid with CPR-C (10+ Years)</t>
  </si>
  <si>
    <t>2025-11-15 - 2025-11-16</t>
  </si>
  <si>
    <t>2 Sessions</t>
  </si>
  <si>
    <t>Every day</t>
  </si>
  <si>
    <t>$87.55 - $113.82</t>
  </si>
  <si>
    <t>Chinguacousy Wellness Centre - Room (3)</t>
  </si>
  <si>
    <t>Lifesaving Society Airway Management certification provides lifeguards with specific knowledge and training in the use of oxygen, suction devices, oral airways and masks/bag-valve-masks. Prerequisite: Standard First Aid from one of the following agencies: Lifesaving Society, St. John Ambulance, Canadian Red Cross Society, Canadian Ski Patrol. Prerequisites do not need to be current. Recommended Material: Current Canadian First Aid Manual</t>
  </si>
  <si>
    <t>Lifesaving Society Airway Management (15+ Years)</t>
  </si>
  <si>
    <t>15+, Co-ed</t>
  </si>
  <si>
    <t>$54.74 - $71.16</t>
  </si>
  <si>
    <t>Professor's Lake Recreation Centre - Multi Purpose/Auditorium</t>
  </si>
  <si>
    <t>2025-11-22 - 2025-11-23</t>
  </si>
  <si>
    <t>Terry Miller Recreation Centre - Cafeteria</t>
  </si>
  <si>
    <t>2025-11-29 - 2025-11-30</t>
  </si>
  <si>
    <t>Every Sat, Sun</t>
  </si>
  <si>
    <t>Paul Palleschi Recreation Centre (Loafer's Lake) - Room (6)</t>
  </si>
  <si>
    <t>11 spot(s) left</t>
  </si>
  <si>
    <t>Cassie Campbell Community Centre - Preschool Room (2)</t>
  </si>
  <si>
    <t>2025-12-06 - 2025-12-07</t>
  </si>
  <si>
    <t>Riverstone Community Centre - Room (4)</t>
  </si>
  <si>
    <t>15 spot(s) left</t>
  </si>
  <si>
    <t>2025-12-13 - 2025-12-14</t>
  </si>
  <si>
    <t>Central Public School Recreation and Arts Centre - Senior's Room</t>
  </si>
  <si>
    <t>13 spot(s) left</t>
  </si>
  <si>
    <t>2025-12-18 - 2025-12-19</t>
  </si>
  <si>
    <t>2025-12-20 - 2025-12-21</t>
  </si>
  <si>
    <t>2025-12-27 - 2025-12-28</t>
  </si>
  <si>
    <t>16 spot(s) left</t>
  </si>
  <si>
    <t>Earnscliffe Recreation Centre - Room (2)</t>
  </si>
  <si>
    <t>8 spot(s) left</t>
  </si>
  <si>
    <t>2026-01-03 - 2026-01-04</t>
  </si>
  <si>
    <t>Gore Meadows Community Centre - Community Room (3)</t>
  </si>
  <si>
    <t>High Five</t>
  </si>
  <si>
    <t>This one-day training helps supervisors improve risk management in children's programs by learning how to measure quality with the HIGH FIVE scientifically validated QUEST 2 Tool. Supervisors will use the QUEST 2 Tool and learn how to enter their data into the HIGH FIVE Database to track their organization's progress as well as identify areas of need. Prerequisites: Participants must be 16 years of age and are required to show proof of have certification in PHCD and/or Sport.</t>
  </si>
  <si>
    <t>HIGH FIVE - QUEST 2 (16+ Years)</t>
  </si>
  <si>
    <t>$120.51 - $156.66</t>
  </si>
  <si>
    <t>Greenbriar Recreation Centre - Multi Purpose Room</t>
  </si>
  <si>
    <t>This one-day training will help front-line leaders (anyone working with children aged 6 to 12 - i.e. camp counsellor, coaches, swim instructors) improve the quality of programs. It provides in depth training in the HIGH FIVE Principles of healthy child development so front-line leaders understand what they need to do to ensure each child's social, emotional and cognitive needs are met. Leaders learn activities and gain knowledge, tips and resources to enhance their programs as well as their relationships with children and other staff members. Topics also include bullying, conflict resolution, physical literacy, children's mental health and moderate to vigorous physical activity. This training has been tailored to meet the unique needs of a variety of different program types, including aquatics, arts, dance and those serving Indigenous children. Prerequisites: Participants must be 15 years of age in order to register.</t>
  </si>
  <si>
    <t>HIGH FIVE - Principles of Healthy Child Development (PHCD) (15+ Years)</t>
  </si>
  <si>
    <t>$55.00 - $71.50</t>
  </si>
  <si>
    <t>19 spot(s) left</t>
  </si>
  <si>
    <t>Leadership and Development</t>
  </si>
  <si>
    <t>Designed to prepare children to stay home by themselves. The course material covers such topics as: establishing a routine, house key is your responsibility, strangers, telephone safety, emergencies, basic first aid, and internet safety. At the end of this course, participants that attended all classes will receive their Home Alone certificate, recognized by The Canada Safety Council.</t>
  </si>
  <si>
    <t>Home Alone (10 to 14 Years)</t>
  </si>
  <si>
    <t>2025-10-20 - 2025-11-10</t>
  </si>
  <si>
    <t>4 Sessions</t>
  </si>
  <si>
    <t>$56.65 - $73.65</t>
  </si>
  <si>
    <t>This program is designed to help the youth of Brampton prepare for success in their future. Through weekly classes, participants will be introduced to and receive information on how to obtain certifications required for recreational employment with the City of Brampton. Classes will focus on goal setting, time management, leadership skills, resume building, and interview preparation. Participants will receive a certificate upon completion of the program. Required Equipment: Participants must wear active clothing, and bring a pen or a pencil to class every week.</t>
  </si>
  <si>
    <t>Leaders in Recreation (14 to 17 Years)</t>
  </si>
  <si>
    <t>14 to 17, Co-ed</t>
  </si>
  <si>
    <t>$113.62 - $130.65</t>
  </si>
  <si>
    <t>This program is for participants who want to work on developing a positive self image through the use of activities, games, crafts and discussions. Participants will develop a tool box of skills to help with communication, bullying, stress management, body image, decision making, friends and home life. Due to the duration length of this program, participants under ten (10) years of age do not need to be accompanied in the program. However, parents/guardians are expected to remain at the program location for its duration in the event their immediate assistance is required.</t>
  </si>
  <si>
    <t>Born to Stand Out ( 8 to 14 Years)</t>
  </si>
  <si>
    <t>2025-11-17 - 2025-12-08</t>
  </si>
  <si>
    <t>Skating Adult 1</t>
  </si>
  <si>
    <t>Participants will learn how to stand up, forwards and backwards skating, snowplows stopping, and crossovers on a line.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t>
  </si>
  <si>
    <t>Skating Adult 1 (18+ Years)</t>
  </si>
  <si>
    <t>18+, Co-ed</t>
  </si>
  <si>
    <t>$0.00 - $222.48</t>
  </si>
  <si>
    <t>Earnscliffe Recreation Centre - Arena Ice (2) 0:15</t>
  </si>
  <si>
    <t>Cassie Campbell Community Centre - Arena Ice (B) 0:15</t>
  </si>
  <si>
    <t>$0.00 - $241.02</t>
  </si>
  <si>
    <t>Susan Fennell Sportsplex (South Fletcher's) - Arena Ice (4) 0:15</t>
  </si>
  <si>
    <t>2025-09-25 - 2025-12-11</t>
  </si>
  <si>
    <t>Century Gardens Recreation Centre - Arena Ice (1) 0:00</t>
  </si>
  <si>
    <t>2025-10-03 - 2025-12-12</t>
  </si>
  <si>
    <t>$0.00 - $203.94</t>
  </si>
  <si>
    <t>Earnscliffe Recreation Centre - Arena Ice (1) 0:00</t>
  </si>
  <si>
    <t>Jim Archdekin Recreation Centre - Arena Ice (1) 0:00</t>
  </si>
  <si>
    <t>2025-10-04 - 2025-12-13</t>
  </si>
  <si>
    <t>Cassie Campbell Community Centre - Arena Ice (A) 0:00</t>
  </si>
  <si>
    <t>Susan Fennell Sportsplex (South Fletcher's) - Arena Ice (3) 0:00</t>
  </si>
  <si>
    <t>Terry Miller Recreation Centre - Arena Ice (1) 0:00</t>
  </si>
  <si>
    <t>Participants will learn how to stand up, forwards and backwards skating, snowplows stopping, and crossovers on a line.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This program occurs outdoors, please dress for the weather.</t>
  </si>
  <si>
    <t>Skating Adult 1 (18+ Years) Outdoors</t>
  </si>
  <si>
    <t>2025-11-24 - 2025-12-10</t>
  </si>
  <si>
    <t>Every Mon, Wed</t>
  </si>
  <si>
    <t>$0.00 - $111.24</t>
  </si>
  <si>
    <t>Gore Meadows Community Centre - Pavilion Ice</t>
  </si>
  <si>
    <t>12 spot(s) left</t>
  </si>
  <si>
    <t>2025-11-25 - 2025-12-11</t>
  </si>
  <si>
    <t>18 spot(s) left</t>
  </si>
  <si>
    <t>Skating Adult 2</t>
  </si>
  <si>
    <t>Participants will develop snowplows and parallel stopping, forwards and backwards crossovers, and turns. Prerequisites: Skating Adult 1 or Skating Teen 1 or Skating 2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t>
  </si>
  <si>
    <t>Skating Adult 2 (18+ Years)</t>
  </si>
  <si>
    <t>2025-10-02 - 2025-12-11</t>
  </si>
  <si>
    <t>Greenbriar Recreation Centre - Arena Ice (1) 0:00</t>
  </si>
  <si>
    <t>Skating Adult 3</t>
  </si>
  <si>
    <t>Participants will develop mohawk turns, forwards and backwards edges, and 180 degree turns and jumps. Prerequisites: Skating Adult 2 or Skating Teen 2 or Skating 4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t>
  </si>
  <si>
    <t>Skating Adult 3 (18+ Years)</t>
  </si>
  <si>
    <t>Skating Teen 1</t>
  </si>
  <si>
    <t>Skating Teen 1 (14 to 17 Years)</t>
  </si>
  <si>
    <t>$148.32 - $222.48</t>
  </si>
  <si>
    <t>$160.68 - $241.02</t>
  </si>
  <si>
    <t>$135.96 - $203.94</t>
  </si>
  <si>
    <t>Skating Teen 1 (14 to 17 Years) Outdoors</t>
  </si>
  <si>
    <t>$74.16 - $111.24</t>
  </si>
  <si>
    <t>10 spot(s) left</t>
  </si>
  <si>
    <t>Skating Teen 2</t>
  </si>
  <si>
    <t>Skating Teen 2 (14 to 17 Years)</t>
  </si>
  <si>
    <t>$116.35 - $174.59</t>
  </si>
  <si>
    <t>Skating Teen 3</t>
  </si>
  <si>
    <t>Participants will develop mohawk turns, forwards and backwards edges, and 180 degree turns and jumps. Prerequisites: Skating Teen 2 or Skating 4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t>
  </si>
  <si>
    <t>Skating Teen 3 (14 to 17 Years)</t>
  </si>
  <si>
    <t>Skating 1A</t>
  </si>
  <si>
    <t>Skating 1A ( 3 to 6 Years)</t>
  </si>
  <si>
    <t>$107.40 - $161.16</t>
  </si>
  <si>
    <t>2025-09-22 - 2025-12-08</t>
  </si>
  <si>
    <t>2025-09-30 - 2025-12-09</t>
  </si>
  <si>
    <t>$98.45 - $147.73</t>
  </si>
  <si>
    <t>For participants with no previous skating ability. Participants will be introduced to standing up, falling down, marching on the ice and weight transfers.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This program occurs outdoors, please dress for the weather. Due to the duration length of this program, participants under ten (10) years of age do not need to be accompanied in the program. However, parents/guardians are expected to remain at the program location for its duration in the event their immediate assistance is required.</t>
  </si>
  <si>
    <t>Skating 1A ( 3 to 6 Years) Outdoors</t>
  </si>
  <si>
    <t>$53.70 - $80.58</t>
  </si>
  <si>
    <t>Skating 1B</t>
  </si>
  <si>
    <t>Skating 1B ( 3 to 6 Years)</t>
  </si>
  <si>
    <t>Skating 2</t>
  </si>
  <si>
    <t>Participants will be introduced to jumps, scooter pushes, backwards skating, crossovers on a line and snowplow stops. Due to the duration length of this program, participants under ten (10) years of age do not need to be accompanied in the program, unless otherwise stated. However, parents/guardians are expected to remain at the program location for its duration in the event their immediate assistance is required. Prerequisites: Skating 1 or Skating 1B and/or can glide for 2 seconds and can take steps backwards. Required Equipment: all participants must wear a Canadian Standard Association (CSA) certified hockey helmet. Facemasks are strongly recommended for all participants. Please ensure skates are sharpened. Double-bladed skates are not permitted. Mittens are gloves are required for all participants. Warm clothes including snow pants are recommended.</t>
  </si>
  <si>
    <t>Skating 2 ( 3 to 6 Years)</t>
  </si>
  <si>
    <t>Skating 3</t>
  </si>
  <si>
    <t>Participants will develop pushing and gliding techniques, crossovers on a curve, stopping and skating backwards. Prerequisites: Skating 2 and/or can skate forward and backward across the length of the ice, scooter pushes on a curve, and crossovers on a line.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Due to the duration length of this program, participants under ten (10) years of age do not need to be accompanied in the program. However, parents/guardians are expected to remain at the program location for its duration in the event their immediate assistance is required.</t>
  </si>
  <si>
    <t>Skating 3 ( 3 to 6 Years)</t>
  </si>
  <si>
    <t>Skating 4</t>
  </si>
  <si>
    <t>Participants will develop backwards crossovers and will further develop stopping, forward crossovers, backwards skating, skating on edges and turns. Prerequisites: Skating 3 and/or can perform forward crossovers, snowplows and parallel stops, and backwards sculling.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Due to the duration length of this program, participants under ten (10) years of age do not need to be accompanied in the program. However, parents/guardians are expected to remain at the program location for its duration in the event their immediate assistance is required.</t>
  </si>
  <si>
    <t>Skating 4 ( 3 to 6 Years)</t>
  </si>
  <si>
    <t>Skating 1</t>
  </si>
  <si>
    <t>Participants will learn to stand up, push while walking forwards, stopping, introduction to jumps, introduction to two foot glides and backwards skating. Prerequisites: No previous skating ability or Parent and Child/Skating 1A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Due to the duration length of this program, participants under ten (10) years of age do not need to be accompanied in the program. However, parents/guardians are expected to remain at the program location for its duration in the event their immediate assistance is required.</t>
  </si>
  <si>
    <t>Skating 1 ( 6 to 13 Years)</t>
  </si>
  <si>
    <t>6 to 13, Co-ed</t>
  </si>
  <si>
    <t>2025-09-28 - 2025-12-14</t>
  </si>
  <si>
    <t>Participants will learn to stand up, push while walking forwards, stopping, introduction to jumps, introduction to two foot glides and backwards skating. Prerequisites: No previous skating ability or Parent and Child/Skating 1A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This program occurs outdoors, please dress for the weather. Due to the duration length of this program, participants under ten (10) years of age do not need to be accompanied in the program. However, parents/guardians are expected to remain at the program location for its duration in the event their immediate assistance is required.</t>
  </si>
  <si>
    <t>Skating 1 ( 6 to 13 Years) Outdoors</t>
  </si>
  <si>
    <t>Participants will be introduced to jumps, scooter pushes, backwards skating, crossovers on a line and snowplow stops. Prerequisites: Skating 1 or Skating 1B and/or can glide for 2 seconds and can take steps backwards.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Due to the duration length of this program, participants under ten (10) years of age do not need to be accompanied in the program. However, parents/guardians are expected to remain at the program location for its duration in the event their immediate assistance is required.</t>
  </si>
  <si>
    <t>Skating 2 ( 6 to 13 Years)</t>
  </si>
  <si>
    <t>Participants will be introduced to jumps, scooter pushes, backwards skating, crossovers on a line and snowplow stops. Prerequisites: Skating 1 or Skating 1B and/or can glide for 2 seconds and can take steps backwards.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This program occurs outdoors, please dress for the weather. Due to the duration length of this program, participants under ten (10) years of age do not need to be accompanied in the program. However, parents/guardians are expected to remain at the program location for its duration in the event their immediate assistance is required.</t>
  </si>
  <si>
    <t>Skating 2 ( 6 to 13 Years) Outdoors</t>
  </si>
  <si>
    <t>Skating 3 ( 6 to 13 Years)</t>
  </si>
  <si>
    <t>Participants will develop pushing and gliding techniques, crossovers on a curve, stopping and skating backwards. Prerequisites: Skating 2 and/or can skate forward and backward across the length of the ice, scooter pushes on a curve, and crossovers on a line.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This program occurs outdoors, please dress for the weather. Due to the duration length of this program, participants under ten (10) years of age do not need to be accompanied in the program. However, parents/guardians are expected to remain at the program location for its duration in the event their immediate assistance is required.</t>
  </si>
  <si>
    <t>Skating 3 ( 6 to 13 Years) Outdoors</t>
  </si>
  <si>
    <t>Skating 5</t>
  </si>
  <si>
    <t>Participants will further develop forwards and backwards edges and crossovers, 180 degree jumps, forward mohawk turns and parallel stops. Prerequisites: Skating 4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Due to the duration length of this program, participants under ten (10) years of age do not need to be accompanied in the program. However, parents/guardians are expected to remain at the program location for its duration in the event their immediate assistance is required.</t>
  </si>
  <si>
    <t>Skating 5 ( 6 to 13 Years)</t>
  </si>
  <si>
    <t>Skating 6</t>
  </si>
  <si>
    <t>Skating 6 Figure Skating ( 8 to 17 Years)</t>
  </si>
  <si>
    <t>8 to 17, Co-ed</t>
  </si>
  <si>
    <t>Skating 6 Hockey ( 8 to 17 Years)</t>
  </si>
  <si>
    <t>Skating 7</t>
  </si>
  <si>
    <t>Participants will further develop edges around pylons, crossover starts, hockey stops, backwards stops, lateral movements and fast and tight turns. Prerequisite: Skating Level 6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Due to the duration length of this program, participants under ten (10) years of age do not need to be accompanied in the program. However, parents/guardians are expected to remain at the program location for its duration in the event their immediate assistance is required.</t>
  </si>
  <si>
    <t>Skating 7 Hockey ( 8 to 17 Years)</t>
  </si>
  <si>
    <t>Participants will learn forwards and backwards drags and spirals, one foot spins, rotating power jumps, and three turns. Prerequisites: Skating 6 Figure Skating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Due to the duration length of this program, participants under ten (10) years of age do not need to be accompanied in the program. However, parents/guardians are expected to remain at the program location for its duration in the event their immediate assistance is required.</t>
  </si>
  <si>
    <t>Skating 7 Figure Skating ( 8 to 17 Years)</t>
  </si>
  <si>
    <t>Powerskating</t>
  </si>
  <si>
    <t>Participants will further develop backwards skating, agility, speed, stamina, lateral movements, with focus on speed and technique through hockey skills and drills. Prerequisites: Power Skating Level 1. Required Equipment: Participants must wear single bladed hockey skates and a Canadian Standards Association (CSA) certified hockey helmet with a full facemask. Full hockey equipment including: hockey stick taped at top including knob and bottom heel, hockey skates, shin pads, socks, jill or jock, hockey pants, shoulder pads, elbow pads, neck guard, hockey jersey and mouth guard. Due to the duration length of this program, participants under ten (10) years of age do not need to be accompanied in the program. However, parents/guardians are expected to remain at the program location for its duration in the event their immediate assistance is required.</t>
  </si>
  <si>
    <t>Powerskating Level 2 ( 6 to 10 Years)</t>
  </si>
  <si>
    <t>$147.72 - $221.64</t>
  </si>
  <si>
    <t>Participants will further develop backwards skating, agility, speed, stamina, lateral movements, with focus on proper technique through hockey skills and drills. Prerequisites: Skating D/Skating 3 and/or can perform forward skating, backward skating and stopping. Required Equipment: Participants must wear single bladed hockey skates and a Canadian Standards Association (CSA) certified hockey helmet with a full facemask. Full hockey equipment including: hockey stick taped at top including knob and bottom heel, hockey skates, shin pads, socks, jill or jock, hockey pants, shoulder pads, elbow pads, neck guard, hockey jersey and mouth guard. Due to the duration length of this program, participants under ten (10) years of age do not need to be accompanied in the program. However, parents/guardians are expected to remain at the program location for its duration in the event their immediate assistance is required.</t>
  </si>
  <si>
    <t>Powerskating Level 1 ( 6 to 10 Years)</t>
  </si>
  <si>
    <t>Powerskating Level 1 (10 to 13 Years)</t>
  </si>
  <si>
    <t>10 to 13, Co-ed</t>
  </si>
  <si>
    <t>$135.41 - $203.17</t>
  </si>
  <si>
    <t>Participants will further develop backwards skating, agility, speed, stamina, lateral movements, basic stick and puck handling through hockey skills and drills. Prerequisites: Skating D/Skating 3 and/or can perform forward skating, backward skating and stopping. Required Equipment: Participants must wear single bladed hockey skates and a Canadian Standards Association (CSA) certified hockey helmet with a full facemask. Full hockey equipment including: hockey stick taped at top including knob and bottom heel, hockey skates, shin pads, socks, jill or jock, hockey pants, shoulder pads, elbow pads, neck guard, hockey jersey and mouth guard.</t>
  </si>
  <si>
    <t>Powerskating (18+ Years)</t>
  </si>
  <si>
    <t>$0.00 - $299.04</t>
  </si>
  <si>
    <t>Skating Private Lesson</t>
  </si>
  <si>
    <t>An excellent opportunity to customize personal skate instruction. Designed for those who desire or require one on one attention.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Due to the duration length of this program, participants under ten (10) years of age do not need to be accompanied in the program. However, parents/guardians are expected to remain at the program location for its duration in the event their immediate assistance is required.</t>
  </si>
  <si>
    <t>Skating Private Lesson ( 3+ Years)</t>
  </si>
  <si>
    <t>3+, Co-ed</t>
  </si>
  <si>
    <t>$391.56 - $587.40</t>
  </si>
  <si>
    <t>$358.93 - $538.45</t>
  </si>
  <si>
    <t>$424.19 - $636.35</t>
  </si>
  <si>
    <t>$326.30 - $489.50</t>
  </si>
  <si>
    <t>An excellent opportunity to customize personal skate instruction. Designed for those who desire or require one on one attention. Required Equipment: All participants must wear single bladed skates and a Canadian Standard Association (CSA) certified hockey helmet. Please ensure skates are sharpened. Double-bladed skates are not permitted. Recommended Equipment: Facemasks are strongly recommended for all participants. Mittens or gloves, and warm clothes including snow pants or slush pants are highly recommended. This program occurs outdoors, please dress for the weather. Due to the duration length of this program, participants under ten (10) years of age do not need to be accompanied in the program. However, parents/guardians are expected to remain at the program location for its duration in the event their immediate assistance is required.</t>
  </si>
  <si>
    <t>Skating Private Lesson ( 3+ Years) Outdoors</t>
  </si>
  <si>
    <t>$195.78 - $293.70</t>
  </si>
  <si>
    <t>Youth Hub Drop-Ins</t>
  </si>
  <si>
    <t>Free After You-th Program Drop-In</t>
  </si>
  <si>
    <t>12 to 18 Years</t>
  </si>
  <si>
    <t>Monday</t>
  </si>
  <si>
    <t>No fee</t>
  </si>
  <si>
    <t>Susan Fennell Sportsplex (South Fletcher's) - Youth Hub - Lounge</t>
  </si>
  <si>
    <t>16 spot(s) left; Register Now!</t>
  </si>
  <si>
    <t>Building Safer Communities Program with Indus Community Services and Roots Community Services</t>
  </si>
  <si>
    <t>14 to 29 Years</t>
  </si>
  <si>
    <t>Susan Fennell Sportsplex (South Fletcher's) - Youth Hub - Green Meeting Room</t>
  </si>
  <si>
    <t>12 spot(s) left; Register Now!</t>
  </si>
  <si>
    <t>Wednesday</t>
  </si>
  <si>
    <t>Free Chess and Chat in partnership with Enroute to Success</t>
  </si>
  <si>
    <t>12 to 17 Years</t>
  </si>
  <si>
    <t>Register Now!</t>
  </si>
  <si>
    <t>Brighter Minds Tutoring Program in partnership with Harris Brand Foundation</t>
  </si>
  <si>
    <t>12 to 29 Years</t>
  </si>
  <si>
    <t>Thursday</t>
  </si>
  <si>
    <t>Susan Fennell Sportsplex (South Fletcher's) - Youth Hub - Yellow Meeting Room</t>
  </si>
  <si>
    <t>10 spot(s) left; Register Now!</t>
  </si>
  <si>
    <t>Friday</t>
  </si>
  <si>
    <t>Free Youth Hang Out</t>
  </si>
  <si>
    <t>Susan Fennell Sportsplex (South Fletcher's) - Youth Hub - E-Sports Room</t>
  </si>
  <si>
    <t>Spark the Mind - Academic Success Program in Partnership with ADERIYE Project Foundation</t>
  </si>
  <si>
    <t>12 to 21 Years</t>
  </si>
  <si>
    <t>Saturday</t>
  </si>
  <si>
    <t>8 spot(s) left; Register Now!</t>
  </si>
  <si>
    <t>More Info</t>
  </si>
  <si>
    <t>Youth Hub Registered Programs</t>
  </si>
  <si>
    <t>Get ready to stir up some fun in this hands-on, no-bake cooking adventure just for youth! Each week, participants will explore a new culinary concept—from measuring and mixing to flavor pairing and kitchen safety—while creating a delicious treat or snack using simple, everyday ingredients. Every session features a different recipe, so there's always something new to taste and learn! This program will run for 6 weeks. All materials are provided. Registration is required.</t>
  </si>
  <si>
    <t>Chef it Up Tuesdays (14 to 29 Years)</t>
  </si>
  <si>
    <t>14 to 29, Co-ed</t>
  </si>
  <si>
    <t>2025-10-07 - 2025-11-11</t>
  </si>
  <si>
    <t>Tie-Dye Tote Bag in Partnership with Brampton Library</t>
  </si>
  <si>
    <t>Join us for a 6-week creative workshop series showcasing a variety of hands-on art forms! Each week features a unique activity designed to spark your imagination and creativity: DIY Glow-in-the-Dark Candle Making DIY Soap Making Linocut Stamp Carving Mini Mural Painting Clay Molding &amp; Sculpting Clay Painting &amp; Finishing</t>
  </si>
  <si>
    <t>Creative Vibes Thursdays (14 to 29 Years)</t>
  </si>
  <si>
    <t>2025-10-09 - 2025-11-13</t>
  </si>
  <si>
    <t>Join us for an empowering workshop series that covers essential life skills. Learn practical skills, gain valuable insights, and connect with peers in a supportive environment. Don't miss this chance to prepare for the future! Topics include but are not limited to: Money Matters – Saving Edition/Budgeting Resume and Cover Letters Life Skills &amp; Adulting Entrepreneurship Communication and Personal Development</t>
  </si>
  <si>
    <t>Youth Leadership- What They Don't Teach You (14 to 29 Years)</t>
  </si>
  <si>
    <t>2025-10-11 - 2025-11-15</t>
  </si>
  <si>
    <t>2025-11-18 - 2025-12-16</t>
  </si>
  <si>
    <t>5 Sessions</t>
  </si>
  <si>
    <t>Personalize a Water Bottle using the Cricut in partnership with Brampton Library</t>
  </si>
  <si>
    <t>DIY Neon Signs in partnership with Brampton Library</t>
  </si>
  <si>
    <t>Camps- Computer Programming &amp; Robotics (4 to 6 Years)</t>
  </si>
  <si>
    <t>Using LEGO Coding Express Train sets, campers will learn the concepts of coding through play while using a train. Action bricks will be used to learn about looping, conditional statements and cause and effect by placing new action bricks within the train's tracks. This will teach campers how to pause, stop, change direction, and sound the horn of their trains as they work together to problem solve in order to get the train to its destination. Campers may also participate in various camp activities such as cooperative games, sports, water activities and crafts. These activities vary by location.</t>
  </si>
  <si>
    <t>Camp LEGO Coding Train Express Level 1 and 2 ( 4 to 6 Years)</t>
  </si>
  <si>
    <t>$62.31 - $93.47</t>
  </si>
  <si>
    <t>Cassie Campbell Community Centre - Youth Room</t>
  </si>
  <si>
    <t>Camps- Holiday ( 4 to 6 Years)</t>
  </si>
  <si>
    <t>Learn the basic fundamentals of sports such as baseball, basketball, soccer and more. Campers will be encouraged to work on their fundamental movement skills and is geared to enhance physical skills and team play in a non-competitive environment. Sports will vary depending on location. Required Equipment: Clean indoor running shoes Campers may also participate in various camp activities such as cooperative games, sports, water activities and crafts. These activities vary by location. Camp hours are from 9:00am-4:00pm. Before and After Care (7:30-9:00am and 4:00-6:00pm) is available for an extra fee. Late pick-up fees may apply. Campers may be grouped based on age and ability. Please ensure your phone number and email is updated in your City of Brampton xplor account for communication purposes. Campers must bring a nut-free lunch and snacks, a reusable water bottle and wear comfortable outdoor/weather appropriate clothing. Have all items labelled with child's name. Leave all valuables at home, the City of Brampton is not responsible for lost or stolen items. Campers may also participate in various camp activities such as cooperative games, sports, crafts and water activities. These activities vary by location.</t>
  </si>
  <si>
    <t>Camp Sports ( 4 to 6 Years)</t>
  </si>
  <si>
    <t>$32.15 - $48.23</t>
  </si>
  <si>
    <t>Gore Meadows Community Centre - Gymnasium (A &amp; B)</t>
  </si>
  <si>
    <t>Campers will participate in a variety of age appropriate indoor and outdoor activities in a traditional camp setting. Campers may also participate in various camp activities such as cooperative games, sports, water activities and crafts. These activities vary by location. Camp hours are from 9:00am-4:00pm. Before and After Care (7:30-9:00am and 4:00-6:00pm) is available for an extra fee. Late pick-up fees may apply. Campers may be grouped based on age and ability. Please ensure your phone number and email is updated in your City of Brampton xplor account for communication purposes. Campers must bring a nut-free lunch and snacks, a reusable water bottle and wear comfortable outdoor/weather appropriate clothing. Have all items labelled with child's name. Leave all valuables at home, the City of Brampton is not responsible for lost or stolen items. Campers may also participate in various camp activities such as cooperative games, sports, crafts and water activities. These activities vary by location.</t>
  </si>
  <si>
    <t>Camp Winter Fun ( 4 to 6 Years)</t>
  </si>
  <si>
    <t>Gore Meadows Community Centre - Community Room (1)</t>
  </si>
  <si>
    <t>29 spot(s) left</t>
  </si>
  <si>
    <t>28 spot(s) left</t>
  </si>
  <si>
    <t>21 spot(s) left</t>
  </si>
  <si>
    <t>Camps- Holiday ( 6 to 13 Years)</t>
  </si>
  <si>
    <t>Campers will enjoy this hands-on curriculum-based program which includes math, science and technology. Campers will learn scientific basics through hands-on activities and experiments that focus on observation, discovery and analysis. Campers may also participate in various camp activities such as cooperative games, sports, water activities and crafts. These activities vary by location.</t>
  </si>
  <si>
    <t>Camp Einstein ( 6 to 10 Years)</t>
  </si>
  <si>
    <t>$47.95 - $71.93</t>
  </si>
  <si>
    <t>Campers will enjoy this hands-on curriculum-based program which includes math, science and technology. Campers will learn scientific basics through hands-on activities and experiments that focus on observation, discovery and analysis. Campers may also participate in various camp activities such as cooperative games, sports, water activities and crafts. These activities vary by location. Camp hours are from 9:00am-4:00pm. Before and After Care (7:30-9:00am and 4:00-6:00pm) is available for an extra fee. Late pick-up fees may apply. Campers may be grouped based on age and ability. Please ensure your phone number and email is updated in your City of Brampton xplor account for communication purposes. Campers must bring a nut-free lunch and snacks, a reusable water bottle and wear comfortable outdoor/weather appropriate clothing. Have all items labelled with child's name. Leave all valuables at home, the City of Brampton is not responsible for lost or stolen items. Campers may also participate in various camp activities such as cooperative games, sports, crafts and water activities. These activities vary by location.</t>
  </si>
  <si>
    <t>Camp Einstein ( 8 to 10 Years)</t>
  </si>
  <si>
    <t>8 to 10, Co-ed</t>
  </si>
  <si>
    <t>22 spot(s) left</t>
  </si>
  <si>
    <t>Enjoy the excitement of the kitchen while learning how to plan, prepare, cook and bake many different creations from around the world. Campers may also participate in various camp activities such as cooperative games, sports, water activities and crafts. These activities vary by location. Camp hours are from 9:00am-4:00pm. Before and After Care (7:30-9:00am and 4:00-6:00pm) is available for an extra fee. Late pick-up fees may apply. Campers may be grouped based on age and ability. Please ensure your phone number and email is updated in your City of Brampton xplor account for communication purposes. Campers must bring a nut-free lunch and snacks, a reusable water bottle and wear comfortable outdoor/weather appropriate clothing. Have all items labelled with child's name. Leave all valuables at home, the City of Brampton is not responsible for lost or stolen items. Campers may also participate in various camp activities such as cooperative games, sports, crafts and water activities. These activities vary by location.</t>
  </si>
  <si>
    <t>Camp Kids In The Kitchen ( 6 to 10 Years)</t>
  </si>
  <si>
    <t>Camp Kids In The Kitchen (10 to 13 Years)</t>
  </si>
  <si>
    <t>Learn the basic fundamentals of sports such as baseball, basketball, soccer and more. Campers will be encouraged to work on their fundamental movement skills and is geared to enhance physical skills and team play in a non-competitive environment. Sports will vary depending on location. Required Equipment: Clean indoor running shoes Campers may also participate in various camp activities such as cooperative games, sports, water activities and crafts. These activities vary by location.</t>
  </si>
  <si>
    <t>Camp Sports ( 6 to 8 Years)</t>
  </si>
  <si>
    <t>6 to 8, Co-ed</t>
  </si>
  <si>
    <t>Cassie Campbell Community Centre - Gymnasium (1)</t>
  </si>
  <si>
    <t>Camp Sports ( 8 to 10 Years)</t>
  </si>
  <si>
    <t>Cassie Campbell Community Centre - Gymnasium (2)</t>
  </si>
  <si>
    <t>23 spot(s) left</t>
  </si>
  <si>
    <t>Campers will participate in a variety of age appropriate indoor and outdoor activities in a traditional camp setting. Campers may also participate in various camp activities such as cooperative games, sports, water activities and crafts. These activities vary by location.</t>
  </si>
  <si>
    <t>Camp Winter Fun ( 6 to 13 Years)</t>
  </si>
  <si>
    <t>Cassie Campbell Community Centre - Multi Purpose Room (1 &amp; 2)</t>
  </si>
  <si>
    <t>27 spot(s) left</t>
  </si>
  <si>
    <t>Chinguacousy Wellness Centre - Room (1, 2 &amp; 3)</t>
  </si>
  <si>
    <t>Gore Meadows Community Centre - Community Room (2)</t>
  </si>
  <si>
    <t>24 spot(s) left</t>
  </si>
  <si>
    <t>14 spot(s) left</t>
  </si>
  <si>
    <t>26 spot(s) left</t>
  </si>
  <si>
    <t>Camps- Inclusion ( 6 to 13 Years)</t>
  </si>
  <si>
    <t>This camp program is for campers living with disabilities to partake in activities including crafts, games, music, swimming and special events. These fun and inclusive activities will also promote social, fine and gross motor skills development. Please note that additional support will be scheduled on a first come basis and subject to available staff. For more information, please email inclusionprograms@brampton.ca. Additional Fees: Services for individuals with needs that require one-to-one supervision are available and can be arranged for an additional fee. Campers may also participate in various camp activities such as cooperative games, sports, water activities and crafts. These activities vary by location.</t>
  </si>
  <si>
    <t>Camp Inclusive: No Limits ( 6 to 13 Years)</t>
  </si>
  <si>
    <t>$41.95 - $62.93</t>
  </si>
  <si>
    <t>Century Gardens Recreation Centre - Room (3)</t>
  </si>
  <si>
    <t>Camps- Inclusion ( 14+ Years)</t>
  </si>
  <si>
    <t>This camp is for campers living with disabilities to partake in activities including crafts, games, music, swimming and special events. These fun and inclusive activities will also promote social, fine and gross motor skills development. Please note that additional support will be scheduled on a first come basis and subject to available staff. For more information, please email inclusionprograms@brampton.ca. Additional Fees: Services for individuals with needs that require one-to-one supervision are available and can be arranged for an additional fee. Campers may also participate in various camp activities such as cooperative games, sports, water activities and crafts. These activities vary by location.</t>
  </si>
  <si>
    <t>Camp Inclusive: No Limits (14 to 20 Years)</t>
  </si>
  <si>
    <t>14 to 20, Co-ed</t>
  </si>
  <si>
    <t>Paul Palleschi Recreation Centre (Loafer's Lake) - Auditorium - Room 1</t>
  </si>
  <si>
    <t>This camp is for campers living with disabilities to partake in activities including crafts, games, music, swimming and special events. These fun and inclusive activities will also promote social, fine and gross motor skills development. Please note that additional support will be scheduled on a first come basis and subject to available staff. For more information, please email inclusionprograms@brampton.ca. Additional Fees: Services for individuals with needs that require one-to-one supervision are available and can be arranged for an additional fee.</t>
  </si>
  <si>
    <t>Camp Inclusive: No Limits (21+ Years)</t>
  </si>
  <si>
    <t>21+, Co-ed</t>
  </si>
  <si>
    <t>Integration Support Request</t>
  </si>
  <si>
    <t>This registration is a placeholder for a request for support only and does not indicate the time or location of the program. Please refer to the specific program registered for your schedule. You must first register into the camp of choice and then register to request the additional support using the Camp Integration Barcode. Integration support is scheduled on a first come basis and subject to staff availability. Upon registration into this barcode you will be contacted to discuss requirements. For more information, please email inclusionprograms@brampton.ca Please email if you add or change any of your registered programs so that the schedule for support requests can be adjusted accordingly. The City of Brampton is committed to providing recreational experiences to all individuals with various abilities. Integration Services encourages Campers who have a disability to take part in the City of Brampton's registered programs with additional support on a 2:1 ratio. Additional Fees: Services for individuals with needs that require one-to-one supervision are available and can be arranged for an additional fee.</t>
  </si>
  <si>
    <t>Integrated Support Worker Request (P.A. Day)</t>
  </si>
  <si>
    <t>4+, Co-ed</t>
  </si>
  <si>
    <t>8 Nelson - 3rd Floor</t>
  </si>
  <si>
    <t>37 spot(s) left</t>
  </si>
  <si>
    <t>Integrated Support Worker Request (Winter Camp)</t>
  </si>
  <si>
    <t>25 spot(s) left</t>
  </si>
  <si>
    <t>30 spot(s) left</t>
  </si>
  <si>
    <t>35 spot(s) left</t>
  </si>
  <si>
    <t>P.A Day Programs</t>
  </si>
  <si>
    <t>Have fun developing body awareness, coordination, flexibility and strength using Olympic sized gymnastics equipment. Campers may also participate in various camp activities such as cooperative games, sports, water activities and crafts. These activities vary by location.</t>
  </si>
  <si>
    <t>P.A. Day Program - Gymnastics ( 4 to 6 Years)</t>
  </si>
  <si>
    <t>Ken Giles Rec Centre - Flower City Gymnastics Club - Floor</t>
  </si>
  <si>
    <t>P.A. Day Program - Gymnastics ( 6 to 13 Years)</t>
  </si>
  <si>
    <t>P.A. Day Program - Ninja Parkour and Rock Climbing ( 4 to 6 Years)</t>
  </si>
  <si>
    <t>Ken Giles Rec Centre - Flower City Gymnastics Club - Rock Wall</t>
  </si>
  <si>
    <t>P.A. Day Program - Ninja Parkour and Rock Climbing ( 6 to 13 Years)</t>
  </si>
  <si>
    <t>Campers will participate in a variety of age appropriate indoor and outdoor activities. Campers may also participate in various camp activities such as cooperative games, sports, water activities and crafts. These activities vary by location.</t>
  </si>
  <si>
    <t>P.A. Day Program ( 4 to 6 Years)</t>
  </si>
  <si>
    <t>P.A. Day Program ( 6 to 13 Years)</t>
  </si>
  <si>
    <t>31 spot(s) left</t>
  </si>
  <si>
    <t>34 spot(s) left</t>
  </si>
  <si>
    <t>FREE Programs and Special Events</t>
  </si>
  <si>
    <t>Drop-In Free Programs and Special Events</t>
  </si>
  <si>
    <t>Free Basketball Drop-In (10 to 13 Years)</t>
  </si>
  <si>
    <t>10 to 13 Years</t>
  </si>
  <si>
    <t>Sat</t>
  </si>
  <si>
    <t>Save Max Sports Centre (Brampton Soccer Centre) - Gymnasium (1)</t>
  </si>
  <si>
    <t>Free Programs and Special Events</t>
  </si>
  <si>
    <t>Holiday Crafts ( 3 to 6 Years)</t>
  </si>
  <si>
    <t>$10.30 - $15.45</t>
  </si>
  <si>
    <t>Chinguacousy Park Pavilion - Meeting Room</t>
  </si>
  <si>
    <t>Holiday Crafts ( 6 to 10 Years)</t>
  </si>
  <si>
    <t>Gingerbread House Making Parent and Child ( 6 to 14 Years)</t>
  </si>
  <si>
    <t>$21.73 - $32.59</t>
  </si>
  <si>
    <t>Breakfast with Santa Parent and Child (Under 10 Years)</t>
  </si>
  <si>
    <t>10 and under, Co-ed</t>
  </si>
  <si>
    <t>$21.73 - $28.25</t>
  </si>
  <si>
    <t>Holiday Bake and Take ( 6 to 14 Years)</t>
  </si>
  <si>
    <t>$10.30 - $11.64</t>
  </si>
  <si>
    <t>$10.30 - $13.39</t>
  </si>
  <si>
    <t>0 to 10, Co-ed</t>
  </si>
  <si>
    <t>Chinguacousy Park Sandra Hames Centre - Lounge</t>
  </si>
  <si>
    <t>Riverstone Community Centre - Room (1 &amp; 2 &amp; 3)</t>
  </si>
  <si>
    <t>Susan Fennell Sportsplex (South Fletcher's) - Multi Purpose Room (2)</t>
  </si>
  <si>
    <t>Susan Fennell Sportsplex (South Fletcher's) - Multi Purpose Room (1)</t>
  </si>
  <si>
    <t>Learn to Skate Information and Equipment Fitting (3+ Years)</t>
  </si>
  <si>
    <t>Special Events and National Youth Week | Special Events 55+ Years</t>
  </si>
  <si>
    <t>Free Programs and Special Events(55+)</t>
  </si>
  <si>
    <t>Free Workshop with CMHA: Coping with Stress (55+ Years)</t>
  </si>
  <si>
    <t>Paint Night Special Event (55+ Years)</t>
  </si>
  <si>
    <t>$33.48 - $43.52</t>
  </si>
  <si>
    <t>Christmas Dinner and Dance (55+ Years)</t>
  </si>
  <si>
    <t>$37.72 - $55.53</t>
  </si>
  <si>
    <t>Bob Callahan Flower City Seniors Centre - Gymnasium (A &amp; B)</t>
  </si>
  <si>
    <t>Inclusion – Day Programs
 This adult day program will feature a wide variety of recreational programming. Each day participants will experience programming covering the areas of games, music, literacy, cooking, fitness, crafts and swimming. Please note that 1-2-1 support is not provided. If the participant requires 1-2-1 support, they are required to bring their own support. To obtain more information contact inclusionprograms@brampton.ca. Please note that all registrations must be done at Loafer’s Lake Recreation Centre for this program. As a program requirement, all participants must have a current Inclusion and Integration Participant Profile Form completed prior to program start. If the participant requires medication administration during program hours, a Personal Information Form must also be completed prior to program start.</t>
  </si>
  <si>
    <t>Inclusion: Adults Developing Abilities &amp; Participating Together (21+ Years)</t>
  </si>
  <si>
    <t>2025-09-09 - 2026-06-16</t>
  </si>
  <si>
    <t>38 Sessions</t>
  </si>
  <si>
    <t>$2,114.70 - $3,172.24</t>
  </si>
  <si>
    <t>2025-09-10 - 2026-06-17</t>
  </si>
  <si>
    <t>2025-09-11 - 2026-06-18</t>
  </si>
  <si>
    <t>2025-09-12 - 2026-06-19</t>
  </si>
  <si>
    <t>37 Sessions</t>
  </si>
  <si>
    <t>$2,059.05 - $3,088.76</t>
  </si>
  <si>
    <t>2025-09-08 - 2026-06-15</t>
  </si>
  <si>
    <t>34 Sessions</t>
  </si>
  <si>
    <t>$1,892.10 - $2,838.32</t>
  </si>
  <si>
    <t>This course offers opportunities for individuals living with disabilities to learn and participate in General Interest Programs. As a program requirement, all participants must have a current Inclusion and Integration Participant Profile Form completed prior to program start.</t>
  </si>
  <si>
    <t>Inclusion: Out and About (14+ Years)</t>
  </si>
  <si>
    <t>$0.00 - $61.26</t>
  </si>
  <si>
    <t>These lessons are designed for individuals living with disabilities. Participants will be broken into groups based on ability and will participate in a structured lesson to work on improving their swimming skills from the Splash Swimming Program. Lessons are equipped with inclusion support staff; request for additional support for this program is not required.</t>
  </si>
  <si>
    <t>Inclusion: Swim and Explore ( 6 to 13 Years)</t>
  </si>
  <si>
    <t>$89.96 - $134.94</t>
  </si>
  <si>
    <t>Paul Palleschi Recreation Centre (Loafer's Lake) - Room (5)</t>
  </si>
  <si>
    <t>Inclusion – Skating | These lessons are designed for individuals living with disabilities. Participants will be broken into groups based on their ability and will participate in a structured lesson to work on improving their skating skills from the Brampton Learn to Skate Program. Lessons are equipped with inclusion support staff; request for additional support for this program is not required. | Required Equipment: All participants must wear single-bladed skates and a Canadian Standard Association (CSA) certified hockey helmet. Please ensure skates are sharpened. Double-bladed skates are not permitted. | Recommended Equipment: Facemasks are strongly recommended for all participants. Mittens or gloves, and warm clothes including snow pants or slush pants are highly recommended. | Due to the duration length of this program, participants under ten (10) years of age do not need to be accompanied in the program. However, parents/guardians are expected to remain at the program location for its duration in the event their immediate assistance is required. | As a program requirement, all participants must have a current Inclusion and Integration Participant Profile Form completed prior to program start. | Inclusion – Swimming | These lessons are designed for individuals living with disabilities. Participants will be broken into groups based on ability and will participate in a structured lesson to work on improving their swimming skills from the Splash Swimming Program. Lessons are equipped with inclusion support staff; request for additional support for this program is not required.
 Required Equipment: Bathing/swimming attire. | Due to the duration length of this program, participants under ten (10) years of age do not need to be accompanied in the program. However, parents/guardians are expected to remain at the program location for its duration in the event their immediate assistance is required. | As a program requirement, all participants must have a current Inclusion and Integration Participant Profile Form completed prior to program start.</t>
  </si>
  <si>
    <t>Inclusion: Splash Small Group ( 6 to 13 Years)</t>
  </si>
  <si>
    <t>$314.73 - $472.16</t>
  </si>
  <si>
    <t>Paul Palleschi Recreation Centre (Loafer's Lake) - Full Pool</t>
  </si>
  <si>
    <t>Ellen Mitchell Recreation Centre - Full Pool</t>
  </si>
  <si>
    <t>Inclusion: Little Splash Small Group ( 3 to 6 Years)</t>
  </si>
  <si>
    <t>Program Support Services | Integration Support Request | This registration is a placeholder for a request for support only and does not indicate the time or location of the program. Please refer to the specific program registered for your dates, times and locations. You must first register your child into the program of their choice and then register to request the additional support by using the sessional Integration barcode. Please note that Integration support will be scheduled on a first come basis and subject to staff availability. Upon registration into this barcode you will be contacted by a member of the Integration and Inclusion Team to discuss modification requirements. | For more information, please email inclusionprograms@brampton.ca. Please email if you add or change any of your registered programs so that the schedule for support requests can be adjusted accordingly. | The City of Brampton is committed to providing recreational experiences to all individuals with various abilities. Integration Services encourages participants who have a disability to take part in the City of Brampton's registered programs with additional support on a 2:1 ratio. | As a program requirement, all participants must have a current Inclusion and Integration Participant Profile Form completed prior to program start. If the participant requires medication administration during program hours, a Personal Information Form must also be completed prior to program start.</t>
  </si>
  <si>
    <t>Inclusion: Integrated Support Worker Request Swim/Skate Registration Programs</t>
  </si>
  <si>
    <t>Inclusion: Integrated Support Worker Request General Registration Programs</t>
  </si>
  <si>
    <t>FULL - Waitlist Available | Inclusion – Skating | These lessons are designed for individuals living with disabilities. Participants will be broken into groups based on their ability and will participate in a structured lesson to work on improving their skating skills from the Brampton Learn to Skate Program. Lessons are equipped with inclusion support staff; request for additional support for this program is not required. | Required Equipment: All participants must wear single bladed skates and a Canadian Standard Association (CSA) certified hockey helmet. Please ensure skates are sharpened. Double-bladed skates are not permitted. | Recommended Equipment: Facemasks are strongly recommended for all participants. Mittens or gloves, and warm clothes including snow pants or slush pants are highly recommended. | Due to the duration length of this program, participants under ten (10) years of age do not need to be accompanied in the program. However, parents/guardians are expected to remain at the program location for its duration in the event their immediate assistance is required. | As a program requirement, all participants must have a current Inclusion and Integration Participant Profile Form completed prior to program start. | Inclusion – Swimming | These lessons are designed for individuals living with disabilities. Participants will be broken into groups based on ability and will participate in a structured lesson to work on improving their swimming skills from the Splash Swimming Program. Lessons are equipped with inclusion support staff; request for additional support for this program is not required. | Required Equipment: Bathing/swimming attire. | Due to the duration length of this program, participants under ten (10) years of age do not need to be accompanied in the program. However, parents/guardians are expected to remain at the program location for its duration in the event their immediate assistance is required. | As a program requirement, all participants must have a current Inclusion and Integration Participant Profile Form completed prior to program start.</t>
  </si>
  <si>
    <t>Program Support Services</t>
  </si>
  <si>
    <t>FULL - Waitlist Available | Additional Sport Programs</t>
  </si>
  <si>
    <t>Sport</t>
  </si>
  <si>
    <t>Sports ( 3 to 6 Years)</t>
  </si>
  <si>
    <t>$105.43 - $158.21</t>
  </si>
  <si>
    <t>Greenbriar Recreation Centre - Studio (3 on 3 Gym)</t>
  </si>
  <si>
    <t>Sports ( 6 to 10 Years)</t>
  </si>
  <si>
    <t>Gore Meadows Community Centre - Gymnasium (A)</t>
  </si>
  <si>
    <t>Sports (10 to 14 Years)</t>
  </si>
  <si>
    <t>Gore Meadows Community Centre - Gymnasium (B)</t>
  </si>
  <si>
    <t>Sports (14+ years)</t>
  </si>
  <si>
    <t>Sports Parent and Child ( 2 to 4 Years)</t>
  </si>
  <si>
    <t>2 to 4, Co-ed</t>
  </si>
  <si>
    <t>Sports (14+ YEARS )</t>
  </si>
  <si>
    <t>Additional Sport programs</t>
  </si>
  <si>
    <t>Sports 14 years | Sports parent and child under 4 years</t>
  </si>
  <si>
    <t>Basketball | Basketball (2 to 6 Years) | This program will teach the fundamental movement skills of basketball. Participants will learn the basics of dribbling, shooting, passing and positioning. Technical skills will be taught through instruction and game play. | Required Equipment: Clean indoor running shoes.</t>
  </si>
  <si>
    <t>Basketball Parent and Child ( 2 to 4 Years)</t>
  </si>
  <si>
    <t>Basketball Skills and Drills ( 4 to 6 Years)</t>
  </si>
  <si>
    <t>2025-09-24 - 2025-12-10</t>
  </si>
  <si>
    <t>Century Gardens Recreation Centre - Gymnasium (Gordon Graydon)</t>
  </si>
  <si>
    <t>$89.21 - $133.87</t>
  </si>
  <si>
    <t>$97.32 - $146.04</t>
  </si>
  <si>
    <t>Central Public School Recreation and Arts Centre - Gym/Auditorium</t>
  </si>
  <si>
    <t>Balmoral Recreation Centre - Gymnasium (1 &amp; 2)</t>
  </si>
  <si>
    <t>Terry Miller Recreation Centre - Gymnasium (1)</t>
  </si>
  <si>
    <t>Cassie Campbell Community Centre - Gymnasium (1 &amp; 2)</t>
  </si>
  <si>
    <t>Jim Archdekin Recreation Centre - Gymnasium (C)</t>
  </si>
  <si>
    <t>Basketball (6 to 14 Years) | This program will teach the fundamental movement skills of basketball. Participants will learn the basics of dribbling, shooting, passing and positioning. Technical skills will be taught through instruction and game play. | Required Equipment: Clean indoor running shoes.</t>
  </si>
  <si>
    <t>Basketball Skills and Drills Level 2 ( 8 to 10 Years)</t>
  </si>
  <si>
    <t>Basketball Skills and Drills Level 1 ( 6 to 8 Years)</t>
  </si>
  <si>
    <t>Basketball Skills and Drills Level 2 (10 to 14 Years)</t>
  </si>
  <si>
    <t>Basketball Skills and Drills Level 1 ( 8 to 10 Years)</t>
  </si>
  <si>
    <t>Save Max Sports Centre (Brampton Soccer Centre) - Gymnasium (2)</t>
  </si>
  <si>
    <t>Basketball Skills and Drills Level 1 (10 to 14 Years)</t>
  </si>
  <si>
    <t>Basketball Skills and Drills Level 2 ( 6 to 8 Years)</t>
  </si>
  <si>
    <t>Basketball Skills and Drills Level 1 Female Only (10 to 14 Years)</t>
  </si>
  <si>
    <t>Basketball Skills and Drills Level 2 Female Only (10 to 14 Years)</t>
  </si>
  <si>
    <t>Basketball Skills and Drills Female Only (10 to 14 Years)</t>
  </si>
  <si>
    <t>Basketball (14+ Years) | This program will teach the fundamentals of basketball. Participants will learn the rules, offensive and defensive positioning, dribbling, shooting and passing. Technical skills will be taught through instruction as well as game play. | Required Equipment: Clean indoor running shoes.</t>
  </si>
  <si>
    <t>Basketball Skills and Drills (14 to 18 Years)</t>
  </si>
  <si>
    <t>14 to 18, Co-ed</t>
  </si>
  <si>
    <t>$105.43 - $227.24</t>
  </si>
  <si>
    <t>Cricket (14-16)</t>
  </si>
  <si>
    <t>Cricket Skills and Drills ( 8 to 14 Years)</t>
  </si>
  <si>
    <t>Save Max Sports Centre (Brampton Soccer Centre) - Fieldhouse (B)</t>
  </si>
  <si>
    <t>Gymnastic</t>
  </si>
  <si>
    <t>Gymnastics Level 1 ( 3 to 6 Years)</t>
  </si>
  <si>
    <t>$251.29 - $377.00</t>
  </si>
  <si>
    <t>Gymnastics Level 2 ( 3 to 6 Years)</t>
  </si>
  <si>
    <t>Gymnastics Level 3 ( 3 to 6 Years)</t>
  </si>
  <si>
    <t>$231.96 - $348.00</t>
  </si>
  <si>
    <t>Gymnastics (6-14 Years)</t>
  </si>
  <si>
    <t>Gymnastics Fitness Fusion ( 6 to 14 Years)</t>
  </si>
  <si>
    <t>Gymnastics Level 1 ( 6 to 14 Years)</t>
  </si>
  <si>
    <t>Gymnastics Level 2 ( 6 to 14 Years)</t>
  </si>
  <si>
    <t>Gymnastics Level 4 ( 6 to 14 Years)</t>
  </si>
  <si>
    <t>Gymnastics Level 3 ( 6 to 14 Years)</t>
  </si>
  <si>
    <t>Gymnastics Trampoline Beginner ( 6 to 14 Years )</t>
  </si>
  <si>
    <t>Gymnastics Tumbling Beginner ( 6 to 14 Years)</t>
  </si>
  <si>
    <t>Gymnastics Level 5 ( 6 to 14 Years)</t>
  </si>
  <si>
    <t>Gymnastics Level 6 ( 6 to 14 Years)</t>
  </si>
  <si>
    <t>Gymnastics Cheerleading ( 6 to 14 Years)</t>
  </si>
  <si>
    <t>Gymnastics Level 7 ( 6 to 14 Years)</t>
  </si>
  <si>
    <t>Gymnastics Trampoline Intermediate ( 6 to 14 Years)</t>
  </si>
  <si>
    <t>Gymnastics Level 8 ( 6 to 14 Years)</t>
  </si>
  <si>
    <t>Gymnastics Level 9 ( 6 to 14 Years)</t>
  </si>
  <si>
    <t>Gymnastics Level 10 ( 6 to 14 Years)</t>
  </si>
  <si>
    <t>Gymnastics Tumbling Intermediate ( 6 to 14 Years)</t>
  </si>
  <si>
    <t>Gymnastics (14-17 Years)</t>
  </si>
  <si>
    <t>Gymnastics (14 to 17 Years)</t>
  </si>
  <si>
    <t>Gymnastics Parent and Child</t>
  </si>
  <si>
    <t>Gymnastics Parent and Child (10 Months to 2 Years)</t>
  </si>
  <si>
    <t>10m to 2, Co-ed</t>
  </si>
  <si>
    <t>Gymnastics Parent and Child ( 2 to 3 Years)</t>
  </si>
  <si>
    <t>2 to 3, Co-ed</t>
  </si>
  <si>
    <t>Ninja Parkour | Ninja Parkour and Rock Climbing (4 to 6 Years) | Waiver must be signed prior to participating. Required Equipment: Clean indoor closed toe running shoes. There must be no strings on clothing and long hair must be tied back. Participant weight restrictions: Must be a minimum of 30 lbs and a maximum of 275 lbs in order to participate.</t>
  </si>
  <si>
    <t>Ninja Parkour Obstacle Course ( 4 to 6 Years)</t>
  </si>
  <si>
    <t>$62.94 - $97.20</t>
  </si>
  <si>
    <t>Rock Climbing ( 4 to 6 Years)</t>
  </si>
  <si>
    <t>2025-11-09 - 2025-12-14</t>
  </si>
  <si>
    <t>Ninja Parkour Obstacle Course ( 6 to 10 Years)</t>
  </si>
  <si>
    <t>Rock Climbing ( 6 to 10 Years)</t>
  </si>
  <si>
    <t>Ninja Parkour Obstacle Course (10 to 14 Years)</t>
  </si>
  <si>
    <t>Rock Climbing (10 to 14 Years)</t>
  </si>
  <si>
    <t>FULL - Waitlist Available | Ninja Parkour and Rock Climbing (14+ Years) | Required Equipment: Clean indoor closed toe running shoes. There must be no strings on clothing and long hair must be tied back. Participant weight restrictions: Must be a minimum of 30 lbs and a maximum of 275 lbs in order to participate.</t>
  </si>
  <si>
    <t>Rock Climbing (14 to 18 Years)</t>
  </si>
  <si>
    <t>$64.80 - $138.90</t>
  </si>
  <si>
    <t>Ninja Parkour Obstacle Course (14 to 18 Years)</t>
  </si>
  <si>
    <t>Rock Climbing (18+ Years)</t>
  </si>
  <si>
    <t>$0.00 - $138.90</t>
  </si>
  <si>
    <t>Racquet and Paddle Sports</t>
  </si>
  <si>
    <t>Badminton Skills and Drills (10 to 14 Years)</t>
  </si>
  <si>
    <t>Century Gardens Recreation Centre - Room (1)</t>
  </si>
  <si>
    <t>Pickleball Skills and Drills ( 8 to 14 Years)</t>
  </si>
  <si>
    <t>Badminton Skills and Drills ( 6 to 10 Years)</t>
  </si>
  <si>
    <t>2025-09-26 - 2025-12-12</t>
  </si>
  <si>
    <t>Pickleball Skills and Drills Level 1 (18+ Years)</t>
  </si>
  <si>
    <t>2025-10-28 - 2025-12-02</t>
  </si>
  <si>
    <t>$0.00 - $104.88</t>
  </si>
  <si>
    <t>Pickleball Skills and Drills Level 2 (18+ Years)</t>
  </si>
  <si>
    <t>2025-10-30 - 2025-12-04</t>
  </si>
  <si>
    <t>Save Max Sports Centre (Brampton Soccer Centre) - Gymnasium (3)</t>
  </si>
  <si>
    <t>Premier Racquet Clubs: Pickleball Skills and Drills Level 1 (18+ Years)</t>
  </si>
  <si>
    <t>Rosalea Winter Tennis Facility - Tennis Court (1)</t>
  </si>
  <si>
    <t>Premier Racquet Clubs: Pickleball Skills and Drills Level 2 (18+ Years)</t>
  </si>
  <si>
    <t>Badminton Skills and Drills (14+ Years)</t>
  </si>
  <si>
    <t>$0.00 - $227.24</t>
  </si>
  <si>
    <t>$0.00 - $209.76</t>
  </si>
  <si>
    <t>Racquet and paddle sport</t>
  </si>
  <si>
    <t>Pickleball Skills and Drills Level 1 (55+ Years)</t>
  </si>
  <si>
    <t>$0.00 - $46.62</t>
  </si>
  <si>
    <t>$0.00 - $82.56</t>
  </si>
  <si>
    <t>Pickleball Skills and Drills Level 2 (55+ Years)</t>
  </si>
  <si>
    <t>$0.00 - $165.12</t>
  </si>
  <si>
    <t>$0.00 - $39.96</t>
  </si>
  <si>
    <t>Table Tennis Skills and Drills (55+ Years)</t>
  </si>
  <si>
    <t>6 spot(s) left | Tennis League | A variety of tennis leagues exist. Male/Female or Co-Ed options are available. The season begins with one week of ratings followed by a 22-week schedule. Fee includes tennis balls, court fees and social night. Prerequisite: Tennis Level 3 Ability.
 Required Equipment: All participants must bring their own racquet.</t>
  </si>
  <si>
    <t>Tennis League Competitive Men's (18+ Years)</t>
  </si>
  <si>
    <t>2025-10-08 - 2026-04-08</t>
  </si>
  <si>
    <t>$296.67 - $395.54</t>
  </si>
  <si>
    <t>Chinguacousy Park Sandra Hames Centre - Tennis Court (1)</t>
  </si>
  <si>
    <t>Tennis League Competitive Men's Sub Player (18+ Years)</t>
  </si>
  <si>
    <t>Tennis League Non-Competitive (10 to 17 Years)</t>
  </si>
  <si>
    <t>10 to 17, Co-ed</t>
  </si>
  <si>
    <t>2025-10-11 - 2025-12-13</t>
  </si>
  <si>
    <t>$289.50 - $376.35</t>
  </si>
  <si>
    <t>Tennis League Non-Competitive (6 to 10 Years)</t>
  </si>
  <si>
    <t>$144.80 - $188.20</t>
  </si>
  <si>
    <t>Chinguacousy Park Sandra Hames Centre - Tennis Court (5)</t>
  </si>
  <si>
    <t>3 spot(s) left | Tennis Level 1 | This program is for players with no previous tennis experience. Participants will enjoy learning the fundamentals of tennis including rules, scoring, grips, strokes, serving and volleying. | Required Equipment: All participants must bring their own racquet.</t>
  </si>
  <si>
    <t>Tennis Level 1 (18+ Years)</t>
  </si>
  <si>
    <t>2025-10-07 - 2025-12-02</t>
  </si>
  <si>
    <t>9 Sessions</t>
  </si>
  <si>
    <t>$128.43 - $256.68</t>
  </si>
  <si>
    <t>Premier Racquet Clubs: Tennis Level 1 ( 6 to 8 Years)</t>
  </si>
  <si>
    <t>$84.48 - $126.72</t>
  </si>
  <si>
    <t>Premier Racquet Clubs: Tennis Level 1 ( 8 to 10 Years)</t>
  </si>
  <si>
    <t>Rosalea Winter Tennis Facility - Tennis Court (2)</t>
  </si>
  <si>
    <t>Premier Racquet Clubs: Tennis Level 1 (18+ Years)</t>
  </si>
  <si>
    <t>$0.00 - $171.12</t>
  </si>
  <si>
    <t>Rosalea Winter Tennis Facility - Tennis Court (3)</t>
  </si>
  <si>
    <t>Tennis Level 1 ( 6 to 10 Years)</t>
  </si>
  <si>
    <t>2025-10-09 - 2025-12-04</t>
  </si>
  <si>
    <t>$126.72 - $190.08</t>
  </si>
  <si>
    <t>Tennis Level 1 (14 to 18 Years)</t>
  </si>
  <si>
    <t>$126.72 - $256.68</t>
  </si>
  <si>
    <t>Tennis Level 1 (10 to 14 Years)</t>
  </si>
  <si>
    <t>2025-10-10 - 2025-12-05</t>
  </si>
  <si>
    <t>Premier Racquet Clubs: Tennis Level 1 ( 6 to 10 Years)</t>
  </si>
  <si>
    <t>2025-10-12 - 2025-12-07</t>
  </si>
  <si>
    <t>Premier Racquet Clubs: Tennis Level 1 (10 to 14 Years)</t>
  </si>
  <si>
    <t>2025-10-06 - 2025-12-01</t>
  </si>
  <si>
    <t>8 Sessions</t>
  </si>
  <si>
    <t>$112.64 - $168.96</t>
  </si>
  <si>
    <t>Premier Racquet Clubs: Tennis Cardio (18+ Years)</t>
  </si>
  <si>
    <t>2025-12-08 - 2026-02-02</t>
  </si>
  <si>
    <t>2025-12-09 - 2026-02-03</t>
  </si>
  <si>
    <t>$114.16 - $228.16</t>
  </si>
  <si>
    <t>2025-12-11 - 2026-02-05</t>
  </si>
  <si>
    <t>$98.56 - $147.84</t>
  </si>
  <si>
    <t>$98.56 - $199.64</t>
  </si>
  <si>
    <t>2025-12-12 - 2026-02-06</t>
  </si>
  <si>
    <t>2025-12-13 - 2026-02-07</t>
  </si>
  <si>
    <t>2025-12-14 - 2026-02-08</t>
  </si>
  <si>
    <t>Tennis Level 1 Outdoors | This program is for players with no previous tennis experience. Participants will enjoy learning the fundamentals of tennis including rules, scoring, grips, strokes, serving and volleying. | Required Equipment: All participants must bring their own racquet. | Tennis Level 2 | Players will continue to build on skills developed in Level 1. This program will have an emphasis on consistency and ball controls. Players will work on their skills through instruction, single games and double games. | Prerequisite: Tennis Level 1.
 Required Equipment: All participants must bring their own racquet.</t>
  </si>
  <si>
    <t>Premier Racquet Clubs: Tennis Level 2 ( 6 to 8 Years)</t>
  </si>
  <si>
    <t>$84.48 - $171.12</t>
  </si>
  <si>
    <t>Tennis Level 2 (18+ Years)</t>
  </si>
  <si>
    <t>Premier Racquet Clubs: Tennis Level 2 ( 8 to 10 Years)</t>
  </si>
  <si>
    <t>Premier Racquet Clubs: Tennis Level 2 (18+ Years)</t>
  </si>
  <si>
    <t>Tennis Level 2 ( 6 to 10 Years)</t>
  </si>
  <si>
    <t>Tennis Level 2 (14 to 18 Years)</t>
  </si>
  <si>
    <t>Tennis Level 2 (10 to 14 Years)</t>
  </si>
  <si>
    <t>Premier Racquet Clubs: Tennis Level 2 (10 to 14 Years)</t>
  </si>
  <si>
    <t>$82.02 - $171.12</t>
  </si>
  <si>
    <t>Chinguacousy Park Sandra Hames Centre - Tennis Court (2)</t>
  </si>
  <si>
    <t>$99.89 - $199.64</t>
  </si>
  <si>
    <t>ref</t>
  </si>
  <si>
    <t>Start to End</t>
  </si>
  <si>
    <t>Teacher</t>
  </si>
  <si>
    <t xml:space="preserve">Available spots </t>
  </si>
  <si>
    <t>Number of Sessions</t>
  </si>
  <si>
    <t>Arts</t>
  </si>
  <si>
    <t>Watercolour 55+ Intermediate</t>
  </si>
  <si>
    <t>2025-09-09 - 2025-12-09</t>
  </si>
  <si>
    <t>55 to 110, Co-ed</t>
  </si>
  <si>
    <t>Annamaria Pulley</t>
  </si>
  <si>
    <t>$93.80 - $107.00</t>
  </si>
  <si>
    <t>14 Sessions</t>
  </si>
  <si>
    <t>Creative Art Studio 55+</t>
  </si>
  <si>
    <t>2025-09-10 - 2025-12-10</t>
  </si>
  <si>
    <t>$93.80 - $107.01</t>
  </si>
  <si>
    <t>Acoustic Jam Session - Stringed Instruments</t>
  </si>
  <si>
    <t>19 to 110, Co-ed</t>
  </si>
  <si>
    <t>Wayne Towner</t>
  </si>
  <si>
    <t>$93.80 - $128.00</t>
  </si>
  <si>
    <t>Introduction to Watercolour 55+</t>
  </si>
  <si>
    <t>2025-09-11 - 2025-12-11</t>
  </si>
  <si>
    <t>Sheilagh Mercer</t>
  </si>
  <si>
    <t>$73.70 - $86.90</t>
  </si>
  <si>
    <t>Bob Ross Style Oil Painting Workshop - Autumn Sky</t>
  </si>
  <si>
    <t>19 to 110 Co-ed</t>
  </si>
  <si>
    <t>Bobbi Cosby</t>
  </si>
  <si>
    <t>$20.00 - $37.00</t>
  </si>
  <si>
    <t>Introduction to Abstract Painting 55+</t>
  </si>
  <si>
    <t>2025-09-12 - 2025-12-12</t>
  </si>
  <si>
    <t>Rita Naim</t>
  </si>
  <si>
    <t>Guitar Club</t>
  </si>
  <si>
    <t>2025-09-13 - 2025-12-13</t>
  </si>
  <si>
    <t>$87.10 - $118.86</t>
  </si>
  <si>
    <t>Learn to Draw 55+</t>
  </si>
  <si>
    <t>2025-09-08 - 2025-12-08</t>
  </si>
  <si>
    <t>$80.40 - $92.58</t>
  </si>
  <si>
    <t>Bob Ross Style Oil Painting Workshop - Field and Stream</t>
  </si>
  <si>
    <t>Acrylic Painting Workshop - Irish Cottage</t>
  </si>
  <si>
    <t>Bob Ross Style Oil Painting Workshop - Full Moon in Winter</t>
  </si>
  <si>
    <t>Continal learing</t>
  </si>
  <si>
    <t>Music for Film 55+</t>
  </si>
  <si>
    <t>55 to 110 Co-ed</t>
  </si>
  <si>
    <t>George Sanford</t>
  </si>
  <si>
    <t>Spanish 55+ Level Three</t>
  </si>
  <si>
    <t>Elizabeth Ramirez</t>
  </si>
  <si>
    <t>$72.80 - $86.00</t>
  </si>
  <si>
    <t>Spanish 55+ Conversation</t>
  </si>
  <si>
    <t>2025-10-07 - 2025-12-09</t>
  </si>
  <si>
    <t>$56.00 - $66.15</t>
  </si>
  <si>
    <t>History Explorers Club 55+</t>
  </si>
  <si>
    <t>2025-09-09 - 2025-12-02</t>
  </si>
  <si>
    <t>Every 2 weeks on Tue</t>
  </si>
  <si>
    <t>Alistair MacKenzie</t>
  </si>
  <si>
    <t>$16.80 - $30.00</t>
  </si>
  <si>
    <t>French Level One</t>
  </si>
  <si>
    <t>$79.30 - $110.70</t>
  </si>
  <si>
    <t>French Conversation</t>
  </si>
  <si>
    <t>$72.80 - $93.80</t>
  </si>
  <si>
    <t>History of the Nude in Art 55+</t>
  </si>
  <si>
    <t>11:30:AM</t>
  </si>
  <si>
    <t>Writing for Children 55+</t>
  </si>
  <si>
    <t>Judy Wedeles</t>
  </si>
  <si>
    <t>$87.10 - $100.30</t>
  </si>
  <si>
    <t>Current Affairs 55+</t>
  </si>
  <si>
    <t>Merle Reedhead</t>
  </si>
  <si>
    <t>$39.20 - $52.40</t>
  </si>
  <si>
    <t>Round Table Discussion 55+</t>
  </si>
  <si>
    <t>Fred Hendriks</t>
  </si>
  <si>
    <t>Writing Collective 55+</t>
  </si>
  <si>
    <t>$119.00 - $132.20</t>
  </si>
  <si>
    <t>Ecology and Environmental Science 55+</t>
  </si>
  <si>
    <t>Mark Offer</t>
  </si>
  <si>
    <t>Canadian Songs as Poetry 55+ Workshop</t>
  </si>
  <si>
    <t>2025-11-06 - 2025-11-20</t>
  </si>
  <si>
    <t>$18.30 - $31.50</t>
  </si>
  <si>
    <t>Genealogy Club 55+</t>
  </si>
  <si>
    <t>2025-09-12 - 2025-12-05</t>
  </si>
  <si>
    <t>Every 2 weeks on Fri</t>
  </si>
  <si>
    <t>Joan Doyle</t>
  </si>
  <si>
    <t>$19.60 - $32.40</t>
  </si>
  <si>
    <t>Ruth McAughey</t>
  </si>
  <si>
    <t>$36.40 - $49.60</t>
  </si>
  <si>
    <t>Ralf Kuehnel</t>
  </si>
  <si>
    <t>Investigations in Philosophy</t>
  </si>
  <si>
    <t>19 to 110,Co-ed</t>
  </si>
  <si>
    <t>$87.10 - $119.80</t>
  </si>
  <si>
    <t>Spanish 55+ Level One</t>
  </si>
  <si>
    <t>$67.20 - $80.40</t>
  </si>
  <si>
    <t>Spanish 55+ Level Two</t>
  </si>
  <si>
    <t>Prepare for Registration Day 55+</t>
  </si>
  <si>
    <t>Supervisor, Recreation Services (Adult)</t>
  </si>
  <si>
    <t>No Fee</t>
  </si>
  <si>
    <t>Craft</t>
  </si>
  <si>
    <t>Maker's Studio: Needle Felting and Paper Mache</t>
  </si>
  <si>
    <t>Age: 19 to 110, Co-ed</t>
  </si>
  <si>
    <t>Samar Hussain</t>
  </si>
  <si>
    <t>Crochet 55+ Beginner</t>
  </si>
  <si>
    <t>Age: 55 to 110, Co-ed</t>
  </si>
  <si>
    <t>Maxine Baldwin</t>
  </si>
  <si>
    <t>$80.40 - $93.60</t>
  </si>
  <si>
    <t>Pottery Project 55+ Whimsical Creatures</t>
  </si>
  <si>
    <t>2025-10-21 - 2025-11-25</t>
  </si>
  <si>
    <t>Eunice Garay</t>
  </si>
  <si>
    <t>$59.40 - $72.60</t>
  </si>
  <si>
    <t>Pottery Project - Lamp Making</t>
  </si>
  <si>
    <t>Pauline Halsey</t>
  </si>
  <si>
    <t>$59.40 - $75.00</t>
  </si>
  <si>
    <t>Pottery 55+ Basics</t>
  </si>
  <si>
    <t>2025-09-10 - 2025-11-12</t>
  </si>
  <si>
    <t>Kai Virkus</t>
  </si>
  <si>
    <t>$99.00 - $112.20</t>
  </si>
  <si>
    <t>Bead Weaving 55+ Level One</t>
  </si>
  <si>
    <t>2025-09-10 - 2025-11-05</t>
  </si>
  <si>
    <t>Sean Morello</t>
  </si>
  <si>
    <t>$60.30 - $73.50</t>
  </si>
  <si>
    <t>Knitting Club 55+</t>
  </si>
  <si>
    <t>Lynn Armstrong</t>
  </si>
  <si>
    <t>Crochet 55+ Intermediate</t>
  </si>
  <si>
    <t>Boutique Ladies Club 55+</t>
  </si>
  <si>
    <t>No Instructor</t>
  </si>
  <si>
    <t>Model Makers Club 55+</t>
  </si>
  <si>
    <t>Ken Woodruff</t>
  </si>
  <si>
    <t>2025-09-11 - 2025-11-13</t>
  </si>
  <si>
    <t>Nesli Pakkal</t>
  </si>
  <si>
    <t>Pottery - Basics</t>
  </si>
  <si>
    <t>Michelle Lynn</t>
  </si>
  <si>
    <t>$99.00 - $112.43</t>
  </si>
  <si>
    <t>$99.00 - $116.20</t>
  </si>
  <si>
    <t>Knitting - Basics</t>
  </si>
  <si>
    <t>2025-09-25 - 2025-11-13</t>
  </si>
  <si>
    <t>$53.60 - $78.80</t>
  </si>
  <si>
    <t>Pottery Project - Decor</t>
  </si>
  <si>
    <t>Art Journaling 55+</t>
  </si>
  <si>
    <t>Heather Kuzyk</t>
  </si>
  <si>
    <t>Pottery - Wheel Throwing</t>
  </si>
  <si>
    <t>2025-09-15 - 2025-11-10</t>
  </si>
  <si>
    <t>$79.20 - $94.13</t>
  </si>
  <si>
    <t>Relief Wood Carving Workshop 55+</t>
  </si>
  <si>
    <t>$33.00 - $46.20</t>
  </si>
  <si>
    <t>Seasonal Cupcake Decoration</t>
  </si>
  <si>
    <t>$15.00 - $33.20</t>
  </si>
  <si>
    <t>Crafty Cafe - Collage Party</t>
  </si>
  <si>
    <t>$10.00 - $28.20</t>
  </si>
  <si>
    <t>Pottery - Gingerbread Ornament Workshop</t>
  </si>
  <si>
    <t>$20.00 - $38.20</t>
  </si>
  <si>
    <t>Seasonal Card Making Workshop 55+</t>
  </si>
  <si>
    <t>$20.00 - $32.00</t>
  </si>
  <si>
    <t>Line Dancing 55+ Beginner</t>
  </si>
  <si>
    <t>$79.30 - $91.56</t>
  </si>
  <si>
    <t>Intermediate Ballroom and Latin Line Dancing Social with Carol 55+</t>
  </si>
  <si>
    <t>$27.00 - $34.20</t>
  </si>
  <si>
    <t>$27.00-$34.2</t>
  </si>
  <si>
    <t>Line Dancing 55+ Beginner Plus</t>
  </si>
  <si>
    <t>$85.40 - $98.60</t>
  </si>
  <si>
    <t>Hip Hop - Beginner</t>
  </si>
  <si>
    <t>$67.20 - $87.60</t>
  </si>
  <si>
    <t>Line Dancing - Beginner</t>
  </si>
  <si>
    <t>2025-10-23 - 2025-11-27</t>
  </si>
  <si>
    <t>$36.60 - $58.20</t>
  </si>
  <si>
    <t>Ballroom Line Dance 55+ Level Two</t>
  </si>
  <si>
    <t>Arthurlyn Seager</t>
  </si>
  <si>
    <t>$73.20 - $84.51</t>
  </si>
  <si>
    <t>Day Trips</t>
  </si>
  <si>
    <t>Day Trip - Garden Tea and Holiday Floral Workshop at the Watering Can Flower Market</t>
  </si>
  <si>
    <t>Marisa Muraca</t>
  </si>
  <si>
    <t>$162.00 - $178.30</t>
  </si>
  <si>
    <t>Local Meet Up - 10 pin Bowling Social at Burlington Bowl</t>
  </si>
  <si>
    <t>$21.75 - $47.05</t>
  </si>
  <si>
    <t>Local Meet Up - The Ireland House Museum - Victorian Christmas Traditions</t>
  </si>
  <si>
    <t>$12.00 - $28.30</t>
  </si>
  <si>
    <t>Day Trip - Christmas on Ice Spectacular and Festival of Lights</t>
  </si>
  <si>
    <t>$156.00 - $172.30</t>
  </si>
  <si>
    <t>Pilates 55+ All Levels</t>
  </si>
  <si>
    <t>Susan Woehrle</t>
  </si>
  <si>
    <t>$96.60 - $109.80</t>
  </si>
  <si>
    <t>Sit Fit 55+</t>
  </si>
  <si>
    <t>Beverly White</t>
  </si>
  <si>
    <t>$96.60 - $129.40</t>
  </si>
  <si>
    <t>Pilates 55+ Chair</t>
  </si>
  <si>
    <t>Pilates - All Levels</t>
  </si>
  <si>
    <t>Jannie Rodrigues</t>
  </si>
  <si>
    <t>$89.70 - $102.90</t>
  </si>
  <si>
    <t>Total Fit 55+</t>
  </si>
  <si>
    <t>Barre Fitness</t>
  </si>
  <si>
    <t>Sandra DeFelice</t>
  </si>
  <si>
    <t>Gentle Barre 55+</t>
  </si>
  <si>
    <t>$89.70 - $102.91</t>
  </si>
  <si>
    <t>Easy Does It 55+</t>
  </si>
  <si>
    <t>Traci Morgan</t>
  </si>
  <si>
    <t>Dance Fit 55+</t>
  </si>
  <si>
    <t>STRONG Nation</t>
  </si>
  <si>
    <t>Raffaella Sanchez</t>
  </si>
  <si>
    <t>Reel Rhythms</t>
  </si>
  <si>
    <t>Katherine Waliczek</t>
  </si>
  <si>
    <t>Total Body Conditioning</t>
  </si>
  <si>
    <t>$89.70 - $121.10</t>
  </si>
  <si>
    <t>Cardio Sculpt, Balance, and Stretch</t>
  </si>
  <si>
    <t>Tania Gloster</t>
  </si>
  <si>
    <t>$82.80 - $112.80</t>
  </si>
  <si>
    <t>Ladies Fit</t>
  </si>
  <si>
    <t>Better Bones 55+</t>
  </si>
  <si>
    <t>2025-10-22 - 2025-12-10</t>
  </si>
  <si>
    <t>Karyn Williams</t>
  </si>
  <si>
    <t>$55.20 - $62.72</t>
  </si>
  <si>
    <t>Yoga Fit</t>
  </si>
  <si>
    <t>2025-10-01 - 2025-12-10</t>
  </si>
  <si>
    <t>Melida O'Keefe</t>
  </si>
  <si>
    <t>$75.90 - $104.50</t>
  </si>
  <si>
    <t>$82.80 - $111.78</t>
  </si>
  <si>
    <t>20/20/10</t>
  </si>
  <si>
    <t>Lesley-Anne Gold</t>
  </si>
  <si>
    <t>Low Impact Training</t>
  </si>
  <si>
    <t>$89.70 - $120.16</t>
  </si>
  <si>
    <t>HIIT Barre Fitness</t>
  </si>
  <si>
    <t>2025-09-18 - 2025-12-04</t>
  </si>
  <si>
    <t>Catherine Stockdale</t>
  </si>
  <si>
    <t>$62.10 - $87.90</t>
  </si>
  <si>
    <t>Better Bones</t>
  </si>
  <si>
    <t>$77.34 - $87.92</t>
  </si>
  <si>
    <t>Chair Fitness</t>
  </si>
  <si>
    <t>Men's Fit 55+</t>
  </si>
  <si>
    <t>Boot Camp</t>
  </si>
  <si>
    <t>2025-09-13 - 2025-12-06</t>
  </si>
  <si>
    <t>Sit Fit</t>
  </si>
  <si>
    <t>Pilates for Men 55+</t>
  </si>
  <si>
    <t>Zumba Gold</t>
  </si>
  <si>
    <t>Lesley Mills</t>
  </si>
  <si>
    <t>2025-09-29 - 2025-12-08</t>
  </si>
  <si>
    <t>$69.00 - $96.20</t>
  </si>
  <si>
    <t>Pilates - Chair</t>
  </si>
  <si>
    <t>Dance Fit</t>
  </si>
  <si>
    <t>17 spot(s) left</t>
  </si>
  <si>
    <t>Walk Fit 55+</t>
  </si>
  <si>
    <t>Balance and Bone Health 55+</t>
  </si>
  <si>
    <t>$62.10 - $75.30</t>
  </si>
  <si>
    <t>High Intensity Interval Training</t>
  </si>
  <si>
    <t>$89.70 - $121.11</t>
  </si>
  <si>
    <t>Courtney Whiteside</t>
  </si>
  <si>
    <t>Strength, Balance and Stretch</t>
  </si>
  <si>
    <t>Core Strength</t>
  </si>
  <si>
    <t>Games</t>
  </si>
  <si>
    <t>American Mah Jongg - Intermediate</t>
  </si>
  <si>
    <t>2025-09-16 - 2025-11-25</t>
  </si>
  <si>
    <t>Isaac Wong</t>
  </si>
  <si>
    <t>$73.70 - $103.40</t>
  </si>
  <si>
    <t>Hong Kong Mahjong 55+ Basics</t>
  </si>
  <si>
    <t>Laura Clark</t>
  </si>
  <si>
    <t>$40.20 - $53.40</t>
  </si>
  <si>
    <t>Hong Kong Mahjong 55+ Intermediate</t>
  </si>
  <si>
    <t>Sichuan Mahjong 55+ Beginner</t>
  </si>
  <si>
    <t>Dungeons and Dragons</t>
  </si>
  <si>
    <t>Andrew Dunlop</t>
  </si>
  <si>
    <t>Chicks with Sticks 55+</t>
  </si>
  <si>
    <t>Age: 55 to 110, Female</t>
  </si>
  <si>
    <t>Marg Foster</t>
  </si>
  <si>
    <t>Bridge - Beginner 55+</t>
  </si>
  <si>
    <t>Jane Lemke</t>
  </si>
  <si>
    <t>$67.00 - $80.20</t>
  </si>
  <si>
    <t>Duplicate Bridge 55+</t>
  </si>
  <si>
    <t>Liz Judge</t>
  </si>
  <si>
    <t>$43.40 - $56.60</t>
  </si>
  <si>
    <t>Chinese Connection Dominoes</t>
  </si>
  <si>
    <t>2025-10-18 - 2025-11-22</t>
  </si>
  <si>
    <t>$33.50 - $52.00</t>
  </si>
  <si>
    <t>2025-10-25 - 2025-11-29</t>
  </si>
  <si>
    <t>American Mah Jongg - Beginner</t>
  </si>
  <si>
    <t>$80.40 - $111.60</t>
  </si>
  <si>
    <t>Hong Kong Mahjong 55+ Beginner Plus</t>
  </si>
  <si>
    <t>Socials</t>
  </si>
  <si>
    <t>Mexican Train Dominoes and Euchre Social 55+</t>
  </si>
  <si>
    <t>Marilyn Baker</t>
  </si>
  <si>
    <t>Aldershot Card Making and bring your own lunch social 55+</t>
  </si>
  <si>
    <t>2025-09-23 - 2025-12-02</t>
  </si>
  <si>
    <t>Sep 23/ Oct 07, 21/ Nov 04, 18/ Dec 02</t>
  </si>
  <si>
    <t>$49.20 - $52.40</t>
  </si>
  <si>
    <t>Trivia and Pizza Night</t>
  </si>
  <si>
    <t>Sara Parker</t>
  </si>
  <si>
    <t>$15.90 - $32.20</t>
  </si>
  <si>
    <t>Aldershot Monthly Luncheon 55+</t>
  </si>
  <si>
    <t>$12.70 - $25.90</t>
  </si>
  <si>
    <t>Thursday Lunch and Dessert Social 55+</t>
  </si>
  <si>
    <t>Bingo for Blooms Social 55+</t>
  </si>
  <si>
    <t>$10.60 - $23.80</t>
  </si>
  <si>
    <t>Breakfast at the Bistro 55+</t>
  </si>
  <si>
    <t>Michael Gris</t>
  </si>
  <si>
    <t>$7.30 - $20.50</t>
  </si>
  <si>
    <t>Supper Club Social</t>
  </si>
  <si>
    <t>$21.00 - $37.30</t>
  </si>
  <si>
    <t>Cream Tea Social 55+</t>
  </si>
  <si>
    <t>$15.90 - $29.10</t>
  </si>
  <si>
    <t>33 spot(s) left</t>
  </si>
  <si>
    <t>Coffee and Canvas Social 55+</t>
  </si>
  <si>
    <t>$39.50 - $52.70</t>
  </si>
  <si>
    <t>Movie Social - White Christmas 55+</t>
  </si>
  <si>
    <t>$10.80 - $24.00</t>
  </si>
  <si>
    <t>Christmas Dinner</t>
  </si>
  <si>
    <t>$30.00 - $46.30</t>
  </si>
  <si>
    <t>47 spot(s) left</t>
  </si>
  <si>
    <t>Holiday Sing Along Karaoke Social 55+</t>
  </si>
  <si>
    <t>$10.30 - $23.50</t>
  </si>
  <si>
    <t>Holiday Lunch and Dance Social 55+</t>
  </si>
  <si>
    <t>$20.40 - $33.60</t>
  </si>
  <si>
    <t>Pickleball - Level 0.5-1.0</t>
  </si>
  <si>
    <t>Marco Fiore</t>
  </si>
  <si>
    <t>$53.20 - $79.00</t>
  </si>
  <si>
    <t>Pickleball - Level 3.5+</t>
  </si>
  <si>
    <t>Faye Bennard</t>
  </si>
  <si>
    <t>Pickleball - Level 1.0-2.0</t>
  </si>
  <si>
    <t>Allison Mclean</t>
  </si>
  <si>
    <t>Gentle Pickleball 55+</t>
  </si>
  <si>
    <t>$53.20 - $66.40</t>
  </si>
  <si>
    <t>Pickleball - Level 2.0-3.0</t>
  </si>
  <si>
    <t>Cynthia Whittaker</t>
  </si>
  <si>
    <t>Sport Mixer Indoor Soccer</t>
  </si>
  <si>
    <t>Steve Swartwood</t>
  </si>
  <si>
    <t>Volleyball - All Levels</t>
  </si>
  <si>
    <t>Karen Poveda</t>
  </si>
  <si>
    <t>Jeff Hall</t>
  </si>
  <si>
    <t>$49.40 - $74.30</t>
  </si>
  <si>
    <t>$45.60 - $69.60</t>
  </si>
  <si>
    <t>Pickleball Workshop - Skills and Drills</t>
  </si>
  <si>
    <t>$13.80 - $29.70</t>
  </si>
  <si>
    <t>2025-09-27 - 2025-12-13</t>
  </si>
  <si>
    <t>Gabriel Montaldo</t>
  </si>
  <si>
    <t>Badminton - All Levels</t>
  </si>
  <si>
    <t>Jason Neal</t>
  </si>
  <si>
    <t>Pickleball 55+ Level 0.5-2.0</t>
  </si>
  <si>
    <t>$45.60 - $58.80</t>
  </si>
  <si>
    <t>Pickleball 55+ Level 2.0-3.5</t>
  </si>
  <si>
    <t>Guylaine Villemaire-Barnett</t>
  </si>
  <si>
    <t>Badminton 55+ All Levels</t>
  </si>
  <si>
    <t>Tom Thompson</t>
  </si>
  <si>
    <t>Pickleball Workshop - Skills and Drills Advanced</t>
  </si>
  <si>
    <t>Pickleball Workshop - Beginner Basics</t>
  </si>
  <si>
    <t>2025-09-12 - 2025-11-28</t>
  </si>
  <si>
    <t>$30.40 - $50.80</t>
  </si>
  <si>
    <t>Pickleball Workshop - Beginner Basics Plus</t>
  </si>
  <si>
    <t>Wellness</t>
  </si>
  <si>
    <t>Tai Chi 55+</t>
  </si>
  <si>
    <t>Bas Opdenkelder</t>
  </si>
  <si>
    <t>Yoga - Hatha</t>
  </si>
  <si>
    <t>Mary Anne Innes</t>
  </si>
  <si>
    <t>Yoga - Flow</t>
  </si>
  <si>
    <t>Functional Training 55+</t>
  </si>
  <si>
    <t>Louise Hooper</t>
  </si>
  <si>
    <t>$48.30 - $61.50</t>
  </si>
  <si>
    <t>Yoga 55+ Hatha</t>
  </si>
  <si>
    <t>$75.90 - $89.10</t>
  </si>
  <si>
    <t>2025-10-21 - 2025-12-09</t>
  </si>
  <si>
    <t>Lisa Guidolin</t>
  </si>
  <si>
    <t>$55.20 - $79.60</t>
  </si>
  <si>
    <t>Puishan Parsons</t>
  </si>
  <si>
    <t>Yoga - Yin</t>
  </si>
  <si>
    <t>Yoga 55+ Chair</t>
  </si>
  <si>
    <t>Mindfulness Meditation</t>
  </si>
  <si>
    <t>Adriana Paletta</t>
  </si>
  <si>
    <t>Yoga 55+ Beginner</t>
  </si>
  <si>
    <t>$82.80 - $96.00</t>
  </si>
  <si>
    <t>Yoga 55+ Low Impact</t>
  </si>
  <si>
    <t>Qigong 55+</t>
  </si>
  <si>
    <t>Anita Sharda</t>
  </si>
  <si>
    <t>Yoga - Low Impact</t>
  </si>
  <si>
    <t>2025-10-24 - 2025-12-12</t>
  </si>
  <si>
    <t>$55.20 - $68.40</t>
  </si>
  <si>
    <t>Tai Chi</t>
  </si>
  <si>
    <t>38 spot(s) left</t>
  </si>
  <si>
    <t>Yoga - Foundations</t>
  </si>
  <si>
    <t>2025-10-25 - 2025-12-13</t>
  </si>
  <si>
    <t>$48.30 - $69.65</t>
  </si>
  <si>
    <t>Yoga - Chair</t>
  </si>
  <si>
    <t>2025-09-08 - 2025-12-01</t>
  </si>
  <si>
    <t>$75.90 - $88.00</t>
  </si>
  <si>
    <t>Qigong</t>
  </si>
  <si>
    <t>Rukaiya Sulemanji</t>
  </si>
  <si>
    <t>$75.90 - $86.28</t>
  </si>
  <si>
    <t xml:space="preserve">From Burlington library </t>
  </si>
  <si>
    <t>Available spots</t>
  </si>
  <si>
    <t># of sessions</t>
  </si>
  <si>
    <t>Storytimes</t>
  </si>
  <si>
    <t>Thursday, November 06: 10:30am - 12:00pm</t>
  </si>
  <si>
    <t>Children Early Years</t>
  </si>
  <si>
    <t>Thursday, November 06: 10:30am - 11:00am</t>
  </si>
  <si>
    <t>Health &amp; Wellness</t>
  </si>
  <si>
    <t>Adult</t>
  </si>
  <si>
    <t>Tech Skills</t>
  </si>
  <si>
    <t>Thursday, November 06: 2:00pm - 4:00pm</t>
  </si>
  <si>
    <t>This event is full</t>
  </si>
  <si>
    <t>Thursday, November 06: 2:00pm - 3:30pm</t>
  </si>
  <si>
    <t>Register</t>
  </si>
  <si>
    <t>Newcomer Resources</t>
  </si>
  <si>
    <t>Thursday, November 06: 2:00pm - 3:00pm</t>
  </si>
  <si>
    <t>Science &amp; Discovery</t>
  </si>
  <si>
    <t>Thursday, November 06: 6:30pm - 7:30pm</t>
  </si>
  <si>
    <t>Children School Years</t>
  </si>
  <si>
    <t>Book Clubs</t>
  </si>
  <si>
    <t>Friday, November 07: 10:30am - 11:00am</t>
  </si>
  <si>
    <t>Friday, November 07: 11:00am - 12:00pm</t>
  </si>
  <si>
    <t>Arts &amp; Culture</t>
  </si>
  <si>
    <t>Friday, November 07: 1:30pm - 3:30pm</t>
  </si>
  <si>
    <t>Friday, November 07: 2:00pm - 3:00pm</t>
  </si>
  <si>
    <t>Saturday, November 08: 10:00am - 12:00pm</t>
  </si>
  <si>
    <t>Saturday, November 08: 10:30am - 11:00am</t>
  </si>
  <si>
    <t>Saturday, November 08: 2:00pm - 3:30pm</t>
  </si>
  <si>
    <t>Saturday, November 08: 2:00pm - 4:00pm</t>
  </si>
  <si>
    <t>Children School Years Children Early Years</t>
  </si>
  <si>
    <t>Sunday, November 09: 10:30am - 11:30am</t>
  </si>
  <si>
    <t>Sunday</t>
  </si>
  <si>
    <t>Sunday, November 09: 11:00am - 12:30pm</t>
  </si>
  <si>
    <t>Sunday, November 09: 2:00pm - 4:00pm</t>
  </si>
  <si>
    <t>Author Events</t>
  </si>
  <si>
    <t>Sunday, November 09: 2:00pm - 3:00pm</t>
  </si>
  <si>
    <t>Register to attend online</t>
  </si>
  <si>
    <t>Monday, November 10: 10:30am - 11:00am</t>
  </si>
  <si>
    <t>Monday, November 10: 10:30am - 12:00pm</t>
  </si>
  <si>
    <t>Monday, November 10: 10:30am - 11:30am</t>
  </si>
  <si>
    <t>Monday, November 10: 2:00pm - 4:00pm</t>
  </si>
  <si>
    <t>Monday, November 10: 2:00pm - 3:30pm</t>
  </si>
  <si>
    <t>Monday, November 10: 6:30pm - 7:00pm</t>
  </si>
  <si>
    <t>Monday, November 10: 6:30pm - 7:30pm</t>
  </si>
  <si>
    <t>Monday, November 10: 7:00pm - 8:00pm</t>
  </si>
  <si>
    <t>Tuesday, November 11: 10:30am - 12:00pm</t>
  </si>
  <si>
    <t>Tuesday</t>
  </si>
  <si>
    <t>Tuesday, November 11: 10:30am - 11:00am</t>
  </si>
  <si>
    <t>Tuesday, November 11: 10:30am - 11:30am</t>
  </si>
  <si>
    <t>Tuesday, November 11: 11:00am - 12:00pm</t>
  </si>
  <si>
    <t>Tuesday, November 11: 11:30am - 12:30pm</t>
  </si>
  <si>
    <t>Tuesday, November 11: 1:30pm - 3:30pm</t>
  </si>
  <si>
    <t>Tuesday, November 11: 2:00pm - 3:00pm</t>
  </si>
  <si>
    <t>Join the wait list</t>
  </si>
  <si>
    <t>Tuesday, November 11: 6:30pm - 7:30pm</t>
  </si>
  <si>
    <t>Tuesday, November 11: 6:30pm - 7:00pm</t>
  </si>
  <si>
    <t>Tuesday, November 11: 6:30pm - 8:30pm</t>
  </si>
  <si>
    <t>Wednesday, November 12: 10:00am - 1:00pm</t>
  </si>
  <si>
    <t>Wednesday, November 12: 10:30am - 11:00am</t>
  </si>
  <si>
    <t>Wednesday, November 12: 1:30pm - 3:30pm</t>
  </si>
  <si>
    <t>Wednesday, November 12: 2:00pm - 3:00pm</t>
  </si>
  <si>
    <t>Registration is now closed</t>
  </si>
  <si>
    <t>Wednesday, November 12: 6:30pm - 8:30pm</t>
  </si>
  <si>
    <t>Wednesday, November 12: 6:30pm - 7:30pm</t>
  </si>
  <si>
    <t>Wednesday, November 12: 6:30pm - 7:00pm</t>
  </si>
  <si>
    <t>Wednesday, November 12: 6:30pm - 8:00pm</t>
  </si>
  <si>
    <t>Wednesday, November 12: 7:00pm - 8:00pm</t>
  </si>
  <si>
    <t>Life Skills</t>
  </si>
  <si>
    <t>Teen</t>
  </si>
  <si>
    <t>Thursday, November 13: 10:30am - 12:00pm</t>
  </si>
  <si>
    <t>Thursday, November 13: 10:30am - 11:00am</t>
  </si>
  <si>
    <t>Thursday, November 13: 2:00pm - 4:00pm</t>
  </si>
  <si>
    <t>Thursday, November 13: 2:00pm - 3:30pm</t>
  </si>
  <si>
    <t>Thursday, November 13: 2:00pm - 3:00pm</t>
  </si>
  <si>
    <t>Thursday, November 13: 6:30pm - 7:30pm</t>
  </si>
  <si>
    <t>Careers &amp; Business</t>
  </si>
  <si>
    <t>Thursday, November 13: 7:00pm - 8:00pm</t>
  </si>
  <si>
    <t>Friday, November 14: 10:30am - 11:00am</t>
  </si>
  <si>
    <t>Friday, November 14: 11:00am - 12:00pm</t>
  </si>
  <si>
    <t>Friday, November 14: 1:30pm - 3:30pm</t>
  </si>
  <si>
    <t>Saturday, November 15: 10:00am - 12:00pm</t>
  </si>
  <si>
    <t>Saturday, November 15: 10:30am - 11:00am</t>
  </si>
  <si>
    <t>Saturday, November 15: 2:00pm - 3:30pm</t>
  </si>
  <si>
    <t>Saturday, November 15: 2:00pm - 3:00pm</t>
  </si>
  <si>
    <t>Saturday, November 15: 2:00pm - 4:00pm</t>
  </si>
  <si>
    <t>Sunday, November 16: 10:30am - 11:30am</t>
  </si>
  <si>
    <t>Sunday, November 16: 2:00pm - 3:00pm</t>
  </si>
  <si>
    <t>Sunday, November 16: 2:00pm - 4:00pm</t>
  </si>
  <si>
    <t>Monday, November 17: 10:30am - 11:00am</t>
  </si>
  <si>
    <t>Monday, November 17: 10:30am - 12:00pm</t>
  </si>
  <si>
    <t>Monday, November 17: 10:30am - 11:30am</t>
  </si>
  <si>
    <t>Monday, November 17: 11:15am - 12:00pm</t>
  </si>
  <si>
    <t>Monday, November 17: 2:00pm - 4:00pm</t>
  </si>
  <si>
    <t>Monday, November 17: 2:00pm - 3:30pm</t>
  </si>
  <si>
    <t>Monday, November 17: 6:30pm - 7:00pm</t>
  </si>
  <si>
    <t>Monday, November 17: 6:30pm - 7:30pm</t>
  </si>
  <si>
    <t>Maker</t>
  </si>
  <si>
    <t>Monday, November 17: 7:00pm - 8:30pm</t>
  </si>
  <si>
    <t>Monday, November 17: 7:00pm - 8:00pm</t>
  </si>
  <si>
    <t>Tuesday, November 18: 10:30am - 12:00pm</t>
  </si>
  <si>
    <t>Tuesday, November 18: 10:30am - 11:00am</t>
  </si>
  <si>
    <t>Tuesday, November 18: 10:30am - 11:30am</t>
  </si>
  <si>
    <t>Tuesday, November 18: 11:00am - 12:00pm</t>
  </si>
  <si>
    <t>Tuesday, November 18: 11:30am - 12:30pm</t>
  </si>
  <si>
    <t>Tuesday, November 18: 1:30pm - 3:30pm</t>
  </si>
  <si>
    <t>Tuesday, November 18: 2:00pm - 3:00pm</t>
  </si>
  <si>
    <t>Tuesday, November 18: 6:30pm - 7:00pm</t>
  </si>
  <si>
    <t>Tuesday, November 18: 6:30pm - 8:30pm</t>
  </si>
  <si>
    <t>Tuesday, November 18: 6:30pm - 7:30pm</t>
  </si>
  <si>
    <t>Tuesday, November 18: 7:00pm - 8:00pm</t>
  </si>
  <si>
    <t>Tuesday, November 18: 7:00pm - 8:30pm</t>
  </si>
  <si>
    <t>Wednesday, November 19: 10:30am - 11:00am</t>
  </si>
  <si>
    <t>Wednesday, November 19: 11:00am - 12:00pm</t>
  </si>
  <si>
    <t>Wednesday, November 19: 1:30pm - 3:30pm</t>
  </si>
  <si>
    <t>Wednesday, November 19: 2:00pm - 3:00pm</t>
  </si>
  <si>
    <t>Wednesday, November 19: 2:00pm - 3:30pm</t>
  </si>
  <si>
    <t>Wednesday, November 19: 6:30pm - 8:30pm</t>
  </si>
  <si>
    <t>Wednesday, November 19: 6:30pm - 7:30pm</t>
  </si>
  <si>
    <t>Wednesday, November 19: 6:30pm - 7:00pm</t>
  </si>
  <si>
    <t>Wednesday, November 19: 6:30pm - 8:00pm</t>
  </si>
  <si>
    <t>Wednesday, November 19: 7:00pm - 8:00pm</t>
  </si>
  <si>
    <t>Thursday, November 20: 10:30am - 12:00pm</t>
  </si>
  <si>
    <t>Thursday, November 20: 10:30am - 11:00am</t>
  </si>
  <si>
    <t>Thursday, November 20: 2:00pm - 4:00pm</t>
  </si>
  <si>
    <t>Thursday, November 20: 2:00pm - 3:00pm</t>
  </si>
  <si>
    <t>Thursday, November 20: 6:30pm - 7:30pm</t>
  </si>
  <si>
    <t>Thursday, November 20: 7:00pm - 8:00pm</t>
  </si>
  <si>
    <t>Friday, November 21: 10:30am - 11:00am</t>
  </si>
  <si>
    <t>Friday, November 21: 11:00am - 12:00pm</t>
  </si>
  <si>
    <t>Friday, November 21: 1:30pm - 3:30pm</t>
  </si>
  <si>
    <t>Saturday, November 22: 10:00am - 12:00pm</t>
  </si>
  <si>
    <t>Saturday, November 22: 10:30am - 11:00am</t>
  </si>
  <si>
    <t>Saturday, November 22: 2:00pm - 4:00pm</t>
  </si>
  <si>
    <t>Saturday, November 22: 2:00pm - 3:00pm</t>
  </si>
  <si>
    <t>Saturday, November 22: 2:30pm - 4:00pm</t>
  </si>
  <si>
    <t>Sunday, November 23: 10:30am - 11:30am</t>
  </si>
  <si>
    <t>Sunday, November 23: 11:00am - 12:30pm</t>
  </si>
  <si>
    <t>Sunday, November 23: 2:00pm - 4:00pm</t>
  </si>
  <si>
    <t>Monday, November 24: 10:30am - 11:00am</t>
  </si>
  <si>
    <t>Monday, November 24: 10:30am - 12:00pm</t>
  </si>
  <si>
    <t>Monday, November 24: 10:30am - 11:30am</t>
  </si>
  <si>
    <t>Monday, November 24: 11:15am - 12:00pm</t>
  </si>
  <si>
    <t>Monday, November 24: 2:00pm - 4:00pm</t>
  </si>
  <si>
    <t>Monday, November 24: 2:00pm - 3:30pm</t>
  </si>
  <si>
    <t>Monday, November 24: 2:00pm - 3:00pm</t>
  </si>
  <si>
    <t>Monday, November 24: 6:30pm - 7:00pm</t>
  </si>
  <si>
    <t>Monday, November 24: 6:30pm - 7:30pm</t>
  </si>
  <si>
    <t>Monday, November 24: 7:00pm - 8:30pm</t>
  </si>
  <si>
    <t>Monday, November 24: 7:00pm - 8:00pm</t>
  </si>
  <si>
    <t>Tuesday, November 25: 10:30am - 12:00pm</t>
  </si>
  <si>
    <t>Tuesday, November 25: 10:30am - 11:00am</t>
  </si>
  <si>
    <t>Tuesday, November 25: 10:30am - 11:30am</t>
  </si>
  <si>
    <t>Tuesday, November 25: 11:00am - 12:00pm</t>
  </si>
  <si>
    <t>Tuesday, November 25: 11:30am - 12:30pm</t>
  </si>
  <si>
    <t>Tuesday, November 25: 1:30pm - 3:30pm</t>
  </si>
  <si>
    <t>Tuesday, November 25: 2:00pm - 3:00pm</t>
  </si>
  <si>
    <t>Tuesday, November 25: 6:30pm - 7:00pm</t>
  </si>
  <si>
    <t>Tuesday, November 25: 6:30pm - 8:30pm</t>
  </si>
  <si>
    <t>Tuesday, November 25: 6:30pm - 7:30pm</t>
  </si>
  <si>
    <t>Tuesday, November 25: 7:00pm - 8:00pm</t>
  </si>
  <si>
    <t>Wednesday, November 26: 10:30am - 11:00am</t>
  </si>
  <si>
    <t>Wednesday, November 26: 1:30pm - 3:30pm</t>
  </si>
  <si>
    <t>Wednesday, November 26: 2:00pm - 3:00pm</t>
  </si>
  <si>
    <t>Wednesday, November 26: 2:00pm - 3:30pm</t>
  </si>
  <si>
    <t>Wednesday, November 26: 6:00pm - 7:00pm</t>
  </si>
  <si>
    <t>Wednesday, November 26: 6:30pm - 8:30pm</t>
  </si>
  <si>
    <t>Wednesday, November 26: 6:30pm - 7:00pm</t>
  </si>
  <si>
    <t>Wednesday, November 26: 6:30pm - 8:00pm</t>
  </si>
  <si>
    <t>Wednesday, November 26: 7:00pm - 8:00pm</t>
  </si>
  <si>
    <t>Thursday, November 27: 10:30am - 12:00pm</t>
  </si>
  <si>
    <t>Thursday, November 27: 10:30am - 11:00am</t>
  </si>
  <si>
    <t>Thursday, November 27: 10:30am - 11:30am</t>
  </si>
  <si>
    <t>Thursday, November 27: 2:00pm - 4:00pm</t>
  </si>
  <si>
    <t>Thursday, November 27: 2:00pm - 3:00pm</t>
  </si>
  <si>
    <t>Thursday, November 27: 5:30pm - 7:30pm</t>
  </si>
  <si>
    <t>Thursday, November 27: 6:30pm - 7:30pm</t>
  </si>
  <si>
    <t>Thursday, November 27: 7:00pm - 8:00pm</t>
  </si>
  <si>
    <t>Thursday, November 27: 7:00pm - 8:30pm</t>
  </si>
  <si>
    <t>Friday, November 28: 10:30am - 11:00am</t>
  </si>
  <si>
    <t>Friday, November 28: 11:00am - 12:00pm</t>
  </si>
  <si>
    <t>Friday, November 28: 1:30pm - 3:30pm</t>
  </si>
  <si>
    <t>Friday, November 28: 2:00pm - 3:00pm</t>
  </si>
  <si>
    <t>Saturday, November 29: 10:00am - 12:00pm</t>
  </si>
  <si>
    <t>Saturday, November 29: 10:30am - 11:00am</t>
  </si>
  <si>
    <t>Saturday, November 29: 2:00pm - 3:00pm</t>
  </si>
  <si>
    <t>Saturday, November 29: 2:00pm - 4:00pm</t>
  </si>
  <si>
    <t>Sunday, November 30: 10:30am - 11:30am</t>
  </si>
  <si>
    <t>Sunday, November 30: 2:00pm - 3:30pm</t>
  </si>
  <si>
    <t>Teen Adult</t>
  </si>
  <si>
    <t>Sunday, November 30: 2:00pm - 4:00pm</t>
  </si>
  <si>
    <t>Adult 55+ (Drop-in)</t>
  </si>
  <si>
    <t>Games &amp; activities 55+</t>
  </si>
  <si>
    <t>55+</t>
  </si>
  <si>
    <t>$0.00 - $4.00</t>
  </si>
  <si>
    <t>This open lounge drop-in time is great for socialization or challenging a friend to a game . Come and enjoy a wide variety of amenities; foosball, billiards, shuffle board, table games and much more. Equipment is available if needed.</t>
  </si>
  <si>
    <t>Foods and Friends: Social Breakfast Program (55+)</t>
  </si>
  <si>
    <t xml:space="preserve">The Food and Friends: 55+ Social Breakfast Program is a new community initiative aimed at reducing social isolation and improving food security for adults aged 55 and older in Caledon. The program includes three key components: a bi-monthly free breakfast, a "seniors serving seniors" volunteer opportunity, and a welcoming space for social connection. Breakfasts will be held at the Town Hall Café (6311 Old Church Road, Caledon East), a central and accessible location that encourages local participation, weekly on Friday Mornings from 9:30 – 11:30 a.m. Funded by the New Horizons for Seniors Program, this initiative supports projects that enhance the lives of older adults and strengthen their communities.
</t>
  </si>
  <si>
    <t>Fitness and Wellness (Drop-in)</t>
  </si>
  <si>
    <t>Zumba</t>
  </si>
  <si>
    <t>11+</t>
  </si>
  <si>
    <t>$0.00 - $10.50</t>
  </si>
  <si>
    <t>This dance-inspired cardio workout uses traditional cumbia, salsa, samba, and merengue music.</t>
  </si>
  <si>
    <t xml:space="preserve">Zumba® </t>
  </si>
  <si>
    <t xml:space="preserve">This dance-inspired cardio workout uses traditional cumbia, salsa, samba, and merengue music.
</t>
  </si>
  <si>
    <t>Zumba Toning</t>
  </si>
  <si>
    <t xml:space="preserve">A Zumba class with the addition of resistance training
</t>
  </si>
  <si>
    <t>Cardio Muscle &amp; Strength Training</t>
  </si>
  <si>
    <t>Fitness that incorporates both cardio and muscle conditioning for a complete workout.</t>
  </si>
  <si>
    <t>Cardio Muscle, Strength Training</t>
  </si>
  <si>
    <t xml:space="preserve">Fitness that incorporates both cardio and muscle conditioning for a complete workout.
</t>
  </si>
  <si>
    <t>Cardio Muscle Strength Conditioning</t>
  </si>
  <si>
    <t>Cardio Muscle, Strength Conditioning</t>
  </si>
  <si>
    <t>ABC's</t>
  </si>
  <si>
    <t>Various skills and techniques, including cardio to target the core muscles; including floor routines, full legs, glutes, quads, calf strengthen moves for all levels to try.</t>
  </si>
  <si>
    <t>Group Cycle with TRX</t>
  </si>
  <si>
    <t>Low impact cardio workout for all levels to strengthen your heart, lungs, and legs. High-energy exercises include climbs, sprints, and flat roads. Followed by TRX for a total body resistance workout.</t>
  </si>
  <si>
    <t>Pilates (45 min)</t>
  </si>
  <si>
    <t>A series of floor exercises to increase strength, flexibility, concentration and stamina. Connect with your breath and see how to strengthen your abs and improve your posture.</t>
  </si>
  <si>
    <t>Yoga</t>
  </si>
  <si>
    <t>Movements to increase flexibility, balance, posture, and breath control. Helps relieve stress and tension.</t>
  </si>
  <si>
    <t>Sweat and Tone</t>
  </si>
  <si>
    <t xml:space="preserve">Full body workout combining strength and cardio endurance. The class consists of choregraphed step routines with the addition of groundwork utilizing weights that aims to tone different muscle groups.
</t>
  </si>
  <si>
    <t>Essential Endurance</t>
  </si>
  <si>
    <t>A full body workout that focuses on improving strength and muscle endurance while introducing core strengthening exercises. This class is for all physical activity levels.</t>
  </si>
  <si>
    <t>Gentle Fitness</t>
  </si>
  <si>
    <t xml:space="preserve">A low-impact, beginner-friendly workout class that targets all major muscle groups to build strength, improve flexibility, and boost overall fitness. No experience needed—just bring your energy and get ready to move!
</t>
  </si>
  <si>
    <t>TRX &amp; Core Sculpt</t>
  </si>
  <si>
    <t xml:space="preserve">The ultimate full-body workout including calisthenics, drills, and conditioning.
</t>
  </si>
  <si>
    <t>Body in Balance</t>
  </si>
  <si>
    <t xml:space="preserve">A gentle barefoot class that includes balance and postural work through dynamic stretching. The focus is on joint stability using various equipment such as stability balls, light hand weights etc. Some mat work.
</t>
  </si>
  <si>
    <t>Pilates</t>
  </si>
  <si>
    <t xml:space="preserve">Body Blast </t>
  </si>
  <si>
    <t>A full-body workout incorporating resistance training to sculpt your entire body while increasing your heart rate with cardio exercises.</t>
  </si>
  <si>
    <t>Group Cycle</t>
  </si>
  <si>
    <t>Low impact cardio workout for all levels to strengthen your heart, lungs, and legs. High-energy exercises include climbs, sprints, and flat roads.</t>
  </si>
  <si>
    <t>Barre</t>
  </si>
  <si>
    <t xml:space="preserve">In this class you will develop long, lean muscles without bulk, enhanceflexibility and improve balance. The class will begin with a warm up focusing on postural strength and alignment, followed by a series of upper body exercises using light weights with high reps of small range of motion movements.
</t>
  </si>
  <si>
    <t>Cycle Endurance</t>
  </si>
  <si>
    <t xml:space="preserve">This class will focus on drills that build power and endurance with brief, high-intensity, bursts that push past your anaerobic threshold to increase your cycling power. All levels with modifications.
</t>
  </si>
  <si>
    <t>Senior Circuit (Fitness Centre)</t>
  </si>
  <si>
    <t>This senior-friendly circuit training program is designed to improve strength, balance, mobility, and cardiovascular endurance using a walking track, free weights, and weight training machines. It includes low-impact exercises with modifications as needed. Please come prepared to participate, wearing appropriate athletic clothing and footwear. Space is limited, it is mandatory to check in at Customer Service to receive a ticket.</t>
  </si>
  <si>
    <t>Senior Circuit</t>
  </si>
  <si>
    <t xml:space="preserve">This senior-friendly circuit training program is designed to improve strength, balance, mobility, and cardiovascular endurance using a walking track, free weights, weight training machines, and mat work. It includes low-impact exercises with modifications as needed.
</t>
  </si>
  <si>
    <t>Cricuit Training</t>
  </si>
  <si>
    <t xml:space="preserve">This circuit class involves a combination of full body exercises, integrating strength, endurance, coordination and cardio. Work your way through a series of stations to increase your metabolism, targeting all muscles groups.
</t>
  </si>
  <si>
    <t>Step Strong</t>
  </si>
  <si>
    <t xml:space="preserve">This energizing step aerobic class is designed for all fitness levels, with easy-to-follow moves and options to dial up or down the intensity. Whether you're new or experienced, drop in and step up your cardio game!
</t>
  </si>
  <si>
    <t xml:space="preserve">Forever Fit </t>
  </si>
  <si>
    <t>Gentle low-impact aerobics followed by resistance training using tubes, hand weights, and medicine balls. No mat work involved.</t>
  </si>
  <si>
    <t>Forever Fit * NEW TIME</t>
  </si>
  <si>
    <t xml:space="preserve">A low-impact aerobics class followed by resistance training using tubes, hand weights, and medicine balls. This mat -free workout is suitable for all ages.
</t>
  </si>
  <si>
    <t xml:space="preserve">Sculpt </t>
  </si>
  <si>
    <t>An integrated muscle conditioning class using your own body resistance, hand weights, body bars, and bands to strengthen and tone your entire body. The main focus of this class is muscle endurance and strength.</t>
  </si>
  <si>
    <t>Bootcamp</t>
  </si>
  <si>
    <t>The ultimate full-body workout including calisthenics, drills, and conditioning.</t>
  </si>
  <si>
    <t>Skating (Drop-in)</t>
  </si>
  <si>
    <t>Youth Shinny (10 - 17Y)</t>
  </si>
  <si>
    <t>10-17</t>
  </si>
  <si>
    <t>$0.00 - $8.75</t>
  </si>
  <si>
    <t>An informal pick-up game of hockey. Participants are to plan and organize game play themselves. - Body contact is not permitted. Organized game play and/or team practices are not permitted. Private lessons/coaching is not permitted - There will be no organized game play lead by a Town staff - Full hockey equipment, CSA approved hockey helmets and full-face cage/shield are strongly recommended for all skaters</t>
  </si>
  <si>
    <t>Parent and Child Stick and Puck (9 Y &amp; Under)</t>
  </si>
  <si>
    <t xml:space="preserve">This recreational skate allows parents/guardian and children (9 years of age and under) to practice hockey skills - skating, shooting, and stick handling. A parent/guardian is required on ice to provide direct supervision. Participant to parent/guardian ratio is 3:1 Full hockey equipment is highly recommended for all participants. Participants 9 years of age and younger must wear a properly fitted Canadian Standard Association (CSA) approved hockey helmet with cage or full visor. Organized game play and/or team practices are not permitted. - A parent/guardian is required on ice to provide director supervision. Participants are required to wear single bladed ice skates. A CSA approved hockey helmet with full-face cage/shield is strongly recommended for all skaters. - Participants 9 years of age and younger must be supervised by a parent/guardian who is at least 14 years of age. Parent/guardian must always provide and maintain direct supervision - Participant to parent/guardian ratio is 3:1
</t>
  </si>
  <si>
    <t>Parent and Child Stick and Puck - Cash or Credit Only</t>
  </si>
  <si>
    <t xml:space="preserve">This recreational skate allows parents/guardian and children (9 years of age and under) to practice hockey skills - skating, shooting, and stick handling. A parent/guardian is required on ice to provide direct supervision. Participant to parent/guardian ratio is 3:1 Full hockey equipment is highly recommended for all participants. Participants 9 years of age and younger must wear a properly fitted Canadian Standard Association (CSA) approved hockey helmet with cage or full visor. Organized game play and/or team practices are not permitted.
</t>
  </si>
  <si>
    <t>Adult Shinny (65+)</t>
  </si>
  <si>
    <t xml:space="preserve"> 65+</t>
  </si>
  <si>
    <t>An informal pick-up game of hockey for participants 65 years and older. Participants are to plan and organize game play themselves. There will be no organized game play lead by Town staff. Body contact is not permitted. Full hockey equipment, CSA approved hockey helmets with full-face cage/shield are strongly recommended for all participants.</t>
  </si>
  <si>
    <t>Adult Shinny (55+)</t>
  </si>
  <si>
    <t xml:space="preserve">An informal pick-up game of hockey for participants 55 years and older. Participants are to plan and organize game play themselves. There will be no organized game play lead by Town staff. Body contact is not permitted. Full hockey equipment, CSA approved hockey helmets with full-face cage/shield are strongly recommended for all participants.
</t>
  </si>
  <si>
    <t>Adult Shinny (18+)</t>
  </si>
  <si>
    <t>18+</t>
  </si>
  <si>
    <t>An informal pick-up game of hockey for participants 18 years and older. Participants are to plan and organize game play themselves. There will be no organized game play lead by Town staff. Body contact is not permitted. Full hockey equipment, CSA approved hockey helmets with full-face cage/shield are strongly recommended for all participants. Organized game play and/or team practices are not permitted. Private lessons/coaching is not permitted.</t>
  </si>
  <si>
    <t>Adult Shinny (18+) - Cash or Credit Only</t>
  </si>
  <si>
    <t xml:space="preserve">Open leisure skate for participants 18 years of age and older, all skating ability welcomed. Single bladed ice skates, CSA approved hockey helmet with full-face cage/shield is strongly recommended for all skaters. Arena guidelines must be followed. No hockey or figure skating permitted.
</t>
  </si>
  <si>
    <t xml:space="preserve">Parent and Child Skate </t>
  </si>
  <si>
    <t>Open leisure skate for parent/guardian and child (9 years and under). A parent/guardian is required on ice to provide direct supervision. Participant to parent/guardian ratio is 3:1</t>
  </si>
  <si>
    <t>60 spot(s) left</t>
  </si>
  <si>
    <t>Parent and Child Skate - Cash or Credit Only</t>
  </si>
  <si>
    <t xml:space="preserve">Open leisure skate for parent/guardian and child (9 years and under). Single bladed ice skates, CSA approved hockey helmet with full-face cage/shield is strongly recommended for all skaters. Arena guidelines must be followed. No hockey or figure skating permitted. - A parent/guardian is required on ice to provide direct supervision. Parent/guardian are required to wear single bladed ice skates. CSA approved hockey helmet with full-face cage/shield is strongly recommended for all skaters. - Participant to parent/guardian ratio is 3:1
</t>
  </si>
  <si>
    <t>Youth Shinny (14-17 Y)</t>
  </si>
  <si>
    <t>14-17</t>
  </si>
  <si>
    <t>This recreational shinny allows Youth (14 - 17 years) time to practice hockey skills - skating, shooting, and stick handling. Participants are to plan and organize game play themselves. There will be no organized game play lead by Town staff. Body contact is not permitted. Full hockey equipment, CSA approved hockey helmets with full-face cage/shield are strongly recommended for all participants. Organized game play and/or team practices are not permitted. Private lessons/coaching is not permitted.</t>
  </si>
  <si>
    <t>Women Shinny (18+)</t>
  </si>
  <si>
    <t xml:space="preserve">An informal pick-up game of hockey for women 18+. Participants are to plan and organize game play themselves. Full hockey equipment, CSA approved hockey helmets with cage or visor are strongly recommended for all participants.
</t>
  </si>
  <si>
    <t>Public Skate</t>
  </si>
  <si>
    <t>Open leisure skate for participants of all ages and skating ability. Participants are asked to skate in the same direction as others. Single bladed ice skates and CSA approved hockey helmet with full-face cage/shield is strongly recommended for all skaters. - Participants 9 years of age and younger must be supervised by a parent/guardian who is at least 14 years of age. Parent/guardian must always provide and maintain direct supervision - Participant to parent/guardian ratio is 3:1 - Caregiver/parent/guardian is not required to pay if they are not participating on ice but must remain within the arena to visually supervise.</t>
  </si>
  <si>
    <t>100 spot(s) left</t>
  </si>
  <si>
    <t xml:space="preserve">Public Skate - Cash or Credit Only </t>
  </si>
  <si>
    <t xml:space="preserve">Open leisure skate for participants of all ages and skating ability. Participants are asked to skate in the same direction as others. Single bladed ice skates, CSA approved hockey helmet with full-face cage/shield is strongly recommended for all skaters. Arena guidelines must be followed. No hockey or figure skating permitted. - Participants 9 years of age and younger must be supervised by a parent/guardian who is at least 14 years of age. Parent/guardian must provide and maintain direct supervision at all times. Participants to parent/guardian ratio is 5:1 - Caregiver/parent is not required to pay if they are not participating on ice but must remain within the arena to visually supervise.
</t>
  </si>
  <si>
    <t>Adult Skate (18+)</t>
  </si>
  <si>
    <t xml:space="preserve">Open leisure skate for participants 18 years of age and older, all skating ability welcomed. Participants are asked to skate in the same direction as others. Single bladed ice skates and CSA approved hockey helmet with full-face cage/shield is strongly recommended for all skaters.
</t>
  </si>
  <si>
    <t>Sports (Drop-in)</t>
  </si>
  <si>
    <t xml:space="preserve">Rockwall </t>
  </si>
  <si>
    <t>3+</t>
  </si>
  <si>
    <t>Try your hand at climbing your way to the top of our 30 foot lobby Rockwall. This physically active drop-in will challenge participants of all skill level and abilities. Participants must be 4 years of age or older. When rock-climbing, harnesses and helmets are provided. Please come dressed in comfortable clothing with closed toed/snug fitting shoes (no sandals or crocs); Rockwall shoes are also available for rental. Participants will be asked to fill out a Rockwall waiver form before participating. Children under ten (10) years old must be accompanied and supervised by an adult fourteen (14) years or older at all times while using the facilities.</t>
  </si>
  <si>
    <t>Badminton</t>
  </si>
  <si>
    <t>10+</t>
  </si>
  <si>
    <t>Practice your smashing, clearing and challenge others to a fun game of badminton in a welcoming, non-competitive and environment. Participants will organize their own games and share court time. There are to be NO SPECTATORS, NO FOOD and ONLY SOFT-SOLED/NON-MARKING SHOES in the program space. Equipment is available if needed.</t>
  </si>
  <si>
    <t>Pickleball</t>
  </si>
  <si>
    <t>Come out and join this active, fun and social sport, suited for those of all abilities. This unique racquet sport combines elements of tennis, badminton, and table tennis. This is an open drop-in activity for players of all skill level who want to have fun in a non-competitive and friendly environment: participants will organize their own games and share court time. There are to be NO SPECTATORS, NO FOOD/DRINKS and ONLY SOFT-SOLED/NON-MARKING SHOES in gymnasium. All personal items are to remain in the change rooms during drop-in times. Lockers are available in the change rooms closest to the gymnasium. Please provide your own lock.</t>
  </si>
  <si>
    <t>All Ages Pickleball</t>
  </si>
  <si>
    <t xml:space="preserve">This unique racquet sport combines elements of tennis, badminton, and table tennis in a welcoming and non-competitive environment. Participants will organize their own games and share court time. There are to be NO SPECTATORS, NO FOOD and ONLY SOFT-SOLED/NON-MARKING SHOES in the program space. Equipment is available if needed.
</t>
  </si>
  <si>
    <t>Volleyball</t>
  </si>
  <si>
    <t>Practice your volleying, setting and challenge others to a fun game of volleyball in a welcoming and non-competitive environment. Participants will organize their own games and share court time. There are to be NO SPECTATORS, NO FOOD/DRINKS and ONLY SOFT-SOLED/NON-MARKING SHOES in gymnasium. All personal items are to remain in the change rooms during drop-in times. Lockers are available in the change rooms closest to the gymnasium. Please provide your own lock.</t>
  </si>
  <si>
    <t>Basketball</t>
  </si>
  <si>
    <t xml:space="preserve">Practice your dribbling, shooting and challenge others to a fun game of basketball in a welcoming recreational environment. This is an open drop-in activity for players of all skill level who want to have fun in a non-competitive and friendly environment; participants will organize their own games and share court time. There are to be NO SPECTATORS, NO FOOD/DRINKS and ONLY SOFT-SOLED/NON-MARKING SHOES in gymnasium. All personal items are to remain in the change rooms during drop-in times. Lockers are available in the change rooms closest to the gymnasium. Please provide your own lock.
</t>
  </si>
  <si>
    <t>Basketball (18+)</t>
  </si>
  <si>
    <t>Basketball 18+</t>
  </si>
  <si>
    <t>All Ages Basketball</t>
  </si>
  <si>
    <t>Practice your dribbling, shooting and challenge others to a fun game of basketball in a welcoming recreational environment. This is an open drop-in activity for players of all skill level who want to have fun in a non-competitive and friendly environment; participants will organize their own games and share court time. There are to be NO SPECTATORS, NO FOOD/DRINKS and ONLY SOFT-SOLED/NON-MARKING SHOES in gymnasium. All personal items are to remain in the change rooms during drop-in times. Lockers are available in the change rooms closest to the gymnasium. Please provide your own lock.</t>
  </si>
  <si>
    <t>Support and Inclusion (Drop-in)</t>
  </si>
  <si>
    <t>Cassie's Place</t>
  </si>
  <si>
    <t>16+</t>
  </si>
  <si>
    <t xml:space="preserve">Join us for a unique and enriching experience at our Town Hall Café — a welcoming space where community members and town hall staff come together to connect, collaborate. Whether you're looking for a meaningful new opportunity or just a fun way to enrich your life. This program is for people living with disabilities that are looking for an opportunity to develop basic kitchen skills.
</t>
  </si>
  <si>
    <t>Swimming (Drop-in)</t>
  </si>
  <si>
    <t>Therapeutic Time</t>
  </si>
  <si>
    <t>Drop-in unstructured time, dedicated for individuals who would like to conduct their own low-impact, shallow water aquatic exercise activities. Note, Lane Swim is not available during this drop in swim. Equipment is available upon request</t>
  </si>
  <si>
    <t xml:space="preserve">Parent and Child Swim </t>
  </si>
  <si>
    <t>A shallow water swim time is for children nine (9) years of age and under and their parent or caregiver. Adults 14 years of age or older must accompany children in the water. Admission standards apply.</t>
  </si>
  <si>
    <t xml:space="preserve">HALF POOL - Low-Impact Movement Swim </t>
  </si>
  <si>
    <t xml:space="preserve">For youth (10+ years) and adults who wish to utilize the Lap Pool for low-impact movement, stationary fitness exercises and individuals who are new to swimming and wish to practice their skills.
</t>
  </si>
  <si>
    <t>HALF POOL - Fitness Swim</t>
  </si>
  <si>
    <t>For youth and adults (11+ years) who wish to utilize the pool for fitness (such as length swimming, water jogging, etc.)</t>
  </si>
  <si>
    <t>1/2 POOL - Low-Impact Movement Swim</t>
  </si>
  <si>
    <t>For youth (10+ years) and adults who wish to utilize the Lap Pool for low-impact movement, stationary fitness exercises and individuals who are new to swimming and wish to practice their skills. Please note that this time slot will not be available after September 22, 2025.</t>
  </si>
  <si>
    <t>Low-Impact Movement Swim</t>
  </si>
  <si>
    <t>For youth (10+ years) and adults who wish to utilize the Lap Pool for low-impact movement, stationary fitness exercises and individuals who are new to swimming and wish to practice their skills.</t>
  </si>
  <si>
    <t xml:space="preserve">Public Swim </t>
  </si>
  <si>
    <t>Open recreational swim for everyone! Pool toys and flotation aids are permitted in the shallow areas at the discretion of the aquatics staff. Facility specific amenities (such as water features) may not be available at all times. All ages welcome, admission standards apply.</t>
  </si>
  <si>
    <t>HALF POOL - Aquafit</t>
  </si>
  <si>
    <t>A fun and energetic workout including a warm-up, cardiovascular conditioning, muscular strength, endurance and stretching. Participants are encouraged to work-out at their own pace. Swimmers and non-swimmers are welcome. Classes are 55 minutes in length. For safety, participants must arrive within the first 10 minutes of the class for the warm up.</t>
  </si>
  <si>
    <t>Adapted Swim - Small pool only</t>
  </si>
  <si>
    <t>A shallow water swim designed for individuals with special needs and/or disabilities and their family. All participants must be accompanied by their own parent or caregiver. All ages welcome, admission standards apply.</t>
  </si>
  <si>
    <t>Aquafit</t>
  </si>
  <si>
    <t>A fun and energetic workout including a warm-up, cardiovascular conditioning, muscular strength, endurance and stretching. Participants are encouraged to work-out at their own pace. Swimmers and non-swimmers are welcome. Classes are 55 minutes in length.</t>
  </si>
  <si>
    <t>Fitness Swim</t>
  </si>
  <si>
    <t>For youth and adults (11 years) who wish to utilize the pool for fitness (such as length swimming, water jogging, etc.)</t>
  </si>
  <si>
    <t>Fitness Swim with Therapeutic Time</t>
  </si>
  <si>
    <t xml:space="preserve">This drop-in, unstructured time is open to youth and adults (11+ years) looking to engage in independent water-based exercise. The Lap Pool is designated for continuous lap swimming, water jogging and fitness exercise. The Leisure Tank is available for therapeutic and rehabilitation exercises in shallow water. Equipment is available upon request.
</t>
  </si>
  <si>
    <t>Walking Track, CECC (Drop-in)</t>
  </si>
  <si>
    <t>Adult 55+ Free Walking Track (M-F/11:00 AM)</t>
  </si>
  <si>
    <t>Our Indoor tracks are a great place to stay active and meet new friends regardless of the weather outside! Free Membership is required and can be purchased and a Recreation Centre.</t>
  </si>
  <si>
    <t>Adult 55+ Free Walking Track (S-S/2:00 PM)</t>
  </si>
  <si>
    <t xml:space="preserve">Our Indoor tracks are a great place to stay active and meet new friends regardless of the weather outside! Free Membership is required and can be purchased and a Recreation Centre.
</t>
  </si>
  <si>
    <t>Walking Track</t>
  </si>
  <si>
    <t>Our Indoor tracks are a great place to stay active and meet new friends regardless of the weather outside! Membership or per visit drop-in fee is required. For access you can simply visit our center at your convenience and staff will check you in at the front desk.</t>
  </si>
  <si>
    <t>Walking Track (S-S/7:00 AM)</t>
  </si>
  <si>
    <t xml:space="preserve">Our Indoor tracks are a great place to stay active and meet new friends regardless of the weather outside! Membership or per visit drop-in fee is required. For access you can simply visit our center at your convenience and staff will check you in at the front desk.
</t>
  </si>
  <si>
    <t>Walking Track (M-F/4:45 PM)</t>
  </si>
  <si>
    <t xml:space="preserve">Walking Track (M-F/11:45 AM) </t>
  </si>
  <si>
    <t>Walking Track (M-F/5:45 AM)</t>
  </si>
  <si>
    <t>Group Lessons (Skating)</t>
  </si>
  <si>
    <t>Hockey Skills and Drills (4-7 yrs)</t>
  </si>
  <si>
    <t>$156.96 - $172.7</t>
  </si>
  <si>
    <t>This progression-based program focuses on developing hockey and skating skills in a non-competitive environment that will foster teamwork and friendship. Previous skating experience is required; participants must be able to skate a short distance on their own. Participants will be evaluated during the first lesson and will be split into groups based on skill level. All participants must purchase and wear a properly fastened CSA approved helmet with face shield/cage and full hockey equipment (CSA approved hockey helmet with cage, neck guard, shoulder pads, elbow pads, jock/jill, hockey gloves, hockey pants, shin pads, skates, jersey and hockey stick).</t>
  </si>
  <si>
    <t>Hockey Skills and Drills (7-10 yrs)</t>
  </si>
  <si>
    <t xml:space="preserve"> 7-10 </t>
  </si>
  <si>
    <t>Hockey Skills and Drills (8-10 yrs)</t>
  </si>
  <si>
    <t xml:space="preserve"> 8-10</t>
  </si>
  <si>
    <t>Skating Lessons - Preschool Advanced</t>
  </si>
  <si>
    <t>$79.74 - $87.75</t>
  </si>
  <si>
    <t>Advanced ice-skating lessons designed to elevate your skating skills to new heights. Building upon the foundations established in the beginner and intermediate levels, this program delves into advanced techniques and maneuvers. Participants will enhance previously acquired skills by delving into advanced stopping techniques, honing turns with crossovers, and mastering skating backwards. Participant must wear properly fastened CSA approved helmet and skates.</t>
  </si>
  <si>
    <t>Skating Lessons - Preschool Beginner</t>
  </si>
  <si>
    <t>Ice-skating lessons tailored for beginners with minimal or no prior experience on the ice. Delve into fundamental skating skills like maintaining balance, exercising control, standing confidently on both feet, and progressing forward, all within an enjoyable group environment. Participant must wear properly fastened CSA approved helmet and skates. This program incorporates previous skating programs Preschool 1 &amp; 2.</t>
  </si>
  <si>
    <t xml:space="preserve">Skating Lessons - Preschool Intermediate </t>
  </si>
  <si>
    <t xml:space="preserve"> 3-6</t>
  </si>
  <si>
    <t>Intermediate ice-skating lessons designed for individuals who have moved beyond the beginner stage but haven't reached an advanced level yet. This program builds upon the foundational skills acquired in the beginner course. Participants will further enhance their control, acquire new techniques such as sculling, twisting, and hopping, and begin to learn skills like stopping and moving backwards. Participant must wear properly fastened CSA approved helmet and skates. This program incorporates previous skating program Preschool 3.</t>
  </si>
  <si>
    <t xml:space="preserve">Skating Lessons - Youth Advanced </t>
  </si>
  <si>
    <t xml:space="preserve"> 7-13</t>
  </si>
  <si>
    <t xml:space="preserve">Skating Lessons - Youth Beginner </t>
  </si>
  <si>
    <t>Ice-skating lessons tailored for beginners with minimal or no prior experience on the ice. Delve into fundamental skating skills like maintaining balance, exercising control, standing confidently on both feet, and progressing forward, all within an enjoyable group environment. Participant must wear properly fastened CSA approved helmet and skates. This program incorporates previous skating program Youth 1.</t>
  </si>
  <si>
    <t>Skating Lessons - Youth Intermediate</t>
  </si>
  <si>
    <t>Intermediate ice-skating lessons designed for individuals who have moved beyond the beginner stage but haven't reached an advanced level yet. This program builds upon the foundational skills acquired in the beginner course. Participants will further enhance their control, acquire new techniques such as sculling, twisting, and hopping, and begin to learn skills like stopping and moving backwards. Participant must wear properly fastened CSA approved helmet and skates. This program incorporates previous skating program Youth 2.</t>
  </si>
  <si>
    <t>Low-Ratio Lessons (Skating)</t>
  </si>
  <si>
    <t>Skating Lessons - Low-Ratio Preschool Beginner</t>
  </si>
  <si>
    <t>$148.59 - $163.53</t>
  </si>
  <si>
    <t>Ice-skating lessons tailored for beginners with minimal or no prior experience on the ice. Delve into fundamental skating skills like maintaining balance, exercising control, standing confidently on both feet, and progressing forward. Participant must wear properly fastened CSA approved helmet and skates. This program incorporates previous skating programs Preschool 1 &amp; 2.</t>
  </si>
  <si>
    <t>Skating Lessons - Low-Ratio Preschool Intermediate</t>
  </si>
  <si>
    <t>Intermediate ice-skating lessons designed for individuals who have moved beyond the beginner stage but haven't reached an advanced level yet. This program builds upon the foundational skills acquired in the beginner course. Participants will further enhance their control, acquire new techniques such as sculling, twisting, and hopping, and begin to learn skills like stopping and moving backwards. Participant must wear properly fastened CSA approved helmet and skates. This program incorporates previous skating programs Preschool 3.</t>
  </si>
  <si>
    <t>Skating Lessons - Low Ratio Youth Beginner</t>
  </si>
  <si>
    <t>Ice-skating lessons tailored for beginners with minimal or no prior experience on the ice. Delve into fundamental skating skills like maintaining balance, exercising control, standing confidently on both feet, and progressing forward. Participant must wear properly fastened CSA approved helmet and skates. This program incorporates previous skating program Youth 1.</t>
  </si>
  <si>
    <t>Skating Lessons - Low Ratio Youth Intermediate</t>
  </si>
  <si>
    <t xml:space="preserve">$148.59 - $163.53
</t>
  </si>
  <si>
    <t>Intermediate ice-skating lessons designed for individuals who have moved beyond the beginner stage but haven't reached an advanced level yet. This program builds upon the foundational skills acquired in the beginner course. Participants will further enhance their control, acquire new techniques such as sculling, twisting, and hopping, and will begin to learn skills like stopping and moving backwards. Participant must wear properly fastened CSA approved helmet and skates. This program incorporates previous skating program Youth 2.</t>
  </si>
  <si>
    <t>Private Lessons (Skating)</t>
  </si>
  <si>
    <t>Skating Lessons - Private Lesson</t>
  </si>
  <si>
    <t>3-13</t>
  </si>
  <si>
    <t>$209.52 - $230.40</t>
  </si>
  <si>
    <t>Private skate lessons provide a smaller instructor-to-participant ratio with a limit of one skater per class. The Learn to Skate program is designed to teach the basics of skating.</t>
  </si>
  <si>
    <t>Skating Lessons - Semi-Private Lesson</t>
  </si>
  <si>
    <t>Support and Inclusion (Skating)</t>
  </si>
  <si>
    <t>Inclusion Support Request ABCC: Skating Programs</t>
  </si>
  <si>
    <t>This registration serves as a placeholder for requesting support only and does not specify the time of your child's program or confirm a spot if you are on a waitlist. Please check the participants schedule on their recreation account for the specific program you have registered for. Space is limited and support is dependent on staff availability. After registering, first-time participants should go to the Inclusive Services Recreation webpage and visit the Forms Section to fill out the Seasonal Programs Participant Profile. Once completed, send the profile to recreation.inclusion@caledon.ca. A member of the Specialty team will follow up to review the profile, confirm staffing support, and address any questions. To ensure a successful program experience, families must submit the Participant Profile at least three (3) days before the program begins. Participants cannot attend without an up-to-date Participant Profile.</t>
  </si>
  <si>
    <t>61 Sessions</t>
  </si>
  <si>
    <t xml:space="preserve">Inclusion Support Request CECC: Skating Programs </t>
  </si>
  <si>
    <t>8-17</t>
  </si>
  <si>
    <t>$130.80 - $144.00</t>
  </si>
  <si>
    <t>Participants in this badminton program will focus on fundamentals for holding a racquet, swing, and footwork technique as well as basic shots. Raquets will be available for players that do not have their own.</t>
  </si>
  <si>
    <t>Girls Basketball</t>
  </si>
  <si>
    <t>This progression based program focuses on developing basketball skills in a non-competitive environment. Drills will be geared to all skill levels and will be incorporated into game play.</t>
  </si>
  <si>
    <t>Multi-Sport</t>
  </si>
  <si>
    <t>This fun and active program introduces children to the fundamentals of movement and team play through age-appropriate sports and games. Designed to support both physical and personal growth, this program keeps kids moving, learning, and having fun.</t>
  </si>
  <si>
    <t>Multi-Sport Parent and Child</t>
  </si>
  <si>
    <t>1-2</t>
  </si>
  <si>
    <t>$89.98 - $99.00</t>
  </si>
  <si>
    <t>Sporty Kids</t>
  </si>
  <si>
    <t>4-16</t>
  </si>
  <si>
    <t>$64.14 - $70.56</t>
  </si>
  <si>
    <t>HOMESCHOOLERS PROGRAM: This play-based program will introduce a variety of sports. A general warm-up, skills and playing time will be offered; exploring a new sport each week. The activities will focus on developing gross motor skills including running, jumping, throwing, and catching.</t>
  </si>
  <si>
    <t>Floor Hockey</t>
  </si>
  <si>
    <t xml:space="preserve">Floor Hockey </t>
  </si>
  <si>
    <t xml:space="preserve">$119.90 - $132.00
</t>
  </si>
  <si>
    <t>This progression-based program focuses on developing floor hockey skills in a non-competitve environment. Drills will be geared to all skill levels and will be incorporated into game play. Mandatory Equipment - Canadian Standard Association (CSA) approved hockey helmet with cage/full visor and hockey stick with a plastic blade.</t>
  </si>
  <si>
    <t>Gymnastics</t>
  </si>
  <si>
    <t xml:space="preserve">Mini Gym </t>
  </si>
  <si>
    <t>2-4</t>
  </si>
  <si>
    <t>A fun and dynamic introductory program that blends the fundamentals of gymnastics, acrobatics, and dance. Participants will explore basic movements, develop flexibility, and improve coordination while engaging in creative and playful activities.</t>
  </si>
  <si>
    <t>Karate</t>
  </si>
  <si>
    <t>6-8</t>
  </si>
  <si>
    <t>$337.90 - $372.00</t>
  </si>
  <si>
    <t>In partnership with Seikikai Martial Arts: Karate is a Japanese Martial Art developed for self-defense that is based on striking and blocking techniques. Participants will be taught these techniques through basic drills, prearranged partner drills, kata (prearranged forms) and sparring.</t>
  </si>
  <si>
    <t>31 Sessions</t>
  </si>
  <si>
    <t>Karate: Green Belt+</t>
  </si>
  <si>
    <t>11-17</t>
  </si>
  <si>
    <t>$506.85 - $558.00</t>
  </si>
  <si>
    <t>Karate 18+</t>
  </si>
  <si>
    <t>Karate 18+: Green Belt+</t>
  </si>
  <si>
    <t>Soccer</t>
  </si>
  <si>
    <t xml:space="preserve">Soccer </t>
  </si>
  <si>
    <t>This progression based program focuses on developing soccer skills in a non-competitive environment. Drills will be geared to all skill levels and will be incorporated into modified game play.</t>
  </si>
  <si>
    <t>Taekwondo</t>
  </si>
  <si>
    <t>Taekwondo: White Belt-Yellow Belt</t>
  </si>
  <si>
    <t>6-16</t>
  </si>
  <si>
    <t>$250.70 - $276.00</t>
  </si>
  <si>
    <t>Tae Kwon Do is an art of self-defense that is designed to enable participants to reach their personal potential. Tae Kwon Do instructors train participants on blocks, kicks, and punches. Optional uniform and testing fee payable to the instructor. This program runs twice a week: Southfields: Mondays 6:00-7:00pm and Saturday 1:00 - 2:00pm.</t>
  </si>
  <si>
    <t>23 Sessions</t>
  </si>
  <si>
    <t>Taekwondo: Yellow Belt-Blue Belt</t>
  </si>
  <si>
    <t>Tae Kwon Do is an art of self-defense that is designed to enable participants to reach their personal potential. Tae Kwon Do instructors train participants on blocks, kicks, and punches. Optional uniform and testing fee payable to the instructor. This program runs twice a week: Southfields: Mondays 7:00-8:00pm and Saturday 2:00 - 3:00pm.</t>
  </si>
  <si>
    <t xml:space="preserve">13 spot(s) left
</t>
  </si>
  <si>
    <t>Taekwondo: Blue Belt+</t>
  </si>
  <si>
    <t>Tae Kwon Do is an art of self-defense that is designed to enable participants to reach their personal potential. Tae Kwon Do instructors train participants on blocks, kicks, and punches. Optional uniform and testing fee payable to the instructor. This program runs twice a week: Southfields: Mondays 8:00-9:00pm and Saturday 3:00 - 4:00pm.</t>
  </si>
  <si>
    <t>Tae Kwon Do: White - Green Belt</t>
  </si>
  <si>
    <t>$261.60 - $288.00</t>
  </si>
  <si>
    <t>Tae Kwon Do is an art of self-defense that is designed to enable participants to reach their personal potential. Tae Kwon Do instructors train participants on blocks, kicks, and punches. Optional uniform and testing fee payable to the instructor.</t>
  </si>
  <si>
    <t xml:space="preserve">Tae Kwon Do: Green Belt+ </t>
  </si>
  <si>
    <t xml:space="preserve">Tae Kwon Do is an art of self-defense that is designed to enable participants to reach their personal potential. Tae Kwon Do instructors train participants on blocks, kicks, and punches. Optional uniform and testing fee payable to the instructor.
</t>
  </si>
  <si>
    <t xml:space="preserve">2 spot(s) left
</t>
  </si>
  <si>
    <t>Support and Inclusion (Sports)</t>
  </si>
  <si>
    <t>Inclusion Support Request CCRW: Sports Programs</t>
  </si>
  <si>
    <t>89 Sessions</t>
  </si>
  <si>
    <t xml:space="preserve">Inclusion Support Request CECC: Sports Programs </t>
  </si>
  <si>
    <t>Inclusion Support Request SCC: Sports Programs</t>
  </si>
  <si>
    <t xml:space="preserve">Volleyball aims to develop participants into future athletes through drills and game play. The program is designed to build fundamental volleyball skills, athletic ability and most importantly, the love for the sport.
</t>
  </si>
  <si>
    <t>PA Day Camps</t>
  </si>
  <si>
    <t>PA Day Camp Inclusion Support Request: Nov 28</t>
  </si>
  <si>
    <t>4-21</t>
  </si>
  <si>
    <t>An inclusion counsellor will support participants living with a disability/diverse needs as they engage in program activities. Participants who require support only need to register for inclusion support, not the camp itself. The location listed is a placeholder, support will be available at all camp locations. Space is limited, and support is dependent on staff availability. This barcode will close for registration one (1) week before the first day of camp. First-time participants should go to the Support and Inclusion webpage and visit the Forms Section to fill out the Town of Caledon - Participant Profile. Once completed, send the profile to recreation.inclusion@caledon.ca. To ensure a successful program experience, families must submit the Participant Profile at least one (1) week before the first day of camp. Participants cannot attend without an up-to-date Participant Profile. A member from the Specialty Team will follow up to discuss individual needs and answer any questions.</t>
  </si>
  <si>
    <t>1 Session</t>
  </si>
  <si>
    <t>PA Day Camp (CCRW)</t>
  </si>
  <si>
    <t>$45.93 - $50.52</t>
  </si>
  <si>
    <t>PA Day camp are designed to offer a safe camp experience while enjoying what camp is all about - Fun! Camp provides an environment that encourages socialization, game play and the opportunity to explore a variety of engaging and exciting activities. This camp will offer a variety of different activities, outdoor play, active games, and creative crafts (outdoor activities are weather dependent). Regular camp programming will run 9:00 a.m. - 4:00 p.m. This camp registration includes flexed pick up and drop off. This means families can drop off campers between 8:30 a.m. - 9:00 a.m. and have flexed pick up between 4:00 p.m. - 5:15 p.m. at no additional fee. Participants are asked to bring the following items: 2 nut free snacks, a nut free lunch, refillable water bottle, and clean indoor running shoes. If your participant receives additional support at school or within the community, you must register for Inclusion Support Request #124776. You do NOT need to register for the PA Day Camp itself as we will complete that later once staffing supports are confirmed. If we are unable to provide support, an external worker will need to be provided by the family. Space is limited, and support is dependent on staff availability.</t>
  </si>
  <si>
    <t xml:space="preserve">PA Day Camp (CECC) </t>
  </si>
  <si>
    <t>PA Day Camp is designed to offer a safe camp experience while enjoying what camp is all about - Fun! Camp provides an environment that encourages socialization, game play and the opportunity to explore a variety of engaging and exciting activities. This camp will offer a variety of different activities, outdoor play, active games, and creative crafts (outdoor activities are weather dependent). Regular camp programming will run 9:00 a.m. - 4:00 p.m. This camp registration includes flexed pick up and drop off. This means families can drop off campers between 8:30 a.m. - 9:00 a.m. and have flexed pick up between 4:00 p.m. - 5:15 p.m. at no additional fee. Participants are asked to bring the following items: 2 nut free snacks, a nut free lunch, refillable water bottle, and clean indoor running shoes. If your participant receives additional support at school or within the community, you must register for Inclusion Support Request #124776. You do NOT need to register for the PA Day Camp itself as we will complete that later once staffing supports are confirmed. If we are unable to provide support, an external worker will need to be provided by the family. Space is limited, and support is dependent on staff availability.</t>
  </si>
  <si>
    <t>PA Day Camp (SCC)</t>
  </si>
  <si>
    <t>PA Day Camp is designed to offer a safe camp experience while enjoying what camp is all about - Fun! Camp provides an environment that encourages socialization, game play and the opportunity to explore a variety of engaging and exciting activities. This camp will offer a variety of different activities, outdoor play, active games, and creative crafts (outdoor activities are weather dependent). Regular camp programming will run 9:00 a.m. - 4:00 p.m. This camp registration includes flexed pick up and drop off. This means families can drop off campers between 8:30 a.m. - 9:00 a.m. and have flexed pick up between 4:00 p.m. - 5:15 p.m. at no additional fee. Participants are asked to bring the following items: 2 nut free snacks, a nut free lunch, refillable water bottle, and clean indoor running shoes. If your participant receives additional support at school or within the community, you must register for Inclusion Support Request #124777. You do NOT need to register for the PA Day Camp itself as we will complete that later once staffing supports are confirmed. If we are unable to provide support, an external worker will need to be provided by the family. Space is limited, and support is dependent on staff availability.</t>
  </si>
  <si>
    <t>PA Day Camp: STEM Robotics</t>
  </si>
  <si>
    <t>$50.00 - $55.00</t>
  </si>
  <si>
    <t>Join the prestigious RoboThink STEM Robotics Team and get ready to dive into a world of boundless possibilities. Throughout this exhilarating program, students will acquire invaluable skills to construct an impressive array of robot designs. From humanoid robots that mimic human movement to futuristic machines that push the boundaries of imagination, the adventure awaits!</t>
  </si>
  <si>
    <t xml:space="preserve">PA Day Camp: STEM Inventions </t>
  </si>
  <si>
    <t>: Attention all young inventors! Join us as we dive into the fascinating world of invention, using RoboThink's cutting-edge hardware to build a range of revolutionary creations that have shaped history. From the ingenious water mill to the game-changing conveyor belt, and so much more in between, this camp is all about unleashing your innovative potential! You'll even have the chance to create your very own inventions to solve real-world problems - just bring your passion for building and learning!</t>
  </si>
  <si>
    <t>Winter Break Camps</t>
  </si>
  <si>
    <t>Inclusion Counsellor Request: Winter Break Camp (All Locations)</t>
  </si>
  <si>
    <t>There will be no camp from December 24th - 26th and December 31st - January 1st due to the holidays. The Town of Caledon offers 2 support streams for participants who require assistance during camp: 1. Integration Stream: Your participant is between the ages 4 - 12 years and fully independent with all personal care needs (toileting, changing and feeding). 2. Adapted Stream: Your participant is between the ages 13 - 21 and/or requires support from a Personal Support Worker for toileting, changing or feeding, exceeding verbal prompting. This camp provides a sensory-aware environment that includes accommodations such as dimmed lighting and adaptive equipment. There will be structured periods of integration with neighbouring camps during activities such as arts and crafts, indoor and outdoor sessions, as well as whole-camp events. Please note, the Personal Support Worker will only be on-site from 9:00 a.m. - 5:00 p.m. An inclusion counsellor will support participants living with a disability/diverse needs as they engage in program activities to their fullest extent. Participants who require support only need to register for inclusion support, not the camp itself. Space is limited, and support is dependent on staff availability. The location listed is a placeholder, support will be available at all camp locations. This barcode will close for registration one (1) week before the first day of camp. First-time participants should go to the Support and Inclusion webpage and visit the Forms Section to fill out the Town of Caledon - Participant Profile. Once completed, send the profile to recreation.inclusion@caledon.ca. To ensure a successful program experience, families must submit the Participant Profile at least one (1) week before the first day of camp. Participants cannot attend without an up-to-date Participant Profile. A member from the Specialty Team will follow up to discuss individual needs and answer any questions.</t>
  </si>
  <si>
    <t>Winter Break Camp: RoboPetz</t>
  </si>
  <si>
    <t>Welcome to the enchanting world of RoboThink RoboPetz Store! Step into this immersive program where students can bring their wildest animal dreams to life by constructing a captivating array of robotic creatures. Get ready to embark on a wild journey of creation and discovery– no prior animal experience required!</t>
  </si>
  <si>
    <t>Winter Break Camp: Engineer Planes</t>
  </si>
  <si>
    <t>Attention all aspiring pilots and aviation enthusiasts! Brace yourself for an awe-inspiring adventure with RoboThink. Our program will take your student on an epic journey through the history of flight, from the pioneers of aviation to the most advanced aircraft of today. Get ready to build and fly an array of incredible machines, including airplanes, helicopters, and even futuristic aircraft that will blow your mind! Let's unleash your student's inner aviator and watch their dreams take flight.</t>
  </si>
  <si>
    <t>Winter Break Camp: Cosmic Space Bots</t>
  </si>
  <si>
    <t>One small step for man, and one hands-on journey into space exploration! In this camp, build mini rovers, rockets, and drones while learning the fundamentals of space technology. Spark creativity, sharpen problem-solving skills, and discover the wonders of the cosmos!</t>
  </si>
  <si>
    <t>Winter Break Camp: Battle Bots</t>
  </si>
  <si>
    <t>: Get ready to rumble, RoboThink-style! Join us for an electrifying camp where students will unleash their inner engineers by building and customizing an incredible variety of battle robots. Once the construction is complete, it's time to enter the arena and compete in thrilling activities that will put your robot to the ultimate test.</t>
  </si>
  <si>
    <t>Winter Break Camp: Cruise Control Lab</t>
  </si>
  <si>
    <t>Ready to Race! RoboThink invites all aspiring builders and speed enthusiasts to an electrifying camp where the thrill of engineering meets the excitement of racing! Design and build your very own sleek race car, then hit the track to feel the rush of competition. Participants will dive under the hood to explore the fascinating mechanics of transmissions, pistons, and differentials. Fasten your seatbelts and get ready to unleash your inner race car engineer!</t>
  </si>
  <si>
    <t xml:space="preserve">Winter Break Camp: Dec 22nd (CCRW) </t>
  </si>
  <si>
    <t>Winter Break camp is designed to offer a safe camp experience while enjoying what camp is all about - Fun! Camp provides an environment that encourages socialization, game play and the opportunity to explore a variety of fun and exciting activities. This camp will offer a variety of different activities, outdoor play, active games, and creative crafts (outdoor activities are weather dependent).</t>
  </si>
  <si>
    <t>Winter Break Camp: Dec 22nd (CECC)</t>
  </si>
  <si>
    <t>Winter Break Camp: Dec 22nd (SCC)</t>
  </si>
  <si>
    <t xml:space="preserve">Winter Break Camp: Dec 23rd (CCRW) </t>
  </si>
  <si>
    <t xml:space="preserve">Winter Break Camp: Dec 23rd (CECC) </t>
  </si>
  <si>
    <t xml:space="preserve">Winter Break Camp: Dec 23rd (SCC) </t>
  </si>
  <si>
    <t xml:space="preserve">Winter Break Camp: Dec 29th (CCRW) </t>
  </si>
  <si>
    <t xml:space="preserve">Winter Break Camp: Dec 29th (CECC) </t>
  </si>
  <si>
    <t xml:space="preserve">Winter Break Camp: Dec 29th (SCC) </t>
  </si>
  <si>
    <t xml:space="preserve">Winter Break Camp: Dec 30th (CCRW) </t>
  </si>
  <si>
    <t>Winter Break Camp: Dec 30th (CECC)</t>
  </si>
  <si>
    <t>Winter Break Camp: Dec 30th (SCC)</t>
  </si>
  <si>
    <t>Winter Break Camp: Jan 2nd (CCRW)</t>
  </si>
  <si>
    <t>Winter Break Camp: Jan 2nd (CECC)</t>
  </si>
  <si>
    <t>Winter Break Camp: Jan 2nd (SCC)</t>
  </si>
  <si>
    <t>Cooking and Baking</t>
  </si>
  <si>
    <t>Baker's Dozen: Carrot Cake Cupcakes</t>
  </si>
  <si>
    <t>4-9</t>
  </si>
  <si>
    <t>$23.11 - $25.43</t>
  </si>
  <si>
    <t>Join this fun interactive baking class focused on introductory skills such as how to follow recipe, basic decorating techniques and kitchen safety. Participants will be hands on to create treats through instructions. Recipes provided may include allergens. Please bring a reusable container to each class to take prepared goods home.</t>
  </si>
  <si>
    <t>Baker's Dozen: Pumpkin Spice Donuts</t>
  </si>
  <si>
    <t>Baker's Dozen: Caramel Apple Cupcakes</t>
  </si>
  <si>
    <t>Baker's Dozen: Pumpkin Spice Cake Bars</t>
  </si>
  <si>
    <t>Baker's Dozen: Pumpkin Cookies</t>
  </si>
  <si>
    <t>Baker's Dozen: Cinnamon Roll Cookies</t>
  </si>
  <si>
    <t>Baker's Dozen: Hot Chocolate Cupcakes</t>
  </si>
  <si>
    <t xml:space="preserve">Baker's Dozen: Snickerdoodle Cookies </t>
  </si>
  <si>
    <t>Baker's Dozen: Holiday Sugar Cookies</t>
  </si>
  <si>
    <t>Baker's Dozen: Peppermint Brownies</t>
  </si>
  <si>
    <t>Generations in the Kitchen</t>
  </si>
  <si>
    <t xml:space="preserve"> 6+</t>
  </si>
  <si>
    <t>Join us for a workshop where you and your grandchild can explore the joys of cooking, baking, and decorating together. This interactive, educational session will teach you both basic techniques, along with essential kitchen safety skills. This initiative is supported by the New Horizons for Seniors Program, strengthening communities and enriching the lives of older adults.</t>
  </si>
  <si>
    <t>39 spot(s) left</t>
  </si>
  <si>
    <t>Performing Arts</t>
  </si>
  <si>
    <t>Ballroom Dance</t>
  </si>
  <si>
    <t>$216.10 - $297.20</t>
  </si>
  <si>
    <t>Learn to dance with confidence and style. Participants will explore a variety of Ballroom and Latin dances that are fun and easy to learn. Styles include Waltz, Rhumba, Cha Cha and much more! Partners are required. Fee reflects cost per couple. Only on partner is required to register. Participants are asked to wear comfortable clothing and bring a sealed water bottle. Dancing shoes with non-marking soles required. Please no outdoor shoes, spike heels or shoes with rubber soles.</t>
  </si>
  <si>
    <t>Bhangra Dance: Level 1</t>
  </si>
  <si>
    <t>$214.08 - $235.44</t>
  </si>
  <si>
    <t>In partnership with School of Indian Folk Arts and Tradition Inc.: Bhangra is a high energy folk dance that originates from Punjab, India. This class will introduce participants to Bhangra music and sets of simple and easy Bhangra moves. As each class progresses, students will learn new moves through choreographed routines. This class is perfect for Students who have had little to no experience.</t>
  </si>
  <si>
    <t>Bhangra Dance: Level 2</t>
  </si>
  <si>
    <t>In partnership with School of Indian Folk Arts and Tradition Inc.: Bhangra is a high energy folk dance that originates from Punjab, India. This class will introduce participants to some high intensity Bhangra music and sets of simple to intermediate Bhangra moves. As each class progresses, students will learn new moves through choreographed routines and will also get introduced to making formations and how to do bhangra in groups. This class is perfect for Students who have had some basic knowledge and experience in Bhangra.</t>
  </si>
  <si>
    <t>Bhangra Dance: Level 2 (Mixed Ages)</t>
  </si>
  <si>
    <t>7+</t>
  </si>
  <si>
    <t>This beginner course will introduce participants to the basics of playing guitar and music theory. Participants are required to bring their own acoustic guitar. Lesson manual is an extra fee and required for this course.</t>
  </si>
  <si>
    <t xml:space="preserve">Preschool Dance 1 </t>
  </si>
  <si>
    <t>3-5</t>
  </si>
  <si>
    <t>$98.16 - $108.00</t>
  </si>
  <si>
    <t>As an introduction to dance, this program allows participants to use music and movement to help develop coordination, balance and self-confidence in a fun group environment. Participants will be taught new techniques each week and will build towards learning a routine.</t>
  </si>
  <si>
    <t>Preschool Dance 2</t>
  </si>
  <si>
    <t>A follow-up to Dance 1, this program allows participants to use music and movement while encouraging imagination and self-expression. Participants will develop coordination, balance and self-confidence in a fun group environment. They will work together to learn choreography building towards a routine.</t>
  </si>
  <si>
    <t xml:space="preserve">Stage Kids 7-14 Years </t>
  </si>
  <si>
    <t>$279.00 - $306.00</t>
  </si>
  <si>
    <t>The Stage Kids Program (Ages 7-14) is in an interactive and exploratory theatre arts program that strives to provide a fun filled experience while focusing on self-awareness, self-confidence building, and personal poise in performance.</t>
  </si>
  <si>
    <t>Play and Discovery</t>
  </si>
  <si>
    <t>Friends at Play</t>
  </si>
  <si>
    <t>$261.72 - $287.88</t>
  </si>
  <si>
    <t>This program assists preschoolers in the growth of social, cognitive and motor skills through a developmentally appropriate curriculum and stimulating activities, which will help your child get ready for school. Independence is encouraged through a variety of positive experiences. Children must be toilet trained.</t>
  </si>
  <si>
    <t>Science, Engineering and Technology</t>
  </si>
  <si>
    <t>Junior Engineer 1 &amp; 2</t>
  </si>
  <si>
    <t>5-12</t>
  </si>
  <si>
    <t>$293.76 - $323.12</t>
  </si>
  <si>
    <t>In partnership with RoboThink: Junior Engineering is an introduction robotics course for participants new to the RoboThink program. This level introduces students to RoboThink's unique robotics hardware which includes how to use the building system, an introduction into how simple gears work and how basic electronics work. Students are asked to apply STEM concepts that they have learned in unique challenges and apply their own problem solving and critical thinking skills to find solutions.</t>
  </si>
  <si>
    <t xml:space="preserve">Engineer 1 &amp; 2 </t>
  </si>
  <si>
    <t>Engineer 1 and 2 is for advancing students. Students are introduced to more advanced building cells and advanced gear types. Students also learn how to use sensors and use data from sensors to build robots that react to the environment. Lessons introduce more abstract building concepts and intermediate gear ratios. Students also learn coding through RoCode, RoboThink’s intermediate coding education software. Prerequisite: Junior Engineer 1 and 2</t>
  </si>
  <si>
    <t>Introduction to Video Game Design</t>
  </si>
  <si>
    <t>$390.00 - $429.04</t>
  </si>
  <si>
    <t>Get ready to level up your game design skills with RoboThink's Intro to Video Game Design program! In this program, students will unleash their creativity and customize their own games using RoboThink's exceptional software. Whether you're new to block-based coding or have some coding experience, this program is designed to accommodate all skill levels. Basic computer skills are required to fully immerse yourself in the exciting world of video game design. Bring your curiosity and let your imagination run wild!</t>
  </si>
  <si>
    <t>Wacky Science</t>
  </si>
  <si>
    <t xml:space="preserve"> 3-5</t>
  </si>
  <si>
    <t>$130.92 - $144.00</t>
  </si>
  <si>
    <t>Indulge the imagination and creativity of kids who love to create and discover. Little makers will explore, invent and create through hands-on experiences, science experiments and sensory play.</t>
  </si>
  <si>
    <t>Support and Inclusion (Creative and Learning)</t>
  </si>
  <si>
    <t>Inclusion Support Request CCRW: Creative and Learning Programs</t>
  </si>
  <si>
    <t xml:space="preserve">Inclusion Support Request CECC: Creative and Learning Programs </t>
  </si>
  <si>
    <t xml:space="preserve">Inclusion Support Request SCC: Creative and Learning Programs </t>
  </si>
  <si>
    <t>Visual Arts</t>
  </si>
  <si>
    <t xml:space="preserve">Art - Techniques Workshop </t>
  </si>
  <si>
    <t>12+</t>
  </si>
  <si>
    <t>$24.26 - $33.34</t>
  </si>
  <si>
    <t>Unleash your creative potential through a series of skill-building art workshops. Each session you'll master a unique art technique and apply it to crafting your very own standout masterpiece. Perfect for Beginner or intermediate artists!</t>
  </si>
  <si>
    <t xml:space="preserve">Intro to Art </t>
  </si>
  <si>
    <t>$165.24 - $181.80</t>
  </si>
  <si>
    <t>Do you have a budding artist in the family? This multi-media introductory art program will expose participants to various fine art techniques such as drawing with pencil, painting with water colours, acrylics, sculpture techniques and so much more!</t>
  </si>
  <si>
    <t>Krafty Kids</t>
  </si>
  <si>
    <t>A chance for kids to get creative and explore the world of visual arts! Krafty Kids is geared towards our curious and budding artists. Participants will explore their creativity and can share it with family and friends when they take home their creations.</t>
  </si>
  <si>
    <t xml:space="preserve">Paint Night </t>
  </si>
  <si>
    <t xml:space="preserve"> 12+</t>
  </si>
  <si>
    <t>$21.39 - $29.43</t>
  </si>
  <si>
    <t>Join us in person for an evening of fun and artistry through a guided acrylic painting experience. All skill levels welcome, all materials provided! Each participant must register.</t>
  </si>
  <si>
    <t>Fitness and Wellness Courses</t>
  </si>
  <si>
    <t>Bone Builder 55+</t>
  </si>
  <si>
    <t>$104.64 - $144.00</t>
  </si>
  <si>
    <t>This low impact fitness class builds bone density using resistance equipment and focuses on improving balance. A perfect program for those new to fitness or individuals at risk of developing bone disease or joint issues. Majority of the class requires standing.</t>
  </si>
  <si>
    <t>Fit for Life 55+</t>
  </si>
  <si>
    <t>Low intensity, full body workout that will have a different focus each week. All fitness levels are welcome.</t>
  </si>
  <si>
    <t>Kickboxing Conditioning</t>
  </si>
  <si>
    <t>Class combines the powerful art of kickboxing with a structured progression to help you develop strength, agility, and technical skill. Whether you’re a beginner or have previous experience, this class will guide you through fundamental techniques while challenging you to build on those skills over time.</t>
  </si>
  <si>
    <t xml:space="preserve">Nordic Pole Walking </t>
  </si>
  <si>
    <t>$52.32 - $72.00</t>
  </si>
  <si>
    <t>Nordic Pole Walking is a low impact, full body exercise that incorporates upper and lower body movements. This workout helps build endurance, strength and coordination while reducing joint stress. A great way to boost your overall fitness and well-being and is suitable for all fitness levels. Poles will be provided.</t>
  </si>
  <si>
    <t xml:space="preserve">Parent and Baby Fitness </t>
  </si>
  <si>
    <t>Have fun &amp; get fit with your baby. A great way to meet other parents while increasing your strength, cardio and flexibility. Please bring indoor shoes, an infant carrier and infant blanket. For babies over 20 lbs. a backpack carrier is recommended.</t>
  </si>
  <si>
    <t>Qi Gong</t>
  </si>
  <si>
    <t>$87.20 - $120.00</t>
  </si>
  <si>
    <t>Slow, calm breath combined with focus on mindful movements that will help develop posture, balance, coordination, muscular strength and endurance.</t>
  </si>
  <si>
    <t xml:space="preserve">Standing Pilates Flow 55+ </t>
  </si>
  <si>
    <t>Good alternative exercise while standing for lower-back, knee &amp; arm joint pains. Will help develop posture, balance, coordination, muscular strength and endurance.</t>
  </si>
  <si>
    <t>Total Training for Teens</t>
  </si>
  <si>
    <t>Learn the basics of strength and conditioning with a personal trainer. Participants will use cardio and weight machines and be given the tools to develop their own program. This program includes a 'free' youth orientation to the fitness facility.</t>
  </si>
  <si>
    <t>Women and Weights</t>
  </si>
  <si>
    <t>Small group training in the fitness centre , using both weight machines and free weights. Proper form will be demonstrated and taught by a fitness professional. Each participant will use appropriate weight, based on their fitness level and goals.</t>
  </si>
  <si>
    <t>Yoga Fundamentals</t>
  </si>
  <si>
    <t>This class is designed to help you build the foundation to a safe and rewarding yoga practice. Learn proper alignment, improve your flexibility, muscle strength, balance and wellbeing.</t>
  </si>
  <si>
    <t>First-Aid and Training</t>
  </si>
  <si>
    <t xml:space="preserve">Standard First Aid and CPR-C </t>
  </si>
  <si>
    <t>$166.52 - $183.18</t>
  </si>
  <si>
    <t>This program provides comprehensive training covering all aspects of first aid. Training covers in-depth understanding of legal implications of first aid treatment, spinal injuries, heat or cold injuries, bone and joint injuries, abdominal and chest injuries, burns, and medical emergencies. Includes CPR-C certification. Books will be provided day of course.</t>
  </si>
  <si>
    <t>Fun and Events</t>
  </si>
  <si>
    <t>Calm Quest - Free Workshop</t>
  </si>
  <si>
    <t>Join Calm Quest Kids for a workshop designed to help youth handle difficult emotions! Facilitators will teach tools and techniques for managing anger or frustration, including creative outlets like drawing or movement. Empower your child with tools to understand and manage emotions while building confidence and resilience. Let’s make emotional well-being a priority!</t>
  </si>
  <si>
    <t>Sensory and Social Programs</t>
  </si>
  <si>
    <t xml:space="preserve">Sensory Zone - Session B </t>
  </si>
  <si>
    <t>$32.70 - $36.00</t>
  </si>
  <si>
    <t>This program will take place in the Snoezelen Room at the Caledon Centre for Recreation and Wellness and will accommodate up to two participants at a time, where appropriate. Snoezelen Rooms are unique sensory spaces created to promote both relaxation and engagement. They offer a calming atmosphere while also providing gentle sensory stimulation. Up to two staff members will be present to support and interact with your participant as they enjoy the room's benefits. Parents/guardians must remain on site for the duration of the program. If you feel your participant would benefit from one-on-one time in the Snoezelen Room, please visit our website to check for individual session availability.</t>
  </si>
  <si>
    <t>Sports and Active Programs</t>
  </si>
  <si>
    <t>Activity Time - Session A</t>
  </si>
  <si>
    <t>$65.40 - $72.00</t>
  </si>
  <si>
    <t>Activity Time is a one hour program filled with fun social and physical activities, guided by our Inclusion Facilitators. Participants can choose from a variety of games and activities to enjoy with their support worker and fellow participants. After registering, first-time participants should go to the Support and Inclusion webpage and visit the Forms Section to fill out the Town of Caledon - Participant Profile. Once completed, send the profile to recreation.inclusion@caledon.ca. A member of the Specialty team will follow up to review the profile, confirm staffing support, and address any questions. To ensure a successful program experience, families must submit the Participant Profile at least three (3) days before the program begins. Participants cannot attend without an up-to-date Participant Profile.</t>
  </si>
  <si>
    <t>Activity Time - Session B</t>
  </si>
  <si>
    <t>$76.30 - $84.00</t>
  </si>
  <si>
    <t>Dash &amp; Splash - Session A</t>
  </si>
  <si>
    <t>$96.18 - $105.84</t>
  </si>
  <si>
    <t>Dash and Splash Adventure is designed for participants living with a disability/diverse needs. This program combines creative activities with a refreshing swim, ensuring everyone has a blast. Dash and Splash kicks off with engaging activities in the Youth Centre, where participants can immerse themselves in a new activity each week; crafts, painting, dancing, music, basic sports, and much more. After the fun in the Youth Centre, it's time to cool off with a swim in the pool in a supportive environment. This program will have access to the pond area of the pool. Please note that the large water curtain will not be available, due to neighboring programs running at the same time. After registering, first-time participants should go to the Support and Inclusion webpage and visit the Forms Section to fill out the Town of Caledon - Participant Profile. Once completed, send the profile to recreation.inclusion@caledon.ca. A member of the Specialty team will follow up to review the profile, confirm staffing support, and address any questions. To ensure a successful program experience, families must submit the Participant Profile at least three (3) days before the program begins. Participants cannot attend without an up-to-date Participant Profile.</t>
  </si>
  <si>
    <t>Dash &amp; Splash - Session B</t>
  </si>
  <si>
    <t>$112.21 - $123.48</t>
  </si>
  <si>
    <t xml:space="preserve">Fun Club - Session B </t>
  </si>
  <si>
    <t>$152.67 - $167.93</t>
  </si>
  <si>
    <t>Fun Club is a two hour program filled with engaging social and physical activities, guided by our Inclusion Facilitators. Participants will enjoy games and recreational activities followed by an hour of swim time. After registering, first-time participants should go to the Support and Inclusion webpage and visit the Forms Section to fill out the Town of Caledon - Participant Profile. Once completed, send the profile to recreation.inclusion@caledon.ca. A member of the Specialty team will follow up to review the profile, confirm staffing support, and address any questions. To ensure a successful program experience, families must submit the Participant Profile at least three (3) days before the program begins. Participants cannot attend without an up-to-date Participant Profile.</t>
  </si>
  <si>
    <t>FUNdamentals</t>
  </si>
  <si>
    <t>FUNdamentals is a program offered in partnership with Special Olympics Ontario, designed to introduce physical literacy, physical fitness and the importance of nutrition by using sport-specific activities to improve basic motor and sports skills for youth with disabilities. This program takes a step-by-step approach and provides participants with an opportunity to improve their physical, social and cognitive abilities, setting the stage for an active lifestyle. Parent/Caregiver involvement is required.</t>
  </si>
  <si>
    <t>Swimming (Support and Inclusion)</t>
  </si>
  <si>
    <t>Adapted Lessons - Aquatics</t>
  </si>
  <si>
    <t>$181.61 - $199.87</t>
  </si>
  <si>
    <t>This program is for individuals living with special needs and/or a disability. In a one-to-one setting, basic water instruction, essential water safety skills, and/or modifications to achieve a specific swim level will be provided with each individual's need in mind. A town staff will contact registered participants prior to the first lesson to ensure a Participant Profile and is complete, and you/your child's goals are identified for this lesson. Have questions? Contact the Specialty Programmer at 905-584-2272 x. 4804 for more information.</t>
  </si>
  <si>
    <t xml:space="preserve">Water Play - Session A </t>
  </si>
  <si>
    <t>3-21</t>
  </si>
  <si>
    <t>After registering, first-time participants should go to the Support and Inclusion webpage and visit the Forms Section to fill out the Town of Caledon - Participant Profile. Once completed, send the profile to recreation.inclusion@caledon.ca. A member of the Specialty team will follow up to review the profile and address any questions. To ensure a successful program experience, families must submit the Participant Profile at least three (3) days before the program begins. Participants cannot attend without an up-to-date Participant Profile.</t>
  </si>
  <si>
    <t>Water Play - Session B</t>
  </si>
  <si>
    <t>Group Child Lessons (Swimming)</t>
  </si>
  <si>
    <t>Swimmer 1</t>
  </si>
  <si>
    <t xml:space="preserve"> 5-13</t>
  </si>
  <si>
    <t>$106.44 - $117.00</t>
  </si>
  <si>
    <t>These beginners will become comfortable jumping into water with and without a life jacket. They’ll learn to open their eyes, exhale and hold their breath underwater. They’ll work on floats, gliding for 3m, kicking for 5m on their front and back. They will also develop their front crawl for 5m with a lifejacket.</t>
  </si>
  <si>
    <t>Swimmer 2</t>
  </si>
  <si>
    <t>These swimmers will become comfortable jumping into deep water and tread water for 15 seconds unassisted. They’ll work on flutter kick on front, back and side for 10m and vertical whip kick with an aid for 30 seconds. They will also develop their front and back crawl for 10m unassisted.</t>
  </si>
  <si>
    <t>Swimmer 3</t>
  </si>
  <si>
    <t>These junior swimmers will begin to dive and learn to do in-water front somersaults and handstands. They’ll work on increasing their front crawl and back crawl to 15m and whip kick to 10m. They will perform flutter kick with a change in direction for 5m and tread water for 30 seconds.</t>
  </si>
  <si>
    <t>Swimmer 4</t>
  </si>
  <si>
    <t>These intermediate swimmers will swim 5m underwater and 25m of front crawl, back crawl, 15m of whip kick, and 15m of breaststroke arms with breathing. This level includes the completion of the Canadian Swim to Survive® Standard. They’ll cap it all off with front crawl sprints over 25m.</t>
  </si>
  <si>
    <t>Swimmer 5</t>
  </si>
  <si>
    <t>These swimmers will master shallow dives, cannonball entries, eggbeater kicks, and in-water backward somersaults. They’ll refine their front and back crawl over 50m swims of each, and breaststroke over 25m. Then they’ll pick up the pace in 25m sprints and two interval training bouts: 4 x 50m front or back crawl; and 4 x 15m breaststroke.</t>
  </si>
  <si>
    <t>Swimmer 6</t>
  </si>
  <si>
    <t>These advanced swimmers will rise to the challenge of sophisticated aquatic skills including stride entries, compact jumps and lifesaving kicks like eggbeater and scissor kick. They’ll develop strength and power in head-up breaststroke sprints over 25m. They’ll easily swim 100m each of front crawl, back crawl, and 50m of breaststroke.</t>
  </si>
  <si>
    <t>Swimmer 7</t>
  </si>
  <si>
    <t xml:space="preserve"> 6-13</t>
  </si>
  <si>
    <t>Swimmers continue stroke development with 50m swims of front crawl, back crawl and breaststroke. Lifesaving sport skills include a 25m obstacle swim and 15m object carry. First aid focuses on assessment of conscious victims, contacting EMS and treatment for bleeding. Fitness improves in 350m workouts and 100m timed swims.</t>
  </si>
  <si>
    <t>Swimmer 8/9</t>
  </si>
  <si>
    <t>Swimmer 8: Swimmers develop better strokes over 75m swims of each stroke. They tackle lifesaving sport skills in a lifesaving medley, timed object support and rescue with a buoyant aid. First aid focuses on assessment of unconscious victims, treatment of victims in shock and obstructed airway procedures. Skill drills develop a strong lifesaving foundation. Swimmer 9: Swimmers are challenged with 600m workouts, 300m timed swims and a 25m object carry. Strokes are refined over 100m swims. First aid focuses on treatment of bone or joint injuries and respiratory emergencies. Lifesaving skills include defense methods, victim removals and rolling over and supporting a victim face up in shallow water.</t>
  </si>
  <si>
    <t>Under the Sea</t>
  </si>
  <si>
    <t xml:space="preserve"> 5-12</t>
  </si>
  <si>
    <t>Looking to have some fun in the pool and work on your swimming strokes. Under the Sea is a program for you! This program allows participants to work on current swimming strokes and techniques, as well the opportunity to participate in some fun games/ activities. Participants will be evaluated first day and will be placed in a level based on swimming ability (Beginner, Intermediate or advanced). Ages 5-12</t>
  </si>
  <si>
    <t>Group Preschool Lessons (Swimming)</t>
  </si>
  <si>
    <t>Parent and Tot 1/2</t>
  </si>
  <si>
    <t>4m-2</t>
  </si>
  <si>
    <t>Parent and Tot 1: Designed for the 4 to 12-month-old, this level is all about helping your child feel and explore the water by floating, splashing, reaching and paddling. You’ll learn how to help your child play in and play with the water with comfort and confidence. Parent and Tot 2: Designed for the 12 to 24-month-old, this level teaches children to get their face wet and blow bubbles (the first step in breath control). With your guidance, your child recovers objects below the surface, performs front and back floats and learns how to travel at the surface by kicking.</t>
  </si>
  <si>
    <t xml:space="preserve">Parent and Tot 3 </t>
  </si>
  <si>
    <t>2-3</t>
  </si>
  <si>
    <t>This is an advanced level for 2–3 year-olds. They’ll have fun jumping into the water and getting out without assistance. They learn to hold their breath and open their eyes underwater to recover an object from the bottom. Mastering front and back floats in “starfish” and “pencil” positions and kicking on front and back provide the building blocks for swimming stroke development in the preschool program.</t>
  </si>
  <si>
    <t xml:space="preserve">Preschool 1 </t>
  </si>
  <si>
    <t>$104.28 - $117.00</t>
  </si>
  <si>
    <t>These preschoolers will have fun learning to get in and out of the water. We’ll help them jump into chest deep water. They’ll float and glide on their front and back and learn to get their faces wet and blow bubbles underwater.</t>
  </si>
  <si>
    <t>Preschool 2</t>
  </si>
  <si>
    <t>These preschoolers learn to jump into chest-deep water by themselves, and get in and out the water wearing a lifejacket. They’ll submerge and exhale underwater three times. Wearing a lifejacket, they’ll glide on their front and back for 3m and also flutter kick on their back for 5m with assistance.</t>
  </si>
  <si>
    <t xml:space="preserve">Preschool 3 </t>
  </si>
  <si>
    <t>These preschoolers will try both jumping and a sideways entry into deep water while wearing a life jacket. They'll submerge and exhale underwater five times. They’ll work on kicking and gliding unassisted through the water on their front and back for 3m and also flutter kick for 5m.</t>
  </si>
  <si>
    <t>Preschool 4/5</t>
  </si>
  <si>
    <t>Preschool 4: These intermediate preschoolers will learn to do solo jumps into deeper water and tread water for 10 seconds wearing a lifejacket. They'll work on kicking and gliding unassisted on their front and back for 7m and on their side for 5m. They will also develop their front crawl for 5m with a lifejacket. Preschool 5:These advanced preschoolers are challenged with a forward roll entry wearing a life jacket and treading water for 10 seconds. They’ll work on front and back crawl swims unassisted for 5m, interval training and whip kick in vertical position with a lifejacket.</t>
  </si>
  <si>
    <t>Group Teen / Adult Lessons (Swimming)</t>
  </si>
  <si>
    <t>Adult 1</t>
  </si>
  <si>
    <t>$103.92 - $142.80</t>
  </si>
  <si>
    <t>Designed for new or beginner swimmers, who are learning to swim and build comfort in the water. Participants will work towards a 10-15m swim on their front and back, tread for 30 seconds with a lifejacket. They will also do jump entries from the side and recover an object from the bottom in chest-deep water.</t>
  </si>
  <si>
    <t xml:space="preserve">WOMEN'S ONLY - Adult 1 </t>
  </si>
  <si>
    <t xml:space="preserve">WOMEN'S ONLY - Adult 2 </t>
  </si>
  <si>
    <t>For swimmers who are looking to advance their basic swim skills, swimmer will be able to complete front crawl and back crawl skills for 25-50 m. Dive entries, forward rolls with a lifejacket and breast stroke arms techniques are introduced. Swimmers work towards trading water for 1 to 2 minutes. Swimmers are also able to complete the Canadian Swim to Survive Standards.</t>
  </si>
  <si>
    <t>Adult 2</t>
  </si>
  <si>
    <t>$95.26 - $130.90</t>
  </si>
  <si>
    <t>Adult 3</t>
  </si>
  <si>
    <t>Designed for advanced swimmers, skills include front and back crawl 50-100 m, head up front crawl, dives, jumps, underwater swim for 5-10 m and surface support for 30-60 sec. Front crawl, back crawl, and breast stroke techniques are refined to complete the 300m distance swim and 25-50m sprint.</t>
  </si>
  <si>
    <t>Adult Endurance</t>
  </si>
  <si>
    <t>For teen and adult swimmers who want to improve their overall physical fitness in the water. Sessions consist of training principles and practices including interval training, sprints and distance swims. Swimmers set their own goals to improve overall physical fitness.</t>
  </si>
  <si>
    <t>Fitness Swimmer</t>
  </si>
  <si>
    <t>$106.32 - $117.00</t>
  </si>
  <si>
    <t>For swimmers who want to improve their overall physical fitness in the water. Sessions consist of training principles and practices including interval training, sprints and distance swims. Swimmers set their own goals to improve overall physical fitness.</t>
  </si>
  <si>
    <t>Junior Lifeguard Club - Ages 11-13</t>
  </si>
  <si>
    <t>11-13</t>
  </si>
  <si>
    <t>Prerequisite: Must be able to meet the Swim to Survive® standard (Swimmer 4). The program stresses fun and aquatic skill development based on personal best achievement. Participants work to develop and improve swimming and other aquatic skills with emphasis on: swim and lifesaving knowledge, leadership and teamwork, community education, competition and personal fitness.</t>
  </si>
  <si>
    <t>Junior Lifeguard Club - Ages 14-15</t>
  </si>
  <si>
    <t>14-15</t>
  </si>
  <si>
    <t>Junior Lifeguard Club - Ages 11-15</t>
  </si>
  <si>
    <t>Teen 1</t>
  </si>
  <si>
    <t>$119.02 - $130.90</t>
  </si>
  <si>
    <t>Teen 2</t>
  </si>
  <si>
    <t>$129.84 - $142.80</t>
  </si>
  <si>
    <t>For Swimmers who are looking to advance their basic swim skills, Swimmers will be able to complete front crawl and back crawl skills for 25-50 m. Dive entries, forward rolls with a lifejacket and breast stroke arms techniques are introduced. Swimmers work towards treading water for 1 to 2 minutes. Swimmers are also able to complete the Canadian Swim to Survive® Standard.</t>
  </si>
  <si>
    <t>Teen 3</t>
  </si>
  <si>
    <t>Low-Ratio Lessons (Swimming)</t>
  </si>
  <si>
    <t>Low-Ratio Adult 1</t>
  </si>
  <si>
    <t>$158.52 - $218.04</t>
  </si>
  <si>
    <t>Low ratio swim lessons provide a smaller instructor-to-participant ratio. Lesson are level-specific to ensure consistency in swimmer development during the class. Adult 1: Designed for new or beginner swimmers, who are learning to swim and build comfort in the water. Participants will work towards a 10-15m swim on their front and back, tread for 30 seconds with a lifejacket. They will also do jump entries from the side and recover an object from the bottom in chest-deep water.</t>
  </si>
  <si>
    <t>Low-Ratio Adult 2</t>
  </si>
  <si>
    <t>Low ratio swim lessons provide a smaller instructor-to-participant ratio. Lesson are level-specific to ensure consistency in swimmer development during the class. Adult 2: For Swimmers who are looking to advance their basic swim skills, Swimmers will be able to complete front crawl and back crawl skills for 25-50 m. Dive entries, forward rolls with a lifejacket and breast stroke arms techniques are introduced. Swimmers work towards treading water for 1 to 2 minutes. Swimmers are also able to complete the Canadian Swim to Survive® Standard.</t>
  </si>
  <si>
    <t>Low-Ratio Adult 3</t>
  </si>
  <si>
    <t>$145.31 - $199.87</t>
  </si>
  <si>
    <t>Low ratio swim lessons provide a smaller instructor-to-participant ratio. Lesson are level-specific to ensure consistency in swimmer development during the class. Adult 3: Designed for advanced swimmers, skills include front and back crawl 50-100 m, head up front crawl, dives, jumps, underwater swim for 5-10 m and surface support for 30-60 sec. Front crawl, back crawl, and breast stroke techniques are refined to complete the 300m distance swim and 25-50m sprint.</t>
  </si>
  <si>
    <t>Low-Ratio Preschool 2</t>
  </si>
  <si>
    <t>$198.24 - $218.04</t>
  </si>
  <si>
    <t>An opportunity to customize personal swim instruction, increase endurance and improve technique with only two participants and one instructor. This time slot is designated for Preschool levels 1 – 5 as instruction takes place in the shallow end. Preschool 2: These preschoolers learn to jump into chest-deep water by themselves, and get in and out the water wearing a lifejacket. They’ll submerge and exhale underwater three times. Wearing a lifejacket, they’ll glide on their front and back for 3m and also flutter kick on their back for 5m with assistance.</t>
  </si>
  <si>
    <t>Low-Ratio Preschool 1</t>
  </si>
  <si>
    <t>An opportunity to customize personal swim instruction, increase endurance and improve technique with only two participants and one instructor. This time slot is designated for Preschool levels 1 – 5 as instruction takes place in the shallow end. Preschool 1: These preschoolers will have fun learning to get in and out of the water. We’ll help them jump into chest deep water. They’ll float and glide on their front and back and learn to get their faces wet and blow bubbles underwater.</t>
  </si>
  <si>
    <t>Low-Ratio Preschool 4/5</t>
  </si>
  <si>
    <t>Low-Ratio Preschool 3</t>
  </si>
  <si>
    <t>$181.72 - $199.87</t>
  </si>
  <si>
    <t>An opportunity to customize personal swim instruction, increase endurance and improve technique with only two participants and one instructor. This time slot is designated for Preschool levels 1 – 5 as instruction takes place in the shallow end. Preschool 3: These preschoolers will try both jumping and a sideways entry into deep water while wearing a life jacket. They'll submerge and exhale underwater five times. They’ll work on kicking and gliding unassisted through the water on their front and back for 3m and also flutter kick for 5m.</t>
  </si>
  <si>
    <t>Low-Ratio Swimmer 3</t>
  </si>
  <si>
    <t>5-13</t>
  </si>
  <si>
    <t>Low ratio swim lessons provide a smaller instructor-to-participant ratio (max. 3 participants per class). Lesson are level-specific to ensure consistency in swimmer development during the class. Swimmer 3: These junior swimmers will begin to dive and learn to do in-water front somersaults and handstands. They’ll work on increasing their front crawl and back crawl to 15m and whip kick to 10m. They will perform flutter kick with a change in direction for 5m and tread water for 30 seconds.</t>
  </si>
  <si>
    <t xml:space="preserve">Low-Ratio Swimmer 1 </t>
  </si>
  <si>
    <t>Low ratio swim lessons provide a smaller instructor-to-participant ratio (max. 3 participants per class). Lesson are level-specific to ensure consistency in swimmer development during the class.</t>
  </si>
  <si>
    <t xml:space="preserve">Low-Ratio Swimmer 4 </t>
  </si>
  <si>
    <t xml:space="preserve">Low-Ratio Swimmer 6 </t>
  </si>
  <si>
    <t>Low ratio swim lessons provide a smaller instructor-to-participant ratio (max. 4 participants per class). Lesson are level-specific to ensure consistency in swimmer development during the class. Swimmer 6: These advanced swimmers will rise to the challenge of sophisticated aquatic skills including stride entries, compact jumps and lifesaving kicks like eggbeater and scissor kick. They’ll develop strength and power in head-up breaststroke sprints over 25m. They’ll easily swim 100m each of front crawl, back crawl, and 50m of breaststroke.</t>
  </si>
  <si>
    <t>Low-Ratio Swimmer 5</t>
  </si>
  <si>
    <t xml:space="preserve">Low-Ratio Swimmer 2 </t>
  </si>
  <si>
    <t xml:space="preserve">Low-Ratio Teen 1 </t>
  </si>
  <si>
    <t xml:space="preserve"> 14-17</t>
  </si>
  <si>
    <t>Low ratio swim lessons provide a smaller instructor-to-participant ratio. Lesson are level-specific to ensure consistency in swimmer development during the class. Teen 1: Designed for new or beginner swimmers, who are learning to swim and build comfort in the water. Participants will work towards a 10-15m swim on their front and back, tread for 30 seconds with a lifejacket. They will also do jump entries from the side and recover an object from the bottom in chest-deep water.</t>
  </si>
  <si>
    <t>Low-Ratio Teen 2</t>
  </si>
  <si>
    <t>Low ratio swim lessons provide a smaller instructor-to-participant ratio. Lesson are level-specific to ensure consistency in swimmer development during the class. Teen 2: For Swimmers who are looking to advance their basic swim skills, Swimmers will be able to complete front crawl and back crawl skills for 25-50 m. Dive entries, forward rolls and breast stroke arms techniques are introduced. Swimmers will work towards treading water for 1 to 2 minutes. Swimmers are also able to complete the Canadian Swim to Survive® Standard.</t>
  </si>
  <si>
    <t>Low-Ratio Teen 3</t>
  </si>
  <si>
    <t>Low ratio swim lessons provide a smaller instructor-to-participant ratio. Lessons are level-specific to ensure consistency in swimmer development during the class</t>
  </si>
  <si>
    <t>Low-Ratio Teen 4</t>
  </si>
  <si>
    <t>Private Lessons (Swimming)</t>
  </si>
  <si>
    <t xml:space="preserve">Private Preschool Levels </t>
  </si>
  <si>
    <t>$279.36 - $307.32</t>
  </si>
  <si>
    <t>A one-to one opportunity to customize personal swim instruction, increase endurance and improve technique. This time slot is designated for Preschool levels 1 – 5 as instruction takes place in the shallow end.</t>
  </si>
  <si>
    <t>Private Swimmer Level 1-6</t>
  </si>
  <si>
    <t>A one-to one opportunity to customize personal swim instruction, increase endurance and improve technique. This time slot is designated for Swimmer 1 - 6 with access to the deep end. Please note Swimmer 7, 8, 9 are not offered in private lesson format as participants in these levels are required to work in teams to complete program requirements.</t>
  </si>
  <si>
    <t>Private Swimmer Levels</t>
  </si>
  <si>
    <t>Private Teen / Adult Levels</t>
  </si>
  <si>
    <t xml:space="preserve"> 14+</t>
  </si>
  <si>
    <t>$223.56 - $307.32</t>
  </si>
  <si>
    <t>A one-to one opportunity to customize personal swim instruction, increase endurance and improve technique.</t>
  </si>
  <si>
    <t>Private Teen / Adult</t>
  </si>
  <si>
    <t xml:space="preserve">A one-to one opportunity to customize personal swim instruction, increase endurance and improve technique.
</t>
  </si>
  <si>
    <t>Teen/Adult Private</t>
  </si>
  <si>
    <t>Support and Inclusion (Swimming)</t>
  </si>
  <si>
    <t>Inclusion Support Request: Swimming Lessons</t>
  </si>
  <si>
    <t xml:space="preserve">This registration serves as a placeholder for requesting support only and does not specify the time of your child's swimming lesson or confirm a spot if you are on a waitlist. Please check the participants schedule on their recreation account for the lesson you have registered for and ensure it aligns with time/date displayed on this barcode. If we are unable to provide support, the family will need to arrange for an external worker. Space is limited, and support is dependent on staff availability. After registering, first-time participants should go to the Support and Inclusion webpage and visit the Forms Section to fill out the Town of Caledon - Participant Profile. Once completed, send the profile to recreation.inclusion@caledon.ca. A member of the Specialty team will follow up to review the profile, confirm staffing support, and address any questions. To ensure a successful program experience, families must submit the Participant Profile at least three (3) days before the program begins. Participants cannot attend without an up-to-date Participant Profile. Swim assessments are recommended if you're unsure about your swimming ability.
</t>
  </si>
  <si>
    <t>Inclusion Support Request: Friday Swimming Lessons</t>
  </si>
  <si>
    <t>This registration serves as a placeholder for requesting support only and does not specify the time of your child's swimming lesson or confirm a spot if you are on a waitlist. Please check the participants schedule on their recreation account for the lesson you have registered for and ensure it aligns with time/date displayed on this barcode. If we are unable to provide support, the family will need to arrange for an external worker. Space is limited, and support is dependent on staff availability. After registering, first-time participants should go to the Support and Inclusion webpage and visit the Forms Section to fill out the Town of Caledon - Participant Profile. Once completed, send the profile to recreation.inclusion@caledon.ca. A member of the Specialty team will follow up to review the profile, confirm staffing support, and address any questions. To ensure a successful program experience, families must submit the Participant Profile at least three (3) days before the program begins. Participants cannot attend without an up-to-date Participant Profile. Swim assessments are recommended if you're unsure about your swimming ability.</t>
  </si>
  <si>
    <t>Inclusion Support Request: Saturday Swimming Lessons</t>
  </si>
  <si>
    <t>Inclusion Support Request: Sunday Swimming Lessons</t>
  </si>
  <si>
    <t>Inclusion Support Request: Tuesday Swimming Lessons</t>
  </si>
  <si>
    <t>Training and Leadership (Swimming)</t>
  </si>
  <si>
    <t>Aquatic Supervisor Course</t>
  </si>
  <si>
    <t>$93.81 - $103.19</t>
  </si>
  <si>
    <t>For deck level supervisory staff, this course provides the knowledge and skills, beyond National Lifeguard certification, to manage a safe aquatic environment. This course is for staff who have completed 100 hours of experience as lifeguard and/or instructor. This certification, will provide staff with the knowledgeable, skills and resources to manage a safe aquatic environment. Prerequisite: National Lifeguard or Swim instructor or Lifesaving Instructor certification and proof of 100 hours experience</t>
  </si>
  <si>
    <t xml:space="preserve">Bronze Cross and Standard First Aid CPR-C </t>
  </si>
  <si>
    <t>Prerequisite: Bronze Medallion and Emergency First Aid (need not be current). The final prerequisite course for all advanced aquatics leadership programs. Includes a 400m timed swim, lifesaver techniques, and safety rescues. Standard First Aid provides comprehensive training on all aspects of first aid. Time will be split between classroom and pool time. 100% Attendance is mandatory. Additional material fees apply.</t>
  </si>
  <si>
    <t>Bronze Medallion Exam</t>
  </si>
  <si>
    <t>$65.92 - $72.51</t>
  </si>
  <si>
    <t>This examination is designed for candidates who have completed their bronze course, but either missed or failed the original exam. It is also ideal for individuals who require a recertification. There will be an evaluation of all items of the bronze level being examined. Successful candidates will receive their certification card.</t>
  </si>
  <si>
    <t xml:space="preserve">Bronze Cross Exam </t>
  </si>
  <si>
    <t>Bronze Medallion and Emergency First Aid CPR-B</t>
  </si>
  <si>
    <t>Prerequisite: Minimum 13 years of age or Bronze Star certification (need not be current). Bronze Medallion challenges the candidate both mentally and physically. Judgment, knowledge, skill, and fitness, the four components of water rescue form the basis of Bronze Medallion training. Candidates acquire the assessment and problem-solving skills needed to make good decisions in, on, and around the water. Bronze Medallion is a prerequisite for assistant lifeguard training in Bronze Cross. 100% Attendance is mandatory. Additional material fees apply.</t>
  </si>
  <si>
    <t>Bronze Star</t>
  </si>
  <si>
    <t>10-12</t>
  </si>
  <si>
    <t>$134.28 - $147.84</t>
  </si>
  <si>
    <t>No description</t>
  </si>
  <si>
    <t>Examiner Course</t>
  </si>
  <si>
    <t>$52.88 - $58.17</t>
  </si>
  <si>
    <t>This course is the first step in a three-step process to be a certified as an Examiner for the Lifesaving Society, it prepares candidates to successfully apprentice as an Examiner on the exam of their choice. The examiner course builds on the evaluation experience that candidates have attained in instructor-evaluated awards and content. Additional material fees apply. Prerequisites: Lifesaving Instructor certification and teaching experience recommended.</t>
  </si>
  <si>
    <t xml:space="preserve">LSS Standard First Aid Instructor </t>
  </si>
  <si>
    <t>$137.97 - $151.77</t>
  </si>
  <si>
    <t>This program certifies to teach Standard First Aid courses.</t>
  </si>
  <si>
    <t>National Lifeguard</t>
  </si>
  <si>
    <t>Prerequisite: Minimum 15 years of age, Bronze Cross certification, and Standard First Aid from one of Lifesaving Society, St. John Ambulance, Canadian Red Cross Society, Canadian Ski Patrol. Prerequisites need not be current. The National Lifeguard certification builds on the fundamental skills, knowledge and values of the Lifesaving Society to develop the practical skills and knowledge required by lifeguards. Attendance is 100% mandatory</t>
  </si>
  <si>
    <t>National Lifeguard Instructor</t>
  </si>
  <si>
    <t>The National Lifeguard Instructor course provides candidates with an understanding of the principles and practices on which the National Lifeguard program is based. The course explores teaching approaches and techniques appropriate for National Lifeguard candidates.</t>
  </si>
  <si>
    <t>National Lifeguard Recertification</t>
  </si>
  <si>
    <t>$102.45 - $112.70</t>
  </si>
  <si>
    <t>This Recertification clinic is for certified National Lifeguards. You must bring your National Lifeguard Card and photo identification to the course. This is a re-examination and involves lifeguarding skills, first aid skills, fitness skills and rescue situations. 100% attendance is mandatory for this course. National lifeguard certification need not be current.</t>
  </si>
  <si>
    <t>Swim and Lifesaving Instructor</t>
  </si>
  <si>
    <t>Prerequisite: Bronze Cross and 15 years of age. Instructor candidates learn to teach and evaluate basic swimming strokes and skills, lifesaving and first aid skills as well as resuscitation techniques as per Lifesaving Society standards. Candidates acquire proven teaching methods, a variety of stroke development drills and correction techniques. Material fees apply. 100% Attendance is mandatory for this course.</t>
  </si>
  <si>
    <t>Trainer Course</t>
  </si>
  <si>
    <t xml:space="preserve"> 16+</t>
  </si>
  <si>
    <t>$275.94 - $303.54</t>
  </si>
  <si>
    <t>The Trainer course is the first step in the three-step process to become appointed as a Trainer for the Lifesaving Society. The course provides candidates with an understanding of the expectations and requirements to teach instructors, and prepares participants to apprentice successfully as a Trainer on the Instructor course(s) of their choice. It shapes positive attitudes and values about the Society’s Instructor Training program, planning, learning/teaching, and evaluation content and allows participants to demonstrate their knowledge, skills, teaching, and evaluation techniques.</t>
  </si>
  <si>
    <t>Story Times, Early Literacy</t>
  </si>
  <si>
    <t>Family Story Time</t>
  </si>
  <si>
    <t>5 &amp; under</t>
  </si>
  <si>
    <t xml:space="preserve">Stories are best shared with family and friends, so be sure to join us for this 45 minute story time that’s fun for everyone. An interactive program with stories, songs, rhymes and early literacy activities. </t>
  </si>
  <si>
    <t>Crafts and Hobbies</t>
  </si>
  <si>
    <t>Knit and Knatter</t>
  </si>
  <si>
    <t>This adult program is dedicated to providing space for fellow needlers to come together, share tips, discuss projects and enjoy the company of those that share the love of yarn.</t>
  </si>
  <si>
    <t>French-English Story Time</t>
  </si>
  <si>
    <t>Join us for our NEW bilingual story time in English and French featuring stories and songs that introduce concepts such as counting and colours in both languages.</t>
  </si>
  <si>
    <t>Surprise Story Time</t>
  </si>
  <si>
    <t>2-5</t>
  </si>
  <si>
    <t>Drop-in each month for Surprise Storytime—an exciting, interactive program specially designed for children ages 2 to 5!</t>
  </si>
  <si>
    <t>Art and Artists</t>
  </si>
  <si>
    <t>Art Club</t>
  </si>
  <si>
    <t xml:space="preserve"> Adult</t>
  </si>
  <si>
    <t>Art Club is facilitated by attendees and not by library staff. It provides a space each month for artists to meet, experiment, and learn from each other. Artists bring their own supplies.</t>
  </si>
  <si>
    <t>Artful Caledon</t>
  </si>
  <si>
    <t>Culture Days: Caledon Studio Tour</t>
  </si>
  <si>
    <t>It's the Caledon Studio Tour! Local Artful Caledon artists, Derek Germano, Mia Di Sotto, Captured by Mia, MishCa Art &amp; Craft House, Gaurisha Sardana and Miles Cohen are showcasing their artwork.</t>
  </si>
  <si>
    <t>Baby Story Time</t>
  </si>
  <si>
    <t>2 &amp; under</t>
  </si>
  <si>
    <t>Baby Story Time is a lively and interactive story time designed for babies and their caregivers. Join us for gentle songs, bounces, simple stories, and sensory fun that build a love of books from the very beginning!</t>
  </si>
  <si>
    <t>PJ Story Time</t>
  </si>
  <si>
    <t>Get comfy, get cozy, and get ready for fun! PJ Story Time is a special story time where kids can wear their PJs, bring a cuddly stuffed animal, and wind down with stories, songs, and gentle activities.</t>
  </si>
  <si>
    <t>Book Clubs for Adults</t>
  </si>
  <si>
    <t>Book lovers have the opportunity to meet and discuss books and authors with others in the community. CPL book clubs provide the perfect venue for enhancing your understanding for a book, learning something new and meeting new friends. New members are always welcome.</t>
  </si>
  <si>
    <t>English Language Learners</t>
  </si>
  <si>
    <t>English Conversation Circle</t>
  </si>
  <si>
    <t>Join us for a drop-in English Conversation Circle to help practice conversational English in a relaxed and informal environment. Beginners and intermediate learners are welcome. This program is provided in partnership with Caledon Community Services.</t>
  </si>
  <si>
    <t>Makerspace and Making, Crafts and Hobbies</t>
  </si>
  <si>
    <t>Culture Days: Learn to Sew Reusable Bowl Cover</t>
  </si>
  <si>
    <t xml:space="preserve">Join us and learn to sew your very own reusable bowl cover! This is a beginner project where you will learn to sew on a curve and make use of elastic in your sewing projects, as well as general sewing machine basics. </t>
  </si>
  <si>
    <t>Queer Village Book Club</t>
  </si>
  <si>
    <t>Queer Village Book Club is geared towards 2SLGBTQIA+ people who want to meet in safe spaces where everyone is welcome.</t>
  </si>
  <si>
    <t>Homework and Reading Help</t>
  </si>
  <si>
    <t>Rescue Readers</t>
  </si>
  <si>
    <t>CPL and the Caledon Animal Shelter are pleased to be partnering to host the popular Rescue Readers program that pairs up children who want to practice their reading with a four-legged shelter friend.</t>
  </si>
  <si>
    <t>CPL Makers: Maker Drop-In</t>
  </si>
  <si>
    <t>9-17</t>
  </si>
  <si>
    <t xml:space="preserve">Join us Thursdays in Southfields Village for our Maker Drop-in! We will have several stations with a variety of crafts and activities. </t>
  </si>
  <si>
    <t>Games and Gaming, Crafts and Hobbies, Computers and Technology</t>
  </si>
  <si>
    <t>Teen Library Takeover</t>
  </si>
  <si>
    <t>Teens, your Friday nights just got an upgrade! Join us after hours at Caledon Public Library for music, movies, games, snacks &amp; more—totally free, no sign-up needed. Ages 13–18 welcome!</t>
  </si>
  <si>
    <t>CPL Makers: Learn to Crochet Mug Rug</t>
  </si>
  <si>
    <t xml:space="preserve">Join us as we learn to crochet a mug rug. Learn some basic techniques and simple stitches. This program is intended for those new to crocheting. All supplies will be provided to crochet one (1) mug rug including a hook and yarn. </t>
  </si>
  <si>
    <t>Seniors 55+, Computers and Technology</t>
  </si>
  <si>
    <t>Computing-4-Seniors</t>
  </si>
  <si>
    <t>Computing-4-Seniors is a computer skills program run through the Caledon Community Services "Seniors Helping Seniors" volunteer program. Providing one-on-one tutoring on laptops, iPads, tablets and smartphones.</t>
  </si>
  <si>
    <t>Henna Workshop - for Tweens, Teens &amp; Adults</t>
  </si>
  <si>
    <t>Discover the art and science of henna in this hands-on 4-part workshop series! Join us and leave with the skills to create your own henna masterpieces at home! Register for ALL four weekly sessions.</t>
  </si>
  <si>
    <t>Movies and Media</t>
  </si>
  <si>
    <t>Afternoon Film Club</t>
  </si>
  <si>
    <t>Join us for a fun afternoon of film and discussion with screenings of titles from our Kanopy Collection. Whether you consider yourself an amateur film critic or are someone who just enjoys watching movies, you are welcome to join our Afternoon Film Club. Come watch and discuss a variety of thought-provoking films from around the world. Popcorn will be provided.</t>
  </si>
  <si>
    <t>Makerspace and Making</t>
  </si>
  <si>
    <t>CPL Makers: Cricut Infusible Ink Mug</t>
  </si>
  <si>
    <t>Join us in designing and creating a personalized mug using infusible ink and the Cricut Mug Press! Design and decorate your own custom mug using the Cricut machine, infusible ink sheets, and the Cricut Mug Press. Some experience with Cricut would be helpful.</t>
  </si>
  <si>
    <t>Writers and Readers</t>
  </si>
  <si>
    <t>Writers' Ink - Caledon East branch</t>
  </si>
  <si>
    <t>Writers' Ink is a drop-in program run and facilitated by its members, not library staff. It is a non-judgemental space to share your creative writing and receive support from other writers in the community.</t>
  </si>
  <si>
    <t>Music and Musicians</t>
  </si>
  <si>
    <t>Teen Acoustic Music Circle with Jay Peterson - Venue: Lion's Den</t>
  </si>
  <si>
    <t>Teens! Drop-in for a weekly acoustic music jam, perfect for all skill levels.</t>
  </si>
  <si>
    <t>Games and Gaming, Crafts and Hobbies</t>
  </si>
  <si>
    <t>Dungeons and Dragons Club</t>
  </si>
  <si>
    <t>Unleash your imagination and join the adventure! Dive into epic quests, battle monsters and create some unforgettable stories in our DnD Club. No experience needed! Must be ages 13+ to register.</t>
  </si>
  <si>
    <t>Outreach</t>
  </si>
  <si>
    <t>Library Living</t>
  </si>
  <si>
    <t>In partnership with Brampton Caledon Community Living, a free monthly program designed specifically for adults with intellectual/developmental disabilities. Includes guest speakers, crafts, stories, music, information and light refreshments. Allergy Alert.</t>
  </si>
  <si>
    <t>Guest Speakers, Art and Artists</t>
  </si>
  <si>
    <t>Meditative Mandalas - with artist Michele Johnston.</t>
  </si>
  <si>
    <t xml:space="preserve">This series will focus on the techniques of creating Dot Mandalas. This relaxing practice helps to strengthen focus, fine motor skills, patience, and dropping perfectionism. It also encourages you to embrace the art of slowing down. It provides an excellent avenue for both self-reflection and outer expression, as you place your own unique spin on your art. This series is designed so that each session builds on the skills learned in the previous one. Michele Johnston, former educator who has training in Expressive Arts Therapy will start you off with the basics of using the tools, and work our way up to making more complex mandalas: Step-by-step, breath by breath, we will enjoy this peaceful practice. </t>
  </si>
  <si>
    <t>Writers' Ink</t>
  </si>
  <si>
    <t>Games and Gaming</t>
  </si>
  <si>
    <t>After School Minecraft Club</t>
  </si>
  <si>
    <t>Join us at the library for a fun-filled Minecraft adventure designed just for tweens! Build, explore, and collaborate with fellow players in a safe and friendly environment. Whether you're a master builder or new to the game, everyone is welcome. Come craft your next great idea—block by block!</t>
  </si>
  <si>
    <t>STEAM and STEM, Makerspace and Making, Computers and Technology</t>
  </si>
  <si>
    <t>CPL Makers: Intermediate 3D Design</t>
  </si>
  <si>
    <t>Join us as we take our 3D design skills beyond TinkerCAD to more sophisticated CAD software! If you’ve already gotten your feet wet with basic 3D modelling and would like to expand your parametric design skills, this is the program for you. We will be using free web-based software called ONshape but the skills involved will be transferable to other 3D CAD software as well.</t>
  </si>
  <si>
    <t>Children's Chime Choir - with Shirley Jemmett</t>
  </si>
  <si>
    <t>6 - 12</t>
  </si>
  <si>
    <t>Join our Children's Chime Choir. Led by Handbell Director Shirley Jemmett, this 5-session program builds rhythm, coordination &amp; music-reading. Final concert for family &amp; friends included!</t>
  </si>
  <si>
    <t>Makerspace and Making, Crafts and Hobbies, Computers and Technology</t>
  </si>
  <si>
    <t>CPL Makers: xTool 101 Drop-in</t>
  </si>
  <si>
    <t>Learn the basics of laser cutting with the xTool P2S. Drop-in for one of our demos, no registration required.</t>
  </si>
  <si>
    <t>CPL Teen Makers: Cricut Mugs</t>
  </si>
  <si>
    <t>13 - 17</t>
  </si>
  <si>
    <t>Join us in designing and decorating a mug using the Cricut machine.</t>
  </si>
  <si>
    <t>Escape the Upside Down: A Stranger Things Escape Room - for Teens</t>
  </si>
  <si>
    <t>Step into Hawkins, Indiana—if you dare! Bring your courage, your friends, and your best Eleven instincts—Hawkins is counting on you! You have 30 minutes to escape the Upside Down!</t>
  </si>
  <si>
    <t>Family Puzzle Challenge</t>
  </si>
  <si>
    <t>Work together as a family to solve a puzzle in the best time! Families with the fastest time will win a prize! For families of all ages!</t>
  </si>
  <si>
    <t>Family Lego Challenge</t>
  </si>
  <si>
    <t>Team up to solve a surprise LEGO challenge as fast as you can—families with the best times will win a prize!</t>
  </si>
  <si>
    <t>Five Nights At Freddy's Escape Room for Families</t>
  </si>
  <si>
    <t>6+</t>
  </si>
  <si>
    <t>Step into the world of Five Nights at Freddy’s in this thrilling escape room adventure! Work together as a family or a group of friends to solve spooky puzzles, uncover hidden clues, and outsmart Freddy Fazbear and his animatronic crew. You’ll have just 30 minutes to escape the haunted pizzeria before the clock runs out. Can you survive the night?</t>
  </si>
  <si>
    <t>Makerspace and Making, Computers and Technology</t>
  </si>
  <si>
    <t>CPL Makers: Studio Support Hours</t>
  </si>
  <si>
    <t>Are you interested in CPL’s Makerspaces but are looking for someone to help you get started? Are you already a makerspace user but would like help with a particular project? Look no further! Studio Support Hours are staffed by dedicated Maker Specialists who are ready to help you get started. Feel free to book the equipment during our weekly Studio Support Hours so we can help bring your project to fruition!</t>
  </si>
  <si>
    <t>CPL Makers: Learn to use the 3D Printer</t>
  </si>
  <si>
    <t>Want to confidently use the makerspace equipment on your own? Join our weekly, drop-in learning sessions! Each week, we’ll focus on a different piece of equipment so you can build skills across a range of tools. From 3D printers to laser cutters and more, you’ll get hands-on instruction and safety training to use the equipment independently in our makerspaces.</t>
  </si>
  <si>
    <t>CPL Makers: Intermediate 3D Design (Series)</t>
  </si>
  <si>
    <t>Join us on a multi-session 3D modelling adventure and take your skills beyond TinkerCAD to more sophisticated CAD software! If you’ve already gotten your feet wet with basic 3D modelling and would like to expand your parametric design skills, this is the program for you. We will be using free web-based software called ONshape but the skills involved will be transferable to other 3D CAD software as well. In our first 2 sessions we will be modelling parts and the final session we will combine those parts into an assembly and create a labelled CAD drawing with a BOM table. Attendance at all 3 sessions is required and some previous 3D modelling experience is recommended.</t>
  </si>
  <si>
    <t>CPL Makers: Sew-cial Club</t>
  </si>
  <si>
    <t>Join us for a new sewing project and the chance to connect with other sewers every month. Whether you’re learning through our guided activity or bringing your own project and machine, Sew-cial Club is the perfect place to stitch, share, and socialize.</t>
  </si>
  <si>
    <t>CPL Makers: Cricut Craft Social</t>
  </si>
  <si>
    <t>Bring your creativity and connect with others at our monthly Cricut Craft Social! Each session features a different project and access to a variety of materials. This is a relaxed, social program rather than a class — come ready to craft, share ideas, and have fun making something new. Open to teens 13+ and adults; registration required.</t>
  </si>
  <si>
    <t>CPL Makers: Get Started with Crochet Basics Drop-in</t>
  </si>
  <si>
    <t>Crochet Basics will guide you through basic techniques. Learn and practice how to hold a crochet hook, make a slip knot, and form foundational stitches including chain and single crochet.</t>
  </si>
  <si>
    <t>Teen Makerspace Takeover</t>
  </si>
  <si>
    <t>Teens, your evening just got an upgrade! Join us in the makerspace for music, games, snacks &amp; crafts—totally free, no sign-up needed. Ages 13–17 welcome!</t>
  </si>
  <si>
    <t>CPL Makers: Crochet a Mug Rug</t>
  </si>
  <si>
    <t xml:space="preserve">Join us as we learn to crochet a mug rug. Learn some basic techniques and simple stitches. All supplies will be provided to crochet one (1) mug rug including a hook and yarn. Registration is required.    </t>
  </si>
  <si>
    <t>CPL Makers: Learn to use the Glowforge</t>
  </si>
  <si>
    <t>Early Literacy, Crafts and Hobbies, Art and Artists</t>
  </si>
  <si>
    <t>March Break: Family Art Attack</t>
  </si>
  <si>
    <t>Get creative this March Break! Join our Family Art Attack program for fun, hands-on art activities the whole family will love. No registration needed, just bring your imagination!</t>
  </si>
  <si>
    <t>STEAM and STEM, Crafts and Hobbies</t>
  </si>
  <si>
    <t>March Break: Teddy Bear Tshirts</t>
  </si>
  <si>
    <t>Stop by the library to design a fresh new look for your favourite teddy bear or stuffed animal! Participants will draw a design that will then be brought to life on your teddy bear's tshirt.</t>
  </si>
  <si>
    <t>Games and Gaming, Family</t>
  </si>
  <si>
    <t>March Break Super Mario Escape Room - for Families</t>
  </si>
  <si>
    <t>Jump into a Super Mario-themed escape room adventure the whole family can enjoy! Solve puzzles, collect power-ups, and work together to outwit Bowser and escape the Mushroom Kingdom before time runs out! You’ll have 30 minutes to complete your quest and make it to the flagpole. Perfect for kids, parents, and Mario fans of all ages—teamwork is the key to victory! Can your family beat the clock and save the day?</t>
  </si>
  <si>
    <t>CPL Makers: Tween 3D Design</t>
  </si>
  <si>
    <t>Get closer to making your creative visions a reality by leveling up your maker software skills. Not sure where to start with creating your own 3D designs? Tinkercad is an easy-to-use 3D design program; we will guide you through creating your first model. Cura software allows you to prep your model to send to the 3D printer.</t>
  </si>
  <si>
    <t>CPL Makers: Learn to use the Janome Embroidery Machine</t>
  </si>
  <si>
    <t>Summer Day Camps</t>
  </si>
  <si>
    <t>10</t>
  </si>
  <si>
    <t>This program is excellent preparation for success in Bronze Medallion. Participants develop problem solving skills and decision making skills. Candidates learn CPR and develop lifesaving skills. Includes a timed 400 metre swim. Pre-requisites 10-12 years of age</t>
  </si>
  <si>
    <t>11 spots left</t>
  </si>
  <si>
    <t>Jul 3, 2025 - Aug 21, 2025</t>
  </si>
  <si>
    <t>Discovery Camp - Week 6 - Aug 5-8</t>
  </si>
  <si>
    <t>For participants wanting a little bit of everything, this camp provides a variety of traditional day camp activities and is a great introduction to all that Clarington Camps has to offer. Participate in active play, games, crafts and more. Participants will have the opportunity to swim once during the week. Discovery Camp Weekly Theme: Fun in the Sun</t>
  </si>
  <si>
    <t>Aug 5, 2025 - Aug 8, 2025</t>
  </si>
  <si>
    <t>Discovery Camp - Week 7 - Aug 11-15</t>
  </si>
  <si>
    <t>Aug 11, 2025 - Aug 15, 2025</t>
  </si>
  <si>
    <t>Discovery Camp - Week 8 - Aug 18-22</t>
  </si>
  <si>
    <t>Aug 18, 2025 - Aug 22, 2025</t>
  </si>
  <si>
    <t>Extended Care DHRC - Week 6 - Aug 5-8</t>
  </si>
  <si>
    <t>Extended care is available at most locations each week for an additional cost. Staff are on-site to provide a safe and supervised environment for your children each day. Board games, colouring sheets, puzzles, books and bracelet making may be available for the campers' enjoyment during this time.</t>
  </si>
  <si>
    <t>Extended Care DHRC - Week 6 - Aug 11-15</t>
  </si>
  <si>
    <t>20 spots left</t>
  </si>
  <si>
    <t>Extended Care RRC - Week 6 - Aug 5-8</t>
  </si>
  <si>
    <t>4-13</t>
  </si>
  <si>
    <t>4, 5, 6, 7, 8, 9, 10, 11, 12, 13</t>
  </si>
  <si>
    <t>Extended Care RRC - Week 7 - Aug 11-15</t>
  </si>
  <si>
    <t>17 spots left</t>
  </si>
  <si>
    <t>Extended Care RRC - Week 8 - Aug 18-22</t>
  </si>
  <si>
    <t>21 spots left</t>
  </si>
  <si>
    <t>Extended Care RRC - Week 9 - Aug 25-29</t>
  </si>
  <si>
    <t>Aug 25, 2025 - Aug 29, 2025</t>
  </si>
  <si>
    <t>Female Only Swimmer 1</t>
  </si>
  <si>
    <t>6-14</t>
  </si>
  <si>
    <t>6, 7, 8, 9, 10, 11, 12, 13, 14</t>
  </si>
  <si>
    <t>Female only program and for those who self-identify as female. Privacy screens are installed to provide privacy on pool deck, viewing area space is not accessible. These beginners will become comfortable jumping into water with and without a lifejacket. They'll learn to open their eyes, exhale and hold their breath underwater. They'll work on floats, glides and kicking through the water on their front and back.</t>
  </si>
  <si>
    <t>Jul 15, 2025 - Aug 19, 2025</t>
  </si>
  <si>
    <t>Female Only Swimmer 2</t>
  </si>
  <si>
    <t>Female only program and for those who self-identify as female. Privacy screens are installed to provide privacy on pool deck, viewing area space is not accessible. These beginners will jump into deeper water and learn to be comfortable falling sideways into the water wearing a lifejacket. They'll be able to support themselves at the surface without an aid, learn whip kick, swim 10m on their front and back and be introduced to flutter kick interval training (4x5m).</t>
  </si>
  <si>
    <t>Junior Adventure Camp - Week 7 - Aug 11-15</t>
  </si>
  <si>
    <t>Join us for a week of adventure, including team-building games, ice breakers, scavenger hunts, group challenges and other activities that encourage making new friends. The focus will be on supporting children trying new things and making new connections while building relationships with peers. Children will also participate in traditional camp games, crafts, and activities.</t>
  </si>
  <si>
    <t>Junior Adventure Camp - Week 8 - Aug 18-22</t>
  </si>
  <si>
    <t>Junior Chef Camp - Week 6 - Aug 5-8</t>
  </si>
  <si>
    <t>Children will enjoy cooking and eating a variety of fun recipes, all while learning basic cooking skills and kitchen safety. Exciting activities, games, crafts, and creations will center around fun in the kitchen and in the camp space. Due to the nature of this camp, we will not be able to accommodate all dietary restrictions/concerns. Please see the Head Camp Instructor for a weekly menu on the first day of camp.</t>
  </si>
  <si>
    <t>Little Athletes - Week 6 - Aug 5-8</t>
  </si>
  <si>
    <t>An active, energy filled week of learning sports. The emphasis will be on fun as participants are introduced to a weekly sports theme and begin to develop their athletic skills, fair play, and sportsmanship. Children will also participate in traditional camp games, crafts, and activities. Little Athletes Camp Weekly Theme: Basketball</t>
  </si>
  <si>
    <t>Little Athletes - Week 7 - Aug 11-15</t>
  </si>
  <si>
    <t>An active, energy filled week of learning sports. The emphasis will be on fun as participants are introduced to a weekly sports theme and begin to develop their athletic skills, fair play, and sportsmanship. Children will also participate in traditional camp games, crafts, and activities. Little Athletes Camp Weekly Theme: Soccer</t>
  </si>
  <si>
    <t>Little Athletes - Week 8 - Aug 18-22</t>
  </si>
  <si>
    <t>An active, energy filled week of learning sports. The emphasis will be on fun as participants are introduced to a weekly sports theme and begin to develop their athletic skills, fair play, and sportsmanship. Children will also participate in traditional camp games, crafts, and activities. Little Athletes Camp Weekly Theme: T-Ball</t>
  </si>
  <si>
    <t>Little Athletes - Week 9 - Aug 25-29</t>
  </si>
  <si>
    <t>An active, energy filled week of learning sports. The emphasis will be on fun as participants are introduced to a weekly sports theme and begin to develop their athletic skills, fair play, and sportsmanship. Children will also participate in traditional camp games, crafts, and activities. Little Athletes Camp Weekly Theme: Sports of all Sorts</t>
  </si>
  <si>
    <t>Master Chef Camp - Week 8 - Aug 18-22</t>
  </si>
  <si>
    <t>8-13</t>
  </si>
  <si>
    <t>8, 9, 10, 11, 12, 13</t>
  </si>
  <si>
    <t>Children will enjoy cooking and eating a variety of fun recipes all while learning basic cooking skills and kitchen safety. Exciting activities, games, crafts and creations will center around fun in the kitchen and in the camp space.  Due to the nature of this camp, we will not be able to accommodate all dietary restrictions/concerns. Please see your Head Camp Instructor for a weekly menu on the first day of camp. Participants will have the opportunity to swim once during the week.</t>
  </si>
  <si>
    <t>Multi-Sport Camp - Week 6 - Aug 5-8</t>
  </si>
  <si>
    <t>This camp is designed for a variety of sports. Children will participate in active games and a variety of popular sports, as well as traditional camp games, crafts, and activities. Daily themes include active games, tournaments, and team building. Participants will have the opportunity to swim once during the week. The Darlington Camp Bus is available to campers registered for any of our Multi-Sport Camps. Details regarding the bus stop location and times for pick-up and drop-off are outlined when you register. Multi-Sport Weekly Theme: Sports Mashup</t>
  </si>
  <si>
    <t>22 spots left</t>
  </si>
  <si>
    <t>Multi-Sport Camp - Week 7 - Aug 11-15</t>
  </si>
  <si>
    <t>27 spots left</t>
  </si>
  <si>
    <t>Multi-Sport Camp - Week 8 - Aug 18-22</t>
  </si>
  <si>
    <t>S.T.E.M. Camp - Week 6 - Aug 5-8</t>
  </si>
  <si>
    <t>Participants will have a great time learning, exploring, building, and creating through a variety of exciting S. T. E. M. activities. Children will also participate in traditional camp games, crafts, and activities throughout the week. Participants will have the opportunity to swim once during the week.</t>
  </si>
  <si>
    <t>7 spots left</t>
  </si>
  <si>
    <t>Summer Send-Off Camp - Week 9 - Aug 25-29</t>
  </si>
  <si>
    <t>Join us during the last week of summer for one more week of fun and games. Take part in games, crafts, sports, special events and much more. Participants will have the opportunity to swim once during the week.</t>
  </si>
  <si>
    <t>These beginners will become comfortable jumping into water with and without a lifejacket. They'll learn to open their eyes, exhale and hold their breath underwater. They'll work on floats, glides and kicking through the water on their front and back.</t>
  </si>
  <si>
    <t>July 14, 2025 to August 25, 2025</t>
  </si>
  <si>
    <t>These advanced beginners will jump into deeper water and learn to be comfortable falling sideways into the water wearing a lifejacket. They'll be able to support themselves at the surface without an aid, learn whip kick, swim 10m on their front and back and be introduced to flutter kick interval training (4x5m).</t>
  </si>
  <si>
    <t>June 30, 2025 to August 25, 2025</t>
  </si>
  <si>
    <t>These junior swimmers will dive and do in-water front somersaults and handstands. They'll work on 15 m of front crawl, back crawl and 10 m of whip kick. Flutter kick interval training increases to 4 x 15 m.</t>
  </si>
  <si>
    <t>These intermediate swimmers will swim 5 m underwater and lengths of front, back crawl, whip kick and breastroke arms with breathing. Their new bag of tricks includes the completion of the Canadian Swim to Survive Standard. They'll cap it all off with the front crawl sprints over 15 m and 4 X25 m front or back crawl interval training.</t>
  </si>
  <si>
    <t>These swimmers will master shallow dives, cannonball entries, eggbeater kicks, and in-water backward somersaults. They'll refine their front and back crawl over 50 m swims of each, and breastroke over 25 m. They'll pick up the pace in 25 m sprints and two interval training bouts: 4 X 50 m front or back crawl; and 4 x 15 m breastroke.</t>
  </si>
  <si>
    <t>June 2, 2025 to August 20, 2025</t>
  </si>
  <si>
    <t>Swimmer 5 &amp; Swimmer 6</t>
  </si>
  <si>
    <t>Swimmer 5 will master shallow dives, cannonball entries, eggbeater kicks, and in-water backward somersaults. They'll refine their front and back crawl over 50 m swims of each, and breastroke over 25 m. They'll pick up the pace in 25 m sprints and two interval training bouts: 4 X 50 m front or back crawl; and 4 x 15 m breastroke. Swimmer 6 will rise to the challenge of sophisticated aquatic skills including stride entries, compact jumps and lifesaving kicks like eggbeater and scissor kick. They'll develop strength and power in head-up breastroke sprints over 25 m. They'll easily swim lengths of front crawl, back crawl and breastroke and they'll complain about the 300 m workout.</t>
  </si>
  <si>
    <t>Swimmer 5/6</t>
  </si>
  <si>
    <t>Swimmer 5: These swimmers will master shallow dives, cannonball entries, eggbeater kicks, and in-water backward somersaults. They'll refine their front and back crawl over 50 m swims of each, and breastroke over 25 m. They'll pick up the pace in 25 m sprints and two interval training bouts: 4 X 50 m front or back crawl; and 4 x 15 m breastroke. Swimmer 6: These advanced swimmers will rise to the challenge of sophisticated aquatic skills including stride entries, compact jumps and lifesaving kicks like eggbeater and scissor kick. They'll develop strength and power in head-up breastroke sprints over 25 m. They'll easily swim lengths of front crawl, back crawl and breastroke and they'll complain about the 300 m workout.</t>
  </si>
  <si>
    <t>August 2, 2025 to August 23, 2025</t>
  </si>
  <si>
    <t>2 spots left</t>
  </si>
  <si>
    <t>July 2, 2025 to August 20, 2025</t>
  </si>
  <si>
    <t>Swimmer 7 (Rookie)</t>
  </si>
  <si>
    <t>Swimmer 8 &amp; Swimmer 9 (Ranger/Star Patrol)</t>
  </si>
  <si>
    <t>Swimmer 8 develop better strokes over 75 m swims of each stroke. They tackle lifesaving sport skills in a lifesaving medley, timed object support and rescue with a buoyant aid. First aid focuses on assessment of unconscious victims, treatment of victims in shock and obstructed airway procedures. Skill drills develop a strong lifesaving foundation. Swimmer 9 are challenged with 600 m workouts, 300 m timed swims and a 25 m object carry. Strokes are refined over 100 m swims. First aid focuses on treatment of bone or joint injuries and respiratory emergencies including asthma and allergic reactions. Lifesaving skills include defense methods, victim removals and rolling over and supporting a victim face up in shallow water.</t>
  </si>
  <si>
    <t>Swimmer 8 (Ranger)</t>
  </si>
  <si>
    <t>Swimmer 8 develop better strokes over 75 m swims of each stroke. They tackle lifesaving sport skills in a lifesaving medley, timed object support and rescue with a buoyant aid. First aid focuses on assessment of unconscious victims, treatment of victims in shock and obstructed airway procedures. Skill drills develop a strong lifesaving foundation.</t>
  </si>
  <si>
    <t>3 spots left</t>
  </si>
  <si>
    <t>Youth Leadership Camp - Week 7 - Aug 11-15</t>
  </si>
  <si>
    <t>Youth will engage with camp staff and their peers in this unique program. Ice breakers, team builders, group challenges and leadership opportunities will round out this week. At the end of the program, participants will receive a certificate of completion for our municipal Babysitters Course, as well as a certificate of participation in the Youth Leadership Camp. Participants will also get to interact and support our Little Athletes Camp, Junior Camps, as well as Camp Carnival practicing some of the leadership skills they have learned. Participants will have the opportunity to swim once during the week.</t>
  </si>
  <si>
    <t>August 1st, Featured Events</t>
  </si>
  <si>
    <t>TD SRC Pen Pals</t>
  </si>
  <si>
    <r>
      <rPr/>
      <t xml:space="preserve">Join the TD SRC Pen Pals and exchange letters with someone just like you at our sister library, Bradford West Gwillimbury! Please see our TD Summer Reading Club website for more programs and summer fun! </t>
    </r>
    <r>
      <rPr>
        <color rgb="FF1155CC"/>
        <u/>
      </rPr>
      <t>https://www.cplma.ca/src</t>
    </r>
  </si>
  <si>
    <t>(CLOSED), August 1st, 2025</t>
  </si>
  <si>
    <t>Stay and Play</t>
  </si>
  <si>
    <t>Have fun and make new friends! Children and their caregivers can play, explore and socialize. This is a casual program, please drop in late or leave early!</t>
  </si>
  <si>
    <t>Falls Prevention Class</t>
  </si>
  <si>
    <t>55</t>
  </si>
  <si>
    <t>Improve balance and posture with exercises that increase your lower body and core strength. All classes suitable for any fitness level, no experience required. Presented with Community Care Durham.</t>
  </si>
  <si>
    <t>August 2nd, Featured Events</t>
  </si>
  <si>
    <t>Saturdays at the Sarah Jane</t>
  </si>
  <si>
    <t>Explore ClaringTOWN, an interactive children’s exhibit space featuring an urban and rural townscape! Harvest crops, shop at the general store, or conduct business at the bank. With changing seasonal activities, there’s always something new to try!</t>
  </si>
  <si>
    <t>(CLOSED), August 2nd, 2025</t>
  </si>
  <si>
    <t>Princess Storytime</t>
  </si>
  <si>
    <t>Join CLMA's own Princess Mackenzie for a royally good once-upon-a-storytime!</t>
  </si>
  <si>
    <t>August 5th, Featured Events</t>
  </si>
  <si>
    <t>Family Storytime (Newcastle)</t>
  </si>
  <si>
    <t>Bring the family and join us for stories, songs and fun! Program will be held outdoors, weather permitting.</t>
  </si>
  <si>
    <t>(CLOSED), August 5th, 2025</t>
  </si>
  <si>
    <t>3D Modelling Contest: Contest Prep</t>
  </si>
  <si>
    <t>Design your own original model and show off your skills! Head to the Maker’s Space in person or online for full contest details. Drop by the Contest Prep sessions for an extra helping hand from staff as you gear up for the contest! Print and/or submit your 3D print at the Maker's Space to be entered into the contest!</t>
  </si>
  <si>
    <t>August 6th, Featured Events</t>
  </si>
  <si>
    <t>Engineering Outreach Workshop: Coding (Gr 5-8)</t>
  </si>
  <si>
    <t>Grades 5-8</t>
  </si>
  <si>
    <t>Boost your child’s STEM (science, technology, engineering, and math) skills with Ontario Tech University’s Engineering Outreach! Learn coding fundamentals and concepts such as inputs, outputs, if statements, loops, variables, and operators through hands-on activities.</t>
  </si>
  <si>
    <t>(CLOSED), August 6th, 2025</t>
  </si>
  <si>
    <t>Family Storytime (Bowmanville)</t>
  </si>
  <si>
    <t>Stay and Play (Sarah Jane Williams)</t>
  </si>
  <si>
    <t>Edwardian Teas</t>
  </si>
  <si>
    <t>Adults</t>
  </si>
  <si>
    <t>Enjoy tea on the veranda of Waverley Place, with catering provided by Pound &amp; Pestle Culinary Co.! Explore the heritage home, chat with friends, and relax with a cup of tea and delicious refreshments. Food options prepared by Pound &amp; Pestle Culinary Co:</t>
  </si>
  <si>
    <t>Chair Yoga</t>
  </si>
  <si>
    <t>Increase your flexibility and relaxation for mind and body. All classes suitable for any fitness level, no experience required. Presented with Community Care Durham.</t>
  </si>
  <si>
    <t>3D Modelling for Beginners</t>
  </si>
  <si>
    <t>Grades 4-8</t>
  </si>
  <si>
    <t>With step-by-step support, learn how to create unique 3D models in TinkerCAD that are ready to go to the printer!</t>
  </si>
  <si>
    <t>August 7th, Featured Events</t>
  </si>
  <si>
    <t>Health</t>
  </si>
  <si>
    <t>Infant Hearing Screening Clinic</t>
  </si>
  <si>
    <t>0-2 months</t>
  </si>
  <si>
    <t>Please note: advanced registration required for each 20 minute session through the Tri-Regional Infant Hearing Program at www.childdevelopmentprograms.ca/bookmybaby or 1-888-703-5437 x4. Children develop speech and language skills by listening and imitating those around them, but these skills may be delayed in the case of deafness or hearing loss. Sign up your infant for a...</t>
  </si>
  <si>
    <t>(CLOSED), August 7th, 2025</t>
  </si>
  <si>
    <t>Family Storytime (Courtice)</t>
  </si>
  <si>
    <t>Musical Babies (Newcastle)</t>
  </si>
  <si>
    <t>Birth to pre-crawlers</t>
  </si>
  <si>
    <t>Introduce your little ones to interactive songs, nursery rhymes, music, creative movement, and musical instruments. Learn how to make and incorporate music into your child’s everyday play experiences. Presented with EarlyON Child and Family Centres.</t>
  </si>
  <si>
    <t>Drop-in Research Help</t>
  </si>
  <si>
    <t>Browse the reference collection, consult Ancestry Library Edition, or submit a more detailed research request. Staff will help to direct your research questions and assist with CLMA print and digital resources.</t>
  </si>
  <si>
    <t>August 8th, Featured Events</t>
  </si>
  <si>
    <t>Stay and Play (Orono)</t>
  </si>
  <si>
    <t>August 8th, 2025</t>
  </si>
  <si>
    <t>Family STEAM Fun (Courtice)</t>
  </si>
  <si>
    <t>JK-Grade 2</t>
  </si>
  <si>
    <t>Have fun exploring some of CLMA’s tech toys that make coding and science fun and easy to learn. Kids will get hands-on experience with gadgets like robots, circuits, and interactive games that spark creativity and curiosity.</t>
  </si>
  <si>
    <t>August 9th, Featured Events</t>
  </si>
  <si>
    <t>August 9th, 2025</t>
  </si>
  <si>
    <t>Babysitting Course (Bowmanville)</t>
  </si>
  <si>
    <t>PLEASE NOTE: Refunds are subject to a non-refundable Eventbrite processing fee. Caregivers and support staff for people with disabilities are admitted free of charge. Recommended that attendees bring a lunch or snack and also a teddy bear or stuffie for practicing. Learn the fundamental skills you need to start your own babysitting service with a Red Cross certified instructor. Topics include: How to give appropriate care for infants, toddlers and school-aged children; Dealing with basic First Aid emergencies; How to recognize potential hazards; What parents expect of a babysitter; How to safely find customers; and Rural babysitting. Presented with React Right Safety Services.</t>
  </si>
  <si>
    <t>Family Fun and Wellness</t>
  </si>
  <si>
    <t>Enjoy an afternoon of family fun! Play old fashioned games, follow the garden walk, and participate in a wellness activity!</t>
  </si>
  <si>
    <t>August 11th, Featured Events</t>
  </si>
  <si>
    <t>French Storytime | L'Heure du conte</t>
  </si>
  <si>
    <t>Bonjour! Drop in for a fun French storytime! We'll sing songs, read books, and practice the language together! No knowledge of the language is required, all are welcome. Bonjour! Passez nous voir pour une heure d’histoires amusante! Nous allons chanter, lire des livres et pratiquer la langue français ensemble! La maÎtrise du français n’est pas requise, tous sont bienvenus.</t>
  </si>
  <si>
    <t>August 11th, 2025</t>
  </si>
  <si>
    <t>Stay and Play (Bowmanville)</t>
  </si>
  <si>
    <t>Musical Babies (Courtice)</t>
  </si>
  <si>
    <t>Pre-crawlers to 15 months</t>
  </si>
  <si>
    <t>Get fit with low impact movements and music. All classes suitable for any fitness level, no experience required. Presented with Community Care Durham.</t>
  </si>
  <si>
    <t>August 12th, Featured Events</t>
  </si>
  <si>
    <t>August 12th, 2025</t>
  </si>
  <si>
    <t>Martial Arts</t>
  </si>
  <si>
    <t>Combine movement and breathing techniques to create energetic flow and improve health. All classes suitable for any fitness level, no experience required. Presented with Community Care Durham.</t>
  </si>
  <si>
    <t>Community Employment Services</t>
  </si>
  <si>
    <t>Get professional assistance with resumes and cover letters, find job search support and employment counselling, and gain valuable interview skills practice and advice. Presented with Durham College Community Employment Services.</t>
  </si>
  <si>
    <t>LEGO Spike Club</t>
  </si>
  <si>
    <t>In this 3-day series, children will learn coding-based robotics and complete hands-on building challenges with LEGO SPIKE Prime building kits. Please note: Both sessions of LEGO SPIKE Club are the same. Please limit registration to one three-day series per child to maximize opportunities for everyone. Refunds are subject to a non-refundable Eventbrite processing fee. Caregivers and support staff for people with disabilities are admitted free of charge.</t>
  </si>
  <si>
    <t>August 13th, Featured Events</t>
  </si>
  <si>
    <t>August 13th, 2025</t>
  </si>
  <si>
    <t>Jam and Groove Together!</t>
  </si>
  <si>
    <t>1-5 years</t>
  </si>
  <si>
    <t>Children can sing, dance, play, and explore a variety of instruments while enhancing their cognitive, social, emotional, and motor skills in this joyful learning experience!</t>
  </si>
  <si>
    <t>Enjoy tea on the veranda of Waverley Place, with catering provided by Pound &amp; Pestle Culinary Co.! Explore the heritage home, chat with friends, and relax with a cup of tea and delicious refreshments. Food options prepared by Pound &amp; Pestle Culinary Co: Fingerling tea sandwiches (chive whipped cream cheese with English cucumber and watercress; shaved Black Forest ham and Havarti; Welsh cheddar with pear chutney); Mini scones with Devon clotted cream and boutique fruit preserves; French macarons; Chocolate truffles; Local strawberries; and Assorted Twinings teas with cubed white and raw sugar. If you have a severe nut allergy, please contact the Sarah Jane Williams Heritage Centre at 905-623-2734. PLEASE NOTE: Advanced registration and payment are required. Cost $35+tax per person, with a minimum order of two people. Vegetarian and gluten-free options are available. For inquiries about additional seating options, please contact Heather Ridge at hridge@cplma.ca Refunds up to 7 days before the event. Refunds are subject to a non-refundable processing fee. Caregivers and support staff for people with disabilities are admitted free of charge.</t>
  </si>
  <si>
    <t>Discover Durham College: Your Pathway to Post-Secondary Education</t>
  </si>
  <si>
    <t>Adults and Youth</t>
  </si>
  <si>
    <t>Learn about program options, how to apply, available student supports, and what to expect as a mature student, newcomer, or recent high school graduate. Whether you're upgrading your skills or starting fresh, this session will help you take the next step with confidence.</t>
  </si>
  <si>
    <t>August 14th, Featured Events</t>
  </si>
  <si>
    <t>August 14th, 2025</t>
  </si>
  <si>
    <t>Dino Tales!</t>
  </si>
  <si>
    <t>ROAR! Stomp like a T-Rex at this special storytime! Explore the world of dinosaurs and paleontology with scaly tales and hands-on activities.</t>
  </si>
  <si>
    <t>August 15th, Featured Events</t>
  </si>
  <si>
    <t>Family STEAM Fun (Newcastle)</t>
  </si>
  <si>
    <t>Grades JK-2</t>
  </si>
  <si>
    <t>August 15th, 2025</t>
  </si>
  <si>
    <t>Stay and Play (Courtice)</t>
  </si>
  <si>
    <t>August 22nd, Featured Events</t>
  </si>
  <si>
    <t>TAG (Teen Advisory Group, Courtice)</t>
  </si>
  <si>
    <t>Grades 7-12</t>
  </si>
  <si>
    <t>Assist with events and program preparation, learn leadership skills and more while earning your community volunteer hours.</t>
  </si>
  <si>
    <t>August 16th, Featured Events</t>
  </si>
  <si>
    <t>Spanish Storytime | La Hora del Cuento</t>
  </si>
  <si>
    <t>Join us for stories, songs and fun in Spanish and English. No knowledge of the language is required, all are welcome. Vengan a disfrutar de cuentos, canciones y diversión en español e inglés. No es necesario hablar español; todos son bienvenidos.</t>
  </si>
  <si>
    <t>August 16th, 2025</t>
  </si>
  <si>
    <t>Speaker Series: Ron Alldred, Stories from Camp 30</t>
  </si>
  <si>
    <t>Join us for special presentation by Camp 30 tour guide, Ron Alldred. Ron will share stories of POW escape attempts, the Battle of Bowmanville, and many more stories about Camp 30. Presented in partnership with the Jury Lands Foundation. Funding generously provided by the Ontario Trillium Foundation. For more information, please see our Heritage Speaker Series page.</t>
  </si>
  <si>
    <t>August 18th, Featured Events</t>
  </si>
  <si>
    <t>August 18th, 2025</t>
  </si>
  <si>
    <t>August 19th, Featured Events</t>
  </si>
  <si>
    <t>August 19th, 2025</t>
  </si>
  <si>
    <t>August 20th, Featured Events</t>
  </si>
  <si>
    <t>LEGO Blast (Courtice)</t>
  </si>
  <si>
    <t>Grades JK-6</t>
  </si>
  <si>
    <t>Build, explore, create and put your LEGO skills to the test! Choose a challenge card or create your own masterpiece!</t>
  </si>
  <si>
    <t>August 20th, 2025</t>
  </si>
  <si>
    <t>August 21st, Featured Events</t>
  </si>
  <si>
    <t>Please note: advanced registration required for each 20 minute session through the Tri-Regional Infant Hearing Program at www.childdevelopmentprograms.ca/bookmybaby or 1-888-703-5437 x4. Children develop speech and language skills by listening and imitating those around them, but these skills may be delayed in the case of deafness or hearing loss. Sign up your infant for a screening if you have hearing-related concerns, and learn about the follow-up services available to your family. Presented in partnership with Markham Stouffville Hospital, the lead agency for the Tri-Regional Infant Hearing Program.</t>
  </si>
  <si>
    <t>August 21st, 2025</t>
  </si>
  <si>
    <t>Waverley Place Tours</t>
  </si>
  <si>
    <t>Join us for tours of Waverley Place, a historic home furnished and exhibited to depict the Edwardian period (1900-1930s) and lifestyle of a wealthy merchant family in this area.</t>
  </si>
  <si>
    <t>August 22nd, 2025</t>
  </si>
  <si>
    <t>August 25th, Featured Events</t>
  </si>
  <si>
    <t>August 25th, 2025</t>
  </si>
  <si>
    <t>August 26th, Featured Events</t>
  </si>
  <si>
    <t>LEGO Blast (Orono)</t>
  </si>
  <si>
    <t>August 26th, 2025</t>
  </si>
  <si>
    <t>August 27th, Featured Events</t>
  </si>
  <si>
    <t>August 27th, 2025</t>
  </si>
  <si>
    <t>Board Game Bonanza (Bowmanville)</t>
  </si>
  <si>
    <t>Discover a new game or play an old favourite with family and friends. Enjoy laughter, friendly competition, and quality time together as you explore a variety of board games and puzzles for all ages.</t>
  </si>
  <si>
    <t>Summer Camp - Children</t>
  </si>
  <si>
    <t>After Care - EGSG</t>
  </si>
  <si>
    <t>Description: Extend your child's camp experience with our fun and engaging After Care program! Available from 4 p.m. to 5:30 p.m. After Care provides a safe and supervised environment for campers to relax, socialize, and enjoy a variety of activities after a full day of camp. After Care is available to campers enrolled at the East Gwillimbury Sports Complex day camps. Registration is required and can be added during the camp registration process, please ensure to register for all required weeks at the correct locations.</t>
  </si>
  <si>
    <t>After Care - HLCC</t>
  </si>
  <si>
    <t>CLOSED</t>
  </si>
  <si>
    <t>Description: Extend your child's camp experience with our fun and engaging After Care program! Available from 4 p.m. to 5:30 p.m. After Care provides a safe and supervised environment for campers to relax, socialize, and enjoy a variety of activities after a full day of camp. After Care is available to campers enrolled at the Holland Landing Community Centre day camps. Registration is required and can be added during the camp registration process, please ensure to register for all required weeks at the correct locations.</t>
  </si>
  <si>
    <t>After Care - LIONS</t>
  </si>
  <si>
    <t>Description: Extend your child's camp experience with our fun and engaging After Care program! Available from 4 p.m. to 5:30 p.m. After Care provides a safe and supervised environment for campers to relax, socialize, and enjoy a variety of activities after a full day of camp. After Care is available to campers enrolled at the Mount Albert Lions Community Centre day camps. Registration is required and can be added during the camp registration process, please ensure to register for all required weeks at the correct locations.</t>
  </si>
  <si>
    <t>After Care  - ROSS</t>
  </si>
  <si>
    <t>Description: Extend your child's camp experience with our fun and engaging After Care program! Available from 4 p.m. to 5:30 p.m. After Care provides a safe and supervised environment for campers to relax, socialize, and enjoy a variety of activities after a full day of camp. After Care is available to campers enrolled at the Ross Family Complex day camps. Registration is required and can be added during the camp registration process, please ensure to register for all required weeks at the correct locations.</t>
  </si>
  <si>
    <t>Before Care - EGSG</t>
  </si>
  <si>
    <t>Description: Start your camper's day off right with our engaging Before Care program! Available from 7:30 a.m. to 9:00 a.m. Before Care provides a safe and fun environment for campers to socialize and unwind before camp begins. Before Care is available to all campers enrolled at the East Gwillimbury Sports Complex day camps. Registration is required and can be added during the camp registration process, please ensure to register for all required weeks at the correct locations.</t>
  </si>
  <si>
    <t>Before Care - HLCC</t>
  </si>
  <si>
    <t>Description: Start your camper's day off right with our engaging Before Care program! Available from 7:30 a.m. to 9:00 a.m. Before Care provides a safe and fun environment for campers to socialize and unwind before camp begins. Before Care is available to all campers enrolled at the Holland Landing Community Centre day camps. Registration is required and can be added during the camp registration process, please ensure to register for all required weeks at the correct locations.</t>
  </si>
  <si>
    <t>Before Care - LIONS</t>
  </si>
  <si>
    <t>Description: Start your camper's day off right with our engaging Before Care program! Available from 7:30 a.m. to 9:00 a.m. Before Care provides a safe and fun environment for campers to socialize and unwind before camp begins. Before Care is available to all campers enrolled at the Mount Albert Lions Community Centre day camps. Registration is required and can be added during the camp registration process, please ensure to register for all required weeks at the correct locations.</t>
  </si>
  <si>
    <t>Before Care - ROSS</t>
  </si>
  <si>
    <t>Description: Start your camper's day off right with our engaging Before Care program! Available from 7:30 a.m. to 9:00 a.m. Before Care provides a safe and fun environment for campers to socialize and unwind before camp begins. Before Care is available to all campers enrolled at Ross Family Complex day camps. Registration is required and can be added during the camp registration process, please ensure to register for all required weeks at the correct locations.</t>
  </si>
  <si>
    <t>Camp EG - 2025 - EGSG</t>
  </si>
  <si>
    <t>Description: This camp is perfect for the first time camper. Campers will play different games and sports throughout the day and participate in various arts &amp; craft activities. Campers can even dress up on the theme days.</t>
  </si>
  <si>
    <t>Camp EG - 2025 - HLCC</t>
  </si>
  <si>
    <t>Camp EG - 2025 - LIONS</t>
  </si>
  <si>
    <t>Camp EG Jr - 2025 - HLCC</t>
  </si>
  <si>
    <t>Camp EG Jr - 2025 - EGSG</t>
  </si>
  <si>
    <t>Description: This camp is perfect for the first time camper. Campers will play different games and sports throughout the day and participate in various arts &amp; craft activities. Campers can even dress up on the theme days. Note: All campers must be four years old by the first day of camp they are registered for and campers must be toilet trained.</t>
  </si>
  <si>
    <t>Camp EG Jr - 2025 - LIONS</t>
  </si>
  <si>
    <t>Description: This camp is perfect for the first time camper. Junior campers will play different games and sports throughout the day and participate in various arts &amp; craft activities. Campers can even dress up on the theme days.</t>
  </si>
  <si>
    <t>EFK - Minecraft Mission to Mars &amp; Mars Rover - 2025</t>
  </si>
  <si>
    <t>Description: Students will learn about the engineering, technology, and innovation that is required for future human habitation of Mars. Within Minecraft, students will complete a variety of missions that are necessary for survival and the advancement of science on the Red Planet. Students will apply their creativity, collaboration, and problem-solving skills while completing missions within EFK’s unique, customized, collaborative Mission to Mars Minecraft Map. This is a one-of-a-kind, out-of-this-world experience you will not find anywhere else.</t>
  </si>
  <si>
    <t>EFK - Minecraft Urban Innovation - 2025</t>
  </si>
  <si>
    <t>Description: Design, create, and make your very own city come alive using Minecraft! In this camp, kids will explore a variety of themes centered around scientific, sustainable, innovative, and futuristic city planning and design. Kids will immerse themselves in Minecraft while applying the Engineering for Kids design process to create a model of their very own, futuristic, sustainable city.</t>
  </si>
  <si>
    <t>EG Day Trippers - 2025</t>
  </si>
  <si>
    <t>9-13</t>
  </si>
  <si>
    <t>9, 10, 11, 12, 13</t>
  </si>
  <si>
    <t>Description: This camp is suited for the camper who is looking for adventure! Each week campers will go on three separate day trips. Campers will visit the ROC (Recreation Outdoor Campus) where they have rock climbing, high and low ropes, and outdoor team building activities. They will also visit Air Riderz Trampoline Park for various trampoline activities and The Railyard for fun on the Aquapark. Campers will also participate in activities, sports and games like capture the flag, amazing race/survivor and more.</t>
  </si>
  <si>
    <t>Girls Hockey Camp - 2025</t>
  </si>
  <si>
    <t>Description: This camp is an opportunity for young hockey players who identify as female, to learn new skills and knowledge to increase their game! The campers will develop their individual and team skills in a fun, structured and competitive environment. A game will be played at the end of the week matching players age, size and skills level. Full hockey equipment required.</t>
  </si>
  <si>
    <t>Arts &amp; Culture - Children</t>
  </si>
  <si>
    <t>Jazz</t>
  </si>
  <si>
    <t>6, 7, 8</t>
  </si>
  <si>
    <t>CANCELED</t>
  </si>
  <si>
    <t>Description: For those who enjoy creativity and movement this is the class for you. Participants will not only learn the fundamentals, positions and technical movements that are required in Jazz dance, but they will also develop strength, style, flexibility, coordination and gain a sense of rhythm and musicality. Dress Code: body suit, tights, ballet shoes or bare feet &amp; hair in a pony tail.</t>
  </si>
  <si>
    <t>Jr. Art Attack</t>
  </si>
  <si>
    <t>Description: This camp allows junior campers to use their creative talents in a variety of ways. Each day the junior campers will get the opportunity to create diferent projects like watercolour paintings, jewelry, clay figures, sketches and more! Campers get to take home everything they make to show their families!</t>
  </si>
  <si>
    <t>Jr. Finale Camp</t>
  </si>
  <si>
    <t>Description: The last week of fun and excitement! Junior campers will play their favourite games from the summer, along with some arts and crafts. Junior campers can participate in theme days and special activities like skating!</t>
  </si>
  <si>
    <t>Jr. Soccer and Sports Camp - 2025 - ROSS</t>
  </si>
  <si>
    <t>Description: In this exciting partnership with the EG Soccer Club, your junior soccer star will spend half the day learning the fundamentals of soccer from coaches with the soccer club. In the other half of the day, campers will join their respective Sports Camp to keep the fun going with more sports and activities.</t>
  </si>
  <si>
    <t>Jr. Sports Camp - 2025 - HHAC</t>
  </si>
  <si>
    <t>Description: Is your junior camper full of energy? Does your camper like different sports? Every day campers get to play a variety of sports, games and activities. Some sports &amp; activities include; the bouldering wall, floor hockey, basketball, and team building activities.</t>
  </si>
  <si>
    <t>Jr. Sports Camp - 2025 - ROSS</t>
  </si>
  <si>
    <t>Description: Is your camper full of energy? Does your camper like different sports? Every day campers get to play a variety of sports, games and activities. Some sports &amp; activities include; the bouldering wall, floor hockey, basketball, and team building activities.</t>
  </si>
  <si>
    <t>Kids MIxed Media Art Class</t>
  </si>
  <si>
    <t>In partnership with Alorah designs we are excited to announce this fun new art class for ages 4 to 8yrs. Throughout the session, children will have the chance to immerse themselves in the captivating world of water colour and acrylic painting. Each week, we will delve into exciting themes inspired by the beauty of the seasons, allowing young artists to discover and interpret the magic of these seasons through their artwork. We provide a fun and inclusive space where children can discover the joy of creating art and making new friends.</t>
  </si>
  <si>
    <t>Kids Mixed Media Art Class (9 - 15 yrs)</t>
  </si>
  <si>
    <t>In partnership with Alorah designs we are excited to announce this fun new art class for ages 9 to 15yrs. Throughout the session, participants will have the chance to immerse themselves in the captivating world of watercolour and acrylic painting. Each week, we will delve into exciting themes inspired by the beauty of the seasons, allowing young artists to discover and interpret the magic of these seasons through their artwork. We provide a fun and inclusive space where children can discover the joy of creating art and making new friends.</t>
  </si>
  <si>
    <t>Nature</t>
  </si>
  <si>
    <t>Nature Camp  - 2025 - HLCC</t>
  </si>
  <si>
    <t>Description: Does your camper like being outside? Does your camper like using nature to create crafts? Does your camper like nature walks? This is the perfect camp for them! Campers will get the chance to discover all that nature has to offer.</t>
  </si>
  <si>
    <t>Nature Sprouts Camp - 2025 - HLCC</t>
  </si>
  <si>
    <t>Description: Does your junior camper like being outside? Does your junior camper like using nature to create crafts? Does your junior camper like nature walks? This is the perfect camp for them! Campers will get the chance to discover all that nature has to offer.</t>
  </si>
  <si>
    <t>Nature Sprouts Camp - 2025 - LIONS</t>
  </si>
  <si>
    <t>Sharon Temple: Adventure - Week 6 - 2025 (Short Week)</t>
  </si>
  <si>
    <t>Description: Join us for puzzle-cracking, riddle-solving fun, and come with us on an adventure or two! Throughout this week, campers will embark on an adventure around the Museum, participating in obstacle courses, treasure hunts, and map-reading challenges, in addition to regular camp activities like games and crafts. They’ll also enjoy a visit from Knights in the Classroom, the improvisational education group! - Camp hours are 9 a.m. to 4 p.m. Flexible drop off will take place between 8:30 and 9 a.m. Flexible Pick up will take place between 4-5 p.m. -The camp service is provided by the Sharon Temple not the Town of East Gwillimbury. -The Town of East Gwillimbury is in no way responsible for any camp operations at the Sharon Temple including COVID 19 safety measures and requirements. Any questions please contact the Temple at 905-478-2389 or info@sharonmuseumandgardens.ca</t>
  </si>
  <si>
    <t>Sharon Temple: Adventure Junior - Week 6 - 2025 (Short Week)</t>
  </si>
  <si>
    <t>Sharon Temple: Deep Sea Discovery - Week 7 - 2025</t>
  </si>
  <si>
    <t>Description: This week, campers will dive into the deep sea to discover what kind of creatures live beneath the waves and discover the many people who have sailed atop them. Through themed crafts, games, and activities, campers will explore our planet’s oceans as well as experience the regular fun of summer camp. Campers will also be visited by pirates from "Pirate Life" and their boatmobile to learn how to become true pirates! Pirate Life is a charitable arts organization that works to create exciting and accessible arts experiences across Ontario. - Camp hours are 9 a.m. to 4 p.m. Flexible drop off will take place between 8:30 and 9 a.m. Flexible Pick up will take place between 4-5 p.m. -The camp service is provided by the Sharon Temple not the Town of East Gwillimbury. -The Town of East Gwillimbury is in no way responsible for any camp operations at the Sharon Temple including COVID 19 safety measures and requirements. Any questions please contact the Temple at 905-478-2389 or info@sharonmuseumandgardens.ca</t>
  </si>
  <si>
    <t>Sharon Temple: Deep Sea Discovery Junior - Week 7 - 2025</t>
  </si>
  <si>
    <t>Aquatics Youth</t>
  </si>
  <si>
    <t>Splash &amp; Save</t>
  </si>
  <si>
    <t>Splash and Save is a new initiative designed to help recruit aquatic staff for the Health and Active Living Plaza. Candidates interested in becoming certified as a National Lifeguard or Swim Instructor are able to take certifications on their own this summer. Once you successfully complete the certification, you’ll be eligible for an interview with our Aquatics team. If hired, you may be eligible for reimbursement of your original course fees. For additional information please email kwiseloney@eastgwillimbury.ca</t>
  </si>
  <si>
    <t>Sr. Art Attack - 2025</t>
  </si>
  <si>
    <t>Description: This camp allows campers to use their creative talents in a variety of ways. Each day the campers will get the opportunity to create diferent projects like watercolour paintings, jewelry, clay figures, sketches and more! Campers get to take home everything they make to show their families!</t>
  </si>
  <si>
    <t>Sr. Creative Movers Camp - 2025</t>
  </si>
  <si>
    <t>Description: Get loose! Get your body movin'! Campers at Creative Movers will get to enjoy many different forms of dance and body movement, all abilities are welcome! Get more comfortable with your body and its movement through all these forms of fun!</t>
  </si>
  <si>
    <t>Sr. Finale Camp - 2025</t>
  </si>
  <si>
    <t>Description: The last week of fun and excitement! Campers will play their favourite games from the summer, along with some arts and crafts. Campers can participate in theme days and special activities like skating!</t>
  </si>
  <si>
    <t>Sr. Soccer &amp; Sports Camp - 2025 - ROSS</t>
  </si>
  <si>
    <t>Description: In this exciting partnership with the EG Soccer Club, your soccer star will spend half the day learning the fundamentals of soccer from coaches with the soccer club. In the other half of the day, campers will join their respective Sports Camp to keep the fun going with more sports and activities.</t>
  </si>
  <si>
    <t>Sr. Sports Camp - 2025 - HHAC</t>
  </si>
  <si>
    <t>Sr. Sports Camp - 2025 - ROSS</t>
  </si>
  <si>
    <t>Tennis Camp - 2025</t>
  </si>
  <si>
    <t>Description: Tennis camp is a half-day camp from 9am to 12pm. Campers will be split by their ages then learn and work on specific fundamentals throughout the week including groundstrokes, serves, and volleys through drills and game play. There is a tournament for all participants on the last day of camp, each week. All coaches are Tennis Canada certified.</t>
  </si>
  <si>
    <t>Children</t>
  </si>
  <si>
    <t>Drop In Funtastic Fridays</t>
  </si>
  <si>
    <t>10, 11, 12</t>
  </si>
  <si>
    <t>Drop in fun for Fridays! Come by the library for hands on crafts and experiments. Ages 10-12.</t>
  </si>
  <si>
    <t>Tweens/Teens</t>
  </si>
  <si>
    <t>Gaming Session</t>
  </si>
  <si>
    <t>Use the Library’s Oculus Quest Virtual Reality Headset and Nintendo Switch to play your favourite games with your friends! Both consoles will be available at each session. The Library's Study Room space will be the provided for this program. Free for all ages!</t>
  </si>
  <si>
    <t>3D Printed Keychains</t>
  </si>
  <si>
    <t>Learn to design in virtual 3D space while customzing your own keychain and create files for 3D printing. Costs $2 per person, pay on the day of the program. Adults &amp; seniors, registration required.</t>
  </si>
  <si>
    <t>Animal Explorers Club</t>
  </si>
  <si>
    <t>4, 5, 6, 7, 8, 9</t>
  </si>
  <si>
    <t>Are you a budding zoologist? Join us as we explore different animals from across the globe each week. Ages 4-9, registration required.</t>
  </si>
  <si>
    <t>Teen Librarian for a Week</t>
  </si>
  <si>
    <t>Love books? Got big ideas? Need volunteer hours? This summer, YOU can take over part of the library! Apply to be a Teen Librarian for a Week, where you’ll work one-on-one with our staff to create your very own book display. Bring your creativity — we'll bring the books, supplies, and support! Apply through the link below:</t>
  </si>
  <si>
    <t>Kindergarten Readiness</t>
  </si>
  <si>
    <t>3</t>
  </si>
  <si>
    <t>Our Kindergarten Readiness Program, is a six week program designed to prepare young children for the exciting journey of starting kindergarten. With a focus on fostering essential skills and nurturing a love for learning, our weekly program provides a supportive environment where children can develop the confidence and abilities needed to thrive in school and beyond. Ages 3+. registration required.</t>
  </si>
  <si>
    <t>Pop Up Legal Clinic</t>
  </si>
  <si>
    <t>Drop by for legal advice from a lawyer or licensed paralegal from the Community Legal Clinic of York Region.</t>
  </si>
  <si>
    <t>Babytime</t>
  </si>
  <si>
    <t>0-2</t>
  </si>
  <si>
    <t>0, 1, 2</t>
  </si>
  <si>
    <t>Join us for simple songs, stories &amp; rhymes appropriate geared toward our littlest learners! 6 months - 2 years. Drop-in.</t>
  </si>
  <si>
    <t>Tech Help</t>
  </si>
  <si>
    <t>Got a tech question? Drop in for some help!</t>
  </si>
  <si>
    <t>Doki Doki Anime Club</t>
  </si>
  <si>
    <t>Love anime that tells big stories and explores even bigger ideas? Join us to watch thought-provoking shows that tackle real-world themes, then stay for lively discussions, fun activities, and, of course, snacks! Whether you're a longtime fan or just getting started, there's a seat for you.</t>
  </si>
  <si>
    <t>Stories from Around the World</t>
  </si>
  <si>
    <t>Have an adventure without leaving EG. Try out a greeting in a new language, hear stories from exciting places, and take a virtual tour to see the sites as we explore the world around us. Ages 4-9, drop-in.</t>
  </si>
  <si>
    <t>Nature Storytime</t>
  </si>
  <si>
    <t>2+</t>
  </si>
  <si>
    <t>2</t>
  </si>
  <si>
    <t>Learn about nature and the world around us through stories and a nature-based activity. Will take place outside weather permitting. Ages 2+, drop-in.</t>
  </si>
  <si>
    <t>Stitch Circle</t>
  </si>
  <si>
    <t>Calling all knitters, crocheters and fabric artists. Join us at the library to work on your own projects or donations for those in need. Drop-in.</t>
  </si>
  <si>
    <t>International Building Challenges</t>
  </si>
  <si>
    <t>7</t>
  </si>
  <si>
    <t>Building challenges all summer long! Ages 7+, registration required.</t>
  </si>
  <si>
    <t>Bring a Story, Share a Story: Adult Storytime</t>
  </si>
  <si>
    <t>Love to read but don’t want the pressure of a traditional book club? Bring a Book, Share a Story is a relaxed storytime circle for adults. Bring a short passage—from a novel, poem, article, or anything you’ve enjoyed reading—and share it aloud with the group. No required reading, just great conversation and a cozy space to connect through stories. Adults &amp; seniors, registration required.</t>
  </si>
  <si>
    <t>Global Art Journey</t>
  </si>
  <si>
    <t>Travel with us as we explore different art styles from around the world! Learn about Australian Aboriginal dot painting, weaving, printmaking, origami, and more! Ages 7+, registration required.</t>
  </si>
  <si>
    <t>Community Storytime: Stories, Crafts &amp; Community Connections</t>
  </si>
  <si>
    <t>Join us for a joyful storytime series where families connect, kids create, and grownups participate! All ages, registration required.</t>
  </si>
  <si>
    <t>Anime/Manga Craft Club</t>
  </si>
  <si>
    <t>Share your love of Japanese anime and manga with other like minded enthusiasts at our first ever anime themed craft club! 13+, please register.</t>
  </si>
  <si>
    <t>Intro to Bollywood Dancing</t>
  </si>
  <si>
    <t>Bollywood dancing comes from the Indian film industry. It's energetic, expressive and so much fun! No prior dance experience necessary. All ages, registration required.</t>
  </si>
  <si>
    <t>Blackout Poetry &amp; DIY Zines</t>
  </si>
  <si>
    <t>13-18</t>
  </si>
  <si>
    <t>13, 14, 15, 16, 17, 18</t>
  </si>
  <si>
    <t>Make words come alive—and disappear—in this creative mashup of poetry and punk-inspired publishing! Using old book pages, markers, and your imagination, you'll craft your own blackout poems and then turn your writing and art into a handmade zine (a mini-magazine you can fold, photocopy, and share). No writing experience required—just show up and express yourself! Chill vibes, creative minds welcome. Ages 13 - 18, registration required.</t>
  </si>
  <si>
    <t>Summer Celebration Party</t>
  </si>
  <si>
    <t>Help us celebrate another amazing summer of reading with crafts, activities, and treats! All ages, drop-in.</t>
  </si>
  <si>
    <t>Music Bop</t>
  </si>
  <si>
    <t>0-4</t>
  </si>
  <si>
    <t>0, 1, 2, 3, 4</t>
  </si>
  <si>
    <t>Get moving to some tunes! Join us for singing, dancing, instruments and fun. Ages 0-4, drop-in.</t>
  </si>
  <si>
    <t>Tween Makers</t>
  </si>
  <si>
    <t>Learn new Maker skills and STEAM projects while meeting new friends! From coding to 3D designs, experiments to crafting, each session we will learn a new skill and put it to work with a creative project! Tweens, registration required. Please ensure you register at least 24 hours before the start of the program.</t>
  </si>
  <si>
    <t>Food Pantry</t>
  </si>
  <si>
    <t>East Gwillimbury Public Library hosts a Food Pantry for families and individuals in need.</t>
  </si>
  <si>
    <t>Baking &amp; Cooking</t>
  </si>
  <si>
    <t>C55K - Cook to Connect - Fall 2025</t>
  </si>
  <si>
    <t>lub 55 &amp; the Junior Optimists are coming together in this intergenerational cooking program! Must be a current Club 55 Member to register. Program is absolutely free, and you get to eat what you make!</t>
  </si>
  <si>
    <t>Mini Chefs</t>
  </si>
  <si>
    <t>Familiarization/Safety/Cooking in the Kitchen. This is a great creative way for children to learn about cooking. Together preschoolers and parents will follow recipes, measure ingredients and of course taste testing. Participation is with parent.</t>
  </si>
  <si>
    <t>Cooking Kids</t>
  </si>
  <si>
    <t xml:space="preserve">This instructor-led program is a great way for kids to learn how to chop, stir, blend and mix. Participants will be taught kitchen safety, use of different utensils, measuring, recipe reading and healthy eating. Program will be kept basic yet loads of fun.
</t>
  </si>
  <si>
    <t>Camps</t>
  </si>
  <si>
    <t>Baking Adventures Camp (2025)</t>
  </si>
  <si>
    <t>Campers will learn how to work safely in a kitchen, learning various baking and decorating tips and tricks. They will learn all the basics such as knife skills, safely working with an oven, measuring, mixing and more! They will build confidence while cooking up a storm with their fellow junior bakers!</t>
  </si>
  <si>
    <t>Big ROC Adventure (2025)</t>
  </si>
  <si>
    <t>Enjoy an element of adventure when you come to the ROC. Campers will take part in a variety of nature challenges, organized sports, archery, arts and crafts and use amenities on site such as the ROC’s splash pad, high ropes course, rock climbing wall, zipline, nature trails, playgrounds and Georgina Village Museum.</t>
  </si>
  <si>
    <t>PA Day Camp (2025)</t>
  </si>
  <si>
    <t>Georgina offers a variety of exciting PA Day Camps designed to keep kids active, creative, and connected! With programs held at unique locations like De La Salle Park, Georgina Gym, the ROC, and the Multi-Use Recreation Centre (MURC), each camp offers a one-of-a-kind experience filled with adventure, exploration, and friendship. From beach games and nature challenges to rock climbing, archery, swimming, sports, crafts, and more, there’s something for every interest and energy level. Our experienced camp leaders create a safe, supportive, and dynamic environment where kids can try new things, build confidence, and make lasting memories. Whether your child is an outdoor adventurer, a budding artist, a team player, or just ready for some PA Day fun, we’ve got a camp they'll love. Join us for a day of discovery, creativity, and non-stop excitement—right here in your community!</t>
  </si>
  <si>
    <t>Holiday Camp (2025)</t>
  </si>
  <si>
    <t>Looking for a fun and active way to keep your child entertained over the holidays? Join us for our Holiday Camp at the Georgina Gym – where every day is packed with festive fun and adventure! Each day is bursting with exciting activities to keep your child moving, creating, and smiling! From arts and crafts to games, sports, and a mix of indoor and outdoor adventures, there’s something for every camper. Let us take care of the fun – your kids will make memories, new friends, and come home with stories to share! Choose what works for you: register for the full 4-day week or pick individual days to fit your schedule. Need a little extra time? We’ve got you covered with optional extended care before and after camp (available for an additional fee).</t>
  </si>
  <si>
    <t>Theatre Camp - March Break (2026)</t>
  </si>
  <si>
    <t>Step into the spotlight at our Young Actors Theatre Camp—where imagination takes center stage and confidence takes flight! This exciting program introduces children to the world of theatre through creative play, performance, and self-expression. Throughout the week, young performers will build essential stage skills like confident body language, voice projection, and character development, all while preparing for a mini production. Roles in the play will be thoughtfully assigned based on each camper’s age, experience, and individual strengths, ensuring everyone has a chance to shine. Campers will also dive into theatre games that explore improvisation and mime, encouraging quick thinking, teamwork, and creative freedom. In addition to acting, campers will enjoy arts &amp; crafts sessions, creating props and set pieces that bring their performance to life. The week culminates in a special Friday night performance for family and friends—a joyful celebration of everything they’ve learned. Arts &amp; crafts will also be on display for guests to enjoy. Whether your child is a budding performer or just curious about the stage, this camp offers a supportive space to explore, grow, and have fun!</t>
  </si>
  <si>
    <t>Creative Arts</t>
  </si>
  <si>
    <t>Cartoon Computer Animation Camp 2025</t>
  </si>
  <si>
    <t>Come unleash your imagination in this camp by creating your own animated cartoon movie. You will be guided step by step in a collaborative, computerized environment, as you create and watch your cartoon come to life. The software’s engaging design and multiple levels, offer a fun, rewarding experience providing the novice animator the courage to create with confidence! At the end of the camp, parents will be sent their animated movies.</t>
  </si>
  <si>
    <t>Video Game Creation Camp 2025</t>
  </si>
  <si>
    <t>Campers will learn a visual programming language using an entirely icon-based interface, campers will learn advanced game design concepts in a simple, direct, and intuitive manner. This intelligent screen time is an excellent opportunity to introduce kids to computer programming. Game controllers will be on-site to simulate the console experience.</t>
  </si>
  <si>
    <t>Paint Your Own Pottery - Sea Turtle Tiles</t>
  </si>
  <si>
    <t>Join us for a Paint Your Own Pottery Workshop for children and youth!
We've partnered with Crock A Doodle Keswick to bring a series of fun and engaging pottery projects - see our website for other offered workshops! Time to get messy, using fun techniques, participant's will be creating a special turtle tile. All materials will be supplied.This workshop will take place at Crock A Doodle studio Keswick: 36 Dovedale Drive Note: Please ensure you bring a smock to paint in. All pottery will be ready for pick up the following Friday.</t>
  </si>
  <si>
    <t>Custom Door Hangers</t>
  </si>
  <si>
    <t>Add a pop of personality to your home! In this fun, hands-on workshop, you’ll design and decorate your very own custom door hanger. Choose your colors, style, and message — the perfect welcome for guests or a unique gift!</t>
  </si>
  <si>
    <t xml:space="preserve"> Japanese Embroidery Bunka</t>
  </si>
  <si>
    <t>Japanese Embroidery Bunka, also known as Bunka Shishu is an art using Rayon thread with styless like needles to stitch beautiful pictures presented in a kit. Register now and learn to craft your own wonderfully detailed work of art.
To participate, you must have moderate experience with other types of stitching eg: needle point, crewel, embroidery. Also pattern reading (knitting/crocheting) is an asset. Additional costs for program materials/tools for this program range from $50-$70 dollars depending on the project. The cost of these items is non-refundable. A work frame is provided but must be returned to the instructor upon completion of the picture. Once registered, please call Club 55 Keswick at 905-476-9972 to order your materials.</t>
  </si>
  <si>
    <t>Theatre Fun!</t>
  </si>
  <si>
    <t>This is an introduction to the world of theatre for the inexperienced young actor. The young actors will learn voice projection, stage presence and gain confidence on stage through the use of theatre games. There will be a final production for friends and family on the last Tuesday of the session.</t>
  </si>
  <si>
    <t>Jewlery Making</t>
  </si>
  <si>
    <t>This 3 week course will teach beginner jewelry makers how to make their own homemade pieces of jewelry from bracelets, anklets, earrings and possibly even sandal bracelets. Students will learn how to use the tools required lead by a professional homemade jeweler.</t>
  </si>
  <si>
    <t>Beading Workshop</t>
  </si>
  <si>
    <t>Get creative and crafty as you design your very own beaded lanyard! Choose your colors, patterns, and style to create a functional piece that’s as unique as you are. Perfect for keys, ID badges, or a fun fashion accessory — no experience needed!</t>
  </si>
  <si>
    <t>Cinematography</t>
  </si>
  <si>
    <r>
      <rPr>
        <rFont val="inherit"/>
        <color rgb="FF000000"/>
      </rPr>
      <t>Learn the process of film creation!Participants will learn the importance of key roles when producing their own motion picture. From the first concept, all the way to the premiere, this program makes no stops in showing the significance of each job in the world of film. Activities include: pitching, scripting, set creation, filming, and</t>
    </r>
    <r>
      <rPr>
        <rFont val="inherit"/>
        <color rgb="FF1155CC"/>
        <u/>
      </rPr>
      <t>editing.At</t>
    </r>
    <r>
      <rPr>
        <rFont val="inherit"/>
        <color rgb="FF000000"/>
      </rPr>
      <t>t the conclusion of the program, participants will share their work with family.</t>
    </r>
  </si>
  <si>
    <t>Japanese Embroidery Bunka</t>
  </si>
  <si>
    <t>Japanese Embroidery Bunka, also known as Bunka Shishu is an art using Rayon thread with styless like needles to stitch beautiful pictures presented in a kit. Register now and learn to craft your own wonderfully detailed work of art. To participate, you must have moderate experience with other types of stitching eg: needle point, crewel, embroidery. Also pattern reading (knitting/crocheting) is an asset.
Additional costs for program materials/tools for this program range from $50-$70 dollars depending on the project. The cost of these items is non-refundable. A work frame is provided but must be returned to the instructor upon completion of the picture. Once registered, please call Club 55 Keswick at 905-476-9972 to order your materials.</t>
  </si>
  <si>
    <t>8 Session</t>
  </si>
  <si>
    <t>This 2 week course will teach beginner jewelry makers how to make their own homemade pieces of jewelry from bracelets, anklets, earrings and possibly even sandal bracelets. Students will learn how to use the tools required lead by a professional homemade jeweler.</t>
  </si>
  <si>
    <t>Line Dancing - Drop In</t>
  </si>
  <si>
    <t>Join us and learn how to line dance! Our instructor will take you through all the moves. Have fun and get active! Drop in weekly for $8 cash at the door. Or sign up for a Club 55 Membership and only pay $4 cash at the door.</t>
  </si>
  <si>
    <t>Musical Movement</t>
  </si>
  <si>
    <t>This is a perfect 30 minute class for the young dancers in your family. This is the start of their dance journey and we will cover the basics of Jazz and creative movement. It is a great way to introduce your little one to dance, movement through music, a structured routine and social environment.</t>
  </si>
  <si>
    <t>Ballet Babies - Level 1</t>
  </si>
  <si>
    <t>Working in a creative manner to introduce basic coordination of the body through space, exploring different levels and qualities of movement. Marches, skips and gallops are introduced, using the imagination to help promote movement in a fun and creative way. Participation is without paren</t>
  </si>
  <si>
    <t>Ballet Babies - Level 2</t>
  </si>
  <si>
    <t>Working from the moves learned in Ballet Babies - Level 1, participants will practice and enhance on their already developed skills. Continuing to use the imagination to help promote movement in a fun and creative way. Participation is without parents.</t>
  </si>
  <si>
    <t>Ballet Bunnies</t>
  </si>
  <si>
    <t xml:space="preserve">Continuing to work in a creative manner, skills introduced include working in 1st and 2nd positions of the feet, plié, tendus, bounces, marches and skips. More emphasis is put on stretching the feet and legs. Introduction to basic arm positions and coordinating the arms and legs together. Participation is without parent.
</t>
  </si>
  <si>
    <t>Line Dancing</t>
  </si>
  <si>
    <t>Come and learn line dancing so you can strut your stuff at the next get together. If this is something you have always wanted to try, you can learn it now from our experienced instructor. This fun-filled introduction will have you moving and grooving to the music before you know it. Partners are not necessary.**Soft-soled shoes, that a non-marketing are required.</t>
  </si>
  <si>
    <t>6 Session</t>
  </si>
  <si>
    <t>Working in a creative manner to introduce basic coordination of the body through space, exploring different levels and qualities of movement. Marches, skips and gallops are introduced, using the imagination to help promote movement in a fun and creative way. Participation is without parent.</t>
  </si>
  <si>
    <t>10 Session</t>
  </si>
  <si>
    <t xml:space="preserve">Join us and learn how to line dance! Our instructor will take you through all the moves. Have fun and get active! Drop in weekly for $8 cash at the door. Or sign up for a Club 55 Membership and only pay $4 cash at the door.
</t>
  </si>
  <si>
    <t>$60.00`</t>
  </si>
  <si>
    <t>6:00OPM</t>
  </si>
  <si>
    <t>Ballet Stars</t>
  </si>
  <si>
    <t>This program is designed for the ballet dancer who is looking to experience more dance routines, different poses, more flexibility and more in-depth techniques.
This program is better suited for those who have some background in ballet dance, however experience is not required.
Participation is without parent.</t>
  </si>
  <si>
    <t>Hip Hop</t>
  </si>
  <si>
    <t xml:space="preserve">Hip Hop your way to the latest dance craze. These energetic, up beat, funky dance steps will have you moving to the music in a whole new way. Grab your running shoes and get ready to bust a move. Participation is without parent.
</t>
  </si>
  <si>
    <t>This is an introduction to the creative and up beat movement of Hip Hop. In this class you will be taught how to develop your own style through learning a combination of sound, rhythm and movement.</t>
  </si>
  <si>
    <t>Acro</t>
  </si>
  <si>
    <t>Acro is a combination of dance and gymnastics. This class allows participants to train their bodies in a different way. Learn to bend, twist and flip your bodies in an injury-free fashion. Throughout the course of this program, dancers will become more flexible and execute tricks they have learned.
This program is for those who are 6 - 12 years of age.</t>
  </si>
  <si>
    <t>Ballroom Dancing</t>
  </si>
  <si>
    <t xml:space="preserve">Unleash the Ballroom Dancer in you! This fun beginner level course will introduce you to four popular social dances (Slow waltz, Tango and quick step), and will be taught with patience and enthusiasm. You and your partner will learn to move on the dance floor as one, with rhythm and style.
</t>
  </si>
  <si>
    <t>Social Dancing (Latin Focus)</t>
  </si>
  <si>
    <t xml:space="preserve">Unleash the Social Dancer in you! This is a fun class for all ability levels. Our experienced instructor will teach a variety of dance genres that will have you feeling confident to get up and dance at any social event. Come on out and dance with us! Dance genres include, but are not limited to, Samba, Cha-cha-cha, Jive, Rumba and some Salsa, Merengue, and Bachata.
</t>
  </si>
  <si>
    <t>Come and learn line dancing so you can strut your stuff at the next get together. If this is something you have always wanted to try, you can learn it now from our experienced instructor. This fun-filled introduction will have you moving and grooving to the music before you know it. Partners are not necessary. **Soft-soled shoes, that a non-marketing are required.</t>
  </si>
  <si>
    <t>Drop In Aquatics</t>
  </si>
  <si>
    <t>Accessibility Swim (Leisure Pool Only)</t>
  </si>
  <si>
    <t>A swim designed for individuals with accessibility needs to enjoy and experience swimming, along with their caregiver/support worker and their families. The leisure pool (shallow and deep) is open during this drop-in program.</t>
  </si>
  <si>
    <t xml:space="preserve">Accessibility Swim </t>
  </si>
  <si>
    <t>A swim designed for individuals with accessibility needs to enjoy and experience swimming, along with their caregiver/support worker and their families. The lap, leisure, and therapy pools are all open during this drop-in program.</t>
  </si>
  <si>
    <t>Accessibility Swim</t>
  </si>
  <si>
    <t>Adapted Sensory Swim</t>
  </si>
  <si>
    <t>A public swim designed for individuals with exceptionalities to enjoy and experience swimming in a quieter environment. (No music and minimal noise levels). The lap, leisure, and therapy pools are open during this drop-in program.</t>
  </si>
  <si>
    <t>Aqua Boot Camp</t>
  </si>
  <si>
    <t>Shallow and deep water, high intensity class.</t>
  </si>
  <si>
    <t>Aqua Combo</t>
  </si>
  <si>
    <t>Shallow and deep water, medium intensity class.</t>
  </si>
  <si>
    <t>Aqua Deep</t>
  </si>
  <si>
    <t>Aqua Stretch</t>
  </si>
  <si>
    <t>Leisure pool deep side, low intensity class.</t>
  </si>
  <si>
    <t>Aqua Tai Chi</t>
  </si>
  <si>
    <t>An in-water total body relaxation and strengthening class to improve balance, alignment, fine-scale motor control, rhythm of movement and the creation of movement from the body's vital center.</t>
  </si>
  <si>
    <t>Aqua Zumba</t>
  </si>
  <si>
    <t>Fusion of Latin rhythms and water-based exercises for a low-impact high-energy workout.</t>
  </si>
  <si>
    <t>Diaper Fit</t>
  </si>
  <si>
    <t>A drop in fitness program for both parent and child with baby seats provided, parents will follow an instructors lead to water aerobic exercises that incorporate baby in their sea</t>
  </si>
  <si>
    <t>Food For Swim - Public Swim</t>
  </si>
  <si>
    <t xml:space="preserve">Join us for the Food For Swim Holiday Food Drive at the Multi-use Recreation Complex on Friday, Nov. 21 from 6:15 p.m. to 7:45 p.m. Bring two non-perishable food items and swim for FREE! All donations go to the Georgina Food Pantry.
</t>
  </si>
  <si>
    <t>Gentle Aquafit</t>
  </si>
  <si>
    <t>Halloween Haunt Public Swim</t>
  </si>
  <si>
    <t>Get frightfully soaked at the Halloween Pool Haunt at the Multi-use Recreation Complex on Wednesday, Oct. 29 from 6:45 p.m. to 8:00 p.m. Enjoy enchanting games, ghoulish giveaways and hocus pocus. It’s spook-tacular fun for the whole family.</t>
  </si>
  <si>
    <t>Get frightfully soaked at the Halloween Pool Haunt at the Georgina Leisure Pool on Thursday, Oct. 30 from 6:45 p.m. to 8:15 p.m. Enjoy enchanting games, ghoulish giveaways and hocus pocus. It’s spook-tacular fun for the whole family.</t>
  </si>
  <si>
    <t>Ladies Only Lane Swim (6 Lanes)</t>
  </si>
  <si>
    <t>The Lap pool is divided into individual lanes for fitness/lane swimming.</t>
  </si>
  <si>
    <t>Ladies Only Therapy Pool Swim</t>
  </si>
  <si>
    <t>The Therapy pool will be open for recreational swimming. There is no access to the Lap and Leisure pools during this drop-in program.</t>
  </si>
  <si>
    <t>Lane Swim (6 Lanes)</t>
  </si>
  <si>
    <t>The Lap pool is divided into individual lanes for fitness/lane swimming. Patrons are asked to swim continuously and in the lane appropriate to their speed (fast, medium, slow). For better flow in the lanes, you may be asked by a lifeguard to move to another lane.</t>
  </si>
  <si>
    <t>Lane Swim (3 Lanes)</t>
  </si>
  <si>
    <t xml:space="preserve">The Lap pool is divided into individual lanes for fitness/lane swimming. Patrons are asked to swim continuously and in the lane appropriate to their speed (fast, medium, slow). For better flow in the lanes, you may be asked by a lifeguard to move to another lane.
</t>
  </si>
  <si>
    <t>Lane Swim</t>
  </si>
  <si>
    <t>The Lap pool is divided into individual lanes for fitness/lane swimming. There is no access to the therapy pool during this drop-in program.</t>
  </si>
  <si>
    <t>Older Adult Swim</t>
  </si>
  <si>
    <t>Access to the lap pool.</t>
  </si>
  <si>
    <t>Parent and Child Swim</t>
  </si>
  <si>
    <t>The Leisure pool is open for recreational swimming with parent/guardian &amp; child. There is no access to the therapy pool during this registered drop-in program. Children must be under 8 years of age to participate in this program, and must be accompanied by a parent/guardian aged 16 years+.</t>
  </si>
  <si>
    <t>The leisure pool (shallow and deep) is open for recreational swimming for parents/guardians &amp; their child(ren). There is no access to the therapy pool or lap pool during this drop-in program.</t>
  </si>
  <si>
    <t>The leisure pool (shallow side only) is open for recreational swimming for parents/guardians &amp; their child(ren). There is no access to the therapy pool or lap pool during this drop-in program.</t>
  </si>
  <si>
    <t>Public Swim</t>
  </si>
  <si>
    <t>Public Swim offers fun and enjoyment for all ages. The lap, leisure, and therapy pools are all open during this drop-in program.</t>
  </si>
  <si>
    <t>Relax Swim</t>
  </si>
  <si>
    <t>The leisure pool (shallow and deep side) is open for an unstructured swim for those looking to exercise, socialize or relax in the warmer water. Lap swimming within the leisure pool is not permitted based on attendance and size of pool to ensure the safety of patrons.</t>
  </si>
  <si>
    <t>Therapy Pool Only</t>
  </si>
  <si>
    <t>Valentines Day Sweetheart Public Swim</t>
  </si>
  <si>
    <t>Join us for our Valentine's Day Sweetheart Swim at the Multi-use Recreation Complex on Friday, Feb. 13 from 6:15 p.m. to 7:45 p.m. Bring your sweetheart for a swim, and they swim for FREE!</t>
  </si>
  <si>
    <t>Drop In Fitness &amp; Wellness</t>
  </si>
  <si>
    <t>Yoga - Baby &amp; Me</t>
  </si>
  <si>
    <t>Allow your body to regain its strength and stamina while you incorporate and bond with your baby in a safe and supportive environment. This program will focus on post-natal stretching and strengthening, along with posture and stress relief movements that incorporate baby. Note: This is a floor-based program. 45 minutes dedicated to yoga, final 15 minutes connecting with baby and/or instructor q &amp; a.</t>
  </si>
  <si>
    <t>18 Sessions</t>
  </si>
  <si>
    <t>Drop in Fitness &amp; Wellness</t>
  </si>
  <si>
    <t>Open Lunch Fitness Stretch - Drop in</t>
  </si>
  <si>
    <t>Drop-in and workout at your leisure in this open stretch time in our Activity Studio.
Mats, weights, balance balls and some additional fitness equipment will be available for use upon request. Admission is through a drop-in fee or access through your fitness pass.</t>
  </si>
  <si>
    <t>42 Sessions</t>
  </si>
  <si>
    <t>Open Studio Time</t>
  </si>
  <si>
    <t>Fitness participants are encouraged to use this time to workout and stretch at their own pace using a section of equipment that is available.</t>
  </si>
  <si>
    <t>Stroller Fit</t>
  </si>
  <si>
    <t xml:space="preserve">16+ </t>
  </si>
  <si>
    <t>Push those post-pregnancy pounds out of your life with a fun, stroller-based workout you can do while spending time outside with your baby. Stroller fit includes a variety of drills that focus on strength, power, agility, balance and cardio as well as rehabilitation of your core and addressing any concerns you may have about your post-baby body. As an added BONUS Meet other new moms while doing something positive for yourself! Here's what you'll need; a stroller (any type), towel or mat, water bottle, any snacks/toys your little one may need.</t>
  </si>
  <si>
    <t>Tai Chi is designed to foster a calm and tranquil mind. Learning to do this exercise correctly helps to build such things as balance, alignment, fine-scale motor control, rhythm of movement and the creation of movement from the body's vital center.</t>
  </si>
  <si>
    <t>Cardio Box</t>
  </si>
  <si>
    <t>A dynamic aerobic workout combining striking-inspired movements with energetic full-body drills to boost endurance, strength and coordination. Move through powerful combinations and fast-paced sequences designed to keep your heart pumping and muscles fully engaged.</t>
  </si>
  <si>
    <t>HIIT Boot Camp</t>
  </si>
  <si>
    <t>A fun, high energy one hour cardio and strength training class involving circuit/interval training, running drills, muscle conditioning, and exercises using your body weight and different equipment will give your body an all-over workout. Anyone can do this class from beginner to advanced as all exercises can be modified. Every class is different so you never get bored. No special equipment needed.</t>
  </si>
  <si>
    <t xml:space="preserve">Are you ready for a new, full body workout? Join our new Pilates class which focuses on strength, toning, resistance exercises, deep chest breathing, flowing movements, and repetition. It provides a mild to moderate cardiovascular workout, that will give you overall results for both your mind and body.
</t>
  </si>
  <si>
    <t>Zumba Step</t>
  </si>
  <si>
    <t>Zumba® Step combines the awesome toning and strengthening power of Step aerobics, with the fun fitness-party that only Zumba® brings to the dance-floor. Zumba® Step increase cardio and calorie burning, while adding moves that define and sculpt your core and legs.</t>
  </si>
  <si>
    <t>Fit Flow</t>
  </si>
  <si>
    <t>This class is designed to deliver the best of both worlds. High Intensity Interval Training (HIIT) for the first 30 minutes followed by 30 minutes of guided yoga to bring you to a blissful relaxed state. Note: all levels are welcome and modified movements will be offered for all levels and abilities. Please bring your own exercise mat.</t>
  </si>
  <si>
    <t>Yoga - Vinyasa (Level 2-3)</t>
  </si>
  <si>
    <t>Designed for those who have a strong understanding of yoga movement and technique. The focus of this class is to maintain awareness and focus on breath while moving through a sequence of postures that will flow together to unite the body, breath and mind. This is a faster paced program where postures may be held for longer periods of time. Note: for the more advanced participant.</t>
  </si>
  <si>
    <t>Functional Fitness</t>
  </si>
  <si>
    <t>This program is designed to maintain and improve mobility. This class will increase muscular strength as well as balance and coordination. We will incorporate gentle exercises and stretches. This is a 55+ friendly program, but everyone 18+ is welcome.</t>
  </si>
  <si>
    <t>16 Sessions</t>
  </si>
  <si>
    <t>Zumba Toning combines body-sculpting exercises and high-energy cardio work infused with Zumba moves to create a calorie-torching, strength-training fitness party. The challenge of adding resistance helps you focus on specific muscle groups, so you (and your muscles) stay engaged! Participants will learn how to use lightweight toning sticks to enhance rhythm and tone all their target zones, including arms, abs, and thighs.</t>
  </si>
  <si>
    <t>17 Sessions</t>
  </si>
  <si>
    <t>This program is for those newer to yoga or those wanting a basic or slower flow yoga class. This class will introduce foundational yoga postures, teach traditional breathing techniques and help you feel more comfortable when practicing yoga. This is a slower paced, but both mentally and physically challenging class. Note: Little to no yoga experience is required.</t>
  </si>
  <si>
    <t>Zumba Gold recreates the original moves at a lower intensity. The easy-to-follow Zumba choreography focuses on balance, range of motion and coordination. This class is perfect for beginners, those getting back into fitness or with limited mobility and older adults.</t>
  </si>
  <si>
    <t>30 Sessions</t>
  </si>
  <si>
    <t>Yogalates</t>
  </si>
  <si>
    <t>Yogalates is the best of all worlds in one class! Yoga flow sequences are integrated in a full body strengthening class. Leaving room for a blissful stretch and shavasana at the end to help loosen any tight muscles from work. Final part of the class will leave you feeling refreshed, stretched and ready to take on the week ahead.</t>
  </si>
  <si>
    <t xml:space="preserve">Steps/CT </t>
  </si>
  <si>
    <t>A full body workout with cardio and weights. Step Circuit is very time efficient implementing the Step for cardiovascular improvements and Weights for muscle building. All in a 1 hour workout!</t>
  </si>
  <si>
    <t>Pump to the Beat</t>
  </si>
  <si>
    <t>This upbeat, music-driven class uses light weights or bodyweight with high repetitions to build muscular endurance and improve stamina. Some sessions include step exercises to boost intensity, while others focus on full-body endurance without steps.</t>
  </si>
  <si>
    <t>Barre Fitness is a toning, body-weight-lifting workout. Barre engages the muscles not normally targeted. It focusses on muscles deep inside your body that squats, lunges and sit-ups don't reach. With high-reps and low-impact movements, barre challenges anyone looking to fine-tune their muscles—no ballet experience required.</t>
  </si>
  <si>
    <t>Yoga - Slow Flow</t>
  </si>
  <si>
    <t>Yoga - Qigong</t>
  </si>
  <si>
    <t>Health maintenance Qigong exercises are based on system combining both healing and training. You will be introduced to 24 movements which are divided into tree sections the first set focuses on the upper body, the second set on the low back and the waist, and third set on the joints of the hips, knees and ankles. Each class will begin with basic relaxation techniques followed by Qigong postures, movements, self performed acupuncture techniques and cool-down movements.</t>
  </si>
  <si>
    <t>Drop-In Skating &amp; Sports</t>
  </si>
  <si>
    <t>20+ Basketballll</t>
  </si>
  <si>
    <t>20+</t>
  </si>
  <si>
    <t>Drop-in for some 20+ basketball play or shoot some hoops.</t>
  </si>
  <si>
    <t>All Abilities Skate</t>
  </si>
  <si>
    <t>All Abilities Skating sessions are designed for beginners and individuals of all ages and abilities to enjoy and experiencing ice skating. All Abilities skating is a unique opportunity to improve health and independence, while also providing an important social interaction with peers.</t>
  </si>
  <si>
    <t>Come out for a game of badminton, meet new people and get exercise at the same time.</t>
  </si>
  <si>
    <t>Badminton (Youth)</t>
  </si>
  <si>
    <t xml:space="preserve">Come out for a game of badminton, meet new people and get exercise at the same time. </t>
  </si>
  <si>
    <t>15 Sessions</t>
  </si>
  <si>
    <t>Ball Hockey (5-9 yrs)</t>
  </si>
  <si>
    <t>This is a great program to come to the gym and play some ball hockey with your friends or meet new people. This program is a drop-in program and is open to those aged 5-9yrs old - come with a group of friends or play as a family.</t>
  </si>
  <si>
    <t>Basketball (15-18 yrs)</t>
  </si>
  <si>
    <t>15-18</t>
  </si>
  <si>
    <t>This is a great program to come to the gym and shoot some hoops and meet new people.</t>
  </si>
  <si>
    <t>Basketball (Youth)</t>
  </si>
  <si>
    <t>This is a great program to come to the gym and shoot some hoops and meet new people. This program is a drop-in program and is open to those who are 8 - 16 years old.</t>
  </si>
  <si>
    <t>Basketball - 16+</t>
  </si>
  <si>
    <t>Dodgeball (16+)</t>
  </si>
  <si>
    <t>Dodgeball - come out and play an organized game of Dodgeball with your friends! Dodgeball is an exciting and fun game that you can play with all ages and abilities! For ages 16+
This program is run by a Recreation Facilitator.</t>
  </si>
  <si>
    <t>Dodgeball League for Kids (9-15 yrs)</t>
  </si>
  <si>
    <t>Dodgeball - come out and play an organized game of Dodgeball with your friends! Dodgeball is an exciting and fun game that you can play with all ages and abilities! For ages 9 - 15 years old.
This program is run by a Recreation Facilitator and is FREE to attend.</t>
  </si>
  <si>
    <t>Dodgeball League for Kids (9-16 yrs)</t>
  </si>
  <si>
    <t>Family Badminton</t>
  </si>
  <si>
    <t>Family Basketball</t>
  </si>
  <si>
    <t>This is a great program to come to the gym and shoot some hoops and meet new people. Great for the whole family and all ages!</t>
  </si>
  <si>
    <t>Family Flag Football</t>
  </si>
  <si>
    <t>Come in and play some sports with friends or meet new players! This Special Flag Football time is available over the holidays.</t>
  </si>
  <si>
    <t>Family Indoor Soccers</t>
  </si>
  <si>
    <t>Come in and play indoor soccer with friends or meet new players! We've added more time for you to play your favourite sports in the gym with friends! Great for families!</t>
  </si>
  <si>
    <t>Family Open Gym</t>
  </si>
  <si>
    <t>Come in and play some sports with friends or meet new players! This Special Open Gym time is available over the holidays.</t>
  </si>
  <si>
    <t>Family Pickleball</t>
  </si>
  <si>
    <t>Don't be shy...come out and try it - as a FAMILY!!!
Play pickleball as a family and meet new people and players.This program will be designated at a Beginner Level for novice players. All ages welcome.</t>
  </si>
  <si>
    <t>Family Volleyball</t>
  </si>
  <si>
    <t>Come out and play some volleyball with friends or meet new players! Play with a group, your family or in a team setting. For ages 6+.</t>
  </si>
  <si>
    <t>Family Volleyball - Open House Special</t>
  </si>
  <si>
    <t>Inclusion Sports of all Sorts</t>
  </si>
  <si>
    <t>This is a free drop in program for children and youth with special needs. Come and enjoy a different sport each time. Participants will be able to request a sport of their choice and have the space in the gym to play and work on skill development at their own pace. For ages 5-16 years old.</t>
  </si>
  <si>
    <t>Indoor Soccer (Youth)</t>
  </si>
  <si>
    <t>This is a great program to come to the gym and play some indoor soccer and meet new people.</t>
  </si>
  <si>
    <t>Indoor Soccer 16+</t>
  </si>
  <si>
    <t>Come in and play some sports with friends or meet new players! We've added more time for you to play your favourite sports in the gym with friends!</t>
  </si>
  <si>
    <t>KinderSport</t>
  </si>
  <si>
    <t>Welcome to the world of pre-school sports and games! Each drop-in time will offer a variety of multiple sports and activity centers for preschoolers to play, learn and discover.
Parent participation is encouraged and a recreation facilitator will help to run the games with the participants.</t>
  </si>
  <si>
    <t>81 Sessions</t>
  </si>
  <si>
    <t>Lunchtime Pickleball - Open Play</t>
  </si>
  <si>
    <t>This recreation based drop-in program is best suited for those who are new to the sport or those who wish to play at a leisurely pace. Games are played as singles or doubles (depending on number of attendees). Players are assigned to matches using the “bucket system” to ensure equal playtime and more even teams (when possible). Some equipment available but limited.</t>
  </si>
  <si>
    <t>Pickleball (55+)</t>
  </si>
  <si>
    <t>This recreation based drop-in program is best suited for those who are new to the sport or those who wish to play at a leisurely pace and are 55+. Games are played as singles or doubles (depending on number of attendees). Players are assigned to matches using the “bucket system” to ensure equal playtime and more even teams (when possible). Some equipment available but limited.</t>
  </si>
  <si>
    <t>Pickleball - Advanced</t>
  </si>
  <si>
    <t>This recreation based drop-in program is best suited for those who consider themselves intermediate or advanced in skill and those who wish to play at a highly competitive level. Games are played as singles or doubles (depending on number of attendees). Players are assigned to matches using the “bucket system” to ensure equal playtime and more even teams (when possible). Some equipment available but limited.</t>
  </si>
  <si>
    <t>Pickleball - Beginner</t>
  </si>
  <si>
    <t>This recreation based drop-in program is best suited for those who are trying the sport for the first time, playing at a novice level or for those who wish to play at a leisurely pace. Games are played as singles or doubles (depending on number of attendees). Players are assigned to matches using the “bucket system” to ensure equal playtime and more even teams (when possible). Some equipment is available but limited.</t>
  </si>
  <si>
    <t>Pickleball - Intermediate</t>
  </si>
  <si>
    <t>This recreation based drop-in program is best suited for those who consider themselves intermediate or advanced in skill and those who wish to play at a more competitive level. Games are played as singles or doubles (depending on number of attendees). Players are assigned to matches using the “bucket system” to ensure equal playtime and more even teams (when possible). Some equipment available but limited.</t>
  </si>
  <si>
    <t>Pickleball - Intermediate - Friday AM (Pefferlaw)</t>
  </si>
  <si>
    <t>Pickleball - Intermediate/Advanced</t>
  </si>
  <si>
    <t>This recreation based drop-in program is best suited for those who consider themselves intermediate or advanced in skill and those who wish to play at a more competitive level. Games are played as singles or doubles (depending on number of attendees). Players are assigned to matches using the “bucket system” to ensure equal playtime and more even teams (when possible). Some equipment available but limited</t>
  </si>
  <si>
    <t>Pickleball - Ladies Only</t>
  </si>
  <si>
    <t xml:space="preserve">This recreation based drop-in program is best suited for those who are new to the sport or those who wish to play at a leisurely pace. Games are played as singles or doubles (depending on number of attendees). Players are assigned to matches using the “bucket system” to ensure equal playtime and more even teams (when possible). Some equipment available but limited.
</t>
  </si>
  <si>
    <t>Pickleball - Open Play</t>
  </si>
  <si>
    <t>Pickleball - Open Play (Ladies only)</t>
  </si>
  <si>
    <t>Pickleball - Open Play (Men's only)</t>
  </si>
  <si>
    <t>Playgroup</t>
  </si>
  <si>
    <t>Let's get together and play. Parents/Guardians create the activity and supervise their own children (no instructor) Children 1 month - 5 yrs of age are welcome to come to the Gymnasium for only $1/child/day. There are a variety of activities available to utilize, such as, balls, skipping ropes, parachute games, bean bags, hula hoops, exercise mats, etc. The children burn off some of their energy while sharing, playing and socializing. Parent/Guardian attendance is required.</t>
  </si>
  <si>
    <t>Playgroup- Open House Special</t>
  </si>
  <si>
    <t>Let's get together and play. Parents/Guardians create the activity and supervise their own children (no instructor) Children 1 month - 5 yrs of age are welcome to come to the Gymnasium. There are a variety of activities available to utilize, such as, balls, skipping ropes, play toys, hula hoops, exercise mats, etc. The children burn off some of their energy while sharing, playing and socializing. Parent/Guardian attendance is required.</t>
  </si>
  <si>
    <t>Sports of All Sorts - Drop-In</t>
  </si>
  <si>
    <t>Come out to the gym and play a variety of sports on your own with your friends after school! This is a great way to unwind after a long day of classes. Bring and friend - or two! (Program is open to those aged 6-16 yrs)</t>
  </si>
  <si>
    <t>63 Sessions</t>
  </si>
  <si>
    <t>Sports of All Sorts 16+</t>
  </si>
  <si>
    <t>Come in and play some sports with friends or meet new players!
We've added more time for you to play your favourite sports in the gym with friends!</t>
  </si>
  <si>
    <t>Table Tennis</t>
  </si>
  <si>
    <t>16-20</t>
  </si>
  <si>
    <t>Come out and play some table tennis with your friends! All equipment is provided or you can also bring your own.</t>
  </si>
  <si>
    <t>29 Sessions</t>
  </si>
  <si>
    <t>Table Tennis - Daily</t>
  </si>
  <si>
    <t>Teen Zone</t>
  </si>
  <si>
    <t>Let's hang out! This is a chance for teens to disconnect and build on peer-to-peer social skills, while participating in a variety of engaging activities. The Teen Zone program involves board games, arts and crafts, and team-building exercises and sports, for a combination of learning and fun!</t>
  </si>
  <si>
    <t>Tennis</t>
  </si>
  <si>
    <t>Come out and play some tennis at the MURC.
This is a drop-in program and is open to adults 18+. Equipment is available.</t>
  </si>
  <si>
    <t>Volleyball - 16+</t>
  </si>
  <si>
    <t>Come out and play some volleyball with friends or meet new players! Play with a group or in a team setting. For ages 16+.</t>
  </si>
  <si>
    <t>26 Sessions</t>
  </si>
  <si>
    <t>Fitness &amp; Wellness</t>
  </si>
  <si>
    <t xml:space="preserve">55+ Friendly Yoga Level 1 </t>
  </si>
  <si>
    <t>55+ Friendly Yoga - Level 1 is specifically designed for the 55+ body in mind but anyone 18+ is welcome. This yoga program incorporates gentle stretches that help your joints, increase mobility and balance, all while providing relaxation. Participants should be able to move from floor to standing position with ease.</t>
  </si>
  <si>
    <t>Ageless Grace</t>
  </si>
  <si>
    <t xml:space="preserve">A fun class where you'll be guided through seated exercises based on natural movements that connect the body with the brain. This program is great for all people of all abilities
</t>
  </si>
  <si>
    <t>Balance Ball Fitness</t>
  </si>
  <si>
    <t>Do you want to become lean and fit? Join us on Saturday mornings for a great balance ball and weight workout with the bonus of some aerobics. For all ages and different fitness levels. Bring your own balance ball or one can be provided to you (equipment is limited).</t>
  </si>
  <si>
    <t>Bloom Yoga for Kids</t>
  </si>
  <si>
    <t>Our kids yoga program, Bloom Yoga for Kids, is designed specifically for children aged 4-8 years old. We believe that yoga is not just for adults, but also for our little ones who can benefit greatly from its practice. Here are some of the incredible benefits that yoga offers for this age group:</t>
  </si>
  <si>
    <t>Boxing Bootcamp</t>
  </si>
  <si>
    <t xml:space="preserve">Boxing Boot Camp is a fast paced full-body workout that blends boxing inspired moves with classic Boot Camp exercise exercises. You’ll throw punches, move your feet and push your limits with body weight drills, all designed to boost your strength, endurance and cardio. With quick burst of work and recovery, this class keeps you moving and sweating from start to finish. It’s perfect for adults looking to push their Fitness to the next level.
</t>
  </si>
  <si>
    <t>C55K - Tai Chi</t>
  </si>
  <si>
    <t>C55S - Exercise Group</t>
  </si>
  <si>
    <t>Come out to exercise with your friends and fellow Club 55 Members. Easy to follow routine to music. Try it out! We're pretty sure you will like it.</t>
  </si>
  <si>
    <t>33 Sessions</t>
  </si>
  <si>
    <t xml:space="preserve">Chair Yoga offers a gentle yoga workout that increases circulation, reduces stress and improves overall flexibility. Chair yoga is a low impact workout that is done with a series of poses and postures that are performed seated or while holding a chair. Participants must wear comfortable clothing and bring a yoga mat.
</t>
  </si>
  <si>
    <t>Dance Yoga</t>
  </si>
  <si>
    <t>Dance yoga is a versatile form of yoga that combines yoga poses with various styles of fluid dance movement performed to music.</t>
  </si>
  <si>
    <t>Fitness For All</t>
  </si>
  <si>
    <t>Just as it is named, Fitness for All is a fun mix of workouts designed to help keep you moving, motivated, and never bored! Each class blends different styles of exercise. The variety not only keeps things fresh but helps improve strength, flexibility, balance and endurance.</t>
  </si>
  <si>
    <t>57 Sessions</t>
  </si>
  <si>
    <t xml:space="preserve">This program is designed to maintain and improve mobility. This class will increase muscular strength as well as balance and coordination. We will incorporate gentle exercises and stretches. This is a 55+ friendly program, but everyone 18+ is welcome.
</t>
  </si>
  <si>
    <t>Hatha Yogo (Sutton)</t>
  </si>
  <si>
    <t>A slower-paced practice of classical yoga postures, intelligently sequenced to allow students to truly learn and understand proper alignment techniques for their individual body. This practice blends elements of strength, stability with balance to increase your well being.</t>
  </si>
  <si>
    <t>Kickboxing Level 1 - Women</t>
  </si>
  <si>
    <t>Real Kickboxing taught by Real Kickboxers. These programs are VERY beginner friendly and are a great introduction into THE MOST stress relieving workout you'll ever have in your life! Have a great time punching and kicking your way into amazing shape.
Note: This program is for women only, at any skill level.</t>
  </si>
  <si>
    <t>Nia</t>
  </si>
  <si>
    <t>Participants will learn elements of dance, martial arts and healing arts that, together, increase overall wellbeing of mind and body. Please bring a yoga mat with you.</t>
  </si>
  <si>
    <t>Nia Cardio</t>
  </si>
  <si>
    <t xml:space="preserve">Ideal for those looking for a vigorous yet low-impact workout that is fun and exhilarating. Enhances endurance and fitness through dynamic, expressive movement, breathwork, and mindfulness techniques. No experience required! This program can be done seated.
</t>
  </si>
  <si>
    <t>Parent &amp; Child Mindfulness &amp; Movement Workshop</t>
  </si>
  <si>
    <t>Mindfulness, Chakras, Art &amp; Movement for you and your little one.</t>
  </si>
  <si>
    <t>Tai Chi (GIP)</t>
  </si>
  <si>
    <t>77 Sessions</t>
  </si>
  <si>
    <t>TRX - Suspension Training</t>
  </si>
  <si>
    <t xml:space="preserve">Maximize your training with this unique class using TRX and circuit training which targets every muscle in your body to increase strength, mobility and your overall fitness level. All levels welcome. Please bring a water bottle, towel and or yoga mat. (For stretching)
</t>
  </si>
  <si>
    <t>Walking Group (GIP)</t>
  </si>
  <si>
    <t>For those physically active adults (18+) and older adults that are looking for some exercise inside out of the weather elements.</t>
  </si>
  <si>
    <t>Wellness Workout Cardio and Weights</t>
  </si>
  <si>
    <t>Childrens</t>
  </si>
  <si>
    <t>UNSPECIFIED</t>
  </si>
  <si>
    <t>Aqua Fitness</t>
  </si>
  <si>
    <t>Deep Water</t>
  </si>
  <si>
    <t>Moderate to intense total body workout including cardiovascular and muscle strengthening exercises. Must be comfortable in deep water. Floatation belts provided and worn during class. Program is available for drop-in or pre-registration. No refunds for pre-registration.</t>
  </si>
  <si>
    <t>Low level, low impact, low intensity water fitness class. It is ideal for older adults, participants with arthritis, those recovering from injuries or anyone who is looking to start working out. Program is available for drop-in or pre-registration. No refunds for pre-registration.</t>
  </si>
  <si>
    <t>Running H20</t>
  </si>
  <si>
    <t>Start running in the pool! An excellent way to cross-train or rehab a running, cycling or back injury. This 45 minute class will help improve water running technique, form and endurance. An excellent impact free cardio workout. You don't have to be a swimmer as we supply your floatation belts, tether, music and instructor.  Must be comfortable in deep water. Be prepared to sweat! Program is available for drop-in or pre-registration. No refunds for pre-registration.</t>
  </si>
  <si>
    <t>Shallow / Deep Water Combined</t>
  </si>
  <si>
    <t>Participants can choose to do this class in the deep or shallow water. The instructor will adapt exercises to meet participant needs. Use the resistance of water to stretch, form and strengthen your muscles. Suitable for all fitness levels &amp; all fitness equipment provided. Program is available for drop-in or pre-registration. No refunds for pre-registration.</t>
  </si>
  <si>
    <t>Specialized Aquafit</t>
  </si>
  <si>
    <t>Aquafit specially designed for teens and adults with a special need. Use the buoyancy and resistance of water to improve flexibility, cardio vascular health and to have fun! Personal assistants/workers can escort participants into the pool for free! Program is available for drop-in or pre-registration. No refunds for pre-registration.</t>
  </si>
  <si>
    <t>Water Walking</t>
  </si>
  <si>
    <t>Join us for water walking! Are you interested in a great workout with no impact? This class is for you! Performing your walking workout in the shallow end of the pool will increase the intensity of activity. A light upper body resistance workout will be accompanied with your walk routine.  Program is available for drop-in or pre-registration. No refunds for pre-registration.</t>
  </si>
  <si>
    <t>Aquatics - Adults</t>
  </si>
  <si>
    <t>Adult Levels 1 - Gellert</t>
  </si>
  <si>
    <t>16</t>
  </si>
  <si>
    <t>Lessons for adults who are just starting out – learn at your own pace. Your instructor will work with you to get comfortable in the water and master the basics. You’ll learn how to float, hold your breath, and get comfortable going underwater. You’ll work towards a 10-15m swim on your front and back. Once you get comfortable with the basics, you will learn how to swim front and back crawl. Your instructor will teach you how to dive into the water, tread water, and do a handstand!</t>
  </si>
  <si>
    <t>Adult Levels 1 - Acton</t>
  </si>
  <si>
    <t>Lessons for adults who are comfortable in shallow water and want to improve their endurance and independence. You will work towards swimming 25-50m of front crawl and back crawl. You will learn skills like treading water and front dives, which will help you become more comfortable in deep water.</t>
  </si>
  <si>
    <t>Adult Levels 2 - Gellert</t>
  </si>
  <si>
    <t>Lessons for adults who are comfortable in shallow water and want to improve their endurance and independence. You will work towards swimming 25-50m of front crawl and back crawl. You will learn skills like treading water and front dives, which will help you become more comfortable in deep water. Gellert Community Centre</t>
  </si>
  <si>
    <t>Adult Levels 2 - Acton</t>
  </si>
  <si>
    <t>Lessons for adults who are just starting out. Your instructor will work with you to get comfortable in the water and master the basics. You’ll learn how to float, hold your breath, and exhale underwater. Once you get comfortable with the basics, you’ll work towards a 10-15m swim on your front and back.</t>
  </si>
  <si>
    <t>Adult Levels 3 - Gellert</t>
  </si>
  <si>
    <t>Lessons for adults who have completed adult level 2 or who can swim 25-50m. Improve your technique, endurance, and comfort in the water. You will work towards swimming 50-100m of front crawl, back crawl and breaststroke. Improve your treading water and dives. Become a confident swimmer.</t>
  </si>
  <si>
    <t>Adult Levels 3 - Acton</t>
  </si>
  <si>
    <t>Lessons for swimmers who have completed Adult 1 / 2 or can complete 2 laps of the pool (swim 50m). You’ll learn to do a 300m workout (swim 12 laps) and sprint 25-50m (2 laps). You’ll refine your front crawl, back crawl, and breaststroke.</t>
  </si>
  <si>
    <t>Learn to Train</t>
  </si>
  <si>
    <t>12</t>
  </si>
  <si>
    <t>Swim better, faster, stronger! A lifesaving swim coach will guide you through a fun, dynamic practice which will improve your swimming technique and endurance.  A hour practice that works for the whole family - children 12 and up are welcome to participate. Must be able to swim 100m (4 lengths) of a recognizable stroke. Questions please contact Melissa Willson, Recreation Coordinator – Aquatics mwillson@haltonhills.ca</t>
  </si>
  <si>
    <t>First Aid &amp; Other Training</t>
  </si>
  <si>
    <t>Standard first Aid CPR C - RECERT</t>
  </si>
  <si>
    <t>Proof of original certificate from The Lifesaving Society must be shown at the course.  Those who hold Standard First Aid certificates from other agencies may not recertify their certificate on a Lifesaving Society recertification course. They must take a full course if they wish to be certified by the Lifesaving Society. Standard First Aid award holders may recertify their Lifesaving Society certification once. To renew SFA certifications subsequently, award holders must repeat the full SFA course. Thereafter, individuals may renew by alternating recertification and original courses. Standard First Aid awards expire 3 years from the date of original certification. You may not take a recertification course if your Standard First Aid is expired, and must take a full course instead.</t>
  </si>
  <si>
    <t>Standard First Aid CPR C</t>
  </si>
  <si>
    <t>Includes comprehensive training covering all aspects of first aid and CPR. Includes understanding of legal implications, first aid treatment, spinal injuries, heat and cold injuries, bone and joint injuries, abdominal and chest injuries, burns and medical emergencies.  Course material is to be purchased during the registration process and is mandatory for all participants.</t>
  </si>
  <si>
    <t>Fitness - Adults</t>
  </si>
  <si>
    <t>Balance and Stretch</t>
  </si>
  <si>
    <t>Balance is a key component of everyday movement and falls prevention. Join us for a class dedicated to stationary and functional balance along with seated core work and stretching.</t>
  </si>
  <si>
    <t>Body Blast</t>
  </si>
  <si>
    <t>This is the ultimate strength fitness workout! Utilize tubing, dumbbells, body bars, and your own body weight to sculpt and strengthen your muscles.</t>
  </si>
  <si>
    <t>Bone Builder</t>
  </si>
  <si>
    <t>Bone Builder is a group resistance training class focusing on exercises to strengthen the spine and hips for those with osteoporosis or at risk of developing the disease. Postural and balance training is also included for falls prevention.</t>
  </si>
  <si>
    <t>Cardio &amp; Strength</t>
  </si>
  <si>
    <t>Pump up your heart and muscles! This class was designed to address areas of functional fitness including strength, 20 minutes cardiovascular conditioning/stamina, flexibility, and balance. A variety of instructors will guide you through this class.</t>
  </si>
  <si>
    <t>Cardio Sculpt</t>
  </si>
  <si>
    <t>Strengthen your muscles and condition your cardiovascular system in this powerful class that combines aerobic exercise with resistance training for a well-rounded workout. Circuit training, step, and traditional floor routines are utilized to provide variety from week to week. Moderate intensity.</t>
  </si>
  <si>
    <t>Circuit Training</t>
  </si>
  <si>
    <t>New! Circuit training is a dynamic and effective way to enhance fitness. This class will focus on aerobic and strength exercises in a circuit style to build heart health. Participants will go through a series of exercise stations that target different muscle groups for an optimal full body workout.</t>
  </si>
  <si>
    <t>Core &amp; Floor</t>
  </si>
  <si>
    <t>Designed to strengthen the core (abdominals and back) while also improving posture and gluteal strength, this class lays the foundation for safe movement and a strong body. Learn safe and effective ways for getting down and up from the ground- an important life skill. Feel and see the benefits when performing other daily activities such as gardening or pickleball. Please bring a towel, a mat will be provided as most exercises are in the laying down position.</t>
  </si>
  <si>
    <t>Dance Fitness</t>
  </si>
  <si>
    <t>Love to dance? Then you will love DANCE FITNESS! Dance frees the body, enlivens the spirit, and strengthens the soul. This program combines different dance styles that are easy to follow and fun to do. You will strengthen your body, breathe easier, increase your stamina, and improve alertness…and have fun whi</t>
  </si>
  <si>
    <t>Easy Does It</t>
  </si>
  <si>
    <t>This class offers a gentle combination of chair exercises, walking, stretching and circulatory exercise – all set to great music. Put pep in your step and be prepared to have lots of fun. Great for body and mind!</t>
  </si>
  <si>
    <t>In this class, you’ll learn dances to a variety of music. Have fun and exercise at the same time. No experience or partner required. Wear soft-soled shoes.</t>
  </si>
  <si>
    <t>POUND</t>
  </si>
  <si>
    <t>POUND® combines cardio and strength activities in a workout inspired by the infectious, energizing and sweat-dripping fun of playing the drums.</t>
  </si>
  <si>
    <t>Qi Gong is a form of Chinese exercise involving the practice of aligning breath, movement, and awareness for exercise, healing, and meditation.  Coordinated gentle rhythmic breathing is performed with slow repetition of fluid movement, to create a calm mindful state.</t>
  </si>
  <si>
    <t>T'ai Chi is a form of Chinese exercise that involves learning a sequence of slow graceful movements which may improve circulation, coordination, balance, and concentration.  You will be performing gentle rhythmical movements that mobilize every muscle, joint and ligament in the body.</t>
  </si>
  <si>
    <t>Tai Chi - Int / Adv (Outdoor)</t>
  </si>
  <si>
    <t>See T’ai Chi program description. The Int/Adv class is designed for experienced participants who have attended a minimum of 2 sessions of T’ai Chi.</t>
  </si>
  <si>
    <t>Tai Chi - Int / Adv</t>
  </si>
  <si>
    <t>Walk &amp; Talk</t>
  </si>
  <si>
    <t>Join others in walking on a variety of local trails and paths in Acton and Georgetown. Walk &amp; Talk is designed for a light/moderate activity with walks lasting approximately 1 hour.  Enjoy social and educational experiences while remaining active in our community!</t>
  </si>
  <si>
    <t>Walk This Way (Outdoor)</t>
  </si>
  <si>
    <t>Can you really walk your way to fitness? You bet! Physical Activity doesn't have to be complicated to be beneficial. Lace up your sneakers and join this instructor-led program for a light to moderate paced cardio pumping walk that's good for your muscles, your mind, and your mood! Class will take place outdoors on the Gellert Path</t>
  </si>
  <si>
    <t>Walk This Way (Indoor/Outdoor)</t>
  </si>
  <si>
    <t>Can you really walk your way to fitness? You bet! Physical Activity doesn't have to be complicated to be beneficial. Lace up your sneakers and join this instructor-led program for a light to moderate paced cardio pumping walk that's good for your muscles, your mind, and your mood! Class will take place outdoors for 6 weeks at Gellert path then we move indoors to MMSP</t>
  </si>
  <si>
    <t>Yin Yoga</t>
  </si>
  <si>
    <t>Yin Yoga is a perfect complement to the dynamic styles of yoga that emphasize internal heat and the lengthening/contracting of muscles. Yin Yoga targets the connective tissues, ligaments and joints of the body and involves a series of held, passive floor poses that mainly work the lower body – hips, pelvis and lower spine.</t>
  </si>
  <si>
    <t>Relieve stress and release tension in this progressive approach to fitness. Yoga incorporates breath training, meditation and physical postures designed to improve flexibility, strength, overall wellbeing and stress management.</t>
  </si>
  <si>
    <t>Chair yoga is a gentle form of yoga that is practiced sitting in a chair and standing using a chair for support.  Many traditional yoga poses are modified to make yoga more accessible. The focus is on building strength and flexibility and improving balance.</t>
  </si>
  <si>
    <t>Yoga Fusion</t>
  </si>
  <si>
    <t>Combing the core strength of Pilates and the flexibility of Yoga, this class will strengthen, stretch, and unite your entire body. Come relax and enjoy the benefits of both.</t>
  </si>
  <si>
    <t>ZUMBA</t>
  </si>
  <si>
    <t>Zumba fitness is a fusion of Latin music and dance themes that create an exciting and effective fitness program. It’s a mixture of body sculpting movements with easy to follow dance steps. Join the party, experience Zumba!</t>
  </si>
  <si>
    <t>There are no available classes for this activity at this time; Please check back for updates on future availability.</t>
  </si>
  <si>
    <t>Recreation for Adults with Special Needs</t>
  </si>
  <si>
    <t>CHAMPS Multi-Sport</t>
  </si>
  <si>
    <t>CHAMPS Soccer</t>
  </si>
  <si>
    <t>Friday Activity Nights</t>
  </si>
  <si>
    <t>20-35</t>
  </si>
  <si>
    <t>20, 21, 22, 23, 24, 25, 26, 27, 28, 29, 30, 31, 32, 33, 34, 35</t>
  </si>
  <si>
    <t>Get connected, get social! Join us on Friday nights at the Acton Youth Centre for our new Friday Activity Night. Individuals ages 20-35 years old, with exceptionalities, can register for this social recreation program.  Running for 11 weeks, this program will focus on connecting with others, building relationships, trying new things and enjoying time together. Each week there will be a different activity scheduled. Participants can enjoy hanging out with others, cooking, playing pool, art nights, life skill building, and making new friends. Town trained staff will facilitate the program. Criteria for the program: participant has an intellectual/developmental disability, able to toilet independently, able to work with a group ratio of 1 staff to 10 participants. If the participant requires assistance to participate in the program and to interact with friends, please hire a support worker to attend the program. There is no additional charge for support workers.</t>
  </si>
  <si>
    <t>Advanced Lifesaving</t>
  </si>
  <si>
    <t>Aquatic STAFF ONLY Training</t>
  </si>
  <si>
    <t>This program is for current Town of Halton Hills Aquatic Staff. Register for training session you will be attending.  Please note you must attend the program you register for.</t>
  </si>
  <si>
    <t>Aquatic STAFF ONLY Training-Retraining</t>
  </si>
  <si>
    <t>Aquatic STAFF ONLY Training-Instructional Training</t>
  </si>
  <si>
    <t>Aquatic STAFF ONLY Training-Guard Training</t>
  </si>
  <si>
    <t>Aquatic Supervisor Training</t>
  </si>
  <si>
    <t>Bronze Cross/Standard First Aid</t>
  </si>
  <si>
    <t>Prerequisites: Bronze Medallion and Emergency First Aid Designed for lifesavers who want the challenge of more advanced training including: an introduction to safe supervision in aquatic facilities.  Bronze cross is the prerequisite for all advanced training programs.  Including NL and Instructors.  SFA provides comprehensive training covering all aspects of the first aid and cpr, standard first aid incorporates emergency first aid and is designed for those who require a more in depth understanding of first aid. Full attendance every day of the program is recommended for successful completion of this course.  If you have any questions, please contact Melissa Willson mwillson@haltonhills.ca. Course material may be purchased during the registration process and is mandatory for all participants. Call 905-873-2600 ext. 2275 if you already own course materials and do not need to purchase.</t>
  </si>
  <si>
    <t>Bronze Medallion/Emergency First Aid</t>
  </si>
  <si>
    <t>Prerequisites: 13 years of age or Bronze Star.  Teaches an understanding of the lifesaving principles embodied in the four components of water rescue judgement, knowledge, skill and fitness.  Rescuers learn tows carries, defence methods and releases in preparation for challenging rescues. Full attendance every day of the program is recommended for successful completion of this course. If you have any questions, please contact Melissa Willson mwillson@haltonhills.ca . Course material may be purchased during the registration process and is mandatory for all participants. Call 905-873-2600 ext. 2275 if you already own course materials and do not need to purchase.</t>
  </si>
  <si>
    <t>Bronze Star/Basic First Aid</t>
  </si>
  <si>
    <t>Excellent preparation for success in Bronze Medallion. Participants develop problem-solving and decision making skills individually and in partners.  Candidates learn CPR and develop the lifesaving skills needed to stay safe in the water.  Includes a timed 400m swim. Full attendance every day of the program is recommended for successful completion of this course. Swimmer 9 (Star Patrol) Recommended. If you have any questions, please contact Melissa Willson mwillson@haltonhills.ca</t>
  </si>
  <si>
    <t>Examiner</t>
  </si>
  <si>
    <t>Prerequisite: 15 Years of age, Bronze Cross and Standard First Aid. Standard First Aid does not need to be current. National Lifeguard certification is recognized as the standard measurement of lifeguard performance in Canada. NL education is designed to develop a sound understanding of lifeguarding principles, good judgement and a mature and responsible attitude toward the role of the lifeguard. ***100% Attendance is REQUIRED.*** If you have any questions, please contact Melissa Willson mwillson@haltonhills.ca. Course material may be purchased during the registration process and is mandatory for all participants. Call 905-873-2600 ext. 2275 if you already own course materials and do not need to purchase.</t>
  </si>
  <si>
    <t>National Lifeguard Recert</t>
  </si>
  <si>
    <t>Prerequisite: Hold NL Certification (need not be current; within 5 years is recommended). To maintain a current certification, award holders recertify within 2 years by successfully retaking the practical examination.  A new certification card is issued to successful candidates after each re-examination. ***100% Attendance is REQUIRED. Questions, please contact Melissa Willson mwillson@haltonhills.ca</t>
  </si>
  <si>
    <t>Swim and Lifesaving Instructors</t>
  </si>
  <si>
    <t>Prerequisite: 15 years by last day and Bronze Cross or higher award. Prepares candidate to teach and evaluate swim strokes and lifesaving skills. Instructor candidates explore proven teaching methods, learning strategies and activities. Swim Instructors evaluate all Parent &amp; Tot, preschool and swimmer levels. Lifesaving Instructors evaluate all items and certify candidates in CSP, Bronze courses, Basic and Emergency First Aid. CPR A.B.C. 100% attendance each day is required. If you have any questions, please contact Melissa Willson mwillson@haltonhills.ca. Course material is to be purchased during the registration process and is mandatory for all participants.</t>
  </si>
  <si>
    <t>Aquatics - Youth</t>
  </si>
  <si>
    <t>Teens Levels 1/2/3 - Gellert</t>
  </si>
  <si>
    <t>Teen lessons provide a fun and relaxed environment to learn the basics of swimming or improve your strokes with others at a similar skill level and age.  Learn at your own pace and set your own goals.  Feel your confidence grow as both your comfort and fitness levels in the water increase at the same time!  Instruction for 13 to 16 years. 1: 10-15 m swim on your front &amp; back; jump entries from the side; recover an object from the bottom in chest-deep water; Improve your fitness; flutter kick with 4x9-I2m interval training. 2: Two interval training workouts of 4 x 25 m kicking &amp; front or back crawl; dive entries; breaststroke arms &amp; breathing over 10-15m; supporting yourself at the surface for I-2 minutes; handstands in shallow water. 3: Eggbeater; stride entries; compact jumps; 300 m workout; sprinting 25-50m; you'll master your front &amp; back crawl &amp; breastroke.</t>
  </si>
  <si>
    <t>Teens Levels 1/2/3 - Acton</t>
  </si>
  <si>
    <t>Halton Hills Lifeguard Club</t>
  </si>
  <si>
    <t>HHLC Advanced - 3</t>
  </si>
  <si>
    <t>7-16</t>
  </si>
  <si>
    <t>7, 8, 9, 10, 11, 12, 13, 14, 15, 16</t>
  </si>
  <si>
    <t>Program runs Wednesday* 4:45pm-5:30pm and Sundays 3:15pm-4:00pm. In this program the athletes will continue working hard and having fun as they continue to learn new lifesaving sport skills. This program introduces long-term goal setting with respect to performance and staying healthy. It also introduces relay transitions from the starting bock, stroke refinement and longer workout sets in preparation for the Development program. Athletes progress at their own pace through the Lifesaving Sport Fundamentals levels 4 and 5 in this program. Pre-requisite: Complete HHLC Intermediate -2.  *Wednesday, December 10, 2025 from 4:00-7:00pm we will be running an in-house competition.</t>
  </si>
  <si>
    <t>HHLC Beginner - 1</t>
  </si>
  <si>
    <t>This program offers participants ages 7-16 years a recreational introduction to lifesaving sport skills while building on their swimming skills. This program promotes healthy lifestyles, teaches team building, fair play ethics in sport, athlete responsibility and lifesaving sport skills. Athletes progress at their own pace through the Lifesaving Sport Fundamentals level 1 in this program. Pre-requisite: Complete Swimmer 3, can swim 25m easily and comfortable in deep water. Wednesday, December 10, 2025 from 4:00-7:00pm we will be running an in-house competition.</t>
  </si>
  <si>
    <t>HHLC Development - 4</t>
  </si>
  <si>
    <t>9-16</t>
  </si>
  <si>
    <t>9, 10, 11, 12, 13, 14, 15, 16</t>
  </si>
  <si>
    <t>Program runs Wednesday* 4:00pm-5:30pm and Sundays 2:30pm-4:00pm. Participants will train twice a week with a focus on improving their lifesaving sport techniques, strength, endurance and speed. Athletes will increase their overall fitness and will improve skills needed to pursue advanced lifesaving qualifications. Pre-requisite: Completed HHLC Advanced - 3. *Wednesday, December 10, 2025 from 4:00-7:00pm we will be running an in-house competition.</t>
  </si>
  <si>
    <t>HHLC Intermediate - 2</t>
  </si>
  <si>
    <t>This program offers participants ages 7-16 years a continuation of the HHLC Lifesaving Sport Beginner level and promotes healthy lifestyles, teaches team building, fair play ethics in sport, athlete responsibility and lifesaving sport skills. Swimmers will continue building lifesaving sport and swimming skills. Athletes progress at their own pace through the Lifesaving Sport Fundamentals levels 2-3 in this program. Pre-requisite: completed HHLC Beginner -1 . Wednesday, December 10, 2025 from 4:00-7:00pm we will be running an in-house competition.</t>
  </si>
  <si>
    <t>Youth Leadership</t>
  </si>
  <si>
    <t>Youth Leadership Program</t>
  </si>
  <si>
    <t>12-16</t>
  </si>
  <si>
    <t>12, 13, 14, 15, 16</t>
  </si>
  <si>
    <t>Calling All Youth! Ages 12-16 years old.  Born 2009 to 2013.  Join us for this unique Youth Leadership experience.  Through hands on activities, workshops and special guests, youth will learn about different leadership styles, communication techniques and problem-solving strategies.  This experience will help build competencies that will support and launch youth towards volunteerism, employment and leadership roles.  Youth will connect with local organizations to learn about opportunities in our community, build their resume, and obtain a certification in HIGH FIVE® Principles of Healthy Child Development.   The jam-packed program provides meaningful and exciting experiences including cooking, special guests, personal wellness, meeting new people and a variety of activities. This leadership program takes place at the Halton Hills Youth Centres which will provide youth a variety of fun and youth friendly activities in a welcoming environment. This program will appeal to all youth looking to develop and grow as leaders and individuals.</t>
  </si>
  <si>
    <t>Aquatics - Children</t>
  </si>
  <si>
    <t>Private Lesson - Gellert</t>
  </si>
  <si>
    <t>3-16</t>
  </si>
  <si>
    <t>3, 4, 5, 6, 7, 8, 9, 10, 11, 12, 13, 14, 15, 16</t>
  </si>
  <si>
    <t>Please indicate in registration the approximate level your child is at and if there are specific skills you would like them to work on.</t>
  </si>
  <si>
    <t>Private Lesson - Acton</t>
  </si>
  <si>
    <t>Private Lesson - Gellert DAILY</t>
  </si>
  <si>
    <t>Semi Private Swimmer 1 - Gellert</t>
  </si>
  <si>
    <t>5-14</t>
  </si>
  <si>
    <t>5, 6, 7, 8, 9, 10, 11, 12, 13, 14</t>
  </si>
  <si>
    <t>The Lifesaving Society's 6-level Swimmer program makes sure your children learn how to swim before they get in too deep. Swimmer progressions accommodate children 5 years and older including absolute beginners as well as swimmers who want to build on the basics. We stress lots of in-water practice to develop solid swimming strokes and skills. We incorporate Lifesaving Society Water Smart® education in all Swimmer levels. Swimmer 4: By the end of swimmer 4 these swimmers will be able to swim 25 m (thats 1 whole length!) of both front and back crawl as well as tread water for 1 min. They will also be able to complete the Canadian Swim to Survive standard: Roll entry into deep water, tread 1 min and swim 50 m.</t>
  </si>
  <si>
    <t>Semi Private Swimmer 1 - Acton</t>
  </si>
  <si>
    <t>Semi Private Swimmer 1 - Gellert DAILY</t>
  </si>
  <si>
    <t>Semi Private Swimmer 2 - Gellert</t>
  </si>
  <si>
    <t>The Lifesaving Society's 6-level Swimmer program makes sure your children learn how to swim before they get in too deep. Swimmer progressions accommodate children 5 years and older including absolute beginners as well as swimmers who want to build on the basics. We stress lots of in-water practice to develop solid swimming strokes and skills. We incorporate Lifesaving Society Water Smart® education in all Swimmer levels. Swimmer 2: By the end of swimmer 2 these advanced beginners will double their distance from swimmer 1 by completing 10 m of flutter kick on both their front and back as well as 10 m of both front and back crawl. They will work on their whip kick in a vertical position using an aid and master treading water for 15 seconds!</t>
  </si>
  <si>
    <t>Semi Private Swimmer 2 - Acton</t>
  </si>
  <si>
    <t>Semi Private Swimmer 2 - Gellert DAILY</t>
  </si>
  <si>
    <t>Semi Private Swimmer 3 - Gellert</t>
  </si>
  <si>
    <t>The Lifesaving Society's 6-level Swimmer program makes sure your children learn how to swim before they get in too deep. Swimmer progressions accommodate children 5 years and older including absolute beginners as well as swimmers who want to build on the basics. We stress lots of in-water practice to develop solid swimming strokes and skills. We incorporate Lifesaving Society Water Smart® education in all Swimmer levels. Swimmer 3: By the end of Swimmer 3 these swimmers will be swimming 15 m of both front and back crawl as well as 10 m of whip kick. They will be able to tread water for 30 seconds and complete an interval training of 4x 15m flutter kick.</t>
  </si>
  <si>
    <t>Semi Private Swimmer 3 - Acton</t>
  </si>
  <si>
    <t>Semi Private Swimmer 3 - Gellert DAILY</t>
  </si>
  <si>
    <t>Semi Private Swimmer 4 - Gellert</t>
  </si>
  <si>
    <t>Semi Private Swimmer 4 - Acton</t>
  </si>
  <si>
    <t>Semi Private Swimmer 4 - Gellert DAILY</t>
  </si>
  <si>
    <t>Semi Private Swimmer 5 - Gellert</t>
  </si>
  <si>
    <t>The Lifesaving Society's 6-level Swimmer program makes sure your children learn how to swim before they get in too deep. Swimmer progressions accommodate children 5 years and older including absolute beginners as well as swimmers who want to build on the basics. We stress lots of in-water practice to develop solid swimming strokes and skills. We incorporate Lifesaving Society Water Smart® education in all Swimmer levels. Swimmer 5: By the end of this level these swimmers will master 50 m of both front and back crawl as well as 25 m of breaststroke. They will work on their fitness through 25 m sprints as well as interval training of 4x50 m of front or back crawl and 4x15 m of breaststroke!</t>
  </si>
  <si>
    <t>Semi Private Swimmer 5 - Acton</t>
  </si>
  <si>
    <t>Semi Private Swimmer 5 - Gellert DAILY</t>
  </si>
  <si>
    <t>Semi Private Swimmer 5/6 - Acton</t>
  </si>
  <si>
    <t>The Lifesaving Society's 6-level Swimmer program makes sure your children learn how to swim before they get in too deep. Swimmer progressions accommodate children 5 years and older including absolute beginners as well as swimmers who want to build on the basics. We stress lots of in-water practice to develop solid swimming strokes and skills. We incorporate Lifesaving Society Water Smart® education in all Swimmer levels. Swimmer 5: By the end of this level these swimmers will master 50 m of both front and back crawl as well as 25 m of breaststroke. They will work on their fitness through 25 m sprints as well as interval training of 4x50 m of front or back crawl and 4x15 m of breaststroke!  Swimmer 6: By the end of swimmer 6 these advanced swimmers will rise to the challenge of sophisticated aquatic skills including legs-only surface support for 45 sec, eggbeater kick on back for 15 m, breaststroke for 50 m and front and back crawl for 100 m each. They will complete sprint and interval training as well as a 300m workout - that's 12 lengths of the pool!</t>
  </si>
  <si>
    <t>Semi Private Swimmer 6 - Gellert</t>
  </si>
  <si>
    <t>The Lifesaving Society's 6-level Swimmer program makes sure your children learn how to swim before they get in too deep. Swimmer progressions accommodate children 5 years and older including absolute beginners as well as swimmers who want to build on the basics. We stress lots of in-water practice to develop solid swimming strokes and skills. We incorporate Lifesaving Society Water Smart® education in all Swimmer levels. Swimmer 6: By the end of swimmer 6 these advanced swimmers will rise to the challenge of sophisticated aquatic skills including legs-only surface support for 45 sec, eggbeater kick on back for 15 m, breaststroke for 50 m and front and back crawl for 100 m each. They will complete sprint and interval training as well as a 300m workout - that's 12 lengths of the pool!</t>
  </si>
  <si>
    <t>Semi Private Swimmer 6 - Acton</t>
  </si>
  <si>
    <t>Semi Private Swimmer 6 - Gellert DAILY</t>
  </si>
  <si>
    <t>Swimmer 1 - Gellert DAILY</t>
  </si>
  <si>
    <t>The Lifesaving Society's 6-level Swimmer program makes sure your children learn how to swim before they get in too deep. Swimmer progressions accommodate children 5 years and older including absolute beginners as well as swimmers who want to build on the basics. We stress lots of in-water practice to develop solid swimming strokes and skills. We incorporate Lifesaving Society Water Smart® education in all Swimmer levels. Swimmer 1: By the end of swimmer 1 these beginners will able to do 5 second floats on their own, complete glides of 3 m on both their front and back and they will be able to flutter kick on their front and back for 5 m. They will be comfortable submerging and exhaling underwater and begin to learn how to tread water and swim front crawl both while wearing a PFD.</t>
  </si>
  <si>
    <t>Swimmer 1 - Gellert</t>
  </si>
  <si>
    <t>Swimmer 1 - Acton</t>
  </si>
  <si>
    <t>Swimmer 2 - Gellert DAILY</t>
  </si>
  <si>
    <t xml:space="preserve">Swimmer 2 - Gellert </t>
  </si>
  <si>
    <t>Swimmer 2 - Acton</t>
  </si>
  <si>
    <t>Swimmer 2B - Gellert DAILY</t>
  </si>
  <si>
    <t>The Lifesaving Society's 6-level Swimmer program makes sure your children learn how to swim before they get in too deep. Swimmer progressions accommodate children 5 years and older including absolute beginners as well as swimmers who want to build on the basics. We stress lots of in-water practice to develop solid swimming strokes and skills. We incorporate Lifesaving Society Water Smart® education in all Swimmer levels. Designed for students who need to repeat swimmer 2, swimmer 2b will focus primarily the skills that many new swimmers struggle with: front and back crawl, kicking, treading water and developing endurance.   Students will work towards completing a 10 m swim using front and back crawl, flutter kick interval training (4x 5m) and supporting themselves at the waterâ€™s surface for 15 seconds.</t>
  </si>
  <si>
    <t xml:space="preserve">Swimmer 2B - Gellert </t>
  </si>
  <si>
    <t>Swimmer 2B - Acton</t>
  </si>
  <si>
    <t>Swimmer 3 - Gellert DAILY</t>
  </si>
  <si>
    <t>The Lifesaving Society's 6-level Swimmer program makes sure your children learn how to swim before they get in too deep. Swimmer progressions accommodate children 5 years and older including absolute beginners as well as swimmers who want to build on the basics. We stress lots of in-water practice to develop solid swimming strokes and skills. We incorporate Lifesaving Society Water Smart® education in all Swimmer levels.  Swimmer 3: By the end of Swimmer 3 these swimmers will be swimming 15 m of both front and back crawl as well as 10 m of whip kick. They will be able to tread water for 30 seconds and complete an interval training of 4x 15m flutter kick.</t>
  </si>
  <si>
    <t xml:space="preserve">Swimmer 3 - Gellert </t>
  </si>
  <si>
    <t>Swimmer 3 - Acton</t>
  </si>
  <si>
    <t>Swimmer 4 - Gellert DAILY</t>
  </si>
  <si>
    <t xml:space="preserve">Swimmer 4 - Gellert </t>
  </si>
  <si>
    <t>Swimmer 4 - Acton</t>
  </si>
  <si>
    <t>Swimmer 5 - Gellert</t>
  </si>
  <si>
    <t>Swimmer 5/6 - Acton</t>
  </si>
  <si>
    <t>Swimmer 5/6 - Gellert</t>
  </si>
  <si>
    <t>Swimmer 6 - Gellert</t>
  </si>
  <si>
    <t>Swimmer 7 - (Rookie Patrol) - Gellert DAILY</t>
  </si>
  <si>
    <t>The Lifesaving Society's 3-level Canadian Swim Patrol program provides enriched training for those who want to develop swim strokes and skills while having fun in the challenging world of lifesaving.  Swim Patrol develops swimming strength and efficiency with emphasis on Water Smart behaviour.  Skill drills enhance capability in the water, physical conditioning and lifesaving judgment. Swimmer 7 (Rookie Patrol): By the end of this level swimmers  will further develop their front crawl, back crawl and breaststroke.  Lifesaving Sport skills they will master include a 25 m obstacle swim and 15 m object carry.  They will learn the assessment of conscious victims, contacting EMS and treatment for bleeding.  Fitness improves in 350 m workouts and 100 m timed swims. Prerequisite: Swimmer 6 or equivalent skill level recommended.</t>
  </si>
  <si>
    <t xml:space="preserve">Swimmer 7 - (Rookie Patrol) - Gellert </t>
  </si>
  <si>
    <t>Swimmer 7, 8, 9 - (Rookie, Ranger, Star) - Acton</t>
  </si>
  <si>
    <t>The Lifesaving Society's 3-level Canadian Swim Patrol program provides enriched training for those who want to develop swim strokes and skills while having fun in the challenging world of lifesaving  7: Further develop front/back crawl/breaststroke.  Lifesaving skills: 25 m obstacle swim; 15 m object carry; assessment of conscious victims; contacting EMS and treatment for bleeding.  350 m workouts and 100m timed swims. Swimmer 8: Complete a timed object support &amp; rescue with a buoyant aid; assess unconscious victims in shock &amp; obstructed airway procedures.  200m timed swim and completing 100m Lifesaving Medley. Swimmer 9: 600m workout; 300m timed swim; 25m object carry; refined strokes over 100m swims; First aid treatment of bone/joint injuries and respiratory emergencies.  Lifesaving skills include defense methods, victim removals. Prerequisite: Swim 6</t>
  </si>
  <si>
    <t>Swimmer 8 - (Ranger Patrol) - Gellert</t>
  </si>
  <si>
    <t>The Lifesaving Society's 3-level Canadian Swim Patrol program provides enriched training for those who want to develop swim strokes and skills while having fun in the challenging world of lifesaving.  Swim Patrol develops swimming strength and efficiency with emphasis on Water Smart behaviour.  Skill drills enhance capability in the water, physical conditioning and lifesaving judgment. Swimmer 8 (Ranger): By the end of this level swimmers will be able to complete a timed object support &amp; rescue with a buoyant aid.  They will learn to assess unconscious victims in shock &amp; obstructed airway procedures.  Skill drills develop a strong lifesaving foundation.. Swimmer 9 (Star Patrol):  By the end of this level swimmers are able to complete a 600 m workout, 300 m timed swim and a 25 m object carry! Strokes are refined over 100 m swims. They will learn First aid treatment of bone or joint injuries and respiratory emergencies including asthma and allergic reactions.  Lifesaving skills they will master include defense methods, victim removals and rolling over and supporting a victim face up in shallow water. Prerequisite: Swimmer 7 or (rookie patrol) or Swimmer 8 (Ranger Patrol) recommended.</t>
  </si>
  <si>
    <t>Swimmer 8,9 - (Ranger, Star Patrol) - Gellert</t>
  </si>
  <si>
    <t>Swimmer 9 - (Star Patrol)</t>
  </si>
  <si>
    <t>Camp - Children</t>
  </si>
  <si>
    <t>Adventure Splash 'n Fun Junior - ACC</t>
  </si>
  <si>
    <t>7-8</t>
  </si>
  <si>
    <t>7, 8</t>
  </si>
  <si>
    <t>Born Between – 2017-2018 - Children must be 7 at the start of the program to participate. Play is the work of children &amp; this camp is dedicated to making the most of the week! This program is jam packed with entertaining activities such as sports &amp; games, creative crafts, water &amp; outdoor play, imaginative activities, science experiments, and swimming three times each week! This high-energy camp is dedicated to making the most of your child's summer, so get ready and make a splash.</t>
  </si>
  <si>
    <t>Adventure Splash 'n Fun Junior - GCC</t>
  </si>
  <si>
    <t>Extended Hours Adventure Splash 'n Fun Junior - GCC</t>
  </si>
  <si>
    <t>THIS IS EXTENDED CARE ONLY. Please ensure that you register for the actual Summer Camp FIRST before you register for the applicable extended hours program. You must register for both programs. Summer Camp regular hours run from 8:30am to 4:30pm. Extended hours are available at all locations where full day programs are offered from 7:30am to 5:30pm.</t>
  </si>
  <si>
    <t>Extended Hours Adventure Splash 'n Fun Senior - MSP</t>
  </si>
  <si>
    <t>Adventure Splash 'n Fun Senior - ACC</t>
  </si>
  <si>
    <t>Born Between – 2013-2016 - Play is the work of children &amp; this camp is dedicated to making the most of the week! This program is jam packed with entertaining activities such as team building challenges, sports &amp; cooperative games, crafts, water &amp; outdoor play, and science experiments. It will be a memorable time with special guests and swimming three times each week! This high-energy camp is dedicated to making the most of your child's summer, so get ready and make a splash.</t>
  </si>
  <si>
    <t>Adventure Splash 'n Fun Senior - MSP</t>
  </si>
  <si>
    <t>Extended Hours Ball Hockey - MSP</t>
  </si>
  <si>
    <t>Ball Hockey - MSP</t>
  </si>
  <si>
    <t>Born Between – 2013-2017 - This program offers a focus on indoor ball hockey.  Children will practice skill development, teamwork, and fair play. These elements will be highlighted through drills, scrimmages, game play, and skill-based workshops. Be prepared for special instruction, tournament play and swimming three times per week. A CSA approved helmet &amp; face mask, indoor shoes and a hockey stick are mandatory. Gloves are recommended.</t>
  </si>
  <si>
    <t>Chef's in Training</t>
  </si>
  <si>
    <t>Dance &amp; Cheerleading</t>
  </si>
  <si>
    <t>March Break Camp</t>
  </si>
  <si>
    <t>Extended Hours Musical Theatre</t>
  </si>
  <si>
    <t>Musical Theatre</t>
  </si>
  <si>
    <t>Born Between – 2013-2017 - Song and dance is heard throughout the halls as children prepare for performance day! This program focuses on stage direction, characterization, dialogue memorization, vocal skills, dance basics, as well as set and costume design. All of this is complimented with special workshops, swimming twice each week and a final performance during the last week of camp. Performance Day: Thursday August 21, 2025 at 7:00pm</t>
  </si>
  <si>
    <t>Play Outdoors Camp Senior</t>
  </si>
  <si>
    <t>Born Between – 2013-2018 - Get ready to explore! Summer days are meant to be spent outside. Days will be filled with discovering new learnings, classic camp games, arts and crafts and playing in the creek! Children will soak up the marvels of the outdoors while learning new skills, such as shelter building and tree identification.  Note: Play Outdoors will take place entirely outdoors; please pack and dress accordingly. Indoor space is available in case of inclement weather during program.</t>
  </si>
  <si>
    <t>Sports Adventure</t>
  </si>
  <si>
    <t>Studio Art</t>
  </si>
  <si>
    <t>Extended Inclusion Support-Full Day</t>
  </si>
  <si>
    <t>Inclusion Support-Full Day</t>
  </si>
  <si>
    <t>Born Between 2013-2021. *Only children who are 4 years of age at the start of the program will be permitted to participate in accordance with the Province of Ontario's Child Care and Early Years Act. A child may require inclusion support if they: Have additional support or a safety plan in a school setting Require support for their safety or the safety of others Require extra support at home for personal care, Are associated with a support agency Group participation is a fundamental part of recreation and what camp is all about! Our staff is trained in a to encourage and support participants to join in with the group. We try to accommodate individual preferences within the group setting where possible. However, please consider whether your child enjoys interacting and participating in a group before registering. If your child requires inclusions support, please: Register your child for “Inclusion Support – Full Day Programs” or “Inclusion Support – Half Day Programs” for the week of your choice. Do NOT register for a space within the actual camp program, as this will be coordinated after the intake conversation. An initial $100 payment is required to register for Inclusion Support. The $100 will be applied to the actual camp fee. The remaining balance of the camp fee will be due after the intake conversation and your camp registration is confirmed. Registration for inclusion support will close two weeks in advance of the programs start date. This time allows the Town to ensure staff is trained appropriately and prepared to welcome the participant into our programs. The Recreation Coordinator will directly contact parents/caregivers to arrange a time to complete the intake process. Parents/caregivers will be asked to provide details about the child’s needs. Information provided during the intake process is confidential and will only be provided to staff working directly with the participant in a program.</t>
  </si>
  <si>
    <t>Inclusion Support-Half Day Outdoors</t>
  </si>
  <si>
    <t>Theatre</t>
  </si>
  <si>
    <t>Recreational Sports &amp; Fitness - Children</t>
  </si>
  <si>
    <t>Halton Hills Youth Basketball - Junior</t>
  </si>
  <si>
    <t>7-9</t>
  </si>
  <si>
    <t>7, 8, 9</t>
  </si>
  <si>
    <t>Born 2016-2018 (7-9yrs) This recreational program focuses on teaching the fundamentals of basketball in a progressive manner while encouraging fair play and a love for the game. This high energy program has been designed to engage players through drills and skills development. Game play will be incorporated at times, however, it will not be the focus of the program. *Programs at St. Catherine of Alexandra *Children should wear comfortable active clothing and non-marking running shoes. *Please come prepared and ready to start the class and leave promptly after the class finishes. *Please bring a plastic water bottle.</t>
  </si>
  <si>
    <t>Halton Hills Youth Basketball - Senior</t>
  </si>
  <si>
    <t>Born 2012-2015 (10-13yrs) This recreational program focuses on teaching the fundamentals of basketball in a progressive manner while encouraging fair play and a love for the game. This high energy program has been designed to engage players through drills and skills development. Game play will be incorporated at times, however, it will not be the focus of the program.  *Programs at St. Catherine of Alexandra. *Children should wear comfortable active clothing and non-marking running shoes *Please come prepared and ready to start the class and leave promptly after the class finishes *Please bring a plastic water bottle.</t>
  </si>
  <si>
    <t>Multi Sports Junior</t>
  </si>
  <si>
    <t>(4-7yrs) Multi Sport participants are kept moving and engaged, learning a new skill from a different sport each class. We bundle 7 sports basketball (2 sessions), football, soccer (2 sessions), baseball, volleyball (2 sessions), badminton, and ultimate frisbee -  into one registration. By introducing your child to a variety of sports they will have the opportunity to find out which one feels right for specialization in later years.</t>
  </si>
  <si>
    <t>Multi Sports Senior</t>
  </si>
  <si>
    <t>(4-7yrs) (8-12 yrs)  Multi Sport participants are kept moving and engaged, learning a new skill from a different sport each class. We bundle 7 sports basketball (2 sessions), football, soccer (2 sessions), baseball, volleyball (2 sessions), badminton, and ultimate frisbee -  into one registration. By introducing your child to a variety of sports they will have the opportunity to find out which one feels right for specialization in later years.</t>
  </si>
  <si>
    <t>Skateboard</t>
  </si>
  <si>
    <t>Aquatics - Early Years</t>
  </si>
  <si>
    <t>Drop in Parent and Tot 123, ABC</t>
  </si>
  <si>
    <t>4-5</t>
  </si>
  <si>
    <t>4, 5</t>
  </si>
  <si>
    <t>Designed for beginner swimmers from 4 months to 5 years. Parents/Guardians join with their little ones to get more comfortable in the water. During the 30-minute drop-in lesson, a trained Swim Instructor will teach you how to hold a young child in the water, work on basic swimming skills, and organize fun water games to encourage skill development and comfort in the water. This no-pressure program is designed to be a friendly, easy start for children who are new to swimming. 1 parent/guardian per child in the water. Drop-in day of or register ahead of time.  Registration is non-refundable and non-transferable.</t>
  </si>
  <si>
    <t>Parent and Tot 1-Gellert</t>
  </si>
  <si>
    <t>0-1</t>
  </si>
  <si>
    <t>0, 1</t>
  </si>
  <si>
    <t>Spend quality time with your child while you both have fun and learn and socialize. Through structured in-water interaction between parent and child, we stress the importance of play in developing water positive attitudes and skills. We provide Lifesaving Society Water Smart® tips on keeping your child safe in any aquatic setting. Certified instructors provide guidance and answers to your questions. Because activities and progressions are based on child development, register in the level appropriate for your child's age. Designed for babies aged 4 to 12 months old to learn to enjoy the water with the parent.</t>
  </si>
  <si>
    <t>Parent and Tot 1, 2, 3 - Gellert</t>
  </si>
  <si>
    <t>0-3</t>
  </si>
  <si>
    <t>0, 1, 2, 3</t>
  </si>
  <si>
    <t>Spend quality time with your child while you both have fun and learn and socialize. Through structured in-water interaction between parent and child, we stress the importance of play in developing water positive attitudes and skills. We provide Lifesaving Society Water Smart® tips on keeping your child safe in any aquatic setting. Certified instructors provide guidance and answers to your questions. Designed for kids aged 4 months to 3 year old to learn to enjoy the water with the parent.</t>
  </si>
  <si>
    <t>Parent and Tot 1, 2, 3 - Acton</t>
  </si>
  <si>
    <t>Parent and Tot 2/3-Gellert</t>
  </si>
  <si>
    <t>1-3</t>
  </si>
  <si>
    <t>1, 2, 3</t>
  </si>
  <si>
    <t>Spend quality time with your child while you both have fun and learn and socialize. Through structured in-water interaction between parent and child, we stress the importance of play in developing water positive attitudes and skills. We provide Lifesaving Society Water Smart® tips on keeping your child safe in any aquatic setting. Certified instructors provide guidance and answers to your questions. Because activities and progressions are based on child development, register in the level appropriate for your child's age. Designed for children aged 12 months to 3 years old to learn to enjoy the water with the parent.</t>
  </si>
  <si>
    <t>Preschool A-Gellert DAILY</t>
  </si>
  <si>
    <t>3, 4, 5</t>
  </si>
  <si>
    <t>Give your child a head start on learning to swim. The Lifesaving Society Preschool program develops an appreciation and healthy respect for the water before these kids get in too deep. In our preschool progressions we work to ensure 3 to 5-year-olds become comfortable in the water and have fun acquiring and developing a foundation of water skills. We incorporate Lifesaving Society Water Smart® education in all Preschool levels. By the end of Preschool A these swimmers be blowing bubbles and putting their face in the water. They will have fun learning to get in and out of the water and do assisted jumps into chest deep water. They'll try assisted floats on their front and back, and assisted glides on their front and back in a safe and fun environment. Please note: We encourage the parent to participate until their child lets them know they can do it themselves.</t>
  </si>
  <si>
    <t>Preschool A-Gellert</t>
  </si>
  <si>
    <t>Preschool A-Acton</t>
  </si>
  <si>
    <t>Preschool B-Gellert DAILY</t>
  </si>
  <si>
    <t>Give your child a head start on learning to swim. The Lifesaving Society Preschool program develops an appreciation and healthy respect for the water before these kids get in too deep. In our preschool progressions we work to ensure 3 to 5-year-olds become comfortable in the water and have fun acquiring and developing a foundation of water skills. We incorporate Lifesaving Society Water Smart® education in all Preschool levels. Preschool B: By the end of Preschool B these swimmers will be able to to jump into chest deep water by themselves, and glide on their front &amp; back wearing a PFD. They'll submerge &amp; exhale underwater and master kicking on their back with a buoyant aid for 5 m.</t>
  </si>
  <si>
    <t xml:space="preserve">Preschool B-Gellert </t>
  </si>
  <si>
    <t>Preschool B-Acton</t>
  </si>
  <si>
    <t>Preschool C-Gellert DAILY</t>
  </si>
  <si>
    <t>Give your child a head start on learning to swim. The Lifesaving Society Preschool program develops an appreciation and healthy respect for the water before these kids get in too deep. In our preschool progressions we work to ensure 3 to 5-year-olds become comfortable in the water and have fun acquiring and developing a foundation of water skills. We incorporate Lifesaving Society Water Smart® education in all Preschool levels. Preschool C: By the end of Preschool C these swimmers will be able to float on their front and back unassisted for 5 seconds, glide on their front and back for 3 m and master flutter kick on both their front and back for a whole 5 m!</t>
  </si>
  <si>
    <t xml:space="preserve">Preschool C-Gellert </t>
  </si>
  <si>
    <t>Preschool C-Acton</t>
  </si>
  <si>
    <t>Preschool D-Gellert DAILY</t>
  </si>
  <si>
    <t>Give your child a head start on learning to swim. The Lifesaving Society Preschool program develops an appreciation and healthy respect for the water before these kids get in too deep. In our preschool progressions we work to ensure 3 to 5-year-olds become comfortable in the water and have fun acquiring and developing a foundation of water skills. We incorporate Lifesaving Society Water Smart® education in all Preschool levels. Preschool D: By the end of Preschool D these advanced preschoolers will be able to glide 7 m on both their front and back, do a float, roll to their back and swim 5 m. They will also learn to swim 5 m of front crawl while wearing a PFD.</t>
  </si>
  <si>
    <t xml:space="preserve">Preschool D-Gellert </t>
  </si>
  <si>
    <t>Preschool D/E-Acton</t>
  </si>
  <si>
    <t>Give your child a head start on learning to swim. The Lifesaving Society Preschool program develops an appreciation and healthy respect for the water before these kids get in too deep. In our preschool progressions we work to ensure 3 to 5-year-olds become comfortable in the water and have fun acquiring and developing a foundation of water skills. We incorporate Lifesaving Society Water Smart® education in all Preschool levels. Preschool D: By the end of Preschool D these advanced preschoolers will be able to glide 7 m on both their front and back, do a float, roll to their back and swim 5 m. They will also learn to swim 5 m of front crawl while wearing a PFD.  Preschool E: By the end of Preschool E these little fish will be able to tread water for 10 seconds, whip kick vertically for 20 seconds wearing a PFD or using an aid AND they will be able to swim 5 m of front crawl and back crawl.</t>
  </si>
  <si>
    <t>Preschool E-Gellert DAILY</t>
  </si>
  <si>
    <t>Give your child a head start on learning to swim. The Lifesaving Society Preschool program develops an appreciation and healthy respect for the water before these kids get in too deep. In our preschool progressions we work to ensure 3 to 5-year-olds become comfortable in the water and have fun acquiring and developing a foundation of water skills. We incorporate Lifesaving Society Water Smart® education in all Preschool levels. Preschool E: By the end of Preschool E these little fish will be able to tread water for 10 seconds, whip kick vertically for 20 seconds wearing a PFD or using an aid AND they will be able to swim 5 m of front crawl and back crawl.</t>
  </si>
  <si>
    <t xml:space="preserve">Preschool E-Gellert </t>
  </si>
  <si>
    <t>Camp - Early Years</t>
  </si>
  <si>
    <t>Play Outdoors Camp-Junior</t>
  </si>
  <si>
    <t>Born Between – 2019-2021 – Children Must be 4 years old by the first day of the camp week. Summer days are meant to be spent outside! Children will enjoy classic camp games, use their imagination through creative activities, discover new learnings with science experiments, and most of all explore the marvels of the outdoors. Campers will have fun playing in the creek, please bring water shoes daily. Note: Play Outdoors will take place entirely outdoors; please pack and dress accordingly. Indoor space is available in case of inclement weather during program.</t>
  </si>
  <si>
    <t>Extended Hours Tiny Tyke Explorers - GCC</t>
  </si>
  <si>
    <t>Extended Hours Tiny Tyke Explorers - PSP</t>
  </si>
  <si>
    <t>Tiny Tyke Explorer - GCC</t>
  </si>
  <si>
    <t>Born Between – 2019-2021 - Children must be 4 years old by the first day of the camp week. Calling all active pre-schoolers! Bring your eager tykes for a week full of fun! This program offers a little bit of song, a dash of imagination, a sprinkle of sports, a dribble of crafts, and an exciting summer adventure. Participants will take part in water activities and go to a splash pad three times during the week, so be sure to pack a bathing suit.</t>
  </si>
  <si>
    <t>Tiny Tyke Explorer - PSP</t>
  </si>
  <si>
    <t>Extended Hours Tiny Tyke Explorers - ACC</t>
  </si>
  <si>
    <t>Tiny Tyke Explorer - ACC</t>
  </si>
  <si>
    <t>Tiny Tyke Sports</t>
  </si>
  <si>
    <t>Dance - Early Years</t>
  </si>
  <si>
    <t>Kinder Acro</t>
  </si>
  <si>
    <t>An introduction to Acro Dance where participants will learn introductory acro combinations to the latest music. Classes focus on developing strength, flexibility, balance, coordination, concentration. Children will work towards creating a  routine for the final class!  *Children should wear comfortable active clothing and running shoes (No bare feet or socks).  *Change rooms and lockers are not available. You will be provided a designated space to store belongings in the program room. *Please come prepared and ready to start the class and leave promptly after the class finishes. *Please bring a plastic water bottle.</t>
  </si>
  <si>
    <t>Kinder Ballet</t>
  </si>
  <si>
    <t>This class is designed as an introduction to Ballet. During this program, children will learn about the five classic ballet positions and begin to practice basic movements, turns and jumps. While exploring music and creative steps, children will develop coordination, balance and self-confidence. Children will build their skills and work towards creating a dance routine for the final class! *Children should wear comfortable active clothing and running shoes (No bare feet or socks).  *Change rooms and lockers are not available. You will be provided a designated space to store belongings in the program room. *Please come prepared and ready to start the class and leave promptly after the class finishes. *Please bring a plastic water bottle.</t>
  </si>
  <si>
    <t>Kinder Hip Hop</t>
  </si>
  <si>
    <t>An introduction to Hip Hop Dance where participants will learn introductory hip hop combinations to the latest music. Participants will develop their personal style and rhythm. Children will be taught various types of dance steps and will work towards creating a dance routine for the final class! *Children should wear comfortable active clothing and running shoes (No bare feet or socks).  *Change rooms and lockers are not available. You will be provided a designated space to store belongings in the program room. *Please come prepared and ready to start the class and leave promptly after the class finishes. *Please bring a plastic water bottle.</t>
  </si>
  <si>
    <t>Tiny Dancers</t>
  </si>
  <si>
    <t>2, 3</t>
  </si>
  <si>
    <t>Your child's first dance class! This class is designed to introduce your little one to music and movement through a fun and interactive program. It will focus on gross motor development, coordination and balance. One adult must participate in the program with the child. *Adults and children should wear comfortable active clothing and running shoes (No bare feet or socks). *Change rooms and lockers are not available. You will be provided a designated space to store belongings in the program room. *Please come prepared and ready to start the class and leave promptly after the class finishes. *Please bring a plastic water bottle.</t>
  </si>
  <si>
    <t>All Ages: Visual Arts</t>
  </si>
  <si>
    <t>Métis Beading Workshop with Kathy Morgan</t>
  </si>
  <si>
    <t>Learn the art of Métis Beading with Métis artist, Kathy Morgan; as, she shares the art and stories passed down through her family over many generations. Design a beaded poppy in commemoration of Indigenous Veterans Day and Remembrance Day; or, a beaded flower of choice. Kathy is a proud member of the Métis Nation of Ontario, renowned for their distinguished beadwork, most often incorporating floral patterns. She was initially taught beadwork by her Métis grandmother; and, continues to share her knowledge as a Métis Cultural Presenter and beadwork instructor. Cost: $90.00 (Full Kits for New Participants), $75.00 (Half Kits for Returning Participants *please bring your kits with you)</t>
  </si>
  <si>
    <t>1 session</t>
  </si>
  <si>
    <t>All Ages. Environmental Activities</t>
  </si>
  <si>
    <t>Forest Walk &amp; Tree Printing</t>
  </si>
  <si>
    <t>5+</t>
  </si>
  <si>
    <t>5</t>
  </si>
  <si>
    <t>Celebrate National Forest week! Traverse the unbe-leaf-ably scenic Cold Creek Conservation Area trails while learning about the important role trees and forest play in our lives. The approximately 45 minute hike is perfect for nature lovers of all ages who are eager to explore various ecosystems. After the walk, leaf with your own unique print created in a fun tree printing activity. Pre-registration is required.</t>
  </si>
  <si>
    <t>Guided Fall Forest Hike</t>
  </si>
  <si>
    <t>The Happy Valley Forest is waiting for you! Experience the sights and sounds of nature while knowledgeable experts lead the way. Home to fascinating amphibians like the Jefferson Salamander, there is lots to learn about this tree-mendously scenic section of King Township. Note: Bring the family and come dressed for the weather wearing appropriate footwear. Pre-registration required. Held in partnership with the Nature Conservancy of Canada (NCC).</t>
  </si>
  <si>
    <t>World Migratory Bird Day</t>
  </si>
  <si>
    <t>0+</t>
  </si>
  <si>
    <t>0</t>
  </si>
  <si>
    <t>The early bird gets the worm, and seeds and berries! Celebrate World Migratory Bird Day and learn about the birds that call Cold Creek Conservation Area home in a guided hike led by a local bird enthusiast. Help us deck the trails with seeds and berries by hanging pinecone bird feeders along the trail, all supplies will be provided. This is a family-friendly event. Note: Please come dressed for the weather. Preregistration required.</t>
  </si>
  <si>
    <t>Arrangement Making Workshop</t>
  </si>
  <si>
    <t>Kick off the holiday season by creating a fresh, fragrant door hanger. Join us for a hike to collect natural materials along the trail. Then use your creativity to transform the natural materials into a holiday masterpiece! All materials will be provided. Participants are welcome to bring their own pruners. Please come dressed for the weather. Pre-registration required.</t>
  </si>
  <si>
    <t>All Ages: Outdoor Recreation</t>
  </si>
  <si>
    <t>Evening Climb</t>
  </si>
  <si>
    <t>Do you have an altitude attitude? Spend the beautiful fall evenings outdoors on our climbing walls and high ropes course. Our trained facilitators will talk about various climbing techniques and skills associated with this fun, family activity.</t>
  </si>
  <si>
    <t>Guided Hike</t>
  </si>
  <si>
    <t>Lace up your hiking boots and join us for a scenic journey through some of King Township’s most beautiful trail systems! Whether you're a nature lover, a casual walker, or just looking for a refreshing outdoor escape, this guided hike is the perfect way to connect with the great outdoors. Make sure to pack water and bug spray!</t>
  </si>
  <si>
    <t>Mystery In the Wild: The Cold Creek Creature Quest</t>
  </si>
  <si>
    <t>5-11</t>
  </si>
  <si>
    <t>5, 6, 7, 8, 9, 10, 11</t>
  </si>
  <si>
    <t>Something strange is happening deep in the woods at Cold Creek. Whispers of an unknown creature have surfaced—its presence hinted at by curious signs and unexplained findings. Are you ready to uncover the truth? In this family adventure, you’ll step into the role of nature detectives, exploring the forest to unravel a mystery hidden among the trees. Each session brings new discoveries, strange evidence, and a growing puzzle that only the most observant explorers can solve.</t>
  </si>
  <si>
    <t>Forest Fort Hide &amp; Seek</t>
  </si>
  <si>
    <t>Ready or not, here we come! Ever wondered how animals blend into their environment? Learn all about camouflage as you build your own fort and put your stealth skills to the test in an epic game of hide-and-seek—where the predator is on the hunt!</t>
  </si>
  <si>
    <t>Relax by the Campfire</t>
  </si>
  <si>
    <t>4+</t>
  </si>
  <si>
    <t>4</t>
  </si>
  <si>
    <t>Where sparks dance and memories come to life! As the sun dips below the horizon and stars shimmer overhead, gather around the glowing campfire for a magical evening filled with laid-back tunes, sizzling hotdogs, gooey s’mores, and quality time with loved ones—all set against the natural beauty of Cold Creek Conservation Area.</t>
  </si>
  <si>
    <t>All Ages: Sports</t>
  </si>
  <si>
    <t>Fencing 101 - Beginner</t>
  </si>
  <si>
    <t>The KHCC is hosting "Knights in the Classroom" to facilitate Fencing 101 in our historic Laskay Hall for beginners of all ages looking to get into the sport. Guided by an experienced fencer and certified coach, participants are given the opportunity to develop their technique over this 4-week course to either try this sport or pursue next levels. Fencing-grade equipment will be provided. Fencing-grade equipment will be provided including: jackets, gloves, masks, swords and chest protectors are provided and sterilized between uses. Long pants and indoor athletic shoes are required. Ages: 10+ (Teens, Adults, Seniors, &amp; Families included!) All levels welcome!</t>
  </si>
  <si>
    <t>4 sessions</t>
  </si>
  <si>
    <t>Bronze Cross &amp; Standard First Aid with CPR-C</t>
  </si>
  <si>
    <t>Bronze Cross &amp; Standard First Aid with CPR -C is designed for lifesavers who want the challenge of advanced training, including an introduction to safe supervision in aquatic facilities. Bronze Cross is a prerequisite for all advanced training programs, including National Lifeguard and Lifesaving Instructor certification programs. Includes a 400m timed swim. This program also includes Standard First Aid, which provides comprehensive training, covering first aid and CPR. 100% attendance is mandatory. Prerequisite: 13 years of age, Bronze Medallion and Emergency First Aid with CPR-B</t>
  </si>
  <si>
    <t>Bronze Medallion, Bronze Cross &amp; Standard First Aid with CPR-C</t>
  </si>
  <si>
    <t>Fast-track your journey to becoming a certified lifesaver with our dynamic Combination Lifesaving Course. Designed for motivated individuals seeking multiple certifications in one efficient program, this course equips participants with critical skills for emergency response and aquatic safety. Certifications include Bronze Medallion, Bronze Cross and Standard First Aid with CPR-C. Prerequisites: 13 years of age or older of successful completion of Bronze Star. 100% attendance is required.</t>
  </si>
  <si>
    <t>National Lifeguard - Recertification</t>
  </si>
  <si>
    <t>Requalify as a lifeguard by taking the recertification program! Recertification of the National Lifeguard qualification. Proof of past certification is required.</t>
  </si>
  <si>
    <t>National Lifeguard education is designed to develop a sound understanding of lifeguarding principles, good judgment and a mature and responsible attitude toward the role of the lifeguard. The course develops the basic lifeguarding skills, principles and decision-making processes that will assist the lifeguard to evaluate and adapt to different aquatic facilities and emergencies. 100% attendance is mandatory. National Lifeguard Pool Prerequisite: Minimum 15 years of age, Bronze Cross, and Lifesaving Society Standard First Aid, or SFA from a training agency approved by the Ontario government. The list of approved agencies can be found at lifesavingsociety.com. This course runs for 2 weekends in a row, Friday from 5pm-9pm, Saturday and Sunday from 12pm-9pm.</t>
  </si>
  <si>
    <t>6 sessions</t>
  </si>
  <si>
    <t>Swim Instructors</t>
  </si>
  <si>
    <t>The Lifesaving Society Swim Instructor course prepares the instructor to teach and evaluate basic swim strokes and related skills. Candidates acquire proven teaching methods, a variety of stroke development drills and correction techniques. Current Swim Instructors teach and certify candidates in all levels of the Swim for Life® and Canadian Swim Patrol programs. 100% attendance is mandatory. Prerequisite: Minimum 15 years of age, Bronze Cross.</t>
  </si>
  <si>
    <t>Swimmer 10 - Bronze Star</t>
  </si>
  <si>
    <t>The Lifesaving Society’s Bronze Star develops swimming proficiency, lifesaving skill and personal fitness. Candidates refine their stroke mechanics, acquire self-rescue skills, and apply fitness principles in training workouts. Bronze Star is excellent preparation for success in Bronze Medallion and provides a fun introduction to lifesaving sport. Prerequisite: None (Swim Patrol experience recommended). Next Step: Repeat or register in Swimmer 11 - Bronze Medallion &amp; Emergency First Aid with CPR-B</t>
  </si>
  <si>
    <t>Swimmer 11 - Bronze Medallion and Emergency First Aid with CPR-B</t>
  </si>
  <si>
    <t>The Lifesaving Society’s Bronze Medallion challenges the candidate both mentally and physically. Judgment, knowledge, skill and fitness – the four components of water rescue – form the basis of Bronze Medallion training. Candidates acquire the assessment and problem-solving skills needed to make good decisions in, on, and around the water. Emergency First Aid provides a general knowledge of first aid principles and the emergency treatment of injuries including: victim assessment, CPR, choking, and what to do for external bleeding, heart attack, stroke, wounds and burns. Course prerequisites: 13 years of age or older of successful completion of Bronze Star. 100% attendance is required.</t>
  </si>
  <si>
    <t>10 sessions</t>
  </si>
  <si>
    <t>Swimmer 12 - Bronze Cross</t>
  </si>
  <si>
    <t>The Lifesaving Society’s Bronze Cross begins the transition from lifesaving to lifeguarding and prepares candidates for responsibilities as assistant lifeguards. Candidates strengthen and expand their lifesaving skills and begin to apply the principles and techniques of active surveillance in aquatic facilities. Bronze Cross emphasizes the importance of teamwork and communication in preventing and responding to aquatic emergencies. Bronze Cross is a prerequisite for advanced training in the Society’s National Lifeguard and leadership certification programs. Prerequisite: Bronze Medallion and Lifesaving Society Emergency First Aid or Standard First Aid, or EFA or SFA from a training agency approved by the Ontario government. The list of approved agencies can be found at lifesavingsociety.com</t>
  </si>
  <si>
    <t>Swim Assessments</t>
  </si>
  <si>
    <t>Swim assessments are designed for participants who are unsure of which swimming level to register for. A certified swim instructor will guide the participant through a series of in-water skills and provide recommendations on the most appropriate swim level.</t>
  </si>
  <si>
    <t>This program introduces adults to the water and teaches basic swimming techniques including floating and surface support. Skills are taught in slow progressions that allow learning at your own pace with various types of buoyant support. You'll work towards a 10-15 m swim on your front and back. You'll do jump entries from the side and recover an object from the bottom in chest-deep water. Improve your fitness and your flutter kick with 4 x 9-12 m interval training. Prerequisite: Beginner or non-swimmer Next Step: Repeat or register in Swimmer Adult 2</t>
  </si>
  <si>
    <t>Adults who are already comfortable in the water Kick it up a notch working on two interval training workouts of 4 x 25 m kicking and front or back crawl. You'll be able to perform dive entries and demonstrate breaststroke arms and breathing over 10-15 m. You'll be supporting yourself at the surface for 1-2 minutes and showing off your handstands in shallow water. Prerequisite: Swimmer Adult 1 Next Step: Repeat or register in Swimmer Adult 3</t>
  </si>
  <si>
    <t>5, 6, 7, 8, 9, 10, 11, 12</t>
  </si>
  <si>
    <t>Start swimming for life! These beginners will become comfortable jumping into water with and without a lifejacket. They'll learn to open their eyes, exhale and hold their breath underwater. They'll work on floats, glides and kicking through the water on their front and back. Prerequisite: Beginner, non-swimmer, Preschool 1, 2, 3 or 4 Next Step: Repeat or register in Swimmer 2</t>
  </si>
  <si>
    <t>In this level, participants will work towards jumping into deeper water, and gain comfort falling sideways into the pool wearing a life jacket. They will learn to support themselves on the surface of the water without an aid, learn whip kick, and will be introduced to Swim to Survive® skills. They will learn front crawl and back crawl, completing 10m of each. Flutter kick interval training (4 x 5m) will also be introduced. Prerequisite: Swimmer 1, Preschool 5 Next Step: Repeat or register in Swimmer 3</t>
  </si>
  <si>
    <t>These swimmers will add dives, in-waterfront somersaults, and handstands to their skills. They will continue to develop their Swim to Survive® skills by increasing their time treading and distance to swim. They will work on 15m front crawl and back crawl, as well as 10m of whip kick on their back. Flutter kick interval training increases to 4 x 15m. Prerequisite: Swimmer 2 Next Step: Repeat or register in Swimmer 4</t>
  </si>
  <si>
    <t>Intermediate swimmers will swim 5m underwater and master greater lengths of front crawl and back crawl; swimming 25m of each. They will also be introduced to whip kick on their front, and breaststroke arms. To their new bag of swim tricks, they will add completion of the Canadian Swim to Survive® Standard. They will cap it all off with a front crawl sprint for 25m and 4 x 25m front or back crawl interval training. Prerequisite: Swimmer 3 Next Step: Repeat or register in Swimmer 5</t>
  </si>
  <si>
    <t>These swimmers will master a variety of ways to enter the water, including shallow dives and cannonball entries. They will also be introduced to eggbeater kicks and in-water backward somersaults. Other areas of focus are front and back crawl for 50m each, and breaststroke for 25m. The pace picks up with 25m sprints and two sets of interval training: 4 x 50m front or back crawl; and 4 x 15m breaststroke. Prerequisite: Swimmer 4 Next Step: Repeat or register in Swimmer 6</t>
  </si>
  <si>
    <t>These advanced swimmers will rise to the challenge of sophisticated aquatic skills including stride entries, compact jumps and lifesaving kicks like eggbeater and scissor kick. Swimmers will also develop strength and power in a breaststroke sprint over 25m. The goal is for swimmers to easily complete 100m of front crawl and back crawl and 50m of breaststroke, as well as conquer the 300m workout. Prerequisite: Swimmer 5 Next Step: Repeat or register in Swimmer 7 - Rookie Patrol</t>
  </si>
  <si>
    <t xml:space="preserve">Swimmer 7 - Rookie Patrol </t>
  </si>
  <si>
    <t>Swimmers in Rookie Patrol continue their stroke development with 50m front crawl, back crawl and breaststroke swims. Lifesaving sport skills are introduced through a 25m obstacle swim and 15m object carry. First aid training is also provided, focusing on the assessment of conscious victims, contacting EMS, and treatment for bleeding. Workouts of 350m with 100m timed swimming do wonders for the fitness levels! Prerequisite: Swimmer 6 Next Step: Repeat or register in Swimmer 8 - Ranger Patrol</t>
  </si>
  <si>
    <t>11 sessions</t>
  </si>
  <si>
    <t>Swimmer 8 - Ranger Patrol</t>
  </si>
  <si>
    <t>Swimmers at this level develop better strokes have a chance to tackle more lifesaving sport skills through a lifesaving medley, timed object support and rescue with a buoyant aid. First aid training continues with an emphasis on assessment of unconscious victims, treatment of victims in shock and obstructed airway procedures. There are also plenty of skill drills to develop a strong lifesaving foundation. Prerequisite: Swimmer 7 – Rookie Patrol Next Step: Repeat or register in Swimmer 9 - Star Patrol</t>
  </si>
  <si>
    <t>Swimmer 9 - Star Patrol</t>
  </si>
  <si>
    <t>Challenge is the name of the game at this level, with 600m workouts, 300m timed swims and a 25m object carry. Meanwhile, strokes are refined over 100m swims. First aid training focuses on treatment of bone or joint injuries and respiratory emergencies including asthma and allergic reactions. Swimmers also gain more advanced lifesaving skills such as defense methods, victim removals and rolling over and supporting a victim in shallow water. Prerequisite: Swimmer 8 – Ranger Patrol Next Step: Repeat or register in LSS Bronze Star</t>
  </si>
  <si>
    <t>Parent and Tot 1</t>
  </si>
  <si>
    <t>Parent and Tot 1 is introduction to the water for children 3-12 months of age. In-water interaction between parent and child is encouraged to develop water-positive attitudes and skills. Program content includes entry and exit skills, floats wearing a lifejacket, and kicking. Children will learn though a variety of interactive activities, songs and games. One guardian per child is required to participate in water for the duration of the class. This is an aged, based program by the start of the session, register in Parent and Tot 2 when the child is of the correct age.</t>
  </si>
  <si>
    <t>Parent &amp; Tot 1/2</t>
  </si>
  <si>
    <t>Parent and Tot 1/2 is introduction to the water for children 3 months – 24 months of age. In-water interaction between parent and child is encouraged to develop water-positive attitudes and skills. Program content includes entry and exit skills, floats wearing a lifejacket, and kicking. Children will learn though a variety of interactive activities, songs and games. Children will be encouraged to float with an aid, recover objects below the water’s surface, and kick on their front and back, all with the assistance of a parent. Instructors will provide a fun and structured environment to practice safe movements in the water. One guardian per child is required to participate in water for the duration of the class. This is an aged, based program by the start of the session.</t>
  </si>
  <si>
    <t>Parent and Tot 2</t>
  </si>
  <si>
    <t>1, 2</t>
  </si>
  <si>
    <t>The skills learned in Parent &amp; Tot 2 will encourage young children to feel comfortable in the water. The program can also be an introductory swimming course for children who are one to two years old. Children will be encouraged to float with an aid, recover objects below the water’s surface, and kick on their front and back, all with the assistance of a parent. Instructors will provide a fun and structured environment to practice safe movements in the water. One guardian per child is required to participate in water for the duration of the class. This is an aged, based program by the start of the session, register in Parent and Tot 3 when child is of the correct age.</t>
  </si>
  <si>
    <t>Parent &amp; Tot 3</t>
  </si>
  <si>
    <t>This program can also be an introductory swimming course for children 22 months to 3 years of age. Children will develop confidence, independence and comfort in the water. With completion of this level, they will be able to perform jump entries and assisted front and back floats. They will also learn how to recover objects from the bottom of the pool, kick with assistance on their front and back, and be ready to take swimming lessons on their own. One guardian per child is required to participate in water for the duration of the class. This is an aged, based program by the start of the session, register in Preschool 1 when the child is of the correct age.</t>
  </si>
  <si>
    <t>Preschool 1</t>
  </si>
  <si>
    <t>These preschoolers will have fun learning to get in and out of the water. We'll help them jump into chest deep water. They'll float and glide on their front and back and learn to get their faces wet and blow bubbles underwater. Prerequisite: Beginner or non-swimmer Next Step: Repeat, register in Preschool 2 or Swimmer 1 (if over 5 years old)</t>
  </si>
  <si>
    <t>Swimmers in Preschool 2 will learn how to jump into chest-deep water by themselves and get in and out of the pool wearing a life jacket. Swimmers will have fun learning to submerge and exhale underwater. They will also be working towards floating on their front and back for 3 seconds each, gliding on their front and back for 3m each, and kicking on their back for 5m, all while using a buoyant aid. Prerequisite: Preschool 1 Next Step: Repeat, register in Preschool 3 or Swimmer 1 (if over 5 years old)</t>
  </si>
  <si>
    <t>Preschool 3</t>
  </si>
  <si>
    <t>These youngsters will try both jumping and a sideways entry into deep water while wearing a lifejacket. They'll recover objects from the bottom in waist-deep water. They'll work on kicking and gliding through the water on their front and back without assistance will also be covered. Prerequisite: Preschool 2 Next Step: Repeat, register in Preschool 4 or Swimmer 1 (if over 5 years old)</t>
  </si>
  <si>
    <t>Preschool 4</t>
  </si>
  <si>
    <t>Advanced preschoolers will learn to do solo jumps into deeper water and get out by themselves. They'll do sideways entries and open their eyes underwater. They'll master a short swim on their front wearing a lifejacket and gliding and kicking on their side. Prerequisite: Preschool 3 Next Step: Repeat, register in Preschool 5 or Swimmer 1 (if over 5 years old)</t>
  </si>
  <si>
    <t>Preschool 5</t>
  </si>
  <si>
    <t>These youngsters get more adventuresome with a forward roll entry wearing a lifejacket and treading water for 10 sec. They'll work on front and back crawl swims for 5 m, interval training and learn whip kick. They will also be introduced to Interval training in this advanced Preschool level. Prerequisite: Preschool 4 Next Step: Repeat or register in Swimmer 2</t>
  </si>
  <si>
    <t>Adapted Swimming Lessons</t>
  </si>
  <si>
    <t>Adapted</t>
  </si>
  <si>
    <t>Adapted Swim Lessons is for swimmers with disabilities and/or additional needs to experience the benefits of aquatics in a safe and supported environment. Adapted Swim Lessons provide a 1:1 aquatic staff-to-participant ratio. In addition, they can participate in a group lesson with 1:1 support in addition to the instructor. All swimmers with disabilities (regardless of whether they are attending with support or not) are required to complete a Participant Intake Form and email the programs they are interested in to inclusion@king.ca</t>
  </si>
  <si>
    <t>Private Swim Lessons</t>
  </si>
  <si>
    <t>Private</t>
  </si>
  <si>
    <t>Go one-on-one! Private swim lessons ideal for swimmers who have repeated a level several times. The lessons provide an opportunity to work on specific skills required to progress to the next level. For private/semi-private/adapted lessons, on the first day, please bring the instructor a copy of your child's most Swimming Report Card and/or a swim assessment will be conducted to determine their level. There are no guarantees regarding a specific instructor or gender. Private and semi-private lessons are not available for Lifesaving Swim Levels. If you are looking for a semi-private lesson, the participants must be within 1-2 levels of each other and an email inquiry is to be sent to swim@king.ca</t>
  </si>
  <si>
    <t>Take the jump into swimming! This program introduces teens to the water and teaches basic swimming techniques including floating and surface support. Skills taught are in slow progressions that allow learning at your own pace with various types of buoyant support. In this level, you will work towards the completion of a 10 - 15 m swim on your front and back. It's a great way to improve your fitness, your flutter kick, with 4 x 9 - 12 m interval training. Prerequisite: Beginner or non- swimmer.</t>
  </si>
  <si>
    <t>Teens who are already comfortable in the water will have a chance to advance by practicing their skills and enhancing their technique. At this level, you will complete two interval training workouts of 4 x 25 m kicking and front or back crawl. You will also master breaststroke arms with breathing for 10 -15 m. Other skills taught include supporting yourself at the surface for 1 - 2 minutes and dive entries. Prerequisite: Swimmer 2 or Swimmer Teen 1.</t>
  </si>
  <si>
    <t>Drop-In Arts &amp; Crafts Programs</t>
  </si>
  <si>
    <t>Stitched Together: FREE Crafters Club</t>
  </si>
  <si>
    <t>Join us bi-weekly to dive head first into all things stitched, handcrafted, and rich in fibre! Bring your project with you: knitting, crochet, rug hooking, felting, quilting, cross-stitch, hand sewing, or any fibre craft you're working on or would like to start. Chat with fellow hobbyists to learn the tips and tricks of their trade; and, share your work with crafting enthusiasts! FREE. Ages 16+. Register to secure your spot and/or drop-in last minute from 10:00AM-11:30AM.</t>
  </si>
  <si>
    <t>Drop-In Children (1-12 Years) Programs</t>
  </si>
  <si>
    <t>Municipal Playgroup</t>
  </si>
  <si>
    <t>1-12</t>
  </si>
  <si>
    <t>1, 2, 3, 4, 5, 6, 7, 8, 9, 10, 11, 12</t>
  </si>
  <si>
    <t>Join us for a fun and active program for participants 1 - 5. Kids climb, jump, ride and play in our gymnasium equipped with sports equipment and toys. Indoor shoes are required. No pre-registration required. This is a caregiver participating class.</t>
  </si>
  <si>
    <t>Drop-In Fitness</t>
  </si>
  <si>
    <t>Body Balance</t>
  </si>
  <si>
    <t>This low-impact, whole body group fitness workout is designed to boost fitness and core strength. This class includes the use of free weights and resistance training.</t>
  </si>
  <si>
    <t>A class that strengthens and tones your entire body, challenges all of your major muscle groups and uses exercises such as squats, presses, lifts and curls.</t>
  </si>
  <si>
    <t>Hatha Yoga</t>
  </si>
  <si>
    <t>Experience Hatha Yoga for wellness of mind and body. Poses (Asanas) are practiced to improve strength, balance, flexibility, mobility and alignment. Yoga mats will not be supplied. Participants are required to bring their own yoga mat from home.</t>
  </si>
  <si>
    <t>Muscle Tone</t>
  </si>
  <si>
    <t>Designed to slow down and focus on technique &amp; isolation. You will condition, strengthen and tone the largest muscle groups while giving the smaller muscle groups attention through isolation and target focused exercises.</t>
  </si>
  <si>
    <t xml:space="preserve">Body Sculpt </t>
  </si>
  <si>
    <t>Develop your strength and endurance with this low-impact, light dumbbell workout that will tone your body.</t>
  </si>
  <si>
    <t>Outdoor Yoga</t>
  </si>
  <si>
    <t>Embrace the energy of summer mornings with this outdoor yoga class! Move through gentle flowing sequences designed to improve mobility, release tension, and promote deep relaxation. Each class will finish with a guided mindful relaxation. Set against the peaceful backdrop of nature, this class invites you to breathe in fresh air, soak up the sunshine, and start your day feeling rejuvenated and centered. No experience required!</t>
  </si>
  <si>
    <t xml:space="preserve">Spin Express </t>
  </si>
  <si>
    <t>This forty five minute class includes warm-up, cardio, cool-down and stretching with the emphasis on providing a fun and effective workout for all fitness levels.</t>
  </si>
  <si>
    <t>Take the "work" out of workout, by mixing low-intensity and high-intensity moves for an interval-style, calorie-burning dance fitness party.</t>
  </si>
  <si>
    <t>Experience Yoga for wellness of mind and body. Poses (Asanas) are practiced to improve strength, balance, flexibility, mobility and alignment.</t>
  </si>
  <si>
    <t>Dance Fusion</t>
  </si>
  <si>
    <t>This type of fitness dance class is a low impact workout designed to promote overall flexibility, mobility, strengthening and toning techniques for the core and hips; It's all about getting a sweat on and having fun while moving around to the rhythms of various styles of music!</t>
  </si>
  <si>
    <t>Spin</t>
  </si>
  <si>
    <t>This sixty minute class includes warm-up, cardio, cool-down and stretching with the emphasis on providing a fun and effective workout for all fitness levels.</t>
  </si>
  <si>
    <t>Learn the fundamentals of proper Pilates technique. This Pilates program encourage strong abdominals, spine and pain free shoulders, hips and back.</t>
  </si>
  <si>
    <t>SPORT</t>
  </si>
  <si>
    <t>SPORT is a program designed to fine tune the body with an emphasis on CARDIO, STRENGTH and CORE training using a step, dumbbells, every plane of motion and various positions. SPORT is for ALL FITNESS LEVELS. Strengthens the heart, increases bone mineral density, improves coordination, and tones the entire body, with every move you make.</t>
  </si>
  <si>
    <t>Drop-In Inclusion Program</t>
  </si>
  <si>
    <t>Free Adapted Skate</t>
  </si>
  <si>
    <t>Join us for a Free Sensory Skate designed for children, youth, teens, and adults with a broad spectrum of disabilities and severities! This skate is open to all participants however all skaters require 1:1 support on the ice and must wear helmets. CSA skate aides are permitted.</t>
  </si>
  <si>
    <t>Drop-In Public Skates &amp; Shinny Hockey</t>
  </si>
  <si>
    <t>55+ Skate - Zancor Centre</t>
  </si>
  <si>
    <t>55 Skates are open to older adults to enjoy a leisure skate while getting some exercise. Helmets are strongly recommended.</t>
  </si>
  <si>
    <t>Parent &amp; Tot Skate - Zancor Centre</t>
  </si>
  <si>
    <t>These skates are open to families with young children, adults and seniors who wish to enjoy a family fun environment. Children aged 6 and younger must be accompanied on the ice by an adult, parent or guardian. Skating aids are permitted on the ice.</t>
  </si>
  <si>
    <t>Figure Skating Drop In - Zancor Centre</t>
  </si>
  <si>
    <t>This drop in is open for all figure skaters and coaches looking for extra practice time. Skate Canada rules apply. Coaches are free.</t>
  </si>
  <si>
    <t>Youth Shinny - Zancor Centre</t>
  </si>
  <si>
    <t>These shinnies are open to youth aged 13-17 who wish to improve their hockey skills and get some extra ice time. Pick-up games are planned by those in attendance and goalies play for free. All players must wear helmets and gloves; full equipment is highly recommended.</t>
  </si>
  <si>
    <t>Adult Shinny - Zancor Centre</t>
  </si>
  <si>
    <t>Adult Shinny is open to all adults aged 18 who wish to participate in a game of pick up hockey. Teams will be decided upon arrival, goalies play for free. All players must wear helmets and gloves. Full equipment is strongly recommended.</t>
  </si>
  <si>
    <t>Family Stick &amp; Puck - Zancor Centre</t>
  </si>
  <si>
    <t>These skates are open to families who wish to practice their hockey skills. Work on basic stick handling, shooting and skating skills. Each child, aged 12 and younger, must be accompanied on the ice by an adult aged 18 . Each group can have up to 2 adults for a maximum of 5 people. All children must wear helmets and gloves.</t>
  </si>
  <si>
    <t>Public Skate - Zancor Centre</t>
  </si>
  <si>
    <t>These skates are open to participants of all ages. Children under the age of 7 must be accompanied by an adult aged 16 . Skating aids are permitted in designated areas only. Skate Patrol staff provide on-ice supervision during all public skates.</t>
  </si>
  <si>
    <t>Drop-In Public Swims &amp; Aquafit</t>
  </si>
  <si>
    <t>During this swim, all ages are welcome. Pools are set up to maximize recreational activities in a safe environment. Swim fins are not permitted during this swim unless there is a designated lane for swimming lengths. Please refer to our admission standards at www.king.ca/aquatics and for questions email swim@king.ca</t>
  </si>
  <si>
    <t>Open to any adult or youth (minimum 10 years of age and accompanied by a parent in the water) interested in swimming lengths for fitness.The pool is divided into slow, medium, and fast lanes and participants are asked to swim in a counterclockwise loop. Children are not permitted. Please refer to our admission standards at www.king.ca/aquatics and for questions email swim@king.ca</t>
  </si>
  <si>
    <t>Aquafit is an in-water fitness class designed to strengthen your muscles and improve your cardiovascular fitness. Working out in water adds resistance to your muscles without the impact land activities can have on your joints. It is also a great cross-training opportunity for those looking for something new. Please refer to our admission standards at www.king.ca/aquatics and for questions email swim@king.ca</t>
  </si>
  <si>
    <t>Drop-In Seniors (55+ Years) Programs</t>
  </si>
  <si>
    <t>Bid Euchre</t>
  </si>
  <si>
    <t>This is a senior membership daily activity. A valid senior membership is required. Visit king.ca/seniors to learn more about becoming a senior member today. Daily activity fee of $1.00 before entering program.</t>
  </si>
  <si>
    <t>FREE Walking Track - Trisan Centre</t>
  </si>
  <si>
    <t>Come Walk With Us! Join us on the walking track for FREE exclusively for older adults (55+), every day between 9 AM and 10 AM. Please remember to bring clean indoor running shoes. See you there!</t>
  </si>
  <si>
    <t>Mobility Matters</t>
  </si>
  <si>
    <t>This is a senior membership daily activity. Members pay a daily activity fee of $1.00, non-members pay $2.00. To learn more about becoming a King Township Senior Member visit www.king.ca/seniors.</t>
  </si>
  <si>
    <t>Play Bridge</t>
  </si>
  <si>
    <t>Progressive Euchre</t>
  </si>
  <si>
    <t>Cribbage</t>
  </si>
  <si>
    <t>This is a senior membership daily activity. Members pay a daily activity fee of $1.00 before entering program, non-members will pay $2.00. Visit king.ca/seniors to learn more about becoming a senior member today.</t>
  </si>
  <si>
    <t>Music and Movement</t>
  </si>
  <si>
    <t>Knitting/Crochet</t>
  </si>
  <si>
    <t>Gentle Motion</t>
  </si>
  <si>
    <t>Carpet Bowling - King City</t>
  </si>
  <si>
    <t xml:space="preserve">Drop-In Sports (Child/Youth/Adult)
</t>
  </si>
  <si>
    <t>Soccer Drop In: Shoot-Around (Ages 13 - 17)</t>
  </si>
  <si>
    <t>Perfect your shot, practice your passes, and sharpen your skills at our Drop-In Soccer: Shoot-Around session! This relaxed, self-directed program is open to players of all skill levels, offering a safe and welcoming environment to work on your soccer techniques at your own pace.</t>
  </si>
  <si>
    <t>Pickleball Drop-In (18+) - Open Play</t>
  </si>
  <si>
    <t>18</t>
  </si>
  <si>
    <t>Looking to enjoy organized sports without committing to a league? Join us whenever it fits your schedule! Please bring indoor shoes, and remember to check the skill levels below to ensure you’re attending the session that best matches your experience. Open Play: All skill levels are welcome to participate. Beginner (3.0 &amp; below): Perfect for those who have learned the basics and want more game-time experience. Intermediate/Advanced (3.5 &amp; above): Designed for players seeking a more competitive environment. For guidelines on determining your skill level, please visit IPTPA.com (International Pickleball Teaching Professional Association) to review official rankings and assessments.</t>
  </si>
  <si>
    <t xml:space="preserve">Volleyball Drop In (18+) </t>
  </si>
  <si>
    <t>Looking to enjoy organized sports without the league commitment? Join us for flexible play that fits your schedule!</t>
  </si>
  <si>
    <t>Badminton Drop In (18+)</t>
  </si>
  <si>
    <t>Play as singles or doubles, participants are required to bring their own racquets and birdies.</t>
  </si>
  <si>
    <t>Soccer Drop-in: Scrimmage Sessions (Ages 14-17)</t>
  </si>
  <si>
    <t>14, 15, 16, 17</t>
  </si>
  <si>
    <t>Join us for an action-packed session of Drop-In Soccer: Scrimmage Sessions, where fun and friendly competition take center stage! Players of all skill levels (Ages 14-17) are welcome to hit the field, form teams, and enjoy 5v5 games. What to Bring: Indoor soccer shoes, comfortable athletic wear, and a water bottle.</t>
  </si>
  <si>
    <t>Pickleball Drop-In (18+) - Beginner</t>
  </si>
  <si>
    <t>Basketball Drop In (18+)</t>
  </si>
  <si>
    <t>Parent &amp; Child Open Turf Drop-In (Ages 4 to 12)</t>
  </si>
  <si>
    <t>A drop-in program that invites parents and their children to enjoy being active together on our turf field! Activities include soccer, field lacrosse, football, frisbee, and more!</t>
  </si>
  <si>
    <t>Open Turf Drop In (All Ages)</t>
  </si>
  <si>
    <t>Come and enjoy our Drop-In Open Turf program, where participants of all ages are welcome to play and practice a variety of field sports in a fun and relaxed environment! Whether you're into soccer, field hockey, lacrosse, frisbee, football, or other turf-based activities, this program provides a flexible space for everyone to enjoy their favorite sport at their own pace. This is a non-scrimmage program designed to focus on casual practice and friendly interactions. Please be mindful and respectful of others sharing the turf. All ages welcome!</t>
  </si>
  <si>
    <t>Open Turf Drop In (Ages 13+)</t>
  </si>
  <si>
    <t xml:space="preserve">Come and enjoy our Drop-In Open Turf program, where participants of all ages are welcome to play and practice a variety of field sports in a fun and relaxed environment! Whether you're into soccer, field hockey, lacrosse, frisbee, football, or other turf-based activities, this program provides a flexible space for everyone to enjoy their favorite sport at their own pace. This is a non-scrimmage program designed to focus on casual practice and friendly interactions. Please be mindful and respectful of others sharing the turf.
</t>
  </si>
  <si>
    <t>Child &amp; Youth: Dance</t>
  </si>
  <si>
    <t>Move and groove with style. With a focus on rhythm, musicality, and self-expression, students develop strength and coordination while exploring the foundations of hip-hop in a fun and supportive atmosphere. Note: Caregivers will be asked to wait outside of the room while class is in session to allow dancers to focus on instruction. Indoor shoes are required.</t>
  </si>
  <si>
    <t>11 session</t>
  </si>
  <si>
    <t>Child &amp; Youth: Theatre</t>
  </si>
  <si>
    <t>Musical Theatre - Finding Nemo Kids</t>
  </si>
  <si>
    <t>Our Children's Musical Theatre Program is back by popular demand! Kids ages 6-12 will work with experienced instructors to put on an officially licensed production of Disney's Finding Nemo Kids. Over the course of a semester, children will learn how to sing, dance, and act, building fundamental theatre skills and confidence along the way. The program will culminate in a performance for friends and family. In our program, every child is a star! We prioritize inclusivity and fun just as much as learning. No experience is necessary—just bring your creativity and excitement! Make new friends and discover the magic of theatre. Please note: Saturday, Nov 15 from 10am-2pm will also be required for this course Nov. 9, 15, and 16 will occur at Laskay Hall (2920 King Rd)</t>
  </si>
  <si>
    <t>9 sessions</t>
  </si>
  <si>
    <t>Child &amp; Youth: Visual Arts</t>
  </si>
  <si>
    <t>Art Class</t>
  </si>
  <si>
    <t>Young creators will explore colors, shapes, and textures through fun, hands-on projects designed to spark imagination. Each session encourages self-expression and builds confidence while introducing foundational artistic techniques. From messy masterpieces to thoughtful designs, kids leave with art they're proud of and memories that stick.</t>
  </si>
  <si>
    <t>Fashion Design</t>
  </si>
  <si>
    <t>Get your sketches runway ready! Tailored to aspiring designers, this class teaches essential sketching techniques, figure drawing, and fabric rendering. Participants will explore their unique styles while creating imaginative outfits. All materials are provided, fostering creativity in a fun and supportive environment.</t>
  </si>
  <si>
    <t>Child &amp; Youth: Outdoor Recreation</t>
  </si>
  <si>
    <t>Garden Tales</t>
  </si>
  <si>
    <t>Ever wonder how plants grow? A little bit of sun? Water? And a pinch of magic? “Garden Tales” invites young gardeners to explore nature’s secrets and stories through a guided tour of the KHCC’s new Indigenous Medicine Garden, a garden-themed storytime, and a hands-on seed planting activity –sprouting curiosity, connection to nature, and green thumbs along the way! Ages: 3+ Time: 10AM-11AM Cost: $7/person (This is a parent/caregiver participating activity. All adults must register). *Admission Included. Enjoy our Museum and Train-themed Playground during your visit!</t>
  </si>
  <si>
    <t>Archery Adventures</t>
  </si>
  <si>
    <t>8-15</t>
  </si>
  <si>
    <t>8, 9, 10, 11, 12, 13, 14, 15</t>
  </si>
  <si>
    <t>Take Aim. Build Skills. Have a Blast! Calling all young adventurers, step into the exciting world of archery where fun meets focus. This program introduces kids to the fundamentals of archery in a safe, supportive, and action-packed environment. Each week will have a different focus on developing skills such as posture, stance and properly “nocking” an arrow.</t>
  </si>
  <si>
    <t>Child &amp; Youth: Hobbies &amp; Clubs</t>
  </si>
  <si>
    <t>Dungeons &amp; Dragons Young Adventurers League</t>
  </si>
  <si>
    <t>Learn the fundamentals of storytelling and Dungeons &amp; Dragons (D&amp;D) 5e game mechanics while changing the course of history – as our stories from the museum archives come alive with magic, dragons, and mythical beings! This one-shot story is designed to introduce your child to D&amp;D, improv, and creative skills in one sitting: from character creation to completing the story. Limited Spots Available. Pre-Registration Required. Note: All children must be supervised by their parent or guardian during the program. Parents/Guardians are encouraged to participate in the program with their child and/or enjoy their stay on site.</t>
  </si>
  <si>
    <t>Child &amp; Youth: Technology</t>
  </si>
  <si>
    <t>Minecraft Coding - Build a Greener World</t>
  </si>
  <si>
    <t>Learn real coding skills using Minecraft Education Edition while building eco-friendly homes, smart cities, and solving sustainability challenges. Fun, hands-on learning with a focus on clean energy and digital creativity. All materials will be provided.</t>
  </si>
  <si>
    <t>14 sessions</t>
  </si>
  <si>
    <t>Child &amp; Youth: Badminton</t>
  </si>
  <si>
    <t>8-10</t>
  </si>
  <si>
    <t>8, 9, 10</t>
  </si>
  <si>
    <t>This junior badminton program is for players to focus on fundamentals for beginners such as holding a racquet, swing and footwork technique, as well as basic shots. Participants will learn the fundamental skills of badminton through engaging games and drills, building essential qualities including leadership, sportsmanship, teamwork and respect. This program is offered by Elevation Athletics Association.</t>
  </si>
  <si>
    <t>Child &amp; Youth; Ball Hockey</t>
  </si>
  <si>
    <t>Playball - Ball Hockey</t>
  </si>
  <si>
    <t>Learn and build upon your hockey skills in a fun and non-competitive environment! Practice the fundamentals and develop more confidence in stickhandling, passing and shooting. Each child’s needs are taken into consideration. This program is a great way for participants of all abilities to be part of the Team!</t>
  </si>
  <si>
    <t>Child &amp; Youth: Basketball</t>
  </si>
  <si>
    <t>Participants will learn the fundamental skills of basketball through fun, engaging games, and build essential qualities including leadership, sportsmanship, teamwork and respect. This program is offered in partnership by Elevation Athletics Association.</t>
  </si>
  <si>
    <t>Child &amp; Youth: Gymnastics</t>
  </si>
  <si>
    <t>Tumble Stars</t>
  </si>
  <si>
    <t>In this structured program, participants will learn and build upon basic gymnastics skills. Learning tools such as circuits and obstacle courses will be used. Coaches might also set up stations tailored for certain participants; this creates a more individualized learning atmosphere. All coaches are fully trained by the National Coaching Certification Program. This program is run in partnership with the Pulsars Gymnastics Club.</t>
  </si>
  <si>
    <t>Child &amp; Youth: Soccer</t>
  </si>
  <si>
    <t xml:space="preserve">Playball - Indoor Soccer </t>
  </si>
  <si>
    <t>Learn and practice your skills in a fun and non-pressured way. Learn the rules, develop more confidence, practice in-game strategies like attack and defense and get into gameplay action. This program is a great way for participants of all abilities to be part of the team!</t>
  </si>
  <si>
    <t>Child &amp; Youth: Volleyball</t>
  </si>
  <si>
    <t>In partnership with Caspian Sports Club, this program is aimed at improving athletes' skill sets, building fundamental movement and motor skills and introducing players to basic team play. Our highly experienced and international level coach will assist you in becoming a confident volleyball player. No experience is necessary to enjoy this program.</t>
  </si>
  <si>
    <t>Inclusion: Dance</t>
  </si>
  <si>
    <t>Everybody Dance Now!</t>
  </si>
  <si>
    <t>Everybody Dance Now is a new and exciting inclusive dance program for all exceptionalities and their caregivers. Explore the coolest dance crazes like hip-hop, Latin, pop, and more! No complicated choreography. Simple moves! Feel the beat and follow along or if the music inspires you, dance to your OWN tune! You can't get it wrong! Embrace your creative self and dance it your way in a class designed to get you moving and grooving! Please bring a water bottle, and wear comfortable clothing.</t>
  </si>
  <si>
    <t>Inclusion: Music</t>
  </si>
  <si>
    <t>Music Exploration</t>
  </si>
  <si>
    <t xml:space="preserve">Delivered in partnership with Julia's Place Music Therapy. Move to the beat of your own drum. This fun, high-energy specialized music program uses different styles of music and musical instruments to help children explore ways to use their bodies' and brains' in fun and stimulating music-making activities. Note: Prior music experience is NOT required. Parents/caregivers are encouraged to attend if extra support is needed.  </t>
  </si>
  <si>
    <t>Inclusion: Cooking &amp; Baking</t>
  </si>
  <si>
    <t>Exceptionalities Activity Program (EAP) – Cooking</t>
  </si>
  <si>
    <t>7-17</t>
  </si>
  <si>
    <t>7, 8, 9, 10, 11, 12, 13, 14, 15, 16, 17</t>
  </si>
  <si>
    <t>Inclusion program designed for children, youth, and teens who have a broad spectrum of disabilities and severities. Volunteers are to work 1:1 with children and youth who require additional support. They engage with participants in interactive activities including cooking and menu building. These participants will learn kitchen safety, gain kitchen confidence, and create a cookbook as a keepsake so they can cook for family and friends at any time! This program is nut aware.</t>
  </si>
  <si>
    <t>Exceptionalities Activity Program (EAP) – Cooking/Baking</t>
  </si>
  <si>
    <t>Curate your own cookbook and keep it as a keepsake. Designed for children, youth, and teens who have a broad spectrum of disabilities and severities, this program offers a supportive environment to cook and create menus. Participants will learn kitchen safety and gain the kitchen confidence they need to cook for family and friends at any time. Note: Volunteers will work 1:1 with participants requiring additional support. This program is nut-aware.</t>
  </si>
  <si>
    <t>1:1 Inclusion Support</t>
  </si>
  <si>
    <t>1:1 Inclusion Support - Summer Camp Week 7</t>
  </si>
  <si>
    <t>4-15</t>
  </si>
  <si>
    <t>4, 5, 6, 7, 8, 9, 10, 11, 12, 13, 14, 15</t>
  </si>
  <si>
    <t>Week 7 of Summer Camp (August 11-15) The Township of King welcomes participants of all abilities and ensures we make our best effort to support the diverse needs of our participants. The Township of King is pleased to offer inclusive 1:1 support in camps and year-round programs. A participant with a disability may require additional support for activity accommodation, personal support for safety and care, or to assist with their social and recreational experience. The Participant Intake Form is required to be completed and updated each year to help the team in preparing interests and accommodations. The Township of King attempts to accommodate requests for additional support, however, due to the number of requests or level of care, support cannot be guaranteed. Families are welcome to consider alternate support options with a family member or external worker to attend the program. Once the Lead Hand—Aquatics and Inclusion Services—confirms support, the participant will be registered with full payment for the Township program.</t>
  </si>
  <si>
    <t>1:1 Inclusion Support - Fall Session</t>
  </si>
  <si>
    <t>The Township of King welcomes participants of all abilities and ensures we make our best effort to support the diverse needs of our participants. The Township of King is pleased to offer inclusive 1:1 support in camps and year-round programs. A participant with a disability may require additional support for activity accommodation, personal support for safety and care, or to assist with their social and recreational experience. The Participant Intake Form (link form - https://forms.king.ca/Forms/FORM-COM-140-Participant-Intake-Form) is required to be completed and updated each year to assist the team in preparing interests and accommodations. The Township of King attempts to accommodate requests for additional support, however, due to the number of requests or level of care, support cannot be guaranteed. Families are welcome to consider alternate support options with a family member or external worker to attend the program. Once support has been confirmed by the Lead Hand – Aquatics and Inclusion Services, the participant will be registered with full payment of the Township program.</t>
  </si>
  <si>
    <t>7 sessions</t>
  </si>
  <si>
    <t>1:1 Inclusion Support – Winter Break Camp, December 22</t>
  </si>
  <si>
    <t>The Township of King is pleased to offer inclusive 1:1 support in camps and year-round programs. A participant with a disability may require additional support for activity accommodation, personal support for safety and care, or to assist with their social and recreational experience. Families are asked to reach out early to inclusion@king.ca to plan for support. The Participant Intake Form is required to be completed and updated each year to assist the team in preparing interests and accommodations and can be found at www.king.ca/inclusion. The Township of King attempts to accommodate requests for additional support, however, due to the number of requests or level of care, support cannot be guaranteed. Families are welcome to consider alternate options of support with a family member or external worker to attend the program. Registration for the Inclusion 1:1 Support will be completed by inclusion staff. Once support has been confirmed by the Lead Hand – Aquatics and Inclusion Services, then the participant will be registered with full payment of the camp.</t>
  </si>
  <si>
    <t xml:space="preserve"> 1 session</t>
  </si>
  <si>
    <t>Inclusion: Sports</t>
  </si>
  <si>
    <t>Kickin' It</t>
  </si>
  <si>
    <t>4-10</t>
  </si>
  <si>
    <t>4, 5, 6, 7, 8, 9, 10</t>
  </si>
  <si>
    <t>Dribble, pass, shoot and defend. This program is designed for beginners looking to learn the fundamentals of the world's most popular sport! Using engaging drills and small-sided games, players will develop essential soccer skills, foster teamwork, and build confidence in a fun and supportive environment. Players will improve their coordination, agility, and understanding of the game’s rules and strategies. Our Inclusion Facilitators will create a positive atmosphere where players of all skill levels can grow and enjoy the sport.</t>
  </si>
  <si>
    <t>Standard First Aid with CPR-C</t>
  </si>
  <si>
    <t>Includes CPR-C certification. Standard First Aid provides comprehensive training covering all aspects of first aid. Standard First Aid incorporates Emergency First Aid and is designed for those who require a more in-depth understanding of first aid, including: legal implications of first aid treatment, spinal injuries, heat or cold injuries, bone and joint injuries, chest injuries, and medical emergencies. Standard First Aid certification is a prerequisite to National Lifeguard.</t>
  </si>
  <si>
    <t>2 sessions</t>
  </si>
  <si>
    <t>LSS Standard First Aid Recertification</t>
  </si>
  <si>
    <t>Standard First Aid and CPR-C Recertification provides comprehensive training review, covering all aspects of first aid, CPR-C and AED use. Proof of previous certification from LSS required. To renew SFA subsequently, award holders must repeat the full SFA course. Thereafter, they may renew by alternating recertification and original courses. To attend a SFA recertification course, the date of the original SFA certification must be within 36 months. If the award holder misses the recertification course by even one day, they must retake a full 16-hour course. No exceptions.</t>
  </si>
  <si>
    <t>Workshops</t>
  </si>
  <si>
    <t>HIGH FIVE - Principles of Healthy Child Development</t>
  </si>
  <si>
    <t>The Principles of Healthy Child Development (PHCD) is a 4-hour training that equips front-line leaders (anyone working with children aged 4 to 12) with the tools to immediately enhance the quality of their programs. The training provides valuable information, resources, and techniques to ensure that each child's social, emotional, and cognitive needs are met.</t>
  </si>
  <si>
    <t>P.A. Day Programs</t>
  </si>
  <si>
    <t>P.A. Day Camp</t>
  </si>
  <si>
    <t>4-8</t>
  </si>
  <si>
    <t>4, 5, 6, 7, 8</t>
  </si>
  <si>
    <t>Beat the boredom of a day at home. Get ready for a day packed with excitement, offering a fun-filled day of skating alongside engaging activities like crafts, sports, games, and more. With a mix of creative projects and active play, campers stay energized, build new skills, and create lasting memories in a supportive and dynamic environment. Notes: This camp does not participate in camp swims Camp runs 9:00am - 4:00p. Flex drop off 8:30am - 9:00am and pickup between 4:00pm - 5:00pm.</t>
  </si>
  <si>
    <t>Culinary Camps</t>
  </si>
  <si>
    <t>Schomberg General (4-8yo)- Cooking</t>
  </si>
  <si>
    <t>Cook, eat, repeat! Improve your meal-prep confidence making hearty snacks, healthy meals, and delicious desserts. Add your new recipes to a cookbook, which you’ll decorate to take home as a keepsake so you can cook for family and friends! From cooking to clean-up, learn the importance of cooking safety and cleanliness to gain confidence in the kitchen! Campers also enjoy arts &amp; crafts, games, walking trips to Osin Lions Park, and waterplay.   Notes: This camp is a nut-aware environment. For allergy concerns, email camps@king.ca.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t>
  </si>
  <si>
    <t>Nobleton Junior- Cooking</t>
  </si>
  <si>
    <t xml:space="preserve">Cook, eat, repeat! Improve your meal-prep confidence making hearty snacks, healthy meals, and delicious desserts. Add your new recipes to a cookbook, which you’ll decorate to take home as a keepsake so you can cook for family and friends! From cooking to clean-up, learn the importance of cooking safety and cleanliness to gain confidence in the kitchen! Campers also enjoy arts &amp; crafts, trips to the playground and waterplay.  On Thursdays, campers will be bussed to Tasca park to enjoy the splash pad. Notes: This camp is a nut-aware environment. For allergy concerns, email camps@king.ca.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</si>
  <si>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5 session</t>
  </si>
  <si>
    <t>Outdoor Camps at Cold Creek Conservatory Area</t>
  </si>
  <si>
    <t>Cold Creek General (7-13yo)- Outdoor Adventure</t>
  </si>
  <si>
    <t xml:space="preserve">We’ll be taking the scenic route and going on outdoor adventure!  Learn skills in archery, shelter building, and geocaching and explore the scenic trails of Cold Creek Conservation Area while hiking. Campers also enjoy fun and interactive games and water play.   Notes: This is an outdoor camp, during inclement weather there will be indoor activities. Please dress appropriately for the weather – we recommend packing extra clothes.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</si>
  <si>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Cold Creek Kinder- Little Green Thumbs</t>
  </si>
  <si>
    <t xml:space="preserve">Grow your own way, little one! Little explorers use their senses of sight, touch, hearing, and smell to explore Cold Creek Conservation Area. They’ll go on mini hikes along the trails, enjoy water play, grow their own ecosystem, learn about organic gardening, create their own planters, and learn about the importance of pollinators in this physically active outdoor experience. Interactive games compliment the programming.  Notes: This is an outdoor camp, during inclement weather there will be indoor activities. Please dress appropriately for the weather – we recommend packing extra clothes. Campers must be fully toilet-trained before the start of the session.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</si>
  <si>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Cold Creek General (7-13yo)- Rocks and Ropes</t>
  </si>
  <si>
    <t xml:space="preserve">Are you ‘up’ for a challenge? Reach new heights scaling different elements such as a high ropes course, rock climbing tower, and low ropes elements, using the principle of ‘Challenge by Choice’.  Explore up to 40 feet of dynamic fun, starting from the ground and working your way up in a team challenge pod and through team building activities. Campers also enjoy games, hikes and water play.    Notes: While we promote a challenge-by-choice environment, this camp is recommended for children who love the thrill of heights. This is an outdoor camp, rain or shine. For inclement weather there will be indoor activities. Please dress appropriately for the weather. Pizza lunch on Friday is available for an additional cost; includes two slices of pizza, snack and a juice box. Add to cart when checking out.  </t>
  </si>
  <si>
    <t>Cold Creek General (4-8yo)- Nature Explorers</t>
  </si>
  <si>
    <t xml:space="preserve">Nature never goes out of style! “Branch-out” and explore the beauty of mother nature with hands-on adventures, nature crafts, stories, and games. Explore plants and animals while going on mini hikes along the trails of Cold Creek Conservation Area.    Notes: This is an outdoor camp, during inclement weather there will be indoor activities. Please dress appropriately for the weather. Campers must be fully toilet-trained before the start of the session.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</si>
  <si>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Pizza Lunch</t>
  </si>
  <si>
    <t>Camp Lunch- Week 7- August 15, 2025</t>
  </si>
  <si>
    <t>Camp lunch can be ordered for all camp at all locations except "We Be Tripping" Camps. The lunch program includes two slices of pizza, snack and a juice box. The date indicates the day that the lunch will be provided at camp.</t>
  </si>
  <si>
    <t>Sports Camp</t>
  </si>
  <si>
    <t>Kinder Tiny Twisters (Pulsars Gymnastics)</t>
  </si>
  <si>
    <t xml:space="preserve">Tiny Twisters Gymnastics Camp is a fun-filled summer camp created for campers aged 4-6 years old. Our camp offers a blend of play and skill development ensuring our program is filled with laughter, learning and gymnastics! Campers will follow the instructions of our certified instructors through gymnastics circuits where they will learn the basic building blocks of gymnastics. The structure of our circuits and gymnastics is thoughtfully crafted to nurture their fine and gross motor skills, coordination and strength in an environment that prioritizes safety and fun. Beyond gymnastics, each day of camp features a unique theme with exciting activities, crafts, outdoor play, games and much more!  Campers must be fully toilet-trained before the start of the session. Notes: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</si>
  <si>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Zancor General (7-13yo)- Intro to Hockey</t>
  </si>
  <si>
    <t xml:space="preserve">Today’s forecast: 100% chance of hockey! Keep up (and learn new) skills and techniques for the fall hockey season!  Campers will practice balance, stickhandling, passing, footwork, shooting and receiving passes with on and off ice drills. Each day will include floorball, 2 hours on ice and team challenges, and camp games. Dryland training will also be included to promote strength, speed and power for on and off the ice. Players must be able to skate forward and backward to participate.    Notes: Campers must wear a properly fastened CSA approved helmet with a facemask and full hockey equipment.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</si>
  <si>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 xml:space="preserve">Zancor Senior- Volleyball </t>
  </si>
  <si>
    <t xml:space="preserve">Ace your way through summer!  Spike, bump, set, serve and master your volleyball skill through run drills, game play and volleyball themed activities.     Notes: This camp has dedicated times for campers to enjoy recreational swimming. All campers must pass a facility swim test (which consists of swimming four widths of the pool without stopping and face in the water, and treading water for one minute) or wear a life jacket for the duration of the swim. Alternate programming will be available for campers who do not want to swim.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</si>
  <si>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 xml:space="preserve">Zancor Senior- Basketball </t>
  </si>
  <si>
    <t xml:space="preserve">Nothing but net! Dribble, pass, pivot and shoot are just some of the skills that you’ll learn at basketball camp. Practice the rules of the game, learn the importance of teamwork, fair play and sportsmanship as you play friendly basketball games throughout the week  Notes: This camp has dedicated times for campers to enjoy recreational swimming. All campers must pass a facility swim test (which consists of swimming four widths of the pool without stopping and face in the water, and treading water for one minute) or wear a life jacket for the duration of the swim. Alternate programming will be available for campers who do not want to swim.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</si>
  <si>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Summer Sizzle Camp</t>
  </si>
  <si>
    <t>Nobleton Kinder- Summer Sizzle</t>
  </si>
  <si>
    <t>Life is s’more fun at camp! Make your summer sizzle enjoying camp classics: games, sports, arts &amp; crafts, water play, swimming and (of course!) outdoor play. On Thursdays, campers will be bussed to Tasca park to enjoy the splash pad. Notes: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Campers must be fully toilet-trained before the start of the session. Pizza lunch on Friday is available for an additional cost; includes two slices of pizza, snack and a juice box. Add to cart when checking out.  This camp will utilize the outdoor play structure on site.</t>
  </si>
  <si>
    <t>Zancor Junior- Summer Sizzle</t>
  </si>
  <si>
    <t xml:space="preserve">Life is s’more fun at camp! Make your summer sizzle enjoying camp classics: games, sports, arts &amp; crafts, water play, swimming and (of course!) outdoor play. On Wednesdays, campers take a weekly trip to the scenic Cold Creek Conservation Area for outdoor programming. Notes: This camp has dedicated times for campers to enjoy recreational swimming. All campers must pass a facility swim test (which consists of swimming four widths of the pool without stopping and face in the water, and treading water for one minute) or wear a life jacket for the duration of the swim. Alternate programming will be available for campers who do not want to swim.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</si>
  <si>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Schomberg General (4-8yo)- Summer Sizzle</t>
  </si>
  <si>
    <t xml:space="preserve">Enjoy all the best parts of summer!  This classic camp is packed with activities including games, outdoor play, sports, arts &amp; crafts, walking trips to Osin Lions park, songs and water play.  Notes: Campers must be fully toilet trained before the start of the session.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</si>
  <si>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Nobleton General (7-13yo)- Summer Sizzle</t>
  </si>
  <si>
    <t xml:space="preserve">Life is s’more fun at camp! Make your summer sizzle enjoying camp classics: games, sports, arts &amp; crafts, water play, swimming and (of course!) outdoor play. On Wednesdays, campers take a weekly trip to the scenic Cold Creek Conservation Area for outdoor programming.On Thursdays, campers will be bussed to Tasca park to enjoy the splash pad Notes: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</si>
  <si>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Themed Camps</t>
  </si>
  <si>
    <t>KHCC General (7-13yo)- Illusion Camp</t>
  </si>
  <si>
    <t xml:space="preserve">Abracadabra, you’re now a magician’s apprentice! The King Heritage and Cultural Centre is turning into a carnival circus where you—the Magician’s Apprentice will learn the art of illusion to steal the show! Learn the art of illusion, including magic tricks such as sleight of hand, card tricks, optical toys, the history of fortune telling and stage theatrics, then host your own magic show to bring your imagination to life! Notes: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</si>
  <si>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Zancor Kinder- Kool Kubs</t>
  </si>
  <si>
    <t xml:space="preserve">Too kool for school? This classic camp is packed with activities including games, outdoor play, sports, arts &amp; crafts, songs and water play. Campers aged 4 to 7 will not participate in recreational swimming due to the camper to staff pool admission ratio standards. Notes: Campers must be fully toilet trained before the start of the session.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</si>
  <si>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Zancor Kinder- Messy Makers</t>
  </si>
  <si>
    <t xml:space="preserve">Being messy is encouraged! Use your imagination to create messy projects and crazy concoctions, along with daily art activities, games, songs and water play.  Campers aged 4 to 7 will not participate in recreational swimming due to the camper to staff pool admission ratio standards. Notes: Campers must be fully toilet-trained before the start of the session.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</si>
  <si>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KHCC General (7-13yo)- Glamour</t>
  </si>
  <si>
    <t xml:space="preserve">Glam vibes only! Have a fabulous time pampering yourself to some self-care, including yoga, DIY crafting and a spa day. Campers also enjoy waterplay, games and arts &amp; crafts.   Notes: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</si>
  <si>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Zancor Kinder- Everything Animal</t>
  </si>
  <si>
    <t xml:space="preserve">Have a “pawsitively” good time this summer! Through animal themed games, crafts and activities that showcase animal adaptations and diversity, learn all about the animal friends who share our world, from those with whiskers and scales to fins, fur, feathers and more! Campers aged 4 to 7 will not participate in recreational swimming due to the camper to staff pool admission ratio standards. Notes: Campers must be fully toilet trained before the start of the session. Camp programming runs from 9 am to 4 pm. Flexible drop-off is available starting at 8:30 am to 9 am with flexible pick-up available between 4 pm to 5 pm. Pizza lunch on Friday is available for an additional cost; includes two slices of pizza, snack and a juice box. Add to cart when checking out.  </t>
  </si>
  <si>
    <t>We Be Tripping Camps</t>
  </si>
  <si>
    <t xml:space="preserve">Nobleton Senior- We Be Tripping </t>
  </si>
  <si>
    <t xml:space="preserve">Looking for adventure? Campers will be bussed from the Nobleton Arena each morning to an exciting destination! Past trips have included water and theme parks, trampolining, aquariums, treetop trekking, farms and golfing. Trip locations cannot be guaranteed and are subject to change. Traditional camp activities compliment the day trips.  Notes: Campers are required to always follow safety rules on the bus. Additional paperwork including liability waivers will be required for certain trips and will be sent to parents/guardians via email or provided in-person by the Program Coordinator on the first day of camp. Purchasing food/drinks/souvenirs is strictly prohibited at all field trip locations. The Friday pizza lunch option is not available for purchase with this camp. Field trips and activities are subject to change; refunds will not be provided in the event of an activity change or inclement weather. </t>
  </si>
  <si>
    <t>Winter Break Programs</t>
  </si>
  <si>
    <t>Winter Break Camp</t>
  </si>
  <si>
    <t>Beat the winter blues with a fun-filled week of adventure! Young campers create arts and crafts, play exciting games and active sports, and go ice skating! This engaging camp keeps kids entertained while fostering new skills and friendships. Notes: This camp does not participate in camp swims Camp runs 9:00am - 4:00p. Flex drop off 8:30am - 9:00am and pickup between 4:00pm - 5:00pm.</t>
  </si>
  <si>
    <t>Once Upon a Stage Theatre Camp - Winter Wonderland</t>
  </si>
  <si>
    <t>Our Once Upon a Stage Kids' Theatre Workshop series with King Theatre Company is back with "Winter Wonderland" this Winter Break, as kids step into a magical world of snowy adventures and frosty fun! They’ll create their own characters, learn fundamental theatre skills, and bring snowy scenes to life on stage through storytelling and creative play; as, they foster confidence, creative skills, and friendships in a supportive and engaging environment. Best part: they get to perform for their friends and family at the end of the camp day. Limited spots available. Pre-registration open now. Don't miss out of on this exciting opportunity - our last workshop SOLD OUT quickly. All levels welcome! Notes: - Parents are asked to provide their child with a packed lunch, water bottle, and indoor shoes at drop-off -Pick-up at 3:40PM to watch performance</t>
  </si>
  <si>
    <t>Preschool: Dance</t>
  </si>
  <si>
    <t>Mini Ballet</t>
  </si>
  <si>
    <t>2, 3, 4</t>
  </si>
  <si>
    <t>Pirouette into the world of movement and music. This playful and engaging session introduces little dancers to basic ballet concepts through imaginative exercises, gentle stretches, and interactive activities that encourage coordination and creativity. Note: Leotards or well fit clothing and ballet slippers or socks with grips on the bottom are required. Caregiver participation is required.</t>
  </si>
  <si>
    <t>Ballet</t>
  </si>
  <si>
    <t>Ready, set, plié! Inspire creativity and grace in young dancers while developing technique. Students build strength, flexibility, and confidence through structured exercises, fun choreography, and foundational ballet training. Note: Caregivers will be asked to wait outside of the room while class is in session to allow dancers to focus on instruction. Ballet slipper or socks with grips on the bottom are required. Leotards or well fit clothing are appropriate.</t>
  </si>
  <si>
    <t>Little Groovers</t>
  </si>
  <si>
    <t>Feel the beat and explore the vibrant styles of jazz and hip-hop in this high-energy dance class! Through engaging movement exercises, rhythmic games, and dynamic choreography, young dancers build confidence, coordination, and a love for expressive movement in a safe environment. Note: Caregivers will be asked to wait outside of the room while class is in session to allow dancers to focus on instruction. Indoor shoes are required.</t>
  </si>
  <si>
    <t>Preschool: Environmental Activities</t>
  </si>
  <si>
    <t>Bloom Buddies</t>
  </si>
  <si>
    <t>1-6</t>
  </si>
  <si>
    <t>1, 2, 3, 4, 5, 6</t>
  </si>
  <si>
    <t>Plant, Play &amp; Protect! Get ready to dig, discover, and get a little messy! In this hands-on nature adventure, little explorers will uncover the magic of pollination through fun, interactive activities. Kids will plant their own pot, getting messy as they nurture a new seedling to take home. Then, they'll create and toss seed balls across our wildflower meadow, helping pollinators thrive.</t>
  </si>
  <si>
    <t>Preschool: Outdoor Recreation</t>
  </si>
  <si>
    <t>Animal Adventures in the Park</t>
  </si>
  <si>
    <t>1-5</t>
  </si>
  <si>
    <t>1, 2, 3, 4, 5</t>
  </si>
  <si>
    <t>Roar, meow, hiss! Calling all curious kiddos! Embark on a wild adventure into the amazing world of local wildlife—designed just for preschoolers! Each session is packed with hands-on fun, animal-themed games, and interactive nature experiences that spark imagination and bring the outdoors to life.</t>
  </si>
  <si>
    <t>Preschool: Basketball</t>
  </si>
  <si>
    <t>Preschool: Gymnastics</t>
  </si>
  <si>
    <t>Adult &amp; Me Gymnastics</t>
  </si>
  <si>
    <t>This program is designed to introduce children to the basic patterns of human body movement. Participants will be guided through circuits and obstacle courses using real gymnastics equipment! This program is run in partnership with the Pulsars Gymnastics Club. All coaches are fully trained by the National Coaching Certification Program. Adult Participation is required.</t>
  </si>
  <si>
    <t xml:space="preserve">Tiny Tumblers </t>
  </si>
  <si>
    <t>This independent program is designed to develop basic gymnastics skills in a safe and fun environment. Participants will be guided through circuits and obstacle courses using real gymnastics equipment! All coaches are fully trained by the National Coaching Certification Program. This program is run in partnership with the Pulsars Gymnastics Club.</t>
  </si>
  <si>
    <t>Preschool: Multi-Sport</t>
  </si>
  <si>
    <t>Playball - Multi-Sport</t>
  </si>
  <si>
    <t>A comprehensive program of games carefully devised and structured to teach pre-schoolers a wide range of sports and social skills in a safe, non-competitive, happy and fun filled environment.</t>
  </si>
  <si>
    <t>Playball - Two Can Do!</t>
  </si>
  <si>
    <t>In partnership with Playball, this program is a great introduction to gross motor skills while providing a wide range of suitable activities which stimulate and improve locomotion, balance, body awareness, muscular development and fine motor skills. This is a caregiver participating class.</t>
  </si>
  <si>
    <t>Halloween at the Museum</t>
  </si>
  <si>
    <t>1+</t>
  </si>
  <si>
    <t>1</t>
  </si>
  <si>
    <t>Help us uncover ghostly tales from the past to solve a century-old Halloween mystery—all while enjoying festive crafts and activities along the way! Did we mention there would be candy? Bring your Halloween costume and discover the fun! All guardians and parents must register. Children under 1 are free.</t>
  </si>
  <si>
    <t>Islamic Heritage Day</t>
  </si>
  <si>
    <t>Join us to celebrate Islamic Heritage in King on October 18th with a host of events, workshops, and activities centred around this year’s theme: science &amp; technology. The KHCC is partnering with King’s Islamic community showcasing a community pop-up exhibit, storytelling, vendors, kids’ crafts, and refreshments. All are welcome! Free admission. Register to secure your spot.</t>
  </si>
  <si>
    <t>Santa's Cookie Bites &amp; Holiday Lights</t>
  </si>
  <si>
    <t>Santa is in King and ready to share his favourite festive treat of all: cookies! Decorate cookies, craft something festive, enjoy a cozy storytime with hot chocolate, and wander through our nostalgic “Retro Forest” exhibit. Don’t forget to snap a photo with Santa himself – arriving at 4:00PM sharp! Kick off the festivities at 5:30PM with a magical lighting of the KHCC Christmas Tree – the perfect start to a season full of cheer! All parents and/or guardians and children must register. This is a parent/guardian participating event. Children under 1 are free and do not require registration.</t>
  </si>
  <si>
    <t>Volunteer Application</t>
  </si>
  <si>
    <t>Volunteer</t>
  </si>
  <si>
    <t>2024/2025 Applications</t>
  </si>
  <si>
    <t>Apply today to give back to your King community. After submitting your application a designated Community Services staff member will review your application and follow up with further details. Reminder all King volunteers are required to take AODA training and must upload a copy of their certificate to their Xplor account. AODA training can be found at Accessibility for Ontarians with Disabilities Act - https://aoda.ca/free-online-training/</t>
  </si>
  <si>
    <t>421 sessions</t>
  </si>
  <si>
    <t xml:space="preserve">Volunteer Opportunities </t>
  </si>
  <si>
    <t>Program Attendant - Senior Membership Program</t>
  </si>
  <si>
    <t>Looking for volunteers who are available anytime between 9:00am – 4:00pm Monday to Friday. These volunteers would be responsible for collecting the senior daily membership activity fee from senior attendees, reporting attendance numbers to the Recreation Coordinator and some slight program setup depending on the scheduled senior activity (i.e cards, board games, art supplies, etc.) If possible, it is preferred to have volunteers that can commit to the same time on a weekly basis for 1 to 2 hours. Please email volunteers@king.ca if interested in volunteering for this program.</t>
  </si>
  <si>
    <t>390 sessions</t>
  </si>
  <si>
    <t>Skate Patroller</t>
  </si>
  <si>
    <t>Skate patrollers ensure skating procedures are maintained to allow a safe and fun public skate environment for all participants. Volunteer skate patrollers must wear their own helmet and skates. A high visibility vest will be provided. The Community Services Department is looking for skating patrol volunteers at all arenas and drop-in skates. Please see current skate schedule www.king.ca/dropinprograms for dates, times, and locations. Recruitment for this position will be on an ongoing basis. If interested, please email volunteers@king.ca the drop-in skate time and location that you are available for.</t>
  </si>
  <si>
    <t>422 sessions</t>
  </si>
  <si>
    <t>Artists/Writers - Letter to Seniors Program</t>
  </si>
  <si>
    <t>Interested in creating meaningful connections through the power of written communication? King is looking for volunteer artists and writers for the Letter to Senior program. Seniors registered in this program receive a minimum of one mailed item per month. For volunteers looking to obtain community service hours for this program please email volunteers@king.ca for details. Artists - Interested in dropping off an art piece such as but not limited to cards (birthday, get well, etc.) post card, picture to add to senior home, etc. please drop off at the King City Seniors Centre. Writers - If interested in writing letters to seniors back and forth please call 905-833-6565 or email: seniors@king.ca to register. If you would like to mail in a letter expressing interest in participating in this program as a volunteer or know a senior that would like to participate, please mail to: Attention: King City Seniors Centre PO# 332 King City, ON, L7B 1A6.</t>
  </si>
  <si>
    <t>405 sessions</t>
  </si>
  <si>
    <t>Snack Bar Attendant</t>
  </si>
  <si>
    <t>The King Rebellion Jr. A team is currently seeking enthusiastic and responsible individuals to join their team as Volunteer Snack Bar Attendants. The primary role of the attendant will be to provide excellent customer service to all patrons and will be responsible for handling sales transactions, preparing snacks, and ensuring the snack bar operates smoothly. Comprehensive training will be provided to all volunteers. To volunteer for this opportunity participants must have successfully submitted a volunteer application and have their AODA training certificate uploaded to their account. To apply for this position or for any issues or questions email volunteers@king.ca</t>
  </si>
  <si>
    <t>24 sessions</t>
  </si>
  <si>
    <t xml:space="preserve">Aquatic Volunteers - Orientation &amp; Fall Session </t>
  </si>
  <si>
    <t>Looking to gain experience and knowledge on how to become a swim instructor or lifeguard? Join us at the Zancor Centre, Aqua Tech Solutions Pool as an aquatic volunteer. As an aquatics volunteer, you will gain valuable work experience and learn new skills while having fun. Aquatic volunteers will help lifeguards and swim instructors with the transitions of patrons in between classes, class management, set up and clean up of the deck and more. Volunteers will be expected to volunteer between 2-5 hours per scheduled night designated by the Lead Hand. Aquatic volunteers must be a minimum of 14 years of age and have their Bronze Medallion certification. They will be required to attend a mandatory orientation training on Sept 09 (includes an in water session) and obtain an AODA certificate and High Five Principles of Healthy Child Development by September 14. For further details visit www.king.ca/volunteers</t>
  </si>
  <si>
    <t>95 sessions</t>
  </si>
  <si>
    <t>Truth and Reconciliation Day</t>
  </si>
  <si>
    <t>Volunteers to assist with setup/takedown and event activities. To volunteer for this event participants must have successfully submitted a volunteer application and have their AODA training certificate uploaded to their account. For any issues or questions email volunteers@king.ca</t>
  </si>
  <si>
    <t>Kingtoberfest - Shift 1</t>
  </si>
  <si>
    <t>Volunteers to assist with setup/takedown and event activities. Volunteers with smart serve and food handling would be an asset. To volunteer for this event participants must have successfully submitted a volunteer application and have their AODA training certificate uploaded to their account. For any issues or questions email volunteers@king.ca</t>
  </si>
  <si>
    <t>Kingtoberfest - Shift 2</t>
  </si>
  <si>
    <t>Night at the Creepy Creek</t>
  </si>
  <si>
    <t>Volunteers to assist with setup/takedown and event activities. Volunteers are encouraged to dress in costume to assist with haunted trail activity. To volunteer for this event participants must have successfully submitted a volunteer application and have their AODA training certificate uploaded to their account. For any issues or questions email volunteers@king.ca</t>
  </si>
  <si>
    <t>One of A King Handmade Market</t>
  </si>
  <si>
    <t>Nobleton Tree Lighting - Shift 1</t>
  </si>
  <si>
    <t>Volunteers to assist with setup and event activities. To volunteer for this event participants must have successfully submitted a volunteer application and have their AODA training certificate uploaded to their account. For any issues or questions email volunteers@king.ca</t>
  </si>
  <si>
    <t>Nobleton Tree Lighting - Shift 2</t>
  </si>
  <si>
    <t>Volunteers to assist with event activities and teardown. To volunteer for this event participants must have successfully submitted a volunteer application and have their AODA training certificate uploaded to their account. For any issues or questions email volunteers@king.ca</t>
  </si>
  <si>
    <t>Sports Programs</t>
  </si>
  <si>
    <t>Playball – Summer Soccer Nursery</t>
  </si>
  <si>
    <t>In Partnership with Playball this unique program is a great opportunity and perfect introduction to soccer and team participation for your child. If this is your little one's first experience in sports, it is vitally important to ensure a positive and happy introduction to skills in order to ensure your child will participate again in the future. Please note there will only be one makeup class if cancelled due to rain. Each child will receive a free soccer shirt on their first lesson.</t>
  </si>
  <si>
    <t>Playball – Summer Soccer</t>
  </si>
  <si>
    <t>3-4</t>
  </si>
  <si>
    <t>3, 4</t>
  </si>
  <si>
    <t>All</t>
  </si>
  <si>
    <t>Craft Lab - Summer Scenes</t>
  </si>
  <si>
    <t xml:space="preserve">Use your imagination and recreate a scene from this summer! Tell us why it was your favourite. 
This is a free drop-in program for all ages. </t>
  </si>
  <si>
    <t>Book Scavenger Hunt</t>
  </si>
  <si>
    <t xml:space="preserve">Are you the next scavenger hunt champion? Come down to the library and find all the books; the first person to find all the books wins a prize! 
This is a free drop-in program for all ages. No registration is required. </t>
  </si>
  <si>
    <t>Born to Read</t>
  </si>
  <si>
    <t>Join us in person for a half-hour of stories, fingerplays, and songs for you and your 0-2-year-old.
Limited space is available, so please register in the branch or by calling.</t>
  </si>
  <si>
    <t>Parachute Club</t>
  </si>
  <si>
    <t>Join us for a half-hour of parachute fun and activities! Enjoy the sun and be outside this summer. This is a free program for children ages 0-5 years.
Please Note: Parachute Club is a rain or shine program.
Limited space is available, so please register in the branch or by calling.</t>
  </si>
  <si>
    <t>Magic of Science: Fortune Tellling Potions</t>
  </si>
  <si>
    <t>Calling all budding witches and wizards! You are invited to attend this potions class where we will use the Magic of Science and special ingredients to concoct your very own potions that, through the power of translucence and buoyancy, you can ask questions to!
This program requires registration, for ages 8+. Limited space is available, so please register in the branch or by calling.</t>
  </si>
  <si>
    <t>Coffee Filter Art</t>
  </si>
  <si>
    <t>Join us at the library and learn how you can turn coffee filters into art! For children ages 4-12.
This is a free drop-in program, registration is not required.</t>
  </si>
  <si>
    <t>DIY Dream Catchers</t>
  </si>
  <si>
    <t>Sweet dreams are made from dream catchers! Come to the library and create your very own. For children ages 6-12.
This is a free program, and registration is required. Limited space is available, so please register in the branch or by calling.</t>
  </si>
  <si>
    <t>Lego Extravaganza</t>
  </si>
  <si>
    <t>Join us at the Nobleton branch on Tuesday afternoons for the month of July to watch a Lego Movie and build your favourite scene with the Library's Lego!  This program requires registration for children ages 4+. 
Limited space is available, so please register in the branch or by calling.</t>
  </si>
  <si>
    <t>Robo-Rally</t>
  </si>
  <si>
    <t>Try your hand at racing, programming, or building one of our many robots! For children ages 8-14.
This is a free program, and registration is required. Limited space is available, so please register in the branch or by calling.</t>
  </si>
  <si>
    <t>Lily Pad Frogs</t>
  </si>
  <si>
    <t>Make a 3D water lily using a paper plate and a little handprint frog to sit on it! For children ages 4-10.
This is a free program, and registration is required. Limited space is available, so please register in the branch or by calling.</t>
  </si>
  <si>
    <t>Slime Party</t>
  </si>
  <si>
    <t>Ew, what's that?! It's slime! Join us at the library for an afternoon of making our very own slime to take home. For children ages 8-14. 
This is a free program, and registration is required. Limited space is available, so please register in the branch or by calling.</t>
  </si>
  <si>
    <t>Yarn Birds</t>
  </si>
  <si>
    <t>Let's get creative! Turn yarn into birds, and create a scene of birds sitting on a branch. Take a picture of your creation, and send it to us! For children ages 6-12.
This is a free program, and registration is required. Limited space is available, so please register in the branch or by calling.</t>
  </si>
  <si>
    <t>Bubble Painting</t>
  </si>
  <si>
    <t>Create art out of colourful bubbles, take a picture of your creations, and share them with us! For children ages 8-14.
This is a free program, and registration is required. Limited space is available, so please register in the branch or by calling.</t>
  </si>
  <si>
    <t>Make-it Lab</t>
  </si>
  <si>
    <t xml:space="preserve">Visit us at the King City branch to check out exciting STEAM-supportive tech such as:
3D Printer &amp; Scanner
Button Maker
Robotics
Cricut Maker
Film &amp; Recording Equipment
... and more!
Capacity limits in the lab are in place. We thank you for your patience. </t>
  </si>
  <si>
    <t>Floral Creations</t>
  </si>
  <si>
    <t>Create your own little garden of flowers using water, cotton pads, and markers! For children ages 6-12.
This is a free program, and registration is required. Limited space is available, so please register in the branch or by calling.</t>
  </si>
  <si>
    <t>Balloon Science</t>
  </si>
  <si>
    <t>Join us at the library and learn about the magic of balloons. Learn a new way to blow them up, and a few magic tricks involving balloons! For all ages. 
This is a free program, and registration is required. Limited space is available, so please register in the branch or by calling.</t>
  </si>
  <si>
    <t>VR Experience</t>
  </si>
  <si>
    <t xml:space="preserve">8+ </t>
  </si>
  <si>
    <t>Join us at the Schomberg Library and explore the world of Virtual Reality by trying out different games!
This is a free drop-in program for ages 8+.</t>
  </si>
  <si>
    <t>Read &amp; Make</t>
  </si>
  <si>
    <t>2, 3, 4, 5</t>
  </si>
  <si>
    <t>Spend your Friday mornings with us in King City! Read a story and then have fun creating your favourite character or scene from the book using Duplo, LEGO, or Playdough! Have your picture taken with your creation at the end. For children ages 2-5. 
This is a free program, registration is required. Limited space is available, so please register in the branch or by calling.</t>
  </si>
  <si>
    <t>Button Creations</t>
  </si>
  <si>
    <t xml:space="preserve">Join us at the library for a fun hour of creating your very own button! You can wear it or give it as a gift! 
This is a free drop-in program for all ages. No registration required. </t>
  </si>
  <si>
    <t>Popsicle Stick Frames</t>
  </si>
  <si>
    <t>Bring a photo of your favourite memory to the library that you can cut up and create new scenery for it using popsicle sticks and crayons! For children ages 8-14. 
This is a free program, and registration is required. Limited space is available, so please register in the branch or by calling.</t>
  </si>
  <si>
    <t>Loom Bracelets</t>
  </si>
  <si>
    <t xml:space="preserve">
Loom bracelets are back! Join us at the library and use our Loom machine to create bracelets out of little elastics. For children ages 8-14.
This is a free program, and registration is required. Limited space is available, so please register in the branch or by calling.</t>
  </si>
  <si>
    <t>Dungeons &amp; Dragons Summer Adventure</t>
  </si>
  <si>
    <t>Bring your dice and join us for Dungeons &amp; Dragons Summer Adventures! Each session is a separate, stand-alone adventure, you can come to all or just one. Make your own character (No homebrew please) at home, or visit the Make-It Lab during Drop-In Hours for help making a new character any time this summer.
Dead Men Tell New Tales:  A ship that was lost in a storm months ago has mysteriously returned to shore, and not all is as it seems. Level 5 Characters.
This is a free program for ages 8+, registration is required. Limited space is available, so please register in the branch or by calling.</t>
  </si>
  <si>
    <t xml:space="preserve">Teens </t>
  </si>
  <si>
    <t>Canadian Red Cross: Stay Safe</t>
  </si>
  <si>
    <t>The Canadian Red Cross offers basic first aid and safety skills for youth. Participants learn about being safe when they are without the direct supervision of a parent, guardian, or trusted adult, both at home and in their communities. This program is for ages 9-13.
Registration is required with a $60 registration fee. Limited space is available, so please register in the branch or by calling.</t>
  </si>
  <si>
    <t xml:space="preserve">Art </t>
  </si>
  <si>
    <t>Paper Bag Kites</t>
  </si>
  <si>
    <t>Create your very own kite and fly it outside the library when you're done! Send us pictures of your creations flying in the air! For children ages 4-10.
This is a free program, and registration is required. Limited space is available, so please register in the branch or by calling.</t>
  </si>
  <si>
    <t>Join us at the library to create your very own SeaWorld using your imagination! For children ages 4-12.
This is a free program, and registration is required. Limited space is available, so please register in the branch or by calling.</t>
  </si>
  <si>
    <t>Canadian Red Cross; Babysitting</t>
  </si>
  <si>
    <t>Let the Canadian Red Cross prepare you for your first babysitting job! Learn important childcare skills and what to do in case of an emergency. For ages 11-15.
Registration is required with a $60 registration fee. Limited space is available, so please register in the branch or by calling.</t>
  </si>
  <si>
    <t>Write Now @ King</t>
  </si>
  <si>
    <t>Hone your craft, as a writer among peers, with Write Now @ King. Come together with writers of all levels in a safe and friendly environment. Meetings are hybrid (virtual and in-person) on the first and third Thursdays of the month. For more information, email info@kinglibrary.ca</t>
  </si>
  <si>
    <t>Book Art Workshop</t>
  </si>
  <si>
    <t>Join us to explore the art you can make from the pages of a book. Learn creative book-altering techniques to add, cut, and craft a custom piece of art between the pages. No experience necessary.
This program requires registration, for ages 12+.
Limited space is available, so please register in the branch or by calling.</t>
  </si>
  <si>
    <t>Educaton</t>
  </si>
  <si>
    <t>CLCYR</t>
  </si>
  <si>
    <t>Join the Community Legal Clinic of York Region for this discussion on Evictions, everything you need to know! The topics covered in this session are, what happens if your landlord wants you to leave? What happens if you want to leave as a tenant?
This program requires registration for Adults. Limited space is available, so please register in the branch or by calling.</t>
  </si>
  <si>
    <t>Magic of Science: Cast Spells with Micro Bit</t>
  </si>
  <si>
    <t>Come to the Make-It Lab and, through the Magic of Science, you can use our Micro:Bit mini-computers to learn about machine-learning programming and create magical spell effects from waving a wand! No experience necessary.
This program is for ages 10+, and registration is required. Limited space is available, so please register in the branch or by calling.</t>
  </si>
  <si>
    <t>Movie Afternoons</t>
  </si>
  <si>
    <t xml:space="preserve">Spend your Saturday Afternoons with us in Schomberg and enjoy a movie! Every Saturday in the summer, we will have a movie playing in our program room. Bring your favourite stuffies and allergy-safe snacks! This is a free drop-in program for all ages. 
Please note: All branches will be closed on Saturday, August 2, due to the long weekend. </t>
  </si>
  <si>
    <t>Magic of Science: Magnet Pet Magic Familiar</t>
  </si>
  <si>
    <t>Come to the Make-It Lab and make a little animal friend you can wear or stick around wherever you like through the Magic of Science and magnets! No experience necessary. 
This program is for ages 7+, registration is required with a $2.00 registration fee. Limited space is available, so please register in the branch or by calling.</t>
  </si>
  <si>
    <t>Milk Bag Mats</t>
  </si>
  <si>
    <t>Calling all teens! Do you need community service hours? Come to the Nobleton Branch and weave milk bags into mats for the homeless. For teens ages 14-18.
This is a free program, and registration is required. Limited space is available, so please register in the branch or by calling.</t>
  </si>
  <si>
    <t>Tote-Ally Art</t>
  </si>
  <si>
    <t>Design and paint your very own tote bag, turning a boring ol’ bag into a wearable masterpiece. Express your individuality and carry art wherever you go! Bring your own smock! For ages 9-12.
Registration is required with a $5 registration fee. Limited space is available, so please register in the branch or by calling.</t>
  </si>
  <si>
    <t>Magic of Scienec: Fortune Telling Potions</t>
  </si>
  <si>
    <t xml:space="preserve">
Calling all budding witches and wizards! You are invited to attend this potions class where we will use the Magic of Science and special ingredients to concoct your very own potions that, through the power of translucence and buoyancy, you can ask questions to!
This program requires registration, for ages 8+. Limited space is available, so please register in the branch or by calling.</t>
  </si>
  <si>
    <t>Magic of Science: Build-A-Wand</t>
  </si>
  <si>
    <t>Discover the Magic of Science at the KTPL Make-It Lab! Come to our Build-A-Wand workshop and use parts made with our 3D printers to create a magic wand and try out some games with the power of magnets. No experience necessary.
This program is for ages 8+, registration is required with a $5 registration fee. Limited space is available, so please register in the branch or by calling.</t>
  </si>
  <si>
    <t>Learning</t>
  </si>
  <si>
    <t xml:space="preserve">ABC Bike Repair Workshop
</t>
  </si>
  <si>
    <t>Grab your bike (or share one with a friend) and join us for this hands-on bike repair workshop led by Bike Ambassadors from Mississauga Active Transportation. Learn how to fine-tune your bike and keep it in great condition, while picking up valuable tips on cycling safely in and around the City of Mississauga.</t>
  </si>
  <si>
    <t>Fri, Aug 1, 1 session</t>
  </si>
  <si>
    <t xml:space="preserve">Archery (12-16)
</t>
  </si>
  <si>
    <t>This program will teach participants the safety aspects of archery, proper shooting techniques, bow knowledge and maintenance. The instructor will teach skills through drills and target practice.
Please note: the shooting range is a shorter distance than the indoor archery standard.</t>
  </si>
  <si>
    <t>Mon, Jun 30 - Aug 25, 8 sessions</t>
  </si>
  <si>
    <t xml:space="preserve">Archery (8-11)
</t>
  </si>
  <si>
    <t>Badminton (12-14)</t>
  </si>
  <si>
    <t>12-15</t>
  </si>
  <si>
    <t>12, 13, 14, 15</t>
  </si>
  <si>
    <t>This coed badminton program will offer a mix of instruction and game play. Participants will be introduced to a series of progressive, age appropriate activities to enhance physical skills and team play in a non-competitive environment.</t>
  </si>
  <si>
    <t>Wed, Jul 2 - Aug 27, 9 sessions</t>
  </si>
  <si>
    <t>Badminton (9-11)</t>
  </si>
  <si>
    <t>Tue, Jul 8 - Aug 26, 8 sessions</t>
  </si>
  <si>
    <t>Badminton Hit Around (10-14)</t>
  </si>
  <si>
    <t>10-15</t>
  </si>
  <si>
    <t>This program is ideal for players who do not wish the structure of a lesson component but wish to play games each week. This fully supervised program allows youth to play pick up badminton games with peers of their own age. Staff will organize games according to the ages and abilities of the participants. All participants must pre-register for the program.</t>
  </si>
  <si>
    <t>Tue, Jul 8 - Aug 19, 7 sessions</t>
  </si>
  <si>
    <t>Badminton Hit Around (14-17)</t>
  </si>
  <si>
    <t>Sat, Jul 5 - Aug 23, 8 sessions</t>
  </si>
  <si>
    <t>Basketball (12-14)</t>
  </si>
  <si>
    <t>This basketball program will offer a mix of instruction and game play. Participants will be introduced to a series of progressive age appropriate activities to enhance physical skills and team play in a non-competitive environment.</t>
  </si>
  <si>
    <t>Basketball (6-8)</t>
  </si>
  <si>
    <t>This basketball program will offer a mix of instruction and game play. Participants will be introduced to a series of progressive, age appropriate activities to enhance physical skills and team play in a non-competitive environment.</t>
  </si>
  <si>
    <t>Basketball (9-11)</t>
  </si>
  <si>
    <t>Social Activities</t>
  </si>
  <si>
    <t>Board Game Social</t>
  </si>
  <si>
    <t xml:space="preserve">Grab your friends and dive into a world of strategy, competition, and laughter as we explore a variety of board games suitable for all skill levels. Whether you're a master strategist or simply love a good game night, this event promises something for everyone.
</t>
  </si>
  <si>
    <t>Wed, Aug 13, 1 session</t>
  </si>
  <si>
    <t>Books &amp; Reading</t>
  </si>
  <si>
    <t xml:space="preserve">Love it or hate it, come and discuss it! See the reading lists at mississaugalibrary.ca/bookclubs. Print copies are available at the host location beginning one month before each session. Contact the host location for more information. New participants are always welcome!
</t>
  </si>
  <si>
    <t>Wed, Aug 20, 1 session</t>
  </si>
  <si>
    <t xml:space="preserve">Book Club: Let's Talk Books </t>
  </si>
  <si>
    <t>13-19</t>
  </si>
  <si>
    <t>13, 14, 15, 16, 17, 18, 19</t>
  </si>
  <si>
    <t>Our Book Clubs are a great way to meet other readers and talk about books you might never have discovered yourself. Share your reading favourites with other book lovers and discuss what you have been reading.</t>
  </si>
  <si>
    <t>Books &amp; Crafts: Air Dry Clay Keychains</t>
  </si>
  <si>
    <t>12-24</t>
  </si>
  <si>
    <t>12, 13, 14, 15, 16, 17, 18, 19, 20, 21, 22, 23, 24</t>
  </si>
  <si>
    <t>A little crafting, a little chatting, and a whole lot of book talk! Join us for a laid-back creative session where we’ll dive into hands-on art projects and swap stories about books. Just good company and great conversation.</t>
  </si>
  <si>
    <t>Tue, Aug 19, 1 session</t>
  </si>
  <si>
    <t>Books &amp; Crafts: Bedazzled Notebooks</t>
  </si>
  <si>
    <t>Fri, Aug 15, 1 session</t>
  </si>
  <si>
    <t>Books &amp; Crafts: Introduction to Calligraphy</t>
  </si>
  <si>
    <t>Tue, Aug 5, 1 session</t>
  </si>
  <si>
    <t>Books &amp; Crafts: Introduction to Embroidery</t>
  </si>
  <si>
    <t>Books &amp; Crafts: Jewellery Making</t>
  </si>
  <si>
    <t>Tue, Aug 26, 1 session</t>
  </si>
  <si>
    <t>Books &amp; Crafts: Personalized Book Stamp</t>
  </si>
  <si>
    <t>Bullet Journaling Workshop</t>
  </si>
  <si>
    <t>Get organized and ready for school or work with our Bullet Journaling Workshop! Unleash your creativity while mastering productivity skills in a fun and engaging environment. Join us and transform the way you plan your days!</t>
  </si>
  <si>
    <t>Mon, Aug 18, 1 session</t>
  </si>
  <si>
    <t>Camp Souvenir: Drama (July 21 - August 1)</t>
  </si>
  <si>
    <t>8, 9, 10, 11, 12, 13, 14, 15, 16, 17</t>
  </si>
  <si>
    <t>We are exited to provide a Camp Souvenir as a memento of your camp experience. Signing and decorating your camp shirts will be incorporated in to our last day of camp celebrations.
Please let your camp leaders know which shirt size you require.
Registration closes on Friday!</t>
  </si>
  <si>
    <t>Jul 29 - Aug 1</t>
  </si>
  <si>
    <t>Camp: Extended Hours (AM &amp; PM)</t>
  </si>
  <si>
    <t>Take advantage of our extended hours option that provides supervised care before and/or after regular programming for children registered in camp. Staff will program a variety of activities to keep your child interested. Please note that campers must be registered at the same location for extended hours as the program they have registered in. Not all programs have extended hours options.</t>
  </si>
  <si>
    <t>Tue, Wed, Thu, Fri, Aug 5 - Aug 8, 4 sessions</t>
  </si>
  <si>
    <t>Camp: Extended Hours (AM Only)</t>
  </si>
  <si>
    <t>Take advantage of our extended hours option that provides supervised care before regular programming for children registered in camp. Staff will program a variety of activities to keep your child interested. Please note that campers must be registered at the same location for extended hours as the program they have registered in. Not all programs have extended hours options.</t>
  </si>
  <si>
    <t>Camp: Extended Hours (PM Only)</t>
  </si>
  <si>
    <t>Take advantage of our extended hours option that provides supervised care after regular programming for children registered in camp. Staff will program a variety of activities to keep your child interested. Please note that campers must be registered at the same location for extended hours as the program they have registered in. Not all programs have extended hours options. If before/after care is required register for extended hours.</t>
  </si>
  <si>
    <t>Weekdays, Jul 28 - Aug 1, 5 sessions</t>
  </si>
  <si>
    <t>Camp: Jr. Firefighter Camp</t>
  </si>
  <si>
    <t>Join Mississauga Fire and Emergency Services to take part in our Jr. Firefighter camp!
Get ready for an exciting adventure where you’ll learn all about firefighting including 911 communications and fire safety. You’ll meet real firefighters, discover how emergency calls are handled, and learn about how fires are investigated. You will also get to explore a fire truck and join in on some awesome physical and wellness activities!
This is a great opportunity to build your confidence, work as a team, and develop leadership skills.
This camp swims 3 times a week.</t>
  </si>
  <si>
    <t>Weekdays, Aug 11 - Aug 15, 5 sessions</t>
  </si>
  <si>
    <t xml:space="preserve">Camps </t>
  </si>
  <si>
    <t>Camp: Leader In Training Level 2</t>
  </si>
  <si>
    <t>The Leader In Training Level 2 course is an extension of Level 1. It offers a comprehensive approach to children's recreation programming. Some of the training that youth will receive includes: advanced programming techniques, interactive game sessions, motivation and stress management, as well as job skills and interviewing. Completion of Level 1 is a mandatory requirement for enrolment in Level 2 as well as the course PHCD Principles of Healthy Child Development. Level 2 training consists of 5 days of in-class training followed by 2 weeks of full day (8 hrs) in-camp placement.</t>
  </si>
  <si>
    <t>Camp: Outdoor Leadership Adventure (12-14 years)</t>
  </si>
  <si>
    <t>Do you love being outside? Do you want to work on your leadership and team building skills? This camp has it all! Campers will spend their days engaging in fun outdoor activities where they'll participate in environmental programs, team building exercises, and engaging outdoor adventures. With a focus on developing independence, campers will gain knowledge in areas such as navigating public transit, environmental stewardship and outdoor skills. Each week campers will visit a Mississauga park for environmental education and outdoor games. Facility dependent, campers will swim three times per week. Please check with your facility for trip locations. If before/after care is required register for extended hours.</t>
  </si>
  <si>
    <t>Weekdays, Aug 5 - Aug 8, 4 sessions</t>
  </si>
  <si>
    <t>Camp: Summer Fun</t>
  </si>
  <si>
    <t>Join us for a Summer of fun and adventure! Activities include arts and crafts, sports, drama, and outdoor play in a fun filled environment. With theme-based activities, get excited about camp! Friday is a special event day. Come dressed for the weather, you will be outside daily. Camp includes recreational swimming two days per week. Age Requirement: campers must be 6 by the first day of camp. Please note: swimming may not be available at all locations. If before/after care is required register for extended hours.</t>
  </si>
  <si>
    <t>Camp: Summer Fun 6-8yrs (Half Day)</t>
  </si>
  <si>
    <t>Join us for a half day Summer of fun and adventure for ages 6-8 years! Activities include arts and crafts, sports, drama, and outdoor play in a fun filled environment. With theme-based activities, get excited about camp! Come dressed for the weather, you will be outside daily.
Age Requirement: campers must be 6 by the first day of camp.
Please note: swimming will not be available for this half day camp.
If before/after care is required register for extended hours.</t>
  </si>
  <si>
    <t>Camp: Summer Fun @ St. Margaret of Scotland School</t>
  </si>
  <si>
    <t>This camp is located at St. Margaret of Scotland Catholic Elementary School - 2266 Council Ring Road, Mississauga, L5L 1C1
Join us for a Summer of fun and adventure! Activities include arts and crafts, sports, drama, and outdoor play in a fun filled environment. With theme-based activities, get excited about camp! Friday is a special event day. Come dressed for the weather, you will be outside daily. Age Requirement: campers must be 6 by the first day of camp.</t>
  </si>
  <si>
    <t>Camp: Summer Fun Jr</t>
  </si>
  <si>
    <t>Join us for a Summer of fun and adventure! Activities include arts and crafts, sports, drama, and outdoor play in a fun filled environment. With theme-based activities, get excited about camp! Tuesday, Thursday will be water days (weather permitting) and Friday are special event days. Come dressed for the weather, you will be outside daily. Age Requirement: campers must turn 5 by December 31st of camp year to register in this camp. If before/after care is required register for extended hours.</t>
  </si>
  <si>
    <t>Camp:Youth Adventure</t>
  </si>
  <si>
    <t>Adventure camp for the older child! Enjoy sports, games, weekly leader and camper challenges, arts and crafts, swimming, trips, special events and other fun activities, all geared to the older camper. Campers will swim three times per week (Monday, Wednesday and Friday) Campers will attend off site trips on Tuesdays and Thursdays. Parents are requested to have their children at the program by 9:15 am on trip days to ensure the buses leave on time. Participants are required to bring their own lunches each day and are not permitted to bring cash/debit or credit cards on trips. All staff and participants will attend the excursions.</t>
  </si>
  <si>
    <t>Maker Mississauga</t>
  </si>
  <si>
    <t>Circuitry with Snap Circuits</t>
  </si>
  <si>
    <t>Learn the basics of circuitry with Snap Circuits kits.</t>
  </si>
  <si>
    <t>Thu, Aug 14, 1 session</t>
  </si>
  <si>
    <t>Coding with Scratch</t>
  </si>
  <si>
    <t>Attend a series that introduces coding with Scratch. Animate your name, make a movie, learn about extensions, and make a game!</t>
  </si>
  <si>
    <t>Thu, Aug 7 - Aug 28, 4 sessions</t>
  </si>
  <si>
    <t>Creative Camp: Pottery and Ceramics (11-14)</t>
  </si>
  <si>
    <t>Work with clay and develop your creativity. Learn glazing, hand-building techniques, and gain confidence on the potter’s wheel. Create decorative and functional artworks. Final artworks will be ready for pick-up 2-3 weeks after the last day of camp.</t>
  </si>
  <si>
    <t>Weekdays, Aug 18 - Aug 22, 5 sessions</t>
  </si>
  <si>
    <t>Creative Camp: Pottery and Ceramics (8-10)</t>
  </si>
  <si>
    <t>Explore the fundamentals of working with clay. Learn hand-building and glazing techniques and test your skill on the potter’s wheel. Make new artworks every day while having fun with new friends. Final artworks will be ready for pick-up 2-3 weeks after the last day of camp.</t>
  </si>
  <si>
    <t>Creative Camp:Adventures in Creative Writing (7-9)</t>
  </si>
  <si>
    <t>7-10</t>
  </si>
  <si>
    <t>Experience the excitement of developing plots, themes, characters and story lines. You will explore a variety of activities that will encourage creativity and imagination. A portion of each day will be spent writing and illustrating your own story.</t>
  </si>
  <si>
    <t>Creative Camp:Adventures in Creative Writing(10-14)</t>
  </si>
  <si>
    <t>Creative Camp:Art Express On Stage (10-12)</t>
  </si>
  <si>
    <t>Take centre-stage as you put on a play for your family and friends. Explore drama, visual arts, dance and music to bring a story to life! Learn new performing skills every day and build confidence through a variety of fun activities. The week will end in a short performance for friends and family.</t>
  </si>
  <si>
    <t>Creative Camp:Art Express On Stage (6-9)</t>
  </si>
  <si>
    <t>Creative Camp:Dance &amp; Play All Day Int (6-9)</t>
  </si>
  <si>
    <t>Dance and play the day away while making new friends and having fun. Learn the basics in jazz, latest in hip hop and discover new styles from disco to Hula. When you are not dancing, enjoy getting creative with arts and crafts and having fun playing classic camp games. Campers will swim various days, up to three times per week (not all locations include swimming). The week will end in a short performance for family and friends.</t>
  </si>
  <si>
    <t>Creative Camp:Dance &amp; Play All Day Sr (10-12)</t>
  </si>
  <si>
    <t>Dance and play the day away while making new friends and having fun. Learn the basics in jazz, latest in hip hop and discover new styles from cheerleading to Hula. When you are not dancing, enjoy getting creative with arts and crafts and having fun playing classic camp games. Campers will swim various days, up to three times per week (not all locations include swimming). The week will end in a short performance for family and friends.</t>
  </si>
  <si>
    <t>Creative Camp:Digital Art Explorers (9-12)</t>
  </si>
  <si>
    <t>Do you love digital technology? Explore photography, animation, and design using computers and cameras. Create a variety of digital artworks in a creative environment.</t>
  </si>
  <si>
    <t>Creative Camp:Drama (8-14)</t>
  </si>
  <si>
    <t>Casting Call! This two week camp is a great stepping stone for kids who want to learn more about the world of performance. This camp focuses on skill development through various workshops. Students create, write and perform the scenes to STAR in their very own show.</t>
  </si>
  <si>
    <t>Weekdays, Jul 28 - Aug 8, 9 sessions</t>
  </si>
  <si>
    <t>Creative Camp:Drawing, Sketching and Cartooning (6-8)</t>
  </si>
  <si>
    <t>Do you love to draw? Learn a variety of drawing and sketching techniques and experiment with different drawing materials. Design your own cartoons and characters, and bring your imagination to life in artworks. Have fun, make friends and get creative!</t>
  </si>
  <si>
    <t>Creative Camp:Script To Stage (10-16)</t>
  </si>
  <si>
    <t>10, 11, 12, 13, 14, 15, 16, 17</t>
  </si>
  <si>
    <t>Have you always dreamed of writing your own script? This 2-week camp will teach you the skills to write creative scenes, cast your play and direct actors on stage to to see your one act play come to life on stage in this one of a kind camp. Not only will you be backstage directing your show, but campers will also have the opportunity to develop their acting skills as they perform in other camper's plays. Invite your family and friends to to a final performance.
Please note this camp will use various spaces within the Living Arts Centre in Week 2 of camp (August 18-22) and due to the change in space the system will show an exception. This camp does run, uninterrupted, from August 11-15 &amp; August 18-22.</t>
  </si>
  <si>
    <t>Weekdays, Aug 11 - Aug 22, 10 sessions</t>
  </si>
  <si>
    <t>Creative Camp:Snacks &amp; Snaps (6-9)</t>
  </si>
  <si>
    <t>Go back in time and learn how to make tasty treats the old fashioned way, then fast forward to the present and learn how to take great digital photos! You will spend half your day in historic Benares House cooking, learning about the past and making fun food themed crafts then the other half photographing your experiences at camp.</t>
  </si>
  <si>
    <t>Creative Camp:The Best Of Broadway (8-16)</t>
  </si>
  <si>
    <t>Get your dancing shoes on and come ready to sing, dance and act in our popular Musical Theatre revue. This two-week camp explores a variety of musicals, dance styles and skills for the stage. Campers will put on an original musical where they help write the script, develop the characters and create the set. The camp will end in a final performance for family and friends.</t>
  </si>
  <si>
    <t>Weekdays, Aug 5 - Aug 15, 9 sessions</t>
  </si>
  <si>
    <t>Creative Camp:Visual Arts (11-14)</t>
  </si>
  <si>
    <t>This camp is designed to enhance your creativity and self-expression. Spend your time experimenting with painting, drawing, sculpture and pastels. Develop your own artistic style while trying new techniques.</t>
  </si>
  <si>
    <t>Creative Camp:Visual Arts (6-8)</t>
  </si>
  <si>
    <t>Calling all artists! Bring your imagination to this fun-filled camp and explore painting, drawing, sculpture, and more. Have fun, make friends, and get creative!</t>
  </si>
  <si>
    <t>Creative Camp:Visual Arts (8-10)</t>
  </si>
  <si>
    <t>Do you want to learn more about art? Learn skills used in drawing, painting, sculpture and more in an art studio atmosphere. Create works of art in a broad range of styles and using a variety of materials. Have fun, make friends, and get creative!</t>
  </si>
  <si>
    <t>Credit Valley Conservation (CVC): Amazing Animal Adaptations</t>
  </si>
  <si>
    <t>Foxes and deer and beavers oh my! Join Credit Valley Conservation Education staff to learn about many of the incredible animals that call our watershed home. Learn about diverse animal species and their adaptations, which help them survive in the wild. Touch replica animal skulls, furs and use your “deer ears” to listen for predators.
Note: This program is first-come, first served. Free tickets are available 30 minutes before the program.</t>
  </si>
  <si>
    <t>Tue, Aug 12, 1 session</t>
  </si>
  <si>
    <t>Culture Division Competitive Team Training Camp</t>
  </si>
  <si>
    <t>5-18</t>
  </si>
  <si>
    <t>5, 6, 7, 8, 9, 10, 11, 12, 13, 14, 15, 16, 17, 18</t>
  </si>
  <si>
    <t>A special training camp for students accepted into the Culture Division Competitive Dance Team. Attendance in this camp is by invitation only. For more information please email culture.dance@mississauga.ca.</t>
  </si>
  <si>
    <t>Skating &amp; Hockey</t>
  </si>
  <si>
    <t>Drop In Hockey Stick &amp; Puck (14-17)</t>
  </si>
  <si>
    <t>Tickets will be sold 30 minutes prior to program start time. Only one ticket sold per person. Skates and CSA approved hockey helmet with cage is mandatory for all program participants. Hockey players wishing to wear their full hockey equipment or goalie equipment are welcomed to participate to practice their skating skills and stick handling only. There is no scrimmage, shinny play, or goalies in net.</t>
  </si>
  <si>
    <t>Sat, Jul 5 - Aug 30, 9 sessions</t>
  </si>
  <si>
    <t>Drop In Youth Basketball Pick Up (10-13)</t>
  </si>
  <si>
    <t>Play games with your friends during this Pick up Basketball Program. You will be required to show Picture I.D. or City of Mississauga membership card.</t>
  </si>
  <si>
    <t>Drop In Youth Basketball Pick Up (10-17)</t>
  </si>
  <si>
    <t>10-18</t>
  </si>
  <si>
    <t>10, 11, 12, 13, 14, 15, 16, 17, 18</t>
  </si>
  <si>
    <t>Sat, Jul 5 - Aug 30, 8 sessions</t>
  </si>
  <si>
    <t>Drop In Youth Basketball Pick Up (14-17)</t>
  </si>
  <si>
    <t>Fandom Club</t>
  </si>
  <si>
    <t>Join us for a thrilling mix of gaming, anime, and comics! Dive into lively discussions, immerse yourself in themed activities, unleash your creativity, test your knowledge, and connect with fellow fans. Don’t miss out on the excitement!</t>
  </si>
  <si>
    <t>Thu, Aug 21, 1 session</t>
  </si>
  <si>
    <t>Floor Hockey (6-8)</t>
  </si>
  <si>
    <t>This floor hockey program will offer a mix of instruction and game play. Participants will be introduced to a series of progressive, age appropriate activities to enhance physical skills and team play in a non-competitive environment.</t>
  </si>
  <si>
    <t>Thu, Jul 3 - Aug 28, 9 sessions</t>
  </si>
  <si>
    <t>For Teens, By Teens: Miniature Portrait Making</t>
  </si>
  <si>
    <t>A program designed by teens for teens by your local Teen Advisory Group (TAG) in collaboration with Library Staff. Hosted by TAG.</t>
  </si>
  <si>
    <t>Wed, Aug 27, 1 session</t>
  </si>
  <si>
    <t>Game On!</t>
  </si>
  <si>
    <t>Get ready for an unforgettable experience of friendly competition and fun! Join us to challenge friends, both old and new, and take your gaming skills to the next level. Whether you're a tabletop enthusiast and/or a console champion, this is a must-attend gathering. Ready. Set. Play!</t>
  </si>
  <si>
    <t>Fri, Jun 6 - Aug 29, 13 sessions</t>
  </si>
  <si>
    <t>Ice Skating (13-17)</t>
  </si>
  <si>
    <t>For teens wishing to learn or improve their skating. CSA approved hockey helmet is mandatory for all participants. This program is not appropriate for skaters that want to practice figures skating skills ie. jumps and spins.Please bring your own skates, warm clothing and mittens. No equipment rentals available. Leather hockey or figure skates with laces are strongly recommended. Moulded plastic skates, skates with straps or buckles and skates that are adjustable to different sizes are not recommended. Testing is optional in this program.</t>
  </si>
  <si>
    <t>Ice Skating 10:1 (6-12)</t>
  </si>
  <si>
    <t>10 skaters per group. 50 min lesson. This program consists of 8 levels appropriate for both beginners and children that want to improve their skating. CSA approved hockey helmet is mandatory. Please bring your own skates, warm clothing and mittens. If your child is a new skater avoid wearing pants that are slippery. No equipment rentals available. Leather hockey or figure skates with laces are strongly recommended. Moulded plastic skates, skates with straps or buckles and skates that are adjustable to different sizes are not recommended. Children are grouped according to their ability on the first day. Returning students please bring your progress card.</t>
  </si>
  <si>
    <t>Mon, Jul 7 - Aug 25, 7 sessions</t>
  </si>
  <si>
    <t>Ice Skating 4:1 (6-12)</t>
  </si>
  <si>
    <t>4 skaters per group. 30 min lesson. This program consists of 8 levels appropriate for both beginners and children that want to improve their skating. CSA approved hockey helmet is mandatory. Please bring your own skates, warm clothing and mittens. If your child is a new skater avoid wearing pants that are slippery. No equipment rentals available. Leather hockey or figure skates with laces are strongly recommended. Moulded plastic skates, skates with straps or buckles and skates that are adjustable to different sizes are not recommended. Children are grouped according to their ability on the first day. Returning students please bring your progress card.</t>
  </si>
  <si>
    <t>Ice Skating Adapted (6-12)</t>
  </si>
  <si>
    <t>This program is designed for individuals with disabilities that require accommodations to help them learn the basics of skating or to improve their skating skills. Each participant is required to provide their own support person to be on the ice with them. The support person must wear skates and be a strong enough skater to assist the participant and perform skills with them. Skaters progress at their own pace. This is a participation program. There are no formal evaluations. A CSA approved hockey helmet is mandatory for the participant and the support person. Please bring your own skates, gloves and warm clothing. No equipment rentals are available.</t>
  </si>
  <si>
    <t>Ice Skating Intermediate</t>
  </si>
  <si>
    <t>7-18</t>
  </si>
  <si>
    <t>7, 8, 9, 10, 11, 12, 13, 14, 15, 16, 17, 18</t>
  </si>
  <si>
    <t>ATTENTION: Prerequisite required - Completion of all levels in the Junior Skating Program (Level 8).
The Intermediate Skating Program is designed for skaters who have successfully completed all levels of the Junior Skating Program (Level 8) and are ready to refine their skills with more advanced techniques. This program builds upon backward skating, forward crossovers, edges, and turns, focusing on efficiency and competency. The Lead Coach will conduct an assessment on the first day to ensure participants possess the prerequisite skills for this level. Skaters who do not meet the required skill level will be recommended to register in the Junior or Teen Skating Program before advancing. If skaters have hockey background only, it’s required they complete at least 1 session of Junior skating program prior to registering to Intermediate skating program. CSA-approved hockey helmets are mandatory for all participants. Returning skaters should bring their progress card on the first day of class.</t>
  </si>
  <si>
    <t>Jump Into Stories</t>
  </si>
  <si>
    <t>An interactive and engaging program that begins with a captivating story or tale. Children will then work together to bring the story to life! Combining physical movement, dramatic play, creativity and teamwork, we will spark your child's imagination, build literacy skills and create a memorable experience to inspire a lifelong love of stories and reading.</t>
  </si>
  <si>
    <t>Wed, Aug 6, 1 session</t>
  </si>
  <si>
    <t>Learning Camp: Chips &amp; Dip</t>
  </si>
  <si>
    <t>Computers and swimming make for a fun day that challenges the mind and body. Strike a balance between technology instruction, games, activities and swimming. Campers will work on keyboarding and its functions, internet surfing and safety and the basics in Microsoft Word to help with upcoming school work. Two water sessions a day will focus on skill development and games. If before/after care is required register for extended hours.</t>
  </si>
  <si>
    <t>Learning Camp: Mad Science-Brixology (6-12)</t>
  </si>
  <si>
    <t>This program is delivered by Mad Science of Toronto in cooperation with the City of Mississauga. Using LEGO bricks, children become junior engineers and then team up to construct a different LEGO project on a daily basis. They are excited by aerospace engineering while assembling a space station. They explore mechanical engineering as they build boats and vehicles. That's not all - from carnival rides to drawing machines, mechanical animals to truss bridges, your future engineer will build upon their creativity through these fun and hands-on design challenges. Let the tinkering begin!</t>
  </si>
  <si>
    <t>Learning Camp: Mad Science-Dynamic Discoveries (4-6)</t>
  </si>
  <si>
    <t>This program is delivered by Mad Science of Toronto in cooperation with the City of Mississauga. Camp is guaranteed to spark the imagination of your junior scientist! An unforgettable week of discovery and exploration will take campers on an amazing journey. Children will experiment with magnets, rainbows, musical vibrations, the five senses, and even rocketry! Hands-on fun happens every day as each camper creates their own model ear, jingle bracelet, thaumatrope, mini brain, Professor Beakerdude, Skyblazer Rocket, and much more! Mad Science camp fosters your child’s curiosity in an age-appropriate and engaging environment that is fun, interactive, and exciting.
Camp Day Themes: Sticky Stuff, Animals, Light &amp; Sound, My Body, Space (Indoor &amp; Outdoor Activities!)
Age Requirement: campers must turn 5 by December 31st of camp year to register in this camp.</t>
  </si>
  <si>
    <t>Weekdays, Aug 25 - Aug 29, 5 sessions</t>
  </si>
  <si>
    <t>Learning Camp: Mad Science-Flight Academy (4-6)</t>
  </si>
  <si>
    <t>This program is delivered by Mad Science of Toronto in cooperation with the City of Mississauga. The week will fly by as we travel through time looking at the earliest flying machines right up to modern day rocket launches. We’ll cover it all. Become a Junior Aviator and discover the principles of flight and aerodynamics. Zip up your space suit for a planetary tour while we investigate the wonders of our very own Milky Way. Join your fellow astronauts as we send an awesome Mad Science rocket to the moon…well at least into the sky! As Mad Science Technicians, you will build sundials, Skyblazer rockets and parachutes and test your designs in our incredible wind tunnel simulator. It will be a blast!
Camp-Day Themes include: The “Wright” Stuff, It’s an Up Thing, The Milky Way, Newton’s Loco-Motion and Rockin’ Rockets.
Age Requirement: campers must turn 5 by December 31st of camp year to register in this camp.</t>
  </si>
  <si>
    <t>Learning Camp: Mad Science-Flight Academy (6-12)</t>
  </si>
  <si>
    <t>This program is delivered by Mad Science of Toronto in cooperation with the City of Mississauga. The week will fly by as we travel through time looking at the earliest flying machines right up to modern day rocket launches. We'll cover it all. Become a Junior Aviator and discover the principals of flight and aerodynamics. Zip up your space suit for a planetary tour while we investigate the wonders of our very own Milky Way. Join your fellow astronauts as we send an awesome Mad Science rocket to the moon...well at least into the sky! As Mad Science Technicians, you will build sundials, parachutes and an incredible wind tunnel simulator. It will be a blast! Camp-Day Themes include: The 'Wright' Stuff, Up, Up &amp; Away, The Milky Way, Newton's Locomotion, Rockin' Rockets.</t>
  </si>
  <si>
    <t>Learning Camp: Mad Science-Science Sleuth (4-6)</t>
  </si>
  <si>
    <t>This program is delivered by Mad Science of Toronto in cooperation with the City of Mississauga. An awesome week of sleuthing, investigation and discovery awaits you! Send messages to your friends with your very own secret code wheels. Hunt down animal tracks and follow hidden scent trails during a day of nature discoveries. Lemon Shockers, Brain Goo and Electroplating will thrill all junior chemists. Children will build their own cool Stereoscopic Viewer to see far-off planets in 3D and become a Mad Science junior astronomer.
Camp-Day Themes Include: Mad Messages, Earth Awareness, Chemical Counting, Nature, Space.
Age Requirement: campers must turn 5 by December 31st of camp year to register in this camp.</t>
  </si>
  <si>
    <t>Learning Camp: Outdoor Explorers (6 to 8 years)</t>
  </si>
  <si>
    <t>Imagine participating in nature hikes, tree identification, plant exploration, bird and insect observation and more! We will explore a different theme and environmental learning piece daily through games, activities and crafts. Come dressed for the weather, this camp is outside. Facility dependent, campers will swim 3 times per week. If before/after care is required register for extended hours.</t>
  </si>
  <si>
    <t>Learning Camp: Outdoor Explorers (9 to 11 years)</t>
  </si>
  <si>
    <t>Imagine participating in nature hikes, tree identification, plant exploration, bird and insect observation and more! We will explore a different theme and environmental learning piece daily through games, activities and crafts. Come dressed for the weather, this camp is outside. Facility dependent, campers will swim 3 times per week. If before/after camp care is required, please register for extended hours.</t>
  </si>
  <si>
    <t>Learning Camp:Cooking (10-14)</t>
  </si>
  <si>
    <t>Get an introduction to the kitchen in this camp where you will learn to plan a weekly menu using Canada's Food Guide, proper use of cooking equipment, setting a table and food safety. They will learn how to make a variety of meals and healthy snacks they can bring for school lunches.
Please note due to the nature of our program, ingredients used cannot be guaranteed to be dairy or gluten free. Campers will get to try their recipes, however, please ensure your child comes with a packed lunch and snacks each day. Recipes will maintain our peanut aware guidelines.</t>
  </si>
  <si>
    <t>Learning Camp:Cooking (7-9)</t>
  </si>
  <si>
    <t>Learning Camp:Mad Science-Machine Maniacs (6-12)</t>
  </si>
  <si>
    <t>This program is delivered by Mad Science of Toronto in cooperation with the City of Mississauga. Join us for a week full of creations, chemistry and cameras! Work together with your fellow engineers to build the best bridge in our shake, rattle and roll challenge. Turn your daily newspaper into a four foot high Geodesic Dome that you can sit in with your friends. Explore the world of birds and beasts with bird house building and our super bug investigation. Mix, mash and brew concoctions to create cool sidewalk chalk and bath fizzers during a day in the chemistry lab. Discover the wonders of photography as you study cameras, light and colours.</t>
  </si>
  <si>
    <t>LEGO Club</t>
  </si>
  <si>
    <t>Drop in and build with LEGO®. Playing with LEGO® encourages STEAM learning, promotes teamwork, problem solving, cooperation and social skills.
Note: This program is intended for children ages 6-12.</t>
  </si>
  <si>
    <t>Sat, Jul 12 - Aug 30, 8 sessions</t>
  </si>
  <si>
    <t>Let's Play In The Park</t>
  </si>
  <si>
    <r>
      <rPr/>
      <t xml:space="preserve">This is a FREE DROP IN outdoor program where you will enjoy a mix of games, sports, crafts, theme days and special events right in your local neighbourhood park! Participation is on a first come first serve basis.
This is a drop in only program. Participation is limited based on staff to participant ratios. Please attend the with your child at the start of the program, as parent/guardians will be required to completed program forms for the first day attending the program.
For more program information please visit: </t>
    </r>
    <r>
      <rPr>
        <color rgb="FF1155CC"/>
        <u/>
      </rPr>
      <t>www.mississauga.ca/play</t>
    </r>
  </si>
  <si>
    <t>Mon, Jun 30 - Aug 18, 8 sessions</t>
  </si>
  <si>
    <t>Martial Arts: Introduction to Karate (12-14 yrs)</t>
  </si>
  <si>
    <t>This class is for those who are new to the sport. Karate is a self defense sport that uses blocks, kicks and strikes. These skills are done through patterns called Katas. Respect, honour and discipline are important in martial arts and emphasized in all classes. Participants should wear comfortable long pants and long sleeved shirt.</t>
  </si>
  <si>
    <t>Martial Arts: Introduction to Karate (6-8 yrs)</t>
  </si>
  <si>
    <t>Martial Arts: Introduction to Karate (9-11 yrs)</t>
  </si>
  <si>
    <t>Martial Arts: Introduction to Tae Kwon Do (6-8 yrs)</t>
  </si>
  <si>
    <t>This class is for those who are new to the sport. Tae Kwon Do, also known as the way of the 'foot and hand' is based on the ancient Korean methods of self- defense. Kicking, hand techniques and flexibility are key skills for this martial art. Participants should wear comfortable long pants and long sleeved shirt.</t>
  </si>
  <si>
    <t>Martial Arts: Introduction to Tae Kwon Do (9-11 yrs)</t>
  </si>
  <si>
    <t>Movie Screening</t>
  </si>
  <si>
    <t>Movie enthusiasts, unite! Join us at the library for a movie screening. Explore a diverse selection of movies, all accessible through Kanopy on the Library's website.</t>
  </si>
  <si>
    <t>Multi Sport Development (6-8)</t>
  </si>
  <si>
    <t>The goal of this program is to introduce the fundamentals of basketball, floor hockey and soccer while keeping young children active. Development will focus on skills, drills, fair game play and the overall interaction with other children in a sport environment. Basic concepts of rules will be introduced and modified to encourage skill development and consistency. Various techniques and fitness drills will be incorporated to develop, speed, co-ordination, balance, strength while developing their interest in the sport.</t>
  </si>
  <si>
    <t>Multi Sport Development (9-12)</t>
  </si>
  <si>
    <t>Otaku Club</t>
  </si>
  <si>
    <t>Join us for a thrilling mix of anime and manga! Dive into lively discussions, immerse yourself in themed activities, unleash your creativity, test your knowledge, and connect with fellow fans. Don’t miss out on the excitement!</t>
  </si>
  <si>
    <t>Thu, Aug 28, 1 session</t>
  </si>
  <si>
    <t>Paws and Relax: Therapy Dog Visits</t>
  </si>
  <si>
    <t>Feeling stressed, need a break, or just want some puppy cuddles? Come meet our friendly therapy dog for a paws-itively heartwarming experience! Whether you're looking to de-stress, unwind, or simply share a smile with a furry friend, our therapy dog visits are the perfect way to brighten your day. See you for some tail wags and snuggles!</t>
  </si>
  <si>
    <t>Thu, Aug 7, 1 session</t>
  </si>
  <si>
    <t>Poetry Workshop</t>
  </si>
  <si>
    <t>13-24</t>
  </si>
  <si>
    <t>13, 14, 15, 16, 17, 18, 19, 20, 21, 22, 23, 24</t>
  </si>
  <si>
    <t>Work out your linguistic and emotional muscles in our poetry workshop! All are invited to enjoy a variety of fun poem-writing exercises in a welcoming, judgement-free zone!</t>
  </si>
  <si>
    <t>Recreation Support Program</t>
  </si>
  <si>
    <t>A child must be registered in camp before registering for the recreation support program.
A recreation support facilitator is provided to support a child’s participation in camp. If your child has a disability or receives supports at school, your child may need support at camp. Please note our support facilitators are usually students with limited behaviour management training; staff are not able to provide the same level of support as educational assistants or behaviour therapist.</t>
  </si>
  <si>
    <t>Recreation Support Program - 1/2 Day Camps</t>
  </si>
  <si>
    <t>A recreation support facilitator is provided for ½ day camp (the camp runs from 9am-12pm or 1pm-4pm) to support a child’s participation in camp. If your child has a disability or receives supports at school, your child may need support at camp.
Please note our support facilitators are usually students with limited behaviour management training; staff are not able to provide the same level of support as educational assistants or behaviour therapist.
A child must be registered in ½ day camp before registering for the recreation support program.</t>
  </si>
  <si>
    <t>Robotics</t>
  </si>
  <si>
    <t>Attend a session that introduces the robotics side of STEAM. Participants will dive into the various fields within robotics such as programming, and design. No prior experience is required.</t>
  </si>
  <si>
    <t>Sewing Machine Introduction</t>
  </si>
  <si>
    <t>Learn the basics of working with a sewing machine, and then complete a simple project.</t>
  </si>
  <si>
    <t>Sat, Aug 23, 1 session</t>
  </si>
  <si>
    <t>Soccer Indoor (12-14)</t>
  </si>
  <si>
    <t>This soccer program will offer a mix of instruction and game play. Participants will be introduced to a series of progressive age appropriate activities to enhance physical skills and team play in a non-competitive environment.</t>
  </si>
  <si>
    <t>Soccer Indoor (6-8)</t>
  </si>
  <si>
    <t>Soccer Indoor (9-11)</t>
  </si>
  <si>
    <t>This soccer program will offer a mix of instruction and game play. Participants will be introduced to a series of progressive, age appropriate activities to enhance physical skills and team play in a non-competitive environment.</t>
  </si>
  <si>
    <t>Sport Camp: Bike, Swim, Sport (12-14)</t>
  </si>
  <si>
    <t>Let's go for a ride! Learn the importance of bike safety, bike maintenance and safe riding techniques in this camp that will get you moving! You will enjoy a daily bike ride, then cool off in the afternoon with a swim. To add some variety to your day, we will play sports, games and activities. Campers must come to camp knowing how to ride their bike, which is in good working order. Campers must bring a approved bike helmet and a bike lock. If before/after care is required register for extended hours.</t>
  </si>
  <si>
    <t>Sport Camp: Indoor Soccer Skills Development (10 to 14 yrs)</t>
  </si>
  <si>
    <t>Designed for players of all levels who are passionate about honing their soccer abilities, this camp offers a comprehensive training program led by experienced coaches and instructors indoors on artificial turf. Whether you're a beginner looking to learn the fundamentals or an advanced player aiming to refine your techniques, our camp caters to your individual needs and goals. Participants will engage in a variety of dynamic drills, exercises, and scrimmages throughout the day, aimed at enhancing their technical skills, tactical understanding, and overall game play. Program content is repeated weekly and metal cleats are not permitted.</t>
  </si>
  <si>
    <t>Sport Camp: Indoor Soccer Skills Development (6 to 9 yrs)</t>
  </si>
  <si>
    <t>Sport Camp: Multisport (6-8 years)</t>
  </si>
  <si>
    <t>This Sport Camp will include a combination of traditional sports and some non traditional sports. Sports will vary by location. Facility dependent, campers will swim 3 times a week. If before/after care is required register for extended hours.</t>
  </si>
  <si>
    <t>Sport Camp: Multisport (9-11 years)</t>
  </si>
  <si>
    <t>Sport Camp: Outdoor Basketball (10-14)</t>
  </si>
  <si>
    <t>Calling all basketball fans! If you love basketball, you will love this camp! We will focus on skill development, techniques, learning the basics and playing the game in the morning. A variety of games, sport activities and a daily swim will fill our afternoons.</t>
  </si>
  <si>
    <t>Sport Camp: Outdoor Basketball (6-9)</t>
  </si>
  <si>
    <t>Sport Camp: Outdoor Soccer (10-14)</t>
  </si>
  <si>
    <t>Get your kicks in this exciting outdoor camp where you will get soccer skill instruction in the morning and spend the afternoon playing a variety of games, sports and a swim. Program content is repeated weekly and metal cleats are not permitted.</t>
  </si>
  <si>
    <t>Sport Camp: Outdoor Soccer (6-9)</t>
  </si>
  <si>
    <t>Sport Camp: Outdoor Sports (6-8 years)</t>
  </si>
  <si>
    <t>This Outdoor Sport Camp will include a variety of team sports and outdoor training activities. Sports will vary by location. Facility dependent, campers will swim 3 times a week. If before/after care is required register for extended hours.</t>
  </si>
  <si>
    <t>Sport Camp: Outdoor Sports (9-11 years)</t>
  </si>
  <si>
    <t>Sport Camp:Badminton (HD) (10-14)</t>
  </si>
  <si>
    <t>Have a 'smashing' time with this camp! Participants will be introduced to basic techniques, strategies in singles and doubles play, drills, games and more. Best suited for the beginner to intermediate level player. Course content is repeated each week.</t>
  </si>
  <si>
    <t>Sport Camp:Ball Hockey (6-10)</t>
  </si>
  <si>
    <t>Can't get enough hockey? In this camp, you will work on team techniques, strategies, drills and skills that will help your game. You will have the chance to cool off in the pool for a swim daily. CSA approved hockey helmet and face mask are required. This camp will be using the arena floor most of the day.</t>
  </si>
  <si>
    <t>Sport Camp:Basketball (10-14)</t>
  </si>
  <si>
    <t>Sport Camp:Basketball (HD) (10-14)</t>
  </si>
  <si>
    <t>For the basketball enthusiast! This half day program will help develop your fundamentals such as passing, shooting and dribbling along with team techniques and strategies. You will participate in a mini tournament plus daily recreational activities.</t>
  </si>
  <si>
    <t>Sport Camp:Basketball (HD) (6-9)</t>
  </si>
  <si>
    <t>Sport Camp:Skateboard (6-9)</t>
  </si>
  <si>
    <t>Keep on ripping all summer long! You will learn skateboard safety, park etiquette and skills including steering, turning, kick turns and wheelies. Experienced skaters will have the option to learn, ollies to kick flips, power slides to grinds, to dropping in the pipe and riding the rails. In the afternoon, we will play a variety of sports, games and jump in the pool to cool off. Campers must bring their own skateboard, approved bike/skateboard helmet, elbow pads, wrist guards and knee pads. Campers will swim 3 times a week.</t>
  </si>
  <si>
    <t>Sport Camp:Soccer (10-14)</t>
  </si>
  <si>
    <t>Get your kicks in this exciting camp where you will get soccer skill instruction in the morning and spend the afternoon playing a variety of games, sports and a swim. Program content is repeated weekly and metal cleats are not permitted.</t>
  </si>
  <si>
    <t>Sport Camp:Soccer (6-9)</t>
  </si>
  <si>
    <t>Sport Camp:Volleyball (10-14)</t>
  </si>
  <si>
    <t>This is a great camp for the beginner through to the advanced volleyball player! Participants will develop skills in all areas of the game including passing, digging, setting, spiking, blocking, serving, offensive and defensive positioning and strategies. Each day participants will work on individual and team development skills. Game play is an integral part of this program. This camp swims daily.</t>
  </si>
  <si>
    <t>Sport Series (6-8)</t>
  </si>
  <si>
    <t>This coed program will offer a different sport (basketball, floor hockey, soccer) each week. Additional sports may be offered. Participants will be introduced to a series of progressive age appropriate activities to enhance physical skills and
team play in a non-competitive environment.</t>
  </si>
  <si>
    <t>Sports Series (9-11)</t>
  </si>
  <si>
    <t>This program will offer a different sport (basketball, floor hockey, soccer) each week. Additional sports may be offered. Participants will be introduced to a series of progressive age appropriate activities to enhance physical skills and team play in a non-competitive environment.</t>
  </si>
  <si>
    <t>Sun, Jul 6 - Aug 24, 8 sessions</t>
  </si>
  <si>
    <t>Squash Clinic: Half Day Program</t>
  </si>
  <si>
    <t>Join our multi day squash clinic for all skill levels! Enjoy 3 hours of daily training focused on stroke mechanics, tactics, and rules. Complete in fun matches, improve your game, and learn from expect coaches. Equipment is provided. The ultimate opportunity to elevate your squash skills in a supportive environment.</t>
  </si>
  <si>
    <t>Stand Up &amp; Speak For Kids (6-9)</t>
  </si>
  <si>
    <t>This four week introductory workshop to public speaking will help you become more comfortable in front of your class. Learn the secrets to controlling nervousness while having fun. You will learn how to put your thoughts together quickly and effectively, learn the basics of speaking in front of an audience and become more confident in your presentations.</t>
  </si>
  <si>
    <t>Sat, Aug 2 - Aug 23, 4 sessions</t>
  </si>
  <si>
    <t>Stand Up &amp; Speak For Kids (9-12)</t>
  </si>
  <si>
    <t>Summer Junior Adventures</t>
  </si>
  <si>
    <t>Join us for a weekly fun-filled program related to this year’s TD Summer Reading Club theme, Around the World! Through stories, songs, crafts, games and other activities, children will discover and learn all summer long!</t>
  </si>
  <si>
    <t>Thu, Jul 10 - Aug 14, 6 sessions</t>
  </si>
  <si>
    <t>Swim Camp: Junior (6-12 years)</t>
  </si>
  <si>
    <t>This camp will allow your child to work on their swimming skills in the water. Campers will swim twice per day in a structured swim and a fun swim. This program is recommended for swimmers in Red Cross Swim Kids 1 - 9 or Swim for Life level 1 - 8. Campers will not complete a swim level as part of this program but will gain extra practice to improve their swimming ability. It is recommended to send two swimsuits and two towels for the camp day. When not swimming, campers will play a variety of sports and games.</t>
  </si>
  <si>
    <t>Table Tennis (6-8)</t>
  </si>
  <si>
    <t>This table tennis program will offer a mix of instruction and game play. Participants will be introduced to a series of progressive, age appropriate activities to enhance physical skills and team play in a non-competitive environment.</t>
  </si>
  <si>
    <t>Mon, Jul 30 - Aug 25, 8 sessions</t>
  </si>
  <si>
    <t>Teen LEGO Club</t>
  </si>
  <si>
    <t>Join us for LEGO® building fun!</t>
  </si>
  <si>
    <t>Mon, Jun 30 - Jul 28, 8 sessions</t>
  </si>
  <si>
    <t>Teen Social</t>
  </si>
  <si>
    <t>Join our Teen Social! Hang out, have fun, and make new friends while enjoying a variety of games and activities. Whether you're into board games, creative challenges, or just want to relax, there's something for everyone. Come connect and make lasting memories!</t>
  </si>
  <si>
    <t>Tennis Beginner Small Group Training; 6:1 (18+ yrs)</t>
  </si>
  <si>
    <t>For players who prefer a smaller group size. Maximum instructor to participant ratio is 1:6. This level is for players with little or no tennis experience. The fundamentals of tennis will be introduced in this level. Players will learn the basics of rallying, hitting forehands, backhands and volleys. Also covered will be the serve and scoring system. It is recommended that players with little prior tennis experience take two sessions of beginner before registering for intermediate. This program is run using half court play. Court is expanded as player’s progress in skill and ability. Participants are required to supply their own tennis racquet. Please label your tennis racquet, and water bottle.</t>
  </si>
  <si>
    <t>Thu, Jun 26 - Aug 14, 8 sessions</t>
  </si>
  <si>
    <t xml:space="preserve">Tennis Intermediate Small Group Training; 6:1 (6-9 yrs)
</t>
  </si>
  <si>
    <t>For players who prefer a smaller group size. Maximum instructor to participant ratio is 1:6. This level is for players with prior tennis experience or for those who have successfully completed Tennis Lessons Beginner. In this level players will continue to improve their technique of forehands, backhands, volleys and serves. This program is run using three-quarter court play. Court is expanded as players progress in skill and ability. Also, rallying consistency, court position, and return of serve will be introduced. Participants are required to supply their own tennis racquet. Please label your tennis racquet, and water bottle.</t>
  </si>
  <si>
    <t>Tennis Lessons Advanced (9-15)</t>
  </si>
  <si>
    <t>This is for players who have completed Tennis Lessons Intermediate or for players who can rally &amp; keep the ball in play. Learn to return service, receive short and deep balls effectively with the forehand and backhand, hit overhead smashes, volley placement and improve overall court position. Only participants are allowed in the gym. Please label your tennis racquet, water bottle and hand sanitizer</t>
  </si>
  <si>
    <t>Wed, Jun 25 - Sept 3, 11 sessions</t>
  </si>
  <si>
    <t>Tennis Lessons Beginner (10-15)</t>
  </si>
  <si>
    <t>10-16</t>
  </si>
  <si>
    <t>10, 11, 12, 13, 14, 15, 16</t>
  </si>
  <si>
    <t>For players with little or no tennis experience. The fundamentals of tennis will be introduced in this level. Players will learn the basics of rallying, hitting forehands, backhands and volleys. Also covered will be the serve and scoring system. This program is run using half court play. Court is expanded as players progress in skill and ability. It is recommended that players with little prior tennis experience take two sessions of beginner before registering for intermediate. Participants supply racquet.</t>
  </si>
  <si>
    <t>Mon, Jun 23 - Aug 25, 9 sessions</t>
  </si>
  <si>
    <t>Tennis Lessons Beginner (6-9)</t>
  </si>
  <si>
    <t>For players with little or no tennis experience. The fundamentals of tennis will be introduced in this level. Players will learn the basics of rallying, hitting forehands, backhands and volleys. Also covered will be the serve and scoring system. It is recommended that players with little prior tennis experience take two sessions of beginner before registering for intermediate. Participants supply racquet</t>
  </si>
  <si>
    <t>Thu, Jul 24 - Sept 18, 9 sessions</t>
  </si>
  <si>
    <t>Tennis Lessons Intermediate (10-15)</t>
  </si>
  <si>
    <t>For players with prior tennis experience or for those who have successfully completed Tennis Lessons Beginner. In this level players will continue to improve their technique of forehands, backhands, volleys and serves. This program is run using three-quarter court play. Court is expanded as players progress in skill and ability. Also, rallying consistency, court position, return of serve, and overhead smash will be included. Participants supply racquet.</t>
  </si>
  <si>
    <t>Sat, Jul 5 - Sept 6, 10 sessions</t>
  </si>
  <si>
    <t>Tennis Lessons Intermediate (6-9)</t>
  </si>
  <si>
    <t>Tue, Jun 24 - Sept 2, 10 sessions</t>
  </si>
  <si>
    <t>Visual Arts Mississauga: Plasticine Passport Self Portraits</t>
  </si>
  <si>
    <t>Participants will create a blue and green marbled background to represent the world’s water and land. Then, using various other colours of plasticine, they’ll learn to mix colours, sculpt forms and create details, while designing a self-portrait inside a clear CD case.</t>
  </si>
  <si>
    <t>Volleyball (12-14)</t>
  </si>
  <si>
    <t>This volleyball program will offer a mix of instruction and game play. Participants will be introduced to a series of progressive age appropriate activities to enhance physical skills and team play in a non-competitive environment.</t>
  </si>
  <si>
    <t>Volleyball (15-17)</t>
  </si>
  <si>
    <t>15, 16, 17, 18</t>
  </si>
  <si>
    <t>Mon, Jul 7 - Aug 18, 6 sessions</t>
  </si>
  <si>
    <t>Volleyball (9-11)</t>
  </si>
  <si>
    <t>Writing Club</t>
  </si>
  <si>
    <t>13-20</t>
  </si>
  <si>
    <t>13, 14, 15, 16, 17, 18, 19, 20</t>
  </si>
  <si>
    <t>Unlock your creative potential! Whether you're an emerging or seasoned writer, this club welcomes everyone. Work on your own projects, share ideas, and connect with a supportive community of local writers. Get inspired with prompts and explore different styles in this friendly and engaging writing club.</t>
  </si>
  <si>
    <t>Wed, Jul 2 - Aug 13, 7 sessions</t>
  </si>
  <si>
    <t>Zine Workshop</t>
  </si>
  <si>
    <t>Join us for a workshop delving into the realm of self-expression and creativity. Celebrate the unique artistry of zines as you craft your very own self-published magazine.</t>
  </si>
  <si>
    <t xml:space="preserve">General Category </t>
  </si>
  <si>
    <t xml:space="preserve">55+ Cardio Drum Fit </t>
  </si>
  <si>
    <t xml:space="preserve">55+ Cardio Drum Fit with Anne Marie
</t>
  </si>
  <si>
    <t xml:space="preserve">March to the beat of your own drum while burning calories using simple drumming movements into a full-body fitness program. All equipment is provided.
</t>
  </si>
  <si>
    <t>55+ Fit and Flow Fusion</t>
  </si>
  <si>
    <t xml:space="preserve">55+ Fit and Flow Fusion with Anne Marie
</t>
  </si>
  <si>
    <t>50+</t>
  </si>
  <si>
    <t>Enjoy a fitness program with a fusion of strength training using weights and bands followed by lengthening and strengthening movement incorporating elements of barre and yoga. This total body
 workout targets arms, glutes, abs and more.</t>
  </si>
  <si>
    <t>55+ Let's Move</t>
  </si>
  <si>
    <t xml:space="preserve">55+ Let's Move with Colleen
</t>
  </si>
  <si>
    <t xml:space="preserve">Ideal for those who are welcoming fitness into their lifestyle. Enhance your fitness with this gentle strength, balance and coordination program using weights and resistance bands. All equipment is provided.
</t>
  </si>
  <si>
    <t>55+ Let's Get Fit</t>
  </si>
  <si>
    <t xml:space="preserve">55+ Let's Get Fit with Kathy
</t>
  </si>
  <si>
    <t>30+</t>
  </si>
  <si>
    <t>Designed for participants with mild osteoporosis or osteopenia, and those at risk of falling, this class covers gentle strength, balance, and coordination exercises that will keep you feeling healthy and fit.</t>
  </si>
  <si>
    <t>55+ Men's Fit</t>
  </si>
  <si>
    <t xml:space="preserve">55+ Men's Fit with Anne Marie
</t>
  </si>
  <si>
    <t>55+ Men's Power and Flow</t>
  </si>
  <si>
    <t xml:space="preserve">A program designed for men to ease into yoga. This class will take you through various movements to support your long-term mobility by creating strong and flexible joints. Equipment will include chair and mat work. Mats are provided.
</t>
  </si>
  <si>
    <t>55+ Osteofit and Fall Prevention</t>
  </si>
  <si>
    <t xml:space="preserve">55+ Osteofit and Fall Prevention with Colleen 
</t>
  </si>
  <si>
    <t xml:space="preserve">Working on building small and large muscle development and proper engagement, this class will help to strengthen the areas most often affected by osteoporosis: the shoulders, wrists, hips and spine. With the use of wall space, bands and light weights, you will learn to engage the muscles associated with better spinal alignment as well as back and core muscle engagement. Exercises presented in this class are Osteoporosis Canada approved, and we will move through consistent strengthening exercises with room to add variations as you become more confident in the movements.
</t>
  </si>
  <si>
    <t>55+ Pilates</t>
  </si>
  <si>
    <t>55+ Pilates with Ann Marie</t>
  </si>
  <si>
    <t xml:space="preserve">Pilates is designed to lengthen, tone and strengthen your body while maintaining your core stability and improving your posture. This class is designed for older adults. Participants are welcome to bring their own yoga mat.
</t>
  </si>
  <si>
    <t>55+ Strengthen and Tone</t>
  </si>
  <si>
    <t>55+ Strengthen and Tone with Kathy</t>
  </si>
  <si>
    <t xml:space="preserve">Strengthen your muscles and increase your flexibility by using hand weights, resistance bands, and more to tone your body and stay fit.
</t>
  </si>
  <si>
    <t>55+ Total Body</t>
  </si>
  <si>
    <t>55+ Total Body with Ann Marie</t>
  </si>
  <si>
    <t xml:space="preserve">A combination of total body conditioning that involves both strengthen and cardio exercises. Participants will be using hand weights.
</t>
  </si>
  <si>
    <t xml:space="preserve">55+ Yoga </t>
  </si>
  <si>
    <t>55+ Yoga with Kathy</t>
  </si>
  <si>
    <t xml:space="preserve">In this low-impact class, you will engage in stretching and relaxation exercises that are designed to relieve back pain, reduce headaches, and improve your overall wellbeing. Note: Please bring your own mat for this class.
</t>
  </si>
  <si>
    <t xml:space="preserve">55+ Yoga Chair </t>
  </si>
  <si>
    <t>55+ Yoga Chair with Colleen</t>
  </si>
  <si>
    <t xml:space="preserve">This program is ideal for the absolute beginner, mobility or balance issues. Enjoy the benefits of you using a chair and minimal standing poses. Individuals will improve flexibility, increase muscle tone, strength and balance.
</t>
  </si>
  <si>
    <t>55+ Zumba Gold®</t>
  </si>
  <si>
    <t>55+ Zumba Gold® with Viv</t>
  </si>
  <si>
    <t xml:space="preserve">This program is for active older adults who are looking for a modified Zumba® class that recreates the original moves you love at a lower intensity. The design of the class introduces easy-to-follow Zumba® choreography that focuses on balance, range of motion and coordination. Come ready to sweat, and prepare to leave empowered and feeling strong!
</t>
  </si>
  <si>
    <t>Bid Euchre Social</t>
  </si>
  <si>
    <t>free</t>
  </si>
  <si>
    <t xml:space="preserve">Enjoy a fun afternoon playing bid euchre with a chance to win a small cash prize. This social will allow individuals to win prizes per the AGCO Social gaming Licence. Participants must be active members of the Centre. Pre-registration required for each date.
</t>
  </si>
  <si>
    <t>Bingo Social</t>
  </si>
  <si>
    <t>Free</t>
  </si>
  <si>
    <t xml:space="preserve">Enjoy a fun afternoon of Bingo with the chance to win a small cash prize. This social will allow individuals to win prizes per the AGCO Social Gaming License. You must be an active member of the Centre.
</t>
  </si>
  <si>
    <t xml:space="preserve">Join us for book club! One book a month will be chosen from the Milton Public Library and discussed by group members. Must have a current membership at the Seniors' Centre to participate.
</t>
  </si>
  <si>
    <t xml:space="preserve">Contract Bridge Social </t>
  </si>
  <si>
    <t xml:space="preserve">Test your skills for a chance to win a small cash prize. This social will allow individuals to win prizes per the AGCO Social gaming License. You must be an active member of the Centre. Pre-registration is required for each date.
</t>
  </si>
  <si>
    <t>Events</t>
  </si>
  <si>
    <t>Thanksgiving Lunch</t>
  </si>
  <si>
    <t xml:space="preserve">Enjoy a delicious turkey lunch with all the traditional fixings and end it with a delicious dessert. No refunds.
</t>
  </si>
  <si>
    <t>Halloween Social and Dance</t>
  </si>
  <si>
    <t xml:space="preserve">Come as you are or wear a costume! Join us for a fun afternoon of delicious desserts, dazzling music and dancing, and see if you can grab the prize for the best costume!
</t>
  </si>
  <si>
    <t xml:space="preserve">Holiday Lunch Social </t>
  </si>
  <si>
    <t xml:space="preserve">Celebrate the holidays by joining us for our annual festive turkey lunch with all the trimmings. Enjoy a little jingle with some great prizes, and entertainment. No refunds.
</t>
  </si>
  <si>
    <t>Greeting Card Series</t>
  </si>
  <si>
    <t>Greeting Cards - Holiday Theme</t>
  </si>
  <si>
    <t xml:space="preserve">Join Jennifer, a "Stampin Up" demonstrator, to create four stunning cards using stamps, ink and decorative papers. No experience needed. All materials prepared and included.
</t>
  </si>
  <si>
    <t>Guest Speaker Series</t>
  </si>
  <si>
    <t>Guest Speaker: Many Faces of Elder Abuse</t>
  </si>
  <si>
    <t xml:space="preserve">Receive revealing information on elder abuse, what is it, recent research and experiences from survivors and resources that are available.
</t>
  </si>
  <si>
    <t>Guest Speaker: Fundamentals of Seniors Nutrition - Heart to Home</t>
  </si>
  <si>
    <t xml:space="preserve">Are you incorporating the fundamentals of nutrition in your daily routine? Find out some helpful tips to incorporate in your practice, along with some healthy samples.
</t>
  </si>
  <si>
    <t>Guest Speaker: Exploring Online Resources with the Library</t>
  </si>
  <si>
    <t xml:space="preserve">Discover the many online resources available through the Milton Public Library, from eBooks to newspapers and magazines, to research tools and free learning platforms.
</t>
  </si>
  <si>
    <t xml:space="preserve">Guest Speaker: A Step Back in Time with the Milton Historical Society 
</t>
  </si>
  <si>
    <t xml:space="preserve">Take a step back in time with the Milton Historical Society! We will look at Milton's Main Street, the people who built it, and how our downtown has evolved over 200 years.
</t>
  </si>
  <si>
    <t xml:space="preserve">Guest Speaker: Brain Boost - Optimizing Brain Health and Wellness </t>
  </si>
  <si>
    <t xml:space="preserve">Join as we discuss keeping your brain healthy with the Alzheimer’s Society. We will touch on how the brain changes as we age, some of the risk factors for dementia, and simple, practical ways to optimize brain health daily. Leave with brain-boosting tips you can try at home!
</t>
  </si>
  <si>
    <t>Guest Speaker: Estate Planning</t>
  </si>
  <si>
    <t xml:space="preserve">Join us as we navigate the world of estate planning with a representative from the RBC Royal Bank. Have your questions answered including what can I do to make it easy for my loved ones to deal with my estate and to make it tax efficient?
</t>
  </si>
  <si>
    <t>Guest Speaker: Exploring New Technologies with the Library - 3D Printer Presentation</t>
  </si>
  <si>
    <t xml:space="preserve">Learn how the library's 3D printer works and how you can bring your own 3D printing projects to life with this introductory information session.
</t>
  </si>
  <si>
    <t xml:space="preserve">Guest Speaker: Simple Steps to Wellness with Anti-Inflammatory Foods 
</t>
  </si>
  <si>
    <t xml:space="preserve">Join us as we discover the benefits of anti-inflammatory foods with a registered nutritional therapist. Learn how anti-inflammatory foods can help you fight fatigue, improve your mood, and protect against chronic diseases.
</t>
  </si>
  <si>
    <t xml:space="preserve">Guest Speaker: HMC Community Connections 
</t>
  </si>
  <si>
    <t xml:space="preserve">Join us as we learn about the programs and services available from Halton Multicultural Connections. We will also cover how you can get involved with volunteering and mentoring programs for older adults. 
</t>
  </si>
  <si>
    <t>Learn To Series</t>
  </si>
  <si>
    <t xml:space="preserve">Creative Writing </t>
  </si>
  <si>
    <t xml:space="preserve">Storytelling entertains, educates and socializes us in various aspects of life, helping us to better understand ourselves and others. Together we will explore technique while enjoying the process of writing short stories.. because your story matters. A different prompt will be given each week including themes of remembrance and self discovery. All skill levels welcome.
</t>
  </si>
  <si>
    <t>Creative Connections: Felt Wreath or Autumn Lantern</t>
  </si>
  <si>
    <t xml:space="preserve">Join us as we craft a beautiful autumn-inspired felt wreath or lantern to brighten up your home for the season. All supplies provided. Facilitated by the Milton Public Library. Pre-register by Tuesday October 14.
</t>
  </si>
  <si>
    <t xml:space="preserve">Seasonal Floral Arrangement </t>
  </si>
  <si>
    <t xml:space="preserve">Join us as we learn the steps to creating a beautiful floral mini bouquet. A local florist will share basic design tips and how to care for your floral arrangements. Bring home a lovely mini-bouquet to enjoy or give to someone special. Space is limited. Pre-register by Wednesday October 8.
</t>
  </si>
  <si>
    <t>Creative Connections: Gift Bag or DIY Wrapping Paper</t>
  </si>
  <si>
    <t xml:space="preserve">Join us as we design and create custom wrapping paper or gift bags, perfect for adding a personal touch to your holiday gifts! All materials included. Facilitated by the Milton Public Library. Limited Seating. Pre-registration required by Tuesday November 11.
</t>
  </si>
  <si>
    <t xml:space="preserve">Lunch Counter </t>
  </si>
  <si>
    <t xml:space="preserve">Lunch Counter - Lasagna and Caesar Salad </t>
  </si>
  <si>
    <t xml:space="preserve">Lunch includes a hot entree, dessert and tea or coffee. No refunds. Pre-registration is required the Friday before the scheduled lunch.
</t>
  </si>
  <si>
    <t xml:space="preserve">Lunch Counter - Turkey Shepherd Pie and Salad </t>
  </si>
  <si>
    <t>Lunch Counter - Pork Tenderloin and Seasonal Vegetable</t>
  </si>
  <si>
    <t>Planter Making</t>
  </si>
  <si>
    <t>Fall Planter</t>
  </si>
  <si>
    <t xml:space="preserve">Join us as we create a beautiful fall planter with materials from Terra Greenhouses! Participants will learn the steps to planting a healthy fall outdoor garden container and take home a fresh new planter to enjoy. All materials included.
</t>
  </si>
  <si>
    <t xml:space="preserve">Holiday Evergreen Social </t>
  </si>
  <si>
    <t xml:space="preserve">Join us as we create a beautiful winter planter with materials from Terra Greenhouses! Participants will learn the steps to planting a healthy holiday outdoor garden container and take home a fresh new planter to enjoy. All materials included.
</t>
  </si>
  <si>
    <t>Scottish Country Dancing</t>
  </si>
  <si>
    <t>Scottish Country Dancing with Alma</t>
  </si>
  <si>
    <t xml:space="preserve">Scottish Country Dancing is the social dancing of Scotland. This class introduces dancers to the basic steps and patterns of Scottish Country Dancing and familiarizes them with the music. This program is a great form of low to medium cardio exercise, where the dances include turns and patterns. No partner required, soft or comfortable shoes are required. All levels welcome.
</t>
  </si>
  <si>
    <t xml:space="preserve">Tai Chi </t>
  </si>
  <si>
    <t>Tai Chi 1</t>
  </si>
  <si>
    <t xml:space="preserve">Learn a sequence of slow continuous movements to improve circulation, coordination, balance, flexibility, and concentration. Experienced and new participants are welcome.
</t>
  </si>
  <si>
    <t>Tai Chi 2</t>
  </si>
  <si>
    <t xml:space="preserve">This program is for individuals that have completed several sessions of Tai Chi 1 and will continue refining the movement for set and related exercises. Practice outside of class is expected.
</t>
  </si>
  <si>
    <t>Trips</t>
  </si>
  <si>
    <t xml:space="preserve">A Day In Niagara-on-the-Lake </t>
  </si>
  <si>
    <t>Bring your shopping bags and taste buds while we enjoy a day exploring the local markets, a lunch with a view of Niagara Falls and wine tasting. The first stop is the famous Watering Can Flower Market, followed by a delicious buffet lunch at the Skylon Tower where you will enjoy the view of the falls. Next stop is a wine tasting visit at Reif Estate Winery followed by a visit at the Walkers Country Market.
The gratuity for the driver is not included. It is frequent practice to provide the driver with a tip. Passengers are welcome to use their own tipping practice.  Recommended tip is $2 - $3 per person.
Travel requirements: All participants must be able to climb stairs and navigate curbs and steps 
independently. 
No Refunds: If you are unable to attend a registered trip, you remain responsible for payment of the trip in full. If there is an existing waitlist for the trip, staff will attempt to fill the seat up to two weeks prior to the scheduled trip.</t>
  </si>
  <si>
    <t>Fallsview Casino</t>
  </si>
  <si>
    <t>Enjoy a luxury coach to Fallsview Casino in Niagara Falls for a five-hour visit and test your luck. A $35 casino playing card is included. Participants must spend time in the Casino during this trip to use their player’s cards. Must bring ID the day of the trip. 
No Refunds: If you are unable to attend a registered trip, you remain responsible for payment of the trip in full. If there is an existing waitlist for the trip, staff will attempt to fill the seat up to two weeks prior to the scheduled trip. 
The gratuity for the driver is not included. It is frequent practice to provide the driver with a tip. Passengers are welcome to use their own tipping practice.  Recommended tip is $2 - $3 per person.
Travel requirements: All participants must be able to climb stairs and navigate curbs and steps independently. 
Registration Deadline: October 3</t>
  </si>
  <si>
    <t xml:space="preserve">St. Jacobs Shopping and Sighseeing 
</t>
  </si>
  <si>
    <t>Experience the farm-to-table adventure to the St. Jacob’s Farmers Market and experience the gems this market has to offer. Enjoy a delightful lunch at the famous Anna Mae’s. After lunch enjoy the charm of St. Jacobs with a bus tour through the picturesque Mennonite country guided by a knowledgeable tour guide, sharing the heritage and traditions of this fascinating community.
The gratuity for the driver is not included. It is frequent practice to provide the driver with a tip. Passengers are welcome to use their own tipping practice.  Recommended tip is $2 - $3 per person.
Registration Deadline: Friday, October 17
Travel requirements: All participants must be able to climb stairs and navigate curbs and steps independently. 
No Refunds: If you are unable to attend a registered trip, you remain responsible for payment of the trip in full. If there is an existing waitlist for the trip, staff will attempt to fill the seat up to two weeks prior to the scheduled trip.</t>
  </si>
  <si>
    <t xml:space="preserve">Sounds of Christmas
</t>
  </si>
  <si>
    <t>Join us for a delicious lunch at Golf’s Steakhouse and Seafood uniquely situated alongside the historic Grand River. The afternoon will include heartwarming musical of the Sounds of Christmas presented by Guse Productions. This annual sold-out-show will not disappoint. Experience the multi-generational, multi-performer musical journey featuring many styles of holiday music. Audiences can expect traditional favourites and new treasures of country, rock ‘n roll, gospel, toe-tapping instrumentals and various award-winning dancing styles. The gratuity for the driver is not included. It is frequent practice to provide the driver with a tip. Passengers are welcome to use their own tipping practice. Recommended tip is $2 - $3 per person. Registration Deadline: Thursday, November 6 Travel Requirement: All participants must be able to climb stairs and navigate curbs and steps independently. No Refunds: If you are unable to attend a registered trip, you remain responsible for payment of the trip in full. If there is an existing waitlist for the trip, staff will attempt to fill the seat up to two weeks prior to the scheduled trip.</t>
  </si>
  <si>
    <t xml:space="preserve">Fallsview Casino and Niagara Festival of Lights 
</t>
  </si>
  <si>
    <t xml:space="preserve">Enjoy a luxury coach to Fallsview Casino in Niagara Falls for a five-hour visit and test your luck. A $35 casino playing card is included. We end the trip by taking in the spectacular lights displays in the comfort of the coach. The Tour is adorned with over two million lights along the Niagara Parkway and throughout Niagara Falls.  Participants must spend time in the Casino during this trip to use their player’s cards. Must bring ID the day of the trip. 
No Refunds: If you are unable to attend a registered trip, you remain responsible for payment of the trip in full. If there is an existing waitlist for the trip, staff will attempt to fill the seat up to two weeks prior to the scheduled trip. 
The gratuity for the driver is not included. It is frequent practice to provide the driver with a tip. Passengers are welcome to use their own tipping practice.  Recommended tip is $2 - $3 per person.
Travel requirements: All participants must be able to climb stairs and navigate curbs and steps independently. </t>
  </si>
  <si>
    <t>Trivia</t>
  </si>
  <si>
    <t>Trivia Social</t>
  </si>
  <si>
    <t xml:space="preserve">Test your knowledge, share some laughs, and learn something new! Join us for a fun-filled hour of trivia with questions covering a variety of topics. Pre-registration is required.
</t>
  </si>
  <si>
    <t>Windrow Program</t>
  </si>
  <si>
    <t>Windrow Program (Dec 1/25 - Mar 31/26)</t>
  </si>
  <si>
    <t xml:space="preserve">ALL DAY </t>
  </si>
  <si>
    <t>Registration for Windrows 2025-2026 is open online from Monday, October 20 to Friday, October 24, 2024.
In-person registration is available at the Milton Leisure Centre on Friday, October 24 from 9:00am-4:00pm. 
Please note: 
The service begins every time a snowfall exceeds 10 cm (4 inches) and only after the Town of Milton has completed plowing of all roads.
Smaller plow units are then dispatched to each approved registrants’ address, where the windrow formed at the bottom of the driveway is plowed off to the side.
Depending on the number of program registrants, it will be at least 36 hours after all the roads have been plowed before the windrow removal service is completed.
The program does not include:
- Removing snow windrows created by sidewalk plows
- Plowing of driveways</t>
  </si>
  <si>
    <t>Escape Room Challenge</t>
  </si>
  <si>
    <t xml:space="preserve">Do you love a good mystery? Join us for a fun and light-hearted afternoon of puzzles and clues! Teams of four will be challenged to solve the mystery and “escape the room” before the time is up! Facilitated by  the Milton Public Library. 
</t>
  </si>
  <si>
    <t>Tech Talks: Windows 11 Basics</t>
  </si>
  <si>
    <t xml:space="preserve">This hands-on beginner's course teaches the essential skills to use Windows 11 on your laptop, home computer, or Windows tablet. Please bring your device with you. A limited number of laptops will be available for those who have home computers. Facilitated by the Milton Public Library and Tech Coaches.
</t>
  </si>
  <si>
    <t>Wellness - Reki</t>
  </si>
  <si>
    <t xml:space="preserve">Reki is a Japanese technique for stress reduction and relaxation that also promotes healing. During this group session, the energy is transferred from the healer’s hands either through light touch or by hovering above your body to help balance and remove blockages. When your energy is balanced and open, you may experience improved immune system.
</t>
  </si>
  <si>
    <t xml:space="preserve">Capture the Holiday Photography Workshop </t>
  </si>
  <si>
    <t xml:space="preserve">Join like-minded beginner photography enthusiasts and learn the basics of taking great photos, just in time for the holidays! Topics covered include lighting, camera setting options, and how to frame up the perfect image. 
</t>
  </si>
  <si>
    <t xml:space="preserve">Wellness - Meditation </t>
  </si>
  <si>
    <t xml:space="preserve">Meditation and mindfulness ca enhance many aspects of life. These practices can improve sleep and relaxation, regulate emotions, enhance concentration, balance hormones and lower blood pressures. This 3-week group session will take you through a mind, body, practice using guided breath work and mindfulness exercises. 
</t>
  </si>
  <si>
    <t>Therapeutic Art - Embrace the Change</t>
  </si>
  <si>
    <t xml:space="preserve">A combination of meditation and mindfulness practices with art creative expression. Participants will paint using natural materials reflecting on the changing seasons of their lives. Materials included. 
</t>
  </si>
  <si>
    <t>Wellness - Sound Bath</t>
  </si>
  <si>
    <t xml:space="preserve">Sound Baths have gained significant popularity in recent years as part of the expanding wellness opportunities available. Participants are immersed in resonant sound waves, often from instruments like singing bowls, gongs, chimes and the human voice to promote relaxation and well-being. This form of wellness can encourage a meditative state and possibly alleviate stress, anxiety and pain.
</t>
  </si>
  <si>
    <t>PEG Talks: The Art and Life of Vincent Van Gogh</t>
  </si>
  <si>
    <t xml:space="preserve">Brain Health 
</t>
  </si>
  <si>
    <t xml:space="preserve">Join us as we discuss brain health with an opportunity to take an individual assessment developed bay a team of Baycrest clinician and scientists. The assessment is scientifically validated and peer-reviewed, providing valuable insights into your brain health, as well as how your memory and attention function. Receive the latest information on how to maintain your brain health and reduce your risk of dementia To participate all that is required is the ability to read and understand basic English and use basic computer skills (typing and clicking a mouse).
</t>
  </si>
  <si>
    <t>Fall Decor Workshop</t>
  </si>
  <si>
    <t xml:space="preserve">Join us in making a beautiful fall decor pumpkin using ribbon and faux materials. All materials included. Pre-register by Tuesday September 23.
</t>
  </si>
  <si>
    <t xml:space="preserve">Holiday Snowman Wreath 
</t>
  </si>
  <si>
    <t xml:space="preserve">Join us in making a beautiful snowman holiday wreath for you or someone special. We will learn step by step how to make a themed wreath with deco-mesh and embellishments. All supplies included. Pre-register by Tuesday November 18.
</t>
  </si>
  <si>
    <t>Printmaking</t>
  </si>
  <si>
    <t>Printmaking: DIY Printed Tea Towels</t>
  </si>
  <si>
    <t xml:space="preserve">Create beautiful, one-of-a-kind tea towels using simple printmaking techniques. Perfect for gifts or your own kitchen! No experience needed—materials included.
</t>
  </si>
  <si>
    <t>Air Dry Clay Holiday Ornament</t>
  </si>
  <si>
    <t xml:space="preserve">Create a beautiful, handmade holiday ornament using easy-to-shape air-dry clay—perfect for your tree or as heartfelt gifts. No kiln required, all materials included.
</t>
  </si>
  <si>
    <t>Acrylic Paintin</t>
  </si>
  <si>
    <t xml:space="preserve">Acrylic Painting (18+ years) </t>
  </si>
  <si>
    <t>Drawing Studio</t>
  </si>
  <si>
    <t>Adult Drawing Studio</t>
  </si>
  <si>
    <t>Art Express</t>
  </si>
  <si>
    <t>Art Express (4 - 5 years) - Monster Mas</t>
  </si>
  <si>
    <t xml:space="preserve">4 to 6 </t>
  </si>
  <si>
    <t>Art Express (4 - 5 years) - Robots</t>
  </si>
  <si>
    <t xml:space="preserve">Art Remix </t>
  </si>
  <si>
    <t>Art Remix (14 - 18 years)</t>
  </si>
  <si>
    <t xml:space="preserve">14 to 18 </t>
  </si>
  <si>
    <t>Brush and Sketch</t>
  </si>
  <si>
    <t>Brush and Sketch (10 - 13 years)</t>
  </si>
  <si>
    <t>10 to 13</t>
  </si>
  <si>
    <t>Brush and Sketch (6 - 9 years)</t>
  </si>
  <si>
    <t xml:space="preserve">6 to 9 </t>
  </si>
  <si>
    <t>Culture Days Workshop</t>
  </si>
  <si>
    <t>Culture Days Workshop - Phulkari Embroidery</t>
  </si>
  <si>
    <t xml:space="preserve">This immersive workshop invites participants to engage with the rich textile tradition of Phulkari by embroidering classic motifs onto fabric. Each participant will work on a piece with pre-drawn Phulkari designs, allowing for guided exploration of the intricate patterns that define this heritage craft.
Complementing the hands-on experience, an exhibition of Phulkari shawls by the artist will be on view offering a glimpse into her creative journey and her commitment to reviving and preserving the cultural legacy of Phulkari embroidery. Participants will leave the session with their own embroidered fabric, along with a needle and threads to continue their practice beyond the workshop.
The workshop is open to individuals aged 12 and above. Parents attending with young children are welcome; Phulkari-inspired coloring sheets will be available to spark creativity in little ones while the adults engage themselves in the embroidery process. Drop-in participants are welcome, but to schedule a full workshop experience please pre-register to start at 1:00 PM.  This event is free of charge and is presented in collaboration with: City of Burlington, Town of Halton Hills, Town of Milton, Town of Oakville and Halton Region. </t>
  </si>
  <si>
    <t>Doodle Tots</t>
  </si>
  <si>
    <t>Doodle Tots (3 - 5 years)</t>
  </si>
  <si>
    <t xml:space="preserve">3 to 5 </t>
  </si>
  <si>
    <t>Drawing and Painting</t>
  </si>
  <si>
    <t xml:space="preserve">Drawing and Painting - Mini (4 - 6 years) </t>
  </si>
  <si>
    <t>Drawn Together</t>
  </si>
  <si>
    <t xml:space="preserve">Drawn Together (55+ years) </t>
  </si>
  <si>
    <t>Form and Fun</t>
  </si>
  <si>
    <t xml:space="preserve">Form and Fun (6 - 9 years) </t>
  </si>
  <si>
    <t>Get Into Art</t>
  </si>
  <si>
    <t xml:space="preserve">Get Into Art (18 months - 4 years) </t>
  </si>
  <si>
    <t xml:space="preserve">18m to 4 </t>
  </si>
  <si>
    <t>Holiday Ornaments</t>
  </si>
  <si>
    <t>6 to 12</t>
  </si>
  <si>
    <t xml:space="preserve">Get into the holiday spirit with this festive, hands-on workshop! Kids will create their own unique ornaments using a variety of colorful materials—perfect for decorating at home or giving as a special gift. We’ll provide everything they need and guide them step-by-step, while leaving plenty of room for creativity. All materials included.
</t>
  </si>
  <si>
    <t xml:space="preserve">Mix it Up Studio </t>
  </si>
  <si>
    <t>Mix it Up Studio (10 - 13 years)</t>
  </si>
  <si>
    <t xml:space="preserve">10 to 13 </t>
  </si>
  <si>
    <t>Mix it Up Studio (6 - 9 years)</t>
  </si>
  <si>
    <t xml:space="preserve">Sewing </t>
  </si>
  <si>
    <t>Sewing (11 - 14 years)</t>
  </si>
  <si>
    <t xml:space="preserve">11 to 14 </t>
  </si>
  <si>
    <t>Theatre School</t>
  </si>
  <si>
    <t>Theatre School- Story to Stage Sr. (10 – 12 years)</t>
  </si>
  <si>
    <t xml:space="preserve">10 to 12 </t>
  </si>
  <si>
    <t>Theatre School- Story to Stage Junior (7 - 9 years)</t>
  </si>
  <si>
    <t xml:space="preserve">7 to 9 </t>
  </si>
  <si>
    <t>Creative Arts Sampler Series</t>
  </si>
  <si>
    <t xml:space="preserve">Tri-Art – Creative Arts Sampler Series (10 - 13 years) </t>
  </si>
  <si>
    <t xml:space="preserve">Tri-Art – Creative Arts Sampler Series (6 - 9 years) </t>
  </si>
  <si>
    <t xml:space="preserve">Tri Art </t>
  </si>
  <si>
    <t>Tri-Art (18+ years)</t>
  </si>
  <si>
    <t xml:space="preserve">Watercolor Painting </t>
  </si>
  <si>
    <t>Watercolour Painting (18+ years)</t>
  </si>
  <si>
    <t>Holiday Ornaments ( Youth Art Workshop( 13 - 17 years ) )</t>
  </si>
  <si>
    <t xml:space="preserve">13 to 17 </t>
  </si>
  <si>
    <t>Celebrate the season with a creative, hands-on workshop! Experiment with different materials and techniques to design and craft ornaments that reflect your own personal style—perfect for decorating your space or giving as a meaningful handmade gift. All materials are provided.</t>
  </si>
  <si>
    <t xml:space="preserve">Camp Lunch </t>
  </si>
  <si>
    <t xml:space="preserve">Camps/School Breaks
</t>
  </si>
  <si>
    <t>Camp Lunch (Pizza &amp; Drink)</t>
  </si>
  <si>
    <t xml:space="preserve">4 to 12 </t>
  </si>
  <si>
    <t xml:space="preserve">Festive Fun Camp </t>
  </si>
  <si>
    <t>Festive Fun Camp JR (ages 4-5)</t>
  </si>
  <si>
    <t xml:space="preserve">4 to 5 </t>
  </si>
  <si>
    <t xml:space="preserve">Festive Fun Camp SR (ages 6-12) </t>
  </si>
  <si>
    <t xml:space="preserve">6 to 12 </t>
  </si>
  <si>
    <t>Fest Fun Camp JR (ages 4-5)</t>
  </si>
  <si>
    <t xml:space="preserve">PA Day Adventure </t>
  </si>
  <si>
    <t xml:space="preserve">PA Day Adventures - JR ( 4-5yr old) </t>
  </si>
  <si>
    <t>4 to 5</t>
  </si>
  <si>
    <t xml:space="preserve">PA Day Adventures SR ( 6-12) </t>
  </si>
  <si>
    <t>PA Day Art Program</t>
  </si>
  <si>
    <t>P.A. Day Art Program</t>
  </si>
  <si>
    <t xml:space="preserve">Active Bodies </t>
  </si>
  <si>
    <t xml:space="preserve">Active Bodies (MLC) with Ragini </t>
  </si>
  <si>
    <t>Do you want to get active but you don't know where to start or you feel uncomfortable in the gym?  Join us in a private and supportive environment for this 45 min low impact cardio and strength class.  Windows will be covered.</t>
  </si>
  <si>
    <t>Barre &amp; Babies</t>
  </si>
  <si>
    <t>Barre &amp; Babies (SCC) with Donna</t>
  </si>
  <si>
    <t>Combining elements of ballet, pilates, sports conditioning, and stretching, barre is the perfect low-impact, full-body workout for new moms. Bring your baby along for this fun-filled fitness class that will sculpt and transform your entire body. Note: Babies should be at least 4 weeks old, and not walking yet.</t>
  </si>
  <si>
    <t xml:space="preserve">Barre Fitness (MSC) with Donna </t>
  </si>
  <si>
    <t>Combining elements of ballet, Pilates, sports conditioning, and stretching, barre is the perfect low-impact, full-body workout. The regimented routine of this fun-filled fitness class will sculpt and transform your entire body.</t>
  </si>
  <si>
    <t xml:space="preserve">Barre Fitness (MSC) with Sharon </t>
  </si>
  <si>
    <t>Barre Fitness (SCC) with Alina</t>
  </si>
  <si>
    <t>Barre Fitness (MSC) with Sharon/Jill</t>
  </si>
  <si>
    <t xml:space="preserve">Barre for Beginners </t>
  </si>
  <si>
    <t>Barre for Beginners (MLC) with Donna</t>
  </si>
  <si>
    <t>Learn to combine elements of ballet, pilates, sports conditioning, and stretching. Barre is the perfect low-impact, full-body workout and this beginner class with provide more breaks and ease you into this fun-filled fitness class that will sculpt and transform your entire body.</t>
  </si>
  <si>
    <t xml:space="preserve">Fit Kids </t>
  </si>
  <si>
    <t>Fit Kids - Junior (MSC) with Yized</t>
  </si>
  <si>
    <t>Introduce your kids to fitness in this upbeat, play based class that combines cardio, strengthening and stretching.</t>
  </si>
  <si>
    <t xml:space="preserve">Fit Kids Circuit </t>
  </si>
  <si>
    <t>Fit Kids Circuit (MSC) with Alina</t>
  </si>
  <si>
    <t xml:space="preserve">9 to 12 </t>
  </si>
  <si>
    <t>A fun and energized fitness class for kids.  Join us for creative circuits to keep your kids moving while improving strength and stamina.</t>
  </si>
  <si>
    <t xml:space="preserve">Pilates (SCC) with Cecelia </t>
  </si>
  <si>
    <t>Lengthen, tone, and strengthen your body while maintaining your core stability in this Pilates class that will give you a full-body workout while focusing on form, body alignment, and breathing. Note: Please bring your own yoga mat.</t>
  </si>
  <si>
    <t>Pilates (SCC) with Alina</t>
  </si>
  <si>
    <t xml:space="preserve">Pilates for Beginners </t>
  </si>
  <si>
    <t>Pilates for Beginners (SCC) with Cecelia</t>
  </si>
  <si>
    <t>Learn to lengthen, tone, and strengthen your body while maintaining your core stability in this beginner Pilates class that will gently give you a full-body workout while focusing on form, body alignment, and breathing. Note: Please bring your own yoga mat.</t>
  </si>
  <si>
    <t xml:space="preserve">Small Group Training </t>
  </si>
  <si>
    <t xml:space="preserve">Small Group Training (MNCC) with Joseph </t>
  </si>
  <si>
    <t>Enjoy working out but want to take it to the next level?  Through the motivation of a certified personal trainer, push yourself to new limits in this co-ed small group studio class.  Max 6 participants</t>
  </si>
  <si>
    <t xml:space="preserve">Full </t>
  </si>
  <si>
    <t xml:space="preserve">Small Group Training (MNCC) with Eva </t>
  </si>
  <si>
    <t>Small Group Training (MNCC) with Joseph D.</t>
  </si>
  <si>
    <t>Small Group Training for Women</t>
  </si>
  <si>
    <t xml:space="preserve">Small Group Training for Women (MNCC) with Amal </t>
  </si>
  <si>
    <t>Enjoy working out with a small group of women looking to improve their fitness level? Through the motivation of a certified personal trainer, take your workout to the next level in this small group studio class.  Max 6 participants</t>
  </si>
  <si>
    <t xml:space="preserve">Spinfit &amp; Sculpt </t>
  </si>
  <si>
    <t>Spinfit &amp; Sculpt (MNCC) with Lilly</t>
  </si>
  <si>
    <t>Challenge yourself with intervals and endurance training on an indoor bike then challenge yourself with muscle conditioning for a full body workout.</t>
  </si>
  <si>
    <t xml:space="preserve">Spinfit for Beginners </t>
  </si>
  <si>
    <t>Spinfit for Beginners (MNCC) with Doreen</t>
  </si>
  <si>
    <t>Ease into this popular, high-energy indoor cycling workout while learning the proper cues and techniques of spin in this introductory class.</t>
  </si>
  <si>
    <t xml:space="preserve">Strengh Training </t>
  </si>
  <si>
    <t>Strength Training (MNCC) with Ivan</t>
  </si>
  <si>
    <t>Not sure where to start in the Fitness Centre?  Through the guidance of a certified personal trainer, learn proper form and technique to give you confidence to workout on your own and improve your fitness level. Max 4 participants</t>
  </si>
  <si>
    <t xml:space="preserve">Strength Training (MLC) with Bruce </t>
  </si>
  <si>
    <t>Strength Training for Women (Co-Ed Gym)</t>
  </si>
  <si>
    <t>Strength Training for Women (Co-Ed Gym) (MLC) with Amal</t>
  </si>
  <si>
    <t>Workout in a co-ed gym with a small group of women looking to improve their fitness level.  Through the guidance of a certified personal trainer, learn proper form and technique to give you confidence to workout on your own. Max 4 participants</t>
  </si>
  <si>
    <t xml:space="preserve">Strength Training for Women (Co-Ed Gym) (MNCC) with Bruce </t>
  </si>
  <si>
    <t>Strength Training for Women (Co-Ed Gym) (MNCC) with Ivan</t>
  </si>
  <si>
    <t xml:space="preserve">Strength Training for Women (Co-Ed Gym) (MLC) with Bruce </t>
  </si>
  <si>
    <t>Strength Training for Women (Co-Ed Gym) (MLC) with Mick</t>
  </si>
  <si>
    <t xml:space="preserve">Strength Training for Youth </t>
  </si>
  <si>
    <t xml:space="preserve">Strength Training for Youth (MNCC) with Noah </t>
  </si>
  <si>
    <t>Learn proper form and technique using machines, free weights, and your own body weight, lead by a certified personal trainer. Max 4 participants</t>
  </si>
  <si>
    <t xml:space="preserve">Strength Training for Youth (MLC) with Mick </t>
  </si>
  <si>
    <t>Suspension Bootcamp</t>
  </si>
  <si>
    <t>Suspension Bootcamp (MSC) with Amal</t>
  </si>
  <si>
    <t>Giving bootcamp a boost with suspension training to make the most of body weight exercises. Half of the class uses gravity and body weight, the other half uses various equipment.</t>
  </si>
  <si>
    <t>Suspension Bootcamp (MSC) with Lilly/Amal</t>
  </si>
  <si>
    <t>Yoga (SCC) with Janina</t>
  </si>
  <si>
    <t>Find your inner 'ohm' in this primarily Hatha yoga class that combines poses with basic alignment techniques and therapeutic principles. Breathing practices will guide your poses to provide you with greater strength, flexibility and relaxation for the body and mind. Note: Please bring your own mat for this class.</t>
  </si>
  <si>
    <t xml:space="preserve">Yoga  - Gentle </t>
  </si>
  <si>
    <t>Yoga - Gentle (SCC) with Laura</t>
  </si>
  <si>
    <t>(formerly Yoga for Wrecks) Designed for participants who need special modifications due to injury, this low-impact class will guide you through the basics of yoga using gentle posing techniques that will help you relax and relieve stress. Note: Please bring your own mat for this class.</t>
  </si>
  <si>
    <t xml:space="preserve">Yoga - Restorative </t>
  </si>
  <si>
    <t>Yoga - Restorative (MLC) with Marlene</t>
  </si>
  <si>
    <t>Join us in practicing physical, mental and emotional relaxation.  Enjoy a slow paced yoga class that focuses on long holds, stillness and deep breathing. Note: please bring your own mat.  You may also bring a pillow/bolster and/or blanket if you wish</t>
  </si>
  <si>
    <t xml:space="preserve">Yoga for Beginners </t>
  </si>
  <si>
    <t xml:space="preserve">Yoga for Beginners (MNCC) with Doreen </t>
  </si>
  <si>
    <t>Learn basic alignment techniques and therapeutic principles. Breathing practices will guide your poses to increase flexibility and relaxation for the body and mind. Note: Please bring your own mat.</t>
  </si>
  <si>
    <t>Yoga for Beginners (SCC) with Cecelia</t>
  </si>
  <si>
    <t>Zumba® Fitness</t>
  </si>
  <si>
    <t xml:space="preserve">Zumba® Fitness (SCC) with Cida </t>
  </si>
  <si>
    <t>Drop-in - We take the "work" out of workout, by mixing low-intensity and high-intensity moves for an interval-style, calorie burning dance fitness party. Once the Latin and World rhythms take over, you'll see why Zumba® Fitness classes are often called exercise in disguise.</t>
  </si>
  <si>
    <t>Zumba® Fitness (MSC) with Eva</t>
  </si>
  <si>
    <t>We take the "work" out of workout, by mixing low-intensity and high-intensity moves for an interval-style, calorie burning dance fitness party. Once the Latin and World rhythms take over, you'll see why Zumba® Fitness classes are often called exercise in disguise.</t>
  </si>
  <si>
    <t xml:space="preserve">Zumba® Kids </t>
  </si>
  <si>
    <t xml:space="preserve">Zumba® Kids (MLC) with Yized </t>
  </si>
  <si>
    <t>These classes are rockin' high-energy dance parties packed with kid-friendly routines. We break down steps, and add games, activities and cultural exploration elements into the class structure. Zumba® helps develop a healthy lifestyle and incorporate fitness  as a natural  part of children's lives. Classes incorporate key childhood development elements, such  as leadership, respect, teamwork, confidence, self-esteem, memory, creativity, coordination, balance and cultural awareness.</t>
  </si>
  <si>
    <t>Zumba® Kids - Junior</t>
  </si>
  <si>
    <t xml:space="preserve">Zumba® Kids - Junior (MLC) with Yized </t>
  </si>
  <si>
    <t>These classes are rockin' high-energy dance parties packed with kid-friendly routines. We break down steps, and add games, activities and cultural exploration elements into the class structure. ZumbaÂ® helps develop a healthy lifestyle and incorporate fitness  as a natural  part of children's lives. Classes incorporate key childhood development elements, such  as leadership, respect, teamwork, confidence, self-esteem, memory, creativity, coordination, balance and cultural awareness.</t>
  </si>
  <si>
    <t xml:space="preserve">Zumba Toning </t>
  </si>
  <si>
    <t xml:space="preserve">Zumba Toning (MSC) with Yized </t>
  </si>
  <si>
    <t>This class is for those who want to party, but put extra emphasis on toning and sculpting  to define those muscles! The challenge of adding resistance, by using ZumbaÂ® Toning Sticks (or light weights),  helps  you focus on specific muscle groups, so you (and your muscles) stay engaged! Lightweight maraca-like Toning Sticks enhance your sense of rhythm and coordination, while toning target zones, including arms, core and lower body.</t>
  </si>
  <si>
    <t xml:space="preserve">Leader in Training - Level 2 ( Weekly/Year Round </t>
  </si>
  <si>
    <t>General Interest</t>
  </si>
  <si>
    <t>Leader in Training - Level 2 (Fall 2025)</t>
  </si>
  <si>
    <t xml:space="preserve">14 to 16 </t>
  </si>
  <si>
    <t>In this course, participants will review and expand on the lessons learned in Level 1. Topics covered in this program will include how to write a resume, interview skills, inclusive programming, introduction to physical literacy, workplace health &amp; safety orientation, and team building. Participants that are placed in a camp with swimming will be required to be in the water with camp staff and other campers.  Participants will receive certification in Standard First Aid/CPR C (full participation and passing the exam are required to be certified, and first aid materials are at an additional cost).  Placement will occur during Town of Milton March Break Camp. After completion of this program, participations are no longer eligible to register for camp programs through the Town of Milton.  Participants must not miss more than 2 classes in order to be eligible to receive their certification.
Standard First Aid course will be offered on Saturday, November 1 and Sunday November 2, 2025 from 8:30am-4:30pm at the Milton Leisure Centre. Full participation is required for both days in order to be certified.
One week placements will be arranged by the program instructors during March Break 2026 camps or Summer 2026 camps.</t>
  </si>
  <si>
    <t xml:space="preserve">Learn to Read and Write </t>
  </si>
  <si>
    <t>Learn to Read and Write Fall Session 2</t>
  </si>
  <si>
    <t xml:space="preserve">3y 3m to 5 </t>
  </si>
  <si>
    <t xml:space="preserve">Practice your ABC’s in this fun program! Children will participate in a variety of age-appropriate reading and writing activities. This program will focus on letter recognition as well as printing to help children improve writing lower and uppercase letters as well as simple words.
To enroll, ensure that your child is toilet trained and capable of using the washroom independently. Additionally, they should be capable of participating autonomously, as parents are not permitted in the program room. The program is structured following a lesson plan and requires children to be follow simple instructions. </t>
  </si>
  <si>
    <t xml:space="preserve">Little Einsteins </t>
  </si>
  <si>
    <t>Little Einsteins Weekday</t>
  </si>
  <si>
    <t xml:space="preserve">Explore your imagination with mini-science experiments for little hands. Children will explore rainbow eruptions, silly slime, shadow play and more! 
To enroll, ensure that your child is toilet trained and capable of using the washroom independently. Additionally, they should be capable of participating autonomously, as parents are not permitted in the program room. The program is structured following a lesson plan, and requires children to be follow simple instructions. </t>
  </si>
  <si>
    <t xml:space="preserve">Little Einsteins Fall Session 2 </t>
  </si>
  <si>
    <t xml:space="preserve">3y 6m to 5 </t>
  </si>
  <si>
    <t xml:space="preserve">Mini Math </t>
  </si>
  <si>
    <t>Mini Math Fall Session 1</t>
  </si>
  <si>
    <t xml:space="preserve">Math activities that make learning fun! This program will help to build a strong foundation for school through simple addition and subtraction games and activities.
To enroll, ensure that your child is toilet trained and capable of using the washroom independently. Additionally, they should be capable of participating autonomously, as parents are not permitted in the program room. The program is structured following a lesson plan, and requires children to be follow simple instructions. </t>
  </si>
  <si>
    <t>Mini Math Fall Session 2</t>
  </si>
  <si>
    <t>Chair Yoga for ALL</t>
  </si>
  <si>
    <t xml:space="preserve">Inclusion/Special Needs </t>
  </si>
  <si>
    <t>ICAN Festive Fun Suppor</t>
  </si>
  <si>
    <t>ICAN P.A. Day Support</t>
  </si>
  <si>
    <t xml:space="preserve">ICAN P.A. Day Adventures Camp Support </t>
  </si>
  <si>
    <t xml:space="preserve">ICAN P.A. Day Art Camp Support </t>
  </si>
  <si>
    <t xml:space="preserve">ICAN Fall Program Support </t>
  </si>
  <si>
    <t xml:space="preserve">ICAN Program Support </t>
  </si>
  <si>
    <t xml:space="preserve">4 to 17 </t>
  </si>
  <si>
    <t>ICAN Swim - Preschool A - Swimmer 2</t>
  </si>
  <si>
    <t xml:space="preserve">3 to 12 </t>
  </si>
  <si>
    <t>ICAN Swim - Preschool A - Swimmer 3</t>
  </si>
  <si>
    <t xml:space="preserve">ICAN Swim - Swimmer 4 - 6 </t>
  </si>
  <si>
    <t xml:space="preserve">5 to 14 </t>
  </si>
  <si>
    <t>Move More Sports for ALL</t>
  </si>
  <si>
    <t xml:space="preserve">7 to 12 </t>
  </si>
  <si>
    <t>PALs -Participating at ALL Levels</t>
  </si>
  <si>
    <t xml:space="preserve">13 to 21 </t>
  </si>
  <si>
    <t xml:space="preserve">Swim &amp; Junior </t>
  </si>
  <si>
    <t xml:space="preserve">Swim and Gym Junior </t>
  </si>
  <si>
    <t xml:space="preserve">8 to 14 </t>
  </si>
  <si>
    <t xml:space="preserve">Zumba for ALL </t>
  </si>
  <si>
    <t>Adult Female Basketball Tournament</t>
  </si>
  <si>
    <t>Calling all Female Basketball Players! Join us for a fun and social basketball tournament for females 18+. Bring your friends and play as a team! Please ensure all teammates are registered in order to participate. The tournament is open to participants age 18+. 
Prizes to be won! For more information email leagues@milton.ca</t>
  </si>
  <si>
    <t xml:space="preserve">Adult Recreational Basketball League - Individual </t>
  </si>
  <si>
    <t>Join this fun, social, recreational basketball league and enjoy weekly games supervised by league officials. 
Register as an individual, and you will be placed on a team before the start of the season. 
For more league information, please visit www.milton.ca/sportsleagues, or email leagues@milton.ca. Deadline to register is two weeks before the League games are scheduled to begin.</t>
  </si>
  <si>
    <t xml:space="preserve">Adult Recreational Basketball League - Team </t>
  </si>
  <si>
    <t xml:space="preserve">Join this fun, social, recreational basketball league and enjoy weekly games supervised by league officials. 
Register as a team: Designate a team captain. Team captain will register and pay on behalf of team members. Roster and waivers must be submitted before league season starts.
For more league information, please visit www.milton.ca/sportsleagues, or email leagues@milton.ca. </t>
  </si>
  <si>
    <t>Dodgeball</t>
  </si>
  <si>
    <t xml:space="preserve">Dodgeball (8-12 years) </t>
  </si>
  <si>
    <t xml:space="preserve">8 to 12 </t>
  </si>
  <si>
    <t xml:space="preserve">Duck, dip, dive, and dodge in this weekly dodgeball class that combines skills-based drill with full-action games. Please bring a water bottle and non-marking shoes.
</t>
  </si>
  <si>
    <t>Hoops and Spikes</t>
  </si>
  <si>
    <t xml:space="preserve">Hoops and Spikes (7-9 years) </t>
  </si>
  <si>
    <t xml:space="preserve">Combining volleyball and basketball, this program will provide you with the competence and confidence to play these fun and active team sports. This is a collaborative program offered by both the Ontario Basketball Association and the Ontario Volleyball Association. 
</t>
  </si>
  <si>
    <t xml:space="preserve">Hoops and Spikes (10-12 years) </t>
  </si>
  <si>
    <t xml:space="preserve">Combining volleyball and basketball, this program will provide you with the competence and confidence to play these fun and active team sports. This is a collaborative program offered by both the Ontario Basketball Association and the Ontario Volleyball Association. 
Please bring a water bottle and non-marking shoes. </t>
  </si>
  <si>
    <t xml:space="preserve">Move More Music </t>
  </si>
  <si>
    <t xml:space="preserve">Move More Music (3-6 years) </t>
  </si>
  <si>
    <t xml:space="preserve">3 to 6 </t>
  </si>
  <si>
    <t xml:space="preserve">Get your wiggles out with this fun and active musical class. Get moving to multiple music styles following different activities in an engaging setting. 
</t>
  </si>
  <si>
    <t xml:space="preserve">Move More Sports - Active Start - Parent and Tot 1/2/3 </t>
  </si>
  <si>
    <t>1 to 36m</t>
  </si>
  <si>
    <t>Move more in this multi-sport class, where you'll learn how to balance, jump, skip, throw, catch, dribble, kick and more, in this fun, parent-participation program. Three parent and tot participation levels are available based on ability.
This is a parent and tot program, adult participation is required.</t>
  </si>
  <si>
    <t xml:space="preserve">Move More Sports - Children Fundamentals 4/5/6 </t>
  </si>
  <si>
    <t>6 to 8</t>
  </si>
  <si>
    <t>Build on your sports skills in this multi-level program that will show you how to run, balance, jump, land, catch, kick, dribble, trap, swing, shoot, and more! Three participation levels are available based on ability.
Please bring a water bottle and non-marking shoes.</t>
  </si>
  <si>
    <t>Move More Sports - Multi-Sport 1</t>
  </si>
  <si>
    <t>Move More Sports - Multi-Sport 1 (9 -12 years)</t>
  </si>
  <si>
    <t>Take part in team-building exercises and develop an understanding of net/wall, invasion, striking, fielding, and target games as you strengthen your sports skills through running, jumping, balancing, throwing, passing, and dribbling in this multisport, action-packed program. 
Please bring a water bottle and non-marking shoes. No class October 13.</t>
  </si>
  <si>
    <t xml:space="preserve">Move More Sports - Preschool Fundamentals 1 </t>
  </si>
  <si>
    <t xml:space="preserve">Get active and have fun in this action-packed program that will help you work on how to run, balance, jump, catch, kick, and trap - the perfect way to build your skills for any sport.
Please bring a water bottle and non-marking shoes. </t>
  </si>
  <si>
    <t xml:space="preserve">Move More Sports - Preschool Fundamentals 2 </t>
  </si>
  <si>
    <t>Build on the skills you learned in Fundamentals 1, and work on how to run with obstacles, do static and dynamic balancing, practice jump stances, catch bounce passes, and kick and catch with power, direction, and control.
Please bring a water bottle and non-marking shoes.</t>
  </si>
  <si>
    <t xml:space="preserve">Racquet Sports </t>
  </si>
  <si>
    <t>Racquet Sports (9-12 years)</t>
  </si>
  <si>
    <t>Take a try at three of the most popular racquet sports, including badminton, table tennis and pickleball in this introductory class. Each session will begin with skill-building exercises, followed by a round of game play. 
Please bring a water bottle and non-marking shoes.</t>
  </si>
  <si>
    <t>Skills and Drills - Badminton - Level 1</t>
  </si>
  <si>
    <t>Skills and Drills - Badminton - Level 1 (9-12 years)</t>
  </si>
  <si>
    <t>Learn the basics of badminton in this fast-pace class! Each day will begin with skill-building drills, followed by an action-packed game to put your new skills to practice. Note: No experience necessary. Equipment will be provided. 
Please bring a water bottle and non-marking shoes.</t>
  </si>
  <si>
    <t xml:space="preserve">Skills and Drills - Badminton - Level 1 (13-17 years) </t>
  </si>
  <si>
    <t>13 to 17</t>
  </si>
  <si>
    <t>Skills and Drills - Badminton - Level 2</t>
  </si>
  <si>
    <t xml:space="preserve">Skills and Drills - Badminton - Level 2 (9-12 years) </t>
  </si>
  <si>
    <t>Build on your badminton skills learned in Level 1 with this class that will focus on more complex elements of the game, such as strategic play and more advanced game drills. 
Please bring a water bottle and non-marking shoes.</t>
  </si>
  <si>
    <t xml:space="preserve">Skills and Drills - Badminton - Level 2 (13-17years) </t>
  </si>
  <si>
    <t xml:space="preserve">Skills and Drills - Volleyball </t>
  </si>
  <si>
    <t xml:space="preserve">Skills and Drills - Volleyball (9-12 years) </t>
  </si>
  <si>
    <t>Learn how to serve (overhead and forehand), pass, spike, and play strategic games in this volleyball class that will teach you the basics of how to play the game. Note: No previous experience necessary. Please bring a water bottle and non-marking shoes. No class October 13.</t>
  </si>
  <si>
    <t xml:space="preserve">Skills and Drills - Volleyball (13-17 years) </t>
  </si>
  <si>
    <t>Seniors</t>
  </si>
  <si>
    <t>Drop-in 55+</t>
  </si>
  <si>
    <t>Art Open Studio</t>
  </si>
  <si>
    <t>$0 - $4.99</t>
  </si>
  <si>
    <t>Enjoy the space to work independently on a project. Helpful tips are offered from others for your masterpiece. No instructor available. Participants range from beginners to advanced. No instructor available. Materials not included</t>
  </si>
  <si>
    <t>Tai Chi Practice for Registered Participants</t>
  </si>
  <si>
    <t xml:space="preserve">55+ </t>
  </si>
  <si>
    <t>This is a drop-in practice session provided for individuals who are currently registered in our Tai Chi Tuesday program. No instruction is provided and must be registered in the current Fall session. Please pay at the Customer Service desk.</t>
  </si>
  <si>
    <t>Canasta</t>
  </si>
  <si>
    <t>This game is from the rummy family, commonly played by four in two partnerships. New and experienced players are welcome. No prize money.</t>
  </si>
  <si>
    <t>Duplicate Bridge</t>
  </si>
  <si>
    <t>A pair competes against other pairs to play the same hand. Experienced players are welcome to participate in this self-led group. Partner required. No prize money.</t>
  </si>
  <si>
    <t>Bid Euchre is a variation of Euchre using Jacks to Aces from two decks (two of each card). All cards are dealt to the players, who are on two teams of two. This self-led group is for those with previous knowledge. No partners required. No prize money.</t>
  </si>
  <si>
    <t>Billards - Snooker (DI)</t>
  </si>
  <si>
    <t>This activity is for Billiard fans who would like to work on their skills in a fun and social environment. Friendly game play is expected when 2 or more participants are present.</t>
  </si>
  <si>
    <t>Carving - Wood</t>
  </si>
  <si>
    <t>Work independently on projects at your own pace. Assistance and guidance is available from the group. Materials not included.</t>
  </si>
  <si>
    <t>$2.50 - $4.99</t>
  </si>
  <si>
    <t>This independent or team game maximizes opportunities when scoring points, making pairs, and combining 15s and crib sequences. No prize money.</t>
  </si>
  <si>
    <t>Table Tennis (Older Adult)</t>
  </si>
  <si>
    <t>Join us for recreational play of this exciting game! Experienced and new participants are welcome. Limited capacity. First come, first served.</t>
  </si>
  <si>
    <t>Scrabble</t>
  </si>
  <si>
    <t>Join us for drop-in scrabble and challenge your opponent to create words from letter tiles in this fun and friendly board game.</t>
  </si>
  <si>
    <t>Tech Coaching: Ask the Expert - Apple Products ONLY</t>
  </si>
  <si>
    <t>11:30 m</t>
  </si>
  <si>
    <t>Learn tips from our volunteer in a small group setting (2-3 people) on how to use your personal device including: using apps, setting up email, texting, and taking and saving photos. Must bring your own device. iPad and iPhone Apple Products ONLY.</t>
  </si>
  <si>
    <t>Acoustic Guitar (DI)</t>
  </si>
  <si>
    <t>Jam together weekly with players of all levels for a great morning of music. You must bring your own guitar and have knowledge of the basic guitar chords.</t>
  </si>
  <si>
    <t>Line dancing uses a pattern of repeated steps with dancers in lines. No instructor provided. This class will provide line dances by following the participants in front of you and focus on the basics of traditional line dancing. No experience or partners required.</t>
  </si>
  <si>
    <t>Jam Session - Clssic Rock, Country and Jazz</t>
  </si>
  <si>
    <t>Mexican Train Dominoes</t>
  </si>
  <si>
    <t>The object of the game is for a player to play all the dominoes from their hand onto one or more chains. No prize money.</t>
  </si>
  <si>
    <t>Hearts</t>
  </si>
  <si>
    <t>$0 - $5</t>
  </si>
  <si>
    <t>This is trick-taking card game. Players don't want to end up with tricks containing hearts or the queen of spades. The goal is to end up with the jack of diamonds. No prize money.</t>
  </si>
  <si>
    <t>Youth, Adult, Older Adult</t>
  </si>
  <si>
    <t>Drop-in Aquafit</t>
  </si>
  <si>
    <t>MSC - Shallow/Deep Aquafit - Lap Pool</t>
  </si>
  <si>
    <t>$0 - $13.80</t>
  </si>
  <si>
    <t>Milton Sports Centre</t>
  </si>
  <si>
    <t>MLC - Aquafit - Shallow/Deep Combo, Lap Pool - Pre-Registration Recommended</t>
  </si>
  <si>
    <t>Milton Leisure Centre Pool</t>
  </si>
  <si>
    <t>MSC - Warm Water Aquafit</t>
  </si>
  <si>
    <t>Milton Sports Centre - Pool</t>
  </si>
  <si>
    <t>MSC - Shall/Deep Aquafit</t>
  </si>
  <si>
    <t>Gentle Aquafit - Play Pool</t>
  </si>
  <si>
    <t>Aquafit - Shallow/Deep Combo, Lap Pool - SCC</t>
  </si>
  <si>
    <t>$0.00 - $13.80</t>
  </si>
  <si>
    <t>Sherwood Community Centre - Poool- Lap</t>
  </si>
  <si>
    <t>MSC - Warm Water Aquafit/Zumba</t>
  </si>
  <si>
    <t>Drop-in Fitness</t>
  </si>
  <si>
    <t>Fitness Centre (Weight/Cardio Room) - Mattamy National Cycling Centre</t>
  </si>
  <si>
    <t>$0.00 - $12.60</t>
  </si>
  <si>
    <t>Drop-in - Stay fit in our fully equipped weight/cardio room at the Mattamy National Cycling Centre. No pre-registration required. Hours of operation: Monday - Friday - 6:00am - 10:00pm, 7 days a week. Active pass card required for entry. If your card is lost/stolen/expired, please visit a customer service counter or purchase a new one by signing in to your online account and select BUY MEMERBERSHIP.</t>
  </si>
  <si>
    <t>Fitness Centre (Weight/Cardio Room) - Milton Leisure Centre</t>
  </si>
  <si>
    <t>Drop-in - Stay fit in our fully equipped weight/cardio room at the Milton Leisure Centre. No pre-registration required. Hours of operation: Monday - Friday - 6:00am - 10:00pm, Saturday/Sunday - 8:00am - 8:00pm Active pass card required for entry. If your card is lost/stolen/expired, please visit a customer service counter or purchase a new one by signing in to your online account and select BUY MEMERBERSHIP.</t>
  </si>
  <si>
    <t>Walking/Running Track - Mattamy National Cycling Centre</t>
  </si>
  <si>
    <t>$0.00 - $5.85</t>
  </si>
  <si>
    <t>Drop-in - Stay fit using the indoor track at the Mattamy National Cycling Centre No pre-registration required. Hours of operation are 6:00am - 10:00pm, 7 days a week Active pass card required for entry. If your card is lost/stolen/expired, please visit a customer service counter or purchase a new one by signing in to your online account and select BUY MEMERBERSHIP.</t>
  </si>
  <si>
    <t>Walking/Running Track - Milton Sports Centre</t>
  </si>
  <si>
    <t>Drop-in - Stay fit using the indoor track at the Milton Sports Centre. No pre-registration required. Hours of operation are 6:00am - 10:00pm, 7 days a week Active pass card required for entry. If your card is lost/stolen/expired, please visit a customer service counter or purchase a new one by signing in to your online account and select BUY MEMERBERSHIP.</t>
  </si>
  <si>
    <t>Spinfit (MNCC) with Joseph D.</t>
  </si>
  <si>
    <t>Drop-in for a quick ride with intervals and endurance training on an indoor bike.</t>
  </si>
  <si>
    <t>Fitness Centre Orientation (MNCC)</t>
  </si>
  <si>
    <t>no fee</t>
  </si>
  <si>
    <t>Join us for an introduction to etiquette and safety in our fitness centre. Subjects covered include a tour, general safety, and tips to set you up for success with your workouts.</t>
  </si>
  <si>
    <t>Spinfit &amp; Sculpt (MNCC) with Joseph D</t>
  </si>
  <si>
    <t>full</t>
  </si>
  <si>
    <t xml:space="preserve">Fitness Centre Orientation (MNCC) </t>
  </si>
  <si>
    <t>Active Bodies (MLC) with Ragini</t>
  </si>
  <si>
    <t>Do you want to get active but you don't know where to start or you feel uncomfortable in the gym? Join us in a private and supportive environment for this 45 min low impact cardio and strength class.</t>
  </si>
  <si>
    <t>Spinfit (MNCC) with Sandra</t>
  </si>
  <si>
    <t>Kettlebell (SCC) with Samah</t>
  </si>
  <si>
    <t>Drop-in. Strengthen your core and increase your strength with this kettlebell workout that combines functional and compound exercises to work multiple muscle groups.</t>
  </si>
  <si>
    <t>Triple Threat (MSC) with Yized</t>
  </si>
  <si>
    <t>Drop-in. Designed for optimal results, this energizing class focuses on cardio, strength and flexibility in individualized sections.</t>
  </si>
  <si>
    <t>Spinfit&amp;Sculpt (MNCC) with Sandra</t>
  </si>
  <si>
    <t>Drop-in - Challenge yourself with intervals and endurance training on an indoor bike then move to muscle conditioning for a full body workout.</t>
  </si>
  <si>
    <t>Stretch N' Flex (MNCC) with Sandra</t>
  </si>
  <si>
    <t>Focusing on conditioning, mobility and flexibility through functional and dynamic stretching. Improve your range of motion and muscular strength for a more balanced body. Please bring your own mat.</t>
  </si>
  <si>
    <t>Youth</t>
  </si>
  <si>
    <t>Drop in Hockey/Skating</t>
  </si>
  <si>
    <t>Stick'N Puck</t>
  </si>
  <si>
    <t>$0.00-$9.50</t>
  </si>
  <si>
    <t>Work on basic stick handling, shooting and skating skills. Please check-in with program staff. Participants under 18 years of age must wear a CSA-approved helmet with full face mask and hockey gloves; chinstraps must be fastened. Full equipment is highly recommended. Adults/coaches must wear CSA-approved helmets. Adult/Coach to participant ratio is 1:2. Not permitted: Body contact, organized game play, slapshots, practice tools (such as pylons)</t>
  </si>
  <si>
    <t>Shinny</t>
  </si>
  <si>
    <t>Play pick-up games, planned by those in attendance. Please check-in with program staff. Suitable for all abilities. Body contact not permitted. Goalies play for free but must check in with customer service. Full equipment with CSA-approved helmet with chinstrap fastened and full face mask required. Adult supervision recommended.</t>
  </si>
  <si>
    <t>Shinny - Goalie</t>
  </si>
  <si>
    <t>Work on basic stick handling, shooting and skating skills. Please check-in with program staff. Participants under 18 years of age must wear a CSA-approved helmet with full face mask and hockey gloves; chinstraps must be fastened. Full equipment is highly recommended. Adults/coaches must wear CSA-approved helmets. Adult/Coach to participant ratio is 1:2. Not permitted: Body contact, organized game play, slapshots, practice tools (such as pylons).</t>
  </si>
  <si>
    <t>14 spots</t>
  </si>
  <si>
    <t>Work on basic stick handling, shooting and skating skills. Please check-in with customer service upon arrival. Participants under 18 years of age must wear a CSA-approved helmet with full face mask and hockey gloves; chinstraps must be fastened. Full equipment is highly recommended. Adults/coaches must wear CSA-approved helmets. Adult/Coach to participant ratio is 1:2 Not permitted: Body contact, organized game play, slapshots, practice tools (such as pylons).</t>
  </si>
  <si>
    <t>12 spots</t>
  </si>
  <si>
    <t>Work on basic stick handling, shooting and skating skills. Please check-in with customer service upon arrival. Participants under 18 years of age must wear a CSA-approved helmet with full face mask and hockey gloves; chinstraps must be fastened. Full equipment is highly recommended. Adults/coaches must wear CSA-approved helmets. Not permitted: Body contact, organized game play, slapshots, practice tools (such as pylons).</t>
  </si>
  <si>
    <t>Family Skate</t>
  </si>
  <si>
    <t>Spend quality time skating together! Parent/guardian must be 18+ years and must remain in the program area if not on the ice when accompanying children. Requirement: Max of 4 participants with at least 1 adult. This program is unsupervised. Please check in with customer service upon arrival.</t>
  </si>
  <si>
    <t>Shinny (45+ years)</t>
  </si>
  <si>
    <t>45+</t>
  </si>
  <si>
    <t>Play pick-up games, planned by those in attendance. Please check-in with customer service upon arrival. Suitable for all abilities. Body contact not permitted. Goalies play for free but must check in with customer service. Full equipment with CSA-approved helmet and chinstrap fastened required.</t>
  </si>
  <si>
    <t>Drop in Sports</t>
  </si>
  <si>
    <t>$0.00 - $5.21</t>
  </si>
  <si>
    <t>Bring your own racquets, form your own teams and enjoy a game of pick-up badminton. Pre-registration is recommended to reserve a spot. Please check in with Town staff before entering the court.</t>
  </si>
  <si>
    <t>Bring your own basketball, form your own teams and enjoy a game of pick-up basketball. Pre-registration is recommended to reserve a spot. Please check in with Town staff before entering the court.</t>
  </si>
  <si>
    <t>Family</t>
  </si>
  <si>
    <t>$0.00 - $6.36</t>
  </si>
  <si>
    <t>Bring your family and your own racquets to play and spend time together! At least one participant must be 18 years of age or older. Active adult participation is required. Court sharing facilitated by those in attendance. Please check in with program staff before entering the court. Pre-registration is recommended.</t>
  </si>
  <si>
    <t>New to Canada, Seniors</t>
  </si>
  <si>
    <t xml:space="preserve">Program &amp; Event Calendar
</t>
  </si>
  <si>
    <t>Basic Computer Training with HMC Connections @ Main</t>
  </si>
  <si>
    <r>
      <rPr>
        <color rgb="FF000000"/>
      </rPr>
      <t xml:space="preserve">Join this weekly workshop to learn:
Essential Computer Skills
Microsoft and Google Tools
Mastering Zoom Meeting Controls
When:
Tuesdays, 1:00 – 3:00 pm
From September 9th to October 28th
Where: MPL Main Branch, 1010 Main Street East, Milton, ON L9T 6H7
Registration: Required through HMC Connections. Walk-ins cannot be accepted. Register here: </t>
    </r>
    <r>
      <rPr>
        <color rgb="FF1155CC"/>
        <u/>
      </rPr>
      <t>https://hmcconnections.com/hmc-event/computer-training-at-mplmainbranch/all/?customize_changeset_uuid=</t>
    </r>
  </si>
  <si>
    <t>Sensory Play and Circle @ Main</t>
  </si>
  <si>
    <t xml:space="preserve">Best suited for children 3-5 years of age and their parent or caregiver, but all ages welcome. 
Join us for a storytime featuring: a smaller number of participants, a visual schedule, sensory toys, and an adapted circle time with stories, rhymes, songs and activities.
We kindly ask you to avoid wearing scented programs. Food is not permitted in the program room. 
 </t>
  </si>
  <si>
    <t>Adult, Seniors</t>
  </si>
  <si>
    <t>Cultivating Calm: Art Therapy for Self-Care 55+ @ Sherwood</t>
  </si>
  <si>
    <t>Cultivating Calm: Art for Self-Care 55+
— Explore, Express, Renew—Discover Joy Through Artful Connection
Tuesdays 1:30 PM - 3:30 PM
Life in your adult years is full of wisdom and experience, but it can also bring challenges like family changes, stress, or a desire for deeper self-expression as your life unfolds. If you're seeking a calming, restorative space to de-stress and re-center, join our weekly workshops where we explore art as a form of therapy. No art skills required—just an open heart and a wish to find joy, relaxation, and authentic self-expression through creativity.  All supplies are provided.
Why Attend? 
To embrace a moment of calm, spark your imagination, and connect with others in a warm, welcoming environment.
What You’ll Gain? 
Tools to reduce stress, a renewed sense of purpose, and the joy of creating alongside a supportive community.
Bonus: Personal support offered in Punjabi and Hindi</t>
  </si>
  <si>
    <t>Teen &amp; Tween</t>
  </si>
  <si>
    <t>Beaded Poppy Wreath</t>
  </si>
  <si>
    <t>Indigenous Veterans Day, observed each year on November 8, is a time to recognize and honour the many First Nations, Métis, and Inuit people who served in the Canadian Armed Forces. Despite facing systemic barriers and discrimination, thousands of Indigenous men and women volunteered to serve in times of war and peace, making tremendous sacrifices for Canada. This day is dedicated to ensuring their contributions are remembered, respected, and acknowledged.
To mark this important occasion, Milton Public Library will host a special Indigenous Veterans Day ceremony on Friday, November 7 at the Beaty Branch. The event will provide an opportunity for our community to come together, reflect, and pay tribute to the service of Indigenous veterans.
In preparation for the ceremony , MPL will be offering youth craft workshops on multiple dates, led by Wanda Wilson, a local Indigenous artist. Youth ages 13–17 will learn to create beautiful beaded poppy flowers and assemble a beaded poppy wreath. The poppy is a powerful symbol of remembrance, and this creative activity will give participants a meaningful way to reflect on its significance while honouring Indigenous veterans.
All materials will be provided, and participants will have the opportunity to earn volunteer hours for their involvement.
Date:</t>
  </si>
  <si>
    <t xml:space="preserve">Adult </t>
  </si>
  <si>
    <t>Expressive Escape: Art Therapy for Youth @ Sherwood</t>
  </si>
  <si>
    <t>Expressive Escape: A Creative Space for Youth to Create, Connect, and Cope
Find Your Voice Amid the Drama and Demands
Tuesdays 4 PM - 6 PM
Feeling like life is a whirlwind of new experiences, self-discovery, social connections, and uncertainties about the future? It’s exciting but can also be overwhelming at times. Join us for weekly workshops, where we will use art as therapy to promote emotional well-being and healing. No art experience needed—just bring your creativity and an openness to explore and express through art. All supplies are provided.
Why Attend? 
To carve out space for self-expression, release built-up stress, and build connections in a fun, judgment-free zone 
What You’ll Gain? 
Practical tools for managing emotions and stress, boosted self-confidence, and a supportive group of like-minded peers.
Bonus: Personal support offered in Punjabi and Hindi</t>
  </si>
  <si>
    <t>New to Canada</t>
  </si>
  <si>
    <t xml:space="preserve">English Conversation Circle - Basic @ Main
</t>
  </si>
  <si>
    <t>Conversation Circles are gatherings where people come together to practice speaking English. They are an excellent way to practice your English in a variety of situations while meeting people in the community. Presented by HMC.
Registration required through HMC Connections: https://hmcconnections.com/hmc-event/english-conversation-at-milton-libraries/
**Walk-ins cannot be accepted at this time. All registration is completed through HMC. Thank-you for your understanding.**</t>
  </si>
  <si>
    <t>Fabrication Frenzy @ Sherwood</t>
  </si>
  <si>
    <t>Fabrication Frenzy is a monthly program that introduces participants to a variety of fabrication techniques. Each session offers hands-on learning experiences, allowing individuals to develop their skills and create unique, custom projects across different mediums. No experience required.</t>
  </si>
  <si>
    <t>Kindergarten Here I Come! @ Sherwood</t>
  </si>
  <si>
    <t>3 to 4</t>
  </si>
  <si>
    <t>For children 3-4 years of age, starting Kindergarten in Sept 2026. *Caregivers must remain in the library 
Is your child starting Kindergarten in September? In this weekly program, children will enjoy an independent half-hour of stories, rhymes and songs, followed by 15 minutes of activities beneficial for kindergarten readiness.</t>
  </si>
  <si>
    <t>STEAM Explorers</t>
  </si>
  <si>
    <t xml:space="preserve">For children 6-9 years of age. Please note: Parents of children under 10 must remain in the library for the hour.
Explore a mixture of technology and art while engaging with others who have similar interests. A chance to experience coding, robots, tech gadgets and artistic forms of expression. </t>
  </si>
  <si>
    <t xml:space="preserve">MathMania </t>
  </si>
  <si>
    <t xml:space="preserve">5 to 12 </t>
  </si>
  <si>
    <t xml:space="preserve">For children ages 5-12 accompanied by a parent or adult caregiver.  Supervision is not provided.   
Does your child enjoy math, and/or find it challenging in school? Come to our Math Mania drop-in program and spend some quality time together engaging with our math toys, activities, and worksheets.  Make math fun! 
This is not a tutoring program. </t>
  </si>
  <si>
    <t xml:space="preserve">Cultural Mask Making: A Journey Around the World 
</t>
  </si>
  <si>
    <t xml:space="preserve">11 to 17 </t>
  </si>
  <si>
    <t xml:space="preserve">Join us for a creative adventure around the globe! In this hands-on workshop, you'll explore the fascinating traditions of mask-making from different cultures, including African tribal masks, Venetian carnival masks, and Japanese Noh masks. After learning about their cultural significance, you'll design and create your own unique mask, adding your personal flair with colors, patterns, and embellishments. Whether you're inspired by the bold geometry of African art or the elegance of Venetian tradition, this program is all about creativity, culture, and fun! Wear your mask proudly, share your story, and discover the art of cultural expression from around the world.
</t>
  </si>
  <si>
    <t>Book Arts Circle - Drop-in @ Main</t>
  </si>
  <si>
    <t>This Book Arts Circle (Drop-in) provides a relaxed, creative space to explore bookmaking at your own pace. All levels welcome, from those who have no idea where to start, to those who are seasoned; there will be something for everyone.
Local book artisan Stuart Hill will be on-hand at each session to offer guidance, answer questions, and maybe even introduce new book projects!
Let's build a community of makers who learn, share ideas, and inspire one another through the art of handmade books.
Registration not required. But please register if you want email reminders. 
(Interested but don't know where to start? Don't be shy - drop in and jump on in! New projects each week. New skills each week.)
Stuart Hill is the founder of George Hill &amp; Co., an establishment devoted to the craft of bookbinding.  Years ago, Stuart stubbled across bookbinding as a hobby interest which soon turned into a serious pursuit.  With a background in engineering and architectural design, Stuart soon discovered that the book is a technical structure where everything is done for a reason.  His greatest enjoyment is the research and discovery of new book formats which may require dissection, recreation, and of course much practise.
Stuart is always ready to share his discoveries through workshops and direct inquires.  It is a significant role for him to pass along his knowledge so that he contributes to the survival of ancient crafts.</t>
  </si>
  <si>
    <t>Milton Knitting Circle @ Main</t>
  </si>
  <si>
    <t xml:space="preserve">Milton Public Library is happy to welcome the Milton Knitting Circle. This weekly group meets at the Main library on Wednesdays from 6:30 - 8:30pm. Beginners and new faces always welcome.
</t>
  </si>
  <si>
    <t xml:space="preserve">Drumming and Meditation @ Sherwood 
</t>
  </si>
  <si>
    <t xml:space="preserve">Kristin Tyrer is Ililiwiskwew, a Cree woman from Moose Cree First Nation. Kristin has her Honours Bachelor of Arts in Criminal Justice from Nipissing University, and Bachelor of Education in Aboriginal Adult Education from Brook University. Currently Kristin works as an Indigenous Learning Consultant that is contracted by various organizations/programs. She also has experience working with Niwasa Kendaaswin Teg as a cultural safety resource developer/facilitator. Additionally, she has spent the past 14 years working within the Indigenous Community of Hamilton. Her passion for the revitalization of traditional Indigenous practices has driven her desire to support the Indigenous community. Indigenous Ceremony is an integral part of Kristin’s life. Walking the path in a good way, healing and integrating the teachings of her Elders is how Kristin dedicates her commitment to this work in supporting others. We are so happy to welcome, Kristin, who has noted, "Matau Maskinuu (The path that shines bright) nitišinihkâson (is my name), and I am Wolf Clan".
</t>
  </si>
  <si>
    <t>The Red Scarf Project for Teens</t>
  </si>
  <si>
    <t xml:space="preserve">This program is a chance for crafty teens to use their skills to help people. December 1st is World AIDS Day, when red scarves, mittens, and hats line the streets to bring awareness to HIV/AIDS in our communities. We will learn how to do simple knitting stitches and make red scarves to donate to The Positive Health Network serving Hamilton, Halton, Haldimand, Norfolk and Brant for those in need. 
Please register if you are a beginner or have no experience with knitting. If you already know how to knit and will just need supplies and no instructions, please email corrina.mcgill@beinspired.ca. All supplies will be provided. Participants can earn volunteer hours for high school.
Please note that you should expect to have to attend the majority of the sessions in order to complete your scarf. 
For ages 13-17. 
Note: as an option to track your time spent knitting/crocheting, you can join The Red Scarf Project for Teens 2025 challenge on Beanstack. This is an option to conveniently track your time using an app. If you have any questions, please contact Corrina at the email address above. </t>
  </si>
  <si>
    <t>Kindergarten Here I Come! @ Main</t>
  </si>
  <si>
    <t xml:space="preserve">3 to 4 </t>
  </si>
  <si>
    <t>For children 3-4 years of age, starting Kindergarten in Sept 2025. *Caregivers must remain in the library 
Is your child starting Kindergarten in September? In this weekly program, children will enjoy an independent half-hour of stories, rhymes and songs, followed by 15 minutes of activities beneficial for kindergarten readiness.</t>
  </si>
  <si>
    <t>Tales for Twos @ Beaty</t>
  </si>
  <si>
    <t xml:space="preserve">24 to 35 months </t>
  </si>
  <si>
    <t xml:space="preserve">For children 24-35 months of age and their caregiver.  *Children should 2 on or before October 9, 2025.  
Join us for a shared child and caregiver experience, where we will help you build early literacy skills with your child by reading, singing, talking, and playing together. </t>
  </si>
  <si>
    <t>Fix It Circle</t>
  </si>
  <si>
    <t>For children 6-12 years of age. Please note: Each child requires their own library card to register.
In this fun and imaginative circle activity, kids will invent silly scenarios from far-off planets—think unicorn drama or alien teammate troubles! Each child will take a turn sharing a wacky interpersonal challenge, and the group works together to figure out:</t>
  </si>
  <si>
    <t>Minecraft Coding Adventures</t>
  </si>
  <si>
    <t xml:space="preserve">8 to 10 </t>
  </si>
  <si>
    <t>For children 8-10 years of age. Please note: Each child must register using an individual card. 
Build and explore with Minecraft! Use your creativity and problem-solving skills to explore and build Minecraft worlds with code</t>
  </si>
  <si>
    <t xml:space="preserve">The Red Scarf Project for Teens </t>
  </si>
  <si>
    <t>Movement, Memory and Mindfulness @ Sherwood</t>
  </si>
  <si>
    <t>Experience the synergy of chair yoga, memory enhancement, and mindfulness in a single session. By integrating movement with cognitive exercises and meditative techniques, this program nurtures brain health, enhances memory, and cultivates mindfulness, offering a holistic approach to cognitive fitness and well-being.
Registration is for 5 sessions:
Friday, October 3
Friday, October 10
Friday, October 17
Friday, October 24
Friday, October 31</t>
  </si>
  <si>
    <t>Building Blocks Workshop with Young Engineers of Milton</t>
  </si>
  <si>
    <t xml:space="preserve">For children 8-12 years of age. Please note: Each child must have their own library card to register. 
The workshop will provide participants with an exciting hands-on experience to explore STEM and physics concepts by building and playing with motorized LEGO® models. It’s a fun and engaging way to learn problem-solving, creativity, and engineering skills!  </t>
  </si>
  <si>
    <t xml:space="preserve">Build a Grab Bot! </t>
  </si>
  <si>
    <t xml:space="preserve">For children 10 -12 years of age. Please note: Each child must be registered separately. 
In this 90 minute hands on workshop facilitated by RoboThink GTA, each participant will build a working robot that can move around grasp and grab small objects. </t>
  </si>
  <si>
    <t>Hour of Code @ MAIN</t>
  </si>
  <si>
    <t xml:space="preserve">6 to 8 </t>
  </si>
  <si>
    <t xml:space="preserve">For children 6-8 years of age. Please note: Each child requires their own library card to register. 
Join the coding movement and take your first steps in coding. In just one hour, you will see how fun, creative, and accessible coding can be! </t>
  </si>
  <si>
    <t>Spooky Stories by the Campfire at Kelso Conservation Area</t>
  </si>
  <si>
    <t xml:space="preserve">For families with children 8 years of age and older.  Please note: Children up to 14, are free with a paying adult and there is a separate form asking for the number of children.  
Join us for an evening of spooky stories and activities around the campfire at Kelso Conservation Area picnic site 002.  Participants are encouraged to bring folding chairs. *MPL is not responsible for transportation to Kelso. </t>
  </si>
  <si>
    <t>Family Storytime @ Beaty</t>
  </si>
  <si>
    <t xml:space="preserve">0 to 6 </t>
  </si>
  <si>
    <t xml:space="preserve">Drop in storytime for children 0-6 years of age with a parent or caregiver.
Space is limited: Tickets will be available at the Customer Service Desk 15 minutes before the program starts.
Spend time together enjoying fun stories, songs, rhymes and activities.   </t>
  </si>
  <si>
    <t>A Time to Give Thanks Storytime</t>
  </si>
  <si>
    <t xml:space="preserve">3 to 7 </t>
  </si>
  <si>
    <t xml:space="preserve">For children 3 - 7 years of age accompanied by a parent or caregiver. 
Join us for a special Thanksgiving-themed storytime program. We will share stories, talk about being thankful, sing fun songs, and make a craft to take home.
</t>
  </si>
  <si>
    <t>Saturday Crafternoons: Diwali Edition @ Beaty</t>
  </si>
  <si>
    <t xml:space="preserve">For children 3 to 12 years of age and their parents or caregiver.
Drop in to Beaty Branch, and spend time with your family making a craft or two in preparation for Diwali. Bring a friend with you or make some new ones while you visit. 
All materials supplied. </t>
  </si>
  <si>
    <t>NA</t>
  </si>
  <si>
    <t>Podcasts &amp; Pints @ Orange Snail Brewery</t>
  </si>
  <si>
    <t>Like a book club, but for podcasts! This club meets every month at Orange Snail Brewery. We’ll be serving up great discussions for podcasts lovers and new podcast listeners. Come and discuss podcasts with people in your community.
Please note: there is no requirement to purchase a beverage or to consume an alcoholic beverage. There are also a variety of non-alcoholic beverages to choose from if you so wish. 
Orange Snail Brewery 32 Steeles Ave E #1, Milton, ON L9T 5A1</t>
  </si>
  <si>
    <t>Everybody Farts!</t>
  </si>
  <si>
    <t xml:space="preserve">6 to 10 </t>
  </si>
  <si>
    <t>For children 6 - 10 years of age. Please note: Each child must have their own library card to register. 
A close examination of farts....but not too close! Join us as we share a fun story, learn about the science of farting and create a fart soundtrack. 
Date:</t>
  </si>
  <si>
    <t>Rusty and Blair, So Long Farewell Storytime</t>
  </si>
  <si>
    <t xml:space="preserve">2 to 6 </t>
  </si>
  <si>
    <t xml:space="preserve">Best suited for families with children 2-6 years of age. 
After 35 years of storytimes Rusty and Blair are retiring! Before they go they would like to share their favourite stories, songs and activities with you.  </t>
  </si>
  <si>
    <t>Babytime @ Beaty</t>
  </si>
  <si>
    <t xml:space="preserve">0 to 12 months </t>
  </si>
  <si>
    <t xml:space="preserve">For infants 0-12 months of age and their caregiver.  
Join us for a shared child and caregiver experience, where we will help you build early literacy skills with your child by reading, singing, talking, and playing together!  </t>
  </si>
  <si>
    <t>Permission to Pause: Artful Stress Relief for Caregivers of Infants and Young Children @ Sherwood</t>
  </si>
  <si>
    <t>Tuesdays 11 AM - 1 PM (Six-weeks, starting Oct. 7)
Caring for infants and young children is a rewarding journey filled with love and joy, but it can also be exhausting. If you're a parent, grandparent, or caregiver of infants, toddlers and/or younger children feeling overwhelmed or in need of a moment for yourself, this workshop is for you! No art experience necessary—just a desire to unwind, reflect, and reconnect with your inner strength through creative expression and the healing power of art. All supplies are provided.
Why Attend? 
To find a peaceful moment amid the busy demands of caregiving, to learn simple, effective stress-relief techniques through art and to connect with others who understand the joys and challenges of caring for young children.
What You’ll Gain: 
Practical tools to reduce stress and promote emotional well-being 
Renewed energy and a sense of calm 
Supportive community with fellow caregivers
Bonus: Personal support offered in Punjabi and Hindi</t>
  </si>
  <si>
    <t>Join this weekly workshop to learn:
Essential Computer Skills
Microsoft and Google Tools
Mastering Zoom Meeting Controls
When:
Tuesdays, 1:00 – 3:00 pm
From September 9th to October 28th
Where: MPL Main Branch, 1010 Main Street East, Milton, ON L9T 6H7
Registration: Required through HMC Connections. Walk-ins cannot be accepted. Register here: https://hmcconnections.com/hmc-event/computer-training-at-mplmainbranch/all/?customize_changeset_uuid=
Date:</t>
  </si>
  <si>
    <t>Loose Parts Play @ Main</t>
  </si>
  <si>
    <t>For children 3-5 years of age and their parent or caregiver.  
Join us for a shared child and caregiver experience, where you spend time with some fun objects, parts and pieces that encourage imaginative play. Loose parts play is all about using open-ended materials that can be moved, combined, and transformed in countless ways. From sticks and stones to fabrics and cardboard tubes, these materials inspire children to invent, experiment, and innovate without limits.</t>
  </si>
  <si>
    <t>Tuesdays 4 PM - 6 PM
Feeling like life is a whirlwind of new experiences, self-discovery, social connections, and uncertainties about the future? It’s exciting but can also be overwhelming at times. Join us for weekly workshops, where we will use art as therapy to promote emotional well-being and healing. No art experience needed—just bring your creativity and an openness to explore and express through art. All supplies are provided.
Why Attend? 
To carve out space for self-expression, release built-up stress, and build connections in a fun, judgment-free zone 
What You’ll Gain? 
Practical tools for managing emotions and stress, boosted self-confidence, and a supportive group of like-minded peers.
Bonus: Personal support offered in Punjabi and Hindi</t>
  </si>
  <si>
    <t>Diwali Storytime @ Beaty</t>
  </si>
  <si>
    <t xml:space="preserve">3 to 8 </t>
  </si>
  <si>
    <t>For children 3 - 8 years of age, accompanied by a parent or caregiver. 
Get ready to celebrate Diwali (October 20) with an hour of stories, songs, and rhymes!  We'll make colorful Diwali decorations for you to take home!</t>
  </si>
  <si>
    <t>Tech Certification - Mug Press @ Sherwood</t>
  </si>
  <si>
    <t>Learn how to use the Cricut mug press by designing and making your own mug.
After this workshop, you will be able to come into the TechHub at Sherwood and use the mug press on your own.
We kindly ask those who have already completed their certification to refrain from registering, as this program is intended to prioritize individuals who have not yet certified. Your cooperation in allowing space for new participants is greatly appreciated.
If a second session of this certification will prove helpful, please know that your participation will not result in a completed mug. Second sessions will involve a refreshing and shadowing of the steps required only.</t>
  </si>
  <si>
    <t>Marvelous Makers @ Main</t>
  </si>
  <si>
    <t>For children 7-12 years of age.  Space is limited: Hand stamps will be available beginning at 3:45 pm. 
Participants are invited to join us and creative and imaginative. Try out a new DIY project each week, and make something amazing to keep or share. From painting and paper crafts to upcycling and themed creations, there is always something exciting to design. No experience needed—just bring your imagination, and we’ll provide the supplies!</t>
  </si>
  <si>
    <t>Build-A-Flag</t>
  </si>
  <si>
    <t xml:space="preserve">For children 6-12 years of age. Please note: Each child requires their own library card to register.
This hands-on activity helps kids reflect on real relationships and build skills for setting safe, healthy boundaries. Kids will turn a white flag into a colorful tool for understanding friendships. One side becomes a red flag with examples of hurtful or abusive behaviors; the other side becomes a green (healthy) or yellow (unhealthy) flag with positive or confusing friendship traits. </t>
  </si>
  <si>
    <t>Mindful Meet-up @ Sherwood</t>
  </si>
  <si>
    <t>n/A</t>
  </si>
  <si>
    <t>Embark on a journey of self-discovery and inner peace. Learn and discuss techniques to cultivate present moment awareness, reduce stress, and enhance overall well-being. Foster a deeper connection with yourself and the world around you. Each quarter we will work through a different book.
Check-out the Mindfulness webpage for more details on the books covered and other special mindfulness-related events:
https://beinspired.ca/mindfulness/
Mindful Meetups is a monthly program designed to introduce adults to explore the transformative practice of mindfulness and meditation through discussion and sharing personal experience and practices.</t>
  </si>
  <si>
    <t xml:space="preserve">All Together Now: An Intergenerational Games Night for Teens and Seniors </t>
  </si>
  <si>
    <t xml:space="preserve">Are you a master of Monopoly? A conqueror of Bingo? An expert card game player, or just want to learn from some seasoned players? Join us for an Intergenerational Games Night at the Milton Public Library.
Come out and connect with local seniors to learn something new and (maybe) beat them at their own game!
Games are great for the mind and even better at bringing people together for an evening of fun problem-solving and social interaction, so be sure to register today.  You are never too old, or young, to have some fun at the library!
Teens who register and attend are eligible to collect their Community Volunteer Hours. For ages 13-17 for teens. </t>
  </si>
  <si>
    <t xml:space="preserve">Kerry's place drop in </t>
  </si>
  <si>
    <t xml:space="preserve">1 to 54 </t>
  </si>
  <si>
    <r>
      <rPr>
        <color rgb="FF000000"/>
      </rPr>
      <t xml:space="preserve">Kerry’s Place is Canada’s largest Autism services provider to children, teenagers, adults and families.  We help Autistic people participate fully in their community!
Individualized, short-term support from our expert Autism Consultants. 
Consultation services give Autistic individuals, families, and community partners access to Autism Consultants to assist with navigating resources and identified goals. Goals can include general Autism strategies, navigating community resources or education system, respite or transitional-aged planning, and more! 
Drop ins are welcome to get more information regarding services but all consulations services must go through Kerry's Place's registration below. 
Please register in advance at
</t>
    </r>
    <r>
      <rPr>
        <color rgb="FF1155CC"/>
        <u/>
      </rPr>
      <t>https://kerrysplace.org/get-started/</t>
    </r>
  </si>
  <si>
    <t>Jump, Jam and Read @ Main</t>
  </si>
  <si>
    <t xml:space="preserve">2 to 5 </t>
  </si>
  <si>
    <t>For children 2 - 5 years of age, accompanied by a parent or caregiver  *Hand stamps will be available at 10:15 am. Space is limited. 
Join us for stories, songs, and fun as we dance, move and sing together with shakers, scarves, music, and more! Enjoy all your favorite songs and learn new ones in this vibrant and interactive program!</t>
  </si>
  <si>
    <t>Family Storytime Fridays @ Beaty</t>
  </si>
  <si>
    <t>6 moths to 5 years</t>
  </si>
  <si>
    <t xml:space="preserve">Drop in, for children 6 months - 5 years of age, with their parent or caregiver.
Spend time together enjoying fun stories, songs, rhymes and activities.   </t>
  </si>
  <si>
    <t>Fun for All Ages</t>
  </si>
  <si>
    <t>Art Hive @ Sherwood</t>
  </si>
  <si>
    <t>All age</t>
  </si>
  <si>
    <t>Drop-in. 
Be inspired.
Create.
All ages welcome to come in and express yourself in this pop-up art hive. All supplies provided.
Run by art therapists from Art as Therapy.</t>
  </si>
  <si>
    <t>Look Like Me, Read Like Me in partnership with Halton Black Voices</t>
  </si>
  <si>
    <t xml:space="preserve">4 to 8 </t>
  </si>
  <si>
    <t xml:space="preserve">For children 4-8 years of age. Parents/caregivers must remain on-site for the duration of the program.
Look Like Me, Read Like Me will offer kids the chance to see themselves in the stories they hear in order to foster confidence, imagination, and a love for reading and writing.
Facilitated by Halton Black Voices, the sessions will be filled with fun games, tasty snacks, and a welcoming space where new friendships can bloom. This monthly program is for children to feel seen, celebrated and inspired. Discover more about Halton Black Voices. Click here for registration form. </t>
  </si>
  <si>
    <t xml:space="preserve">Flower Power: Crochet Flower Keychains 
</t>
  </si>
  <si>
    <t>Learn how to crochet flower keychains with artist Zukhruf Hanif!
All supplies provided. 
For ages 13-17</t>
  </si>
  <si>
    <t>Linocut Lantern Card-making Workshop @ Sherwood</t>
  </si>
  <si>
    <t>Create beautiful, hand-printed cards in this linocut printmaking workshop with Aditi from StudioIZZA.</t>
  </si>
  <si>
    <t>Little Mosque on the Tundra</t>
  </si>
  <si>
    <t xml:space="preserve">For children 3-8 years of age accompanied by a parent or caregiver. 
In recognition of Islamic Heritage month we invite families to join this special storytime to hear the story of Canada's most northern Mosque, and how it made the journey from Winnipeg to Inuvik. Children will create a craft to take home. 
</t>
  </si>
  <si>
    <t>Sunday Family Storytime @ Main</t>
  </si>
  <si>
    <t>Drop in storytime for children 0 - 6 years of age with a parent or caregiver
Join us for an interactive storytime full of books, songs and activities for little ones and their caregivers.</t>
  </si>
  <si>
    <t xml:space="preserve">3D printing workshop </t>
  </si>
  <si>
    <t>Patrons will design a keychain with their name on it in Tinkercad 3D Design space. The design will be limited to using up to 10g of Bambu filament (and 10-12 minutes of printing). Please check the video below.
https://www.youtube.com/watch?v=EPStja86hsM
For ages 11-17</t>
  </si>
  <si>
    <t>Mandarin Storytime</t>
  </si>
  <si>
    <t xml:space="preserve">4 to 10 </t>
  </si>
  <si>
    <t xml:space="preserve">For children 4 - 10 years of age, accompanied by a parent or caregiver. This program is suitable for Mandarin speakers. 
Today's storytime facilitated by the Milton Chinese Canadian Association, features "Room on the Broom"  by Julia Donaldson. A story about friendship that follows a kind witch and her who happen upon a dragon while flying with a broom full of animals. </t>
  </si>
  <si>
    <t>Kids and Me Neighbourhood Group @ Beaty</t>
  </si>
  <si>
    <t xml:space="preserve">Kids &amp; Me is a free weekly 1.5-hour parenting and early learning drop-in program for families with babies or children up to 6 years of age. You and your child can make new friends, enjoy playing with other children and get extra support if needed. 
Kids &amp; Me is more than just a regular drop-in program  as it follows a routine with a time for play, snacks, and stories. This gives children an opportunity to practice moving from one activity to another. The program is run by a Public Health Nurse, Early Childhood Educator, Child Development Consultant, and a Librarian. You can ask parenting questions about things like healthy eating, growth and development, speech and language, sleep, early literacy and routines. You can also get help connecting to community programs and services.
The aim of this program is to support you as a parent and to help your child learn, play with other children, and follow routines to get them ready for childcare or school.
For further information visit Halton - Parenting Programs and Supports </t>
  </si>
  <si>
    <t>One is Wonderful @ Sherwood</t>
  </si>
  <si>
    <t xml:space="preserve">12 to 23 months </t>
  </si>
  <si>
    <t xml:space="preserve">For children 12-23 months of age and their parent or caregiver. Children should be 1 on or before October 6, 2025
This program will help develop your child's early literacy skills through stories, silly songs, movement, interactive rhymes. Lots of fun for children with a parent or caregiver.  </t>
  </si>
  <si>
    <t>Book Talk - Evergreen Award Nominees</t>
  </si>
  <si>
    <t>Explore standout Canadian literature with the Evergreen Book Club, featuring monthly reads from the Ontario Library Association’s Evergreen Award shortlist. Participants read and discuss 1–2 nominated titles each month, with a chance to win a prize when the winning book is announced in October. A great way to connect with fellow readers and celebrate Canadian voices through the Forest of Reading program.
Forest of Reading - Evergreen 2025 Nominees
Monday, June 30 -                    Landbridge by Y-Dang Troeung
                                                          We Rip the World Apart by Charlene Carr
Saturday, July 19 -                     North of Nowhere by Marie Wilson
                                                           Prairie Edge by Conor Kerr
Monday, August 25 -                Crooked Teeth by Danny Ramadan
                                                           Interesting Facts About Space by Emily Austin
Monday, September 22 -       Gin, Turpentine, Pennyroyal, Rue by Christine Higdon
                                                           Death by a Thousand Cuts by Shashi Bhat
Monday,  October 20 -             Becoming a Matriarch by Helen Knott
                                                           Roar by Shelley Thompson</t>
  </si>
  <si>
    <t>Level Up Your Coding Skills with Code Ninja's Milton</t>
  </si>
  <si>
    <t xml:space="preserve">9 to12 </t>
  </si>
  <si>
    <t>For children 9-12 years of age. Please note: Each child should register with their own card. 
Are you comfortable with coding? Are you ready to take your coding to the next level? Join us at the library for a fun, hands-on series where kids strengthen their problem-solving skills, boost creativity, and build their own interactive projects! The 6-part series is designed to take the kids with some coding experience to explore more advanced coding concepts.
Debug code like real programmers
Use loops and conditionals to bring projects to life
Create score-keeping games and fun animations
Learn game logic and design your own mini-game
Dates &amp; Times:</t>
  </si>
  <si>
    <t>Pumpkin Story</t>
  </si>
  <si>
    <t>Who’s ready for spooky season? We’re going to decorate pumpkin bowls inspired by our favourite scary reads! Have you seen the Headless Horseman? Does the Wicked Witch terrify you? Or have you warded your home against Dracula? Boo!
All supplies provided. For ages 11-17.</t>
  </si>
  <si>
    <t xml:space="preserve">Adventure Canada Connections </t>
  </si>
  <si>
    <t xml:space="preserve">Adventure Canada Connections (ACC) is a group mentoring program for newcomer youth that are elementary-aged. The program offers a role model, mentor and a friend to newcomer youth, helping with their adjustment to Canada.
ACC is led by volunteers who have an interest in helping mentees build confidence so they can reach their full potential. With a goal of social integration, ACC participants meet in a group setting to build connections. Mentoring sessions include educational activities, games and potential for homework help or open discussion. Mentees will practice English language skills, make new friends, learn more about Canada’s cultures and traditions, and most importantly — have fun. ACC takes place weekly over 8 sessions.
*Note this program is registered*
To register please contact 
ACC Contact:
Chinenye Kalu
Chinenye.Kalu@bigbrothersbigsisters.ca </t>
  </si>
  <si>
    <t xml:space="preserve">Children </t>
  </si>
  <si>
    <t xml:space="preserve">Hand Sewing Basics for Kids </t>
  </si>
  <si>
    <t xml:space="preserve">For children 7-12 years of age. Please note: Each child requires their own library card to register. 
Children will learn the basics of sewing by hand. Skills covered will include; threading a needle, back stitch, slip stitch, blanket stitch and cross stitch. Participants will work on a small project to keep at the end of the 6 week series . 
All supplies provided. </t>
  </si>
  <si>
    <t>Tech Certification - Sublimation Printer @ Sherwood</t>
  </si>
  <si>
    <t>Learn how to create sublimation print designs to iron on to clothing and accessories. Participants will design and create their own tote bag in this workshop.
After taking this workshop, participants will be able to come into the TechHub at Sherwood Library to use the sublimation printer on their own time.
We kindly ask those who have already completed their certification to refrain from registering, as this program is intended to prioritize individuals who have not yet certified. Your cooperation in allowing space for new participants is greatly appreciated.
If a second session of this certification will prove helpful, please know that your participation will not result in a completed project. Second sessions will involve a refreshing and shadowing of the steps required only.
Date:</t>
  </si>
  <si>
    <t>Cook the Book @ Main</t>
  </si>
  <si>
    <t>An e-book cook book club. Each month, participants dive into a new title, share recipes, and connect over their love of cooking and reading.
Please note that this club is e-book based. Selected e-books are available on Hoopla. 
Each month's selection can be found on the Cook the Book webpage here: https://beinspired.ca/cook-the-book/</t>
  </si>
  <si>
    <t>Milton Public Library is happy to welcome the Milton Knitting Circle. This weekly group meets at the Main library on Wednesdays from 6:30 - 8:30pm. Beginners and new faces always welcome.'</t>
  </si>
  <si>
    <t xml:space="preserve">Bollywood Trivia @ Beaty </t>
  </si>
  <si>
    <t xml:space="preserve">Test your knowledge of scenes, plot lines, movie stars, iconic roles, and debut Bollywood films. Bring your family and friends to test your knowledge and have some fun with Bollywood Trivia! </t>
  </si>
  <si>
    <t>STEAM Storytime @ Sherwood</t>
  </si>
  <si>
    <t>For children 3 to 5 years of age, and their parent or caregiver. This is a hands on program for both parent and child so please make alternate arrangements for siblings.
Investigate early Science, Technology, Engineering, Arts, and Mathematics concepts through stories, activities, and interactive play.</t>
  </si>
  <si>
    <t>Adult, Teen &amp; Tween</t>
  </si>
  <si>
    <t>The Secrets to Scholarship Research &amp; Writing</t>
  </si>
  <si>
    <t xml:space="preserve">There are many widespread myths about scholarships. Sometimes, this can mislead students and parents to miss out on valuable scholarship opportunities.
Scholarships are accessible to more students than what is commonly believed. And here is the most important thing: scholarships can be a game changer for a student’s career, their financial well-being, and their or their family’s bank account. 
Without exaggeration, scholarships have the ability to transform lives and careers. This presentation will help empower attendees with information to find and win scholarships.
Bio: Christopher Grafos, Ph.D., is the founder and chief scholarship mentor at BridgesEDU Scholarships.
He’s a first-generation university graduate whose life was transformed by education and winning scholarships. 
Scholarships help students financially, but they also help advance a student’s career. His life work is to champion this message and share the secrets to finding and winning scholarships.
Both teens and parents are welcome to attend. </t>
  </si>
  <si>
    <t xml:space="preserve">Positively Me Art Project </t>
  </si>
  <si>
    <t>For children 6-12 years of age. Please note: Each child requires their own library card to register.
In this creative and reflective workshop, participants will design a self-portrait that highlights their favourite personal features and qualities—both physical and non-physical. Using a provided outline of a head and shoulders as a starting point, they’ll have the freedom to draw, write, or paint representations of what makes them feel proud, unique, and confident.</t>
  </si>
  <si>
    <t xml:space="preserve">Urdu Kasauti @ Main </t>
  </si>
  <si>
    <t>Trivia on various topics for Urdu speakers. Reconnect with old friends and make new ones. Register now for a relaxing and enjoyable evening at the library.
کسوٹی
اردو بولنے والوں کے  لئے مغتلف موضوعات  پر  ٹریویا ۔ پرانے دوستوں سے دوبارہ جڑیں اور نئے بنائیں۔  لائبریری میں آرام دہ اور خوشگوار شام کے لیے ابھی رجسٹر ہوں۔</t>
  </si>
  <si>
    <t xml:space="preserve">Jump, Jam and Read @ Main </t>
  </si>
  <si>
    <t xml:space="preserve">For children 2 - 5 years of age, accompanied by a parent or caregiver  *Hand stamps will be available at 10:15 am. Space is limited. 
Join us for stories, songs, and fun as we dance, move and sing together with shakers, scarves, music, and more! Enjoy all your favorite songs and learn new ones in this vibrant and interactive program!
 </t>
  </si>
  <si>
    <t>An Evening with Jane Thomas - Author of 'Wilful Neglect' @ Sherwood</t>
  </si>
  <si>
    <t>Join us for an evening with historian and author Jane Thomas as she discusses her powerful book Wilful Neglect. Drawing from over seventy years of archival records, Thomas reveals how federal health policies, shaped without Indigenous input and rooted in colonial ideologies, allowed tuberculosis to devastate First Nations communities in Canada, even as effective treatments became widely available. This conversation will explore the lasting impact of these policies on Indigenous–settler relationships today and the urgent need to reckon with the legacy of systemic neglect in Canada’s health systems.
Light refreshments will be available. 
Book signing to follow. Copies of the book will be available for purchase. 
Before working in the Ontario Public Service (OPS), Jane Thomas completed her Masters and PhD degrees in history. Her research is focused on the impact of residential schools and government medical policies on First Nations. Her book Wilful Neglect will be published by McGill-Queen’s University Press in October 2025. She has previously taught courses in Canadian history, Indigenous studies, and health studies at Wilfrid Laurier University and the University of Western Ontario.
Jane lives with her husband and three children in Milton.</t>
  </si>
  <si>
    <r>
      <rPr>
        <rFont val="Arial"/>
      </rPr>
      <t xml:space="preserve">Join this weekly workshop to learn:
Essential Computer Skills
Microsoft and Google Tools
Mastering Zoom Meeting Controls
When:
Tuesdays, 1:00 – 3:00 pm
From September 9th to October 28th
Where: MPL Main Branch, 1010 Main Street East, Milton, ON L9T 6H7
Registration: Required through HMC Connections. Walk-ins cannot be accepted. Register here: </t>
    </r>
    <r>
      <rPr>
        <rFont val="Arial"/>
        <color rgb="FF1155CC"/>
        <u/>
      </rPr>
      <t>https://hmcconnections.com/hmc-event/computer-training-at-mplmainbranch/all/?customize_changeset_uuid=</t>
    </r>
  </si>
  <si>
    <r>
      <rPr>
        <rFont val="Arial"/>
      </rPr>
      <t xml:space="preserve">Kerry’s Place is Canada’s largest Autism services provider to children, teenagers, adults and families.  We help Autistic people participate fully in their community!
Individualized, short-term support from our expert Autism Consultants. 
Consultation services give Autistic individuals, families, and community partners access to Autism Consultants to assist with navigating resources and identified goals. Goals can include general Autism strategies, navigating community resources or education system, respite or transitional-aged planning, and more! 
Drop ins are welcome to get more information regarding services but all consulations services must go through Kerry's Place's registration below. 
Please register in advance at
</t>
    </r>
    <r>
      <rPr>
        <rFont val="Arial"/>
        <color rgb="FF1155CC"/>
        <u/>
      </rPr>
      <t>https://kerrysplace.org/get-started/</t>
    </r>
  </si>
  <si>
    <t>Drop in 55+</t>
  </si>
  <si>
    <t>Line Dancing (ID)</t>
  </si>
  <si>
    <t>Jam Session - Classic Rock, Country and Jazz</t>
  </si>
  <si>
    <t>Grab your insrument and jam with us! This is an excellent opportunity to interact with other individuals who play an instrument without the pressure of pleasing an audience. All levels are welcome</t>
  </si>
  <si>
    <t>Folk Art</t>
  </si>
  <si>
    <t>Enjoy the space to work independently on a project. Explore the world of folk art paintings and crafts. Paint on any medium such as, wood, metal and other materials. Work independently or with group assistance. No instructor available. Participant must bring their own materials.</t>
  </si>
  <si>
    <t xml:space="preserve">Billiards - Snooker (DI) </t>
  </si>
  <si>
    <t xml:space="preserve">Mexican Train Dominoes </t>
  </si>
  <si>
    <t>Tai Chi Practice For Registered Participants (SCC Fitness Studio July &amp; August)</t>
  </si>
  <si>
    <t xml:space="preserve">This is trick-taking card game. Players don't want to end up with tricks containing hearts or the queen of spades. The goal is to end up with the jack of diamonds. No prize money.
</t>
  </si>
  <si>
    <t xml:space="preserve"> Table Tennis (Older Adult) - Friday </t>
  </si>
  <si>
    <t xml:space="preserve">Join us for recreational play of this exciting game! Experienced and new participants are welcome. Limited capacity. First come, first served. </t>
  </si>
  <si>
    <t>$2.5 - $4.99</t>
  </si>
  <si>
    <t>$0 - $4.99.</t>
  </si>
  <si>
    <t>Tai Chi Practice For Registered Participants</t>
  </si>
  <si>
    <t>This is a drop-in practice session provided for individuals who are currently registered in our Tai Chi Tuesday program. No instruction is provided and must be registered in the current Fall session. Please pay at the Customer Service desk</t>
  </si>
  <si>
    <t>Bid Uchre</t>
  </si>
  <si>
    <t>Billiards - Snooker (DI)</t>
  </si>
  <si>
    <t>This activity is for Billiard fans who would like to work on their skills in a fun and social environment.  Friendly game play is expected when 2 or more participants are present.</t>
  </si>
  <si>
    <t>Tai Chi (DI)</t>
  </si>
  <si>
    <t>This independent or team game maximizes opportunities when scoring points, making pairs, and combining 15s and crib sequences. No prize money</t>
  </si>
  <si>
    <t xml:space="preserve">Table Tennis (Older Adult) </t>
  </si>
  <si>
    <t>Join us for recreational play of this exciting game! Experienced and new participants are welcome. Limited capacity. First come, first served</t>
  </si>
  <si>
    <t>Enjoy the space to work independently on a project. Helpful tips are offered from others for your masterpiece. No instructor available. Participants range from beginners to advanced. 
No instructor available. Materials not included</t>
  </si>
  <si>
    <t xml:space="preserve">Enjoy the space to work independently on a project. Helpful tips are offered from others for your masterpiece. No instructor available. Participants range from beginners to advanced. </t>
  </si>
  <si>
    <t>Do you love to sew or quilt? Join a group of individuals with the same passion to create their own projects. No instructor is available. Materials are not included, bring your own equipment.</t>
  </si>
  <si>
    <t>Sewing and Quilting - Open Studio</t>
  </si>
  <si>
    <t>Jam together weekly with players of all levels for a great morning of music. You must bring your own guitar and have knowledge of the basic guitar chords</t>
  </si>
  <si>
    <t>Line Dancing (DI)</t>
  </si>
  <si>
    <t xml:space="preserve">Jam Session - Classic Rock, Country and Jazz </t>
  </si>
  <si>
    <t xml:space="preserve">Line dancing uses a pattern of repeated steps with dancers in lines. No instructor provided. This class will provide line dances by following the participants in front of you and focus on the basics of traditional line dancing. No experience or partners required. </t>
  </si>
  <si>
    <t>The object of the game is for a player to play all the dominoes from their hand onto one or more chains. No prize money</t>
  </si>
  <si>
    <t xml:space="preserve">Tai Chi Practice For Registered Participants (SCC Fitness Studio July &amp; August) </t>
  </si>
  <si>
    <t>Table Tennis (Older Adult) - Friday</t>
  </si>
  <si>
    <t>Acquafit</t>
  </si>
  <si>
    <t>Drop in Acquafit</t>
  </si>
  <si>
    <t>$0 - $13.8</t>
  </si>
  <si>
    <t xml:space="preserve">Acquafit </t>
  </si>
  <si>
    <t xml:space="preserve">Drop in Acquafit </t>
  </si>
  <si>
    <t>SCC - Aquafit - Shallow/Deep Combo, Lap Pool</t>
  </si>
  <si>
    <t>Active bodies</t>
  </si>
  <si>
    <t>Drop-in fitness</t>
  </si>
  <si>
    <t>Do you want to get active but you don't know where to start or you feel uncomfortable in the gym? Join us in a private and supportive environment for this 45 min low impact cardio and strength class</t>
  </si>
  <si>
    <t>Active Bodies (SCC) with Lisa</t>
  </si>
  <si>
    <t>Do you want to get active but you don't know where to start or you feel uncomfortable in the gym? Join us in a private and supportive environment for this 45 min low impact cardio and strength class. Windows will be covered</t>
  </si>
  <si>
    <t>Fitness center</t>
  </si>
  <si>
    <t xml:space="preserve">Core Strength </t>
  </si>
  <si>
    <t>Core Strength Clinic (MNCC) with Ivan</t>
  </si>
  <si>
    <t>Pass holders can join us for this free clinic! Learn exercises to target the core using various equipment with tips on form &amp; technique. All fitness levels welcome.</t>
  </si>
  <si>
    <t>Bollyfit</t>
  </si>
  <si>
    <t>BollyFit (MSC) with Sharlene</t>
  </si>
  <si>
    <t>Drop-in-Spice up your fitness routine with this Bollywood-inspired fast-paced and high-energy dance fitness class that will take you through different dance styles such as Bhangra, a folk dance that stems from Punjab in Northern India</t>
  </si>
  <si>
    <t xml:space="preserve">Boot Camp (MNCC) with Amal </t>
  </si>
  <si>
    <t>Drop-in - Let the music move and motivate you to work through athletic drills and various equipment/ body weight exercises for a fast-paced, interval-style workout</t>
  </si>
  <si>
    <t xml:space="preserve">Boot Camp (MNCC) with Chantal </t>
  </si>
  <si>
    <t>Circuit Boot Camp</t>
  </si>
  <si>
    <t xml:space="preserve">Circuit Boot Camp (MSC) with Sharlene </t>
  </si>
  <si>
    <t>Boxfit</t>
  </si>
  <si>
    <t>BoxFit (MLC) with Samah</t>
  </si>
  <si>
    <t>A fast-paced full body workout using gloves and pads to build stamina, strength and agility through a mix of martial arts, boxing and athletic training.</t>
  </si>
  <si>
    <t>Cardio Strength</t>
  </si>
  <si>
    <t xml:space="preserve">Cardio Strength (MLC) with Amal (sub) </t>
  </si>
  <si>
    <t>Drop-in - Combine high/low impact aerobics and muscle conditioning exercises for a challenging cardiovascular and strength workout.</t>
  </si>
  <si>
    <t xml:space="preserve">Drop-in fitness </t>
  </si>
  <si>
    <t>Cardio Strength (MLC) with Yized</t>
  </si>
  <si>
    <t xml:space="preserve">Cardio Strength </t>
  </si>
  <si>
    <t>Cardio Strength (MLC) with Amal</t>
  </si>
  <si>
    <t>Fit for life</t>
  </si>
  <si>
    <t>Fit for Life (MSC) with Mitra</t>
  </si>
  <si>
    <t>Drop-in - Low impact walking and aerobics at an easy to moderate pace interspersed by muscle conditioning, balancing and flexibility for overall health.</t>
  </si>
  <si>
    <t>Fit For Life (MLC) with Jacqui</t>
  </si>
  <si>
    <t>Drop-in - Low impact walking and aerobics at an easy to moderate pace interspersed by muscle conditioning, balancing and flexibility for overall health</t>
  </si>
  <si>
    <t>Fit For Life (MLC) with Sandra</t>
  </si>
  <si>
    <t xml:space="preserve">Fit for Life (MSC) with Mitra </t>
  </si>
  <si>
    <t xml:space="preserve"> </t>
  </si>
  <si>
    <t>Fitness Centre</t>
  </si>
  <si>
    <t xml:space="preserve">Fitness Centre Orientation (MLC) </t>
  </si>
  <si>
    <t>Tabata</t>
  </si>
  <si>
    <t>Tabata (MLC) with Sandra</t>
  </si>
  <si>
    <t>Get maximum benefits in just 30 minutes. Alternating between 20 second high intensity intervals and 10 second recovery time for optimal aerobic improvement.</t>
  </si>
  <si>
    <t>Tabata (MLC) with Chantal</t>
  </si>
  <si>
    <t>Tabata (MSC) with Sandra</t>
  </si>
  <si>
    <t xml:space="preserve">Kettlebell </t>
  </si>
  <si>
    <t>Kettlebell (SCC) with Cecelia</t>
  </si>
  <si>
    <t>Kettlebell</t>
  </si>
  <si>
    <t>Kettlebell (SCC) with Amal</t>
  </si>
  <si>
    <t>Kettlebell (SCC) with Joseph D.</t>
  </si>
  <si>
    <t>Mind body flow</t>
  </si>
  <si>
    <t>Mind Body Flow (MSC) with Janina</t>
  </si>
  <si>
    <t>Drop-in - Relax and breathe in this class that will increase your mobility and flexibility. Please bring your own mat.</t>
  </si>
  <si>
    <t>Mind Body Flow (MLC) with Janina</t>
  </si>
  <si>
    <t>Mind Body Flow (SCC) with Janina</t>
  </si>
  <si>
    <t>18-99</t>
  </si>
  <si>
    <t>18, 19, 20, 21, 22, 23, 24, 25, 26, 27, 28, 29, 30, 31, 32, 33, 34, 35, 36, 37, 38, 39, 40, 41, 42, 43, 44, 45, 46, 47, 48, 49, 50, 51, 52, 53, 54, 55, 56, 57, 58, 59, 60, 61, 62, 63, 64, 65, 66, 67, 68, 69, 70, 71, 72, 73, 74, 75, 76, 77, 78, 79, 80, 81, 82, 83, 84, 85, 86, 87, 88, 89, 90, 91, 92, 93, 94, 95, 96, 97, 98, 99</t>
  </si>
  <si>
    <t>Every Mon, 7 sessions</t>
  </si>
  <si>
    <t>Nature Explorers</t>
  </si>
  <si>
    <t>Adapted Swimming</t>
  </si>
  <si>
    <t>This 45-minute program incorporates basic learn-to-swim techniques for participants with a disability and who require more 'hands on' assistance.</t>
  </si>
  <si>
    <t>Every Sat, 8 sessions</t>
  </si>
  <si>
    <t>Art: Art Explorers</t>
  </si>
  <si>
    <t>5-6</t>
  </si>
  <si>
    <t>5, 6</t>
  </si>
  <si>
    <t>This is the perfect course for any young artist eager to play and learn in a fun and creative studio setting. Children are encouraged to develop their artistic abilities while exploring painting techniques and working with both traditional and non-traditional materials. They’ll also have the opportunity to visit the gallery for inspiration, sparking their creativity and deepening their understanding of art. This approach inspires them to try new things, make new friends, and learn valuable skills like collaboration, problem-solving, and creative expression. All materials are provided.</t>
  </si>
  <si>
    <t>Every Sat, 10 sessions</t>
  </si>
  <si>
    <t>Art: Elements of Art and Design</t>
  </si>
  <si>
    <t>Are you ready to challenge your child to explore their imagination in a creative and supportive studio setting? Our professional artist-instructor will guide your child through the elements and principles of art and design, encouraging experimentation and self-discovery, fundamentals which are essential for developing critical thinking and observationsl skills. Children will learn how to properly use tools and techniques to create finished drawings, watercolor and acrylic paintings, prints, and a mixed-media piece. Studio discussions, gallery visits, and artist demonstrations are integral components of this course in order for all children to create works they'll be proud to showcase at an end of term art show. All materials are provided.</t>
  </si>
  <si>
    <t>Art: Mixed Media for Mini Artists</t>
  </si>
  <si>
    <t xml:space="preserve">Art: Mixed Media for Mini Artists </t>
  </si>
  <si>
    <t>Spark your little one’s creativity in this playful and engaging class designed just for mini artists! Children will explore a variety of materials and techniques, including painting, drawing, collage, and sculpting, to create their very own masterpieces. Guided by experienced instructors in a fun and nurturing studio environment, kids will develop fine motor skills, experiment with colors and textures, and learn to express themselves through art. Gallery visits will provide extra inspiration, connecting their creations to the world of professional art. All materials are provided, and no prior experience is needed.</t>
  </si>
  <si>
    <t>Every Sun, 10 sessions</t>
  </si>
  <si>
    <t>Art: Sculpture and Design Fundamentals</t>
  </si>
  <si>
    <t>Designed for intermediate students, this course encourages kids to elevate their artistic skills to the next level. Pre-teens will be guided through challenging processes to create three-dimensional sculptures and works of art. The class focuses on working with clay and recycled materials, emphasizing creative thinking and the development of problem-solving skills. All materials are provided.</t>
  </si>
  <si>
    <t xml:space="preserve">Art: Start with Art! </t>
  </si>
  <si>
    <t>Bring your creative genius to the Varley to unlock their imagination in a fun and inclusive environment. Children will be introduced to the vibrant world of color through engaging drawing, painting, and sculpting projects. The program emphasizes the fundamentals of art, including color mixing and the creative process, while encouraging self-expression and cooperation. Children will also develop their coordination and fine motor skills along the way. All materials included.</t>
  </si>
  <si>
    <t>Arts &amp; Crafts: Children</t>
  </si>
  <si>
    <t>Children will experiment with mixed media to create crafts they will be proud to keep and display. Emphasis will be on creativity and self expression.</t>
  </si>
  <si>
    <t>Every Wed, 9 sessions</t>
  </si>
  <si>
    <t>Drawing &amp; Painting: Children</t>
  </si>
  <si>
    <t>A basic course offering instruction in the different categories of drawing using a variety of mediums such as watercolours, pencil, ink and pastels. Participants spend time on an individual project involving most of the media covered. Materials are supplied.</t>
  </si>
  <si>
    <t>Museum Pottery: 5 Week Hand-building for Children</t>
  </si>
  <si>
    <t>Let your child’s imagination run wild in this 5 week hand-building course, where they will be taught various techniques such as pinching, coil building, slab building, and many more! There will be weekly projects where they will get to craft decorative as well as functional wares they could use and enjoy for many years to come! Includes clay, firing, as well as glazes and underglazes. Age: 7 to 12</t>
  </si>
  <si>
    <t>Every Thu, 5 sessions</t>
  </si>
  <si>
    <t>Bake Club: Children</t>
  </si>
  <si>
    <t>Cookies and cakes and pies, oh my! Welcome to Bake Club, the class that helps aspiring bakers develop core skills in the kitchen. From reading recipes, measuring and mixing to pouring, baking and decorating, students will delight (and devour) the many treats this class offers.</t>
  </si>
  <si>
    <t>Every Sat, 7 sessions</t>
  </si>
  <si>
    <t>Cooking: Children</t>
  </si>
  <si>
    <t>Children will enjoy cooking and eating a variety of fun recipes. Basic cooking skills, kitchen safety and fun will be emphasized.</t>
  </si>
  <si>
    <t>Every Thu, 9 sessions</t>
  </si>
  <si>
    <t>Cupcake Making: Children</t>
  </si>
  <si>
    <t>Every Sun, 8 sessions</t>
  </si>
  <si>
    <t>Chess: Children Level 1</t>
  </si>
  <si>
    <t>Chess</t>
  </si>
  <si>
    <t>Chess is an excellent avenue for learning both logical and intuitive thinking skills as well as increasing a child's attention span. The game develops good sportsmanship traits for handling wins and defeats, and it's fun. Participants will learn starting positions, moves, captures, check, checkmate, stalemate and pawn promotion.</t>
  </si>
  <si>
    <t>Chess: Children Level 2</t>
  </si>
  <si>
    <t>Chess is a great way to develop reasoning and strategic skills, improve concentration, strengthen problem solving skills and learn sportsmanship. This advanced course develops tactics and mastering of chess moves.</t>
  </si>
  <si>
    <t>Chess: Children Level 3</t>
  </si>
  <si>
    <t>If you are aware of Scholar's Mate and/or are an active player achieving a rating of around 1100 and have knowledge of basic endgames such as mating with queen, rook, opposition, etc. You are ready for Level 3! In this program we will take you further into openings and traps while looking at more complicated endgames.</t>
  </si>
  <si>
    <t>Communication Skills</t>
  </si>
  <si>
    <t>Effective communication includes listening, thinking and speaking. Participants will develop their confidence in communicating with others for a variety of purposes including information sharing, public speaking, questioning and storytelling.</t>
  </si>
  <si>
    <t>Every Tue, 8 sessions</t>
  </si>
  <si>
    <t>Essay Writing Skills</t>
  </si>
  <si>
    <t>Students progress through the process of report writing, including organization, researching, note taking, and paragraph writing in order to develop a well-structured essay. Ideally suited for students in Grades 4 to 6.</t>
  </si>
  <si>
    <t>Every Thu, 8 sessions</t>
  </si>
  <si>
    <t>French Skills</t>
  </si>
  <si>
    <t>In this fun interactive program, children will learn alphabet and sounds, numbers, colors, calendar (days of the week and month), seasons, weather, and much more. Students will also focus on reading, pronunciation, and learn to write basic sentences to communicate their feelings and convey messages. Instructed by qualified french immersion instructor.</t>
  </si>
  <si>
    <t>French: Children</t>
  </si>
  <si>
    <t>In this fun interactive program, children learn alphabet and sounds, numbers, colors, calendar (days of the week and month), seasons, weather, and much more. Students also focus on reading, pronunciation, and learn to write basic sentences to communicate their feelings and convey messages.</t>
  </si>
  <si>
    <t>Get Ready Math</t>
  </si>
  <si>
    <t>Develop a solid foundation in Grade 1 &amp; 2 Math. Explore curriculum related concepts in number sense, measurement, patterning and geometry. Program includes problem solving and reasoning to help students apply their understanding to real life situations</t>
  </si>
  <si>
    <t>Grammar Skills</t>
  </si>
  <si>
    <t>Through language focused learning and activities, students will learn how the English language works by learning parts of speech, punctuation and sentence structure. Students will improve their knowledge of language conventions in order to correct errors, refine expression and present their work effectively.</t>
  </si>
  <si>
    <t>Home Alone PA Day</t>
  </si>
  <si>
    <t>Once, 1 session</t>
  </si>
  <si>
    <t>Home Alone</t>
  </si>
  <si>
    <t>Leadership Skills</t>
  </si>
  <si>
    <t>Develop self-confidence and leadership skills! This program fosters self-esteem and enhances talents, skills and motivation through a variety of exercises and activities.</t>
  </si>
  <si>
    <t>LEGO: Children</t>
  </si>
  <si>
    <t>Have fun building items and structures using LEGO, integrating balance, stability, mechanics and colour. With a new theme each week, children build and bond through teamwork, creativity and problem-solving techniques.</t>
  </si>
  <si>
    <t>Public Speaking Skills</t>
  </si>
  <si>
    <t>Public speaking is one of people's greatest fears, yet the ability to communicate well is a vital life skill. Through non-threatening oral language and drama activities, participants develop self-confidence in their speaking skills and learn strategies for dealing with nervousness in order to become effective communicators.</t>
  </si>
  <si>
    <t>Reading Skills</t>
  </si>
  <si>
    <t>Through guided activities participants develop strategies for reading comprehension. Children learn to select strategies appropriate for different reading activities such as in reading for information or reading for entertainment, reading for quick answers, and engage to enjoy written language in all its varieties.</t>
  </si>
  <si>
    <t>Every Wed, 8 sessions</t>
  </si>
  <si>
    <t>Writing Skills</t>
  </si>
  <si>
    <t>Through language-oriented activities, students learn how the English language works and how to express their thoughts in writing. Students explore different writing formats including essays, narratives and persuasive writing and learn how to organize ideas when communicating in writing.</t>
  </si>
  <si>
    <t>Karate: Children</t>
  </si>
  <si>
    <t>Traditional karate and jiu-jitsu/aikido is a realistic and effective form of self-defense in which children learn balance, agility, kicking and coordination. This form of karate incorporates katas, punches, blocks, throws, locks, kicks and self-defense techniques.</t>
  </si>
  <si>
    <t>Kung Fu: Children Level 1</t>
  </si>
  <si>
    <t>Learn self-defense and the fundamentals of sword, spear, and boxing through Eastern style martial arts and a games-based learning system. Exercise and play through a variety of activities that develop strength and agility. Safety and fun are emphasized.</t>
  </si>
  <si>
    <t>Kung Fu: Children Level 2</t>
  </si>
  <si>
    <t>This is an extension and progression of Level 1. Continue practicing the fundamentals of sword, spear, and boxing through Eastern style martial arts and a games-based learning system. Exercise and play through a variety of activities that develop strength and agility. Safety and fun are emphasized.</t>
  </si>
  <si>
    <t>Taekwondo: Children</t>
  </si>
  <si>
    <t>This program introduces children to the most practiced martial art worldwide. The art of Taekwondo is guided by the principles of self-respect, respect for others and non-violence. Students work on agility, balance and coordination. They learn to develop self-control, courtesy, integrity, perseverance and an indomitable spirit.</t>
  </si>
  <si>
    <t>Every Th, 13 sessions</t>
  </si>
  <si>
    <t>Taekwondo: Children Level 1</t>
  </si>
  <si>
    <t>This program is run in partnership with FusionTaekwondo. The most practiced martial art worldwide, Taekwondo is guided by the principles of self-respect, respect for others and non-violence. Students not only train in the physical aspects of the art, but learn to develop self-control, courtesy, integrity, perseverance and an indomitable spirit. For those looking for the full Taekwondo experience, this program is for you. Promotion to higher belt levels is held periodically. Extra fees for promotion assessment may apply. Uniforms are mandatory during the program and can be obtained from the instructor.</t>
  </si>
  <si>
    <t>Taekwondo: Children Level 2</t>
  </si>
  <si>
    <t>For returning students. This program is run in partnership with Fusion Taekwondo. The most practiced martial art worldwide, Taekwondo is guided by the principles of self-respect, respect for others and non-violence. Students not only train in the physical aspects of the art, but learn to develop self-control, courtesy, integrity, perseverance and an indomitable spirit. For those looking for the full Taekwondo experience, this program is for you. Promotion to higher belt levels is held periodically. Extra fees for promotion assessment may apply. Uniforms are mandatory during the program and can be obtained from the instructor at the first class.</t>
  </si>
  <si>
    <t>Taekwondo: Children Level 3</t>
  </si>
  <si>
    <t>6-15</t>
  </si>
  <si>
    <t>6, 7, 8, 9, 10, 11, 12, 13, 14, 15</t>
  </si>
  <si>
    <t>For participants that are returning to Taekwondo. This program is run in partnership with FusionTaekwondo. The most practiced martial art worldwide, Taekwondo is guided by the principles of self-respect, respect for others and non-violence. Students not only train in the physical aspects of the art, but learn to develop self-control, courtesy, integrity, perseverance and an indomitable spirit. For those looking for the full Taekwondo experience, this program is for you. Promotion to higher belt levels is held periodically. Extra fees for promotion assessment may apply. Uniforms are mandatory during the program and can be obtained from the instructor.</t>
  </si>
  <si>
    <t>Ballet: Children</t>
  </si>
  <si>
    <t>A basic course covering the technical aspects of ballet, positioning of arms and legs while combining several dance steps. The program also provides an opportunity for the development of fundamental movement skills, balance, rhythm, coordination, and agility.</t>
  </si>
  <si>
    <t>Bollywood Dance: Children</t>
  </si>
  <si>
    <t>Learn Bollywood dance moves and a Bollywood dance routine! This genre of dance blends elements of classical Indian movements, Indian folk style gestures, and modern R&amp;B moves.</t>
  </si>
  <si>
    <t>Every Mon, 12 sessions</t>
  </si>
  <si>
    <t>Dance: Children</t>
  </si>
  <si>
    <t>This class explores a variety of music and dance styles such as jazz, hip-hop, lyrical, musical theatre and more - all in one energizing and upbeat class! Children learn balance, rhythm, coordination and agility.</t>
  </si>
  <si>
    <t>Drama: Children</t>
  </si>
  <si>
    <t>Encourage children to explore self-expression and develop their creative imagination through movement and characterization! The class will work towards putting together a short play to present on the final day.</t>
  </si>
  <si>
    <t>Drumming: Children</t>
  </si>
  <si>
    <t>Qualified staff lead you through basic drumming skills to enable you to play along with your favourite songs. Drums are provided. We work using a 1:6 instructor-student ratio.</t>
  </si>
  <si>
    <t>Every Tue, 7 sessions</t>
  </si>
  <si>
    <t>Glee Musical Theatre: Children</t>
  </si>
  <si>
    <t>This class combines dancing, singing and acting. Musical numbers from popular shows will be chosen and participants perform at the end of the session.</t>
  </si>
  <si>
    <t>Every Tue, 13 sessions</t>
  </si>
  <si>
    <t>Guitar: Children Level 1</t>
  </si>
  <si>
    <t>An introductory course offering the novice instruction in guitar through practice and theory. An acoustic guitar is required by each student.</t>
  </si>
  <si>
    <t>Hip Hop: Children</t>
  </si>
  <si>
    <t>Are you in tune with the latest hip hop moves? Children will learn the fundamental movement skills, coordination, agility, and balance. This program is designed for children who love to dance!</t>
  </si>
  <si>
    <t>Jazz Dance: Children</t>
  </si>
  <si>
    <t>Jazz Dance: Children,"Through the teaching of basic dance steps and movements, girls and boys build simple jazz routines. Children develop the following fundamental skills: balance, rhythm, coordination and agility. The class is for beginners only."</t>
  </si>
  <si>
    <t>Every Sun, 14 sessions</t>
  </si>
  <si>
    <t>K-Pop Dance: Children</t>
  </si>
  <si>
    <t>Strengthen your stage presence and confidence by learning Korean Pop style dance, an upbeat genre grounded in hip hop sounds with elements of jazz funk and house. Break down and master iconic K-pop moves from idols such as SHINee and BTS, while practicing a dance routine that incorporates group transformations and stage personas.</t>
  </si>
  <si>
    <t>Musical Marvels</t>
  </si>
  <si>
    <t>Children will have fun playing a variety of keyboards, ukuleles, guitars, hand drums and percussion. They will learn to read music, charts, improvise, explore rhythmic patterns, and compose original works. They will learn to play individually and in groups. Extra fee for music book.</t>
  </si>
  <si>
    <t>Piano (Keyboarding): Children</t>
  </si>
  <si>
    <t>Piano</t>
  </si>
  <si>
    <t>Learn beginner chord piano techniques through the use of personal, portable electronic keyboard. Keyboards are provided on-site. You may also bring your own keyboard.</t>
  </si>
  <si>
    <t>Tap Dance: Children</t>
  </si>
  <si>
    <t>Tap Dance: Children,"Get ready to make some noise and tap your way to fun! This 45-minute class introduces children to the rhythmic world of tap dancing. Participants will learn basic tap steps, combinations, and techniques while exploring creative movement and building confidence. No experience is needed – just bring your energy and a pair of tap shoes! This class emphasizes rhythm, coordination, a</t>
  </si>
  <si>
    <t>Every Sat, 12 sessions</t>
  </si>
  <si>
    <t>Ukulele: Children</t>
  </si>
  <si>
    <t>This introductory course is based on the enjoyment of music while learning to play the Ukulele. Ukuleles are an excellent tool for developing ear-training and teaching music theory to children. Participants learn how to hold and strum a ukulele and the basics of tuning. Using interactive demonstrations and fun teaching techniques, this program teaches children how to strum basic ukulele chords and play well-known songs.</t>
  </si>
  <si>
    <t>Every Fri, 9 sessions</t>
  </si>
  <si>
    <t>Hockey: Recreational Play Intermediate</t>
  </si>
  <si>
    <t>16-99</t>
  </si>
  <si>
    <t>16, 17, 18, 19, 20, 21, 22, 23, 24, 25, 26, 27, 28, 29, 30, 31, 32, 33, 34, 35, 36, 37, 38, 39, 40, 41, 42, 43, 44, 45, 46, 47, 48, 49, 50, 51, 52, 53, 54, 55, 56, 57, 58, 59, 60, 61, 62, 63, 64, 65, 66, 67, 68, 69, 70, 71, 72, 73, 74, 75, 76, 77, 78, 79, 80, 81, 82, 83, 84, 85, 86, 87, 88, 89, 90, 91, 92, 93, 94, 95, 96, 97, 98, 99</t>
  </si>
  <si>
    <t>Recreational Hockey play for Intermediate players. Players are divided up equally by an on-ice City of Markham staff. Please wear full Hockey equipment and CSA approved hockey helmet.</t>
  </si>
  <si>
    <t>Introduction to Hockey: Adult</t>
  </si>
  <si>
    <t>Here's an opportunity to explore the game of hockey at a recreational level. The program covers the basic skills. All levels are welcome and fundamental skills be explored. CSA-approved hockey helmet. Full Equipment is required.</t>
  </si>
  <si>
    <t>Every Tue, 4 sessions</t>
  </si>
  <si>
    <t>Learn to Skate: Adult Level 1</t>
  </si>
  <si>
    <t>C.S.A. approved hockey helmets are MANDATORY for this program.</t>
  </si>
  <si>
    <t>Every Sat, 9 sessions</t>
  </si>
  <si>
    <t>Learn to Skate: Adult Level 2</t>
  </si>
  <si>
    <t>This intermediate skating program is designed for those who wish to work on their skating skills. CSA-approved hockey helmets are MANDATORY. Participants must bring their own skates, as well as ski gloves/mitts and warm clothing. NOTE: Bicycle and ski helmets are not acceptable. C.S.A. approved hockey helmets are MANDATORY for this program No Class on April 5 2025.</t>
  </si>
  <si>
    <t>Power Skating &amp; Hockey Skills for ladies</t>
  </si>
  <si>
    <t>Designed for women who wish to enhance their skills in hockey and ringette. The course consists of warm-up activities, skating and stick-handling drills and game play and is intended to maximize ice time for participants. CSA-approved hockey helmets with mask are MANDATORY, as are gloves and hockey sticks. Full hockey/ringette equipment is highly recommended.</t>
  </si>
  <si>
    <t>Power Skating &amp; Hockey Skills: Adult</t>
  </si>
  <si>
    <t>Archery: Adult</t>
  </si>
  <si>
    <t>This program is designed to teach adults basic archery skills and techniques. Qualified Instructors introduce the fundamental skills of archery in a fun and safe environment. All equipment is supplied.</t>
  </si>
  <si>
    <t>Badminton: Adult Level 1</t>
  </si>
  <si>
    <t>An opportunity to play recreational badminton with players of varying skill levels. Birds supplied, racquet required.</t>
  </si>
  <si>
    <t>Badminton: Adult Level 2</t>
  </si>
  <si>
    <t>This program has been designed for the more skilled player. This co-ed setting offers a friendly competitive atmosphere. Birds supplied, racquet required.</t>
  </si>
  <si>
    <t>Badminton: Recreational Play</t>
  </si>
  <si>
    <t>Here is your opportunity to come out and practice your badminton skills with other players and friends. The activity convenor facilitates this program and assists with arranging games and controlling the courts when needed. Please note this program does not include instruction.</t>
  </si>
  <si>
    <t>Basketball: Recreational Play</t>
  </si>
  <si>
    <t>The program provides an opportunity for men and women to play recreational basketball. A 10-minute warm-up is followed by a non-competitive game for the remainder of the class.</t>
  </si>
  <si>
    <t>Pickleball: Adult Level 1</t>
  </si>
  <si>
    <t>Come out and learn the fun game of pickleball - any level can play! Enjoy lessons and gameplay each week.</t>
  </si>
  <si>
    <t>Pickleball: Adult Level 2</t>
  </si>
  <si>
    <t>Tailored to those looking to improve their skills and further develop their game. A focus will be placed on gameplay, technical skills, and in-game strategy. This program will build on the lessons taught in the Pickleball: Adult - Level 2.</t>
  </si>
  <si>
    <t>Pickleball: Adult Level 3</t>
  </si>
  <si>
    <t>Level 3 Pickleball instructional. Working on Higher level skills and Drills.</t>
  </si>
  <si>
    <t>Every Sun, 9 sessions</t>
  </si>
  <si>
    <t>Pickleball: Recreational Play</t>
  </si>
  <si>
    <t>This program is recommended for Intermediate players. Here is your opportunity to come out and practice your pickleball skills with other players and friends. The activity convenor facilitates this program and assists with arranging games and controlling the courts when needed. Please note this program does not include instruction. Please note that players need to know the general pickleball rules, playing etiquette, scoring and court rotations before playing.</t>
  </si>
  <si>
    <t>Rock Climbing: Adult Level 1</t>
  </si>
  <si>
    <t>Join us at Armadale Community Centre for adventure on the wall! With three challenging overhangs, over 190 holds and 30 feet of vertical climbing, we can offer an exhilarating evening of climbing. The course includes instruction, techniques and equipment. All the climbing equipment is provided. Must wear closed-toe athletic shoes to participate. No experience is required.</t>
  </si>
  <si>
    <t>Every Sun, 5 sessions</t>
  </si>
  <si>
    <t>Soccer: Adult Recreational Play</t>
  </si>
  <si>
    <t>16-64</t>
  </si>
  <si>
    <t>16, 17, 18, 19, 20, 21, 22, 23, 24, 25, 26, 27, 28, 29, 30, 31, 32, 33, 34, 35, 36, 37, 38, 39, 40, 41, 42, 43, 44, 45, 46, 47, 48, 49, 50, 51, 52, 53, 54, 55, 56, 57, 58, 59, 60, 61, 62, 63, 64</t>
  </si>
  <si>
    <t>Play a friendly game of soccer. Players will be broken into teams.</t>
  </si>
  <si>
    <t>Volleyball: Adult Instructional</t>
  </si>
  <si>
    <t>Are you a beginner or novice volleyball player and wish to improve your skill and techniques? Join us for an evening of instruction, followed by game play!</t>
  </si>
  <si>
    <t>Volleyball: Adult Level 2 (Intermediate)</t>
  </si>
  <si>
    <t>Beginner intermediate to intermediate volleyball player that wish to improve your skill and techniques? Join us for an evening of instruction, followed by game play!</t>
  </si>
  <si>
    <t>Volleyball: Adult Skills Clinic</t>
  </si>
  <si>
    <t>Sharpen your volleyball fundamentals in this multiple week clinic focused on technique and consistency. Each week targets a specific skill to help elevate your all-around game: Passing &amp; Serve Receive, Setting &amp; Ball Control, Attacking &amp; Footwork, Serving &amp; Defensive Positioning The program is for players to build fundamentals and improve execution through focused drills and coaching.</t>
  </si>
  <si>
    <t>Every Thu, 13 sessions</t>
  </si>
  <si>
    <t>Cardio Tennis</t>
  </si>
  <si>
    <t>Cardio Tennis is a blast! This group activity combines drills with a high-energy workout, perfect for players of all levels. With fun warm-ups, heart-pumping cardio sessions, and relaxing cool-downs, it's an exciting way to get fit and burn calories. Looking for a lively, new way to stay in shape? Give Cardio Tennis a shot!</t>
  </si>
  <si>
    <t>Every Tue, 10 sessions</t>
  </si>
  <si>
    <t xml:space="preserve">Pic 10 (Pickleball &amp; Tennis) </t>
  </si>
  <si>
    <t>As a tennis and pickleball player you can discover the unique blend of racquet sports with a comprehensive lesson. Whether you're a beginner eager to learn the basics or an experienced player looking to refine your skills, this lesson offers the perfect blend of both sports. Develop your skills, boost your confidence, and have a great time learning two of the most exciting racquet sports!</t>
  </si>
  <si>
    <t>Tennis: Ace Players (Adults)</t>
  </si>
  <si>
    <t>Participants must be a Tennis Canada Level 3.0 or an International Tennis Number of 7. Ace will focus on game play with a review of strokes and skills in each class. This lesson is for advanced players, that can successfully serve and rally continuously. Full motion on serves, and at least 50% success on first serve is a requirement. Players will be assessed the first class; if you do not meet the minimum requirements another level will be recommended.</t>
  </si>
  <si>
    <t>Tennis: Level 1 (Adults)</t>
  </si>
  <si>
    <t>This recreational tennis program is designed for men and women interested in learning the game. Each session consists of a warm-up, skill development and game play. You MUST bring your own tennis racquet.</t>
  </si>
  <si>
    <t>Tennis: Level 2 (Adults)</t>
  </si>
  <si>
    <t>The class focuses on adjusting to technical and practical play, including weight distribution, proper footwork, forehand, backhand swings and stroke fundamentals. Tennis racquet and proper tennis shoes are required.</t>
  </si>
  <si>
    <t>Tennis: Level 3 (Adults)</t>
  </si>
  <si>
    <t>Level 3 should be taken prior to registering in the Ace program. Participants learn ball control, how to sustain full rally, develop team work for doubles, strategic game play, footwork, and serves. Tennis racquet and proper tennis shoes are required.</t>
  </si>
  <si>
    <t>Cricut 3-Week Beginner's Course</t>
  </si>
  <si>
    <t>13-99</t>
  </si>
  <si>
    <t>13, 14, 15, 16, 17, 18, 19, 20, 21, 22, 23, 24, 25, 26, 27, 28, 29, 30, 31, 32, 33, 34, 35, 36, 37, 38, 39, 40, 41, 42, 43, 44, 45, 46, 47, 48, 49, 50, 51, 52, 53, 54, 55, 56, 57, 58, 59, 60, 61, 62, 63, 64, 65, 66, 67, 68, 69, 70, 71, 72, 73, 74, 75, 76, 77, 78, 79, 80, 81, 82, 83, 84, 85, 86, 87, 88, 89, 90, 91, 92, 93, 94, 95, 96, 97, 98, 99</t>
  </si>
  <si>
    <t>Learn how to design and use the Cricut die cutter with this three week course perfect for beginners. By the end of the three weeks you will have learned how to set up your machine, use Cricut Design Space, and create a single layer heat transfer vinyl (applied on a canvas pencil case) and a multi-layer heat transfer vinyl (applied on a canvas tote bag). All materials will be provided.</t>
  </si>
  <si>
    <t>Every Wed, 3 sessions</t>
  </si>
  <si>
    <t>How to Make a Vinyl Sticker with Cricut (Level 1)</t>
  </si>
  <si>
    <t>Want to learn how to create unique designs for your next craft project? This workshop will provide step-by-step instructions on how to create a vinyl sticker using Cricut’s Design Space. All materials will be provided.</t>
  </si>
  <si>
    <t>Introduction to Epilog Laser Engraver</t>
  </si>
  <si>
    <t>Learn how to prepare a design for laser engraving and engrave a small charcuterie board. All materials will be provided.</t>
  </si>
  <si>
    <t>How to Make a Greeting Card with Cricut (Level 1)</t>
  </si>
  <si>
    <t>Want to learn how to create unique designs for your next craft project? This workshop will provide step-by-step instructions on how to create a greeting card using Cricut’s Design Space. All materials will be provided.</t>
  </si>
  <si>
    <t>How to Make a Holiday Card with Cricut (Level 1)</t>
  </si>
  <si>
    <t>Want to learn how to create unique designs for your next craft project? This workshop will provide step-by-step instructions on how to create a holiday card using Cricut’s Design Space. All materials will be provided.</t>
  </si>
  <si>
    <t>Introduction to Brother Embroidery Machine</t>
  </si>
  <si>
    <t>Learn the basics of how to set up the embroidery machine and monogram a small face towel. All materials will be provided.</t>
  </si>
  <si>
    <t>Creative Arts PA Day and Holiday Programs</t>
  </si>
  <si>
    <t>ART: Paint and Play P.A. Day | Ages 4 to 7</t>
  </si>
  <si>
    <t>Get out of the classroom, and into the studio to Paint and Play this P.A. Day. Children will explore a variety of painting techniques, experiment with vibrant colors, and bring their imaginations to life through hands-on art projects. Alongside creative play and engaging activities, kids will also have time to make new friends, express themselves, and discover the joy of making art. Perfect for young artists eager to learn and play in a supportive and inspiring environment!</t>
  </si>
  <si>
    <t>ART: Paint and Play P.A. Day | Ages 8 to 12</t>
  </si>
  <si>
    <t>Museum Pottery: P.A. Day Full day Hand-building Pottery Camp</t>
  </si>
  <si>
    <t>Spend your P.A. Day at the Markham Museum Pottery Studio. Our young artists will learn how to create their very own imaginative project. Participants will learn the basic techniques of coiling, pinching and slab building as well as decorating and painting their one-of-a-kind clay masterpiece. A must-have experience for every creative child! No experience required and all materials/firing included. Age: 7-13</t>
  </si>
  <si>
    <t>Educational PA Day and Holiday Programs</t>
  </si>
  <si>
    <t>Math Elite + U Camp (Grade 1-4)</t>
  </si>
  <si>
    <t>This PA day club is for young mathematicians at a G1-4 level to gather and investigate interesting math problems and tackle challenging questions together with the support of a mentor. Students will be able to enhance and apply their knowledge into practical math problems. Workbooks will be provided free of charge.</t>
  </si>
  <si>
    <t>General PA Day and Holiday Programs</t>
  </si>
  <si>
    <t>PA Day: Adventure Camp</t>
  </si>
  <si>
    <t>At our PA Day camp, kids will enjoy a fun-filled variety of activities designed to keep them engaged, active, and creative! From exciting team games that encourage collaboration and friendly competition to arts and crafts where they can unleash their imagination, there's something for everyone. Campers can also participate in a range of sports, perfect for staying active while learning new skills. Whether it's creating colorful crafts, playing sports, or diving into games, every day brings a new adventure designed to inspire and entertain!</t>
  </si>
  <si>
    <t>Technology and Engineering PA Day and Holiday Programs</t>
  </si>
  <si>
    <t>Video Games Coding Adventures!</t>
  </si>
  <si>
    <t>Join us for a coding adventure where your child can unleash their programming skills and collaborate to create interactive games using a user-friendly visual programming language. Working in pairs, kids will learn, exchange ideas, and bring their collective imaginations to life through coding. The day will end with the excitement of seeing their very own game come to life!</t>
  </si>
  <si>
    <t>Bussing: Summer</t>
  </si>
  <si>
    <t xml:space="preserve">Angus Glen C.C to Chimo Campground </t>
  </si>
  <si>
    <t>MUST BE REGISTERED FOR ECO CAMP THE WEEK - August 5, 2025 - August 8th, 2025 Please arrive 10 minutes before the pick up time to ensure you do not miss the bus. The busses are on a schedule and need to leave on time. If your camper misses the bus, the parents/guardians are responsible for transportation to ECO Camp @ Chimo that day. Pick Up Location: 3990 Major Mackenzie Dr E, Markham, ON L6C 1P8 Pick Up Time: 8:30am Arrival to Chimo Campgrounds: 9:00am Departure time from Chimo Campgrounds: 4:00pm Arrival to Angus Glen Community Centre: 4:30pm</t>
  </si>
  <si>
    <t>Everyday, 4 sessions</t>
  </si>
  <si>
    <t>Cornell C.C to Chimo Campground</t>
  </si>
  <si>
    <t>MUST BE REGISTERED FOR ECO CAMP THE WEEK - August 5, 2025 - August 8, 2025 Please arrive 10 minutes before the pick up time to ensure you do not miss the bus. The busses are on a schedule and need to leave on time. If your camper misses the bus, the parents/guardians are responsible for transportation to ECO Camp @ Chimo that day. Pick Up Location: 3201 Bur Oak Ave, Markham, ON L6B 0T2 Pick Up Time: 8:30am Arrival to Chimo Campgrounds: 9:00am Departure time from Chimo Campgrounds: 4:00pm Arrival to Cornell Community Centre: 4:30pm</t>
  </si>
  <si>
    <t>Thornhill C.C to Chimo Campground</t>
  </si>
  <si>
    <t>MUST BE REGISTERED FOR ECO CAMP THE WEEK - August 4, 2025 - August 8, 2025 Please arrive 10 minutes before the pick up time to ensure you do not miss the bus. The busses are on a schedule and need to leave on time. If your camper misses the bus, the parents/guardians are responsible for transportation to ECO Camp @ Chimo that day. Pick Up Location: 7755 Bayview Ave, Thornhill, ON L3T 4P1 Pick Up Time: 8:30am Arrival to Chimo Campgrounds: 9:00am Departure time from Chimo Campgrounds: 4:00pm Arrival to Thornhill Community Centre: 4:30pm</t>
  </si>
  <si>
    <t>Creative Arts Summer Camp</t>
  </si>
  <si>
    <t>ART: Amazing Artists</t>
  </si>
  <si>
    <t>Campers will dive into the world of iconic artists like Picasso, Van Gogh, and Monet, creating their own masterpieces through painting, drawing, and clay modeling. Each day focuses on a different artist and technique, inspiring kids to express their creativity while learning new skills and having fun!</t>
  </si>
  <si>
    <t>ART: MegaMasterpieces</t>
  </si>
  <si>
    <t>Unleash your child's inner artist at MegaMasterpieces Camp! Dive into a creative adventure where your little artists will transform ordinary canvases, exploring the boundless world of color and form. MegaMasterpieces Camp is not just an art camp; it's a larger-than-life experience for your child to create massive paintings, fostering big art, big fun, and big memories! Watch as their imagination blossoms into breathtaking masterpieces that will leave a lasting impression.</t>
  </si>
  <si>
    <t>ART: Outdoor Art Adventures</t>
  </si>
  <si>
    <t>An art adventure awaits at the Varley! Inspired by Fred Varley, Emily Carr, and Canadian En Plein air artists, campers use the outdoors as a place to be inspired to create finished artworks.</t>
  </si>
  <si>
    <t>ART: Super Hero Studio Creations</t>
  </si>
  <si>
    <t>6-7</t>
  </si>
  <si>
    <t>6, 7</t>
  </si>
  <si>
    <t>In this camp, kids will use their imagination to create superhero characters, complete with unique powers, costumes, and accessories. They’ll craft personalized superhero masks, shields, and capes, as well as sculpt superhero figures out of clay. This hands-on experience lets kids bring their superheroes to life in their own way!</t>
  </si>
  <si>
    <t>DIY Camp</t>
  </si>
  <si>
    <t>Embark on a journey of creativity, innovation, and hands-on learning at our DIY Adventure Camp! This immersive camp is designed for campers who have a passion for crafting, building, and exploring the world through their own creations. Whether you're a craft enthusiast, or simply someone who loves to tinker, this camp offers a dynamic and exciting environment to hone your DIY skills.</t>
  </si>
  <si>
    <t>Every Tue, Wed, Thu, Fri, 4 sessions</t>
  </si>
  <si>
    <t>Museum: Half Day Pottery Camp</t>
  </si>
  <si>
    <t>Come and enjoy Markham Museum’s Pottery Studio. Campers will create imaginative projects throughout the week, learning various techniques such as coiling, pinching process and slab building. Campers will be taught various pottery skills by our professional potter and gain inspiration for their projects from the Museum’s collection and natural spaces. A must have experience for any creative child! No experience required and all materials/firing included.</t>
  </si>
  <si>
    <t>Photography Club Camp</t>
  </si>
  <si>
    <t>Welcome to our camp where young imaginations are captured through the lens! This camp will teach your kids how to take creative images and explore the art of storytelling through photos. Let your child discover the world through a new lens and build summer camp memories that will last a lifetime.</t>
  </si>
  <si>
    <t>Museum: Teen Pottery Wheel Throwing &amp; Hand building Camp</t>
  </si>
  <si>
    <t>This half day camp provides a wonderful opportunity for teens to learn the basics of Pottery hand building, throwing and trimming on the potter’s wheel. Campers will develop the skills to create functional or decorative pieces such as mugs, bowls, vases, creative creatures and unique sculptures. We will touch on ceramic art, the history of clay around the world, geology, and even the chemistry of clay. No experience required and all materials/firings included.</t>
  </si>
  <si>
    <t>Museum: Fashion, Fabric, Fun Camp</t>
  </si>
  <si>
    <t>Calling all creative kids who have a passion for fashion! This week, campers will explore our interactive Textile Studio and try their hand at basic weaving, sewing, and felting techniques. Campers will draw inspiration from the Museum's own textile and fashion collection to create their own fashion accessories. By the end of the week, these budding designers will get to show off their works at a fashion show.</t>
  </si>
  <si>
    <t>Everyday, 5 sessions</t>
  </si>
  <si>
    <t>ART: Clay-Mation</t>
  </si>
  <si>
    <t>In our Clay-Mation studio, young like-minded artists will collaborate to produce a stop-motion film. A final showcase for parents and guardians will celebrate the hard work and creative freedom interwoven into their films. Some materials are provided; campers are required to come with their own device that is compatible with the free Stop Motion Studio app and is capable of taking photos, such as a smartphone, as well as a personal laptop if possible. A USB is required to securely store their film too.</t>
  </si>
  <si>
    <t>ART: Imagination and Play</t>
  </si>
  <si>
    <t>Campers learn about themselves in this fun and creative camp. Let your child's personalities shine as they share their ideas, feelings, and experiences through hands-on art activities. Campers will draw, paint and play their summer days away.</t>
  </si>
  <si>
    <t>Fashion &amp; Beauty Adventure Camp</t>
  </si>
  <si>
    <t>Designed especially for fashion and beauty forward enthusiasts to explore in a fun and positive way! They will learn how to sketch their own clothing and receive an age appropriate lessons in skincare, hair styling and nails and the importance of self-care and how to enhance their natural beauty.</t>
  </si>
  <si>
    <t>Weekdays, 5 sessions</t>
  </si>
  <si>
    <t>Museum: C.S.I Camp Scene Investigation</t>
  </si>
  <si>
    <t>Time to step into the shoes of a Camp Scene Investigator! There is something amiss at the Museum this summer and we need your help to figure out this mystery. Campers will learn about the science behind crime scene investigations and what it takes to be a real CSI. Campers will work together to solve cases by gathering evidence, conducting chemical analysis, looking for fingerprints, decoding riddles and more.</t>
  </si>
  <si>
    <t>ART: Crafty Critters</t>
  </si>
  <si>
    <t>Embark on a whimsical adventure at Crafty Critters Camp! Our camp is a haven for young artists to explore the enchanting world of crafting creatures, from fantastical beasts to friendly critters. Through a mix of painting, sculpting, and imaginative projects, kids will bring their crafty critters to life, fostering both artistic skills and a love for imaginative expression. Join us for a summer filled with laughter, creativity, and a gallery of delightful critters crafted by your child's hands!</t>
  </si>
  <si>
    <t>ART: Play and Perform</t>
  </si>
  <si>
    <t>Children spend a week preparing a theatrical performance for their family and friends. Campers collaborate to design costumes, make props, and build instruments to complete the show!</t>
  </si>
  <si>
    <t>ART: Portfolio Development</t>
  </si>
  <si>
    <t>In this camp, campers will focus on building a strong art portfolio that showcases both their creativity and technical skills. Through a variety of hands-on projects, they’ll explore different art forms and learn essential techniques to improve their craft. From mastering new materials to refining their artistic style, kids will gain the tools they need to present their work professionally. By the end of the week, they’ll have a polished portfolio that highlights their growth and passion for art. Perfect for aspiring artists who want to take their skills to the next level!</t>
  </si>
  <si>
    <t>Drawing and Painting Camp</t>
  </si>
  <si>
    <t>Campers learn to work in a variety of mediums such as watercolours, pencil, ink and pastels. Campers spend time on an individual project to take home at the end of the week. Other camp activities such as games, crafts, and sports also included in this experience.</t>
  </si>
  <si>
    <t>ECO Summer Camp</t>
  </si>
  <si>
    <t>ECO Camp</t>
  </si>
  <si>
    <t>Calling all nature lovers! Discover the great outdoors by exploring Camp Chimo which is situated right beside Milne Park and the Rouge River. Activities will include: campfire building, basic orienteering skills, shelter building, hiking, camp songs and more...</t>
  </si>
  <si>
    <t>Educational Summer Camp</t>
  </si>
  <si>
    <t>Museum: Junior Science Magic Camp</t>
  </si>
  <si>
    <t>Calling all scientists! Join us this week and explore the magic of science through exciting experiments, spectacular simple machines, and electrifying electronic projects! Campers will mix colourful concoctions, connect simple circuits, build rockets, and much more. Each day, campers will participate in a variety of hands-on experiments using the Scientific Method, fun outdoor activities and games on the Museum’s beautiful 25 acre grounds.</t>
  </si>
  <si>
    <t>Museum: Science Magic Camp</t>
  </si>
  <si>
    <t>Awesome Authors Camp</t>
  </si>
  <si>
    <t>Campers will enjoy creative writing and story telling at this camp. Children will be given brief writing assignments that will inspire and motivate them. Campers will also take part in active games, outdoor play, arts and crafts, and theme days.</t>
  </si>
  <si>
    <t>Comic Creator Camp</t>
  </si>
  <si>
    <t>Join us for an exciting adventure for young artists and writers, where campers will learn the art of crafting compelling comics through writing, illustrating, and storytelling. Participants will explore character development, plot structure, and visual design, gaining hands-on experience in both drawing and scripting their own comic strips. By the end of the camp, each child will have created their very own comic, showcasing their unique characters and stories. Please note pizza orders are for the Friday of that camp week and all pizza orders include a bag of chips and juice box. This is a four-day camp running Tuesday to Friday.</t>
  </si>
  <si>
    <t>Leadership in Training Camp</t>
  </si>
  <si>
    <t>14-16</t>
  </si>
  <si>
    <t>14, 15, 16</t>
  </si>
  <si>
    <t>Campers learn leadership skills and improve their knowledge of group dynamics, effective communication, safety management, program planning and behaviour management. Participants complete their HIGH FIVE and Standard First Aid as part of this camp. Campers will also have their own camp experience with swimming, special guests, theme days, and specialty clinics. Participants will shadow camp staff, and plan activities for current campers. This camp is a three week committment, two weeks at camp and a one-week placement. Campers must be 14 by the start of camp. Students may be eligible to receive their Community Service Hours, however check with your schools guidance office to confirm.</t>
  </si>
  <si>
    <t>Weekdays, 9 sessions</t>
  </si>
  <si>
    <t>Mechanical Engineer Camp</t>
  </si>
  <si>
    <t>Are you curious about what happens behind the scenes at your Recreation Centre? Learn about ice making, pool chemicals, water testing and filters, electrical systems, and get VIP access to the mechanical rooms, plus you can get a picture on the Zamboni! Campers will be able to link educational learning with practical skill applications. Games, sports, and crafts will be included.</t>
  </si>
  <si>
    <t>Science Camp</t>
  </si>
  <si>
    <t>Explore science through fun, hands-on experiments and weekly themes. Campers participate in a variety of science activities, as well as outdoor play, sports and games. Recreational swim will be included in some locations.</t>
  </si>
  <si>
    <t>Young Innovators Camp</t>
  </si>
  <si>
    <t>Campers will be empowered to tackle real-world challenges by developing creative solutions and learning the process of idea development, market research and planning. Campers will gain valuable skills in problem-solving, teamwork, and pitching their ideas, while working on projects that can make a positive impact. Please note pizza orders are for the Friday of that camp week and all pizza orders include a bag of chips and juice box.</t>
  </si>
  <si>
    <t>Museum: Junior Archaeologists Camp</t>
  </si>
  <si>
    <t>Ready, Set, Dig! If your camper loves to explore and get a little messy this is the camp for them. Campers will engage in a wide range of indoor and outdoor activities that emphasize discovery, fun, and learning through hands-on archaeology based experiments and activities. Through a variety of simulated digs, your Junior Archaeologist will discover the basics of archaeology from the scientific processes involved in their excavation to classifying everything they find.</t>
  </si>
  <si>
    <t>Adventures in Math &amp; Science Camp</t>
  </si>
  <si>
    <t>Campers will investigate various concepts in math, science and nature through inquiry play-based activities, games and crafts designed to stimulate their natural curiosity. Campers will have the opportunity to explore, experiment, discover and solve problems. Please note pizza orders are for the Friday of that camp week and all pizza orders include a bag of chips and juice box.</t>
  </si>
  <si>
    <t>Chess Camp</t>
  </si>
  <si>
    <t>Campers will receive 3 hours of chess instruction daily. They will also participate in activities that teach them how to work as a team. By the end of the week, campers will know how to play Chess and how to work well in a group.</t>
  </si>
  <si>
    <t>Magic Camp</t>
  </si>
  <si>
    <t>Campers learn magic through a professional magician with hands-on activities and participation in a magic show. Campers also participate in outdoor play, arts and crafts, sports, games and theme days. Swimming is offered at some locations.</t>
  </si>
  <si>
    <t>Museum: Mini Machines</t>
  </si>
  <si>
    <t>Does your child love trains, trucks, tractors and anything else that moves? Then this camp is for them! This summer, campers will learn the basic principles of physics, engineering and motion through exciting hands-on activities that celebrate and explore different modes of transportation. The fun and learning continues as they discover the amazing world of simple and complex machines through variety of hands-on learning experiences, crafts, outdoor activities and cooperative games.</t>
  </si>
  <si>
    <t>Fun With Finances: A Financial Literacy Adventure Camp</t>
  </si>
  <si>
    <t>During this week of camp, campers aged 6 to 10 will have an opportunity to learn about the different types of coins and their value along with the different types of bills and their value. Campers will also learn about how to make change, how to earn money, while saving money and much more!</t>
  </si>
  <si>
    <t>Math Elites + U (Grade 1-4) Camp</t>
  </si>
  <si>
    <t>This fun camp is for young mathematicians to gather and investigate interesting math problems and tackle challenging questions together with the support of mentors. Students will be able to enhance and apply their knowledge into practical math problems. Materials will be provided.</t>
  </si>
  <si>
    <t>Public Speaking Camp</t>
  </si>
  <si>
    <t>Campers will explore fun and interactive activities and games to develop self-confidence.  Participants will work on activities to practice speaking and presentation skills in order to become more effective communicators.  Participants will prepare and share an inspiring speech as their final project on the last day of camp. Please note pizza orders are for the Friday of that camp week and all pizza orders include a bag of chips and juice box.</t>
  </si>
  <si>
    <t>Writer’s Workshop Camp</t>
  </si>
  <si>
    <t>Does your child have passion for storytelling and writing? Join us for a creative and fun week where young writers will explore their imagination and develop their storytelling skills. Campers will engage in guided writing activities, from brainstorming ideas to crafting characters and plots, culminating in the creation of their very own short story book. By the end of the week, each child will take home their personalized book, celebrating their creativity and hard work. Please note pizza orders are for the Friday of that camp week and all pizza orders include a bag of chips and juice box.</t>
  </si>
  <si>
    <t>Academic Camp</t>
  </si>
  <si>
    <t>Campers experience a balance between recreational activities and casual learning. Learning is done in a fun and interactive way, with focus on reading, writing, mathematics and more. For a fun, physical break, sports, crafts and games are also included.</t>
  </si>
  <si>
    <t>Math Elites + U (Grade 4 - 6) Camp</t>
  </si>
  <si>
    <t>Extended Care: Summer</t>
  </si>
  <si>
    <t>Before Care</t>
  </si>
  <si>
    <t>This program is designed for campers before the camp day starts. Supervised quiet and independent activities include board games, cards, puzzles and more. If you need before-camp care for a two-week camp session, you must register in each week of the after camp program.</t>
  </si>
  <si>
    <t>Extended Care: Before</t>
  </si>
  <si>
    <t>This program is designed for campers before the camp day ends. Supervised quiet and independent activities include board games, cards, puzzles and more.</t>
  </si>
  <si>
    <t>Theatre: Extended Care Before</t>
  </si>
  <si>
    <t>This program is designed for campers before the camp day begins. Supervised quiet and independent activities include board games, cards, puzzles and more. If you need before-camp program for a two-week camp session, you must register in each week of the before camp program.</t>
  </si>
  <si>
    <t>After Care</t>
  </si>
  <si>
    <t>This program is designed for campers after the camp day ends. Supervised quiet and independent activities include board games, cards, puzzles and more. If you need after-camp care for a two-week camp session, you must register in each week of the after camp program.</t>
  </si>
  <si>
    <t>Extended Care: After</t>
  </si>
  <si>
    <t xml:space="preserve">Theatre: Extended Care After </t>
  </si>
  <si>
    <t>General Summer Camp</t>
  </si>
  <si>
    <t>Computers and Business Camp</t>
  </si>
  <si>
    <t>Campers will explore the use of computers for one hour each day and learn how to use a variety of Microsoft software. Campers will also learn and explore the exciting world of business and economics, by using “fun” money to buy, sell and trade in their own make believe business camp world. Also included are games, theme days, special guests and swimming.</t>
  </si>
  <si>
    <t>Hands on Cooking Camp</t>
  </si>
  <si>
    <t>This camp teaches children skills to make meals on their own! Learn how to make breakfast, lunch, dinner, and everything in between. Campers will sample their creations and go home with a recipe book filled with unique meal ideas to make at home. Program is held in a facility that is not allergen-free. Other camp activities such as games and crafts will be included.</t>
  </si>
  <si>
    <t>Jr. Chef Camp</t>
  </si>
  <si>
    <t>This educational camp teaches the junior chef basic safety skills in the kitchen while preparing fun, nutritious recipes. Each chef helps prepare each recipe and assists in the cleanup. All chefs' creations are eaten at the end of the class. Campers enjoy a themed week full of fun while participating in games, outdoor water play, arts and crafts. Please note: It is recommended that all participants and staff wear a mask while preparing food in the kitchen.</t>
  </si>
  <si>
    <t>Jr. Fun in the Sun</t>
  </si>
  <si>
    <t>Campers will participate in a fun camp environment that consists of sports, activities and crafts throughout the day.</t>
  </si>
  <si>
    <t>Junior Chefs Camp</t>
  </si>
  <si>
    <t>Lego Camp</t>
  </si>
  <si>
    <t>Get ready for a week of endless creativity and construction at LEGO Camp! Over five exciting days, campers will explore themed LEGO challenges, collaborate on epic group builds, and bring their imaginations to life. From towering skyscrapers to moving vehicles, the possibilities are endless. Perfect for LEGO enthusiasts of all skill levels!</t>
  </si>
  <si>
    <t>Science and Exploration for Juniors Camp</t>
  </si>
  <si>
    <t>This camp is designed for preschoolers to discover the world of science through fun and exciting games, activities and experiments. Activities are designed to help campers investigate the properties of science.</t>
  </si>
  <si>
    <t>Young Yogis</t>
  </si>
  <si>
    <t>Young Yogi campers will move, create and grow in the sunshine. Bringing campers Kids Yoga fun, Nature Play, Mindful Crafting, Dress Up Days and so much more, campers will be making their summer mindful, meaningful and memorable.</t>
  </si>
  <si>
    <t>Dance and Drama Camp</t>
  </si>
  <si>
    <t>Campers take part in a variety of animal-aware and nature-based activities. Designed for the pre-school child, this camp explores the outdoor world in a fun and exciting way.</t>
  </si>
  <si>
    <t>Junior Animal and Nature Camp</t>
  </si>
  <si>
    <t>My Little Camper</t>
  </si>
  <si>
    <t>Little campers enjoy a themed week full of fun. They will participate in games, sports, outdoor water play, arts and crafts, and story time, as well as experiencing a special guest or activity each week!</t>
  </si>
  <si>
    <t>Inclusion Support: Summer</t>
  </si>
  <si>
    <t>Children of all abilities are welcome at our programs! This program is to provide campers with a disability a trained support staff throughout the camp day. Camp locations vary based on camper preference. Online registration is open until May 19, 2025. After this date, registration is available based on staff availability. To register, or for more information on inclusion support options, please contact the Recreation Coordinator – Programs Outreach or view more information online at https://www.markham.ca/about-city-markham/seniors-older-adults/seniors-resources-support/inclusion-services-financial-assistance</t>
  </si>
  <si>
    <t>Performing Arts Summer Camp</t>
  </si>
  <si>
    <t>Piano Camp</t>
  </si>
  <si>
    <t>5-10</t>
  </si>
  <si>
    <t>5, 6, 7, 8, 9, 10</t>
  </si>
  <si>
    <t>This camp features music, learning, and play! There is at least 1 hour of piano time per day, consisting of structured lessons and practice; the rest of the program will consist of a variety of traditional camp games and activities, including circle time, crafts, sports and active games! Piano lessons are customized to the level of each camper - no experience is required. Please bring a nut-free lunch and two snacks, a refillable water bottle, and wear comfortable clothes and running shoes.</t>
  </si>
  <si>
    <t>Rock the Summer: Kids Music Band Camp</t>
  </si>
  <si>
    <t>A full day educational camp that focuses on teaching campers the basics of musical theory and creativity by playing instruments such as keyboard, bongos, ukulele and vocals. This camp is for everyone and encourages kids with a musical background to further broaden their knowledge while kids new to music can find a new passion.</t>
  </si>
  <si>
    <t>Theatre: Actors Workshop</t>
  </si>
  <si>
    <t>This enhanced program is designed for ages 12-15 to gain experience in both performance and creative processing skills in the Performing Arts. Actor’s Workshop provides the opportunity to both new and returning campers to explore various theatre and cinematic techniques including scene work, character development, choreography and singing. Campers collaborate with the other camps to create a live fully staged show to be presented on the prestigious stage of the Flato Markham Theatre as well as their very own video performance. This camp is designed and implemented by professional performing artists in the industry. Please note that Session 1 &amp; 3 and Session 2 &amp; 4 are the same play but that each performance is unique session to session.</t>
  </si>
  <si>
    <t>Weekdays, 10 sessions</t>
  </si>
  <si>
    <t>Theatre: Drama Camp</t>
  </si>
  <si>
    <t>10-11</t>
  </si>
  <si>
    <t>10, 11</t>
  </si>
  <si>
    <t>Young performers aged 10-11 are invited to shine on stage in an exciting and immersive drama camp experience where creativity, fun and performance take center stage. Under the guidance of professional performing artists, campers will develop their skills in acting, singing and dancing while mastering lines, cues, blocking, songs and choreography. This dynamic program offers the perfect balance of skill-building, teamwork and fun, all within a supportive and encouraging environment. In addition to honing their dramatic talents, children will enjoy games, creative crafts and opportunities to make lifelong friends. Through this experience, they’ll build confidence, learn teamwork and create unforgettable memories. Drama Camp, along with Junior Stars, Rising Stars and the Actor’s Workshop, culminates in a spectacular, fully-staged live show on the prestigious stage of the Flato Markham Theatre. Please note: Sessions 1 &amp; 3 and Sessions 2 &amp; 4 feature the same play; however, each performance is uniquely tailored to the campers of that session, making every show one-of-a-kind!</t>
  </si>
  <si>
    <t>Theatre: Junior Stars Theatre Camp</t>
  </si>
  <si>
    <t>Budding performers ages 6-7 act, sing, and dance in a fun, inclusive, and friendly environment. Directed by professional performing artists, children become part of the ensemble and learn theatre techniques such as improvisation, characterization, creative movement, memorization, projection, and more. This program also includes playtime, games, crafts, and other fun! Children will make new friends, build confidence, and learn the importance of teamwork. Junior Stars Camp along with Actor's Workshop, Rising Stars and Drama Camp, culminates with a live, fully-staged show created on the prestigious stage of the Flato Markham Theatre. Please note: Sessions 1 &amp; 3 and Sessions 2 &amp; 4 feature the same play; however, each performance is uniquely tailored to the campers of that session, making every show one-of-a-kind!</t>
  </si>
  <si>
    <t>Theatre: Kinder Theatre Camp</t>
  </si>
  <si>
    <t>This program is the perfect introduction to the performing arts for 4-5 year olds! Campers will bring a favorite storybook to life while taking part in imaginative activities such as theatre games, creative movement, dancing, singing, and crafts. Along the way, children will develop friendships, build confidence, and experience the joy of teamwork in a playful and nurturing environment. Kinder Theatre Camp wraps up with a special in-class performance on the final day, where family and friends are invited to see what their little stars have created!</t>
  </si>
  <si>
    <t>Theatre: Rising Stars Camp</t>
  </si>
  <si>
    <t>8-9</t>
  </si>
  <si>
    <t>8, 9</t>
  </si>
  <si>
    <t>Children ages 8-9 act, sing, and dance in a fun, inclusive, and friendly environment. Directed by professional performing artists, children will develop their dramatic skills such as improvisation, characterization, creative movement, memorization, projection, and more. This program also includes playtime, games, crafts, and other fun! Children will make new friends, build confidence, and learn the importance of teamwork. Rising Stars along with Junior Stars, Drama Camp and Actors Workshop, culminates with a live, fully-staged show created on the prestigious stage of the Flato Markham Theatre. Please note: Sessions 1 &amp; 3 and Sessions 2 &amp; 4 feature the same play; however, each performance is uniquely tailored to the campers of that session, making every show one-of-a-kind!</t>
  </si>
  <si>
    <t>Skating and Hockey Summer Camp</t>
  </si>
  <si>
    <t>Hockey Camp- Unionville</t>
  </si>
  <si>
    <t>This program is geared to house league and select level players who want to learn and improve their hockey skills. This program will focus on developing skating strides, starting, stopping, backwards skating, lateral movement, stick handling, passing and shooting drills and game play. Full hockey equipment is required for this program. This is a 3 hour on ice, with a short break 1/2 through the morning. Players must bring labelled water bottle and snack each day to program.</t>
  </si>
  <si>
    <t>Ringette Camp</t>
  </si>
  <si>
    <t>This program will focus on developing skating strides, starting, stopping, backward skating, lateral mobility, stick handling with the ring, learning how to pass the ring and much more. This program is designed for the FUN 2, FUN 3 and U12 players who want to improve their Ringette skills. Ringette equipment is not included; ringette sticks can be supplied if needed. Each player must have a C.S.A. approved helmet with cage and neck guard. Please bring a labelled water bottle and a snack for the break 1/2 way through session.</t>
  </si>
  <si>
    <t>Hockey Camp-Unionville- Pre Teen</t>
  </si>
  <si>
    <t>Sports Summer Camp</t>
  </si>
  <si>
    <t>Archery and Rock Climbing Camp</t>
  </si>
  <si>
    <t>Campers learn basic archery and rock climbing skills at this camp. Throughout the day, campers rotate to different activities including games, crafts and swimming. All activities except swimming are onsite in outdoor and indoor spaces. A fun way to stay active this summer!</t>
  </si>
  <si>
    <t>Badminton Camp</t>
  </si>
  <si>
    <t>Campers learn drills and skill development daily for all levels of play. Also included are games, crafts, tournaments, theme days, and recreational swimming.</t>
  </si>
  <si>
    <t>Ball Hockey Camp</t>
  </si>
  <si>
    <t>Each day, campers develop their stick handling skills, including ball control, passing and shooting. Also included are games, tournaments, theme days. Swimming is available. Required Equipment: CSA approved Hockey Helmet and Hockey Gloves. Please bring a hockey stick if you have one at home. Note: Equipment will be checked at sign-in on Monday morning. Without a CSA approved helmet and hockey gloves, campers will not be able to participate in camp ball hockey activities.</t>
  </si>
  <si>
    <t>Baseball Camp</t>
  </si>
  <si>
    <t>This course allows both male and female beginners to explore the game of baseball before committing to a team or league. The program focuses on building the fundamentals of baseball, from hitting, throwing and catching to fielding. All participants must have a baseball glove and wear a hat and appropriate shoes. The program is designed to promote team play and foster the love of the sport. Children will be swimming during camp hours, dates and times will be confirmed.</t>
  </si>
  <si>
    <t>Basketball Camp</t>
  </si>
  <si>
    <t>Children enjoy this fun, high-energy camp because they learn dribbling, passing, balance, foot work and shooting, along with exploring the positional aspects of the game. Cooperative games, and theme days will also be a part of this camp. A tournament is held on the last day. Recreational swimming is held at some locations.</t>
  </si>
  <si>
    <t>Basketball Camp (6-9 yrs.)</t>
  </si>
  <si>
    <t>Basketball skills is the emphasis of this high-energy camp. Dribbling, passing and shooting along with exploring the positional aspects of the game are taught. Tournaments, recreational swimming and special events will be included.</t>
  </si>
  <si>
    <t>Basketball Camp (9-12 yrs.)</t>
  </si>
  <si>
    <t>Children enjoy this fun, high-energy camp because they learn dribbling, passing, balance, foot work and shooting, along with exploring the positional aspects of the game. A tournament is held on the last day. Campers will go swimming at the Milliken Mills Pool.</t>
  </si>
  <si>
    <t>Chess &amp; Badminton Camp</t>
  </si>
  <si>
    <t>Campers learn to challenge their minds and bodies with a balance of daily chess and badminton instruction. Swimming may be available at certain locations. NOTE: LOCATION MAY BE CHANGED BASED ON SCHOOL PERMIT APPROVAL</t>
  </si>
  <si>
    <t>Golf and Sports Camp</t>
  </si>
  <si>
    <t>Campers develop fundamental skills in a variety of sports through drills, practice and play. The program provides expert instruction twice per week from a golf pro at Markham Golf Club. Swimming may be available at certain locations.</t>
  </si>
  <si>
    <t>Golf and Tennis Camp</t>
  </si>
  <si>
    <t>Campers participate in golf and tennis instruction provided by Canadian Professional Golf Association pros and Ontario Tennis Association coaches. This learning is supplemented by other sports, outdoor activities, and swimming. Golf will take place every other day during the mornings, and tennis lessons will take place for 1 hour on alternate days, when campers are not at golf.</t>
  </si>
  <si>
    <t>Jr. Sports Camp</t>
  </si>
  <si>
    <t>Campers develop the basic skills needed to play a variety of sports. Each day focuses on developing their skills through drills, practice and play. This camp will also offer cooperative games, arts and crafts, outdoor play plus special guests. No recreational swimming will be held at this camp.</t>
  </si>
  <si>
    <t>Jr. Swim Camp</t>
  </si>
  <si>
    <t>Learn to swim while participating in a fun camp environment that consists of games and activities in the water, on land, indoors and outdoors. Swimming lessons are for Levels 1 and 2 only.</t>
  </si>
  <si>
    <t>Junior Soccer Camp</t>
  </si>
  <si>
    <t>Each day, campers develop their soccer skills, including ball control, passing and shooting. Also included are games, tournaments, theme days. Water Play will be available.</t>
  </si>
  <si>
    <t>Junior Sports Camp</t>
  </si>
  <si>
    <t>Campers develop the basic skills needed to play a variety of sports. Each day focuses on developing their skills through drills, practice and play. No recreational swimming will be held at this camp.</t>
  </si>
  <si>
    <t>Soccer Camp</t>
  </si>
  <si>
    <t>Each day, campers develop their soccer skills, including ball control, passing and shooting. Also included are games, tournaments, theme days. Swimming is available.</t>
  </si>
  <si>
    <t>Swim Camp</t>
  </si>
  <si>
    <t>Learn to swim while participating in a fun camp environment that consists of games and activities in the water, on land, indoors and outdoors. Daily swimming lessons are for Levels 1 to 6.</t>
  </si>
  <si>
    <t>Taekwondo Camp</t>
  </si>
  <si>
    <t>Campers learn basic Taekwondo techniques including breaking, blocking, kicking, striking and punching. This martial art delivers mental and physical benefits including increased self-discipline, strength, flexibility and coordination. Sports, games, arts and crafts complement the Taekwondo instruction.</t>
  </si>
  <si>
    <t>Volleyball Camp</t>
  </si>
  <si>
    <t>Campers participate in indoor volleyball and focuses on skill development. This camp includes daily scrimmages on a tournament on the last day of camp. Other recreational games and activities are also included. Swimming may be available at certain locations. NOTE: LOCATION MAY CHANGE BASED ON SCHOOL PERMIT APPROVAL</t>
  </si>
  <si>
    <t>Tue, Wed, Thu, Fri, 4 sessions</t>
  </si>
  <si>
    <t>Tennis Clinic</t>
  </si>
  <si>
    <t>Campers will work with certified Ontario Tennis Association coaches to improve their ground strokes, volleys, serve, game play and knowledge of game rules. Campers will take part in a friendly match every day.</t>
  </si>
  <si>
    <t>Cheerleading Camp</t>
  </si>
  <si>
    <t>Campers are taught the basic cheerleading skills of jumps, acrobatics, and teamwork. Routines include dance moves with different motions. Cheerleading develops coordination, balance and a strong sense of self-esteem. Campers showcase their new routine at the end of the camp session.</t>
  </si>
  <si>
    <t>Karate Camp</t>
  </si>
  <si>
    <t>Campers learn basic Karate techniques. This martial art delivers mental and physical benefits including increased self-discipline, strength, flexibility and coordination. Sports, games, arts and crafts complement the Karate instruction.</t>
  </si>
  <si>
    <t>Technology and Engineering Summer Camp</t>
  </si>
  <si>
    <t>AI Starter Camp</t>
  </si>
  <si>
    <t>9-14</t>
  </si>
  <si>
    <t>9, 10, 11, 12, 13, 14</t>
  </si>
  <si>
    <t>Calling all young visionaries and tech enthusiasts to our AI Starter camp, designed to demystify the wonders of Artificial Intelligence, making it accessible, engaging, and, most importantly, incredibly fun! In this camp, your child will unravel the mysteries of AI, learning how machines can see, hear, and even think! Through hands-on projects, interactive workshops, and captivating demonstrations, our campers delve into the realms of machine learning, and computer vision. Campers will design and train their AI models, witness the magic of neural networks, and even develop their own AI-powered projects. It's an interactive learning adventure where curiosity is the compass, and innovation is the destination.</t>
  </si>
  <si>
    <t>Claymation and Bricks Stop motion Animation</t>
  </si>
  <si>
    <t>Fill your week with action, adventure and a lot of comedy with Film Camp in A Box Senior Claymation and Bricks animation camp. Mentored by master filmmakers, campers will engage in hands-on exploration of the stop motion animation process, including pre-production, production and post-production. Working in small crews, they will learn about stop motion animation, set design, script writing and editing. Campers will then create their own stop motion animation and edit a short film and movie trailer, complete with sound effects, music, voice, sound effects and special effects. Movies will be presented at our red carpet, popcorn film festival and archived on our digital theatre</t>
  </si>
  <si>
    <t>Code Makers Camp</t>
  </si>
  <si>
    <t>New or experienced, Code Makers allows campers to learn coding at their own pace using tablets and robots. Campers will explore several coding languages and collaborate with one another during various team projects as they are introduced to computational thinking and engineering principles in a fun and engaging way. Please note pizza orders are for the Friday and all pizza orders include a bag of chips and juice box.</t>
  </si>
  <si>
    <t>Computer Animation Camp</t>
  </si>
  <si>
    <t>Introducing the easiest animation camp, designed to have your drawings up and moving in minutes! This program is designed to encourage the artist in everyone by using simple to-use tools, engaging design with multiple levels, combined with the 12 principles of animation. You will create animations with confidence while enjoying a fun and rewarding experience.</t>
  </si>
  <si>
    <t>LEGO Robotics with Spike Essential</t>
  </si>
  <si>
    <t>Our LEGO Rootics with Spike Essential camp is not just about learning; it's a celebration of summer! Campers not only have a blast, but they also gain invaluable skills in mechanics, programming, and problem-solving. From basic principles to advanced functionalities, campers delve into the world of robotics with LEGO Spike Essential. Witness the transformation of LEGO bricks into dynamic robots, controlled and programmed by your child! As they collaborate with peers and tackle challenges head-on, they build a foundation for future success in STEM-related fields.</t>
  </si>
  <si>
    <t>Robot Explorers Camp</t>
  </si>
  <si>
    <t>Dive into the exciting world of technology! This camp explores hands-on activities, problem-solving challenges, and creative projects to inspire a passion for robotics. Campers will engage with various robots, fostering teamwork and innovation in a fun and dynamic environment. Please note pizza orders are only for the Friday of that camp week and all pizza orders include a bag of chips and juice box.</t>
  </si>
  <si>
    <t>Robotics Camp</t>
  </si>
  <si>
    <t>This camp is ideal for those children with interest in robots and remote controls. Every day will feature new robotics themed activities that will be sure to engage and educate in a fun safe environment. This camp includes swimming, sports and crafts.</t>
  </si>
  <si>
    <t>STEAM Camp</t>
  </si>
  <si>
    <t>Get ready with your lab coat, safety goggles and imagination! The week is filled with hands-on engineering challenges, exploring technology, science experiments, Lego, robots and adventure! Each day has a different theme and is full of fun hands-on activities for all. Please note pizza orders are only for Friday of that camp week and all pizza orders include a bag of chips and juice box.</t>
  </si>
  <si>
    <t>Think and Build Camp</t>
  </si>
  <si>
    <t>Explore the world of engineering and construction. Through hands-on projects, campers will learn key concepts in design, problem-solving, and teamwork while building real-world structures and devices. With a focus on creativity and innovation this camp inspires young minds to think critically and develop a passion for engineering. Please note pizza orders are for the Friday of that camp week and all pizza orders include a bag of chips and juice box.</t>
  </si>
  <si>
    <t>Web Game Development Camp</t>
  </si>
  <si>
    <t>Ever dreamt of creating your corner of the internet? In our Web Development Camp, campers will turn dreams into reality as they embark on a journey of creating and designing web pages from scratch. With HTML, the fundamental language of the web, they'll craft dynamic and visually stunning online spaces that showcase their unique ideas and creativity. Campers will learn the ABCs of HTML, mastering the art of structuring content, embedding media, and creating hyperlinks. Through interactive coding challenges, they'll see their code come to life and gain confidence as web wizards in the making.</t>
  </si>
  <si>
    <t>Architects vs. Engineers Camp</t>
  </si>
  <si>
    <t>Campers will learn about the difference between an architect and an engineer and which sides of the brain they each use more! Campers will work on design projects and learn about multiple aspects of architecture and engineering, such as electrical, mechanical, environmental, and aerospace. This camp will offer opportunities for critical thinking, design rationale, problem solving, team building and fostering a growth mindset. Please note pizza orders are only for Friday of that camp week and all pizza orders include a bag of chips and juice box.</t>
  </si>
  <si>
    <t>Filmmaking Camp</t>
  </si>
  <si>
    <t>"Fill your week with action, adventure and a lot of comedy with Film Camp in A Box movie making camp. Mentored by master filmmakers, campers will engage in hands-on exploration of the filmmaking process, including pre production, production and post production. Working in small crews, they will learn about cinematography, script writing and digital post production tools, including Final Cut, Imovie and Canva. Campers will then create, act in and edit a short film and movie trailer, adding special effects, music, voices, titles and sound effects. Participants will have the opportunity to use our latest technology, including Mac books, 4K cameras, tripods, boom microphones, green screens and the use of an aerial drone. Crews will also create their own promotions and advertising links to showcase their short film to the world and use AI tools to create an original movie soundtrack. Movies will be presented at our red carpet, popcorn film festival and archived on our digital theater."</t>
  </si>
  <si>
    <t>Game Design Camp</t>
  </si>
  <si>
    <t>Does your child love playing video games? Have them build on their passion for video game design. In this camp, children will learn fundamental game-design principles while using a drag-and-drop platform to create their own games. Unleash your child’s creative power while opening the door to a future career in software or computer engineering. Please note pizza orders are only for the Friday of that camp week and all pizza orders include a bag of chips and juice box.</t>
  </si>
  <si>
    <t>Junior Engineer Explorers Camp</t>
  </si>
  <si>
    <t>Through inquiry based hands-on science, technology, engineering and math activities, campers will expand their creativity and bolster their critical thinking and logic skills as they discover their future potential in various types of engineering! Please note pizza orders are for the Friday of that camp week and all pizza orders include a bag of chips and juice box.</t>
  </si>
  <si>
    <t>LEGO Robotics with Spike Prime</t>
  </si>
  <si>
    <t>Ignite your child's passion for robotics, engineering, and programming in an environment that blends learning with heaps of fun at our LEGO Robotics with Spike Prime camp! From building sturdy structures to crafting dynamic robots, every project is designed to captivate young minds and push the boundaries of imagination. Engage in friendly competition with thrilling challenges that put teamwork, strategy, and problem-solving to the test. Whether it's navigating obstacle courses or racing against the clock, each challenge is an opportunity for growth and achievement!</t>
  </si>
  <si>
    <t>Maker Camp</t>
  </si>
  <si>
    <t>Calling all young artisans and makers! Join us for a hands-on journey where imagination takes center stage. Campers will explore the joy of crafting and making things—from DIY projects to imaginative creations, every day is a new opportunity to learn something new and express your creativity! Please note pizza orders are for the Friday of that camp week and all pizza orders include a bag of chips and juice box.</t>
  </si>
  <si>
    <t>Python Programming Camp</t>
  </si>
  <si>
    <t>Python is used in web development, data science, artificial intelligence, and more—skills that are in high demand in today's job market. From tech giants like Google, Instagram, and Spotify to industries like finance, healthcare, and artificial intelligence, Python is their go-to language. Campers will be building games and interactive stories to crafting practical applications. By enrolling your child in our Python Programming camp, you're not just giving them a summer activity; you're providing them with a key to unlock future opportunities!</t>
  </si>
  <si>
    <t>Web Development Camp</t>
  </si>
  <si>
    <t>Animation Creator Camp</t>
  </si>
  <si>
    <t>Calling all future filmmakers! Campers will explore different aspects of filmmaking, from script writing to stop-motion animation, video editing and more! Campers will have the opportunity to work in teams and bring their stories to life. Please note pizza orders are only for the Friday of that camp week and all pizza orders include a bag of chips and juice box.</t>
  </si>
  <si>
    <t>Engineer Explorers Camp</t>
  </si>
  <si>
    <t>Explore the world of engineering through fun hands-on activities! Campers will dive into the basics of engineering, learning to design, build, and test their own inventions while collaborating with peers. This camp encourages creative thinking, teamwork, and problem-solving skills, all while fostering a love for exploration and innovation. Please note pizza orders are for the Friday of that camp week and all pizza orders include a bag of chips and juice box.</t>
  </si>
  <si>
    <t>Roblox Game Development Camp</t>
  </si>
  <si>
    <t>Ever dreamt of building your own game? In our Roblox Game Development camp, your child will bring their gaming fantasies to life. Using Roblox Studio, campers will design, code, and unleash their creativity to create games that can be shared and played with friends around the world. Campers will delve into the Lua programming language, and master the art of creating characters, environments, and interactive features. Campers will learn the secrets of game design, understanding how to balance challenges, rewards, and storytelling elements to create games that are not only fun but also sophisticated. From obstacle courses to treasure hunts, the possibilities are as limitless as their imagination!</t>
  </si>
  <si>
    <t>Creative Arts Winter Break Camp &amp; Programs</t>
  </si>
  <si>
    <t>Museum: Treasure Hunting Camp</t>
  </si>
  <si>
    <t>Does your child love a challenge and the great outdoors? Then this camp is for them! On the Museums 25 acre grounds, campers will spend the day exploring and hunting for treasures using a variety of traditional and modern methods. They will learn basic orienteering skills, how to read and use different types of maps and compasses. Using all their new found skills campers will search for prizes hidden throughout the Museum grounds.</t>
  </si>
  <si>
    <t>Everyday, 2 sessions</t>
  </si>
  <si>
    <t>Come and enjoy Markham Museum’s Pottery Studio. Campers will create imaginative projects throughout the week, learning various techniques such as coiling, pinching process, and slab building. Campers will be taught various pottery skills by our professional potter and gain inspiration for their projects from the Museum’s collection and natural spaces. A must-have experience for any creative child! No experience required and all materials/firing included.</t>
  </si>
  <si>
    <t>Snow Days - Studio Creations | Ages 4 to 6</t>
  </si>
  <si>
    <t>Spend the day in the studio making snowy, sparkly, and imaginative art inspired by the season. With hands-on projects and creative fun, it's the perfect way to brighten up a winter day!</t>
  </si>
  <si>
    <t>Snow Days - Studio Creations | Ages 7 to 12</t>
  </si>
  <si>
    <t>Museum: Pre-teen &amp; Teen Pottery Wheel Throwing &amp; Hand Building Camp</t>
  </si>
  <si>
    <t>This half-day camp provides a wonderful opportunity for teens to learn the basics of pottery hand-building, throwing, and trimming on the potter’s wheel.  Campers will develop the skills to create functional or decorative pieces such as mugs, bowls, vases, creative creatures, and unique sculptures.  We will touch on ceramic art, the history of clay around the world, geology, and even the chemistry of clay. No experience required and all materials/firings included.</t>
  </si>
  <si>
    <t>Polar Explorers - Sculpting Arctic Animals | Ages 4 to 6</t>
  </si>
  <si>
    <t>Learn how to create expressive, three-dimensional sculptures inspired by the unique animals of the Arctic, like polar bears, seals, and snowy owls. Using a variety of materials and sculpting techniques, kids will bring these creatures to life while learning about their habitats and adaptations.</t>
  </si>
  <si>
    <t xml:space="preserve">Polar Explorers - Sculpting Arctic Animals | Ages 7 to 12 </t>
  </si>
  <si>
    <t>Happy Holidays! Card-making and Other Gifts | Ages 4 to 6</t>
  </si>
  <si>
    <t>Get into the holiday spirit with handmade cheer! Make your own super special cards and ornaments to share with family and friends. We’ll use all kinds of crafty materials to create festive, one-of-a-kind treasures that are full of heart.</t>
  </si>
  <si>
    <t xml:space="preserve">Happy Holidays! Card-making and Other Gifts | Ages 7 to 12 </t>
  </si>
  <si>
    <t>Museum: Mini Mystery Camp</t>
  </si>
  <si>
    <t>Put your Detective on the case!  Campers spend the week learning various sleuthing skills as they find clues and solve puzzles.  Through hands-on activities, games, and crafts, children will learn how to analyze evidence including fingerprints, handwriting, and chemical analysis.  Using these new skills and teamwork, they will solve this week's mystery!</t>
  </si>
  <si>
    <t>On Canvas - Winter Landscapes | Ages 4 to 6</t>
  </si>
  <si>
    <t>Paint a winter wonderland! Campers spend the day learning how to use acrylic or tempera paint to create a beautiful landscape inspired by snowy Canadian winters. They'll explore colour mixing, brush techniques, and texture to bring their chilly scenes to life.</t>
  </si>
  <si>
    <t>On Canvas - Winter Landscapes | Ages 7 to 12</t>
  </si>
  <si>
    <t>Winter Wonderful - Mixed Media Creations | Ages 4 to 6</t>
  </si>
  <si>
    <t>In this creative camp, kids will use all sorts of materials, like paint, paper, textiles, and more to make magical mixed media masterpieces inspired by the season. Every project is a chance for campers to explore new techniques and let their imagination run wild. Perfect for any young artists who love to mix it up!</t>
  </si>
  <si>
    <t>Winter Wonderful - Mixed Media Creations | Ages 7 to 12</t>
  </si>
  <si>
    <t>New Years Eve - A Crafty Countdown | Ages 4 to 6</t>
  </si>
  <si>
    <t>Kids get crafty as they make their own party hats, confetti poppers, and playful props perfect for celebrating the New Year. This hands-on workshop is all about creativity, colour, and kicking off the new year with style and laughter!</t>
  </si>
  <si>
    <t>New Years Eve - A Crafty Countdown | Ages 7 to 12</t>
  </si>
  <si>
    <t>General Winter Break Camp &amp; Programs</t>
  </si>
  <si>
    <t>Holiday Chess and Lego Camp</t>
  </si>
  <si>
    <t>Campers will learn and play chess, build with LEGO, and take part in many other fun activities like games, crafts and sports. Please bring a nut-free lunch and two snacks, a refillable water, and wear comfortable clothes and running shoes.</t>
  </si>
  <si>
    <t>Holiday Fun Camp</t>
  </si>
  <si>
    <t>Junior campers will enjoy a variety of activities including, games, sports, arts and crafts, baking, theme days and more.</t>
  </si>
  <si>
    <t>Holiday Junior Adventure Camp</t>
  </si>
  <si>
    <t>Enjoy a variety of camp activities while exploring the Indoor Playground and Sensory Room! Do scavenger hunts across the centre, play active games and sports in the gymnasium, and sing camp songs. Campers also have crafts and story time! Please bring a nut-free lunch and two snacks, a refillable water, and wear comfortable clothes and running shoes.</t>
  </si>
  <si>
    <t>My Little Camper Holiday</t>
  </si>
  <si>
    <t>Campers will enjoy a variety of activities including, games, sports, arts and crafts, baking, theme days and more.</t>
  </si>
  <si>
    <t>Skating and Hockey: Winter Break Camps &amp; Programs</t>
  </si>
  <si>
    <t>Holiday: Learn to Skate: Children</t>
  </si>
  <si>
    <t>This beginners' skating program is designed to introduce basic skating skills to children. Fundamental movement skills include, balance, coordination and agility. Grouped according to their age and skill levels, children gain confidence in their skating abilities through various activities. A CSA-approved hockey helmet is MANDATORY. Participants must bring their own skates, along with ski gloves/mitts and warm clothing. Face masks recommended. Sorry, failure to arrive at class with proper equipment will result in non-participation.</t>
  </si>
  <si>
    <t>Everyday, 3 sessions</t>
  </si>
  <si>
    <t xml:space="preserve">Holiday: Learn to Skate: Preschool </t>
  </si>
  <si>
    <t>Sports: Winter Break Camp &amp; Programs</t>
  </si>
  <si>
    <t>Holiday Badminton Camp</t>
  </si>
  <si>
    <t>Campers learn drills and skill development daily for all levels of play. Also included are games, tournaments, theme days.</t>
  </si>
  <si>
    <t>Holiday Basketball Camp</t>
  </si>
  <si>
    <t>Holiday Break Badminton Camp</t>
  </si>
  <si>
    <t>Technology and Engineering Winter Break Camp</t>
  </si>
  <si>
    <t xml:space="preserve">Unleash Your Creativity in Minecraft©: A Day of Redstone Explorations Fun! </t>
  </si>
  <si>
    <t>Unleash your creativity and embark on an exciting adventure. Learn the magic of animation from designing characters to bringing them to life through animation techniques. The day will consist of fun activities, hands-on learning, and the opportunity to create your animated masterpiece!</t>
  </si>
  <si>
    <t>Museum Pottery: Family 5 Week Introduction to Pottery</t>
  </si>
  <si>
    <t>4-99</t>
  </si>
  <si>
    <t>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</si>
  <si>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Come explore the world of clay with your child! This 5 week course is designed to give your child a taster of the many aspects of clay. Participants will get to try our different hand-building techniques such as pinching, coil-building, and slab-building, everyone will also get a chance to try out the pottery wheel! Price includes clay, glazes and firing. Cost for 1 child and 1 adult, additional adults or children $275.00 each to a max of 2 additional participants. Children attending must be registered with an adult. Age: 4+</t>
  </si>
  <si>
    <t>Museum: Pottery - Workshop - Family</t>
  </si>
  <si>
    <t>Museum Pottery: Family Halloween Hand-building Workshop</t>
  </si>
  <si>
    <t>Scary season for ghouls and goblins, spiders, bats and ghosts! Have the kids come and make their own candy dish, jack-o-lantern, ghostly dish or spider web plate to store their Halloween loot. Very scary indeed! Come and celebrate the Halloween season with us at the Markham Museum! During this workshop we will create, decorate and paint their unique creations with our professional pottery instructor. Price includes 500g of clay, glazes and firing. Cost for 1 child and 1 adult, additional adults or children $55.00 each to a max of 2 additional participants. Children attending must be registered with an adult. Age: 4+</t>
  </si>
  <si>
    <t>Museum Pottery: Family Slab Building Ornament Workshop</t>
  </si>
  <si>
    <t>Create up to 10 ornaments that are great for decorating for the holiday season. Keep them as a family treasure or give as holiday gifts. Use winter &amp; holiday themed patterns, stamps and colours to create your own individual ornaments. This project is something that you can bring out year after year. Price includes 500g of clay, glazes and firing. Cost for 1 child and 1 adult, additional adults or children $55.00 each to a max of 2 additional participants. Children attending must be registered with an adult. Age: 4+</t>
  </si>
  <si>
    <t>Karate: Family</t>
  </si>
  <si>
    <t>4-70</t>
  </si>
  <si>
    <t>4, 5, 6, 7, 8, 9, 10, 11, 12, 13, 14, 15, 16, 17, 18, 19, 20, 21, 22, 23, 24, 25, 26, 27, 28, 29, 30, 31, 32, 33, 34, 35, 36, 37, 38, 39, 40, 41, 42, 43, 44, 45, 46, 47, 48, 49, 50, 51, 52, 53, 54, 55, 56, 57, 58, 59, 60, 61, 62, 63, 64, 65, 66, 67, 68, 69, 70</t>
  </si>
  <si>
    <t>Traditional karate is a realistic and effective form of self-defense, in which children learn balance, agility, kicking and coordination. This form of karate incorporates katas, punches, blocks, throws, locks, kicks and self-defense techniques. Registration is per person.</t>
  </si>
  <si>
    <t>Taekwondo: Family Level 1</t>
  </si>
  <si>
    <t>3-99</t>
  </si>
  <si>
    <t>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</si>
  <si>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This program is run in partnership with Fusion Taekwondo. The most practiced martial art worldwide, Taekwondo is guided by the principles of self-respect, respect for others and non-violence. Students not only train in the physical aspects of the art, but learn to develop self-control, courtesy, integrity, perseverance and an indomitable spirit. For those looking for the full Taekwondo experience, this program is for you. Promotion to higher belt levels is held periodically. Extra fees for promotion assessment may apply. Uniforms are mandatory during the program and can be obtained from the instructor. This family program is intended to have children and guardians/parents participate together. Individuals are also welcome.</t>
  </si>
  <si>
    <t>Taekwondo: Family Level 2</t>
  </si>
  <si>
    <t>For participants that are returning to Taekwondo. This program is run in partnership with Fusion Taekwondo. The most practiced martial art worldwide, Taekwondo is guided by the principles of self-respect, respect for others and non-violence. Students not only train in the physical aspects of the art, but learn to develop self-control, courtesy, integrity, perseverance and an indomitable spirit. For those looking for the full Taekwondo experience, this program is for you. Promotion to higher belt levels is held periodically. Extra fees for promotion assessment may apply. Uniforms are mandatory during the program and can be obtained from the instructor. This family program is intended to have children and guardians/parents participate together. Individuals are also welcome.</t>
  </si>
  <si>
    <t>Learn to Skate: Family Lessons</t>
  </si>
  <si>
    <t>This beginner skating program helps the whole family learn together to increase their skating ability, led by an experienced instructor. CSA-approved hockey helmets are MANDATORY for all participants including adults. Ski gloves/mitts and warm clothing are also required. Face masks are MANDATORY for those 5 years of age and under. Failure to arrive with proper equipment will result in non-participation. NOTE. Bicycle and ski helmets are NOT acceptable. Fee is per person. Adults must register. PARENT PARTICIPATION IS REQUIRED.</t>
  </si>
  <si>
    <t>Archery: Family</t>
  </si>
  <si>
    <t>6</t>
  </si>
  <si>
    <t>Come and learn archery together as a family. This program is designed to teach participants basic archery skills and techniques, and introduces fundamental skills in a fun and safe environment. All equipment is supplied. Registration is per person. One Adult/Caregiver must be registered and Participate in this program.</t>
  </si>
  <si>
    <t>Badminton: Family</t>
  </si>
  <si>
    <t>6-99</t>
  </si>
  <si>
    <t>6,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</si>
  <si>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What better way to enjoy quality time with your family than on the badminton court? You will receive instructional lessons on the fundamental shots of the sport and game play each week. Anyone participating in the program must be registered. Please bring your own racquets. Children have to be accompanied by an adult.</t>
  </si>
  <si>
    <t>Canoeing: Family</t>
  </si>
  <si>
    <t>This program is perfect for novice canoeists who would like to learn some basic canoeing skills as a family. Qualified Instructors will teach and demonstrate safety, skills and paddling techniques. Please bring a filled water bottle to every class. ** Cost is per person. Adults must register. One Adult/Caregiver must be registered and Participate in this program.</t>
  </si>
  <si>
    <t>Table Tennis: Family</t>
  </si>
  <si>
    <t>Discover this great family activity. Learn to play table tennis and have lots of time to practice your skills. Cost is per person.</t>
  </si>
  <si>
    <t>Volleyball: Family</t>
  </si>
  <si>
    <t>7-99</t>
  </si>
  <si>
    <t>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</si>
  <si>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This is a recreational volleyball program for families. You will receive instructional lessons on the fundamental shots of the sport and game play each week. All family members participating in the program must be registered and ONE must be an Adult.</t>
  </si>
  <si>
    <t xml:space="preserve">Yoga: Family </t>
  </si>
  <si>
    <t>5-99</t>
  </si>
  <si>
    <t>5, 6,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</si>
  <si>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Yoga is a gentle way to exercise the body, because students work at their own pace. This course is designed for persons at ALL levels of physical ability. Learn how to release tension, tone and strengthen the body, relaxation techniques, boost energy, and increase self esteem! *Fee is per person. Please note this program is intended for Children to practice with their family members.</t>
  </si>
  <si>
    <t>Cardio Mix</t>
  </si>
  <si>
    <t>This class has a primary focus of hi/lo cardio infused with some strength, core and stretch.</t>
  </si>
  <si>
    <t>Low Impact</t>
  </si>
  <si>
    <t>On line registration closes the day before the course start date. To register after on line registration has closed, please contact groupfitness@markham.ca This class includes a cardio segment followed by light to moderate conditioning exercises. A great class for someone looking for a low impact on the body. *You may go down to the mat during this class. If you cannot go down to the floor let instructor know before class and they can help modify.</t>
  </si>
  <si>
    <t>Every Wed, 15 sessions</t>
  </si>
  <si>
    <t>Rhythm Cycle Fitness</t>
  </si>
  <si>
    <t>14-99</t>
  </si>
  <si>
    <t>14, 15, 16, 17, 18, 19, 20, 21, 22, 23, 24, 25, 26, 27, 28, 29, 30, 31, 32, 33, 34, 35, 36, 37, 38, 39, 40, 41, 42, 43, 44, 45, 46, 47, 48, 49, 50, 51, 52, 53, 54, 55, 56, 57, 58, 59, 60, 61, 62, 63, 64, 65, 66, 67, 68, 69, 70, 71, 72, 73, 74, 75, 76, 77, 78, 79, 80, 81, 82, 83, 84, 85, 86, 87, 88, 89, 90, 91, 92, 93, 94, 95, 96, 97, 98, 99</t>
  </si>
  <si>
    <t>Rhythm Cycle Fitness Cycling has never been more fun! Get your endorphins flowing on high in this heart pumping, feel-good class full of rhythms and beats. It's a party on the bike that will be sure to make you sweat.</t>
  </si>
  <si>
    <t>Every Thu, 10 sessions</t>
  </si>
  <si>
    <t>Mixing low-intensity and high-intensity moves for an interval-style dance fitness party. Once the Latin and World rhythms take over, you'll see why Zumba® Fitness classes are often called exercise in disguise.</t>
  </si>
  <si>
    <t>Relax &amp; Stretch</t>
  </si>
  <si>
    <t>This class will concentrate on the flexibility of all major muscle groups. Includes mobility work and breathing techniques.</t>
  </si>
  <si>
    <t>A non-competitive approach to physical fitness utilizing strength, balance, flexibility, and stamina. Proper body alignment, breathing and relaxation techniques are taught throughout the program. Please bring your own yoga mat to class.</t>
  </si>
  <si>
    <t xml:space="preserve">Functional Movement </t>
  </si>
  <si>
    <t>On line registration closes the day before the course start date. To register after on line registration has closed, please contact groupfitness@markham.ca Instructor will lead you through a workout focusing on balance and stability. Each week, we will provide progressions and new exercises to challenge your body.</t>
  </si>
  <si>
    <t>Every Mon, 15 sessions</t>
  </si>
  <si>
    <t>Muscle Conditioning</t>
  </si>
  <si>
    <t>This class offers a safe and effective strength workout (no cardio) to build bone mass, increase muscle strength and improve muscle tone. This format is suited to all fitness levels.</t>
  </si>
  <si>
    <t>Offers a functional approach to strength and flexibility training with exercises created to strengthen abdominal and back muscles while developing pelvic stability and abdominal control. Pilates increases flexibility and strength, improves posture and coordination, and harmonizes mind and body.</t>
  </si>
  <si>
    <t>MSL: Badminton League</t>
  </si>
  <si>
    <t>Badminton League (Doubles Only)</t>
  </si>
  <si>
    <t>This co-ed badminton league features teams of 3 or more players competing weekly in Single's, Double's, and Mixed Double's. Each match will be best 2/3. All games are supervised by City of Markham Staff only. Full games rules can be found online at www.markham.ca/leagues. Registration deadline is 2 weeks prior to the start of leagues.</t>
  </si>
  <si>
    <t>Badminton League (Singles)</t>
  </si>
  <si>
    <t>MSL: Basketball League</t>
  </si>
  <si>
    <t>Men's Basketball Recreational League (Team)</t>
  </si>
  <si>
    <t>This league is for recreational teams that are looking for a fun &amp; challenging season. Each team will play one 40-minute game per week. All games are supervised by City of Markham Staff and officiated by York Region Basketball Officials. All games are played at Armadale Community Centre. SCHEDULING: The time of your games for the season will be emailed to all participants one week before the start date. Game will start at 7pm, 8pm 9pm or 10pm each week. ADMINISTRATION: Player registration forms must be completed by all players 1 week prior to the start of the league. All teams can add to their team roster up until half way through the season. Please note: Jerseys are not provided. Teams are required to wear a team uniform with a number on the back by the 3rd game. Full games rules can be found online at www.markham.ca/leagues. Registration deadline is two weeks before the start of the league.</t>
  </si>
  <si>
    <t>Team 1: Men's Basketball Recreational League (Individual Players)</t>
  </si>
  <si>
    <t>Every Tue, 9 sessions</t>
  </si>
  <si>
    <t>MSL: Volleyball Co-ed League</t>
  </si>
  <si>
    <t>Monday: Team 1 Volleyball Co-ed Competitive League (Individual Player)</t>
  </si>
  <si>
    <t>The volleyball league is for recreational teams that are looking for a fun &amp; challenging season. Each team will be scheduled for a 70 mins timeslot sets of 3 games. Your game schedule will be emailed to all participants one week before the start date. This league is co-ed (minimum two females per team). All games are supervised by City of Markham Staff. Full games rules can be found online at www.markham.ca/leagues Please note: Jerseys are not provided. Teams are required to wear a uniform with a number on the back.</t>
  </si>
  <si>
    <t>Every Mon, 9 sessions</t>
  </si>
  <si>
    <t>Volleyball Co-ed Competitive League (Team)</t>
  </si>
  <si>
    <t xml:space="preserve">Aquafit: Older Adult </t>
  </si>
  <si>
    <t>This low-intensity water exercise class is set to music. It is designed to meet the fitness needs of older adults with a variety of mobility restrictions and exercise needs. Enjoy a focused workout for 45 minutes, followed by 15 minutes of unstructured stretching time.</t>
  </si>
  <si>
    <t>Aquafit: Shallow</t>
  </si>
  <si>
    <t>This is a water exercise class set to music in the shallow end of the pool.</t>
  </si>
  <si>
    <t>Aquafit: Stretch</t>
  </si>
  <si>
    <t>This program focuses on gentle water stretching, range-of-motion exercises, muscle strengthening and relaxation techniques, taught in a warm pool.</t>
  </si>
  <si>
    <t>Aquafit: Water Pilates</t>
  </si>
  <si>
    <t>This program offers participants the opportunity to strengthen abdominal and back muscles and work on flexibility while exercising in a shallow, warm-water environment. Exercise aim to improve pelvic stability and abdominal control while encouraging participants to work on harmonizing mind and body.</t>
  </si>
  <si>
    <t>Aquatic Leadership Preparation Course</t>
  </si>
  <si>
    <t>This program is designed to develop lifesaving strokes, build on fitness skills and provide a preliminary expectation of Aquatic Leadership courses. This is not a pass/fail course. This is a perfect introduction to those that have not swam in a while or who need a stroke refresher to successfully complete Aquatic Leadership courses.</t>
  </si>
  <si>
    <t>First Aid: Standard</t>
  </si>
  <si>
    <t>Lifesaving Society Standard First Aid provides comprehensive training covering all aspects of first aid and a CPR C Certification. LSS Standard First Aid incorporates all of Emergency First Aid and is designed for those who require a more in-depth understanding of first aid including: legal implications of first aid treatment, spinal injuries, heat or cold injuries, bone and joint injuries, abdominal and chest injuries, burns, and medical emergencies. Course text is added at time of checkout/registration.</t>
  </si>
  <si>
    <t>Lifesaving: Airway Management</t>
  </si>
  <si>
    <t>Airway Management certification provides senior and experienced lifeguards with specific knowledge and training in the use of oxygen, suction devices, oral airways and mask/bag-valve-mask (BVM). Prerequisite: Lifesaving Society Standard First Aid.</t>
  </si>
  <si>
    <t>Lifesaving: Aquatic Supervisor</t>
  </si>
  <si>
    <t>This course is designed for existing employees who wish to become Head Guard/Shift Supervisor. Prerequisite: Lifesaving Society Swim Instructor or Lifesaving Instructor, and National Lifeguard certifications (need not be current)</t>
  </si>
  <si>
    <t>Lifesaving: Bronze Combo</t>
  </si>
  <si>
    <t>This program is a combination of the Lifesaving Bronze Medallion, Bronze Cross and Standard First Aid Courses programmed into one course. This Crash course format is recommended for swimmers who have strong swimming skills and who need to complete these awards to advance to the Lifesaving Society National Lifeguard (NL) program. *See individual program descriptions to understand course demands.*</t>
  </si>
  <si>
    <t>Lifesaving: Bronze Cross</t>
  </si>
  <si>
    <t>Designed for lifesavers who want the challenge of more advanced training including an introduction to safe supervision in aquatic facilities. Bronze Cross is required for all advanced training programs including National Lifeguard and Instructor certification. Includes a timed 400-metre swim. Course is examiner evaluated. Prerequisites: Bronze Medallion and Emergency First Aid or Standard First Aid. *Course Text fee is added at time of checkout/registration.</t>
  </si>
  <si>
    <t>Lifesaving: Bronze Cross / Standard First Aid</t>
  </si>
  <si>
    <t>This course is a Bronze Cross and Standard First Aid combination course.</t>
  </si>
  <si>
    <t>Every Sat, Sun, 4 session</t>
  </si>
  <si>
    <t>Lifesaving: Bronze Medallion</t>
  </si>
  <si>
    <t>Teaches an understanding of the lifesaving principles embodied in the four components of water: rescue education: judgment, knowledge, skill and fitness. Rescuers learn tows and carries, and defence methods and releases in preparation for challenging rescues of increased risk involving conscious and unconscious victims of various types. Lifesavers develop stroke efficiency and endurance in a 400-metre timed swim. Course is examiner evaluated. Prerequisite: Bronze Star or 13 years of age. Course Text is added at time of checkout/registration.</t>
  </si>
  <si>
    <t>Lifesaving: Bronze Medallion / Emergency First Aid</t>
  </si>
  <si>
    <t>This course combines Bronze Medallion and Emergency First Aid.</t>
  </si>
  <si>
    <t>Lifesaving: Bronze Star</t>
  </si>
  <si>
    <t>Excellent preparation for success in Bronze Medallion. Participants develop problem-solving and decision-making skills individually and in partners. Candidates learn CPR and develop the lifesaving skills needed to be their own lifeguard. Includes a timed 400-metre swim. Prerequisite: 12 years (recommended)</t>
  </si>
  <si>
    <t>Lifesaving: Examiner Course</t>
  </si>
  <si>
    <t>Participation in an Examiner Course allows candidates to co-examine (with an experienced examiner) awards they wish to be appointed to exam. After successful co-exams, completed training records and the approval of the LS Area Chair, the individual may then be appointed as an examiner. Prerequisite: LSS Instructor certification in the award the instructor wishes to be appointed to examine.</t>
  </si>
  <si>
    <t xml:space="preserve">Lifesaving: First Aid Instructor </t>
  </si>
  <si>
    <t>This course prepares instructors to teach the first aid courses of the Lifesaving Society, up to and including Standard First Aid and CPR Levels A, B, and C. Prerequisites: Standard First Aid; Lifesaving Instructor Certification.</t>
  </si>
  <si>
    <t xml:space="preserve">Lifesaving: National Lifeguard </t>
  </si>
  <si>
    <t>The Lifesaving Society National Lifeguard certification is Canada's professional lifeguard standard. National Lifeguard education is designed to develop a sound understanding of lifeguarding principles, good judgment and a mature and responsible attitude toward the role of the lifeguard. This certification emphasizes prevention and effective rescue response in emergencies including first aid treatment. It is designed to prepare lifeguards to fulfill their role as professional facilitators of safe, enjoyable aquatics. Course is examiner evaluated. Prerequisites: 15 years of age, Bronze Cross, and Standard First Aid. Course materials are added at time of checkout/registration. You need to purchase a whistle.</t>
  </si>
  <si>
    <t>Lifesaving: National Lifeguard - Re-Exam</t>
  </si>
  <si>
    <t>The National Lifeguard Re-Exam is an opportunity exclusively designed for individuals who have previously completed a full National Lifeguard course but did not achieve a successful outcome. All items will be evaluated.</t>
  </si>
  <si>
    <t>Lifesaving: National Lifeguard Instructor</t>
  </si>
  <si>
    <t>This award enables successful candidates to teach the National Lifeguard Program . A pre-course assignments will be issued upon registration of the course. Candidates must be experienced instructors. Recommended a minimum of 2 years teaching experience, preferable at the Bronze level. Prerequisites: NL Award and Lifesaving Instructor certifications.</t>
  </si>
  <si>
    <t>Lifesaving: SEE Auditor</t>
  </si>
  <si>
    <t>The SEE Auditor course is designed to give participants the knowledge, training and tools required to evaluate the effectiveness of lifeguard and instructor supervision using Lifesaving Society SEE checklists Pre-Req's: NL Examiner OR AST OR NL plus 100 hours experience as a Lifeguard</t>
  </si>
  <si>
    <t>Lifesaving: SEE Auditor Instructor</t>
  </si>
  <si>
    <t>Prepares instructors to teach and certify candidates in the Society's SEE Auditor Program. Prerequisites: SEE Auditor and NL Examiner or AST Instructor</t>
  </si>
  <si>
    <t>Lifesaving: Swim &amp; Lifesaving Assistant Instructor</t>
  </si>
  <si>
    <t>The Lifesaving Society Assistant Instructor Course prepares candidates to help certified instructors with swimming and lifesaving classes. Candidates are introduced to key principles of learning and teaching, and master basic progressions. The Assistant Instructor course emphasizes the roles and responsibilities of instructors and their assistants. The course incorporates the City of Markham Volunteer Orientation Workshop. This is an excellent stepping stone for candidates who hold a current Bronze Cross Award and who are working towards becoming a Swim Instructor. Prerequisites: Bronze Cross and 14 years of age.</t>
  </si>
  <si>
    <t>Lifesaving: Swim &amp; Lifesaving Instructor</t>
  </si>
  <si>
    <t>The combined Lifesaving Society Swim and Lifesaving Instructor course prepares the instructor to teach and evaluate swim strokes and lifesaving skills. Through classroom learning and in-water practice, instructor candidates explore proven teaching methods; learning strategies and activities; a variety of stroke and skill drills; effective correction techniques; and evaluation criteria. Practice teaching is emphasized throughout. Prerequisites: 15 years of age, and Bronze Cross (or higher) certification. The Swim and Lifesaving Instructor Combined Pac is added at time of checkout/registration.</t>
  </si>
  <si>
    <t>Lifesaving: Trainer Course</t>
  </si>
  <si>
    <t>Trainer candidates must be experienced instructors who hold examiner appointment, and apprenticeship experience in the stream in which they wish certification. This course includes both pool and classroom sessions, and prepares participants to apprentice as an Trainer on the instructor course of their choice. Course materials: Lifesaving Instructor Notes, Award Guides, Instructor Trainer Pac. Prerequisite: Experience and certification as Swim/Lifesaving Instructor, Bronze Cross Examiner. Course materials must be purchased through the Lifesaving Society at Lifesavingsociety.com. Please purchase the following: Trainer Manual Swim and Lifesaving Instructor Award Guide You will also need to bring the following resources with you for the course: Instructor Manual Award Guides for the courses you are qualified to teach ie) Swim For Life Award Guide, Teaching Swim for Life Companion Guide, Bronze Award Guide, Swim Patrol Award Guide, First Aid Award Guide, etc. Resources for all courses including: Canadian Lifesaving Manual, Alert Manual, Canadian First Aid manual, etc</t>
  </si>
  <si>
    <t>Swim Here, Work Here: Part 1</t>
  </si>
  <si>
    <t>This course combines Lifesaving Society Bronze Medallion, Bronze Cross and Standard First Aid. *see individual course descriptions to understand course demands* It's never been easier! Swim Here Work Here Parts 1 and 2 deliver everything you need to become certified to work as a lifeguard and swim instructor.</t>
  </si>
  <si>
    <t>Every Tue, Thu, 9 sessions</t>
  </si>
  <si>
    <t>Swim Here, Work Here: Part 2</t>
  </si>
  <si>
    <t>This course combines Lifesaving Society National Lifeguard and Swim and Lifesaving Instructors. *see individual course descriptions for program demands* It's never been easier! Swim Here Work Here Parts 1 and 2 deliver everything you need to become certified to work as a lifeguard and swim instructor.</t>
  </si>
  <si>
    <t>Every Tue, Thu, 18 sessions</t>
  </si>
  <si>
    <t>YRDSB Aquatic Leadership Program: Part 1</t>
  </si>
  <si>
    <t>Please visit https://www2.yrdsb.ca/schools-programs/school-programs-nav/school-programs/aquatic-leadership-program to get approval with the York Region District School Board first before registering here. If you register before getting this approval, you will be withdrawn. In this collaboration between the York District School Board and the City of Markham, successful candidates earn one secondary school Grade 10 credit - Healthy Living &amp; Aquatic Activities (PAQ20), Bronze Medallion Bronze Cross Standard First Aid with CPR-C and AED skills. Note: Registration for Aquatic Leadership is now open. For information on how to register, please visit https://www2.yrdsb.ca/schools-programs/school-programs-nav/school-programs/aquatic-leadership-program (there is a clickable version of this link under "more info"). Please note: Candidates must first register with the York Region District School Board before registering for this course. The YRDSB will forward registration information to the Aquatics department to then be registered. Prerequisites: Students must be 13 years of age or older, be able to swim 400 meters and eligible for high school credits.</t>
  </si>
  <si>
    <t>Every Tue, Thu, 35 sessions</t>
  </si>
  <si>
    <t>In-person Recertification for Instructors, Coaches, Examiners &amp; Examiner Mentors</t>
  </si>
  <si>
    <t>This course is designed for Lifesaving Society Instructors, Coaches, Examiners and Examiner Mentors who want to ensure that they have enough points to renew their awards.</t>
  </si>
  <si>
    <t>Lifesaving: Bronze Cross - Re-exam</t>
  </si>
  <si>
    <t>This exam is for individuals who could not attend their scheduled exam or for individuals who need to be recertified. All items are tested.</t>
  </si>
  <si>
    <t>Lifesaving: Bronze Medallion - Re-exam</t>
  </si>
  <si>
    <t>This exam is for individuals who could not attend their scheduled exam or for individuals who need to be re-examined.</t>
  </si>
  <si>
    <t>Lifesaving: National Lifeguard - Recertification</t>
  </si>
  <si>
    <t>Prerequisite: Previously Lifesaving Society National Lifeguard certified</t>
  </si>
  <si>
    <t>Lifesaving: Standard First Aid - Recertification</t>
  </si>
  <si>
    <t>Prerequisite: Lifesaving Society's Standard First Aid (SFA). Holders of Standard First Aid (SFA) certifications from other agencies may not recertify on this course. Please be advised that you may only recertify your SFA award once. After one recertification, you must repeat a full SFA Course… Recertifications must be taken within three years of a full standard first aid course. If more than three years have passed, you must retake a full course.</t>
  </si>
  <si>
    <t>Work towards a 10-15-metre swim on your front and back. Do jump entries from the side and recover an object from the bottom in chest-deep water. Improve your fitness and your flutter kick with 4 x 9-12-metre interval training. Prerequisite: 15 years old, beginner non-swimmer. Please note: We do not guarantee female staff; male staff may be present.</t>
  </si>
  <si>
    <t>Adult 1, for ladies</t>
  </si>
  <si>
    <t>Every Mon, 8 sessions</t>
  </si>
  <si>
    <t>Kick it up a notch by working towards a 50- 100-metre swim. Learn to perform dive entries and demonstrate breaststroke arms and breathing over 25 metres. Develop sculling skill and strengths over 10 metres and show off your handstands in shallow water. Prerequisite: 15 years Adult 1.</t>
  </si>
  <si>
    <t>Adult 2, for ladies</t>
  </si>
  <si>
    <t>Kick it up a notch by working towards a 50- 100-metre swim. Learn to perform dive entries and demonstrate breaststroke arms and breathing over 25 metres. Develop sculling skill and strengths over 10 metres and show off your handstands in shallow water. Prerequisite: 15 years Adult 101 - women only. Please note: We do not guarantee female staff; male staff may be present.</t>
  </si>
  <si>
    <t>Learn eggbeater, stride entries and compact jumps. Do a 300-metre workout and sprint 25-50 metres. Master your front crawl, back crawl and breaststroke. Prerequisite: 15 years and completed Adult 2.</t>
  </si>
  <si>
    <t>Adult 3, for ladies</t>
  </si>
  <si>
    <t>You'll learn eggbeater, stride entries and compact jumps. You'll be doing a 300 m workout and sprinting 25-50 m. You'll master your front crawl, back crawl and breaststroke. Prerequisite: Completed Adult 2 or equal. Please note: We do not guarantee female staff; male staff may be present.</t>
  </si>
  <si>
    <t>New Swimmer Orientation</t>
  </si>
  <si>
    <t>Parent &amp; Tot 1</t>
  </si>
  <si>
    <t>Spend quality time with your child while you both have fun, learn and socialize in the water. Through structured in-water interaction between parent and child, we stress the importance of play in developing water-positive attitudes and skills. We provide Lifesaving Society Water Smart® tips on keeping your child safe in any aquatic setting. Parent &amp; Tot 1 is designed for the 3-month to 12-month-old. Parent &amp; Tot 2 is designed for the 12-month to 24-month-old. Parent &amp; Tot 3 is designed for the 2-year to 3-year-old.</t>
  </si>
  <si>
    <t>Aug 11, 12, 13, 14, 15, 18, 19, 20, 21, 22, 10 sessions</t>
  </si>
  <si>
    <t>Parent &amp; Tot 2</t>
  </si>
  <si>
    <t xml:space="preserve">Parent &amp; Tot 3 </t>
  </si>
  <si>
    <t>Preschoolers have fun learning to get in and out of the water. We help them jump into chest deep water. They try floating on their front and back, and gliding on their back while wearing a personal flotation device. They learn to get their face wet and blow bubbles underwater. Prerequisite: 3-5 years old.</t>
  </si>
  <si>
    <t>These preschoolers learn to jump into chest deep water by themselves and get in and get out wearing a Personal Flotation Device. They'll submerge and exhale underwater. While wearing a Personal Flotation Device they'll glide on their front and back. Prerequisite: 3-5 years old and completed Preschool 1.</t>
  </si>
  <si>
    <t>These youngsters will try both jumping and a side roll into deep water while wearing a personal flotation device. They recover objects from the bottom in waist-deep water, and work on kicking and gliding through the water on their front and back. Prerequisite: 3-5 years old and completed Preschool 2.</t>
  </si>
  <si>
    <t>Advanced preschoolers learn to do solo jumps into deeper water and get out by themselves. They do side roll entries and open their eyes underwater. They master a short (3-5 metres) swim on their front and gliding and kicking on their side. Prerequisites: 3-5 years old and completed Preschool 3.</t>
  </si>
  <si>
    <t>These youngsters get more adventuresome with a forward roll entry wearing a personal flotation device and holding their breath underwater for up to 10 seconds. They work on longer front and back crawl swims, do interval training and start whip kick. Prerequisites: 3-5 years old and completed Preschool 4.</t>
  </si>
  <si>
    <t>Preteen / Teen 1</t>
  </si>
  <si>
    <t>Work towards a 10-15-metre swim on your front and back. Do jump entries from the side and recover an object from the bottom in chest-deep water. Improve your fitness and your flutter kick with 4 x 9-12-metre interval training. Prerequisites: Beginner, non-swimmer.</t>
  </si>
  <si>
    <t>Preteen / Teen 2</t>
  </si>
  <si>
    <t>Learn eggbeater, stride entries and compact jumps. Do a 300-metre workout and sprint 25-50 metres. Master your front crawl, back crawl and breaststroke. Prerequisite: Completed Teen 2.</t>
  </si>
  <si>
    <t>Preteen / Teen 3</t>
  </si>
  <si>
    <t>These beginners become comfortable jumping into water with and without a personal floatation device. They learn to open their eyes and exhale underwater and retrieve objects off the bottom. They work on floats and moving through the water on their front and back. Swimmer 1: eight children to one instructor, Swimmer 1 - Small Group: four children to one instructor.</t>
  </si>
  <si>
    <t>Swimmer 1 / 2, for ladies</t>
  </si>
  <si>
    <t>Work towards a 15-25-metre swim on your front and back. Learn to do jump entries from the side and support yourself at the surface for 10-20 seconds. Work towards recovering an object from the bottom of chest-deep water. Prerequisite: beginner non-swimmer.</t>
  </si>
  <si>
    <t>These advanced beginners learn to jump into deeper water and be comfortable falling sideways into the water wearing a lifejacket. They support themselves at the surface without an aid, learn whip kick, swim 10 metres on their front and back, and be introduced to flutter kick interval training (4 x 5 metres). Prerequisites: 5 years, Swimmer 1 or Preschool 5.</t>
  </si>
  <si>
    <t>These junior swimmers dive and do in-water front somersaults and handstands. They work on 15 metres of front crawl and back crawl and 10 metres of whip kick. Flutter kick interval training increases to 4 x 15 metres. Prerequisite: 5 years, Swimmer 2.</t>
  </si>
  <si>
    <t>Swimmer 3 / 4, for ladies</t>
  </si>
  <si>
    <t>Kick it up a notch by working towards a 50-100-metre swim. Perform dive entries and demonstrate breaststroke arms and breathing over 25 metres. Develop sculling skills and strengths over 10 metres and show off your handstands in shallow water. Prerequisite: Swimmer 2</t>
  </si>
  <si>
    <t>These intermediate swimmers will swim 5 m underwater and lengths of front, back crawl, whip kick, and breaststroke arms with breathing. Swimmers will also complete the Canadian Swim to Survive® Standard. They'll finish it all off with front crawl sprints over 25 m and 4 x 25 m front or back crawl interval training. Prerequisite: 5 years, Swimmer 3.</t>
  </si>
  <si>
    <t>These swimmers will master shallow dives, cannonball entries, eggbeater kicks, and backward somersaults. They'll refine their front and back crawl over 50 m swims of each, and breaststroke over 25 m. Then they'll pick up the pace in 25 m sprints and two interval training bouts: 4 x 50 m front or back crawl; and 4 x 15 m breaststroke. Swimmer 5: 10 children to 1 instructor,</t>
  </si>
  <si>
    <t>Swimmer 5 / 6, for ladies</t>
  </si>
  <si>
    <t>5-15</t>
  </si>
  <si>
    <t>5, 6, 7, 8, 9, 10, 11, 12, 13, 14, 15</t>
  </si>
  <si>
    <t>These junior swimmers will dive and do in-water front somersaults and handstands. They'll work on 15 m of front crawl, back crawl and 10 m of whip kick. Flutter kick interval training increases to 4 x 15 m. Prerequisite: Swimmer 4</t>
  </si>
  <si>
    <t>These advanced swimmers will rise to the challenge of proficient swimming skills including stride entries, compact jumps and lifesaving kicks like eggbeater and scissor kick. They'll develop strength and power in head-up breaststroke sprints over 25 m. They'll swim lengths of front crawl, back crawl, and breaststroke, complete a 300m workout.</t>
  </si>
  <si>
    <t xml:space="preserve">Swimmer 7: Rookie Patrol </t>
  </si>
  <si>
    <t>Swimmers continue stroke development with 50 metres swims of front crawl, back crawl and breaststroke. Lifesaving sport skills include a 25-metre obstacle swim and a 15-metre object carry. First aid focuses on assessment of conscious victims, contacting EMS and treatment for bleeding. Fitness improves in 350-metre workouts and 100-metre timed swims.</t>
  </si>
  <si>
    <t>Swimmer 8: Ranger Patrol</t>
  </si>
  <si>
    <t>Swimmers develop better strokes over 75-metre swims. They tackle lifesaving sport skills in a lifesaving medley, timed object support and rescue with a buoyant aid. First aid focuses on assessment of unconscious victims, treatment of victims in shock and obstructed airway procedures. Skill drills develop a strong lifesaving foundation.</t>
  </si>
  <si>
    <t>Swimmer 9: Star Patrol</t>
  </si>
  <si>
    <t>Swimmers are challenged with 600-metre workouts, 300-metre timed swims and a 25-metre object carry. Strokes are refined over 100-metre swims. First aid focuses on treatment of bone or joint injuries and respiratory emergencies including asthma and allergic reactions. Lifesaving skills include defence methods, victim removals and rolling over and supporting a victim face up in shallow water.</t>
  </si>
  <si>
    <t>Lifesaving Club of Markham: 10-11 Red Division</t>
  </si>
  <si>
    <t>The Red groups are the 2nd level in the Lifesaving Club of Markham. This group consists of athletes ready to take a more serious approach to Lifesaving Sport after being in our White level. Athletes in this group have demonstrated the required swimming abilities as well as the drive to compete at higher level Lifesaving Competitions. Practices at this level are much more challenging and demand a higher commitment level to better meet the athlete's goals at the Provincial Level. The Red groups are divided into levels based on the athlete's age as of June 13, 2026</t>
  </si>
  <si>
    <t>Every Tue, 36 sessions</t>
  </si>
  <si>
    <t>Lifesaving Club of Markham: 10-11 White Division</t>
  </si>
  <si>
    <t>The Lifesaving Club of Markham - White groups are the entry level in The Lifesaving Club of Markham. All new athletes must attend an assessment prior to enrolling. This is a great introduction to Lifesaving Sport which involves learning lifesaving skills in a competitive setting. Athletes in this group develop fitness and swimming skills including stroke correction, endurance and speed. Lifesaving Sport is a great way to bridge the gap between swimming lessons and leadership courses while also developing stronger swimming abilities, staying fit and having fun. The White groups are divided into levels based on the athlete's age as of the annual Provincial Championships in June.</t>
  </si>
  <si>
    <t>Every Wed, 35 sessions</t>
  </si>
  <si>
    <t>Lifesaving Club of Markham: 12-13 Black Division</t>
  </si>
  <si>
    <t>12-13</t>
  </si>
  <si>
    <t>12, 13</t>
  </si>
  <si>
    <t>This division is the most advanced level in the Lifesaving Club of Markham. This group consists of athletes that are looking to perform at the highest level of Lifesaving Competitions both Provincially and Nationally. Practices at this level involve extremely demanding swim practices that work on perfecting swim techniques as well as racing skills. Groups are divided into levels based on the athlete's age as of June 13, 2026</t>
  </si>
  <si>
    <t>Every Mon, 33 sessions</t>
  </si>
  <si>
    <t>Lifesaving Club of Markham: 12-13 Red Division</t>
  </si>
  <si>
    <t>Lifesaving Club of Markham: 12-13 White Division</t>
  </si>
  <si>
    <t>Every Thu, 30 sessions</t>
  </si>
  <si>
    <t>Lifesaving Club of Markham: 14+ Black Division</t>
  </si>
  <si>
    <t>Lifesaving Club of Markham: 14+ Red Division</t>
  </si>
  <si>
    <t>Lifesaving Club of Markham: 14+ White Division</t>
  </si>
  <si>
    <t>Lifesaving Club of Markham: 9U - White</t>
  </si>
  <si>
    <t>Lifesaving Club of Markham: Tryout</t>
  </si>
  <si>
    <t>7-85</t>
  </si>
  <si>
    <t>7, 8, 9, 10, 11, 12, 13, 14, 15, 16, 17, 18, 19, 20, 21, 22, 23, 24, 25, 26, 27, 28, 29, 30, 31, 32, 33, 34, 35, 36, 37, 38, 39, 40, 41, 42, 43, 44, 45, 46, 47, 48, 49, 50, 51, 52, 53, 54, 55, 56, 57, 58, 59, 60, 61, 62, 63, 64, 65, 66, 67, 68, 69, 70, 71, 72, 73, 74, 75, 76, 77, 78, 79, 80, 81, 82, 83, 84, 85</t>
  </si>
  <si>
    <t>Interested in joining the Lifesaving Club of Markham Lifesaving Swim Club? The Lifesaving Club of Markham (LCM) is a City based Lifesaving club that engages youth in physical activity. The club focuses on keeping youth active in the community and building a sense of belonging while learning lifesaving sport skills. To safely participate in the try-out, swimmers must be able to: Be 7 years and older. Swim 2 full lengths (50 metres) of each swim stroke (front crawl, back crawl and breaststroke) without stopping. Be comfortable in deep water with the ability to tread for 1 minute without stopping or assistance. Being able to complete these skills is only for the participants' safety. Swimmers that are looking to be admitted into the club will be asked to complete much more demanding swim skills. Swimmers will be asked to demonstrate the core swimming strokes and asked to swim multiple and continuous lengths of the pool to determine skill level and stamina. Other skills that are examined include, but not limited to - dive starts, flip turns, transitions and swimming drills. Several days before the tryout, registrations will be contacted with information on what to bring and where to go.</t>
  </si>
  <si>
    <t>Lifesaving Club of Markham: Masters</t>
  </si>
  <si>
    <t>30</t>
  </si>
  <si>
    <t>Every Wed, 32 sessions</t>
  </si>
  <si>
    <t>Lifesaving Club of Markham: Pre-LCM 1 - Ages 11 &amp; Under</t>
  </si>
  <si>
    <t>This Pre-LCM level is for athletes ages 11 and Under who are still working on learning and developing good technique for all strokes. Practices will focus on learning and building proper mechanics of competitive swim strokes with emphasis on technique and efficiency. Participants will participate in challenging drills and workouts to build speed endurance in their swimming. Pre-LCM will also introduce some streamline, starts and turn skills along with an introduction to Lifesaving Sport.</t>
  </si>
  <si>
    <t>Every Fri, 32 sessions</t>
  </si>
  <si>
    <t>Lifesaving Club of Markham: Pre-LCM 2 - Ages 12 &amp; Over</t>
  </si>
  <si>
    <t>This Pre-LCM level is for athletes ages 12 and Over who are still working on developing good technique for all strokes. Practices will focus on learning and building proper mechanics of competitive swim strokes with emphasis on technique and efficiency. Participants will participate in more challenging drills and workouts to build speed endurance in their swimming. Pre-LCM will also introduce some streamline, starts and turn skills along with an introduction to Lifesaving Sport.</t>
  </si>
  <si>
    <t>Preschool Plus 1</t>
  </si>
  <si>
    <t>Preschoolers have fun learning to get in and out of the water. We help them jump into chest deep water. They try floating on their front and back, and gliding on their back while wearing a personal flotation device. They learn to get their face wet and blow bubbles underwater. Prerequisite: 3-5 years old. Four children to one instructor, additional 15 minutes per class.</t>
  </si>
  <si>
    <t>Preschool Plus 2</t>
  </si>
  <si>
    <t>These preschoolers learn to jump into chest deep water by themselves and get in and get out wearing a Personal Flotation Device. They'll submerge and exhale underwater. While wearing a Personal Flotation Device they'll glide on their front and back. Prerequisite: 3-5 years old and completed Preschool 1. Four children to one instructor, additional 15 minutes per class.</t>
  </si>
  <si>
    <t>Preschool Plus 3</t>
  </si>
  <si>
    <t>These youngsters will try both jumping and a side roll into deep water while wearing a personal flotation device. They recover objects from the bottom in waist-deep water, and work on kicking and gliding through the water on their front and back. Prerequisite: 3-5 years old and completed Preschool 2. Four children to one instructor, additional 15 minutes per class.</t>
  </si>
  <si>
    <t>Preschool Plus 4</t>
  </si>
  <si>
    <t>Advanced preschoolers learn to do solo jumps into deeper water and get out by themselves. They do side roll entries and open their eyes underwater. They master a short (3-5 metres) swim on their front and gliding and kicking on their side. Prerequisites: 3-5 years old and completed Preschool 3. Six children to one instructor, additional 15 minutes per class.</t>
  </si>
  <si>
    <t>Preschool Plus 5</t>
  </si>
  <si>
    <t>Small Group: Adult 1</t>
  </si>
  <si>
    <t>15-99</t>
  </si>
  <si>
    <t>15, 16, 17, 18, 19, 20, 21, 22, 23, 24, 25, 26, 27, 28, 29, 30, 31, 32, 33, 34, 35, 36, 37, 38, 39, 40, 41, 42, 43, 44, 45, 46, 47, 48, 49, 50, 51, 52, 53, 54, 55, 56, 57, 58, 59, 60, 61, 62, 63, 64, 65, 66, 67, 68, 69, 70, 71, 72, 73, 74, 75, 76, 77, 78, 79, 80, 81, 82, 83, 84, 85, 86, 87, 88, 89, 90, 91, 92, 93, 94, 95, 96, 97, 98, 99</t>
  </si>
  <si>
    <t>Work towards a 10-15-metre swim on your front and back. Do jump entries from the side and recover an object from the bottom in chest-deep water. Improve your fitness and your flutter kick with 4 x 9-12-metre interval training. Prerequisite: 15 years old, beginner non-swimmer. Adult 1; Small Group: four participants to one instructor.</t>
  </si>
  <si>
    <t>Every Tue, 12 sessions</t>
  </si>
  <si>
    <t>Small Group: Adult 1, for ladies</t>
  </si>
  <si>
    <t>Work towards a 10-15-metre swim on your front and back. Do jump entries from the side and recover an object from the bottom in chest-deep water. Improve your fitness and your flutter kick with 4 x 9-12-metre interval training. Prerequisite: 15 years old, beginner non-swimmer. Adult 1; Small Group: four participants to one instructor. Please note: We do not guarantee female staff; male staff may be present.</t>
  </si>
  <si>
    <t>Every Mon, 11 sessions</t>
  </si>
  <si>
    <t>Small Group: Adult 2</t>
  </si>
  <si>
    <t>Kick it up a notch by working towards a 50- 100-metre swim. Learn to perform dive entries and demonstrate breaststroke arms and breathing over 25 metres. Develop sculling skill and strengths over 10 metres and show off your handstands in shallow water. Prerequisite: 15 years Adult 1. Adult 2; Small Group: four participants to one instructor.</t>
  </si>
  <si>
    <t>Small Group: Adult 2, for ladies</t>
  </si>
  <si>
    <t>Kick it up a notch by working towards a 50- 100-metre swim. Learn to perform dive entries and demonstrate breaststroke arms and breathing over 25 metres. Develop sculling skill and strengths over 10 metres and show off your handstands in shallow water. Prerequisite: 15 years Adult 1. Adult 2; Small Group: four participants to one instructor. Please note: We do not guarantee female staff; male staff may be present.</t>
  </si>
  <si>
    <t>Small Group: Adult 3</t>
  </si>
  <si>
    <t>Learn eggbeater, stride entries and compact jumps. Do a 300-metre workout and sprint 25-50 metres. Master your front crawl, back crawl and breaststroke. Prerequisite: 15 years and completed Adult 2. Adult 3; Small Group: four participants to one instructor.</t>
  </si>
  <si>
    <t>Every Thu, 12 sessions</t>
  </si>
  <si>
    <t xml:space="preserve">Small Group: Adult 3, for ladies </t>
  </si>
  <si>
    <t>Learn eggbeater, stride entries and compact jumps. Do a 300-metre workout and sprint 25-50 metres. Master your front crawl, back crawl and breaststroke. Prerequisite: 15 years and completed Adult 2. Adult 3; Small Group: four participants to one instructor. Please note: We do not guarantee female staff; male staff may be present.</t>
  </si>
  <si>
    <t>Small Group: Preteen / Teen 1</t>
  </si>
  <si>
    <t>Work towards a 10-15-metre swim on your front and back. Do jump entries from the side and recover an object from the bottom in chest-deep water. Improve your fitness and your flutter kick with 4 x 9-12-metre interval training. Prerequisites: Beginner, non-swimmer. Preteen / Teen 1; Small Group: four participants to one instructor.</t>
  </si>
  <si>
    <t>Every Wed, 12 sessions</t>
  </si>
  <si>
    <t>Small Group: Preteen / Teen 2</t>
  </si>
  <si>
    <t>Kick it up a notch working on two interval training workouts of 4 x 25-metre kicking and front or back crawl. Perform dive entries and demonstrate breaststroke arms and breathing over 10-15 metres. Support yourself at the surface for 1-2 minutes and enjoy showing off your handstands in shallow water. Prerequisite: Completed Teen 1. Preteen / Teen 2; Small Group: four participants to one instructor.</t>
  </si>
  <si>
    <t>Small Group: Swimmer 1</t>
  </si>
  <si>
    <t>These beginners become comfortable jumping into water with and without a personal flotation device. They learn to open their eyes and exhale underwater and gain the skills to confidently get objects off the bottom. They'll work on floating and moving through the water on their front and back. Swimmer 1; Small Group: four children to one instructor.</t>
  </si>
  <si>
    <t>Small Group: Swimmer 2</t>
  </si>
  <si>
    <t>These advanced beginners learn to jump into deeper water and be comfortable falling sideways into the water wearing a lifejacket. They can support themselves at the surface without an aid, learn whip kick, swim 10 metres on their front and back, and be introduced to flutter kick interval training (4 x 5 metres). Small Group: four children to one instructor. Prerequisites: 5 years, Swimmer 1 or Preschool 5.</t>
  </si>
  <si>
    <t>Small Group: Swimmer 3</t>
  </si>
  <si>
    <t>These junior swimmers will dive and do in-water front somersaults and handstands. They'll work on 15 m of front crawl, back crawl and 10 m of whip kick. Flutter kick interval training increases to 4 x 15 m. Swimmer 3; Small Group: four children to one instructor. Prerequisites: 5 years, Swimmer 2.</t>
  </si>
  <si>
    <t>Small Group: Swimmer 4</t>
  </si>
  <si>
    <t>These intermediate swimmers swim five metres underwater and lengths of front, back crawl, whip kick, and breaststroke arms with breathing. Swimmers also complete the Canadian Swim to Survive® Standard. They finish it all off with front crawl sprints over 25 metres and 4 x 25 metres front or back crawl interval training. Small Group: four children to one instructor. Prerequisites: 5 years, Swimmer 3.</t>
  </si>
  <si>
    <t>Small Group: Swimmer 5</t>
  </si>
  <si>
    <t>These swimmers master shallow dives, cannonball entries, eggbeater kicks, and in-water backward somersaults. They refine their front and back crawl over 50 metres swims of each, and breaststroke over 25 metres. Then they pick up the pace in 25 metres sprints and two interval training bouts: 4 x 50 metres front or back crawl; and 4 x 15 metres breaststroke. Small Group: four children to one instructor. Prerequisites: 5 years, Swimmer 4.</t>
  </si>
  <si>
    <t xml:space="preserve">Small Group: Swimmer 6 </t>
  </si>
  <si>
    <t>These advanced swimmers rise to the challenge of proficient swimming skills including stride entries, compact jumps and lifesaving kicks like eggbeater and scissor kick. They develop strength and power in head-up breaststroke sprints over 25 metres. They swim lengths of front crawl, back crawl and breaststroke, completing a 300-metre workout. Swimmer 6; Small Group: four children to one instructor.</t>
  </si>
  <si>
    <t>Swimmer Plus 1</t>
  </si>
  <si>
    <t>This program is designed to teach all the content of Swimmer 1 with a lower ratio class and longer class. Experience additional practice time and individual attention with Swimmer Plus. See Swimmer 1 description for course content.</t>
  </si>
  <si>
    <t>Swimmer Plus 2</t>
  </si>
  <si>
    <t>This program is designed to teach all the content of Swimmer 2 with a lower ratio class and longer class. Experience additional practice time and individual attention with Swimmer Plus. See Swimmer 2 description for course content.</t>
  </si>
  <si>
    <t>Swimmer Plus 3</t>
  </si>
  <si>
    <t>This program is designed to teach all the content of Swimmer 3 with a lower ratio, and longer class. Experience additional practice time and individual attention with Swimmer Plus. See Swimmer 3 description for course content.</t>
  </si>
  <si>
    <t>Swimmer Plus 4</t>
  </si>
  <si>
    <t>This program is designed to teach all the content of Swimmer 4 with a lower ratio class and longer class. Experience additional practice time and individual attention with Swimmer Plus. See Swimmer 4 description for course content.</t>
  </si>
  <si>
    <t>Swimmer Plus 5</t>
  </si>
  <si>
    <t>This program is designed to teach all the content of Swimmer 5 with a lower ratio, and longer class. Experience additional practice time and individual attention with Swimmer Plus. See Swimmer 5 description for course content.</t>
  </si>
  <si>
    <t>Swimmer Plus 6</t>
  </si>
  <si>
    <t>This program is designed to teach all the content of Swimmer 6 with a lower ratio class and longer class. Experience additional practice time and individual attention with Swimmer Plus. See Swimmer 6 description for course content.</t>
  </si>
  <si>
    <t>Art: Animate It! A Stop Motion &amp; Storyboarding Studio</t>
  </si>
  <si>
    <t>Dive into the world of animation with this hands-on studio program where students explore the art of storytelling through drawing, character design, storyboarding, and stop motion animation. Using tablets, sketchbooks, and even plasticine, participants will bring their ideas to life, culminating in a student showcase featuring original short films and behind-the-scenes artwork. Whether working solo or in small creative teams, young animators will gain essential skills in visual storytelling, camera work, and digital tools for animation. Please note: Students are required to bring their own tablet for this program.</t>
  </si>
  <si>
    <t>Art: Art Portfolio Development</t>
  </si>
  <si>
    <t>This intensive course is designed for aspiring artists looking to build a strong, well-rounded portfolio for art school applications or personal growth. Participants will explore a variety of mediums and techniques, including drawing, painting, sculpture, printmaking and mixed media, while receiving personalized guidance from experienced instructors. The course emphasizes the development of technical skills, conceptual thinking, and creative problem-solving. Students will also learn how to curate their work, write artist statements, and present their portfolios with confidence. Perfect for teens eager to take their artistic practice to the next level! Most materials included.</t>
  </si>
  <si>
    <t>Every Wed, 10 sessions</t>
  </si>
  <si>
    <t>Art: Fine Art for Young Adults</t>
  </si>
  <si>
    <t>11-14</t>
  </si>
  <si>
    <t>11, 12, 13, 14</t>
  </si>
  <si>
    <t>This engaging course invites young artists to explore their creativity and develop their unique artistic style. Through hands-on projects in drawing, painting, printing and other fine art techniques, participants will learn key concepts such as composition, color theory, and perspective. Guided by experienced instructors, students will be encouraged to experiment, express their individuality, and gain confidence in their creative abilities. Perfect for budding artists eager to deepen their understanding of art and create works that reflect their personal vision! All materials included.</t>
  </si>
  <si>
    <t>Drawing: Preteen</t>
  </si>
  <si>
    <t>Drawing &amp; Painting: Preteen</t>
  </si>
  <si>
    <t>In this course you learn to understand drawing techniques, creating depth, shading and shadowing. Drawing is done from still-life pictures and photographs. Through practice and correction, you create finished pieces of work in pencil, pastel and charcoal. All materials are included.</t>
  </si>
  <si>
    <t>Museum Pottery: 4 week Pre-teens and Teens Wheel Throwing Course</t>
  </si>
  <si>
    <t>Learn how to throw on the pottery wheel! This 4 week course will help you to build a foundation of skills required to successfully create your very own ceramic vessels. By the end of the course, we would have explored forms such as cups, bowls, vases, and handled mugs! No experience required. Includes up to 5 kg of clay, firing, as well as glazes and underglazes.</t>
  </si>
  <si>
    <t>Every Thu, 4 sessions</t>
  </si>
  <si>
    <t>Museum Pottery: 10 week Pre-teens and Teens Wheel Throwing Course</t>
  </si>
  <si>
    <t>Learn how to throw on the pottery wheel! This extensive 10 week course will help you to build a foundation of skills required to successfully create your very own ceramic vessels. By the end of the course, we would have explored forms such as cups, bowls, vases, and handled mugs! No experience required. Includes up to 10 kg of clay, firing, as well as glazes and underglazes. Age: 10 to 17</t>
  </si>
  <si>
    <t>Museum Pottery: 5 week Pre-teens and Teens Wheel Throwing Course</t>
  </si>
  <si>
    <t>Learn how to throw on the pottery wheel! This shorter 5 week course will help you to build a foundation of skills required to successfully create your very own ceramic vessels. By the end of the course, we would have explored forms such as cups, bowls, vases, and handled mugs! No experience required. Includes up to 5 kg of clay, firing, as well as glazes and underglazes. Age: 10 to 17</t>
  </si>
  <si>
    <t>Every Sat, 5 sessions</t>
  </si>
  <si>
    <t>Around the World Cooking: Youth</t>
  </si>
  <si>
    <t>Let's travel around the world without leaving the kitchen! In Around the World, participants discover a new globally inspired dish each week! Learn to efficiently read recipes, develop kitchen skills and techniques, while taking an adventure with their palate.</t>
  </si>
  <si>
    <t>Bake Club: Youth</t>
  </si>
  <si>
    <t>Cooking: Preteen</t>
  </si>
  <si>
    <t>A cooking program for young people 11-14 years of age where you are the lead! Want to try a recipe you thought would be cool? Ever see something at the grocery store you'd like to try? This class is for you.</t>
  </si>
  <si>
    <t>Babysitting Course: Preteens</t>
  </si>
  <si>
    <t>Chess: Preteen Level 1</t>
  </si>
  <si>
    <t>Chess is an excellent avenue for learning both logical and intuitive thinking skills as well as increasing a child's attention span. The game develops good sportsmanship traits for handling wins and defeats and it's fun. Participants learn starting positions, moves, captures, check, checkmate, stalemate and pawn promotion.</t>
  </si>
  <si>
    <t>Every Fri, 13 sessions</t>
  </si>
  <si>
    <t>HIGH FIVE: Principles of Healthy Child Development</t>
  </si>
  <si>
    <t>Money Masters: Financial Skills for Teens</t>
  </si>
  <si>
    <t>"This interactive program is designed to empower young people with the essential financial knowledge and skills they need to thrive in today's world. You'll learn: ● Budgeting Like a Boss: Create personalized budgets to track your income (allowance, gifts, part-time jobs) and expenses (snacks, games, entertainment), so you always know where your money is going. ● Goal-Getter Extraordinaire: Set exciting financial goals – from saving for that new tech gadget to planning your first car – and learn proven strategies to make them happen. ● Money-Making &amp; Money-Saving: Discover the different ways you can earn money and the importance of saving for a secure future. ● Money Hurdles &amp; How to Jump Them: Identify the common obstacles that can derail your financial plans (impulse buys, unexpected expenses) and learn how to overcome them. ● Tax Time: Decoding the Sales Tax: Become a pro at calculating sales tax in Ontario so you understand the true cost of your purchases. ● Credit vs. Debit: The Showdown: Uncover the mysteries of credit and debit cards – how they work, the pros and cons, and which one is right for you.</t>
  </si>
  <si>
    <t>Karate: Preteen</t>
  </si>
  <si>
    <t>Learn from black belt instructors. Traditional karate and jiu-jitsu/aikido is a realistic and effective form of self-defense, discipline, better co-ordination and self-esteem. This form of karate incorporates katas, punches, blocks, locks, kicks and self-defense techniques.</t>
  </si>
  <si>
    <t>Kung Fu: Youth</t>
  </si>
  <si>
    <t>Self Defence: Youth, for ladies</t>
  </si>
  <si>
    <t>Empower and protect yourself by learning practical self-defence, skills to de-escalate situations, and assess risks. Practice karate and jiu-jitsu with a martial arts instructor and gain confidence. No training required. Partners from the same bubble are encouraged.</t>
  </si>
  <si>
    <t>Taekwondo: Youth Level 1</t>
  </si>
  <si>
    <t>This program is run in partnership with Fusion Taekwondo. The most practiced martial art worldwide, Taekwondo is guided by the principles of self-respect, respect for others and non-violence. Students not only train in the physical aspects of the art, but learn to develop self-control, courtesy, integrity, perseverance and an indomitable spirit. For those looking for the full Taekwondo experience, this program is for you. Promotion to higher belt levels is held periodically. Extra fees for promotion assessment may apply. Uniforms are mandatory for the program and can be obtained from the instructor.</t>
  </si>
  <si>
    <t>Taekwondo: Youth Level 2</t>
  </si>
  <si>
    <t>For participants that are returning to Taekwondo. This program is run in partnership with Fusion Taekwondo. The most practiced martial art worldwide, Taekwondo is guided by the principles of self-respect, respect for others and non-violence. Students not only train in the physical aspects of the art, but learn to develop self-control, courtesy, integrity, perseverance and an indomitable spirit. For those looking for the full Taekwondo experience, this program is for you. Promotion to higher belt levels is held periodically. Extra fees for promotion assessment may apply. Uniforms are mandatory for the program and can be obtained from the instructor.</t>
  </si>
  <si>
    <t>Drumming: Preteen</t>
  </si>
  <si>
    <t>Drumming: Preteen / Teen</t>
  </si>
  <si>
    <t>Our qualified instructor leads you through basic drumming skills to enable you to play along with your favourite songs. The 6:1 student-to-instructor ratio ensures one-on-one time in a small group setting. Electronic Drums are provided at Milliken Mills and drum kits are available at Angus Glen.</t>
  </si>
  <si>
    <t>Drumming: Teen</t>
  </si>
  <si>
    <t>Our qualified instructor leads you through basic drumming skills to enable you to play along with your favourite songs. The 6:1 student-to-instructor ratio ensures one-on-one time in a small group setting. Electronic drums are provided.</t>
  </si>
  <si>
    <t>Guitar: Preteen Level 1</t>
  </si>
  <si>
    <t>7-15</t>
  </si>
  <si>
    <t>7, 8, 9, 10, 11, 12, 13, 14, 15</t>
  </si>
  <si>
    <t>This introductory course offers the novice instruction in guitar through practice and theory. An acoustic guitar is required by each student at every class.</t>
  </si>
  <si>
    <t>Hip Hop: Preteen Level 1</t>
  </si>
  <si>
    <t>Are you in tune with the latest hip hop moves? Do you want to learn how to dance like some of your favourite hip hop artists? This program is designed for those who love to dance.</t>
  </si>
  <si>
    <t>K-Pop Dance: Youth</t>
  </si>
  <si>
    <t>11, 12, 13, 14, 15, 16, 17</t>
  </si>
  <si>
    <t>Theatre: Broadway Performance Intensive</t>
  </si>
  <si>
    <t>Musical Theatre: Preteen</t>
  </si>
  <si>
    <t>Ukulele: Preteen</t>
  </si>
  <si>
    <t>This introductory course is based on the enjoyment of music while learning to play the ukulele. Ukuleles are an excellent tool for developing ear-training and teaching music theory to children. Participants learn how to hold and strum a ukulele and the basics of tuning. Using interactive demonstrations and fun teaching techniques, children learn how to strum basic ukulele chords and play well-known songs.</t>
  </si>
  <si>
    <t>AI Starter: Youth</t>
  </si>
  <si>
    <t>Calling all young visionaries and tech enthusiasts to our AI Starter course, designed to demystify the wonders of Artificial Intelligence, making it accessible, engaging, and, most importantly, incredibly fun! Participants design and train their own AI models that identify many real world objects and sounds with high accuracy; learn about the importance of data and how to collect data to train ML models; and train different types of models to solve different problems. In turn, participants incorporate their models' intelligence to accomplish tasks in the physical world!</t>
  </si>
  <si>
    <t>Coding C++ Level 1: Youth</t>
  </si>
  <si>
    <t>This program is for beginners with little or no experience. With the guidance of our instructor, we will teach the fundamental skills of coding through hands on games and activities. No experience necessary!</t>
  </si>
  <si>
    <t>Coding Java Level 1: Youth</t>
  </si>
  <si>
    <t>Computer Programming - Java Level One targets participants who are new to the Java programming. Besides learning the basic building blocks of Java's syntax e.g., data types, loops, conditions, etc., participants will also learn general programming rules and develop problem-solving skills. Upon the completion of this course, participants will able to write a simplified version of a rock-paper-scissors game.</t>
  </si>
  <si>
    <t>Roblox Game Development</t>
  </si>
  <si>
    <t>Roblox is an online gaming platform that brings together millions of players and game developers through immersive 3D experiences. But we are not here to play games. We are here to CREATE GAMES! Our Roblox curriculum teaches students how to create their Roblox game from the ground up by drawing game elements and programming them to interact with the world. Programming in Roblox uses Lua - a scripting language built for games, web applications and image processing. Students will build gradually more sophisticated games as they progress through our curriculum.</t>
  </si>
  <si>
    <t>Typing: Preteen</t>
  </si>
  <si>
    <t>Develop typing skills through different hands-on activities and educational games! Practice keyboarding while striving to increase typing speed and reduce errors.</t>
  </si>
  <si>
    <t>Learn to Skate: Preteen</t>
  </si>
  <si>
    <t>This beginners' skating program is designed to introduce basic skating skills to youth. Participants gain confidence in their skating abilities through various activities. A CSA-approved hockey helmet and gloves are MANDATORY. Face masks recommended. Participants must bring their own skates.</t>
  </si>
  <si>
    <t>Every Sat, 14 sessions</t>
  </si>
  <si>
    <t>Learn to Skate: Teen</t>
  </si>
  <si>
    <t>15-17</t>
  </si>
  <si>
    <t>15, 16, 17</t>
  </si>
  <si>
    <t>A beginner skating program designed to introduce basic skating skills to youth. The participants will gain confidence in their skating abilities through various activities. C.S.A. approved hockey helmets are mandatory.</t>
  </si>
  <si>
    <t>Acrobatics: Preteen</t>
  </si>
  <si>
    <t>This highly interactive beginner Acrobatics program teaches boys and girls to master skills such as team work, balance, flexibility, coordination and some dance elements, on their own and with partners. For those who enjoy creativity and movement, this is the class for you. NOTE: No shoes are required, only bare feet.</t>
  </si>
  <si>
    <t>Archery: Preteen Level 1</t>
  </si>
  <si>
    <t>Archery: Preteen Level</t>
  </si>
  <si>
    <t>Learn archery techniques. Develop the fundamental skills of archery in a fun and safe environment. All equipment is supplied.</t>
  </si>
  <si>
    <t>Archery: Preteen Level 2</t>
  </si>
  <si>
    <t>Badminton: Preteen Level 1</t>
  </si>
  <si>
    <t>Here is an opportunity to play recreational badminton with your friends. Matches and round robins are set up for your enjoyment. Birdies supplied.</t>
  </si>
  <si>
    <t>Badminton: Preteen Level 2</t>
  </si>
  <si>
    <t>Basketball: Preteen League</t>
  </si>
  <si>
    <t>Our Pre-teen Basketball League is a recreational program where new and experienced players can grow their game. Instructors be focusing on facilitating a league that is safe, organized and fun for players to improve their basketball skills. Players will be assessed and placed on a new team each week. Players will see improvements in their ball handling, teamwork, basketball IQ, and more.</t>
  </si>
  <si>
    <t>Basketball: Preteen Level 1</t>
  </si>
  <si>
    <t>Learn, refine, and practice fundamental basketball skills in a physically distanced environment. Focus on ball handling skills, including off-hand dribbling, crossovers, and hesitation dribbles, as well as footwork and shooting. To maximize health and safety, this course does not feature traditional game play and scrimmages.</t>
  </si>
  <si>
    <t>Basketball: Preteen Level 1, for ladies</t>
  </si>
  <si>
    <t>This recreational basketball program has been planned for girls to enhance their skills through specific drills and game play.</t>
  </si>
  <si>
    <t>Basketball: Preteen Level 2</t>
  </si>
  <si>
    <t>Basketball: Preteen Level 2,"This intense basketball program is for the skilled player or those who want to improve their skills. Staff are on hand to coach, refine skills and motivate individuals. Coaches analyze a player's game play and help them improve specific skills. Special attention is placed on strategic play, defence, shooting, passing, dribbling, footwork, speed and agility."</t>
  </si>
  <si>
    <t>Dodgeball: Preteen</t>
  </si>
  <si>
    <t>Learn and play different versions of dodgeball, while improving your throwing and dodging skills through fun drills and activities.</t>
  </si>
  <si>
    <t>Girls Night Out</t>
  </si>
  <si>
    <t>Every Fri, 7 sessions</t>
  </si>
  <si>
    <t>Pickleball: Preteen Level 1</t>
  </si>
  <si>
    <t>Pickleball: Preteen Level 1,"Come out and learn the fun game of pickleball - any level can play! Enjoy lessons and gameplay each week.</t>
  </si>
  <si>
    <t>Rock Climbing: Preteen Level 1</t>
  </si>
  <si>
    <t xml:space="preserve">Rock Climbing: Preteen Level </t>
  </si>
  <si>
    <t>Trained Instructors teach participants basic foot work, different hand holds, proper balance, agility and coordination. Must wear closed-toe athletic shoes to participate. All other climbing equipment will be provided. No climbing experience required.</t>
  </si>
  <si>
    <t>Every Sat, 6 sessions</t>
  </si>
  <si>
    <t>Soccer: Preteen - Indoor</t>
  </si>
  <si>
    <t>This recreational-based soccer program is designed for both boys and girls interested in the game of soccer. Each session consists of a warm-up and fundamental movement skills such as balance, kicking, dribbling, agility and team work. Join us for soccer excitement! Shin pads are MANDATORY to participate.</t>
  </si>
  <si>
    <t>Table Tennis: Preteen</t>
  </si>
  <si>
    <t>Learn table tennis skills including serves, flicks, forehand drives, and spins. Build hand-eye coordination and other motor skills through instructor-led drills, activities, and game play. Improve your technique, footwork, agility and balance!</t>
  </si>
  <si>
    <t>Volleyball: Preteen</t>
  </si>
  <si>
    <t>Join us some recreational fun. If you are a beginner, please join us to explore a few volleyball techniques. Participants learn important fundamental movement skills such as jumping, running, coordination, agility and leaping.</t>
  </si>
  <si>
    <t>Volleyball: Teen</t>
  </si>
  <si>
    <t>13-16</t>
  </si>
  <si>
    <t>13, 14, 15, 16</t>
  </si>
  <si>
    <t>Practice and refine your volleyball skills through a variety of drills, scrimmages, and activities. This instructional program covers serving, passing, setting, spiking, blocking, and digging.</t>
  </si>
  <si>
    <t>Yoga: Teen</t>
  </si>
  <si>
    <t xml:space="preserve">Yoga: Youth </t>
  </si>
  <si>
    <t>Yoga exercises gently strengthen the body, increase flexibility, improve posture, increase lung capacity and build body awareness and self-confidence. The course is designed for students at all levels of physical ability. Wear comfortable clothing and bring your own yoga mat to class.</t>
  </si>
  <si>
    <t>Yoga-Pilates Fusion</t>
  </si>
  <si>
    <t>Yoga and Pilates movements are combined to create a unique fitness experience. Focusing on body alignment and overall flexibility, you will learn fundamentals from both practices to improve your strength, coordination and relaxation.</t>
  </si>
  <si>
    <t>Tennis: Level 1 (11 - 14 yrs)</t>
  </si>
  <si>
    <t>This basic recreational tennis program is designed for youth interested in the game of tennis. Progressive tennis is the teaching method used as a development tool to allow participants to improve their overall tennis skills faster.</t>
  </si>
  <si>
    <t>Tennis: Level 1 (14 - 17 yrs)</t>
  </si>
  <si>
    <t>Tennis: Level 2 (11 - 14 yrs)</t>
  </si>
  <si>
    <t>Ideal for those who have taken previous tennis lessons and have been encouraged by their coach to register in Level 2. Players continue to work on the fundamental movement skills of agility, running, balance, jumping, coordination and forehand. Players in this level must be able to hit the ball using forehand and understand positioning.</t>
  </si>
  <si>
    <t>Tennis: Level 2 (14 - 17 yrs)</t>
  </si>
  <si>
    <t>Tennis: Level 3 (11 - 14 yrs)</t>
  </si>
  <si>
    <t>Tennis Level 3 focuses on participants who have mastered their skills in Level 2 and are looking to further their knowledge. The focus on physical literacy continues, along with introducing hitting with intent projection on shots. More advanced strategies are incorporated. Players in this level must be able to rally consistently 10 balls in a row using forehand, backhand, and volley.</t>
  </si>
  <si>
    <t>Tennis: Level 3 (14 - 17 yrs)</t>
  </si>
  <si>
    <t>Every Sat, 13 sessions</t>
  </si>
  <si>
    <t>Think and Build Camp (9-12 yo)</t>
  </si>
  <si>
    <t>Explore the world of engineering and construction. Through hands-on projects, campers will learn key concepts in design, problem-solving, and teamwork while building real-world structures and devices. With a focus on creativity and innovation this camp inspires young minds to think critically and develop a passion for engineering.</t>
  </si>
  <si>
    <t>Monday, August 11, 2025 - Friday, August 15, 2025, 5 sessions</t>
  </si>
  <si>
    <t>Young Innovators Camp (9-12 yo)</t>
  </si>
  <si>
    <t>Campers will be empowered to tackle real-world challenges by developing creative solutions and learning the process of idea development, market research and planning. Campers will gain valuable skills in problem-solving, teamwork, and pitching their ideas, while working on projects that can make a positive impact.</t>
  </si>
  <si>
    <t>STEAM Camp (6-8yo)</t>
  </si>
  <si>
    <t>Get ready with your lab coat, safety goggles and imagination! The week is filled with hands-on engineering challenges, exploring technology, science experiments, Lego, robots and adventure! Each day has a different theme and is full of fun hands-on activities for all.</t>
  </si>
  <si>
    <t>Computer Animation Camp Age 6-11</t>
  </si>
  <si>
    <t>Code Makers Camp (6-8yo)</t>
  </si>
  <si>
    <t xml:space="preserve">New or experienced, Code Makers allows campers to learn coding at their own pace using tablets and robots. Campers will explore several coding languages and collaborate with one another during various team projects as they are introduced to computational thinking and engineering principles in a fun and engaging way.
</t>
  </si>
  <si>
    <t>Robot Explorers Camp (6-8yo)</t>
  </si>
  <si>
    <t>Dive into the exciting world of technology! This camp explores hands-on activities, problem-solving challenges, and creative projects to inspire a passion for robotics. Campers will engage with various robots, fostering teamwork and innovation in a fun and dynamic environment.</t>
  </si>
  <si>
    <t>Adventures in Math &amp; Science Camp (5-6yo)</t>
  </si>
  <si>
    <t>Campers will investigate various concepts in math, science and nature through inquiry play-based activities, games and crafts designed to stimulate their natural curiosity. Campers will have the opportunity to explore, experiment, discover and solve problems.</t>
  </si>
  <si>
    <t>Phonics Storytime</t>
  </si>
  <si>
    <t>2-6</t>
  </si>
  <si>
    <t>2, 3, 4, 5, 6</t>
  </si>
  <si>
    <t>Come to Cornell Branch for Phonics Storytime in August!
Join us for 3 sessions of interactive storytime full of books, songs and activities with a focus on phonics (letter identification and letter sounds). Ideal for 2-6 years old.
Do I have to attend all 3 sessions?: You are welcome to come to any session or all of them.
Will each session progress to the next one like a curriculum?: Not necessarily. Phonics Storytime will be a fun and creative way to engage with the ABC's. It will be more like our regular storytimes where we freely explore concepts and ideas without a formal lesson.
Do I need to register?: Registration is recommended but drop-ins are also welcome!</t>
  </si>
  <si>
    <t>Tuesday, August 12, 2025, 1 session</t>
  </si>
  <si>
    <t>HEAL (Health Empowerment &amp; Arts Leverage)</t>
  </si>
  <si>
    <t>13-29</t>
  </si>
  <si>
    <t>13, 14, 15, 16, 17, 18, 19, 20, 21, 22, 23, 24, 25, 26, 27, 28, 29</t>
  </si>
  <si>
    <t>Health Empowerment &amp; Arts Leverage is a specialized arts-based program to explore youth voice and build resiliency and wellness. Throughout the duration of the program, participants ages 13 to 29 will receive ongoing support and positive mentorship from artists and facilitators. Youth are guided through weekly workshops to unpack experiences and create original paintings, and poems as a way to learn and grow towards wellness through creativity.
This program is free and is hosted in a safe space with trained trauma-informed arts facilitators. This project will be hosted in South Markham, though youth from all York Region communities are welcomed. Participants do not need any previous artistic experiences to join the workshops. Activities will happen in-person and participants will work on safely exploring self-expression and healing through the form of visual arts, spoken word, and slam poetry.</t>
  </si>
  <si>
    <t>Makerspace</t>
  </si>
  <si>
    <t>Tween Maker Club</t>
  </si>
  <si>
    <t>This hands-on 3-week program introduces tweens to the world of digital crafting through fun and creative paper projects using the Cricut die cutting machine. Each session builds on new skills including design, crafting techniques, and creative thinking. All materials provided. No prior Cricut experience needed—just bring your imagination!</t>
  </si>
  <si>
    <t>Thursday, August 14, 2025, 1 session</t>
  </si>
  <si>
    <t>Digital Literacy</t>
  </si>
  <si>
    <t>Stories of Hope: Digital Literacy Skills Training</t>
  </si>
  <si>
    <t xml:space="preserve">Join the library’s Dementia Inclusive Library Project – Stories of Hope, a video project where program participants will  interview and film community members living with dementia, capturing their experiences and messages they have for their family and community at large. 
Join us if you are passionate about:
· Journalism, podcasting, or storytelling, video production and social media
· Supporting people living with dementia
What You’ll Learn at the Training:
· Techniques in conducting interviews
· Public speaking skills
· Tips and Techniques on video and filming equipment
· Awareness of working with those living with dementia and their caregivers
What You’ll Do:
· Interview and film participants 
· Help create meaningful keepsakes for families
Time Commitment: Up to 10 hours during July and August
Program participants must attend all three training sessions in order to participate in the interviews. </t>
  </si>
  <si>
    <t>Jobs &amp; Career</t>
  </si>
  <si>
    <t>Salary Negotiation - Know Your Worth</t>
  </si>
  <si>
    <t>💰 What would change if you stopped settling and started negotiation?
Negotiating your salary can be intimidating, but it is a crucial skill for career growth. This workshop will equip you with the strategies you need to confidently discuss compensation, handle counteroffers with skills, and understand how to evaluate and maximize your entire offer (base salary, bonuses, and benefits). Take control of your financial future by learning to advocate for your worth and secure the best offer possible.</t>
  </si>
  <si>
    <t>Yoga and Meditation</t>
  </si>
  <si>
    <t>Join us for a rejuvenating 30-minute online  yoga and meditation class led by talented yoga trainees and recent graduates from Markham Yoga School. This class is perfect for all levels and offers a chance to experience fresh, mindful instruction from the next generation of yoga practitioners. See you on the mat!</t>
  </si>
  <si>
    <t>Sat, August 16, 1 session</t>
  </si>
  <si>
    <t>Lifelong Learning</t>
  </si>
  <si>
    <t>Learn to Ride a Bike - Adult's Session</t>
  </si>
  <si>
    <t>Join Markham Cycles for their 4-week Learn to Ride program to build the skills and confidence needed to ride a bike safely and independently! 
Starting with the basics like posture, gliding, and coordination, riders gradually progress to pedaling, turning, and gear shifting on their own bikes, each week introduces fun, game-based activities that support skill development—from solo starts and braking to signaling and navigating real-world elements like crosswalks and bike lanes. By the final session, participants are riding confidently with an understanding of road safety and bike handling.
Curriculum and weekly topics:
Week 1 (August 9): Balance Skills &amp; Posture
Participants are introduced to key foundational skills like balancing on a tarmac or track. The focus is on developing proper bike posture, basic bike handling, coordination, and gliding control. Activities include walking and running with the bike (“squishing the bugs”), gliding with feet up, riding down small inclines, and practicing light to firm push-and-glide techniques. Games like following chalk lines, timing glides, and knocking over pylons help make learning fun while building confidence and balance.
Week 2 (August 16): Pedaling, Turning &amp; Gear Control
Participants transition from gliding to pedaling on their own bikes, focusing on control, braking, and maneuvering. Activities begin with coach-assisted push and glide to teach balance with feet on pedals, followed by pedaling in straight lines and stopping safely. Riders then practice wide and tight circular turns to improve bike handling and directional control. The week concludes with an introduction to gear shifting, where children learn to adjust gears based on terrain while maintaining focus and pedaling. Fun games like “bike bowling,” “around the world,” and “follow the leader” make skill-building engaging and interactive.
Week 3 (August 23): Independent Starts &amp; Pedaling Confidence
Week 3 focuses on helping participants start riding independently without coach assistance. Riders learn to push off with their toes or dominant foot to gain momentum and lift onto the pedals, with the goal of starting smoothly on their own. Coaches guide children through proper pedal positioning and provide minimal support only if needed. Fun activities like pedaling toward a coach, counting pedal strokes, and riding through a streamer finish line help motivate children and celebrate their progress toward riding solo.
Week 4 (August 30): Road Safety &amp; Advanced Riding Skills
In the final week, participants apply their riding skills in real-world scenarios focused on safety and control. They learn essential helmet safety, how to recognize and respond to road signs, and how to signal turns while maintaining balance by riding with one hand. Kids also practice safe behavior at crosswalks and intersections using cones and lines, and work on riding straight within bike lanes using pylons and curbs. This session prepares riders for safe and confident biking beyond the program.
Terms and conditions of the program:
parents must accompany kids during their sessions
must bring own bike in good working order
kids sessions for aged 5 to 12 years old, teens in adults session aged 13 and older
one adult membership can register up to 3 kids, please choose number of tickets accordingly
each participant aged 13 or older must register separately
must register for subsequent week’s session separately
borrowing a bike from the bike hub is not guaranteed</t>
  </si>
  <si>
    <t>Gathering</t>
  </si>
  <si>
    <t>Mario Kart 8 Deluxe Switch Ballon Battle Tournament</t>
  </si>
  <si>
    <t>Markham Public Library is looking for the BEST Mario Kart 8 Deluxe Switch Balloon Battle Player in York Region. What strategy will you take in this free for all battle? – Will you go on the offensive, play defense or a little bit of both. Do you have what it takes to bring home the 1st place trophy in our tournament? May the best player win!</t>
  </si>
  <si>
    <t>Summer Reading Club Wrap-Up Party!</t>
  </si>
  <si>
    <t>Calling all Summer Reading Club participants! Come celebrate a successful fun-filled summer full of learning and reading with a special performance from Mad Science.
Please note that due to limited capacity, this event will be ticketed and require registrants to show their registration for the show.</t>
  </si>
  <si>
    <t>Creative Expression</t>
  </si>
  <si>
    <t>Foundations of Art: I Love Who I Am (a Bridging Generations workshop)</t>
  </si>
  <si>
    <t xml:space="preserve">The "Bridging Generations" through creative expression workshops are a powerful series of interactive workshops led by acclaimed BIPOC women artists, blending art, culture, identity and storytelling. These sessions inspire youth and families to express themselves boldly, honour their roots and explore the healing power of creativity. 
Workshop Goal: Build confidence and artistic skill while celebrating your individuality. In this empowering workshop, the facilitator introduces the foundational elements of art. Using shape, value and colour through the lens of self-love and cultural pride. Participants will be guided from blank canvas to final artwork, using drawing and painting to explore the theme: "I love who I am, and I'm proud to show it." Perfect for beginners and young creators alike.
Takeaways:
Understand the elements of art
Step-by-step creative process guidance
positive affirmations through visual storytelling
All materials provided. No experience needed. Suitable for all ages. </t>
  </si>
  <si>
    <t>Sun, August 17, 1 session</t>
  </si>
  <si>
    <t>Writer's Workshop Camp (6-8 yo)</t>
  </si>
  <si>
    <t>Does your child have passion for storytelling and writing? Join us for a creative and fun week where young writers will explore their imagination and develop their storytelling skills. Campers will engage in guided writing activities, from brainstorming ideas to crafting characters and plots, culminating in the creation of their very own short story book. By the end of the week, each child will take home their personalized book, celebrating their creativity and hard work.</t>
  </si>
  <si>
    <t>Monday, August 18, 2025 - Friday, August 22, 2025, 5 sessions</t>
  </si>
  <si>
    <t>Math Elites + U (Grade 1 - 4) Camp</t>
  </si>
  <si>
    <t>Maker Camp (9-12 yo)</t>
  </si>
  <si>
    <t>Calling all young artisans and makers! Join us for a hands-on journey where imagination takes center stage. Campers will explore the joy of crafting and making things—from DIY projects to imaginative creations, every day is a new opportunity to learn something new and express your creativity!</t>
  </si>
  <si>
    <t>Architects vs. Engineers Camp (9-12 yo)</t>
  </si>
  <si>
    <t xml:space="preserve">Campers will learn about the difference between an architect and an engineer and which sides of the brain they each use more! Campers will work on design projects and learn about multiple aspects of architecture and engineering, such as electrical, mechanical, environmental, and aerospace. This camp will offer opportunities for critical thinking, design rationale, problem solving, team building and fostering a growth mindset. </t>
  </si>
  <si>
    <t>Game Design Camp (9-12 yo)</t>
  </si>
  <si>
    <t>Does your child love playing video games? Have them build on their passion for video game design. In this camp, children will learn fundamental game-design principles while using a drag-and-drop platform to create their own games. Unleash your child’s creative power while opening the door to a future career in software or computer engineering.</t>
  </si>
  <si>
    <t>Public Speaking Camp (6-8yo)</t>
  </si>
  <si>
    <t xml:space="preserve">Campers will explore fun and interactive activities and games to develop self-confidence. Participants will work on activities to practice speaking and presentation skills in order to become more effective communicators. Participants will prepare and share an inspiring speech as their final project on the last day of camp. </t>
  </si>
  <si>
    <t>Junior Engineer Explorers Camp (5-6yo)</t>
  </si>
  <si>
    <t xml:space="preserve">Through inquiry based hands-on science, technology, engineering and math activities, campers will expand their creativity and bolster their critical thinking and logic skills as they discover their future potential in various types of engineering! </t>
  </si>
  <si>
    <t>Let's Talk - Walk In Counselling Sessions @ Aaniin</t>
  </si>
  <si>
    <t>Counselling is a conversation between an individual (including couples and families) and a professional counsellor to explore thoughts and feelings during a time of transition or difficulty in life. The Walk-In counselling program provides an opportunity for you to work with a counsellor without a long wait time. The focus of your Walk-In will be on creating a short-term plan that will make a difference for you right away – using the strengths, resources, and supports you have right now. Available to all residents of York Region, regardless of religious affiliation.
The sessions are run by certified counsellors from Catholic Community Services York Region and sessions can be conducted in English, Mandarin or Cantonese.</t>
  </si>
  <si>
    <t>Sewing 101: Reusable Pads</t>
  </si>
  <si>
    <t>Learn a new skill and help tackle period poverty! Reusable menstrual pads are a sustainable solution to the high cost of disposable products, and are the perfect project for those who are new to sewing. This workshop will familiarize participants with sewing machines, teach them basic techniques, and guide them as they make a reusable menstrual pad from scratch in support of Help A Girl Out.</t>
  </si>
  <si>
    <t>Flex and Stretch Yoga</t>
  </si>
  <si>
    <t>Join us for a 30-minute online yoga class led by enthusiastic trainees and recent graduates of Markham Yoga School. This session blends various asanas designed to stretch and enhance flexibility. All levels are welcome to experience the benefits of fresh, guided instruction and improve your practice in this quick thirty minute yoga fix to kick off your week.</t>
  </si>
  <si>
    <t>Business &amp; Finance</t>
  </si>
  <si>
    <t>Navigating The Vehicle Market: An Expert Guide to Informed Car Purchases</t>
  </si>
  <si>
    <t xml:space="preserve">Join us for a virtual workshop presented in partnership with the Ontario Motor Vehicle Industry Council (OMVIC), the regulator of motor vehicle sales in Ontario. OMVIC supports works to support consumers in their vehicle buying journey to ensure they are confident and informed about their purchase.
In this workshop, OMVIC will provide resources, tips, and advice to car buyers on what to look for when leasing, buying new, and buying used cars in Ontario. Topics will include OMVIC's role, the Compensation Fund, all-in price advertising, contracts and disclosures, and dealing with negative equity. Don't miss this opportunity to gain valuable insights into car buying in Ontario. </t>
  </si>
  <si>
    <t>From Idea to Impact: Building Your Youth Business</t>
  </si>
  <si>
    <t>15-24</t>
  </si>
  <si>
    <t>15, 16, 17, 18, 19, 20, 21, 22, 23, 24</t>
  </si>
  <si>
    <t>💡Do you have a business idea? Turn it into a successful reality!
Are you between the age of 15 - 24? Find out what it takes to be a young entrepreneur, hear some Canadian success stories, and share ideas of your own in an inclusive and supportive space! Find out more about all the great resources in place across Canada to support young entrepreneurs, and how you can access funding, mentoring and learning opportunities no matter where you live.
Presenter's bio: 
Youth for Entrepreneurship (Y4E) is a national program designed to inspire and empower youth ages 15 to 24 who are curious about entrepreneurship. Whether you're dreaming of launching your own business or just starting to explore what it means to be an entrepreneur, Y4E helps you build knowledge, confidence, and skills to get started.
Available to youth in Ontario and Newfoundland and Labrador, Y4E offers a wide range of interactive workshops and a creative media contest to help you explore real-world opportunities and connect with the stories of young entrepreneurs like you.</t>
  </si>
  <si>
    <t>STEM Workshop: Mechanical Engineering 101</t>
  </si>
  <si>
    <t>Grade 4-6</t>
  </si>
  <si>
    <t>In this workshop, students will learn about fluids, pressure and elasticity. Using the engineering design process, they will design their very own pneumatic and hydraulic robots! Discover the wonderful world of mechanical engineering through this hands-on and interactive workshop.
This session will be led by a passionate high school student and is designed to explore exciting topics in pneumatic and hydraulic devices (mechanical engineering). This program is open to youth in grade 4 to 6..</t>
  </si>
  <si>
    <t>Goodnight Sheepy! Author Storytime and Activity with Aura Marsh</t>
  </si>
  <si>
    <t>Want to join us for a relaxing storytime? 
Join local author Aura D. Marsh for a cozy, imaginative storytime featuring her debut picture book Goodnight Sheepy. Children will enjoy a live reading, explore dream-themed questions, and participate in a gentle “Sheepy Stretch &amp; Settle” to help calm their bodies before nap or quiet time. This interactive session encourages emotional expression, bedtime bonding, and the power of imagination through storytelling.
About the Book:
Goodnight Sheepy is a gentle bedtime story about a curious cotton candy lamb who comforts children and helps them explore what they’d like to dream about. With soothing language, imaginative themes, and a focus on emotional safety, this book is perfect for winding down before sleep.
About the Author:
Based in Toronto, Aura writes stories that nurture children’s imagination and emotional well-being. Goodnight Sheepy is her debut book, born from a desire to offer soft, loving representation to all children—especially those often left out of the bedtime story spotlight.</t>
  </si>
  <si>
    <t>Roots &amp; Reflections: Visual Storytelling Through Culture (a Bridging Generations workshop)</t>
  </si>
  <si>
    <t>The "Bridging Generations" through creative expression workshops are a powerful series of interactive workshops led by acclaimed BIPOC women artists, blending art, culture, identity and storytelling. These sessions inspire youth and families to express themselves boldly, honour their roots, and explore the healing power of creativity. 
Workshop Goal: Step into the art of storytelling with visionary artists and creative leaders. In this mixed media workshop, participants will create self-portraits or narrative scenes rooted in African heritage, dreams or identity that is guided by Ava Jasmine Dedier's own Afro-Caribbean influences. Learn how to sketch with purpose, translate personal stories into imagery and combine materials to bring your vision to life. It's a journey into who you are, where you come from and where you're going. 
Takeaways: 
How to visually express identity and culture
Rapid sketching and mixed media techniques
Artistic storytelling from concept to creation
All materials provided. No experience needed. Suitable for ages 13 and up.</t>
  </si>
  <si>
    <t>Animation Creator Camp (9-12 yo)</t>
  </si>
  <si>
    <t>Calling all future filmmakers! Campers will explore different aspects of filmmaking, from script writing to stop-motion animation, video editing and more! Campers will have the opportunity to work in teams and bring their stories to life.</t>
  </si>
  <si>
    <t>Preparing for a healthcare or medical career: Tips for high school students</t>
  </si>
  <si>
    <t>Description
Are you or your child interested in a career in healthcare or in a medical profession? 
Many high school students and parents consider healthcare and medical professions to be attractive career goals. What types of university programs can set students up for success? What can students do in high school to best prepare?
In this program, education coach - Imbert Fung from Future Reach Education will: 
provide an overview of popular Canadian and US university paths to a medical career
identify healthcare career opportunities that students commonly overlook
share tips on how high school students can better set themselves up for success through academics and activities
Who should attend:
High school students who are considering healthcare careers
Parents and educators who want to help empower their students for the Canadian or US university application process.</t>
  </si>
  <si>
    <t>Ink &amp; Identity: Culture Through Poetic Expression (a Bridging Generations workshop)</t>
  </si>
  <si>
    <t>The "Bridging Generations" through creative expression workshops are a powerful series of interactive workshops by acclaimed BIPOC women artists, blending art, culture, identity and storytelling. These sessions inspire youth and families to express themselves boldly, honour their roots and explore the healing power of creativity. 
Workshop Goal: Merge words and visuals in a deeply personal creative experience. The facilitator invites participants to reflect on what they love about their culture and channel those feelings into poetry and abstract art. Participants will write short, affirming poems and transform them into expressive artworks ranging from portraits, symbols, or abstract visuals. This session nurtures emotional literacy, self-worth and creative freedom, reminding each participant: your story matters and your art is enough. 
Takeaways:
Explore emotions and identity through poetry
Learn abstract art techniques rooted in self-expression
Celebrate authenticity and cultural pride
All materials provided. No experience needed. Suitable for ages 13 and up
View all workshops in the series. 
Please also enjoy the exhibit at the Thornhill Village Library from August 29 to 31. The Bridging Generations – A Cultural Tapestry in Art" is an innovative, community-driven art initiative designed as a collective movement of talented and purposeful BIPOC visual artists. Curated by 17-year-old emerging visual artist Ava Jasmine Dedier, who is thoughtfully selecting artists to collaboratively build this pioneering event. The mission is to establish an ongoing platform that amplifies artistic talent, fosters deeper cultural understanding, and actively unites multiple generations. This project is intended as a shared opportunity, one that invites each selected artist to play an active role in shaping and expanding its presence. Together, we will aim to create something impactful and lasting, filling a vital gap in our communities by celebrating our stories, nurturing connections across age and culture, and creating meaningful visibility for underrepresented artists who deserve recognition.</t>
  </si>
  <si>
    <t>Chess for Children (beginners)</t>
  </si>
  <si>
    <t>Is your child (ages 6- 10) interested in learning to play chess or would like to improve their chess skills? 
The structure of the program is as follows: 
15- 20 minutes of instruction time (topics of focus: tactics, how to play chess, positional concepts, game analysis) 
remainder of the program will be the application for the skills (e.g., playing chess with other participants) 
Please sign up for each session your child is interested in attending the program (each class will focus on a different instructional topic):
Sept. 6 (beginner)
Oct. 1 (beginner)
Nov. 1 (intermediate) 
Nov. 29 (intermediate)
** Please note: This program is run by a dedicated high school student who is knowledgeable about chess and has many years of chess experience.</t>
  </si>
  <si>
    <t>Learn how to design and use the Cricut die cutter with this three week course perfect for beginners. By the end of the three weeks you will have learned how to set up your machine, use Cricut Design Space, and create a single layer heat transfer vinyl (applied on a canvas pencil case) and a multi-layer heat transfer vinyl (applied on a canvas tote bag). 
The cost of the program is $75+tax for three sessions. All materials will be provided and all participants will leave the program with finished projects.
Become Maker Certified
Please note: if you are looking to use our makerspaces independently, you must be 13+ and complete this online Makerspace module prior to this program. Once completed, our staff can update your profile and you will be maker certified</t>
  </si>
  <si>
    <t>3 session</t>
  </si>
  <si>
    <t>Reading, Writing and Grammar Club: Grades 3-4</t>
  </si>
  <si>
    <t>Grade 3-4</t>
  </si>
  <si>
    <t xml:space="preserve">Markham Public Library is partnering with students from York University's Educational Studies program to deliver a Reading, Writing and Grammar Club for students in Grades 3-4! 
Our program will provide students an opportunity to practice their reading comprehension skills, writing and grammar skills. The material provided will be based on the Ontario Curriculum. 
The times are as follows:
Thursdays from 6:45 to 7:30 pm on September 11,18, 25 &amp; October 2, 9 (5 weeks) 
** Please note:  To ensure we prepare enough material, please sign up for each week your child is interested in attending the session. </t>
  </si>
  <si>
    <t>Reading to Success</t>
  </si>
  <si>
    <t>Read a story with us! Reading to Success is a volunteer facilitated reading program established to motivate children to read regularly.
YPAM in partnership with the Markham Public Library provides this weekly literacy program, where volunteers read grade specific books for children in Junior Kindergarten, Senior Kindergarten, Grade 1, Grade 2 and IEP kids. Make Reading to Success part of your child's reading habit and build a love of reading together.</t>
  </si>
  <si>
    <t>Healthy Eating for Diabetes/Prediabetes</t>
  </si>
  <si>
    <t>Join  Health For All Family Health Team’s Registered Dietitians as they talk about how to eat well if you are living with prediabetes or type 2 diabetes.
In this one hour workshop, topics include learning about food sources that will impact blood sugars, introduction to the glycemic index, how to create balanced meals and read a nutrition facts table, in additional to physical activity recommendations.</t>
  </si>
  <si>
    <t>Fall Learning Place Programs</t>
  </si>
  <si>
    <t>Effective communication includes active listening, thinking and speaking. Participants will develop their confidence in communicating with others for a variety of purposes including information sharing, questioning and storytelling.</t>
  </si>
  <si>
    <t>Through language focused learning activities, students learn how the English language works and how to express their thoughts effectively in writing. Students explore different writing styles including persuasive, descriptive, narrative and expository in order to develop exemplary writing skills.</t>
  </si>
  <si>
    <t>Youth Entrepreneurship Essentials: Mastering the Business Model Canvas</t>
  </si>
  <si>
    <t>💡Come and learn your business blueprint! 
Unlock the blueprint to your business success with our Business Model Canvas Workshop for Youth Entrepreneurs! This interactive session introduces young entrepreneurs to the Business Model Canvas, a strategic tool for developing and visualizing business ideas. Participants will learn to map out key components of their business, including value propositions, customer segments, revenue streams, and more.
Presenter's bio: 
Youth for Entrepreneurship (Y4E) is a national program designed to inspire and empower youth ages 15 to 24 who are curious about entrepreneurship. Whether you're dreaming of launching your own business or just starting to explore what it means to be an entrepreneur, Y4E helps you build knowledge, confidence, and skills to get started.
Available to youth in Ontario and Newfoundland and Labrador, Y4E offers a wide range of interactive workshops and a creative media contest to help you explore real-world opportunities and connect with the stories of young entrepreneurs like you.</t>
  </si>
  <si>
    <t>Essay Writing</t>
  </si>
  <si>
    <t>JavaScript Jumpstart for Kids – Level 1</t>
  </si>
  <si>
    <t>JavaScript is an excellent first introduction to coding because it’s widely used and versatile. Learning JavaScript helps kids understand key concepts like variables, loops, and functions, which are fundamental in programming. It allows them to create exciting projects like games and websites, making learning fun and engaging. This approach emphasizes creativity, problem-solving, and critical thinking, aligning with the Ontario Math Curriculum to enhance digital literacy. Additionally, learning JavaScript builds a strong foundation for understanding AI, as many AI tools and frameworks utilize JavaScript, preparing kids for future advancements in technology.</t>
  </si>
  <si>
    <t>Reading Buddies with Unionville Home Society</t>
  </si>
  <si>
    <t>We are excited to announce that Markham Public Library will be partnering with Unionville Home Society (UHS) to offer an Intergenerational Reading Buddies program! 
Participating children (between ages 6-10) will practice &amp; improve reading with a dedicated mentor. Our dedicated mentors (senior volunteers) are carefully recruited &amp; trained to effectively help children improve their reading skills.
They will monitor and coach children as they read different materials every class. Children are also welcome to bring their own book to read to the volunteer or select items provided by MPL. During the session, we will also provide children an opportunity to practice their reading comprehension skills.  Our goal is to support literacy development and to provide children an opportunity to become reading enthusiasts.
Please note that this program is designed for children between ages 6-10. Participants must commit to the full 4-week program. The location of this program is at Union Villa Long-Term Care.  A parent/guardian will need to remain inside the facility during the 45 minute session. 
Other notes: Our goal is to pair one child with one senior volunteer. However, occasionally depending on the number of registrations, there could be times where it will be 1 volunteer with 2 children (in a similiar Grade/reading level).
** Please note: Based on the guidelines provided by the long-term care, participants/families entering the facility will be required to wear a mask. **</t>
  </si>
  <si>
    <t>Introduction to programming for kids</t>
  </si>
  <si>
    <t>In this Intelligent Screen Time program, participants will learn to program animated stories, interactive art, and games using a widely known visual, drag-and-drop programming environment. They can make characters talk, sing, bounce, drop, lose, win, dance, fly. By working collaboratively and using their creativity, children will learn programming concepts such as conditionals, data, events, loops and more.</t>
  </si>
  <si>
    <t>Public Speaking (Age 9-12)</t>
  </si>
  <si>
    <t>Community Event</t>
  </si>
  <si>
    <t>University and College Fair</t>
  </si>
  <si>
    <t>Are you thinking of applying to university or college and would like to learn about the various post-secondary programs? 
If so, please join us for our in-person university and college fair on Saturday September 20th at the Markham Village Library. 
You will have an opportunity to connect with the following schools: 
Brock University 
Centennial College 
Durham College
University of Guelph 
McMaster University 
Ontario Tech University 
Seneca Polytechnic
University of Toronto
Toronto Metropolitan University
Trent University 
University of Waterloo
Western University 
York University 
Out of province 
Simon Fraser University 
The University of British Columbia (UBC)
** Please note: School attendance could be subject to change due to school's availability.**</t>
  </si>
  <si>
    <t>Applying to the Best Universities - Competitive Canadian Programs and Elite U.S. Schools</t>
  </si>
  <si>
    <t xml:space="preserve">In this seminar, education coach Imbert Fung from Future Reach Education will share insights on how to identify the best university programs that suit you or your student. 
Also, in this workshop, Imbert will: 
highlight three popular Canadian university majors, with insights on which schools are the most competitive and what the applications entail
share key differences on the costs, academics, and job prospects of attending university in Canada versus the U.S. </t>
  </si>
  <si>
    <t>Voxel Magic: Creative 3D Design and Virtual Reality for Kids (8-12)</t>
  </si>
  <si>
    <t>12:15 PM</t>
  </si>
  <si>
    <t>Welcome to Voxel Magic! This enchanting course is perfect for kids who are excited to explore the world of 3D design and virtual reality using MagicaVoxel. Create, design, and bring your imaginative worlds to life in 3D and see them in virtual reality. We will build exciting characters like Pikachu, Mario, the Ender Dragon, and more!</t>
  </si>
  <si>
    <t>Dealing with Feelings</t>
  </si>
  <si>
    <t>Day to day feelings are explored with preschoolers using books, songs, activities and sharing. This program helps children understand emotions, control impulsive reactions, and learn that everyone's reactions may be different. Through books, songs, and activities, this social program will enable children to explore and understand the various feelings they may have. Independent learning program.</t>
  </si>
  <si>
    <t>How to Win Scholarships for College or University</t>
  </si>
  <si>
    <t>Scholarships are accessible to more students than what is commonly believed. Here is the most important thing: scholarships can be a game changer for a student’s career, their financial well-being, and their or their family’s bank account. Scholarships, grants, and bursaries are available for high school, college, and university students, and you don’t need perfect grades! 
This presentation will help empower attendees with information to find and win money for postsecondary education!
This program is presented by Christopher Grafos, Ph.D., the founder and chief scholarship mentor at BridgesEDU Scholarships.He’s a first-generation university graduate whose life was transformed by education and winning scholarships. Scholarships help students financially, but they also help advance a student’s career. His life work is to champion this message and share the secrets to finding and winning scholarships.</t>
  </si>
  <si>
    <t>Get Ready Public Speaking</t>
  </si>
  <si>
    <t>This introduction public speaking program introduces JK/SK children to simple activities that build confidence and provide learning opportunities to communicate effectively with other children and adults.</t>
  </si>
  <si>
    <t>Develop a solid foundation in Grade 1 &amp; 2 Math. Explore curriculum related concepts in number sense, measurement, patterning and geometry. Program includes problem solving and reasoning to help students apply their understanding to real life situations.</t>
  </si>
  <si>
    <t>Adventures in STEAM</t>
  </si>
  <si>
    <t>Young minds discover science, technology, engineering, arts and math at the library through hands-on activities based on the Ontario school curriculum. STEAM learning uses children's natural curiosity to foster a positive attitude towards scientific discovery, problem solving and creative play. Participants are welcome to take this program again and enjoy new activities each session. Parents do not participate.</t>
  </si>
  <si>
    <t>Top Tips and Strategies for University Supplementary Applications</t>
  </si>
  <si>
    <t>Are you applying to competitive university programs that require a supplementary application? Want to stand out and make your application shine?
Join Francesca Cadhit from TopClassEdge.com for this informative workshop where you'll learn:
What admissions teams are really looking for in supplementary applications
Common mistakes students make, and how to avoid them
Top tips and strategies to craft compelling personal statements
If you're a high school student or parent of a high school student preparing for programs like Health Sciences, Business, Engineering, or other competitive fields, this program is for you. Educators are welcome, too!</t>
  </si>
  <si>
    <t>Partnering for Success: A Parent's Guide to the Collaborative IEP</t>
  </si>
  <si>
    <t>Navigating the world of Individualized Education Plans (IEPs) can feel complex and overwhelming. Are you looking for ways to ensure your child's unique needs are met at school? Do you want to build a stronger, more positive relationship with your child's educational team?
Join us for an informative and empowering workshop designed specifically for parents. Led by a registered psychologist, this session will provide you with the knowledge and tools to transform the IEP process from a challenge into a collaborative partnership for your child's success.
What You’ll Learn:
- The ABCs of the IEP: Decode the terminology and understand the purpose and key components of an Individualized Education Plan, from accommodations and modifications to alternative programming.
- Your Essential Role: Discover how to effectively prepare for IEP meetings by gathering documentation and contributing your unique insights about your child's strengths, needs, and learning style.
This workshop is designed to demystify the IEP process and empower you with the confidence and tools to become a key partner in your child's education. Don’t miss this opportunity to take the next step in advocating for your child's success.
- Strategies for Effective Collaboration: Learn practical communication techniques to build a positive and productive partnership with teachers, administrators, and support staff, ensuring your voice is heard.
*Please note: This is presented by Simon Levy who is a registered psychologist and we run this program in partnership with HopeWoods Psychotherapy and Consulting Services</t>
  </si>
  <si>
    <t>Chess in the Library Drop-in (Children)</t>
  </si>
  <si>
    <t>Is your child interested in learning how to play chess? CITL is a non-profit student-run organization that aims to promote chess across Canada to players of all skill levels. Through our bi-weekly chess program, CITL provides an environment where children can learn how to play chess.
Details of the program:
Takes place in-person at the Milliken Mills Library during the  4th Sunday of each month (except for December 2025, it will be the 3rd Sunday) 
Times/dates that we will be running the sessions: 
Sept 28 
Oct 26
Nov 23
Dec 21 (3rd Sunday of the month) 
Jan 25
Feb 22
March 22
April 26
May 24
June 28
Children ages 6 to 12 years are welcome to join
** As per the library's policy, a parent or guardian is to remain inside the library as your child is in the program. We appreciate your understanding and cooperation.**</t>
  </si>
  <si>
    <t>Chess Meet up for Teens/Adult (drop-in, see details)</t>
  </si>
  <si>
    <t>Are you a teen or an adult interested in learning chess or would like the opportunity to play with other chess fans?  CITL is a non-profit student-run organization that aims to promote chess across Canada to players of all skill levels. Through our bi-weekly chess program, CITL provides an environment where children/ teens and adult can learn how to play chess.
Details of the program:
Times/dates that we will be running the sessions *typically during the 4th Sunday of each month except in December 2025, it will be the 3rd Sunday 
Sept 28
Oct 26
Nov 23
Dec 21 (3rd Sunday of the month)
Jan 25
Feb 22
March 22
April 26
May 24
June 28</t>
  </si>
  <si>
    <t>How to Build a Website - Youth Entrepreneurs Workshop</t>
  </si>
  <si>
    <t>Launch your business online with the YMCA's Website Creation Workshop for Youth Entrepreneurs! This hands-on session is designed to teach young entrepreneurs the essentials of building a professional website. Participants will learn how to choose a domain, navigate website builders, design user-friendly layouts, and optimize their site for search engines.
About the YMCA and Youth for Entrepreneurship
This program is offered in partnership with the YMCA's Youth for Entrepreneurship (Y4E). Y4E is a national program designed to inspire and empower youth ages 15 to 24 who are curious about entrepreneurship. Whether you're dreaming of launching your own business or just starting to explore what it means to be an entrepreneur, Y4E helps you build knowledge, confidence, and skills to get started.</t>
  </si>
  <si>
    <t>Mid-Autumn Festival Lantern Craft! (Workshop 1)🏮</t>
  </si>
  <si>
    <t>Join Wukong Education for a creative celebration of the Mid-Autumn Festival! This family-friendly activity invites children and their families to craft beautiful lanterns together. 🏮✨
PLEASE NOTE:
Caregivers/Parents must attend this event with their children. 
When registering, please register the total number of adults and children who will be attending this    activity, as we have a room capacity limit. (For example, if two parents and two children will be attending the workshop, please register 4 individuals.)
This event takes place during MPL's larger Mid-Autumn Festival Event. There are two workshops taking place during the event, making the same craft (5:45 - 6:15pm &amp; 6:30 - 7:00pm). Registration is limited to one workshop per family.  To register instead for Workshop 2 at 6:30 pm register HERE.
Waitlist tickets will be available for families on a first-come first-served basis prior to the start of the workshop.
We look forward to seeing you there!</t>
  </si>
  <si>
    <t>Financial Literacy for Youth</t>
  </si>
  <si>
    <t>Managing money can feel confusing, overwhelming, or even boring. But what if learning about money could actually be empowering and fun?
Join us for an interactive program designed to help students build real-world money smarts. Led by Francesca Cadhit, author of Personal Finance for Students, this session will explore the financial basics every student should know, including saving, budgeting, smart spending, and avoiding common pitfalls.
Through real-life money dilemmas and hands-on problem-solving activities, participants will walk away with practical tips they can use right away, along with helpful resources to keep learning. When it comes to financial wellness, knowledge really is power!</t>
  </si>
  <si>
    <t>Mid-Autumn Festival Lantern Craft! (Workshop 2)🏮</t>
  </si>
  <si>
    <t>Join Wukong Education for a creative celebration of the Mid-Autumn Festival! This family-friendly activity invites children and their families to craft beautiful light-up lanterns together. 🏮✨
PLEASE NOTE:
Caregivers/Parents must attend this event with their children. 
When registering, please register the total number of adults and children who will be attending this        activity, as we have a room capacity limit. (For example, if two parents and two children will be attending the workshop, please register 4 individuals.)
This event takes place during MPL's larger Mid-Autumn Festival Event. There are two workshops taking place during the event, making the same craft (5:45-6:15pm &amp; 6:30-7:00pm). Registration is limited to one workshop per family. This registration is for Workshop 2 at 6:30 pm. To register instead for Workshop 1 at 5:45 pm register Here. 
Waitlist tickets will be available for families on a first-come first-served basis prior to the start of the workshop.
We look forward to seeing you there!
Suitable for:Children
Type:Community Event
Language:English</t>
  </si>
  <si>
    <t>Board Game Meetup</t>
  </si>
  <si>
    <t>Embrace your playful side at our casual board game meetup. Come and meet new people and play some board games. We have a wide collection of classics and more intermediate games for all types of players. If reading rulebooks isn't your thing, you're in luck! We will have an expert gamer from WoodForSheep Hobbies Ltd. onsite to recommend games, provide instructions and join in where necessary.</t>
  </si>
  <si>
    <t>Islamic Heritage Month Storytime and Activity with AEMS (Alliance of Educators for Muslim Students) YRDSB</t>
  </si>
  <si>
    <t>Join us for a special Islamic Heritage Month Storytime and Activity YRDSB, which will educate children and families about food from different cultures, followed by a discussion and activities run by YRDSB teachers from the Alliance of Educators for Muslim Students. Participants will engage in sensory activities and create collages.</t>
  </si>
  <si>
    <t>LEGO Art (Ages 10-12 years)</t>
  </si>
  <si>
    <t>York Region Educational Services (YRES) is excited to offer LEGO Art to local communities — completely free of charge! 
LEGO Art offers children the opportunity to engage in artistic expression while simultaneously strengthening key educational competencies, such as spatial awareness, fine motor skills, and cognitive development. 
Through the completion of complex design tasks like painting and creation through the use of LEGO building blocks, children are encouraged to think critically, engage in strategic planning, and overcome challenges, fostering skills that contribute to both academic and personal growth.</t>
  </si>
  <si>
    <t>Tips and Fun with Math (Grades 1-2)</t>
  </si>
  <si>
    <t>Grade 1-2</t>
  </si>
  <si>
    <t>Join our G1-G2 level Tips and Fun with Math virtually, where students can sit comfortably at home while receiving classroom quality math deliverables, develop basic logic and arithmetic skills, a general understanding of geometry, and practice simple word problems! We see the importance of building a solid foundation for student’s early math knowledge, and aim to guide their development with useful tricks and joy!
U+ Tips and Fun with Math - a creative and logical solution.
Materials will be provided. Parents participation is not required.</t>
  </si>
  <si>
    <t>Tips and Fun with Math (Grades 3-4)</t>
  </si>
  <si>
    <t>Join U+ Education and Markham Public Library for our live Tips and Fun with Math from the comfort of your home! 
This virtual program will be held over Zoom on a monthly basis and will be led by professional instructors from U+. Together, we will have a fun time learning and developing student’s communication skills in math, and extend their skills on written-math to a mental level. They will be going over and reviewing some interesting and challenging math problems.</t>
  </si>
  <si>
    <t>Tips and Fun with Math (Grades 5-6)</t>
  </si>
  <si>
    <t>Grade 5-6</t>
  </si>
  <si>
    <t>Join our G5-G6 level Tips and Fun with Math virtually, where students can sit comfortably at home while receiving classroom quality math deliverables. They will also develop logic and arithmetic skills, and build a solid math foundation using U+ Tips and fun with math - a creative and logical solution.
Materials will be provided. Parent's participation is not required.</t>
  </si>
  <si>
    <t>30 Lessons I Learned Before 30 - How to Make Money and Travel</t>
  </si>
  <si>
    <t>Join us for “Life Lessons: Stories of Growth, Adventure, and Discovery,” a presentation where author, Ellier Leng, shares insights and personal anecdotes from her book 30 Lessons I Learned Before 30. In this engaging event, you’ll explore themes of mindset, happiness, personal development, relationships, social skills, financial wisdom, health, and lifestyle design. Discover how adopting a growth mindset, embracing minimalism, and stepping out of your comfort zone can transform your life for the better. Whether you’re seeing practical advice, a new perspective, or motivation for your own journey, this talk offers valuable takeaways for everyone.
About the Book
30 Lessons I Learned Before 30 is a compelling collection of 30 stories and offering encouragement and practical advice for anyone, anywhere on their life journey. In this book, the author talks about essential themes, such as mindset and life philosophy, peace and happiness, growth and personal development, love and relationships, friendships and social connections, money and finances, productivity and decision-making, physical and mental well-being, leisure and hobbies, and lifestyle design and day-to-day living.
Through personal anecdotes, the author shares how she developed a growth mindset, paid off over $40,000 CAD in student loans just one year after graduation, travelled affordably to 28 countries, married someone in her fourth language, learned multiple languages, and embraced minimalism and simple living to achieve time, location, and financial freedom. Whether you’re looking for a pick-me-up, some giggles, practical life advice, or a mix of all three, 30 Lessons I Learned Before 30 is a book you wouldn’t want to miss.
About the Author
Ellier Leng is a high school science teacher turned digital nomad who loves reading, travelling, and learning new things. She completed her undergraduate degree at McMaster University and her master’s at OISE University of Toronto. Since then, she has ventured on to working in international schools in China and Bolivia, eventually transitioning to online work in teaching, recruiting, copywriting, and more.
Ellier speaks 4 languages and is currently learning her fifth, German. She has travelled to over 25 countries in her first 30 years of life. For the past two years, Ellier and her husband have been housesitting internationally in Panama, Costa Rica, and Mexico, as well as locally in Canada. In July 2024, Ellier published her first book on Amazon, 30 Lessons I Learned Before 30.</t>
  </si>
  <si>
    <t>Want to learn how to create unique designs for your next craft project? This workshop will provide step-by-step instructions on how to create a vinyl sticker from a set of pre-selected designs using Cricut’s Design Space. All materials will be provided.
The cost of the program is $12+tax. All materials will be provided and participants will leave the program with a finished project.
Become Maker Certified
Please note: if you are looking to use our makerspaces independently, you must be 13+ and complete this online Makerspace module prior to this program. Once completed, our staff can update your profile and you will be maker certified</t>
  </si>
  <si>
    <t>Lil' Lab Coats: Hands-On Science Adventures for Kids</t>
  </si>
  <si>
    <t>Get ready to spark curiosity and ignite imagination! In this interactive program, kids will dive into the world of science through exciting, hands-on experiments. From fizzy reactions to the chemistry of slime, each activity is designed to be both fun and educational. 
Perfect for budding scientists ages 5-10, this program encourages discovery, creativity, and a love for learning!</t>
  </si>
  <si>
    <t>Calligraphy Workshop</t>
  </si>
  <si>
    <t xml:space="preserve">You're invited to an Arabic Calligraphy workshop presented in partnership with the Islamic Society of Markham. Learn the ancient art of Arabic calligraphy from experienced instructors and create your beautiful artwork to take home.
</t>
  </si>
  <si>
    <t>The Candyland Code: A Math Escape Room</t>
  </si>
  <si>
    <t>Step into a world where numbers unlock the path to freedom! Join us for a thrilling, story-based math escape room presented by EmpowerED! 
Participants will work in small teams to tackle a series of logic puzzles and brain teasers hidden throughout a fanciful Candyland. Each challenge will get you to think critically and creatively using concepts such as patterns, spatial reasoning, equations, and measurement.
This 2-hour experience brings together teamwork, storytelling and hands-on problem solving to illustrate and showcase how exciting math is outside of the classroom. This workshop best suits youths ages 10-13 but is open to all levels of mathematical skills (as long as you bring a sense of curiosity and a love for challenges). 
Prizes will be awarded to the team that escapes first!</t>
  </si>
  <si>
    <t>Connecting Through the Conflict: How to Talk So Your Teen Will Listen (in Cantonese/Mandarin)</t>
  </si>
  <si>
    <t xml:space="preserve">Parenting teens isn’t easy — especially when communication feels like a battleground. Join us for an engaging and practical workshop with psychotherapist Elden Leung to learn how to strengthen your connection with your teen, even in the midst of conflict.
What You’ll Discover:
- Why Teens Shut Down: Gain insight into the emotional and developmental reasons behind common teen communication challenges.
- Tools to De-Escalate Tension: Learn simple but powerful strategies to calm conflict and create space for real dialogue.
- Ways to Foster Connection and Trust: Discover how to set limits while keeping the relationship strong — so your teen is more likely to listen, even when it's hard.
Whether your child is just entering adolescence or you’re navigating the ups and downs of high school life, this session offers fresh perspectives and concrete tools you can use right away.
Don’t miss this chance to deepen your relationship with your teen.
** Please note: This program is presented by Elden Leung, Registered Psychotherapist from Homewoods Psychotherapy &amp; Consulting Services </t>
  </si>
  <si>
    <t>Learn how to prepare a design for laser engraving and engrave a small charcuterie board. All materials will be provided.
The cost of the program is $50+tax. All materials will be provided and participants will leave the program with a finished project.
Become Maker Certified
Please note: if you are looking to use our makerspaces independently, you must be 13+ and complete this online Makerspace module prior to this program. Once completed, our staff can update your profile and you will be maker certified</t>
  </si>
  <si>
    <t>Winning Canadian Scholarships</t>
  </si>
  <si>
    <t>Do you want the most current information on where and how to win Canadian Scholarships?
Judy Fiebig is a scholarship consultant in York Region with more than 10 years experience guiding young people to win high profile awards. 
Join her information session to learn about the tools and strategies that can make your scholarship application process less stressful and more successful.
_________________________
Registrants will receive an email with the Zoom link 1 day prior to the program.
If you do not receive the Zoom link the day before the program:
Check your email inbox and spam folders.
If you still cannot find the email, please contact us at mplcommunitylibrarians@markhamlibrary.ca prior to the program start time so we can provide you with the link.</t>
  </si>
  <si>
    <t>Adventure with R.I.C.E. Comic</t>
  </si>
  <si>
    <t>Do your kids enjoy solving puzzles and learning Cantonese through play?
Join us for a bilingual interactive session inspired by the new comic RICE!
Designed for children aged 5–10, this program blends storytelling with escape room-style puzzle solving for one exciting adventure. Kids will rotate through themed table stations to crack clues, decode hidden messages, and unlock surprises while learning Cantonese in a fun way.
This session is designed to:
Build Cantonese vocabulary and cultural awareness
Encourage confidence using Cantonese in a fun, low-pressure setting
The session will be conducted in both Cantonese and English, and parent or guardian participation is recommended.
Whether your child is just starting to understand Cantonese or already using it at home, this hands-on experience is a fun way to explore the language and culture together.</t>
  </si>
  <si>
    <t>Building Your Brand Using Social Media</t>
  </si>
  <si>
    <t>Elevate your entrepreneurial game with our social media workshop for young entrepreneurs! 
This exciting session will teach you how to harness the power of social media to build and grow your business. Participants will explore various platforms, learn effective content creation strategies, and discover how to engage with their audience to drive brand awareness and loyalty. 
Join us to unlock the potential of social media and take your business to the next level!
About the YMCA and Youth for Entrepreneurship
This program is offered in partnership with the YMCA's Youth for Entrepreneurship (Y4E). Y4E is a national program designed to inspire and empower youth ages 15 to 24 who are curious about entrepreneurship. Whether you're dreaming of launching your own business or just starting to explore what it means to be an entrepreneur, Y4E helps you build knowledge, confidence, and skills to get started.</t>
  </si>
  <si>
    <t>Startups 101: Sole Proprietorship vs. Incorporation</t>
  </si>
  <si>
    <t>💡Do you know the difference between sole proprietorship vs incorporating? 
 Are you a young entrepreneur curious about starting your own business in Canada? Join our workshop to learn the essentials of running a sole proprietorship versus incorporating a company. Discover the benefits and challenges of each option and find out which one is right for your business idea. Get practical advice and clear answers to help you take the first step toward turning your dreams into reality.
Presenter's bio: 
Youth for Entrepreneurship (Y4E) is a national program designed to inspire and empower youth ages 15 to 24 who are curious about entrepreneurship. Whether you're dreaming of launching your own business or just starting to explore what it means to be an entrepreneur, Y4E helps you build knowledge, confidence, and skills to get started.
Available to youth in Ontario and Newfoundland and Labrador, Y4E offers a wide range of interactive workshops and a creative media contest to help you explore real-world opportunities and connect with the stories of young entrepreneurs like you.</t>
  </si>
  <si>
    <t>Want to learn how to create unique designs for your next craft project? This workshop will provide step-by-step instructions on how to create a greeting card using Cricut’s Design Space. All materials will be provided.
The cost of the program is $6+tax. All materials will be provided and all participants will leave the program with a finished project.
Become Maker Certified
Please note: if you are looking to use our makerspaces independently, you must be 13+ and complete this online Makerspace module prior to this program. Once completed, our staff can update your profile and you will be maker certified</t>
  </si>
  <si>
    <t>Jr. GameMakers: Game Development Workshop</t>
  </si>
  <si>
    <t>Are you ready to turn your creativity into code? Join EmpowerED and the Markham Public Library for a fun, beginner-friendly workshop where you’ll learn how to program your very own game from scratch!
In this hands-on, interactive session, you'll be introduced to the world of coding through a mix of Scratch and MPL’s FieroCode Platform, a free gamified space that makes learning to code both digestible and fun.
Participants will learn the core concepts of game development, from building to testing and debugging, all while designing a fully functional Jump N’ Run Game. They’ll have the chance to personalize their project by customizing themes, selecting characters, and adding effects such as obstacles, sound effects, and more!
No prior experience is required, just bring your imagination, curiosity, and a willingness to explore!</t>
  </si>
  <si>
    <t>Teen Canva Workshop</t>
  </si>
  <si>
    <t>Unleash your creativity and entrepreneurial spirit at our Canva Workshop for Youth! This engaging session will introduce teens to Canva, a powerful and user-friendly design tool perfect for creating stunning graphics, presentations, social media posts, and more.
Participants will learn the basics of Canva, explore design principles, and discover how to effectively market their businesses with eye-catching visuals.
About the YMCA and Youth for Entrepreneurship
This program is offered in partnership with the YMCA's Youth for Entrepreneurship (Y4E). Y4E is a national program designed to inspire and empower youth ages 15 to 24 who are curious about entrepreneurship. Whether you're dreaming of launching your own business or just starting to explore what it means to be an entrepreneur, Y4E helps you build knowledge, confidence, and skills to get started.</t>
  </si>
  <si>
    <t>De-Influencing the Bet: Seeing Through Social Media Ads</t>
  </si>
  <si>
    <t>With gambling ads and influencer promotions becoming more common, especially with the launch of Ontario’s new online gambling market, it’s more important than ever to think critically about the content we see every day.
In this session, you’ll learn how to:
Spot media tricks and persuasive tactics used in gambling ads and influencer content
Understand how these messages can normalize gambling and promote gambling as “easy money"
Access helpful community resources for digital wellness, mental health, and problem gambling
Whether you're a parent, educator, or just curious about the media you consume, this session will sharpen your critical thinking skills and help you make more informed choices online.
About the Presenter
The YMCA Youth Gambling Awareness Program (YGAP) is a free service funded by the Government of Ontario offering educational prevention programs to youth and adults involved in young people’s lives on gambling awareness including potential risks, making informed decisions and healthy and active living.</t>
  </si>
  <si>
    <t>Preparing for a Global Business Career - University and MBA Programs that Give You a Head Start</t>
  </si>
  <si>
    <t>Are you a student or recent grad eager to build a career in business? Trying to figure out which Bachelor's and MBA programs will give you a "head start" in the business world?
There are many types of business fields and multinational corporations, and there's no set formula for a successful business career. However, for high school students and young professionals eager to develop a career in business, there are certain Bachelor's and MBA programs that not only provide you with solid business fundamentals but are also better able to set you up for future success because of their networks and reputation in industry. 
In this program, you will learn about:
different US and Canadian universities that have exemplary business programs
US and Canadian MBA options and how different academic pathways translate to career opportunities
Who should attend:
- High school students interested in competitive business university programs.
- Recent grads and young professionals considering top-ranked MBA options.
- Parents and educators who want to help their students prepare for a business career
This seminar is presented by Imbert Fung, Education Coach and founder of Future Reach Education.</t>
  </si>
  <si>
    <t>Heartfelt Communication: Understanding Children's Emotions and Building Positive Parent-Child Relationships (in Cantonese/Mandarin)</t>
  </si>
  <si>
    <t xml:space="preserve">Do you sometimes feel like you're speaking a different language from your child, especially during moments of frustration or big emotions? Are you searching for ways to foster a deeper, more trusting connection that lasts a lifetime?
Join Kelly Tam, a Registered Psychotherapist and certified Play Therapist, for a compassionate and practical workshop designed to help you tune into your child's emotional world. Learn why your child communicates through behaviour and discover how to respond in a way that builds connection, cooperation, and emotional resilience.
What You’ll Discover:
- Decoding Feelings: Learn why children often express their emotions through behaviour (like tantrums, silence, or defiance) and how to look beyond the surface to understand what they are truly feeling and needing.
- The Power of Play: Discover how play is the natural language of children. You'll learn simple, play-based techniques to help your child express difficult feelings safely and constructively.
- Heartfelt Communication Tools: Gain practical scripts and strategies for responding with empathy, validating your child's emotions, and setting loving boundaries without resorting to lectures or punishment.
This session will provide you with a new perspective on your child's inner world and the practical tools to build a foundation of trust and open communication. Leave feeling more confident, connected, and equipped for the beautiful journey of parenting.
This program is presented by  Kelly Tam, Registered Psychotherapist (RP) &amp; Play Therapist from HopeWoods Psychotherapy and Consulting Services </t>
  </si>
  <si>
    <t>Discover a Career in Early Childhood Education</t>
  </si>
  <si>
    <t xml:space="preserve">Do you enjoy working with young children or preschoolers? Or, are you thinking about a career in childcare or working with children? 
Join us to learn about the highly in demand career in early childhood education(ECE). Whether you are working in the field or would like to enter the field, whether you have previous education or starting new, no matter what your personal path is, Seneca Polytechnic has flexible programs that will fit your busy life. Full-time, part-time and accelerated study options. 
We will briefly touch upon government funding options. 
** Please note: This program is run in partnership with Seneca Polytechnic. </t>
  </si>
  <si>
    <t>Finance First: Mastering Money for Business Success</t>
  </si>
  <si>
    <t>💡Learn about how to manage your money as an entrepreneur! 
Empower your entrepreneurial journey with our Financial Literacy Workshop for Youth! This dynamic session is designed to equip young entrepreneurs with essential financial skills and knowledge. Participants will learn about what financial literacy is, how to use banks for financial planning and managing cash flow, and budgeting, all crucial for running a successful business. Join us to master the financial aspects of entrepreneurship and pave the way to your future success!
Presenter's bio: 
Youth for Entrepreneurship (Y4E) is a national program designed to inspire and empower youth ages 15 to 24 who are curious about entrepreneurship. Whether you're dreaming of launching your own business or just starting to explore what it means to be an entrepreneur, Y4E helps you build knowledge, confidence, and skills to get started.
Available to youth in Ontario and Newfoundland and Labrador, Y4E offers a wide range of interactive workshops and a creative media contest to help you explore real-world opportunities and connect with the stories of young entrepreneurs like you.</t>
  </si>
  <si>
    <t>Explore Your Future at McMaster University: Undergraduate Programs and Student Life</t>
  </si>
  <si>
    <t>Are you ready to take the next step in your education? Join us for an engaging information session with McMaster University to discover the diverse undergraduate programs and the vibrant student life that awaits you!
What You’ll Discover:
Full-Time Undergraduate Programs: Learn about the variety of programs available across different faculties and their admission requirements.
Residence and Student Life: Discover the lively student community at McMaster, including residence options, extracurricular activities, and resources that foster a rich campus experience.
Financial Aid &amp; Student Support: Explore financial aid opportunities and discover the various support services designed to help you succeed during your time at McMaster.
Join us to find out how McMaster University can help you achieve your academic and career aspirations. Don’t miss this opportunity to start your journey!</t>
  </si>
  <si>
    <t>Singapore Level Math for Grade 5</t>
  </si>
  <si>
    <t>Grade 5</t>
  </si>
  <si>
    <t>This program is geared towards Grade 5 students! 
The Math program is at an international standard which goes beyond the Ontario Math Curriculum. Students will cover problem solving, logical thinking, mental math &amp; much more. 
This program is offering on the following dates.  Please register for each day your child is able to attend. The dates are as follows: 
Wed. Nov. 19
Wed. Dec 3
**Please note: This program is run in partnership with StudentScholars. 
_________
Registrants will receive an email with the Zoom link 1 day prior to the program.
If you do not receive the Zoom link the day before the program:
Check your email inbox and spam folders.
If you still cannot find the email, please contact us at mplcommunitylibrarians@markhamlibrary.ca prior to the program start time so we can provide you with the link.</t>
  </si>
  <si>
    <t>PA Day &amp; Holiday Programs</t>
  </si>
  <si>
    <t>Video Games Coding Adventures</t>
  </si>
  <si>
    <t>Learn How to Network Like a Pro</t>
  </si>
  <si>
    <t>15-25</t>
  </si>
  <si>
    <t>15, 16, 17, 18, 19, 20, 21, 22, 23, 24, 25</t>
  </si>
  <si>
    <t>🤝🏽Expand your connections and opportunities with our Networking Workshop for Youth Entrepreneurs! 
Are you between the age of 15 - 25? This engaging session is designed to teach young entrepreneurs the art of effective networking. Participants will learn how to build meaningful professional relationships, communicate confidently, and leverage their networks for business growth. Through interactive activities and expert tips, attendees will gain the skills to connect with mentors, partners, and potential customers.
Presenter's bio: 
Youth for Entrepreneurship (Y4E) is a national program designed to inspire and empower youth ages 15 to 24 who are curious about entrepreneurship. Whether you're dreaming of launching your own business or just starting to explore what it means to be an entrepreneur, Y4E helps you build knowledge, confidence, and skills to get started.
Available to youth in Ontario and Newfoundland and Labrador, Y4E offers a wide range of interactive workshops and a creative media contest to help you explore real-world opportunities and connect with the stories of young entrepreneurs like you.</t>
  </si>
  <si>
    <t>From Screen Time to Snack Time: Solving Common Parenting Struggles with Behavior Science (in Cantonese/Mandarin)</t>
  </si>
  <si>
    <t xml:space="preserve">Are daily negotiations over screen time draining your energy? Do you dread the dinner table drama or the bedtime battles? If you're looking for practical, proven strategies to bring more peace and cooperation into your home, this workshop is for you.
Join us for a solution-focused workshop with a Board Certified Behavior Analyst (BCBA). Discover how the principles of Applied Behavior Analysis (ABA)—the science of learning and behavior—can be used to solve some of the most common and frustrating parenting challenges in a positive, effective way.
What You’ll Learn:
- The 'Why' Behind the Behavior: Learn the simple A−B−Cs (Antecedent-Behavior-Consequence) of behavior to understand why your child refuses vegetables or has a meltdown when you ask them to turn off the tablet.
- Proactive, Not Reactive Strategies: Discover powerful techniques to set your child up for success. Learn how to use visual schedules, clear expectations, and effective routines to prevent problem behaviors before they even start.
- The Power of Positive Reinforcement: Move beyond simple sticker charts and learn how to use reinforcement effectively to increase the behaviors you want to see, from trying new foods to finishing homework without a fight.
This free workshop will empower you with the tools of behavior science to parent with more confidence and less stress. Join us to learn how small, science-backed changes can make a big difference in your family’s daily life.
** Please note: This program is presented by an experienced BCBA or ABA therapist in partnership with Hopewoods Psychotherapy and Consulting Services. </t>
  </si>
  <si>
    <t>Want to learn how to create unique designs for your next craft project? This workshop will provide step-by-step instructions on how to create a holiday card using Cricut’s Design Space. All materials will be provided.
The cost of the program is $6+tax. All materials will be provided and all participants will leave the program with a finished project.
Become Maker Certified
Please note: if you are looking to use our makerspaces independently, you must be 13+ and complete this online Makerspace module prior to this program. Once completed, our staff can update your profile and you will be maker certified</t>
  </si>
  <si>
    <t>Skilled Trades Pathways 101</t>
  </si>
  <si>
    <t>Want to get into trades and don't know where to start?
In this workshop, facilitated by HIEC-Apprentice Search, participants will learn about the various fields of skilled trades in Canada and Ontario, as well as the pathways to pursue a career in the trades. The session will provide an in-depth look at the steps involved in securing apprenticeships and include a demonstration on how to use Apprentice Search to find trade opportunities and jobs. If you are in high school, this presentation will also cover how students can prepare to enter the trades.
Presenter bio: 
HIEC-Apprentice Search is a non-profit social enterprise focused on partnership, mentorship, and workforce development. For nearly 30 years, HIEC has been connecting educators, employers, and students to build a stronger future workforce. They run programs like the Career Awareness Program, offer experiential learning opportunities, host community events, and manage online communities dedicated to workforce development.</t>
  </si>
  <si>
    <t>Learn the basics of how to set up the embroidery machine and monogram a small face towel. All materials will be provided
The cost of the program is $50+tax. All materials will be provided and participants will leave the program with a finished project.
Become Maker Certified
Please note: if you are looking to use our makerspaces independently, you must be 13+ and complete this online Makerspace module prior to this program. Once completed, our staff can update your profile and you will be maker certified</t>
  </si>
  <si>
    <t>Winter Breaks Camps &amp; Programs</t>
  </si>
  <si>
    <t>Unleash Your Creativity in Minecraft©: A Day of Redstone Explorations Fun!</t>
  </si>
  <si>
    <t>cc</t>
  </si>
  <si>
    <t>General Category</t>
  </si>
  <si>
    <t>Ages</t>
  </si>
  <si>
    <t>Ages List</t>
  </si>
  <si>
    <t>Total Time</t>
  </si>
  <si>
    <t>Price/Hour</t>
  </si>
  <si>
    <t>Extra Notes</t>
  </si>
  <si>
    <t>Adult: Culinary Arts</t>
  </si>
  <si>
    <t xml:space="preserve"> Arts and Culture
</t>
  </si>
  <si>
    <t xml:space="preserve"> Big Flavor. Small Budget. Real Solutions</t>
  </si>
  <si>
    <t xml:space="preserve"> Age: 18 to 100</t>
  </si>
  <si>
    <t xml:space="preserve"> 18, 19, 20, 21, 22, 23, 24, 25, 26, 27, 28, 29, 30, 31, 32, 33, 34, 35, 36, 37, 38, 39, 40, 41, 42, 43, 44, 45, 46, 47, 48, 49, 50, 51, 52, 53, 54, 55, 56, 57, 58, 59, 60, 61, 62, 63, 64, 65, 66, 67, 68, 69, 70, 71, 72, 73, 74, 75, 76, 77, 78, 79, 80, 81, 82, 83, 84, 85, 86, 87, 88, 89, 90, 91, 92, 93, 94, 95, 96, 97, 98, 99, 100</t>
  </si>
  <si>
    <t xml:space="preserve"> 07:00 pm</t>
  </si>
  <si>
    <t xml:space="preserve"> 09:00 pm</t>
  </si>
  <si>
    <t xml:space="preserve"> 02:00</t>
  </si>
  <si>
    <t xml:space="preserve"> $180.00</t>
  </si>
  <si>
    <t xml:space="preserve"> 90.00</t>
  </si>
  <si>
    <t xml:space="preserve"> Path: Culinary Arts 
Level: Families | Busy Parents | Students | New Cooks
Do you want to cook delicious, family-friendly meals without breaking the bank? Budget Bites is your go-to class for mastering the art of home cooking under $50 per meal — for a family of four!
Each week, we’ll whip up fresh, flavorful dishes that make your grocery dollars go further. Learn practical tips, shop smarter, waste less, and cook meals your whole crew will love. You will learn to: Create complete meals under $50, maximize ingredients across multiple meals, choose budget-friendly proteins and produce, meal prep and store like a pro, make leftovers exciting again. No experience needed — just bring your appetite!
</t>
  </si>
  <si>
    <t xml:space="preserve"> 7 spot(s) leftNewmarket Seniors' Meeting Place</t>
  </si>
  <si>
    <t xml:space="preserve"> 7</t>
  </si>
  <si>
    <t xml:space="preserve">
Adult: Culinary Arts</t>
  </si>
  <si>
    <t xml:space="preserve"> Tastes of the Middle East</t>
  </si>
  <si>
    <t xml:space="preserve"> $160.00</t>
  </si>
  <si>
    <t xml:space="preserve"> 80.00</t>
  </si>
  <si>
    <t xml:space="preserve"> Path: Culinary Arts 
Level: Beginner - Intermediate
Discover the rich and vibrant flavors of the Middle East in our Taste of Middle East cooking class! Whether you're looking to spice up your weeknight meals or explore something new and delicious, this class will take you on a culinary journey through authentic dishes like hummus, falafel, eggplant dips, and more. You’ll learn hands-on techniques, the stories behind the recipes, and tips you can use at home—no matter your skill level. Come hungry, leave inspired. </t>
  </si>
  <si>
    <t xml:space="preserve"> 6</t>
  </si>
  <si>
    <t xml:space="preserve">
Adult: General</t>
  </si>
  <si>
    <t xml:space="preserve"> Introduction to Sewing</t>
  </si>
  <si>
    <t xml:space="preserve"> Age: 16 to 100</t>
  </si>
  <si>
    <t xml:space="preserve"> 16, 17, 18, 19, 20, 21, 22, 23, 24, 25, 26, 27, 28, 29, 30, 31, 32, 33, 34, 35, 36, 37, 38, 39, 40, 41, 42, 43, 44, 45, 46, 47, 48, 49, 50, 51, 52, 53, 54, 55, 56, 57, 58, 59, 60, 61, 62, 63, 64, 65, 66, 67, 68, 69, 70, 71, 72, 73, 74, 75, 76, 77, 78, 79, 80, 81, 82, 83, 84, 85, 86, 87, 88, 89, 90, 91, 92, 93, 94, 95, 96, 97, 98, 99, 100</t>
  </si>
  <si>
    <t xml:space="preserve"> $154.00</t>
  </si>
  <si>
    <t xml:space="preserve"> 77.00</t>
  </si>
  <si>
    <t xml:space="preserve"> Path: General Interest - Lean to Sew / Upcycle
Level: Beginner / Introductory
With experience-based personalized in class instructions, you will use your imagination to sew creations to impress your family and friends.  This basic sewing course will teach you how to read a commercial pattern, select proper fabrics, basic measurements, and basic sewing techniques.  Learn the new trend of up cycling and alterations. Please note the following is to be provided by each participant: Sewing machine, fabric scissors, pins, seam ripper, hand needles, measuring tape, and white and black thread.</t>
  </si>
  <si>
    <t xml:space="preserve"> 2 spot(s) leftOld Town Hall</t>
  </si>
  <si>
    <t xml:space="preserve"> 8</t>
  </si>
  <si>
    <t xml:space="preserve">
Adult: Performing Arts</t>
  </si>
  <si>
    <t xml:space="preserve"> Ballroom and Latin Dance for Singles </t>
  </si>
  <si>
    <t xml:space="preserve"> 06:00 pm</t>
  </si>
  <si>
    <t xml:space="preserve"> 01:00</t>
  </si>
  <si>
    <t xml:space="preserve"> $90.00</t>
  </si>
  <si>
    <t xml:space="preserve"> Path: Performing Arts 
Level: All 
In this class you will have the opportunity to learn both leader’s and follower’s basic steps for a selection of Ballroom Standard Dances (Slow Waltz, Social Foxtrot) and a variety of Latin Dances (Rumba, Cha Cha, Bachata, Merengue, Salsa). This class is ideal for beginners who do not have a regular dance partner and wish to build their confidence and skills for social dancing. </t>
  </si>
  <si>
    <t xml:space="preserve"> 21 spot(s) leftOld Town Hall</t>
  </si>
  <si>
    <t xml:space="preserve"> Ballroom &amp; Latin Dance - Level 1</t>
  </si>
  <si>
    <t xml:space="preserve"> 07:15 pm</t>
  </si>
  <si>
    <t xml:space="preserve"> 08:15 pm</t>
  </si>
  <si>
    <t xml:space="preserve"> Path: Performing Arts / Adult Discovery
Level: Beginner - Intermediate
Experience both the elegant (Ballroom Standard) and the sensual (Ballroom Latin American) dances with your partner. You will learn a selection of dances from the Slow Waltz, Tango, Foxtrot, Rumba, Cha-Cha, Samba, Jive and Bachata. Good for boat cruises, tropical holidays, weddings and dance parties! Ideally register with a partner. This course is appropriate for both beginners and those wishing to refresh their skills.
</t>
  </si>
  <si>
    <t xml:space="preserve"> 24 spot(s) leftOld Town Hall</t>
  </si>
  <si>
    <t xml:space="preserve"> Ballroom &amp; Latin Dance - Level 2</t>
  </si>
  <si>
    <t xml:space="preserve"> 08:30 pm</t>
  </si>
  <si>
    <t xml:space="preserve"> 09:30 pm</t>
  </si>
  <si>
    <t xml:space="preserve"> Path: Performing Arts / Adult Discovery
Level: Intermediate-Advanced
This course is ideal for those with previous dance experience or those who have enrolled in level 1 more than once. You will learn more advanced figures and footwork for a selection of dances from the Slow Waltz, Tango, Foxtrot, Rumba, Cha-Cha, Samba, Jive and Bachata. Good for boat cruises, tropical holidays, weddings and dance parties! Ideally register with a partner.
</t>
  </si>
  <si>
    <t xml:space="preserve"> Argentine Tango - Dance Workshop for Adults </t>
  </si>
  <si>
    <t xml:space="preserve"> 10:00 am</t>
  </si>
  <si>
    <t xml:space="preserve"> 11:30 am</t>
  </si>
  <si>
    <t xml:space="preserve"> 01:30</t>
  </si>
  <si>
    <t xml:space="preserve"> $65.00</t>
  </si>
  <si>
    <t xml:space="preserve"> 43.33</t>
  </si>
  <si>
    <t xml:space="preserve"> Path: Dance Specialty
Level: Beginner
Join us for this Argentine Tango Workshop. Argentine Tango is a passionate, intimate, and improvisational dance that originated in Buenos Aires in the late 19th century. The Argentine Tango is known for its close embrace, intricate footwork, and expressive movements. The dance emphasizes a strong connection between partners, fluidity, and improvisation. In this 1.5-hour Saturday morning workshop, you will learn the fundamentals of the Argentine Tango and a few basic figures. Registration with a partner is strongly recommended.</t>
  </si>
  <si>
    <t xml:space="preserve"> 18 spot(s) leftOld Town Hall</t>
  </si>
  <si>
    <t xml:space="preserve"> 1</t>
  </si>
  <si>
    <t xml:space="preserve">
Adult: Visual Arts</t>
  </si>
  <si>
    <t xml:space="preserve"> Fabric Arts Collective </t>
  </si>
  <si>
    <t xml:space="preserve"> 10:30 am</t>
  </si>
  <si>
    <t xml:space="preserve"> 12:00 pm</t>
  </si>
  <si>
    <t xml:space="preserve"> $74.67</t>
  </si>
  <si>
    <t xml:space="preserve"> 49.78</t>
  </si>
  <si>
    <t xml:space="preserve"> Path: Visual Arts / Creative Arts 
Level: All 
Join a group of casual artists and crafters who love to use fabrics and textiles in their projects.       This collective/club aspires to connect all who wants to explore the various forms of creation and
expression involving anything from knitting &amp; crocheting, to hand-sewing &amp; embroidery. Total
beginners and advanced experts are all welcome to join, be inspired and supported in the soft
coziness of making something tactile with your own hands. Participants are invited to bring in project materials of their choice, however, many items will also be available on hand. Tea &amp; Coffee included.</t>
  </si>
  <si>
    <t xml:space="preserve"> 10 spot(s) leftOld Town Hall</t>
  </si>
  <si>
    <t xml:space="preserve"> Watercolour Beginner </t>
  </si>
  <si>
    <t xml:space="preserve"> 02:30</t>
  </si>
  <si>
    <t xml:space="preserve"> $125.00</t>
  </si>
  <si>
    <t xml:space="preserve"> 50.00</t>
  </si>
  <si>
    <t xml:space="preserve"> Level: Beginner                                                                                                                                            
Through experimentation and exercises, you will learn about different washes, application methods and more. You will receive individual support, instruction demonstrations and explanations on a variety of subject matters.  Supply list provided. Material costs are not included.</t>
  </si>
  <si>
    <t xml:space="preserve"> FULL - Waitlist AvailableOld Town Hall</t>
  </si>
  <si>
    <t xml:space="preserve"> Acrylic Painting </t>
  </si>
  <si>
    <t xml:space="preserve"> 01:00 pm</t>
  </si>
  <si>
    <t xml:space="preserve"> 03:30 pm</t>
  </si>
  <si>
    <t xml:space="preserve"> $143.06</t>
  </si>
  <si>
    <t xml:space="preserve"> 57.22</t>
  </si>
  <si>
    <t xml:space="preserve"> Path: Visual Arts
Level: Beginner - Intermediate
Explore a looser, impressionist style in this forgiving and easy-going medium. Ideal for beginner to intermediate artists, we will explore colour value and mixing, experiment with different approaches, brushwork and mediums. There will be demonstration, discussion and individual support. Build visual harmony as you bring your reference subject to life.</t>
  </si>
  <si>
    <t xml:space="preserve"> 8 spot(s) leftOld Town Hall</t>
  </si>
  <si>
    <t xml:space="preserve"> 9</t>
  </si>
  <si>
    <t xml:space="preserve"> Artist Experience Paint and Sip - Monet's Lilypad - Acrylic</t>
  </si>
  <si>
    <t xml:space="preserve"> $79.00</t>
  </si>
  <si>
    <t xml:space="preserve"> 31.60</t>
  </si>
  <si>
    <t xml:space="preserve"> Path: Visual Arts
Level: Beginner - Intermediate 
Step into the world of impressionism with our ‘Lily Pad in Monet’s Style’ acrylic painting workshop! Perfect for all skill levels, you’ll learn to create beautiful water lilies inspired by Monet’s technique. Embrace your inner artist and capture the essence of a tranquil pond. Be guided by a professional artist and further develop your skills. </t>
  </si>
  <si>
    <t xml:space="preserve"> 9 spot(s) leftOld Town Hall</t>
  </si>
  <si>
    <t xml:space="preserve"> Watercolour Intermediate</t>
  </si>
  <si>
    <t xml:space="preserve"> 12:30 pm</t>
  </si>
  <si>
    <t xml:space="preserve"> $125.01</t>
  </si>
  <si>
    <t xml:space="preserve"> Clay - Hand Building</t>
  </si>
  <si>
    <t xml:space="preserve"> 02:00 pm</t>
  </si>
  <si>
    <t xml:space="preserve"> 04:30 pm</t>
  </si>
  <si>
    <t xml:space="preserve"> $240.00</t>
  </si>
  <si>
    <t xml:space="preserve"> 96.00</t>
  </si>
  <si>
    <t xml:space="preserve"> Path: Visual Arts - Clay Sculpture 
Level: Beginner - Intermediate 
Hand building is an exploration in clay to create functional pottery.  Develop the process of an idea using clay as the medium with a focus on textures, image applications, carving, lidded vessels &amp; the freedoms of glazes to create &amp; bring your idea to fruition.  A variety of found objects as well as pottery tools are used to provide different carving textures and finishes.  It’s all in the details.</t>
  </si>
  <si>
    <t xml:space="preserve"> 12 spot(s) leftOld Town Hall</t>
  </si>
  <si>
    <t xml:space="preserve"> Acrylic and Mixed Media Art</t>
  </si>
  <si>
    <t xml:space="preserve"> Path: Visual Art
Level: Beginner 
This series of classes will explore acrylic combined with various media inside an intuitive framework.  Expose yourself to different tools and approaches using layers. Free up, experiment and find your creative voice in a playful, supportive environment. There's power in possibility.  Beginner and beyond are welcome. </t>
  </si>
  <si>
    <t xml:space="preserve"> Old Town Hall</t>
  </si>
  <si>
    <t xml:space="preserve"> Artist Experience Paint and Sip - Birch Trees in Autumn Watercolour</t>
  </si>
  <si>
    <t xml:space="preserve"> Path: Visual Arts
Level: Beginner - Intermediate
Experience the beauty of autumn with our ‘Watercolor Birch Trees’ workshop. Perfect for all skill levels, you’ll learn to paint serene birch trees surrounded by vibrant autumn foliage. Capture the season’s essence on paper!</t>
  </si>
  <si>
    <t xml:space="preserve"> Find Your Voice - A Painting Course</t>
  </si>
  <si>
    <t xml:space="preserve"> $128.76</t>
  </si>
  <si>
    <t xml:space="preserve"> 51.50</t>
  </si>
  <si>
    <t xml:space="preserve"> Path: Visual Art                                                         
Level: Beginner to Intermediate    
Let your personal journey as a painter be the focus of this interesting course! An experienced artist-instructor will guide you to explore various painting techniques and ideas. You will develop a theme based on your interests. There will be many interesting conversations and a private showing of works at the end of the course.</t>
  </si>
  <si>
    <t xml:space="preserve"> Introduction to Sculpture</t>
  </si>
  <si>
    <t xml:space="preserve"> Path: Visual Arts - Sculpture 
Level: Beginner - Intermediate 
From whimsical movement to thoughtful expression, sculpture in clay welcomes the freedom to tell a story and evoke feelings.  Through a variety of textures, image transfers, carving and layering as well as special glazing techniques, the artist welcomes the viewer to share in a vision. 
</t>
  </si>
  <si>
    <t xml:space="preserve"> Drawing for Tattoo</t>
  </si>
  <si>
    <t xml:space="preserve"> $147.00</t>
  </si>
  <si>
    <t xml:space="preserve"> 98.00</t>
  </si>
  <si>
    <t xml:space="preserve"> Path: Visual Arts / Tattoo
Level: Beginner 
This comprehensive course will help you create captivating designs that resonate with clients and elevate your portfolio. This course provides the tools and techniques you need to succeed. You will learn to apply drawing fundamentals to crucial for tattoo design, create perspective drawing to enhance composition, and  especially develop your own  unique style and artistic voice. </t>
  </si>
  <si>
    <t xml:space="preserve"> Artist Experience Paint an Sip - Watercolour Cards - Floral Motif </t>
  </si>
  <si>
    <t xml:space="preserve"> Path: Visual Arts
Level: Beginner - Intermediate 
Create stunning watercolor greeting cards with floral motifs in our workshop! Perfect for all levels, you’ll learn to paint beautiful floral designs to create unique, handmade cards. Perfect for any occasion! In this programs you will be guided by a professional artist. </t>
  </si>
  <si>
    <t xml:space="preserve"> Artist Experience Paint and Sip - Air Dry Clay </t>
  </si>
  <si>
    <t xml:space="preserve"> Path: Visual Arts
Level: Beginner - Intermediate 
Unleash your creativity in our ‘Make Unique Decor with Air-Dry Clay’ workshop! Perfect for all skill levels, you’ll learn to craft beautiful, personalized decor pieces using air-dry clay. Bring your unique designs to life! Work with a professional artist through this project. </t>
  </si>
  <si>
    <t xml:space="preserve"> 7 spot(s) leftOld Town Hall</t>
  </si>
  <si>
    <t xml:space="preserve">
Adult: General Fitness</t>
  </si>
  <si>
    <t xml:space="preserve"> Fitness &amp; Wellness
</t>
  </si>
  <si>
    <t xml:space="preserve"> HIIT Parent</t>
  </si>
  <si>
    <t xml:space="preserve"> Age: 16 to 99</t>
  </si>
  <si>
    <t xml:space="preserve"> 16, 17, 18, 19, 20, 21, 22, 23, 24, 25, 26, 27, 28, 29, 30, 31, 32, 33, 34, 35, 36, 37, 38, 39, 40, 41, 42, 43, 44, 45, 46, 47, 48, 49, 50, 51, 52, 53, 54, 55, 56, 57, 58, 59, 60, 61, 62, 63, 64, 65, 66, 67, 68, 69, 70, 71, 72, 73, 74, 75, 76, 77, 78, 79, 80, 81, 82, 83, 84, 85, 86, 87, 88, 89, 90, 91, 92, 93, 94, 95, 96, 97, 98, 99</t>
  </si>
  <si>
    <t xml:space="preserve"> $0.00</t>
  </si>
  <si>
    <t xml:space="preserve"> 0.00</t>
  </si>
  <si>
    <t xml:space="preserve"> You're a parent. You're up early, you're to bed late, and all the hours in between are filled with no 'me' time. That's why HIIT workouts are for you! High-intensity interval training is one of the most effective and efficient workouts you can do.  This class is for all levels and for those who need to start somewhere.  Come and work out with your baby and other parents in this fun-filled class.</t>
  </si>
  <si>
    <t xml:space="preserve"> FULL - Waitlist AvailableMagna Centre</t>
  </si>
  <si>
    <t xml:space="preserve"> T.I.M.E. Exercise Fitness</t>
  </si>
  <si>
    <t xml:space="preserve"> TIME is an exercise program tailored to people with neurological conditions such as Stroke, Acquired Brain Injury (ABI), Parkinson's Disease, Multiple Sclerosis or have challenges with balance and coordination. This exercise program involves moving through circuit stations devised by Toronto Rehabilitation Institute physiotherapists and led by fitness instructors. The focus is on improving balance and coordination abilities. Participants are required to walk independently for 10m with or without a walking aid. The 60-minute class incorporates a warm-up, circuit stations and ends with a cool-down. The ratio of participants to staff is 1:4 &amp; can increase to 1:6 when the participants improve their fitness levels. This is a therapeutic program.</t>
  </si>
  <si>
    <t xml:space="preserve"> 5 spot(s) leftMagna Centre</t>
  </si>
  <si>
    <t xml:space="preserve"> 10</t>
  </si>
  <si>
    <t xml:space="preserve">
Adult: Pre &amp; Post Natal</t>
  </si>
  <si>
    <t xml:space="preserve"> Prenatal Yoga</t>
  </si>
  <si>
    <t xml:space="preserve"> 06:30 pm</t>
  </si>
  <si>
    <t xml:space="preserve"> 07:30 pm</t>
  </si>
  <si>
    <t xml:space="preserve"> By practicing yoga during pregnancy, an expectant mother invites harmony into her body. Yoga helps release stress and maintain better health, enabling the mother to cope with the changes in her body calmly. The class is specifically designed to introduce yoga poses, theory and health precaution for mothers-to-be.</t>
  </si>
  <si>
    <t xml:space="preserve"> 9 spot(s) leftRay Twinney Recreation Complex</t>
  </si>
  <si>
    <t xml:space="preserve">
Adult: Basketball</t>
  </si>
  <si>
    <t xml:space="preserve"> Sports
</t>
  </si>
  <si>
    <t xml:space="preserve"> YNBA 30+ Men's Basketball League</t>
  </si>
  <si>
    <t xml:space="preserve"> Age: 30 to 99</t>
  </si>
  <si>
    <t xml:space="preserve"> 30, 31, 32, 33, 34, 35, 36, 37, 38, 39, 40, 41, 42, 43, 44, 45, 46, 47, 48, 49, 50, 51, 52, 53, 54, 55, 56, 57, 58, 59, 60, 61, 62, 63, 64, 65, 66, 67, 68, 69, 70, 71, 72, 73, 74, 75, 76, 77, 78, 79, 80, 81, 82, 83, 84, 85, 86, 87, 88, 89, 90, 91, 92, 93, 94, 95, 96, 97, 98, 99</t>
  </si>
  <si>
    <t xml:space="preserve"> 10:00 pm</t>
  </si>
  <si>
    <t xml:space="preserve"> 04:00</t>
  </si>
  <si>
    <t xml:space="preserve"> $431.00</t>
  </si>
  <si>
    <t xml:space="preserve"> 107.75</t>
  </si>
  <si>
    <t xml:space="preserve"> 32</t>
  </si>
  <si>
    <t xml:space="preserve"> Basketball-Recreational</t>
  </si>
  <si>
    <t xml:space="preserve"> Age: 18 to 99</t>
  </si>
  <si>
    <t xml:space="preserve"> 18, 19, 20, 21, 22, 23, 24, 25, 26, 27, 28, 29, 30, 31, 32, 33, 34, 35, 36, 37, 38, 39, 40, 41, 42, 43, 44, 45, 46, 47, 48, 49, 50, 51, 52, 53, 54, 55, 56, 57, 58, 59, 60, 61, 62, 63, 64, 65, 66, 67, 68, 69, 70, 71, 72, 73, 74, 75, 76, 77, 78, 79, 80, 81, 82, 83, 84, 85, 86, 87, 88, 89, 90, 91, 92, 93, 94, 95, 96, 97, 98, 99</t>
  </si>
  <si>
    <t xml:space="preserve"> 08:00 pm</t>
  </si>
  <si>
    <t xml:space="preserve"> $141.08</t>
  </si>
  <si>
    <t xml:space="preserve"> 70.54</t>
  </si>
  <si>
    <t xml:space="preserve"> A recreational program that will help you practice your shooting, dribbling, and passing skills during a shoot around warm-up and scrimmages. Participants are asked to bring 2 different coloured jerseys and are divided up into teams each week.</t>
  </si>
  <si>
    <t xml:space="preserve"> 9 spot(s) leftMagna Centre</t>
  </si>
  <si>
    <t xml:space="preserve"> 12</t>
  </si>
  <si>
    <t xml:space="preserve">
Adult: Fencing</t>
  </si>
  <si>
    <t xml:space="preserve"> Fencing-Competitive</t>
  </si>
  <si>
    <t xml:space="preserve"> Age: 13 to 99</t>
  </si>
  <si>
    <t xml:space="preserve"> 13, 14, 15, 16, 17, 18, 19, 20, 21, 22, 23, 24, 25, 26, 27, 28, 29, 30, 31, 32, 33, 34, 35, 36, 37, 38, 39, 40, 41, 42, 43, 44, 45, 46, 47, 48, 49, 50, 51, 52, 53, 54, 55, 56, 57, 58, 59, 60, 61, 62, 63, 64, 65, 66, 67, 68, 69, 70, 71, 72, 73, 74, 75, 76, 77, 78, 79, 80, 81, 82, 83, 84, 85, 86, 87, 88, 89, 90, 91, 92, 93, 94, 95, 96, 97, 98, 99</t>
  </si>
  <si>
    <t xml:space="preserve"> 08:30 am</t>
  </si>
  <si>
    <t xml:space="preserve"> 09:30 am</t>
  </si>
  <si>
    <t xml:space="preserve"> $172.04</t>
  </si>
  <si>
    <t xml:space="preserve"> 172.04</t>
  </si>
  <si>
    <t xml:space="preserve"> This program focuses on preparing fencers for tournament competition. This program is for fencers who have completed at least one session of Intermediate Fencing. </t>
  </si>
  <si>
    <t xml:space="preserve"> 24 spot(s) leftMagna Centre</t>
  </si>
  <si>
    <t xml:space="preserve"> Fencing-Intermediate</t>
  </si>
  <si>
    <t xml:space="preserve"> Fencing is a challenging sport that emphasizes fitness and quickness of mind. This program builds on the skills learned in the beginner class, graduating fencers from foil to the epee and introduces electric scoring. Instruction and equipment are provided.  Access to the drop-in following the class.</t>
  </si>
  <si>
    <t xml:space="preserve"> 23 spot(s) leftMagna Centre</t>
  </si>
  <si>
    <t xml:space="preserve"> Fencing-Beginner</t>
  </si>
  <si>
    <t xml:space="preserve"> Age: 13 to 100</t>
  </si>
  <si>
    <t xml:space="preserve"> 13, 14, 15, 16, 17, 18, 19, 20, 21, 22, 23, 24, 25, 26, 27, 28, 29, 30, 31, 32, 33, 34, 35, 36, 37, 38, 39, 40, 41, 42, 43, 44, 45, 46, 47, 48, 49, 50, 51, 52, 53, 54, 55, 56, 57, 58, 59, 60, 61, 62, 63, 64, 65, 66, 67, 68, 69, 70, 71, 72, 73, 74, 75, 76, 77, 78, 79, 80, 81, 82, 83, 84, 85, 86, 87, 88, 89, 90, 91, 92, 93, 94, 95, 96, 97, 98, 99, 100</t>
  </si>
  <si>
    <t xml:space="preserve"> Fencing is a challenging sport that emphasizes fitness and quickness of mind. Instruction and equipment are provided.  Those new to this sport need to register in the Beginner Level and progress through to Intermediate and Experienced.</t>
  </si>
  <si>
    <t xml:space="preserve"> 11 spot(s) leftMagna Centre</t>
  </si>
  <si>
    <t xml:space="preserve">
Adult: Martial Arts</t>
  </si>
  <si>
    <t xml:space="preserve"> Brazilian Jiu-Jitsu Introduction</t>
  </si>
  <si>
    <t xml:space="preserve"> 05:00 pm</t>
  </si>
  <si>
    <t xml:space="preserve"> 05:45 pm</t>
  </si>
  <si>
    <t xml:space="preserve"> 00:45</t>
  </si>
  <si>
    <t xml:space="preserve"> $141.00</t>
  </si>
  <si>
    <t xml:space="preserve"> 188.00</t>
  </si>
  <si>
    <t xml:space="preserve"> In partnership with Jitsu-Do Karate, self-defense, self-confidence, exercise, and fun await at Intro to Brazilian Jiu-Jitsu. This class will introduce students to the fundamentals of the grappling and self-defense principles found in BJJ and possibly plant a seed for a future in the martial arts. Uniform not required. Playful holds and pins are present in this class curriculum, but no submissions are permitted. This class is run concurrent with the Youth Brazilian Jiu Jitsu class.</t>
  </si>
  <si>
    <t xml:space="preserve"> 6 spot(s) leftJitsu-Do Karate</t>
  </si>
  <si>
    <t xml:space="preserve">
Adult: Racquet Sports</t>
  </si>
  <si>
    <t xml:space="preserve"> Pickleball-Learn to Play</t>
  </si>
  <si>
    <t xml:space="preserve"> $71.12</t>
  </si>
  <si>
    <t xml:space="preserve"> 71.12</t>
  </si>
  <si>
    <t xml:space="preserve"> In partnership with Elevation Athletics, players will learn pickleball basics and be able to play with confidence at the end of the sessions.  Coaches will cover the fundamentals of serve, return and volley. All players will be assessed based on the Canadian Pickleball Player Skills Rating system on the last day. Player must provide their own paddles.</t>
  </si>
  <si>
    <t xml:space="preserve"> FULL - Waitlist AvailableDenne Public School</t>
  </si>
  <si>
    <t xml:space="preserve"> 4</t>
  </si>
  <si>
    <t xml:space="preserve"> In partnership with Elevation Athletics, players will learn pickleball basics and be able to play with confidence at the end of the session. All players will be assessed based on the Canadian Pickleball Player Skills Rating system on the last day. Players must provide their own paddles.</t>
  </si>
  <si>
    <t xml:space="preserve"> Pickleball-Intermediate League </t>
  </si>
  <si>
    <t xml:space="preserve"> $169.52</t>
  </si>
  <si>
    <t xml:space="preserve"> 84.76</t>
  </si>
  <si>
    <t xml:space="preserve"> In partnership with Elevation Athletics, this weekly pickleball league is a developmental doubles league where each player does not need to have a registered partner.  Players will be assigned to matches competing for individual points and league ranking. This league is for more experienced Pickleball players. Players must provide their own paddles.</t>
  </si>
  <si>
    <t xml:space="preserve"> Pickleball-Beginner League </t>
  </si>
  <si>
    <t xml:space="preserve"> In partnership with Elevation Athletics, this weekly pickleball league is a developmental doubles league where each player does not need to have a registered partner.  Players will be assigned to matches competing for individual points and league ranking. This league is for Beginner Pickleball players. Players must provide their own paddles.</t>
  </si>
  <si>
    <t xml:space="preserve"> 113.01</t>
  </si>
  <si>
    <t xml:space="preserve"> In partnership with Elevation Athletics, this weekly pickleball league is a developmental doubles league where each player does not need to have a registered partner.  Players will be assigned to matches competing for individual points and league ranking. This league is for beginner Pickleball players. Players must provide their own paddles.</t>
  </si>
  <si>
    <t xml:space="preserve"> FULL - Waitlist AvailableArmitage Village Public School</t>
  </si>
  <si>
    <t xml:space="preserve"> Pickleball- League Experienced/Beginner</t>
  </si>
  <si>
    <t xml:space="preserve"> In partnership with Elevation Athletics, this weekly pickleball league is designed for players who know the rules and scoring and can jump right into games without any instruction.  This league is for those who understand concepts like the third shot drop but aren't yet consistent enough to be considered intermediate players. Participants don't need to have a registered partner. Ideal for the more experienced beginner.  Players must provide their own paddles.</t>
  </si>
  <si>
    <t xml:space="preserve"> 2 spot(s) leftArmitage Village Public School</t>
  </si>
  <si>
    <t xml:space="preserve"> 8 spot(s) leftDenne Public School</t>
  </si>
  <si>
    <t xml:space="preserve"> 7 spot(s) leftDenne Public School</t>
  </si>
  <si>
    <t xml:space="preserve">
Adult: Skating</t>
  </si>
  <si>
    <t xml:space="preserve"> Skate-Adult Learn to Ice Skate</t>
  </si>
  <si>
    <t xml:space="preserve"> 09:00 am</t>
  </si>
  <si>
    <t xml:space="preserve"> 09:50 am</t>
  </si>
  <si>
    <t xml:space="preserve"> 00:50</t>
  </si>
  <si>
    <t xml:space="preserve"> $178.00</t>
  </si>
  <si>
    <t xml:space="preserve"> 213.60</t>
  </si>
  <si>
    <t xml:space="preserve"> This program is designed for beginner ice skaters or those who skated as a child and want to brush up on their skills. A certified coach will assist you to become a confident skater. Helmets are strongly recommended for new skaters.</t>
  </si>
  <si>
    <t xml:space="preserve"> 05:50 pm</t>
  </si>
  <si>
    <t xml:space="preserve"> $136.56</t>
  </si>
  <si>
    <t xml:space="preserve"> 163.87</t>
  </si>
  <si>
    <t xml:space="preserve"> 13 spot(s) leftMagna Centre</t>
  </si>
  <si>
    <t xml:space="preserve">
Adult: Volleyball</t>
  </si>
  <si>
    <t xml:space="preserve"> Volleyball - Co-ed Intermediate</t>
  </si>
  <si>
    <t xml:space="preserve"> This program is for the intermediate/advanced volleyball player who is more competitive. Spiking is permitted.</t>
  </si>
  <si>
    <t xml:space="preserve"> 10 spot(s) leftMagna Centre</t>
  </si>
  <si>
    <t xml:space="preserve"> Volleyball - Co-ed Recreational</t>
  </si>
  <si>
    <t xml:space="preserve"> Those interested in a recreational atmosphere will play games organized by an on-site instructor. General knowledge of rules required for safety of participants. This program is for Recreational players, no spiking permitted.</t>
  </si>
  <si>
    <t xml:space="preserve">
Adult 55+: Bus Trips</t>
  </si>
  <si>
    <t xml:space="preserve"> Events &amp; Trips
</t>
  </si>
  <si>
    <t xml:space="preserve"> Anything Goes (Shaw Festival),  Prince of Wales Hotel, Niagara-on-the-Lake</t>
  </si>
  <si>
    <t xml:space="preserve"> Age: 50+</t>
  </si>
  <si>
    <t xml:space="preserve"> 50, 51, 52, 53, 54, 55, 56, 57, 58, 59, 60, 61, 62, 63, 64, 65, 66, 67, 68, 69, 70, 71, 72, 73, 74, 75, 76, 77, 78, 79, 80, 81, 82, 83, 84, 85, 86, 87, 88, 89, 90, 91, 92, 93, 94, 95, 96, 97, 98, 99, 100</t>
  </si>
  <si>
    <t xml:space="preserve"> 11:00</t>
  </si>
  <si>
    <t xml:space="preserve"> $194.00</t>
  </si>
  <si>
    <t xml:space="preserve"> 17.64</t>
  </si>
  <si>
    <t xml:space="preserve"> Enjoy a delicious buffet lunch at the Prince of Wales Hotel then reserved orchestra seating at the Shaw Festival Theatre, where you will set sail on the S.S. American! This dazzling production breathes new life into Cole Porter’s timeless tale of romance, intrigue and high-seas hijinks. Follow the delightful antics of Reno Sweeney, a spirited nightclub singer, as she navigates love triangles, mistaken identities and comical misunderstandings on a transatlantic voyage. Featuring beloved songs like “It’s De-Lovely,” “You’re the Top,” and the showstopping title number “Anything Goes,” this fresh revival brims with spectacular dance numbers and non-stop laughter. Following the show, you will enjoy some free time in Niagara-on-the-Lake before heading home.</t>
  </si>
  <si>
    <t xml:space="preserve"> FULL - Waitlist AvailableRay Twinney Recreation Complex</t>
  </si>
  <si>
    <t xml:space="preserve"> Muskoka Steamship &amp; Windermere House Resort</t>
  </si>
  <si>
    <t xml:space="preserve"> 10:00</t>
  </si>
  <si>
    <t xml:space="preserve"> $199.00</t>
  </si>
  <si>
    <t xml:space="preserve"> 19.90</t>
  </si>
  <si>
    <t xml:space="preserve"> Embark on The Wenonah II, a stunning modern-day replica of a traditional steamship, offering
visitors a luxurious way to explore the breathtaking beauty of Muskoka’s iconic lakes. Built in
2002, this elegant vessel combines the charm and style of a classic Muskoka steamer with
modern amenities for a comfortable cruising experience. The ship boasts three spacious
decks, each designed to provide panoramic views of Muskoka’s pristine waters, lush forests,
and picturesque shorelines dotted with historic cottages and boathouses. The interior features
fine woodwork and vintage-inspired decor that evokes the grandeur of Muskoka’s
golden era of steamship travel. The ship’s friendly crew offers exceptional hospitality, ensuring
a memorable experience for all passengers. Enjoy a delicious buffet lunch at Windermere House Resort featuring Sicilian Chicken, Sundried tomato, Basil, Shaved Fennel, Marsala Cream Sauce, Pasta a la Vodka, Spinach, Fire Roasted Tomato Rose, Italian Roasted Potatoes and Sicilian Salad, assorted Dessert Squares &amp; Tea/Coffee. This 3 1/2 hour one way cruise features Lake Rosseau, a passage via Port Carling Locks and the full length of Lake Muskoka and lets you step back in time showcasing grand cottages and stunning natural beauty of the rugged shores.</t>
  </si>
  <si>
    <t xml:space="preserve"> 4 spot(s) leftRay Twinney Recreation Complex</t>
  </si>
  <si>
    <t xml:space="preserve"> Dirty Rotten Scoundrels (Stratford)</t>
  </si>
  <si>
    <t xml:space="preserve"> 10:30</t>
  </si>
  <si>
    <t xml:space="preserve"> 18.95</t>
  </si>
  <si>
    <t xml:space="preserve"> Lawrence Jameson is no stranger to the high life—he’s lived it for years by separating lonely rich ladies from their fortunes in a swanky Riviera town. When he and his chief competitor in the con business, Freddy Benson, make a bet to swindle an heiress out of $50,000, the professional scoundrels soon discover they may not always be the smartest people in the room. Inspired by the hit 1988 film Dirty Rotten Scoundrels, the musical comedy earned 11 Tony Award nominations for its hilarious hijinks and frivolity—beautifully reminiscent of an earlier age. Performance at the Avon Theatre, Stratford. Enjoy a delicious lunch at The Parlour.</t>
  </si>
  <si>
    <t xml:space="preserve"> Bala Cranberry Festival &amp; Muskoka Lakes Farm &amp; Winery </t>
  </si>
  <si>
    <t xml:space="preserve"> 09:00</t>
  </si>
  <si>
    <t xml:space="preserve"> $124.00</t>
  </si>
  <si>
    <t xml:space="preserve"> 13.78</t>
  </si>
  <si>
    <t xml:space="preserve"> The Bala Cranberry Festival, held annually in Bala, Ontario, the self-styled “Cranberry Capital of Ontario”, takes place the weekend after Canadian Thanksgiving. It’s a vibrant three-day celebration of the cranberry harvest, combining lively arts, crafts, food, music, and family fun in the charming Muskoka village. Highlights include hundreds of artisan vendors lining Maple Avenue, offering handcrafted goods, fresh cranberries, gourmet foods (like candied berries and crepes), and local products. A fall-fair atmosphere with live performances from musicians and buskers to art expositions and street entertainers. The Bala Cranberry Festival is a unique Muskoka celebration—great for couples, families, and craft lovers, where you can sample cranberry delicacies, enjoy live entertainment, explore fall foliage, and experience rural Ontario charm. It’s an unforgettable fall day trip, and a heartfelt taste of Muskoka community spirit. Following the Bala Cranberry Festival, you will stop at the Muskoka Lakes Farm &amp; Winery where you can enjoy a wagon ride, wine tasting, and shopping. There is no meal included in this trip, but there are plenty of food vendors at the Bala Cranberry Festival.</t>
  </si>
  <si>
    <t xml:space="preserve"> Niagara Fallsview Casino, Skylon Tower, &amp; Christmas Lights</t>
  </si>
  <si>
    <t xml:space="preserve"> 11:30</t>
  </si>
  <si>
    <t xml:space="preserve"> $134.00</t>
  </si>
  <si>
    <t xml:space="preserve"> 11.65</t>
  </si>
  <si>
    <t xml:space="preserve"> Get dealt into the action at Fallsview Casino Resort! Built on a cli  overlooking the
world-famous Horseshoe Falls, Fallsview Casino Resort is the largest and most elegant
gaming resort facility in Canada. The crown jewel in Niagara's stunning array
of wonders, Fallsview o ers a world-class casino with over 3,500 slot machines,
130 Table Games such as Baccarat, Roulette, Craps and Blackjack. There's never a
dull moment at Niagara Fallsview Casino Resort. $35 slot play included.
Afterward, enjoy a delicious meal at the Skylon Tower (select your meal at booking), then travel along the Niagara Parkway and view the Christmas Lights.
Meal options include: Roast Prime Rib of Beef au Jus,  Grilled New York Sirloin Steak,  Breaded Breast of Chicken in a Red Pepper Cream Sauce,  Grilled Canadian Salmon Filet in Soy Lemon Butter or Vegetarian Eggplant Parmesan.</t>
  </si>
  <si>
    <t xml:space="preserve"> St. Jacobs, Golf’s Steak House, &amp; Christkindl Market</t>
  </si>
  <si>
    <t xml:space="preserve"> $129.00</t>
  </si>
  <si>
    <t xml:space="preserve"> 12.29</t>
  </si>
  <si>
    <t xml:space="preserve"> Start your day at St. Jacob's Market, Canada’s largest year-round market, featuring hundreds of local vendors with fresh produce, artisanal foods, and unique handmade goods. Enjoy lunch at Golf’s Steak House. Then head to Downtown Kitchener for the annual Christkindl Market at City Hall, inspired by traditional German Christmas markets. Explore 80–90 vendors offering handcrafted gifts, festive foods, and holiday décor. The festive atmosphere includes twinkling lights, a giant Christmas tree, free skating, maple taffy on snow, fire performers, and a model train display inside City Hall.</t>
  </si>
  <si>
    <t xml:space="preserve"> 20 spot(s) leftRay Twinney Recreation Complex</t>
  </si>
  <si>
    <t xml:space="preserve"> Holiday Pops (Toronto Symphony Orchestra) &amp; Hothouse Restaurant</t>
  </si>
  <si>
    <t xml:space="preserve"> 05:30 pm</t>
  </si>
  <si>
    <t xml:space="preserve"> 08:00</t>
  </si>
  <si>
    <t xml:space="preserve"> 24.88</t>
  </si>
  <si>
    <t xml:space="preserve"> Enjoy a delicious meal at the Hot House Restaurant, which includes salad, dessert, tea or coffee, then Jingle all the way with your Toronto Symphony Orchestra! This year’s festive spectacular is led by guest conductor Sarah Hicks, joined by the radiant Mikaela Bennett, who lends her soaring vocals to timeless classics and traditional favourites. From sparkling melodies to rousing choruses and a carol singalong, make holiday memories that will last a lifetime at this symphonic celebration
of the season! Reserved orchestra seating at Roy Thomson Hall for the performance of Holiday Pops</t>
  </si>
  <si>
    <t xml:space="preserve">
Adult 55+: NSMP Events</t>
  </si>
  <si>
    <t xml:space="preserve"> Happy Hoppers Modern Square Dance - Open House</t>
  </si>
  <si>
    <t xml:space="preserve"> Age: 55+</t>
  </si>
  <si>
    <t xml:space="preserve"> 55, 56, 57, 58, 59, 60, 61, 62, 63, 64, 65, 66, 67, 68, 69, 70, 71, 72, 73, 74, 75, 76, 77, 78, 79, 80, 81, 82, 83, 84, 85, 86, 87, 88, 89, 90, 91, 92, 93, 94, 95, 96, 97, 98, 99, 100</t>
  </si>
  <si>
    <t xml:space="preserve"> Happy Hoppers Modern Square Dance Club wants you to join us August 28 7:00 - 9:00! Come and try us out and see how much fun it is! Please remember you only need casual attire, indoor shoes and a big smile! </t>
  </si>
  <si>
    <t xml:space="preserve"> Newmarket Seniors' Meeting Place</t>
  </si>
  <si>
    <t xml:space="preserve"> NSMP Staff Training</t>
  </si>
  <si>
    <t xml:space="preserve"> Learn to Play Mahjong</t>
  </si>
  <si>
    <t xml:space="preserve"> Come and learn the ancient Chinese game of Mahjong.  If you love playing cards, you’ll enjoy the game and our friendly group.  Be sure to pre-register so the Convener can plan accordingly.</t>
  </si>
  <si>
    <t xml:space="preserve"> FULL - Waitlist AvailableNewmarket Seniors' Meeting Place</t>
  </si>
  <si>
    <t xml:space="preserve"> 3</t>
  </si>
  <si>
    <t xml:space="preserve"> Friday Night Social Dance</t>
  </si>
  <si>
    <t xml:space="preserve"> Age: 45+</t>
  </si>
  <si>
    <t xml:space="preserve"> 45, 46, 47, 48, 49, 50, 51, 52, 53, 54, 55, 56, 57, 58, 59, 60, 61, 62, 63, 64, 65, 66, 67, 68, 69, 70, 71, 72, 73, 74, 75, 76, 77, 78, 79, 80, 81, 82, 83, 84, 85, 86, 87, 88, 89, 90, 91, 92, 93, 94, 95, 96, 97, 98, 99, 100</t>
  </si>
  <si>
    <t xml:space="preserve"> 11:00 pm</t>
  </si>
  <si>
    <t xml:space="preserve"> 03:00</t>
  </si>
  <si>
    <t xml:space="preserve"> $10.00</t>
  </si>
  <si>
    <t xml:space="preserve"> 3.33</t>
  </si>
  <si>
    <t xml:space="preserve"> Come enjoy a great night, featuring 2 dance floors (Line Dancing &amp; Ballroom / Latin / Social), along with Coffee &amp; Tea, Cash Bar, Theme Nights, and light refreshments.</t>
  </si>
  <si>
    <t xml:space="preserve"> 117 spot(s) leftNewmarket Seniors' Meeting Place</t>
  </si>
  <si>
    <t xml:space="preserve"> 118 spot(s) leftNewmarket Seniors' Meeting Place</t>
  </si>
  <si>
    <t xml:space="preserve"> Bid Euchre Tournament</t>
  </si>
  <si>
    <t xml:space="preserve"> Bid Euchre is a great game, where players get the chance to play with a variety of other players during the tournament. Bid Euchre is an 8 card game using 2 decks of cards. No late players will be admitted. You should pre-register through the office to hold your spot. Refreshments will be available. $5 will be taken at the door. Space is limited. Tea &amp; coffee will be available at the half way break.</t>
  </si>
  <si>
    <t xml:space="preserve"> 43 spot(s) leftNewmarket Seniors' Meeting Place</t>
  </si>
  <si>
    <t xml:space="preserve"> Cups of Culture Tea</t>
  </si>
  <si>
    <t xml:space="preserve"> 04:00 pm</t>
  </si>
  <si>
    <t xml:space="preserve"> You're invited to enjoy an afternoon of cultural connection featuring a variety of culturally inspired performances, coffee/tea and light refreshments. Register with friends or meet new people at this exciting event. A celebration of tradition, rythym and community. Pre-registration is required.
This event is in partnership with the Women's Centre of York Region.</t>
  </si>
  <si>
    <t xml:space="preserve"> Woodshop Orientation</t>
  </si>
  <si>
    <t xml:space="preserve"> 01:30 pm</t>
  </si>
  <si>
    <t xml:space="preserve"> This orientation is required for any adults 55+ wishing to access our wood shop. It will cover Health &amp; Safety and Guidelines for use.</t>
  </si>
  <si>
    <t xml:space="preserve"> 6 spot(s) leftNewmarket Seniors' Meeting Place</t>
  </si>
  <si>
    <t xml:space="preserve"> Seniors BBQ</t>
  </si>
  <si>
    <t xml:space="preserve"> Great food and fun are sure to be had during our final BBQ of the season. The fee includes your choice of hamburger, hot dog, or sausage, along with a non-alcoholic drink, salad, and dessert. Enjoy an opportunity to socialize and listen to some music.
Sponsor: Roxborough Retirement Residence – Verve Senior Living</t>
  </si>
  <si>
    <t xml:space="preserve"> Line Dance Student Appreciation</t>
  </si>
  <si>
    <t xml:space="preserve"> 04:30</t>
  </si>
  <si>
    <t xml:space="preserve"> $35.00</t>
  </si>
  <si>
    <t xml:space="preserve"> 7.78</t>
  </si>
  <si>
    <t xml:space="preserve"> The Line Dance Student Appreciation is intended for all students who have been taught by our instructors - Jill &amp; Dianne. Its a great opportunity to catch up and socialize with other line dancers, as you enjoy great music and fun dance steps. Bring your dancing shoes and smiles, and be prepared for a great afternoon of line dancing excitement. Light refreshments are included. </t>
  </si>
  <si>
    <t xml:space="preserve"> 47 spot(s) leftNewmarket Seniors' Meeting Place</t>
  </si>
  <si>
    <t xml:space="preserve"> 120 spot(s) leftNewmarket Seniors' Meeting Place</t>
  </si>
  <si>
    <t xml:space="preserve"> Progressive Euchre Tournament</t>
  </si>
  <si>
    <t xml:space="preserve"> Progressive Euchre is a great game, where players get the chance to play with a variety of other players during the tournament. No late players will be admitted. You should pre-register through the office to hold your spot. Refreshments will be available. $5 will be taken at the door. Space is limited. Tea &amp; coffee will be available at the half way break.</t>
  </si>
  <si>
    <t xml:space="preserve"> 27 spot(s) leftNewmarket Seniors' Meeting Place</t>
  </si>
  <si>
    <t xml:space="preserve"> Trivia Pub Night</t>
  </si>
  <si>
    <t xml:space="preserve"> $5.00</t>
  </si>
  <si>
    <t xml:space="preserve"> 2.50</t>
  </si>
  <si>
    <t xml:space="preserve"> Come out for a night of fun with friends, answer 40 mildly challenging questions, enjoy pizza and relax. Register as a team (up to 4) or individual. A cash bar is available. </t>
  </si>
  <si>
    <t xml:space="preserve"> 41 spot(s) leftNewmarket Seniors' Meeting Place</t>
  </si>
  <si>
    <t xml:space="preserve"> Live Music Night - Arctic Blondes</t>
  </si>
  <si>
    <t xml:space="preserve"> $30.00</t>
  </si>
  <si>
    <t xml:space="preserve"> 12.00</t>
  </si>
  <si>
    <t xml:space="preserve"> Playing a variety of classic rock and roll, dance songs everybody knows and favourites from the 50s through to the 80s. Admission includes light refreshments, tea / coffee, and entertainment. Cash bar available.</t>
  </si>
  <si>
    <t xml:space="preserve"> 88 spot(s) leftNewmarket Seniors' Meeting Place</t>
  </si>
  <si>
    <t xml:space="preserve"> Live Music Night - Jukebox Classics</t>
  </si>
  <si>
    <t xml:space="preserve"> Join the Flailing Shilaleighs for a Jukebox Saturday Night. A musical journey through some of the best Rock &amp; Roll, Country and Celtic hits of our time. Pre-registration is required. A cash bar is vailable. Tickets include entertainment, tea &amp; coffee and light refreshments.</t>
  </si>
  <si>
    <t xml:space="preserve"> 110 spot(s) leftNewmarket Seniors' Meeting Place</t>
  </si>
  <si>
    <t xml:space="preserve"> Keynotes Concert</t>
  </si>
  <si>
    <t xml:space="preserve"> Come join the Keynotes Seniors’ Choir as they present their Sounds for the Season concert. Enjoy familiar favorites, seasonal selections, novelty numbers, sacred choral works, and toe-tapping rhythms as Keith and Donna rev up your holiday spirits. Don’t be surprised to find a guest musician or two providing some musical cheer. There is no admission charge for this only a free-will offering to support our musical heritage.</t>
  </si>
  <si>
    <t xml:space="preserve"> 60 spot(s) leftNewmarket Seniors' Meeting Place</t>
  </si>
  <si>
    <t xml:space="preserve"> Jeopardy Trivia Night</t>
  </si>
  <si>
    <t xml:space="preserve"> Will you be the next Jeopardy Champion? Try your hand at America’s favourite quiz show! Come out for a night of fun with friends and test your knowledge in true Jeopardy fashion. Pizza is provided, and a cash bar is available. Register as a team (up to 4) or as an individual.</t>
  </si>
  <si>
    <t xml:space="preserve"> 50 spot(s) leftNewmarket Seniors' Meeting Place</t>
  </si>
  <si>
    <t xml:space="preserve"> Holiday Social Tea</t>
  </si>
  <si>
    <t xml:space="preserve"> Spend a festive afternoon enjoying music, light refreshments, tea and coffee, and a great group of friends. Pre-register by December 1.</t>
  </si>
  <si>
    <t xml:space="preserve"> 36 spot(s) leftNewmarket Seniors' Meeting Place</t>
  </si>
  <si>
    <t xml:space="preserve"> Badminton Holiday Pot Luck</t>
  </si>
  <si>
    <t xml:space="preserve"> 03:30</t>
  </si>
  <si>
    <t xml:space="preserve"> Winter Wonderland Dinner &amp; Dance</t>
  </si>
  <si>
    <t xml:space="preserve"> 06:00</t>
  </si>
  <si>
    <t xml:space="preserve"> 5.83</t>
  </si>
  <si>
    <t xml:space="preserve"> A great night, starting with a delicious buffet dinner. Then dance the night away on two dance floors, Ballroom &amp; Latin dancing and the other for Line Dancing. Be sure to purchase your tickets by December 4. Pre-registration is required. Cash bar is available. 
Sponsor: Delmanor Aurora</t>
  </si>
  <si>
    <t xml:space="preserve"> 67 spot(s) leftNewmarket Seniors' Meeting Place</t>
  </si>
  <si>
    <t xml:space="preserve"> Turkey Luncheon</t>
  </si>
  <si>
    <t xml:space="preserve"> $15.00</t>
  </si>
  <si>
    <t xml:space="preserve"> 6.00</t>
  </si>
  <si>
    <t xml:space="preserve"> Our Annual Turkey Luncheon will feature a delicious turkey lunch with vegetables, mashed potatoes, stuffing, cranberry sauce, salad, dessert, and tea / coffee. Live entertainment will follow lunch. A cash bar will be available. Pre-registration is required by December 8. No take-away option available.
SPONSORS: </t>
  </si>
  <si>
    <t xml:space="preserve"> 160 spot(s) leftNewmarket Seniors' Meeting Place</t>
  </si>
  <si>
    <t xml:space="preserve">
Adult 55+: Seminars</t>
  </si>
  <si>
    <t xml:space="preserve"> CPR, AED, &amp; Emergency First Aid Course for Seniors</t>
  </si>
  <si>
    <t xml:space="preserve"> $20.00</t>
  </si>
  <si>
    <t xml:space="preserve"> This 8 hour Emergency First Aid &amp; CPR-B certification provides a general knowledge of first aid principles and the emergency treatment of injuries including: victim assessment, CPR, AED, choking, and what to do for external bleeding, heart attack, stroke, wounds and burns. Lunch is provided. Please bring a refillable water bottle. Participants will be able to do their practical work either on mats or while standing at a table (no need to get up and down from the floor).</t>
  </si>
  <si>
    <t xml:space="preserve"> 14 spot(s) leftRay Twinney Recreation Complex</t>
  </si>
  <si>
    <t xml:space="preserve"> 11 spot(s) leftNewmarket Seniors' Meeting Place</t>
  </si>
  <si>
    <t xml:space="preserve"> Ask the Money Lady - Longevity with Christine Ibbotson</t>
  </si>
  <si>
    <t xml:space="preserve"> 02:30 pm</t>
  </si>
  <si>
    <t xml:space="preserve"> 55 spot(s) leftNewmarket Seniors' Meeting Place</t>
  </si>
  <si>
    <t xml:space="preserve">
Adult 55+: General Fitness</t>
  </si>
  <si>
    <t xml:space="preserve"> Fit &amp; 55+</t>
  </si>
  <si>
    <t xml:space="preserve"> Enjoy a great exercise that includes aerobic activities designed to tone and stretch your muscles, increase your energy and promote a healthy lifestyle. Movements are done standing with a minimum of 20 min of cardio (low or high intensity easy to follow steps). There is a strength training component using weights followed by balance exercises, cool down and stretch. Bring a towel.</t>
  </si>
  <si>
    <t xml:space="preserve"> Pilates</t>
  </si>
  <si>
    <t xml:space="preserve"> 09:45 am</t>
  </si>
  <si>
    <t xml:space="preserve"> 10:45 am</t>
  </si>
  <si>
    <t xml:space="preserve"> Explore the fundamentals of Pilates movements to develop core strength, align the spine and create better posture resulting in less aches and pains.  This class incorporates a variety of props such as bands, balls, gliders and weights to add a variety of resistance and intensity.</t>
  </si>
  <si>
    <t xml:space="preserve"> Barre Fitness</t>
  </si>
  <si>
    <t xml:space="preserve"> 12:15 pm</t>
  </si>
  <si>
    <t xml:space="preserve"> 01:15 pm</t>
  </si>
  <si>
    <t xml:space="preserve"> Barre is a full body workout that transforms you physically and mentally. It’s a toning, body weight workout that targets muscles that you normally don’t use. It will improve your balance, build strength, work your flexibility, burn calories, and improve your stability. It focuses on high 
reps and low impact movements making it a powerful workout</t>
  </si>
  <si>
    <t xml:space="preserve"> Enjoy an hour of exercise that includes aerobic activities designed to tone and stretch your muscles, increase your energy and promote a healthy lifestyle. Movements are done standing with a minimum of 20 min of cardio (low or high intensity easy to follow steps). There is a strength training component using weights followed by balance exercises, cool down and stretch. Bring a towel.</t>
  </si>
  <si>
    <t xml:space="preserve"> Fusion FIT 55+ </t>
  </si>
  <si>
    <t xml:space="preserve"> Focus: Total Body Balance. Blend of cardio, strength and flexibility through various style of exercise such as dance, yoga and kickboxing and muscle conditioning. Each class would either be circuit training of 15 minutes on each style or two only (i.e. dance + yoga or kickboxing &amp; yoga or muscle conditioning &amp; dance etc.). Yoga mat required. </t>
  </si>
  <si>
    <t xml:space="preserve"> Low Impact Kickboxing</t>
  </si>
  <si>
    <t xml:space="preserve"> 10:15 am</t>
  </si>
  <si>
    <t xml:space="preserve"> 11:15 am</t>
  </si>
  <si>
    <t xml:space="preserve"> Learn the basics of kickboxing through low impact arm and leg movements to help boost confidence, build cardio, strength, flexibility, balance and coordination. Tone up your body, strengthen lungs, increase energy, muscle mass and have better joint movement. Interactive and fun! Running shoes required.</t>
  </si>
  <si>
    <t xml:space="preserve"> Mobility and Core Strengthening</t>
  </si>
  <si>
    <t xml:space="preserve"> This class will help to improve total body strength and increase range of motion in the joints and spine.  Using weights, resistance bands and a variety of movement patterns to help you strengthen, lengthen and condition postural alignment, this class is open to all levels of fitness.</t>
  </si>
  <si>
    <t xml:space="preserve"> Enjoy 45 mins of exercise that includes aerobic activities designed to tone and stretch your muscles, increase your energy and promote a healthy lifestyle. Movements are done standing with a minimum of 20 min of cardio (low or high intensity easy to follow steps). There is a strength training component using weights followed by balance exercises, cool down and stretch. Bring a towel.</t>
  </si>
  <si>
    <t xml:space="preserve"> 02:15 pm</t>
  </si>
  <si>
    <t xml:space="preserve"> 03:15 pm</t>
  </si>
  <si>
    <t xml:space="preserve"> 01:45 pm</t>
  </si>
  <si>
    <t xml:space="preserve"> 5</t>
  </si>
  <si>
    <t xml:space="preserve"> 02:45 pm</t>
  </si>
  <si>
    <t xml:space="preserve"> 1 spot(s) leftMagna Centre</t>
  </si>
  <si>
    <t xml:space="preserve"> 03:00 pm</t>
  </si>
  <si>
    <t xml:space="preserve"> 03:45 pm</t>
  </si>
  <si>
    <t xml:space="preserve"> 7 spot(s) leftMagna Centre</t>
  </si>
  <si>
    <t xml:space="preserve"> Strength Release 1 - Seated Position</t>
  </si>
  <si>
    <t xml:space="preserve"> n partnership with Olive Recreational Therapy, participants will engage each of their major muscle groups, as well as their brain, through interesting movement combinations. Instructor will start with a gradual cardiovascular warm-up, followed by upper and lower body tracks, and ends with a full body stretch.</t>
  </si>
  <si>
    <t xml:space="preserve"> 8 spot(s) leftNewmarket Seniors' Meeting Place</t>
  </si>
  <si>
    <t xml:space="preserve"> 14</t>
  </si>
  <si>
    <t xml:space="preserve"> Circuit Movement for Wellness</t>
  </si>
  <si>
    <t xml:space="preserve"> 06:15 pm</t>
  </si>
  <si>
    <t xml:space="preserve"> 00:30</t>
  </si>
  <si>
    <t xml:space="preserve"> In partnership with Olive Recreational Therapy, Circuit Movement for Wellness begins with a cardiovascular warm-up, followed by cardiovascular, muscular strengthening, coordination with a full body stretch. It has a big focus on coordination and hand strength and dexterity.  Participants will increase their mobility and balance with strengthening exercises and stretch focused movement.</t>
  </si>
  <si>
    <t xml:space="preserve"> 14 spot(s) leftNewmarket Seniors' Meeting Place</t>
  </si>
  <si>
    <t xml:space="preserve"> Pilates &amp; Chill</t>
  </si>
  <si>
    <t xml:space="preserve"> Perfect way to end the day. A class combining movement  with slow intentional breath work. Set in a dim lit room with slow music and candle light. While maintaining use of our muscles but balancing the workout with gentle stretches as well. Be prepared to leave feeling grounded, connected and beautifully relaxed. </t>
  </si>
  <si>
    <t xml:space="preserve"> 1 spot(s) leftNewmarket Seniors' Meeting Place</t>
  </si>
  <si>
    <t xml:space="preserve"> Complete Body Tone</t>
  </si>
  <si>
    <t xml:space="preserve"> Designed to slow down, and focus on technique &amp; isolation. You will condition, strengthen and tone the largest muscle groups while giving the smaller muscle groups attention through isolation and target focused exercises. This program includes floor work, so participants will spend half the program on the floor on mats. Remember to bring a mat / towel and water.</t>
  </si>
  <si>
    <t xml:space="preserve"> Cardio Dance Fusion Fitness</t>
  </si>
  <si>
    <t xml:space="preserve"> This type of fitness dance class is a low impact workout designed to promote overall flexibility, mobility, strengthening and toning techniques for the core and hips; It's all about getting a sweat on and having fun while moving around to the rhythms of various styles of music including latin dance, belly dance, and a variety of other genres throughout the world.</t>
  </si>
  <si>
    <t xml:space="preserve"> Mindful Breathing Practices: A path to wellness</t>
  </si>
  <si>
    <t xml:space="preserve"> 11:00 am</t>
  </si>
  <si>
    <t xml:space="preserve"> The program consists of eight weekly one-hour sessions, during which participants will be guided through the exploration and practice of 12 different breathing techniques. Each session will focus on one or two techniques, allowing participants to deepen their understanding and experience of mindful breathing. The sessions will be conducted in a gentle and supportive environment, suitable for individuals of all experience levels.</t>
  </si>
  <si>
    <t xml:space="preserve"> Knee &amp; Hip Fitness</t>
  </si>
  <si>
    <t xml:space="preserve"> Don't let achy knees stop you from exercising! In this class we will use gentle exercises to strengthen the muscles of the legs in order to support and protect the joints.</t>
  </si>
  <si>
    <t xml:space="preserve"> Osteoporosis Exercise</t>
  </si>
  <si>
    <t xml:space="preserve"> We are pleased to provide this therapeutic exercise program for people with a diagnosis of osteoporosis or osteopenia. A physician's referral is recommended to indicate the participant is able to exercise. This hour-long fitness class focuses on stretching and posture, arm and leg strengthening, exercises as well as balance and co-ordination skills.</t>
  </si>
  <si>
    <t xml:space="preserve"> Strong Bones &amp; Balance</t>
  </si>
  <si>
    <t xml:space="preserve"> This class focuses a lot on posture, balance, strengthening the back muscles and lower body to improve balance.  By improving your balance you can prevent falls and continue to enjoy your activities of daily living!  You will build and maintain bone density by using body weight, hand-held weights, balls and resistance bands.  Feel stronger and walk TALLER!</t>
  </si>
  <si>
    <t xml:space="preserve"> 15</t>
  </si>
  <si>
    <t xml:space="preserve"> Tone, Stretch and Soothe</t>
  </si>
  <si>
    <t xml:space="preserve"> 06:45 pm</t>
  </si>
  <si>
    <t xml:space="preserve"> 07:45 pm</t>
  </si>
  <si>
    <t xml:space="preserve"> A slow, full body, stretch and tone exercise workout. This is a low impact workout that focuses on flexibility, stability, balance, and strength. A perfect evening workout.</t>
  </si>
  <si>
    <t xml:space="preserve"> DROM for Seniors </t>
  </si>
  <si>
    <t xml:space="preserve"> In partnership with Olive Recreational Therapy, DROM for Seniors is a unique combination of drumming (The DRUM) and mindfulness (The OM) to energize, relieve stress, bring clarity, and calm to the mind, body, and spirit - all while having fun drumming on an exercise ball.</t>
  </si>
  <si>
    <t xml:space="preserve"> 3 spot(s) leftNewmarket Seniors' Meeting Place</t>
  </si>
  <si>
    <t xml:space="preserve"> Strength Release 2 - Seated Position</t>
  </si>
  <si>
    <t xml:space="preserve"> 05:15 pm</t>
  </si>
  <si>
    <t xml:space="preserve"> In partnership with Olive Recreational Therapy, participants will engage each of their major muscle groups, as well as their brain, through interesting movement combinations. Instructor will start with a gradual cardiovascular warm-up, followed by upper and lower body tracks, and ends with a full body stretch. This class will include the use of hand weights, bands and exercise balls. </t>
  </si>
  <si>
    <t xml:space="preserve"> Gentle Stretch &amp; Tone</t>
  </si>
  <si>
    <t xml:space="preserve"> Stretching is an important part of a person's flexibility and will help participants remain active and independent. In this stretching class, learn how to safely increase range of motion and relieve tension. A variety of stretches will be offered for the whole body some standing, sitting on a chair or on a mat. Equipment Required A mat, water, and comfortable clothing.</t>
  </si>
  <si>
    <t xml:space="preserve"> 5 spot(s) leftNewmarket Seniors' Meeting Place</t>
  </si>
  <si>
    <t xml:space="preserve"> 3 spot(s) leftNewmarket Community Centre &amp; Lions Hall</t>
  </si>
  <si>
    <t xml:space="preserve"> 13</t>
  </si>
  <si>
    <t xml:space="preserve"> FULL - Waitlist AvailableNewmarket Community Centre &amp; Lions Hall</t>
  </si>
  <si>
    <t xml:space="preserve"> Strong &amp; Stable</t>
  </si>
  <si>
    <t xml:space="preserve"> You may have heard that strengthening your core will improve balance, but did you know it 
has also been shown to increase coordination, agility, and endurance? This fun and effective 
class focuses on exercises for the core muscles  of the torso (legs, abs, back, shoulders) 
combined with flexibility exercises for ease of  movement and targeted balance activities to 
help you build a body that is strong, stable, and ready to meet the challenges of everyday life!</t>
  </si>
  <si>
    <t xml:space="preserve"> Strong Steps: Fall Prevention Essentials</t>
  </si>
  <si>
    <t xml:space="preserve"> Learn how to move safely and confidently with simple, equipment-free exercises that strengthen your legs, hips, and core. This class focuses on improving coordination, body awareness, and walking stability using everyday movements. No gear needed — just your body, your breath, and your desire to stay independent.</t>
  </si>
  <si>
    <t xml:space="preserve"> 16 spot(s) leftMagna Centre</t>
  </si>
  <si>
    <t xml:space="preserve"> Balance &amp; Stability</t>
  </si>
  <si>
    <t xml:space="preserve"> Improve your balance, posture, and coordination using simple, bodyweight-only movements. This class focuses on slow, controlled exercises that strengthen your core, legs, and ankles — helping you move with greater confidence and ease. No equipment needed — just your body, a chair for support if needed, and a willingness to stay strong on your feet.</t>
  </si>
  <si>
    <t xml:space="preserve"> 15 spot(s) leftMagna Centre</t>
  </si>
  <si>
    <t xml:space="preserve"> 19 spot(s) leftNewmarket Seniors' Meeting Place</t>
  </si>
  <si>
    <t xml:space="preserve"> 4 spot(s) leftNewmarket Seniors' Meeting Place</t>
  </si>
  <si>
    <t xml:space="preserve"> Chair Pilates</t>
  </si>
  <si>
    <t xml:space="preserve"> Description to come.</t>
  </si>
  <si>
    <t xml:space="preserve"> 10 spot(s) leftNewmarket Seniors' Meeting Place</t>
  </si>
  <si>
    <t xml:space="preserve"> 11</t>
  </si>
  <si>
    <t xml:space="preserve"> 6 spot(s) leftRay Twinney Recreation Complex</t>
  </si>
  <si>
    <t xml:space="preserve"> BollyX® Low Intensity</t>
  </si>
  <si>
    <t xml:space="preserve"> A Bollywood-inspired dance-fitness program that combines dynamic choreography. A light cardio workout that includes a balance of upper and lower body movements with lower-intensity dance sequences to get you moving, sweating, and smiling. </t>
  </si>
  <si>
    <t xml:space="preserve"> 5 spot(s) leftRay Twinney Recreation Complex</t>
  </si>
  <si>
    <t xml:space="preserve"> 3 spot(s) leftRay Twinney Recreation Complex</t>
  </si>
  <si>
    <t xml:space="preserve"> 19 spot(s) leftRay Twinney Recreation Complex</t>
  </si>
  <si>
    <t xml:space="preserve"> FULL - Waitlist AvailableRecreation Youth Centre &amp; telMAX Indoor Skate Park</t>
  </si>
  <si>
    <t xml:space="preserve"> 11 spot(s) leftRecreation Youth Centre &amp; telMAX Indoor Skate Park</t>
  </si>
  <si>
    <t xml:space="preserve">
Adult 55+: Line &amp; Square Dancing</t>
  </si>
  <si>
    <t xml:space="preserve"> Happy Hoppers: Season Kick Off Potluck</t>
  </si>
  <si>
    <t xml:space="preserve"> Join us September 4 as a pre-season kick-off potluck dinner. This is open to new and returning members. There will be a social gathering at 530 pm followed by dinner at 6 then dancing to start around 7. It will be a mix of beginner/basic, mainstream and plus dances. Dress is casual and please ensure shoes are dry and clean; in other words, if raining, you may want to bring another pair. Coffee, tea and lemonade will be provided. Please bring a dish to share (could be main, side or dessert), your plates, cutlery and cups or glasses. We will be doing a pass the hat to cover the cost of the caller that evening.</t>
  </si>
  <si>
    <t xml:space="preserve"> Line Dancing (Intermediate)</t>
  </si>
  <si>
    <t xml:space="preserve"> Students at this level are competent dancers who have completed the Beginner level. This class offers higher level intermediate dances with more twists and turns.</t>
  </si>
  <si>
    <t xml:space="preserve"> Line Dancing (Beginner)</t>
  </si>
  <si>
    <t xml:space="preserve"> A great starting point for those who wish to learn line dancing. Social dance steps will be taught to popular music in a relaxed atmosphere with an emphasis on fun filled exercise. This class is great for both men and women. New dancers should complete the "Absolute Beginner" session first to learn their basic steps.</t>
  </si>
  <si>
    <t xml:space="preserve"> Line Dancing (Absolute Beginner)</t>
  </si>
  <si>
    <t xml:space="preserve"> This class is for the participant who has never had any instruction in line dancing before. This level is an introduction to basic steps and a must before you progress to the next levels of line dancing.  </t>
  </si>
  <si>
    <t xml:space="preserve"> Line Dance (Progressive)</t>
  </si>
  <si>
    <t xml:space="preserve"> Step up to our third level of line dance fun! This welcoming class is for those who know the basic line dance steps and want a challenge. Sign up early as this class is very popular. </t>
  </si>
  <si>
    <t xml:space="preserve"> 28 spot(s) leftNewmarket Seniors' Meeting Place</t>
  </si>
  <si>
    <t xml:space="preserve"> Line Dance (Improver)</t>
  </si>
  <si>
    <t xml:space="preserve"> This program is designed for Line Dancers with previous experience or those who have graduated from the Beginner level, and who would like an additional challenge before they continue to a Progressive class.</t>
  </si>
  <si>
    <t xml:space="preserve"> 22 spot(s) leftNewmarket Seniors' Meeting Place</t>
  </si>
  <si>
    <t xml:space="preserve"> 04:45 pm</t>
  </si>
  <si>
    <t xml:space="preserve"> 25 spot(s) leftNewmarket Seniors' Meeting Place</t>
  </si>
  <si>
    <t xml:space="preserve"> 26 spot(s) leftNewmarket Seniors' Meeting Place</t>
  </si>
  <si>
    <t xml:space="preserve"> 18 spot(s) leftNewmarket Seniors' Meeting Place</t>
  </si>
  <si>
    <t xml:space="preserve"> 23 spot(s) leftNewmarket Seniors' Meeting Place</t>
  </si>
  <si>
    <t xml:space="preserve"> Students at this level are competent dancers who have completed the Progressive level. This class offers higher level intermediate dances with more twists and turns.</t>
  </si>
  <si>
    <t xml:space="preserve"> 34 spot(s) leftNewmarket Seniors' Meeting Place</t>
  </si>
  <si>
    <t xml:space="preserve"> Happy Hoppers Square Dancing - Plus</t>
  </si>
  <si>
    <t xml:space="preserve"> Join a healthy activity that incorporates physical, mental, and social wellness. No experience is necessary to start at the basic level.  You don't need a partner, nor do you need special attire. Wear comfortable clothing and shoes.  An experienced caller takes students through the paces of the Callerlab Curriculum in a stepped fun and supportive manner, gradually working the way thru 3 levels over several dance sessions. Please register for the most appropriate level. If uncertain, register for a session and ask the caller to evaluate to see if it is the appropriate one.  More details will come from the Happy Hoppers Square Dance committee.</t>
  </si>
  <si>
    <t xml:space="preserve"> Happy Hoppers Square Dancing - Basic</t>
  </si>
  <si>
    <t xml:space="preserve"> Happy Hoppers Square Dancing - Mainstream</t>
  </si>
  <si>
    <t xml:space="preserve"> 48 spot(s) leftNewmarket Seniors' Meeting Place</t>
  </si>
  <si>
    <t xml:space="preserve">
Adult 55+: Tai Chi</t>
  </si>
  <si>
    <t xml:space="preserve"> Tai Chi - Intro to Yang Style short form</t>
  </si>
  <si>
    <t xml:space="preserve"> Tai chi is an internal martial art that is often referred to as “moving meditation”. This low-impact exercise will improve posture alignment, balance and inner peace. In three months, you will learn a Yang style short form. In each class you will learn a new set of movements and detailed explanation of their meaning and how to execute each move. Gradually you will build the individual movements into a complete set of movements you can practice on your own anywhere.</t>
  </si>
  <si>
    <t xml:space="preserve"> Tai Chi - Refinements Yang Style</t>
  </si>
  <si>
    <t xml:space="preserve"> If you learned the Yang short form in an earlier session at the NSMP, this class picks up from there and will present a more complex explanation of Tai Chi so students can gain a deeper understanding . In this class the entire form is practiced from beginning to end during the first part of the class. Then, a set of moves within the form are broken down and refined to improve your form.
This process is repeated from the first set of moves through the entire form. If you have learned the short form in the first term, this class will build on that knowledge to refine those moves. If you are just starting Tai Chi, you can learn the form as we go.</t>
  </si>
  <si>
    <t xml:space="preserve"> 10 spot(s) leftNewmarket Community Centre &amp; Lions Hall</t>
  </si>
  <si>
    <t xml:space="preserve">
Adult 55+: Yoga</t>
  </si>
  <si>
    <t xml:space="preserve"> Chair Yoga</t>
  </si>
  <si>
    <t xml:space="preserve"> A gentle introduction to Yoga for anyone needing extra support. The class focuses on very simple, gentle stretching and strengthening of the body while the student is seated or standing by a chair for support. Breathing, relaxation and visualizations are integrated into every class</t>
  </si>
  <si>
    <t xml:space="preserve"> Yoga Flow</t>
  </si>
  <si>
    <t xml:space="preserve"> Mindful sequenced movements of easy yoga poses combined with breathwork to help improve strength, muscle tone, endurance, balance, stability, lower anxiety and manage stress both on and off the mat. Yoga mat required.</t>
  </si>
  <si>
    <t xml:space="preserve"> 9 spot(s) leftNewmarket Seniors' Meeting Place</t>
  </si>
  <si>
    <t xml:space="preserve"> Hatha Yoga</t>
  </si>
  <si>
    <t xml:space="preserve"> Suitable for all levels, participants will work at their own personal limits to improve flexibility, muscle tone, balance, and circulation.  Breathing and relaxation techniques are employed to show participants how to conserve energy and reduce stress.  Yoga mat and comfortable clothing are required.</t>
  </si>
  <si>
    <t xml:space="preserve"> 01:15</t>
  </si>
  <si>
    <t xml:space="preserve"> 1 spot(s) leftRay Twinney Recreation Complex</t>
  </si>
  <si>
    <t xml:space="preserve">
Adult 55+: Zumba</t>
  </si>
  <si>
    <t xml:space="preserve"> Zumba Gold</t>
  </si>
  <si>
    <t xml:space="preserve"> FUN! It offers active older adults a chance to experience the rhythms of Merengue, Salsa, Cha Cha, Cumbia, Belly Dance, Flamenco, Tango, and Rock &amp; Roll, while getting fit and having the time of their life! This program is designed so everyone can do it! </t>
  </si>
  <si>
    <t xml:space="preserve"> Zumba</t>
  </si>
  <si>
    <t xml:space="preserve"> Take the ‘work’ out of workout, by mixing low and high intensity moves for an interval-style, 
calorie-burning dance fitness party. It covers all elements of fitness - cardio, muscle conditioning, balance and flexibility. Active clothing and running shoes are required.</t>
  </si>
  <si>
    <t xml:space="preserve"> Zumba Toning</t>
  </si>
  <si>
    <t xml:space="preserve"> 09:15 am</t>
  </si>
  <si>
    <t xml:space="preserve"> Enjoy the same great workout with emphasis on toning your muscles. 1-pound weights will be used during the class. </t>
  </si>
  <si>
    <t xml:space="preserve"> Circl Mobility</t>
  </si>
  <si>
    <t xml:space="preserve"> CIRCL Mobility™ is a fitness program that focuses on improving flexibility, breath work and overall mobility through functional movement exercises. It aims to help individuals release stress, restore their range of motion, and enhance their ability to move effectively. The program is designed for all levels and draws inspiration from techniques like yoga, Pilates, and Tai Chi.</t>
  </si>
  <si>
    <t xml:space="preserve"> 24 spot(s) leftNewmarket Seniors' Meeting Place</t>
  </si>
  <si>
    <t xml:space="preserve"> Enjoy the same great workout with emphasis on toning your muscles. 1 pound weights will be used during the class.</t>
  </si>
  <si>
    <t xml:space="preserve"> Zumba / Yoga Fusion </t>
  </si>
  <si>
    <t xml:space="preserve"> 04:15 pm</t>
  </si>
  <si>
    <t xml:space="preserve"> ZUMBA/Yoga Fusion: Get the best of both worlds in this energizing 45-minute class! Start with 30 minutes of high energy Zumba rhythms to boost your mood and get your heart pumping, then unwind with 15 minutes of gentle yoga flow to stretch, relax, and restore. A perfect balance. No experience needed, just bring your smile and a yoga mat!</t>
  </si>
  <si>
    <t xml:space="preserve"> 12 spot(s) leftNewmarket Seniors' Meeting Place</t>
  </si>
  <si>
    <t xml:space="preserve">
LSS Adult Swim 1</t>
  </si>
  <si>
    <t xml:space="preserve"> Adult
</t>
  </si>
  <si>
    <t xml:space="preserve"> LSS Adult Swim 1</t>
  </si>
  <si>
    <t xml:space="preserve"> 08:45 am</t>
  </si>
  <si>
    <t xml:space="preserve"> $140.08</t>
  </si>
  <si>
    <t xml:space="preserve"> 186.77</t>
  </si>
  <si>
    <t xml:space="preserve"> Designed for new or beginner swimmers who are learning to swim and build comfort in the water. Participants work towards a 10-15m swim on their front and back, tread for 30 seconds with a lifejacket. They will also enter chest deep water and improve their fitness and flutter kick with 4 x 9-12m interval training.</t>
  </si>
  <si>
    <t xml:space="preserve"> 6 spot(s) leftMagna Centre</t>
  </si>
  <si>
    <t xml:space="preserve"> $127.80</t>
  </si>
  <si>
    <t xml:space="preserve"> 170.40</t>
  </si>
  <si>
    <t xml:space="preserve"> 08:45 pm</t>
  </si>
  <si>
    <t xml:space="preserve"> 09:45 pm</t>
  </si>
  <si>
    <t xml:space="preserve"> 7 spot(s) leftRay Twinney Recreation Complex</t>
  </si>
  <si>
    <t xml:space="preserve">
LSS Adult Swim 2</t>
  </si>
  <si>
    <t xml:space="preserve"> LSS Adult Swim 2</t>
  </si>
  <si>
    <t xml:space="preserve"> For swimmers who are looking to advance their basic swim skills, Swimmers will be able to complete front crawl and back crawl skills for 25-50 m. Dive entries, forward rolls with a lifejacket and breaststroke arms techniques are introduced. Swimmers work towards treading water for 1 to 2 minutes and practice two interval training workouts of 4 x 25m kicking and front or back crawl.</t>
  </si>
  <si>
    <t xml:space="preserve"> 2 spot(s) leftRay Twinney Recreation Complex</t>
  </si>
  <si>
    <t xml:space="preserve">
LSS Adult Swim 3</t>
  </si>
  <si>
    <t xml:space="preserve"> LSS Adult Swim 3</t>
  </si>
  <si>
    <t xml:space="preserve"> Designed for advanced swimmers, skills include refining front and back crawl over 50-100m, head up front crawl, stride entries and compact jumps. Participants will learn eggbeater and will complete a 300m workout.</t>
  </si>
  <si>
    <t xml:space="preserve"> 10 spot(s) leftRay Twinney Recreation Complex</t>
  </si>
  <si>
    <t xml:space="preserve">
LSS Swimmer 1</t>
  </si>
  <si>
    <t xml:space="preserve"> Children
</t>
  </si>
  <si>
    <t xml:space="preserve"> LSS Swimmer 1</t>
  </si>
  <si>
    <t xml:space="preserve"> Age: 6 to 12</t>
  </si>
  <si>
    <t xml:space="preserve"> 6, 7, 8, 9, 10, 11, 12</t>
  </si>
  <si>
    <t xml:space="preserve"> 11:45 am</t>
  </si>
  <si>
    <t xml:space="preserve"> $121.49</t>
  </si>
  <si>
    <t xml:space="preserve"> 242.98</t>
  </si>
  <si>
    <t xml:space="preserve"> These beginners will become comfortable jumping into water with and without a life jacket. They’ll learn to open their eyes, exhale, and hold their breath underwater. They’ll work on floats, gliding for 3m, kicking for 5m on their front and back. They will also develop their front crawl for 5m with a lifejacket.</t>
  </si>
  <si>
    <t xml:space="preserve"> 2 spot(s) leftMagna Centre</t>
  </si>
  <si>
    <t xml:space="preserve"> 12:45 pm</t>
  </si>
  <si>
    <t xml:space="preserve"> $110.90</t>
  </si>
  <si>
    <t xml:space="preserve"> 221.80</t>
  </si>
  <si>
    <t xml:space="preserve">
LSS Swimmer 2</t>
  </si>
  <si>
    <t xml:space="preserve"> LSS Swimmer 2</t>
  </si>
  <si>
    <t xml:space="preserve"> These swimmers will become comfortable jumping into deep water and tread water for 15 seconds by themselves. They’ll work on kicking on their front, back and side for 10m and master vertical whip kick with an aid for 30 seconds. They will also develop their front and back crawl for 10m.</t>
  </si>
  <si>
    <t xml:space="preserve"> 4 spot(s) leftMagna Centre</t>
  </si>
  <si>
    <t xml:space="preserve">
LSS Swimmer 3</t>
  </si>
  <si>
    <t xml:space="preserve"> LSS Swimmer 3</t>
  </si>
  <si>
    <t xml:space="preserve"> These junior swimmers will begin to dive and learn to do in-waterfront somersaults and handstands. They will work on increasing their front crawl and back crawl to 15m and whip kick to 10m. They will perform flutter kick with a change in direction for 5m and tread water for 30 seconds.</t>
  </si>
  <si>
    <t xml:space="preserve">
LSS Swimmer 4</t>
  </si>
  <si>
    <t xml:space="preserve"> LSS Swimmer 4</t>
  </si>
  <si>
    <t xml:space="preserve"> These intermediate swimmers will swim 5m underwater and 25m of front crawl, back crawl, 15m of whip kick, and 15m of breaststroke arms with breathing. This level includes the completion of the Canadian Swim to Survive® Standard. They will sprint 25m of front crawl and work master a 4 x 25m front crawl or back crawl interval training.</t>
  </si>
  <si>
    <t xml:space="preserve"> 8 spot(s) leftMagna Centre</t>
  </si>
  <si>
    <t xml:space="preserve"> 8 spot(s) leftRay Twinney Recreation Complex</t>
  </si>
  <si>
    <t xml:space="preserve">
LSS Swimmer 5</t>
  </si>
  <si>
    <t xml:space="preserve"> LSS Swimmer 5</t>
  </si>
  <si>
    <t xml:space="preserve"> These swimmers will master shallow dives, cannonball entries, eggbeater kicks, and in-water backward somersaults. They will refine 50m of front crawl and back crawl and breaststroke over 25m. They will complete 25m sprints and two interval trainings: 4 x 50m front or back crawl, 4 x 15m breaststroke.</t>
  </si>
  <si>
    <t xml:space="preserve"> 3 spot(s) leftMagna Centre</t>
  </si>
  <si>
    <t xml:space="preserve">
LSS Swimmer 6</t>
  </si>
  <si>
    <t xml:space="preserve"> LSS Swimmer 6</t>
  </si>
  <si>
    <t xml:space="preserve"> These advanced swimmers will rise to the challenge of sophisticated aquatic skills including stride entries, compact jumps and lifesaving kicks like eggbeater and scissor kick. They will develop strength and power in head-up breaststroke sprints over 25m. They will swim 100m each of front crawl, back crawl, and 50m of breaststroke and complete a 300m workout.</t>
  </si>
  <si>
    <t xml:space="preserve">
LSS Swimmer 7: Rookie Patrol</t>
  </si>
  <si>
    <t xml:space="preserve"> Swimmer 7: Rookie Patrol</t>
  </si>
  <si>
    <t xml:space="preserve"> Age: 8 to 12</t>
  </si>
  <si>
    <t xml:space="preserve"> 8, 9, 10, 11, 12</t>
  </si>
  <si>
    <t xml:space="preserve"> $159.77</t>
  </si>
  <si>
    <t xml:space="preserve"> 159.77</t>
  </si>
  <si>
    <t xml:space="preserve"> Swimmers continue stroke development with 50m swims of front crawl, back crawl and breaststroke. Lifesaving sport skills include a 25m obstacle swim and 15m object carry. First aid focuses on assessment of conscious victims, contacting EMS, and treatment for bleeding. Fitness improves in 350 m workouts and 100m timed swims.</t>
  </si>
  <si>
    <t xml:space="preserve"> Age: 8 to 12 y 11m</t>
  </si>
  <si>
    <t xml:space="preserve"> $145.70</t>
  </si>
  <si>
    <t xml:space="preserve"> 145.70</t>
  </si>
  <si>
    <t xml:space="preserve">
LSS Swimmer 8: Ranger Patrol</t>
  </si>
  <si>
    <t xml:space="preserve"> Swimmer 8: Ranger Patrol</t>
  </si>
  <si>
    <t xml:space="preserve"> Swimmers are challenged with workouts, 200m timed swims and treading water with a 5lb object while strokes are refined over 75m swims. First aid focuses on assessment of unconscious victims, treatment of victims in shock and obstructed airway procedures. </t>
  </si>
  <si>
    <t xml:space="preserve">
LSS Swimmer 9: Star Patrol</t>
  </si>
  <si>
    <t xml:space="preserve"> Swimmer 9: Star Patrol</t>
  </si>
  <si>
    <t xml:space="preserve"> Swimmers are challenged with 600m workouts, 300m timed swims and a 25m object carry. Strokes are refined over 100m swims. First aid focuses on treatment of bone or joint injuries and respiratory emergencies including asthma and allergic reactions. Lifesaving skills include defence methods, victim removals and rolling over and supporting a victim face up in shallow water.</t>
  </si>
  <si>
    <t xml:space="preserve">
Leadership 1: LSS Bronze Medallion and Emergency First Aid with CPR-B</t>
  </si>
  <si>
    <t xml:space="preserve"> Leadership
</t>
  </si>
  <si>
    <t xml:space="preserve"> Leadership 1: LSS Bronze Medallion and Emergency First Aid with CPR-B</t>
  </si>
  <si>
    <t xml:space="preserve"> Age: 13+</t>
  </si>
  <si>
    <t xml:space="preserve"> $137.30</t>
  </si>
  <si>
    <t xml:space="preserve"> 39.23</t>
  </si>
  <si>
    <t xml:space="preserve"> This course develops basic lifesaving skills, including the endurance necessary to perform water rescues. The Bronze Medallion and Emergency First Aid is a prerequisite for the Bronze Cross course. 100% attendance is required. Prerequisites: 13 years of age or older or successful completion of Bronze Star. Materials included: Canadian Lifesaving Manual, Bronze Medallion Workbook, and Canadian First Aid Manual.</t>
  </si>
  <si>
    <t xml:space="preserve"> 03:15</t>
  </si>
  <si>
    <t xml:space="preserve"> 42.25</t>
  </si>
  <si>
    <t xml:space="preserve"> 22.88</t>
  </si>
  <si>
    <t xml:space="preserve"> 05:00</t>
  </si>
  <si>
    <t xml:space="preserve"> 27.46</t>
  </si>
  <si>
    <t xml:space="preserve"> The Lifesaving Society’s Bronze Medallion challenges the candidate both mentally and physically. Judgment, knowledge, skill and fitness – the four components of water rescue – form the basis of Bronze Medallion training. Candidates acquire the assessment and problem-solving skills needed to make good decisions in, on, and around the water. Emergency First Aid provides a general knowledge of first aid principles and the emergency treatment of injuries including: victim assessment, CPR, choking, and what to do for external bleeding, heart attack, stroke, wounds and burns. Course prerequisites: 13 years of age or older of successful completion of Bronze Star. 100% attendance is required. </t>
  </si>
  <si>
    <t xml:space="preserve"> 12 spot(s) leftRay Twinney Recreation Complex</t>
  </si>
  <si>
    <t xml:space="preserve">
Leadership 2: LSS Bronze Cross</t>
  </si>
  <si>
    <t xml:space="preserve"> Leadership 2: LSS Bronze Cross</t>
  </si>
  <si>
    <t xml:space="preserve"> $123.57</t>
  </si>
  <si>
    <t xml:space="preserve"> 30.89</t>
  </si>
  <si>
    <t xml:space="preserve"> This course continues to develop lifesaving skills and introduces the principles of lifesaving in aquatic facilities. Bronze Cross is a prerequisite for the National Lifeguard and Swim Instructor courses. 100% attendance is required. Prerequisites: Bronze Medallion and Emergency First Aid (need not be current). Materials included: Bronze Cross Workbook and a Whistle. Materials required: Canadian Lifesaving Manual from the Bronze Medallion and Emergency First Aid Course. </t>
  </si>
  <si>
    <t xml:space="preserve"> Magna Centre</t>
  </si>
  <si>
    <t xml:space="preserve"> 38.02</t>
  </si>
  <si>
    <t xml:space="preserve"> 20.59</t>
  </si>
  <si>
    <t xml:space="preserve"> 24.71</t>
  </si>
  <si>
    <t xml:space="preserve"> The Lifesaving Society’s Bronze Cross begins the transition from lifesaving to lifeguarding and prepares candidates for responsibilities as assistant lifeguards. Candidates strengthen and expand their lifesaving skills and begin to apply the principles and techniques of active surveillance in aquatic facilities. Bronze Cross emphasizes the importance of teamwork and communication in preventing and responding to aquatic emergencies. Bronze Cross is a prerequisite for advanced training in the Society’s National Lifeguard and leadership certification programs. Course Prerequisites: Bronze Medallion and Emergency First Aid. 100% attendance is required. </t>
  </si>
  <si>
    <t xml:space="preserve">
Leadership 3: LSS Standard First Aid with CPR-C</t>
  </si>
  <si>
    <t xml:space="preserve"> Leadership 3: LSS Standard First Aid with CPR-C</t>
  </si>
  <si>
    <t xml:space="preserve"> 08:30</t>
  </si>
  <si>
    <t xml:space="preserve"> $121.50</t>
  </si>
  <si>
    <t xml:space="preserve"> 14.29</t>
  </si>
  <si>
    <t xml:space="preserve"> Standard First Aid and CPR-C provides comprehensive training covering all aspects of first aid, CPR-C and AED use. LSS Standard First Aid is recognized by the Workplace Safety and Insurance Board (WSIB). Standard First Aid is a prerequisite for the National Lifeguard course. Materials included: Canadian First Aid Manual.</t>
  </si>
  <si>
    <t xml:space="preserve"> 2</t>
  </si>
  <si>
    <t xml:space="preserve"> 14 spot(s) leftMagna Centre</t>
  </si>
  <si>
    <t xml:space="preserve">
Leadership 4: LSS Assistant Instructor</t>
  </si>
  <si>
    <t xml:space="preserve"> Leadership 4: LSS Assistant Instructor</t>
  </si>
  <si>
    <t xml:space="preserve"> Age: 14+</t>
  </si>
  <si>
    <t xml:space="preserve"> 14, 15, 16, 17, 18, 19, 20, 21, 22, 23, 24, 25, 26, 27, 28, 29, 30, 31, 32, 33, 34, 35, 36, 37, 38, 39, 40, 41, 42, 43, 44, 45, 46, 47, 48, 49, 50, 51, 52, 53, 54, 55, 56, 57, 58, 59, 60, 61, 62, 63, 64, 65, 66, 67, 68, 69, 70, 71, 72, 73, 74, 75, 76, 77, 78, 79, 80, 81, 82, 83, 84, 85, 86, 87, 88, 89, 90, 91, 92, 93, 94, 95, 96, 97, 98, 99, 100</t>
  </si>
  <si>
    <t xml:space="preserve"> 06:30</t>
  </si>
  <si>
    <t xml:space="preserve"> $99.85</t>
  </si>
  <si>
    <t xml:space="preserve"> 15.36</t>
  </si>
  <si>
    <t xml:space="preserve"> Through classroom learning and in-water practice, the Lifesaving Assistant Instructor course prepares candidates to become certified assistant instructors with swimming and lifesaving classes. 100% attendance is required. Prerequisite: 14 years of age and Bronze Cross. Materials included: Assistant Instructor Workbook.</t>
  </si>
  <si>
    <t xml:space="preserve"> 09:30</t>
  </si>
  <si>
    <t xml:space="preserve"> 10.51</t>
  </si>
  <si>
    <t xml:space="preserve"> The Lifesaving Society Assistant Instructor course prepares candidates to help certified instructors with swimming and lifesaving classes. Candidates are introduced to key principles of learning and teaching, and they master basic progressions. The roles and responsibilities of instructors and their assistants are emphasized. Course Prerequisites: 14 years of age or older and successful completion of Bronze Cross. 100% attendance is required.</t>
  </si>
  <si>
    <t xml:space="preserve"> 15 spot(s) leftRay Twinney Recreation Complex</t>
  </si>
  <si>
    <t xml:space="preserve">
Leadership 5: LSS National Lifeguard (NL)</t>
  </si>
  <si>
    <t xml:space="preserve"> LSS National Lifeguard (NL)</t>
  </si>
  <si>
    <t xml:space="preserve"> Age: 15+</t>
  </si>
  <si>
    <t xml:space="preserve"> 15, 16, 17, 18, 19, 20, 21, 22, 23, 24, 25, 26, 27, 28, 29, 30, 31, 32, 33, 34, 35, 36, 37, 38, 39, 40, 41, 42, 43, 44, 45, 46, 47, 48, 49, 50, 51, 52, 53, 54, 55, 56, 57, 58, 59, 60, 61, 62, 63, 64, 65, 66, 67, 68, 69, 70, 71, 72, 73, 74, 75, 76, 77, 78, 79, 80, 81, 82, 83, 84, 85, 86, 87, 88, 89, 90, 91, 92, 93, 94, 95, 96, 97, 98, 99, 100</t>
  </si>
  <si>
    <t xml:space="preserve"> $229.36</t>
  </si>
  <si>
    <t xml:space="preserve"> 26.98</t>
  </si>
  <si>
    <t xml:space="preserve"> The National Lifeguard course develops the practical skills, knowledge and values required by lifeguards in a pool setting. Strong leadership, communication, decision-making and judgment skills are essential to pass the exam. 100% attendance is required. Prerequisites: 15 years of age or older, Bronze Cross, current Standard First Aid with CPR-C (provided by an approved agency). Materials included: Alert Manual and whistle.</t>
  </si>
  <si>
    <t xml:space="preserve"> 45.87</t>
  </si>
  <si>
    <t xml:space="preserve"> 57.34</t>
  </si>
  <si>
    <t xml:space="preserve"> The National Lifeguard course develops the practical skills, knowledge and values required by lifeguards in a pool setting. Strong leadership, communication, decision-making and judgment skills are essential to pass the exam. Prerequisites: 15 years of age or older, Bronze Cross, current Standard First Aid with CPR-C (provided by an approved agency). 100% attendance is mandatory. Candidates are required to bring a whistle. </t>
  </si>
  <si>
    <t xml:space="preserve">
Leadership 6: LSS Swim and Lifesaving Instructor</t>
  </si>
  <si>
    <t xml:space="preserve"> LSS Swim and Lifesaving Instructor</t>
  </si>
  <si>
    <t xml:space="preserve"> $216.36</t>
  </si>
  <si>
    <t xml:space="preserve"> 25.45</t>
  </si>
  <si>
    <t xml:space="preserve"> The Lifesaving Society Swim Instructor course prepares the instructor to teach and evaluate basic swim strokes and related skills. Candidates acquire proven teaching methods, a variety of stroke development drills and correction techniques. The Lifesaving Instructor course prepares individuals to organize, plan, teach and evaluate lifesaving and first aid skills and resuscitation techniques in the Society’s lifesaving and first aid awards. Course prerequisites: 15 years of age or older and successful completion of Bronze Cross. 100% attendance is required.</t>
  </si>
  <si>
    <t xml:space="preserve"> 54.09</t>
  </si>
  <si>
    <t xml:space="preserve">
LSS Bronze Cross Re-Exam</t>
  </si>
  <si>
    <t xml:space="preserve"> LSS Bronze Cross Re-Exam</t>
  </si>
  <si>
    <t xml:space="preserve"> $50.00</t>
  </si>
  <si>
    <t xml:space="preserve"> 10.00</t>
  </si>
  <si>
    <t xml:space="preserve"> The Bronze Cross Re-Exam offers candidates another opportunity to pass the exam if they were not successful with the original course, or did not attend the final exam. Proof of pre-requisites are required.</t>
  </si>
  <si>
    <t xml:space="preserve">
LSS Bronze Medallion Re-Exam</t>
  </si>
  <si>
    <t xml:space="preserve"> LSS Bronze Medallion Re-Exam</t>
  </si>
  <si>
    <t xml:space="preserve"> The Bronze Medallion Re-Exam offers candidates another opportunity to pass the exam if they were not successful with the original course, or did not attend the final exam. Proof of pre-requisites are required.</t>
  </si>
  <si>
    <t xml:space="preserve">
LSS Bronze Star</t>
  </si>
  <si>
    <t xml:space="preserve"> LSS Bronze Star</t>
  </si>
  <si>
    <t xml:space="preserve"> Age: 8 to 13</t>
  </si>
  <si>
    <t xml:space="preserve"> 8, 9, 10, 11, 12, 13</t>
  </si>
  <si>
    <t xml:space="preserve"> $112.70</t>
  </si>
  <si>
    <t xml:space="preserve"> 56.35</t>
  </si>
  <si>
    <t xml:space="preserve"> This an excellent course to prepare for the Lifesaving Society Bronze Medallion course. Participants develop problem-solving and decision-making skills individually and with partners. Candidates learn basic first aid and develop lifesaving skills. </t>
  </si>
  <si>
    <t xml:space="preserve"> 112.70</t>
  </si>
  <si>
    <t xml:space="preserve">
LSS National Lifeguard (NL) Recertification</t>
  </si>
  <si>
    <t xml:space="preserve"> LSS National Lifeguard (NL) Recertification</t>
  </si>
  <si>
    <t xml:space="preserve"> $63.40</t>
  </si>
  <si>
    <t xml:space="preserve"> 12.68</t>
  </si>
  <si>
    <t xml:space="preserve"> Recertification of the National Lifeguard qualification. Proof of past certification required.
</t>
  </si>
  <si>
    <t xml:space="preserve">
LSS Standard First Aid with CPR-C Recertification</t>
  </si>
  <si>
    <t xml:space="preserve"> LSS Standard First Aid with CPR-C Recertification</t>
  </si>
  <si>
    <t xml:space="preserve"> $64.86</t>
  </si>
  <si>
    <t xml:space="preserve"> 7.63</t>
  </si>
  <si>
    <t xml:space="preserve"> Holders of Standard First Aid certificates from other agencies may not recertify their certificate on a Lifesaving Society recertification course. Prerequisites: completion of full SFA and CPR-C course with the Lifesaving Society (proof of certification required) within the last 3 years. Materials required: Canadian First Aid Manual.</t>
  </si>
  <si>
    <t xml:space="preserve">
LSS Trainer Course</t>
  </si>
  <si>
    <t xml:space="preserve"> LSS Trainer Course</t>
  </si>
  <si>
    <t xml:space="preserve"> 21.18</t>
  </si>
  <si>
    <t xml:space="preserve"> The Trainer course is the first step in the three-step process to become appointed as a Trainer for the Lifesaving Society. The course provides candidates with an understanding of the expectations and requirements to teach instructors, and prepares participants to apprentice successfully as a Trainer on the Instructor course(s) of their choice. It shapes positive attitudes and values about the Society’s Instructor Training program, planning, learning/teaching, and evaluation content and allows participants to demonstrate their knowledge, skills, teaching, and evaluation techniques.</t>
  </si>
  <si>
    <t xml:space="preserve">
Skills Clinic</t>
  </si>
  <si>
    <t xml:space="preserve"> Skills Clinic</t>
  </si>
  <si>
    <t xml:space="preserve"> Age: 12 to 100</t>
  </si>
  <si>
    <t xml:space="preserve"> 12, 13, 14, 15, 16, 17, 18, 19, 20, 21, 22, 23, 24, 25, 26, 27, 28, 29, 30, 31, 32, 33, 34, 35, 36, 37, 38, 39, 40, 41, 42, 43, 44, 45, 46, 47, 48, 49, 50, 51, 52, 53, 54, 55, 56, 57, 58, 59, 60, 61, 62, 63, 64, 65, 66, 67, 68, 69, 70, 71, 72, 73, 74, 75, 76, 77, 78, 79, 80, 81, 82, 83, 84, 85, 86, 87, 88, 89, 90, 91, 92, 93, 94, 95, 96, 97, 98, 99, 100</t>
  </si>
  <si>
    <t xml:space="preserve"> 09:15 pm</t>
  </si>
  <si>
    <t xml:space="preserve"> $17.28</t>
  </si>
  <si>
    <t xml:space="preserve"> 23.04</t>
  </si>
  <si>
    <t xml:space="preserve"> This clinic is designed for leadership candidates looking to improve their physical fitness and practice key skills. Build your endurance, speed, and strength while working toward course requirements like rescue drills and object recovery. Specialized equipment such as manikins, bricks, and fins will be available for practice under the supervision of an experienced staff.</t>
  </si>
  <si>
    <t xml:space="preserve">
Stroke Clinic</t>
  </si>
  <si>
    <t xml:space="preserve"> Stroke Clinic</t>
  </si>
  <si>
    <t xml:space="preserve"> This Clinic is designed for leadership candidates looking to improve their stroke technique and proficiency. Build your endurance, speed, and strength to assist with the stroke requirements included in an Assistant and Swim Instructor course. Specialized equipment such as pull buoys, flutter boards, and fins will be available for practice under the supervision of an experienced staff.</t>
  </si>
  <si>
    <t xml:space="preserve">
LSS Parent &amp; Tot 1</t>
  </si>
  <si>
    <t xml:space="preserve"> Parent &amp; Tot
</t>
  </si>
  <si>
    <t xml:space="preserve"> LSS Parent &amp; Tot 1</t>
  </si>
  <si>
    <t xml:space="preserve"> Age: 3m to 12m</t>
  </si>
  <si>
    <t xml:space="preserve"> N/A</t>
  </si>
  <si>
    <t xml:space="preserve"> Designed for the 4 to 12-month-old, this level is all about helping your child feel and explore the water by floating, splashing, reaching and paddling. You will learn how to help your child play in and with the water with comfort and confidence.</t>
  </si>
  <si>
    <t xml:space="preserve"> Age: 4m to 0 y 12m</t>
  </si>
  <si>
    <t xml:space="preserve">
LSS Parent &amp; Tot 2</t>
  </si>
  <si>
    <t xml:space="preserve"> LSS Parent &amp; Tot 2</t>
  </si>
  <si>
    <t xml:space="preserve"> Age: 12m to 24m</t>
  </si>
  <si>
    <t xml:space="preserve"> Designed for the 12 to 24-month-old, this level teaches children to get their face wet and blow bubbles (the first step in breath control). With your guidance, your child recovers objects below the surface, performs front and back floats and learns how to travel at the surface by kicking.</t>
  </si>
  <si>
    <t xml:space="preserve"> Age: 12m to 0 y 24m</t>
  </si>
  <si>
    <t xml:space="preserve">
LSS Parent &amp; Tot 3</t>
  </si>
  <si>
    <t xml:space="preserve"> LSS Parent &amp; Tot 3</t>
  </si>
  <si>
    <t xml:space="preserve"> Age: 2 to 3</t>
  </si>
  <si>
    <t xml:space="preserve"> 2, 3</t>
  </si>
  <si>
    <t xml:space="preserve"> This is an advanced level for 2 to 3-year-olds. They’ll have fun jumping into the water and getting out without assistance. They learn to hold their breath and open their eyes underwater to recover an object from the bottom. Mastering front and back floats in starfish and pencil positions and kicking on front and back provide the building blocks for swimming stroke development in the preschool program.</t>
  </si>
  <si>
    <t xml:space="preserve">
LSS Preschool 1</t>
  </si>
  <si>
    <t xml:space="preserve"> Preschool
</t>
  </si>
  <si>
    <t xml:space="preserve"> LSS Preschool 1</t>
  </si>
  <si>
    <t xml:space="preserve"> Age: 3 to 6</t>
  </si>
  <si>
    <t xml:space="preserve"> 3, 4, 5, 6</t>
  </si>
  <si>
    <t xml:space="preserve"> We require the parent to participate in the water and they will be phased out as each child builds comfort and independence. These preschoolers will have fun learning to get in and out of the water. We’ll help them jump into chest deep water. They’ll float and glide on their front and back and learn to get their faces wet and blow bubbles underwater.</t>
  </si>
  <si>
    <t xml:space="preserve"> Age: 3 to 5 y 11m</t>
  </si>
  <si>
    <t xml:space="preserve"> 3, 4, 5</t>
  </si>
  <si>
    <t xml:space="preserve">
LSS Preschool 2</t>
  </si>
  <si>
    <t xml:space="preserve"> LSS Preschool 2</t>
  </si>
  <si>
    <t xml:space="preserve"> These preschoolers learn to jump into chest-deep water by themselves and get in and out the water wearing a lifejacket. They’ll submerge and exhale underwater three times. Wearing a lifejacket, they’ll glide on their front and back for 3m and flutter kick on their back for 5m with assistance.</t>
  </si>
  <si>
    <t xml:space="preserve">
LSS Preschool 3</t>
  </si>
  <si>
    <t xml:space="preserve"> LSS Preschool 3</t>
  </si>
  <si>
    <t xml:space="preserve"> These preschoolers will wear a lifejacket and enter deep water from a sideways entry and a jump. They’ll submerge and exhale underwater five times. They’ll work on gliding unassisted through the water on their front and back for 3m and also flutter kick on their front and back for 5m. </t>
  </si>
  <si>
    <t xml:space="preserve"> These preschoolers will wear a lifejacket and enter deep water from a sideways entry and a jump. They’ll submerge and exhale underwater five times. They’ll work on gliding unassisted through the water on their front and back for 3m and also flutter kick on their front and back for 5m.</t>
  </si>
  <si>
    <t xml:space="preserve">
LSS Preschool 4</t>
  </si>
  <si>
    <t xml:space="preserve"> LSS Preschool 4</t>
  </si>
  <si>
    <t xml:space="preserve"> These intermediate preschoolers will learn to do solo jumps into deeper water and tread water for 10 seconds wearing a lifejacket. They’ll work on kicking and gliding unassisted on their front and back for 7m and on their side for 5m. They will also develop their front crawl for 5m with a lifejacket.</t>
  </si>
  <si>
    <t xml:space="preserve">
LSS Preschool 5</t>
  </si>
  <si>
    <t xml:space="preserve"> LSS Preschool 5</t>
  </si>
  <si>
    <t xml:space="preserve"> These advanced preschoolers are challenged with a forward roll entry wearing a life jacket and treading water for 10 seconds. They will work on front and back crawl swims unassisted for 5m, interval training and whip kick in vertical position with a lifejacket.</t>
  </si>
  <si>
    <t xml:space="preserve">
Private Lesson - Lap Pool</t>
  </si>
  <si>
    <t xml:space="preserve"> Private &amp; Semi-Private Lessons
</t>
  </si>
  <si>
    <t xml:space="preserve"> Private - Lap Pool</t>
  </si>
  <si>
    <t xml:space="preserve"> Age: 3 to 12</t>
  </si>
  <si>
    <t xml:space="preserve"> 3, 4, 5, 6, 7, 8, 9, 10, 11, 12</t>
  </si>
  <si>
    <t xml:space="preserve"> $390.00</t>
  </si>
  <si>
    <t xml:space="preserve"> 780.00</t>
  </si>
  <si>
    <t xml:space="preserve"> Private swim lessons offer an individualized approach to customize swim instruction, increase endurance and improve technique for participants who may have repeated a level several times or are developing comfort in the water. This lesson will take place in the Lap Pool and is designed for levels up to Swimmer 6. </t>
  </si>
  <si>
    <t xml:space="preserve"> $355.00</t>
  </si>
  <si>
    <t xml:space="preserve"> 710.00</t>
  </si>
  <si>
    <t xml:space="preserve">
Private Lesson - Learning Pool</t>
  </si>
  <si>
    <t xml:space="preserve"> Private - Learning Pool</t>
  </si>
  <si>
    <t xml:space="preserve"> Private swim lessons offer an individualized approach to customize swim instruction, increase endurance and improve technique for participants who may have repeated a level several times or are developing comfort in the water. This lesson will take place in the Learning Pool and is designed for levels up to Preschool 3. </t>
  </si>
  <si>
    <t xml:space="preserve"> Private Lesson - Learning Pool</t>
  </si>
  <si>
    <t xml:space="preserve">
Private Lesson - Youth/Adult</t>
  </si>
  <si>
    <t xml:space="preserve"> Private Lesson - Youth/Adult</t>
  </si>
  <si>
    <t xml:space="preserve"> Age: 12 to 99</t>
  </si>
  <si>
    <t xml:space="preserve"> 12, 13, 14, 15, 16, 17, 18, 19, 20, 21, 22, 23, 24, 25, 26, 27, 28, 29, 30, 31, 32, 33, 34, 35, 36, 37, 38, 39, 40, 41, 42, 43, 44, 45, 46, 47, 48, 49, 50, 51, 52, 53, 54, 55, 56, 57, 58, 59, 60, 61, 62, 63, 64, 65, 66, 67, 68, 69, 70, 71, 72, 73, 74, 75, 76, 77, 78, 79, 80, 81, 82, 83, 84, 85, 86, 87, 88, 89, 90, 91, 92, 93, 94, 95, 96, 97, 98, 99</t>
  </si>
  <si>
    <t xml:space="preserve"> Private swim lessons provide a one-to-one opportunity to customize swim instruction, increase endurance, and improve technique for Youth/Adult participants. These lessons will take place in the Lap Pool. </t>
  </si>
  <si>
    <t xml:space="preserve"> Private - Youth/Adult</t>
  </si>
  <si>
    <t xml:space="preserve"> Private swim lessons provide a one-to-one opportunity to customize swim instruction, increase endurance, and improve technique for Youth/Adult participants.</t>
  </si>
  <si>
    <t xml:space="preserve">
Semi-Private  - Swimmer 1</t>
  </si>
  <si>
    <t xml:space="preserve"> Semi-Private - Swimmer 1</t>
  </si>
  <si>
    <t xml:space="preserve"> $264.38</t>
  </si>
  <si>
    <t xml:space="preserve"> 528.76</t>
  </si>
  <si>
    <t xml:space="preserve"> This low-ratio swim lesson provides a 1:3 ratio while working on the required skills for Swimmer 1. These beginners will become comfortable jumping into water with and without a life jacket. They’ll learn to open their eyes, exhale, and hold their breath underwater. They’ll work on floats, gliding for 3m, kicking for 5m on their front and back. They will also develop their front crawl for 5m with a lifejacket.</t>
  </si>
  <si>
    <t xml:space="preserve"> $240.80</t>
  </si>
  <si>
    <t xml:space="preserve"> 481.60</t>
  </si>
  <si>
    <t xml:space="preserve">
Semi-Private  - Swimmer 2</t>
  </si>
  <si>
    <t xml:space="preserve"> Semi-Private - Swimmer 2</t>
  </si>
  <si>
    <t xml:space="preserve"> This low-ratio swim lesson provides a 1:3 ratio while working on the required skills for Swimmer 2. These swimmers will become comfortable jumping into deep water and tread water for 15 seconds by themselves. They'll work on kicking on their front, back and side for 10m and master vertical whip kick with an aid for 30 seconds. They will also develop their front and back crawl for 10m.</t>
  </si>
  <si>
    <t xml:space="preserve"> This low-ratio swim lesson provides a 1:3 ratio while working on the required skills for Swimmer 2. These swimmers will become comfortable jumping into deep water and tread water for 15 seconds by themselves. They’ll work on kicking on their front, back and side for 10m and master vertical whip kick with an aid for 30 seconds. They will also develop their front and back crawl for 10m.</t>
  </si>
  <si>
    <t xml:space="preserve">
Semi-Private - Swimmer 3</t>
  </si>
  <si>
    <t xml:space="preserve"> Semi-Private - Swimmer 3</t>
  </si>
  <si>
    <t xml:space="preserve"> This low-ratio swim lesson provides a 1:3 ratio while working on the required skills for Swimmer 3. These junior swimmers will begin to dive and learn to do in-waterfront somersaults and handstands. They will work on increasing their front crawl and back crawl to 15m and whip kick to 10m. They will perform flutter kick with a change in direction for 5m and tread water for 30 seconds.</t>
  </si>
  <si>
    <t xml:space="preserve">
Semi-Private - Swimmer 4</t>
  </si>
  <si>
    <t xml:space="preserve"> Semi-Private - Swimmer 4</t>
  </si>
  <si>
    <t xml:space="preserve"> This low-ratio swim lesson provides a 1:3 ratio while working on the required skills for Swimmer 4. These intermediate swimmers will swim 5m underwater and 25m of front crawl, back crawl, 15m of whip kick, and 15m of breaststroke arms with breathing. This level includes the completion of the Canadian Swim to Survive® Standard. They will sprint 25m of front crawl and work master a 4 x 25m front crawl or back crawl interval training.</t>
  </si>
  <si>
    <t xml:space="preserve">
Semi-Private - Swimmer 5</t>
  </si>
  <si>
    <t xml:space="preserve"> Semi-Private - Swimmer 5</t>
  </si>
  <si>
    <t xml:space="preserve"> This low-ratio swim lesson provides a 1:3 ratio while working on the required skills for Swimmer 5. These swimmers will master shallow dives, cannonball entries, eggbeater kicks, and in-water backward somersaults. They will refine 50m of front crawl and back crawl and breaststroke over 25m. They will complete 25m sprints and two interval trainings: 4 x 50m front or back crawl, 4 x 15m breaststroke.</t>
  </si>
  <si>
    <t xml:space="preserve">
Semi-Private - Swimmer 6</t>
  </si>
  <si>
    <t xml:space="preserve"> Semi-Private - Swimmer 6</t>
  </si>
  <si>
    <t xml:space="preserve"> This low-ratio swim lesson provides a 1:3 ratio while working on the required skills for Swimmer 6. These advanced swimmers will rise to the challenge of sophisticated aquatic skills including stride entries, compact jumps and lifesaving kicks like eggbeater and scissor kick. They will develop strength and power in head-up breaststroke sprints over 25m. They will swim 100m each of front crawl, back crawl, and 50m of breaststroke and complete a 300m workout.</t>
  </si>
  <si>
    <t xml:space="preserve">
LSS Youth Swim 1</t>
  </si>
  <si>
    <t xml:space="preserve"> Youth
</t>
  </si>
  <si>
    <t xml:space="preserve"> LSS Youth Swim 1</t>
  </si>
  <si>
    <t xml:space="preserve"> Age: 10 to 17</t>
  </si>
  <si>
    <t xml:space="preserve"> 10, 11, 12, 13, 14, 15, 16, 17</t>
  </si>
  <si>
    <t xml:space="preserve"> Designed for new or beginner swimmers who are learning to swim and build comfort in the water. Participants work towards a 10-15m swim on their front and back, tread for 30 seconds with a lifejacket. They will also enter chest deep water and improve their fitness and flutter kick with 4 x 9-12m interval training.  </t>
  </si>
  <si>
    <t xml:space="preserve">
LSS Youth Swim 2</t>
  </si>
  <si>
    <t xml:space="preserve"> LSS Youth Swim 2</t>
  </si>
  <si>
    <t xml:space="preserve">
LSS Youth Swim 3</t>
  </si>
  <si>
    <t xml:space="preserve"> LSS Youth Swim 3</t>
  </si>
  <si>
    <t xml:space="preserve"> Designed for advanced swimmers, skills include front and back crawl 50-100 m, head up front crawl, dives, jumps, underwater swim for 5-10 m and surface support for 30-60 sec. Front crawl, back crawl, and breaststroke techniques are refined to complete the 300m distance swim and 25-50m sprint.</t>
  </si>
  <si>
    <t xml:space="preserve">
Children: Culinary Arts</t>
  </si>
  <si>
    <t xml:space="preserve"> Kids in the Kitchen </t>
  </si>
  <si>
    <t xml:space="preserve"> Age: 6 to 10</t>
  </si>
  <si>
    <t xml:space="preserve"> 6, 7, 8, 9, 10</t>
  </si>
  <si>
    <t xml:space="preserve"> $108.12</t>
  </si>
  <si>
    <t xml:space="preserve"> 108.12</t>
  </si>
  <si>
    <t xml:space="preserve"> Path: Culinary Arts   
Level: Beginner  
Your child will enjoy a hands-on cooking &amp; baking experience from scratch. They will create delicious recipes that will encourage them to develop their palate. Please bring dishtowel, a container and a binder.</t>
  </si>
  <si>
    <t xml:space="preserve"> Kids in the Kitchen - Halloween Treats </t>
  </si>
  <si>
    <t xml:space="preserve"> $60.00</t>
  </si>
  <si>
    <t xml:space="preserve"> 40.00</t>
  </si>
  <si>
    <t xml:space="preserve"> Path: Culinary Arts  
Level: Beginner / Intermediate 
In this fun hands-on class kids will create tasty Easter's treats to bring home and share with their family (or eat on their own). Kids will be given all of the supplies they need and follow the step by step instructions to create a delicious Halloween treats. All skill levels welcome.</t>
  </si>
  <si>
    <t xml:space="preserve"> 5 spot(s) leftRecreation Youth Centre &amp; telMAX Indoor Skate Park</t>
  </si>
  <si>
    <t xml:space="preserve"> Sweet B's Cake Nights for Kids - Halloween Theme </t>
  </si>
  <si>
    <t xml:space="preserve"> $45.00</t>
  </si>
  <si>
    <t xml:space="preserve"> 30.00</t>
  </si>
  <si>
    <t xml:space="preserve"> Path: General Interest 
Level: All
Cake Nights is a fun social activity hosted by Sweet B’s Bakery.  Join us for this fun-loving social event geared especially for kids. Participate in a Cake Nights event and you will agree, this is an awesome experience! This program includes a pre-baked cake (or cupcakes) for the chosen project, all tools and materials required to complete the for you, as well, an instructor will guide you through the process from start to finish. At the end of the night, you take your Halloween theme creation home to share with your friends and family!</t>
  </si>
  <si>
    <t xml:space="preserve"> Kids in the Kitchen - Meet Me for Healthy Snacks  </t>
  </si>
  <si>
    <t xml:space="preserve"> $82.32</t>
  </si>
  <si>
    <t xml:space="preserve"> 82.32</t>
  </si>
  <si>
    <t xml:space="preserve"> Path: Culinary Arts 
Level: Beginner - Intermediate 
In this course we will meet to make delicious breakfast foods! This class is designed for fun with hands on learning cooking experiences. Eat in or take home, with all ingredients and guidance provided. All skills levels welcome.
</t>
  </si>
  <si>
    <t xml:space="preserve"> 3 spot(s) leftRecreation Youth Centre &amp; telMAX Indoor Skate Park</t>
  </si>
  <si>
    <t xml:space="preserve"> Sweet B's Cake Nights for Kids - Holiday Themed</t>
  </si>
  <si>
    <t xml:space="preserve"> Path: General Interest 
Level: All
Cake Nights is a fun social activity hosted by Sweet B’s Bakery.  Join us for this fun-loving social event geared especially for kids. Participate in a Cake Nights event and you will agree, this is an awesome experience! This program includes a pre-baked cake (or cupcakes) for the chosen project, all tools and materials required to complete the for you, as well, an instructor will guide you through the process from start to finish. At the end of the night, you take your creation home to share with your friends and family!
</t>
  </si>
  <si>
    <t xml:space="preserve"> 6 spot(s) leftRecreation Youth Centre &amp; telMAX Indoor Skate Park</t>
  </si>
  <si>
    <t xml:space="preserve"> Kids in the Kitchen - Holiday Treats </t>
  </si>
  <si>
    <t xml:space="preserve"> 9 spot(s) leftRecreation Youth Centre &amp; telMAX Indoor Skate Park</t>
  </si>
  <si>
    <t xml:space="preserve">
Children: Performing Arts</t>
  </si>
  <si>
    <t xml:space="preserve"> Ballet  - Children </t>
  </si>
  <si>
    <t xml:space="preserve"> Age: 5 to 7</t>
  </si>
  <si>
    <t xml:space="preserve"> 5, 6, 7</t>
  </si>
  <si>
    <t xml:space="preserve"> $91.68</t>
  </si>
  <si>
    <t xml:space="preserve"> 122.24</t>
  </si>
  <si>
    <t xml:space="preserve"> Path: Performing Arts 
Level: Beginner 
Path: Performing Arts     
Level: Intermediate     
Your child will love this class as it teaches the fundamentals of ballet in a fun-filled encouraging and play-focused environment. Your child will learn warm up, choreography and proper cool down techniques. Ballet shoes required.	</t>
  </si>
  <si>
    <t xml:space="preserve"> 1 spot(s) leftArmitage Village Public School</t>
  </si>
  <si>
    <t xml:space="preserve"> Hip Hop - Children </t>
  </si>
  <si>
    <t xml:space="preserve"> $91.64</t>
  </si>
  <si>
    <t xml:space="preserve"> 122.19</t>
  </si>
  <si>
    <t xml:space="preserve"> Path: Performing Arts 
Level: Beginner 
Hip Hop is an eclectic street style of dance that is great for upbeat and high energy dancers. In this fast-paced and fun-filled dance class, participants will develop their coordination, rhythm, strength and flexibility.  This combination of a great cardio workout, funky choreography and energetic dance games is a fun way to exercise the mind and memory.</t>
  </si>
  <si>
    <t xml:space="preserve"> 9 spot(s) leftMaple Leaf Public School</t>
  </si>
  <si>
    <t xml:space="preserve"> Age: 7 to 9</t>
  </si>
  <si>
    <t xml:space="preserve"> 7, 8, 9</t>
  </si>
  <si>
    <t xml:space="preserve"> 6 spot(s) leftMaple Leaf Public School</t>
  </si>
  <si>
    <t xml:space="preserve"> 2 spot(s) leftMaple Leaf Public School</t>
  </si>
  <si>
    <t xml:space="preserve"> Music Discovery - Classical Music Immersion </t>
  </si>
  <si>
    <t xml:space="preserve"> Age: 5 to 9</t>
  </si>
  <si>
    <t xml:space="preserve"> 5, 6, 7, 8, 9</t>
  </si>
  <si>
    <t xml:space="preserve"> $89.00</t>
  </si>
  <si>
    <t xml:space="preserve"> 89.00</t>
  </si>
  <si>
    <t xml:space="preserve"> Path: Music Foundations
Level: Beginner 
Geared for the younger child, this program will introduce children to the world of classical music through musical activities. Children will explore musical education foundations leaning rhythm, meter and musical dynamics. There is opportunity for initial musical ability assessment. </t>
  </si>
  <si>
    <t xml:space="preserve"> Music Discovery - Introduction to the Violin</t>
  </si>
  <si>
    <t xml:space="preserve"> Path: Music Foundations
Level: Beginner 
This program will spark children’s interest in the violin, introduce basic technique in an engaging and playful way, and develop musical imagination, coordination, and listening skills. No previous musical experience required. </t>
  </si>
  <si>
    <t xml:space="preserve"> 8 spot(s) leftRecreation Youth Centre &amp; telMAX Indoor Skate Park</t>
  </si>
  <si>
    <t xml:space="preserve"> Musical Theatre - Mini Musical  Movers - Children </t>
  </si>
  <si>
    <t xml:space="preserve"> Age: 4 to 6</t>
  </si>
  <si>
    <t xml:space="preserve"> 4, 5, 6</t>
  </si>
  <si>
    <t xml:space="preserve"> Path: Performing Arts 
Level: Beginner     
This playful and high-energy class introduces young performers to the magic of musical theatre through movement! Using music from kid-friendly musicals like Frozen, The Little Mermaid, and Annie, dancers will explore basic jazz, ballet, and creative movement techniques while learning how to tell a story through dance. Each class includes a fun warm-up, movement games, rhythm practice, and short choreographed combos. Emphasis is on building confidence, coordination, and joy in performance—all in a nurturing and imaginative environment.</t>
  </si>
  <si>
    <t xml:space="preserve"> Musical Theatre - Broadway Beats - Children </t>
  </si>
  <si>
    <t xml:space="preserve"> Path: Performing Arts 
Level: Beginner     
This dynamic class is perfect for budding triple threats who love to move! Centered around musical theatre dance, students will learn choreography inspired by classic and contemporary Broadway shows like Matilda, Hamilton, and Newsies. Technique in jazz, stylized movement, and character-driven dance will be emphasized, along with musicality, stage presence, and storytelling through movement. Dancers will also begin to work on short routines that combine both acting and dance, helping build performance skills and ensemble awareness in a fun, supportive atmosphere.</t>
  </si>
  <si>
    <t xml:space="preserve"> 5 spot(s) leftDenne Public School</t>
  </si>
  <si>
    <t xml:space="preserve">
Children: Visual Arts</t>
  </si>
  <si>
    <t xml:space="preserve"> Art Lab - Kids Creativity </t>
  </si>
  <si>
    <t xml:space="preserve"> Age: 8 to 11</t>
  </si>
  <si>
    <t xml:space="preserve"> 8, 9, 10, 11</t>
  </si>
  <si>
    <t xml:space="preserve"> $128.70</t>
  </si>
  <si>
    <t xml:space="preserve"> 102.96</t>
  </si>
  <si>
    <t xml:space="preserve"> Path: Visual Art                                                               
Level: Beginner                                                        
We invite children to engage in a journey of self-discovery through curated art experiences focusing on a wide variety of arts mediums. Creativity is encouraged through self and individual expression with experimentation.</t>
  </si>
  <si>
    <t xml:space="preserve"> Crafting Club for Children </t>
  </si>
  <si>
    <t xml:space="preserve"> Age: 5 to 8</t>
  </si>
  <si>
    <t xml:space="preserve"> 5, 6, 7, 8</t>
  </si>
  <si>
    <t xml:space="preserve"> $103.96</t>
  </si>
  <si>
    <t xml:space="preserve"> 103.96</t>
  </si>
  <si>
    <t xml:space="preserve"> Path: Visual Art and Design                                     
Level: Beginner 
Kids want to learn how to make do it yourself (DIY) crafts? Each week learn step-by-step projects with a design mind, ingenuity and your own creative capacity.
</t>
  </si>
  <si>
    <t xml:space="preserve"> Fabric Arts for Preteens</t>
  </si>
  <si>
    <t xml:space="preserve"> Path: Fabric Art and Design                                   
Level: Beginner 
In this new course we will explore several projects using textile materials🪡. The projects will be
instructed according to the skill levels of the young artisans 🧵. Beginners will get the opportunity to
try a simple stuffy project 🐻. After becoming acquainted with the basics they will explore more fun
ideas, such as incorporating buttons, trims and patches into their sewing creations ✂️. Skill-building
opportunities will include several stitching styles, pattern-making, and of course, supportive creativity
with peers!</t>
  </si>
  <si>
    <t xml:space="preserve"> Diamond Painting for Tweens </t>
  </si>
  <si>
    <t xml:space="preserve"> Age: 9 to 12</t>
  </si>
  <si>
    <t xml:space="preserve"> 9, 10, 11, 12</t>
  </si>
  <si>
    <t xml:space="preserve"> 100.00</t>
  </si>
  <si>
    <t xml:space="preserve"> Path: Visual Art and Design                                     
Level: Beginner 
Play with LIGHT in this visually sparkly diamond painting series. Inspired by Sun and Summer Rainbows to come. Get to know materials with Mandala Coasters, dot mandalas you can finish at home, or bring back to continue practicing. Continue with further creations - learn about adding your own unique symbols and charms. Try a color remix. Play with adding natural elements (treasures like moss, dried flowers and small rocks). Take it to the next level by adding rhinestones, 3D stickers, battery-operated tiny lights, on a variety of backgrounds. Possibilities are infinite! </t>
  </si>
  <si>
    <t xml:space="preserve"> After School Crafts</t>
  </si>
  <si>
    <t xml:space="preserve"> Age: 7 to 12 y 11m</t>
  </si>
  <si>
    <t xml:space="preserve"> 7, 8, 9, 10, 11, 12</t>
  </si>
  <si>
    <t xml:space="preserve"> $20.48</t>
  </si>
  <si>
    <t xml:space="preserve"> 24.58</t>
  </si>
  <si>
    <t xml:space="preserve"> Get crafty at the Recreation Youth Centre! This is a recreation program designed to give children the opportunity to socialize with peers and express their creativity in an upbeat learning environment! Participants will create a new craft to take home each week.</t>
  </si>
  <si>
    <t xml:space="preserve"> 12 spot(s) leftRecreation Youth Centre &amp; telMAX Indoor Skate Park</t>
  </si>
  <si>
    <t xml:space="preserve">
Children: Basketball</t>
  </si>
  <si>
    <t xml:space="preserve"> Basketball-Introduction</t>
  </si>
  <si>
    <t xml:space="preserve"> Age: 6 to 9 y 11m</t>
  </si>
  <si>
    <t xml:space="preserve"> 6, 7, 8, 9</t>
  </si>
  <si>
    <t xml:space="preserve"> $129.74</t>
  </si>
  <si>
    <t xml:space="preserve"> 129.74</t>
  </si>
  <si>
    <t xml:space="preserve"> Kids will start with individual and group warm-ups and drills that work on all aspects of the game and finish with pick-up games that will highlight team play and sportsmanship. Participants should wear comfortable clothes, indoor shoes and bring a water bottle.</t>
  </si>
  <si>
    <t xml:space="preserve"> FULL - Waitlist AvailableCrossland Public School</t>
  </si>
  <si>
    <t xml:space="preserve"> Age: 10 to 13 y 11m</t>
  </si>
  <si>
    <t xml:space="preserve"> 10, 11, 12, 13</t>
  </si>
  <si>
    <t xml:space="preserve"> 11 spot(s) leftCrossland Public School</t>
  </si>
  <si>
    <t xml:space="preserve"> 141.08</t>
  </si>
  <si>
    <t xml:space="preserve"> 9 spot(s) leftCrossland Public School</t>
  </si>
  <si>
    <t xml:space="preserve"> 14 spot(s) leftCrossland Public School</t>
  </si>
  <si>
    <t xml:space="preserve"> After School Basketball</t>
  </si>
  <si>
    <t xml:space="preserve"> Come play basketball with us! Learn the game of basketball in a fun and non-competitive setting. Players will learn basic skills and work as a team in a number of games each week. This is recreational program where the focus is getting participants active!</t>
  </si>
  <si>
    <t xml:space="preserve">
Children: Dodgeball</t>
  </si>
  <si>
    <t xml:space="preserve"> After School Dodgeball</t>
  </si>
  <si>
    <t xml:space="preserve"> $16.61</t>
  </si>
  <si>
    <t xml:space="preserve"> 19.93</t>
  </si>
  <si>
    <t xml:space="preserve"> Kings Court, Ultimate, Traditional, Jailbreak and Doctor Dodgeball will all be part of this afterschool program designed to give a great workout, improve coordination and encourage teamwork. This is recreational program where the focus is getting participants active! No class October 31st (Halloween).</t>
  </si>
  <si>
    <t xml:space="preserve"> Kings Court, Ultimate, Traditional, Jailbreak and Doctor Dodgeball will all be part of this afterschool program designed to give a great workout, improve coordination and encourage teamwork. This is recreational program where the focus is getting participants active!</t>
  </si>
  <si>
    <t xml:space="preserve">
Children: Fencing</t>
  </si>
  <si>
    <t xml:space="preserve"> Age: 10 to 12 y 11m</t>
  </si>
  <si>
    <t xml:space="preserve"> 10, 11, 12</t>
  </si>
  <si>
    <t xml:space="preserve"> En guarde! Fencing is a challenging sport that emphasizes fitness of the body and quickness of the mind. All equipment and expert instruction will be provided.</t>
  </si>
  <si>
    <t xml:space="preserve">
Children: Hockey &amp; Ball Hockey</t>
  </si>
  <si>
    <t xml:space="preserve"> Playball - Ball Hockey </t>
  </si>
  <si>
    <t xml:space="preserve"> Age: 4 to 6 y 11m</t>
  </si>
  <si>
    <t xml:space="preserve"> $219.50</t>
  </si>
  <si>
    <t xml:space="preserve"> 292.67</t>
  </si>
  <si>
    <t xml:space="preserve"> In partnership with Playball, this program is a great skill-building program where children of all abilities will develop the knowledge and skills needed to play ball hockey in a fun, safe and energetic indoor environment.</t>
  </si>
  <si>
    <t xml:space="preserve"> 8 spot(s) leftMaple Leaf Public School</t>
  </si>
  <si>
    <t xml:space="preserve"> Age: 7 to 9 y 11m</t>
  </si>
  <si>
    <t xml:space="preserve"> 219.50</t>
  </si>
  <si>
    <t xml:space="preserve"> 11 spot(s) leftMaple Leaf Public School</t>
  </si>
  <si>
    <t xml:space="preserve"> After School Ball Hockey</t>
  </si>
  <si>
    <t xml:space="preserve"> Fast action play, with weekly games and basic drills will provide a great opportunity for players to enjoy a game they love, along with other players and staff. This is recreational program where the focus is getting participants active! Ball hockey sticks to be provided.</t>
  </si>
  <si>
    <t xml:space="preserve"> 4 spot(s) leftRecreation Youth Centre &amp; telMAX Indoor Skate Park</t>
  </si>
  <si>
    <t xml:space="preserve">
Children: Martial Arts</t>
  </si>
  <si>
    <t xml:space="preserve"> Karate-Introduction</t>
  </si>
  <si>
    <t xml:space="preserve"> Age: 6 to 12 y 11m</t>
  </si>
  <si>
    <t xml:space="preserve"> In partnership with Jitsu-Do Karate, this class is a chance to take up a hobby that can end up as a lifestyle. Focusing on the basics is the key to martial arts and this class lets students do just that. 
</t>
  </si>
  <si>
    <t xml:space="preserve"> 12 spot(s) leftJitsu-Do Karate</t>
  </si>
  <si>
    <t xml:space="preserve"> In partnership with Jitsu-Do Karate, self-defense, self-confidence, exercise, and fun await at Intro to Brazilian Jiu-Jitsu. This class will introduce students 8 years old and up to the fundamentals of the grappling and self-defense principles found in BJJ and possibly plant a seed for a future in the martial arts. Uniform not required. Playful holds and pins are present in this class curriculum, but no submissions are permitted.</t>
  </si>
  <si>
    <t xml:space="preserve"> 9 spot(s) leftJitsu-Do Karate</t>
  </si>
  <si>
    <t xml:space="preserve"> Karate-Kinder</t>
  </si>
  <si>
    <t xml:space="preserve"> Age: 4 to 5 y 11m</t>
  </si>
  <si>
    <t xml:space="preserve"> 4, 5</t>
  </si>
  <si>
    <t xml:space="preserve"> 165.33</t>
  </si>
  <si>
    <t xml:space="preserve"> 7 spot(s) leftJitsu-Do Karate</t>
  </si>
  <si>
    <t xml:space="preserve"> 14 spot(s) leftJitsu-Do Karate</t>
  </si>
  <si>
    <t xml:space="preserve"> 16 spot(s) leftJitsu-Do Karate</t>
  </si>
  <si>
    <t xml:space="preserve">
Children: Multi-Sport</t>
  </si>
  <si>
    <t xml:space="preserve"> Playball - Sport Coaching</t>
  </si>
  <si>
    <t xml:space="preserve"> Age: 4 y 6m to 6 y 11m</t>
  </si>
  <si>
    <t xml:space="preserve"> 06:10 pm</t>
  </si>
  <si>
    <t xml:space="preserve"> 06:55 pm</t>
  </si>
  <si>
    <t xml:space="preserve"> $257.00</t>
  </si>
  <si>
    <t xml:space="preserve"> 342.67</t>
  </si>
  <si>
    <t xml:space="preserve"> In partnership with Playball, this program emphasizes the foundations and skills of popular sports including: baseball, basketball, hockey, soccer, tennis and volleyball. Playball is structured to teach competent and happy participation in a non-competitive, fun-filled environment.</t>
  </si>
  <si>
    <t xml:space="preserve"> 5 spot(s) leftCrossland Public School</t>
  </si>
  <si>
    <t xml:space="preserve"> $257.45</t>
  </si>
  <si>
    <t xml:space="preserve"> 308.94</t>
  </si>
  <si>
    <t xml:space="preserve"> 12 spot(s) leftArmitage Village Public School</t>
  </si>
  <si>
    <t xml:space="preserve"> Sportball-Multi-Sport</t>
  </si>
  <si>
    <t xml:space="preserve"> Age: 5 to 7 y 11m</t>
  </si>
  <si>
    <t xml:space="preserve"> $225.00</t>
  </si>
  <si>
    <t xml:space="preserve"> 225.00</t>
  </si>
  <si>
    <t xml:space="preserve"> In partnership with Sportball, this program introduces children to the concepts and skills involved in the 8 core sports (soccer, baseball, basketball, hockey, tennis, football, volleyball and golf) of the Sportball methodology. This program reinforces the benefits of teamwork and skill development rather than the importance of winning.</t>
  </si>
  <si>
    <t xml:space="preserve">
Children: Racquet Sports</t>
  </si>
  <si>
    <t xml:space="preserve"> Badminton-Introduction</t>
  </si>
  <si>
    <t xml:space="preserve"> Learn to play the game of badminton in a fun, non-competitive and recreational setting. Through weekly instruction you will develop basic skills, meet new friends and have fun! This program is suitable for any level of player. Participants must bring a racquet.</t>
  </si>
  <si>
    <t xml:space="preserve"> Age: 8 to 15 y 11m</t>
  </si>
  <si>
    <t xml:space="preserve"> 8, 9, 10, 11, 12, 13, 14, 15</t>
  </si>
  <si>
    <t xml:space="preserve"> In partnership with Elevation Athletics, players will learn pickleball basics and be able to play with confidence at the end of the session. Coaches will cover the fundamentals of serve, return and volley. Players must provide own paddles.</t>
  </si>
  <si>
    <t xml:space="preserve"> 6 spot(s) leftDenne Public School</t>
  </si>
  <si>
    <t xml:space="preserve"> 10 spot(s) leftMaple Leaf Public School</t>
  </si>
  <si>
    <t xml:space="preserve"> 15 spot(s) leftCrossland Public School</t>
  </si>
  <si>
    <t xml:space="preserve"> 11 spot(s) leftDenne Public School</t>
  </si>
  <si>
    <t xml:space="preserve">
Children: Skating</t>
  </si>
  <si>
    <t xml:space="preserve"> Skating-Children's Learn to Ice Skate </t>
  </si>
  <si>
    <t xml:space="preserve"> 01:50 pm</t>
  </si>
  <si>
    <t xml:space="preserve"> $170.64</t>
  </si>
  <si>
    <t xml:space="preserve"> 204.77</t>
  </si>
  <si>
    <t xml:space="preserve"> This is a  fun, learn to ice skate program.  Certified skating instructors will provide instruction of basic skating skills for boys and girls in a group environment. Participants of this program must be able to stand and move on their own. CSA approved hockey helmets must be worn, as well as gloves or mitts &amp;  warm clothes. Participants must provide own skates. Parents/Guardians are required to stay on site during the class and spectate from the stands.</t>
  </si>
  <si>
    <t xml:space="preserve"> 22 spot(s) leftMagna Centre</t>
  </si>
  <si>
    <t xml:space="preserve"> 03:50 pm</t>
  </si>
  <si>
    <t xml:space="preserve"> $137.04</t>
  </si>
  <si>
    <t xml:space="preserve"> 164.45</t>
  </si>
  <si>
    <t xml:space="preserve"> This is a  fun, learn to ice skate program.  Certified skating instructors will provide instruction of basic skating skills for boys and girls in a group environment. Children must be able to stand and move on their own. CSA approved hockey helmets must be worn, as well as gloves or mitts &amp;  warm clothes. Participants must provide own skates. Parents/Guardians are required to stay on site during the class and spectate from the stands.</t>
  </si>
  <si>
    <t xml:space="preserve"> 27 spot(s) leftMagna Centre</t>
  </si>
  <si>
    <t xml:space="preserve"> 04:50 pm</t>
  </si>
  <si>
    <t xml:space="preserve"> This is a  fun, learn to ice skate program.  Certified skating instructors will provide instruction of basic skating skills for boys and girls in a group environment. Please note: CSA approved hockey helmets must be worn, as well as gloves or mitts &amp;  warm clothes. Participants must provide own skates. Parents/Guardians are required to stay on site during the class and spectate from the stands.</t>
  </si>
  <si>
    <t xml:space="preserve">
Children: Soccer</t>
  </si>
  <si>
    <t xml:space="preserve"> Soccer-Introduction</t>
  </si>
  <si>
    <t xml:space="preserve"> Age: 7 to 10 y 11m</t>
  </si>
  <si>
    <t xml:space="preserve"> 7, 8, 9, 10</t>
  </si>
  <si>
    <t xml:space="preserve"> Designed to keep soccer skills fresh over the off-season or as an introduction for new players before the season arrives!  Skills practiced include dribbling, shooting, passing, and positions. Please bring indoor running shoes and wear comfortable clothing.</t>
  </si>
  <si>
    <t xml:space="preserve"> 8 spot(s) leftArmitage Village Public School</t>
  </si>
  <si>
    <t xml:space="preserve"> 10 spot(s) leftArmitage Village Public School</t>
  </si>
  <si>
    <t xml:space="preserve"> After School Soccer</t>
  </si>
  <si>
    <t xml:space="preserve"> Enjoy the sport of soccer with basic skill development focusing on dribbling, passing, and shooting. Come ready to work as a team! This is recreational program where the focus is getting participants active!</t>
  </si>
  <si>
    <t xml:space="preserve">
Children: Volleyball</t>
  </si>
  <si>
    <t xml:space="preserve"> Volleyball-Learn to Train</t>
  </si>
  <si>
    <t xml:space="preserve"> Age: 9 to 12 y 11m</t>
  </si>
  <si>
    <t xml:space="preserve"> 150.00</t>
  </si>
  <si>
    <t xml:space="preserve"> In partnership with Caspian Sport Club, this program is aimed at improving athlete's skill sets, building fundamental movement and motor skills and introduces players to basic team play.  Volleyball experience is required.</t>
  </si>
  <si>
    <t xml:space="preserve"> Volleyball-Instructional</t>
  </si>
  <si>
    <t xml:space="preserve"> Age: 8 to 10 y 11m</t>
  </si>
  <si>
    <t xml:space="preserve"> 8, 9, 10</t>
  </si>
  <si>
    <t xml:space="preserve"> Through weekly instruction you will develop basic skills to serve, set and bump. Work as a team and have a great time. Both girls and boys with lots of energy will have fun during warm ups, scrimmages and instructional demonstrations.</t>
  </si>
  <si>
    <t xml:space="preserve"> Age: 11 to 13 y 11m</t>
  </si>
  <si>
    <t xml:space="preserve"> 11, 12, 13</t>
  </si>
  <si>
    <t xml:space="preserve"> After School Volleyball</t>
  </si>
  <si>
    <t xml:space="preserve"> Serve, bump and set your way through this afterschool program! Get ready to learn all about teamwork, while gaining introductory volleyball skills and playing weekly games in a non-competitive setting. This is a recreation program where the focus is getting participants active!</t>
  </si>
  <si>
    <t xml:space="preserve">
Drop-In: Adult 55+ Arts and Crafts</t>
  </si>
  <si>
    <t xml:space="preserve"> Drop In: Adult 55+ Specific
</t>
  </si>
  <si>
    <t xml:space="preserve"> Scrapbooking</t>
  </si>
  <si>
    <t xml:space="preserve"> Fiber &amp; Fabric</t>
  </si>
  <si>
    <t xml:space="preserve"> Art Drop In</t>
  </si>
  <si>
    <t xml:space="preserve"> For members to work on individual art projects, collaborate with others or just to socialize. </t>
  </si>
  <si>
    <t xml:space="preserve"> 33</t>
  </si>
  <si>
    <t xml:space="preserve"> 16</t>
  </si>
  <si>
    <t xml:space="preserve">
Drop-In: Adult 55+ Cards &amp; Games</t>
  </si>
  <si>
    <t xml:space="preserve"> Cribbage</t>
  </si>
  <si>
    <t xml:space="preserve"> A card game with a board and pegs, played by 2 to 4 players. Each player tries to form various counting combinations of cards to move their pegs along, and you must be able to count to 31. A hand continues until all dealt cards are played. Additional points are counted at the end of a played hand. Cards are counted in public so that no one misses any points, because we want players to enjoy the game</t>
  </si>
  <si>
    <t xml:space="preserve"> Bridge (Progressive)</t>
  </si>
  <si>
    <t xml:space="preserve"> The famous game of tricks! This bidding card game can be challenging but easy to learn. If you have never played before, but are curious about the game, please drop in and watch us play. </t>
  </si>
  <si>
    <t xml:space="preserve"> Euchre (Progressive)</t>
  </si>
  <si>
    <t xml:space="preserve"> Euchre (Bid)</t>
  </si>
  <si>
    <t xml:space="preserve"> This card game is a combination of regular euchre and bidding, as in Bridge. If you have never played before, but are curious about this game, please drop in and watch us play. Lessons can be arranged.</t>
  </si>
  <si>
    <t xml:space="preserve"> Darts</t>
  </si>
  <si>
    <t xml:space="preserve"> 17</t>
  </si>
  <si>
    <t xml:space="preserve"> Hearts</t>
  </si>
  <si>
    <t xml:space="preserve"> Hearts is an "evasion-type" trick-taking playing card game usually for four players. The game is a member of the Whist group of trick-taking games (which also includes Bridge and Spades) but is unusual among Whist variants in that it is a trick-avoidance game; players avoid winning certain penalty cards in tricks, usually by avoiding winning tricks altogether. Come out and learn the game if it is new to you. This is sure to be a fun way to enjoy your evening.</t>
  </si>
  <si>
    <t xml:space="preserve"> Texas Hold'em</t>
  </si>
  <si>
    <t xml:space="preserve"> Come play a great game for new and knowledgeable players. Try to win one of our weekly games and work to stay at the top of the seasonal leaderboard. New players can receive guidance if they choose.</t>
  </si>
  <si>
    <t xml:space="preserve">  Historical Wargaming</t>
  </si>
  <si>
    <t xml:space="preserve"> Do you like history? Have you ever wondered how decisive battles where fought? Historical Wargaming offers a fun way to learn about the intricacies of pivotal moments in history. Learn about military tactics of the time and employ them on a large realistic gaming table. Make the hard decisions past generals had to make, suffer the defeats and relish in the triumphs. 
Mike and Paul will be host a demonstration wargame, featuring representations of pivotal battles throughout history. this will include the War of 1812, Viking raids, and whatever else there’s interest for - a variety of time periods and rules.  We encourage anyone interested to come by and watch/ask questions.  No need to register – just stop by.</t>
  </si>
  <si>
    <t xml:space="preserve"> Mah-Jong (Hong Kong Style)</t>
  </si>
  <si>
    <t xml:space="preserve"> An interesting and fun form of card games, played with “tiles”. Mahjong is very popular in the Orient and gaining popularity throughout the world. We play with 4 people per table and provide lessons throughout the year. If you love playing card games, you will love playing Mahjong.</t>
  </si>
  <si>
    <t xml:space="preserve"> 30 spot(s) leftNewmarket Seniors' Meeting Place</t>
  </si>
  <si>
    <t xml:space="preserve"> Chess</t>
  </si>
  <si>
    <t xml:space="preserve"> Badminton is a fun activity for all skill levels, even those with no experience! Join our friendly group and enjoy socializing, acquire some fitness, and be amazed at how quickly your skills will develop!</t>
  </si>
  <si>
    <t xml:space="preserve"> Bingo</t>
  </si>
  <si>
    <t xml:space="preserve"> A very good exercise for the mind as you will have to cover the numbers called on the card provided; therefore, you will have to concentrate. It is also beneficial for seniors to get out of the house so that gives a little bit of physical exercise.</t>
  </si>
  <si>
    <t xml:space="preserve">
Drop-In: Adult 55+ Clubs &amp; Groups</t>
  </si>
  <si>
    <t xml:space="preserve"> Seniors Lunches</t>
  </si>
  <si>
    <t xml:space="preserve"> Join us for a freshly prepared lunch for nominal fee and an opportunity to socialize with other members. </t>
  </si>
  <si>
    <t xml:space="preserve"> Music Drop In</t>
  </si>
  <si>
    <t xml:space="preserve"> Stop by to check out this group of musicians or bring your favourite instrument and play along.</t>
  </si>
  <si>
    <t xml:space="preserve"> Book Club</t>
  </si>
  <si>
    <t xml:space="preserve"> The club meets monthly on the last Wednesday of the month.  Books are chosen in December for the following year.  We discuss one book per month.  The discussions often bring much additional insight to the book in a very relaxed atmosphere.</t>
  </si>
  <si>
    <t xml:space="preserve">
Drop-In: Adult 55+ Sports &amp; Active</t>
  </si>
  <si>
    <t xml:space="preserve"> Badminton</t>
  </si>
  <si>
    <t xml:space="preserve"> 08:00 am</t>
  </si>
  <si>
    <t xml:space="preserve"> Badminton is a fun activity for all skill levels, even those with no experience! Join our friendly group and you will enjoy socializing, acquire some fitness and be amazed at how quickly your skills will develop. NSMP Members play for free.</t>
  </si>
  <si>
    <t xml:space="preserve"> Shuffleboard</t>
  </si>
  <si>
    <t xml:space="preserve"> Players in teams will shove or push plastic disks with a long cue toward numbered scoring sections marked on a floor. Come out if you are a new or experienced player and have lots of fun!</t>
  </si>
  <si>
    <t xml:space="preserve"> Qi Gong</t>
  </si>
  <si>
    <t xml:space="preserve"> A gentle set of movements that reduce physical and mental stress and restores health and vitality to the body. CFQ Qigong is easily learned in a short period of time and is suitable for people who are unable to do vigorous physical exercise.</t>
  </si>
  <si>
    <t xml:space="preserve"> Table Tennis</t>
  </si>
  <si>
    <t xml:space="preserve"> This is a program for people to enjoy a friendly table tennis competition, a place to practice standard table tennis rules and regulation, to exchange knowledge of table tennis equipment, and to make new friends. Come out for a great time and play a wonderful sport.</t>
  </si>
  <si>
    <t xml:space="preserve"> Floor Kurling</t>
  </si>
  <si>
    <t xml:space="preserve"> The drop in floor kurling incorporates the fun filled basics of Curling without the cold. Participate in a team-oriented game of kurling, learn new skills, and have a great time playing with other members.</t>
  </si>
  <si>
    <t xml:space="preserve"> 20 spot(s) leftNewmarket Seniors' Meeting Place</t>
  </si>
  <si>
    <t xml:space="preserve"> Archery (Indoor)</t>
  </si>
  <si>
    <t xml:space="preserve"> Whether you are experienced in archery or are looking to learn, the indoor archery gives you the opportunity to practice and improve your skills. Guidance is available if needed.</t>
  </si>
  <si>
    <t xml:space="preserve">
Drop-In: Adult 55+ Wood Shop</t>
  </si>
  <si>
    <t xml:space="preserve"> Wood Shop</t>
  </si>
  <si>
    <t xml:space="preserve"> Bring in a project or start a new in the woodshop. Drop in to use a variety of machinery, start a new project or perfect a skill. Guidance is available if needed. Members must complete the Woodshop Orientation in order to using the wood shop. </t>
  </si>
  <si>
    <t xml:space="preserve"> Wood Carvers</t>
  </si>
  <si>
    <t xml:space="preserve"> In the Woodcarving room, you will be taught the fundamental details of Woodcarving. The program will allow some tools for use but mostly you use your own. Newcomers will be taught by professional carvers who have years of experience. In addition, some wood can be supplied as well as a wealth of books and patterns. Members must complete the Woodshop Orientation in order to use the wood shop.</t>
  </si>
  <si>
    <t xml:space="preserve">
Drop-In: Aqua Fitness</t>
  </si>
  <si>
    <t xml:space="preserve"> Drop-In: Fitness
</t>
  </si>
  <si>
    <t xml:space="preserve"> Aqua Fitness - Aqua Fit Combo (9:00 a.m.) - Magna</t>
  </si>
  <si>
    <t xml:space="preserve"> An “all exercise workout to music, participants will move through combinations of a total body workout as you move through all depths of the pool.</t>
  </si>
  <si>
    <t xml:space="preserve"> Aqua Fitness - Aqua Inferno: Lower Body (10:00 a.m.) - Magna</t>
  </si>
  <si>
    <t xml:space="preserve"> Strengthen, sculpt, and stabilize with this invigorating lower-body 
workout in the water. Focusing on your hips, thighs, glutes, and 
calves—with a dash of shoulder engagement—this class leverages water’s resistance to tone and build strength without the 
strain on your joints. Ideal for improving mobility, balance, and 
lower-body endurance, it’s perfect for all fitness levels seeking a 
refreshing yet effective workout</t>
  </si>
  <si>
    <t xml:space="preserve"> Aqua Fitness - H2O Repair (10:00 a.m.) - Magna</t>
  </si>
  <si>
    <t xml:space="preserve"> This 30-minute gentle stretching and strengthening class takes place in the swirl pool. This class will ease your joints, muscles and help with injury recovery. </t>
  </si>
  <si>
    <t xml:space="preserve"> Aqua Fitness - H2O Repair (10:30 a.m.) - Magna</t>
  </si>
  <si>
    <t xml:space="preserve"> Aqua Fitness - Aqua Fit Combo (11:15 a.m.) - Gorman Pool</t>
  </si>
  <si>
    <t xml:space="preserve"> Gorman Pool</t>
  </si>
  <si>
    <t xml:space="preserve"> Aqua Fitness - Aqua Zumba (8:15 p.m.) - Magna</t>
  </si>
  <si>
    <t xml:space="preserve"> A ‘pool party’ workout for all ages! An effective and challenging workout that integrates the Latin flair of Zumba® in the water! Get ready to move and feel this class with the resistance of dancing in the water.</t>
  </si>
  <si>
    <t xml:space="preserve"> Aqua Fitness - Aqua Fit Combo (10:00 a.m.) - Magna</t>
  </si>
  <si>
    <t xml:space="preserve"> Aqua Fitness - Aqua Fit Combo (8:45 a.m.) - Magna</t>
  </si>
  <si>
    <t xml:space="preserve"> Aqua Fitness - Aqua Zumba (8:00 p.m.) - Magna</t>
  </si>
  <si>
    <t xml:space="preserve"> Aqua Fitness - Hydro Power Deep (6:45 a.m.) - Magna</t>
  </si>
  <si>
    <t xml:space="preserve"> 06:45 am</t>
  </si>
  <si>
    <t xml:space="preserve"> 07:30 am</t>
  </si>
  <si>
    <t xml:space="preserve"> Dive into this high-energy, deep-water workout designed 
to boost cardiovascular health, build muscular strength, and 
enhance endurance. Held in the deep well of the pool, this 
invigorating class uses the natural resistance and buoyancy of 
water to deliver a challenging full-body workout—without impact 
on the joints. Everyone will be provided with an aqua belt for 
support and stability. Get moving, feel strong, and take charge of 
your fitness in this dynamic, high intensity aquafit class.</t>
  </si>
  <si>
    <t xml:space="preserve"> Aqua Fitness - Fit Forever (10:00 a.m.) - Magna</t>
  </si>
  <si>
    <t xml:space="preserve"> Geared to 55 years old and up, you can expect to leave this class feeling great! With fitness-level focused choreography and intensity that can be modified, you can expect to be using the shallow and deep ends of the pool.</t>
  </si>
  <si>
    <t xml:space="preserve"> Aqua Fitness - Aqua Inferno: Upper Body Focus (10:45 a.m.) - Magna</t>
  </si>
  <si>
    <t xml:space="preserve"> Ignite your upper body strength in this energizing water-based workout! Designed to target your back, chest, triceps, biceps, core, and cardiovascular system, this class uses the natural resistance of water to build strength, endurance, and mobility—no equipment required. Suitable for all fitness levels, it’s a joint-friendly yet challenging workout that will leave you feeling powerful from the waist up. No swimming skills necessary.</t>
  </si>
  <si>
    <t xml:space="preserve"> Aqua Fitness - Hydro Power (8:00 a.m.) - Magna</t>
  </si>
  <si>
    <t xml:space="preserve"> This invigorating class improves cardio conditioning, muscular strength and endurance using buoyancy and resistance of water. It removes the impact of high-intensity land workouts while still working the body and getting results!</t>
  </si>
  <si>
    <t xml:space="preserve"> Aqua Fitness - Hydro Power (11:00 a.m.) - Magna</t>
  </si>
  <si>
    <t xml:space="preserve">
Drop-In: Aqua Leisure</t>
  </si>
  <si>
    <t xml:space="preserve"> Aqua Fitness - Aqua Leisure (9:00 AM) - Magna</t>
  </si>
  <si>
    <t xml:space="preserve"> No instructor? No problem. This is a dedicated pool time for individuals 13 years of age and older to continue to work on their Aqua fitness exercises at their own pace &amp; intensity. No instructor will be present to teach a class. </t>
  </si>
  <si>
    <t xml:space="preserve"> Aqua Fitness - Aqua Leisure (10:30 AM) - Gorman Pool</t>
  </si>
  <si>
    <t xml:space="preserve"> 16 spot(s) leftGorman Pool</t>
  </si>
  <si>
    <t xml:space="preserve">
Drop-In: Group Fitness</t>
  </si>
  <si>
    <t xml:space="preserve"> Group Fitness - Pilates (7:00 a.m.) - RTRC</t>
  </si>
  <si>
    <t xml:space="preserve"> 07:00 am</t>
  </si>
  <si>
    <t xml:space="preserve"> 07:55 am</t>
  </si>
  <si>
    <t xml:space="preserve"> 00:55</t>
  </si>
  <si>
    <t xml:space="preserve"> A strong core equals a strong back! In this core focused class, participants will be guided through a series of exercises to tone and strengthen the core while balancing strength and flexibility of all muscle groups.</t>
  </si>
  <si>
    <t xml:space="preserve"> Ray Twinney Recreation Complex</t>
  </si>
  <si>
    <t xml:space="preserve"> Group Fitness - Zumba (8:30 a.m.) - Magna</t>
  </si>
  <si>
    <t xml:space="preserve"> 09:25 am</t>
  </si>
  <si>
    <t xml:space="preserve"> With a hint of Latin flavour and easy-to-follow steps you will be dancing the class away in no time!</t>
  </si>
  <si>
    <t xml:space="preserve"> Group Fitness - Muscle Sculpt (9:45 a.m.) - Magna</t>
  </si>
  <si>
    <t xml:space="preserve"> 10:40 am</t>
  </si>
  <si>
    <t xml:space="preserve"> Strength training class that uses barbells, dumbbells and body weight to create muscle definition and build strength. Each body part will be worked separately. </t>
  </si>
  <si>
    <t xml:space="preserve"> Group Fitness - Pilates (11:45 a.m.) - Magna</t>
  </si>
  <si>
    <t xml:space="preserve"> 12:40 pm</t>
  </si>
  <si>
    <t xml:space="preserve"> Group Fitness - 360 Fitness (4:45 p.m.) - Magna</t>
  </si>
  <si>
    <t xml:space="preserve"> 05:40 pm</t>
  </si>
  <si>
    <t xml:space="preserve"> This full body energetic circuit style class alternates between using different muscle groups with minimal rest to build strength. Work towards improving strength, cardio, balance, core strength and agility. For all fitness levels. </t>
  </si>
  <si>
    <t xml:space="preserve"> Group Fitness - Dance Fusion (5:45 p.m.) - Magna</t>
  </si>
  <si>
    <t xml:space="preserve"> 06:40 pm</t>
  </si>
  <si>
    <t xml:space="preserve"> This type of fitness dance class is a low impact workout designed to promote overall flexibility, mobility, strengthening and toning techniques for the core &amp; hips.</t>
  </si>
  <si>
    <t xml:space="preserve"> Group Fitness - Complete Body Tone (6:45 p.m.) - Magna</t>
  </si>
  <si>
    <t xml:space="preserve"> 07:40 pm</t>
  </si>
  <si>
    <t xml:space="preserve"> Designed to slow down, and focus on technique &amp; isolation. You will condition, strengthen and tone the largest muscle groups while giving the smaller muscle groups attention through isolation and target focused exercises.</t>
  </si>
  <si>
    <t xml:space="preserve"> Group Fitness - Yoga (7:00 p.m.) - RTRC</t>
  </si>
  <si>
    <t xml:space="preserve"> 07:55 pm</t>
  </si>
  <si>
    <t xml:space="preserve"> Group Fitness - Yoga (7:45 p.m.) - Magna</t>
  </si>
  <si>
    <t xml:space="preserve"> 08:40 pm</t>
  </si>
  <si>
    <t xml:space="preserve"> This class focuses on building strength, reducing stress, and increasing mental clarity while linking movement to breathing. </t>
  </si>
  <si>
    <t xml:space="preserve"> Group Fitness - Stretch &amp; Tone (8:45 a.m.) - Magna</t>
  </si>
  <si>
    <t xml:space="preserve"> 09:40 am</t>
  </si>
  <si>
    <t xml:space="preserve"> Strengthen and tone your muscles to facilitate everyday living activities and improve your quality of life. Finish with a lengthy stretch to maintain or increase flexibility. A variety of lightweight equipment will be used. For those participants not wanting to participate in floor exercises, modifications will be provided.</t>
  </si>
  <si>
    <t xml:space="preserve"> Group Fitness - Zumba (9:45 a.m.) - Magna</t>
  </si>
  <si>
    <t xml:space="preserve"> Group Fitness - Cardio Kickboxing (10:45 a.m.)</t>
  </si>
  <si>
    <t xml:space="preserve"> 11:40 am</t>
  </si>
  <si>
    <t xml:space="preserve"> Combines Kickboxing techniques with fast-paced cardio. Build stamina, improve coordination and flexibility, and burn calories as you build lean muscle with this fun and challenging workout.</t>
  </si>
  <si>
    <t xml:space="preserve"> Group Fitness - Restorative Yoga (4:45 p.m.) - Magna</t>
  </si>
  <si>
    <t xml:space="preserve"> A slow paced practice focused on long holds, stillness, &amp; deep breathing. Yoga props are used to encourage the body to relax, and help soothe the nervous system</t>
  </si>
  <si>
    <t xml:space="preserve"> Group Fitness - Barre (8:15 a.m.) - RTRC</t>
  </si>
  <si>
    <t xml:space="preserve"> 08:15 am</t>
  </si>
  <si>
    <t xml:space="preserve"> 09:10 am</t>
  </si>
  <si>
    <t xml:space="preserve"> This class will shape, tone, and strengthen the body as it combines the principles of Pilates, yoga, and dance. This class uses the weighted bar, pilates ball, bands and dumbbells.</t>
  </si>
  <si>
    <t xml:space="preserve"> Group Fitness - PiYo (8:45 a.m.) - Magna</t>
  </si>
  <si>
    <t xml:space="preserve"> This class combines the muscle sculpting, core firming benefits of Pilates and the strength and flexibility of a yoga class.</t>
  </si>
  <si>
    <t xml:space="preserve"> FullMagna Centre</t>
  </si>
  <si>
    <t xml:space="preserve"> Group Fitness - Yoga (10:45 a.m.) - Magna</t>
  </si>
  <si>
    <t xml:space="preserve"> Group Fitness - Total Body Conditioning (8:45 a.m.) - Magna</t>
  </si>
  <si>
    <t xml:space="preserve"> This dynamic strength-based class targets your whole body while using various equipment to consistently challenge your muscles. With fun music and high energy, you condition, strengthen and tone all muscle groups in this class.</t>
  </si>
  <si>
    <t xml:space="preserve"> 12 spot(s) leftMagna Centre</t>
  </si>
  <si>
    <t xml:space="preserve"> Group Fitness - Yoga (9:00 a.m.) - RTRC</t>
  </si>
  <si>
    <t xml:space="preserve"> 09:55 am</t>
  </si>
  <si>
    <t xml:space="preserve"> Group Fitness - Zumba (10:00 a.m.) - RTRC</t>
  </si>
  <si>
    <t xml:space="preserve"> 10:55 am</t>
  </si>
  <si>
    <t xml:space="preserve"> FullRay Twinney Recreation Complex</t>
  </si>
  <si>
    <t xml:space="preserve"> Group Fitness - Restorative Yoga (9:00 a.m.) - RTRC</t>
  </si>
  <si>
    <t xml:space="preserve"> Group Fitness - Zumba Toning (10:30 a.m.) - RTRC</t>
  </si>
  <si>
    <t xml:space="preserve"> 11:25 am</t>
  </si>
  <si>
    <t xml:space="preserve"> This class combines body-sculpting exercises with light dumbbells and high-energy cardio work infused with Zumba moves to create a calorie-torching, strength-training fitness party.</t>
  </si>
  <si>
    <t xml:space="preserve"> Group Fitness - Dance Fusion (4:45 p.m.) - Magna</t>
  </si>
  <si>
    <t xml:space="preserve"> This type of fitness dance class is a low impact workout designed to promote overall flexibility, mobility, strengthening and toning techniques for the core &amp; hips</t>
  </si>
  <si>
    <t xml:space="preserve"> Group Fitness - Complete Body Tone (5:45 p.m.) - Magna</t>
  </si>
  <si>
    <t xml:space="preserve"> Group Fitness - Zumba (6:45 p.m.) - Magna</t>
  </si>
  <si>
    <t xml:space="preserve"> Group Fitness - Yoga (9:45 a.m.) - Magna</t>
  </si>
  <si>
    <t xml:space="preserve"> Group Fitness - Core Concepts (10:45 a.m.) - Magna</t>
  </si>
  <si>
    <t xml:space="preserve"> This gentle class, using various resistance devices and body weight focus on the core.</t>
  </si>
  <si>
    <t xml:space="preserve"> Group Fitness - Stretch &amp; Tone (11:45 a.m.) - Magna</t>
  </si>
  <si>
    <t xml:space="preserve"> Group Fitness - Pilates (4:45 p.m.) - Magna</t>
  </si>
  <si>
    <t xml:space="preserve"> Group Fitness - Dance Fusion (5:00 p.m.) - RTRC</t>
  </si>
  <si>
    <t xml:space="preserve"> 05:55 pm</t>
  </si>
  <si>
    <t xml:space="preserve"> Group Fitness - Muscle Sculpt (5:45 p.m.) - Magna</t>
  </si>
  <si>
    <t xml:space="preserve"> Group Fitness - Complete Body Tone (6:00 p.m.) - RTRC</t>
  </si>
  <si>
    <t xml:space="preserve"> Group Fitness - Total Body Conditioning (6:45 p.m.) - Magna</t>
  </si>
  <si>
    <t xml:space="preserve"> Group Fitness - Barre (7:00 p.m.) - RTRC</t>
  </si>
  <si>
    <t xml:space="preserve"> Group Fitness - PiYo (7:45 p.m.) - Magna</t>
  </si>
  <si>
    <t xml:space="preserve"> Group Fitness - Yoga (8:00 p.m.) - RTRC</t>
  </si>
  <si>
    <t xml:space="preserve"> 08:55 pm</t>
  </si>
  <si>
    <t xml:space="preserve"> This class focuses on building strength, reducing stress, and increasing mental clarity while linking movement to breathing. Participants will move through fast-paced sequences while being cued on proper alignment, as they increase stamina and flexibility.</t>
  </si>
  <si>
    <t xml:space="preserve"> Group Fitness - BollyX (10:45 a.m.) - Magna</t>
  </si>
  <si>
    <t xml:space="preserve"> A Bollywood-inspired dance-fitness program that combines dynamic choreography with the hottest music from around the world. Its a cardio class with dance sequences to get you moving,
sweating, and smiling.</t>
  </si>
  <si>
    <t xml:space="preserve"> Group Fitness - Yoga (11:45 a.m.) - Magna</t>
  </si>
  <si>
    <t xml:space="preserve"> Group Fitness - Zumba (5:30 p.m.) - RTRC</t>
  </si>
  <si>
    <t xml:space="preserve"> 06:25 pm</t>
  </si>
  <si>
    <t xml:space="preserve"> Group Fitness - BollyX (5:45 p.m.) - Magna</t>
  </si>
  <si>
    <t xml:space="preserve"> Group Fitness - Fusion Fit (6:45 p.m.) - Magna</t>
  </si>
  <si>
    <t xml:space="preserve"> Have fun and get fit with FustionFit - a total body workout! Challenge yourself to use your own body weight with a variety of movements to increase &amp; improve cardio, muscle strength, flexibility, balance, and coordination. Various styles of movement include core on the floor, bootcamp, dance, yoga, Pilates, kickboxing and more! Yoga mat and running shoes requires.</t>
  </si>
  <si>
    <t xml:space="preserve"> Group Fitness - Core Concepts (8:45 a.m.) - Magna</t>
  </si>
  <si>
    <t xml:space="preserve"> Group Fitness - Cardio Kickboxing (10:00 a.m.) - RTRC</t>
  </si>
  <si>
    <t xml:space="preserve"> Group Fitness - Restorative Yoga (11:45 a.m.) - Magna</t>
  </si>
  <si>
    <t xml:space="preserve">
Drop-In: Adult Skate 18+</t>
  </si>
  <si>
    <t xml:space="preserve"> Drop-In: Skating
</t>
  </si>
  <si>
    <t xml:space="preserve"> Adult Skate  (3-3:50)</t>
  </si>
  <si>
    <t xml:space="preserve"> Adult Skate  (12-12:50p.m.)</t>
  </si>
  <si>
    <t xml:space="preserve"> 160 spot(s) leftMagna Centre</t>
  </si>
  <si>
    <t xml:space="preserve"> Adult Skate  (2-2:50)</t>
  </si>
  <si>
    <t xml:space="preserve"> Adult Skate  (12-12:50)</t>
  </si>
  <si>
    <t xml:space="preserve"> Adult Skate  (10-10:50)</t>
  </si>
  <si>
    <t xml:space="preserve"> 160 spot(s) leftRay Twinney Recreation Complex</t>
  </si>
  <si>
    <t xml:space="preserve">
Drop-In: Parent &amp; Tot Skate</t>
  </si>
  <si>
    <t xml:space="preserve"> Parent &amp; Tot Skate (9-9:50a.m.)</t>
  </si>
  <si>
    <t xml:space="preserve"> Age: 1 to 99</t>
  </si>
  <si>
    <t xml:space="preserve">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</si>
  <si>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 xml:space="preserve">
Drop-In: Public Skate</t>
  </si>
  <si>
    <t xml:space="preserve"> Public Skate (6-6:50 p.m.)</t>
  </si>
  <si>
    <t xml:space="preserve"> 06:50 pm</t>
  </si>
  <si>
    <t xml:space="preserve"> Public Skate (7-8:50 p.m.)</t>
  </si>
  <si>
    <t xml:space="preserve"> 08:50 pm</t>
  </si>
  <si>
    <t xml:space="preserve"> 01:50</t>
  </si>
  <si>
    <t xml:space="preserve"> Public Skate (6-7:20 p.m.)</t>
  </si>
  <si>
    <t xml:space="preserve"> 07:20 pm</t>
  </si>
  <si>
    <t xml:space="preserve"> 01:20</t>
  </si>
  <si>
    <t xml:space="preserve"> 200 spot(s) leftMagna Centre</t>
  </si>
  <si>
    <t xml:space="preserve"> Public Skate (7:30-8:50 p.m.)</t>
  </si>
  <si>
    <t xml:space="preserve"> Public Skate (3:15-4:05 p.m.)</t>
  </si>
  <si>
    <t xml:space="preserve"> 04:05 pm</t>
  </si>
  <si>
    <t xml:space="preserve"> 100 spot(s) leftMagna Centre</t>
  </si>
  <si>
    <t xml:space="preserve"> Public Skate (9-9:50 a.m.)</t>
  </si>
  <si>
    <t xml:space="preserve"> Public Skate (9-10:50 a.m.)</t>
  </si>
  <si>
    <t xml:space="preserve"> 10:50 am</t>
  </si>
  <si>
    <t xml:space="preserve">
Drop-In: Shinny</t>
  </si>
  <si>
    <t xml:space="preserve"> Adult Shinny (12:30-1:20 p.m.)</t>
  </si>
  <si>
    <t xml:space="preserve"> Adult 55+ Shinny (12:30-1:20 p.m.)</t>
  </si>
  <si>
    <t xml:space="preserve"> Age: 55 to 99</t>
  </si>
  <si>
    <t xml:space="preserve"> 55, 56, 57, 58, 59, 60, 61, 62, 63, 64, 65, 66, 67, 68, 69, 70, 71, 72, 73, 74, 75, 76, 77, 78, 79, 80, 81, 82, 83, 84, 85, 86, 87, 88, 89, 90, 91, 92, 93, 94, 95, 96, 97, 98, 99</t>
  </si>
  <si>
    <t xml:space="preserve"> Shinny- 2007-2009 (4:45-5:35)</t>
  </si>
  <si>
    <t xml:space="preserve"> Age: 16 to 18 y 12m</t>
  </si>
  <si>
    <t xml:space="preserve"> 16, 17, 18</t>
  </si>
  <si>
    <t xml:space="preserve"> Adult Shinny (7-7:50a.m.)</t>
  </si>
  <si>
    <t xml:space="preserve"> Shinny- 2010-2011 (4:15-5:05p.m.)</t>
  </si>
  <si>
    <t xml:space="preserve"> Age: 14 to 15 y 11m</t>
  </si>
  <si>
    <t xml:space="preserve"> 14, 15</t>
  </si>
  <si>
    <t xml:space="preserve"> Adult Shinny (12:30 p.m. - 1:20 p.m.)</t>
  </si>
  <si>
    <t xml:space="preserve"> Shinny- 2014-2015 (4:45-5:35)</t>
  </si>
  <si>
    <t xml:space="preserve"> Age: 9 to 11 y 11m</t>
  </si>
  <si>
    <t xml:space="preserve"> 9, 10, 11</t>
  </si>
  <si>
    <t xml:space="preserve"> Shinny- 2016-2018 (4:15-5:05)</t>
  </si>
  <si>
    <t xml:space="preserve"> Age: 6 to 9</t>
  </si>
  <si>
    <t xml:space="preserve"> Shinny- 2012-2013 (4:30-5:20p.m.)</t>
  </si>
  <si>
    <t xml:space="preserve">
Drop-In: Badminton</t>
  </si>
  <si>
    <t xml:space="preserve"> Drop-In: Sports
</t>
  </si>
  <si>
    <t xml:space="preserve"> Badminton - All Ages (4:30-6:30 PM)</t>
  </si>
  <si>
    <t xml:space="preserve"> Age: 6 to 99</t>
  </si>
  <si>
    <t xml:space="preserve"> 6,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</si>
  <si>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 xml:space="preserve"> Magna Centre Gym drop in program.</t>
  </si>
  <si>
    <t xml:space="preserve"> Badminton - Ages 18+ (6:45-8:45 PM)</t>
  </si>
  <si>
    <t xml:space="preserve"> Badminton- All Ages (11:15 a.m.-1:15 p.m.)</t>
  </si>
  <si>
    <t xml:space="preserve"> Badminton- All Ages (2:15 p.m.- 4:15 p.m.)</t>
  </si>
  <si>
    <t xml:space="preserve">
Drop-In: Basketball (Magna Gymnasium)</t>
  </si>
  <si>
    <t xml:space="preserve"> Basketball- All Ages (4:30 p.m.- 6:30 p.m.)</t>
  </si>
  <si>
    <t xml:space="preserve"> Age: 0 to 99</t>
  </si>
  <si>
    <t xml:space="preserve">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</si>
  <si>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 xml:space="preserve"> Basketball-All Ages (6:30-8:30 a.m.)</t>
  </si>
  <si>
    <t xml:space="preserve"> 06:30 am</t>
  </si>
  <si>
    <t xml:space="preserve"> Family Basketball (1:30 -3:30 p.m.)</t>
  </si>
  <si>
    <t xml:space="preserve"> Basketball - All Ages (3:45-5:45p.m.)</t>
  </si>
  <si>
    <t xml:space="preserve"> Family Basketball (12:00-2:00 p.m.)</t>
  </si>
  <si>
    <t xml:space="preserve"> Basketball  - All Ages (4:30 -6:30 p.m.)</t>
  </si>
  <si>
    <t xml:space="preserve"> Basketball-Full Court 25+ (6:45 -8:45 p.m.)</t>
  </si>
  <si>
    <t xml:space="preserve"> Age: 25 to 99</t>
  </si>
  <si>
    <t xml:space="preserve"> 25, 26, 27, 28, 29, 30, 31, 32, 33, 34, 35, 36, 37, 38, 39, 40, 41, 42, 43, 44, 45, 46, 47, 48, 49, 50, 51, 52, 53, 54, 55, 56, 57, 58, 59, 60, 61, 62, 63, 64, 65, 66, 67, 68, 69, 70, 71, 72, 73, 74, 75, 76, 77, 78, 79, 80, 81, 82, 83, 84, 85, 86, 87, 88, 89, 90, 91, 92, 93, 94, 95, 96, 97, 98, 99</t>
  </si>
  <si>
    <t xml:space="preserve"> Family Basketball (1:00-2:15 p.m.)</t>
  </si>
  <si>
    <t xml:space="preserve"> 42 spot(s) leftMagna Centre</t>
  </si>
  <si>
    <t xml:space="preserve"> Basketball-Full Court 25+ (7:00 - 9:00 p.m.)</t>
  </si>
  <si>
    <t xml:space="preserve"> 30 spot(s) leftMagna Centre</t>
  </si>
  <si>
    <t xml:space="preserve"> Basketball- Ages 6+ (11:00a.m.-12:30 p.m.)</t>
  </si>
  <si>
    <t xml:space="preserve"> Basketball- Ages 6+ (3:30 p.m. -5:30 p.m.)</t>
  </si>
  <si>
    <t xml:space="preserve"> Basketball- All Ages (11:30 a.m. -12:30 p.m.)</t>
  </si>
  <si>
    <t xml:space="preserve"> Basketball- Ages 6+ (3:30 p.m.- 5:30 p.m.)</t>
  </si>
  <si>
    <t xml:space="preserve"> Basketball- Ages 6+ (3:45 p.m. -5:45 p.m.)</t>
  </si>
  <si>
    <t xml:space="preserve"> Family Basketball (1-3 p.m.)</t>
  </si>
  <si>
    <t xml:space="preserve"> Basketball Ages 10-15 (3:15-5:15p.m.)</t>
  </si>
  <si>
    <t xml:space="preserve"> Age: 10 to 15</t>
  </si>
  <si>
    <t xml:space="preserve"> 10, 11, 12, 13, 14, 15</t>
  </si>
  <si>
    <t xml:space="preserve"> Basketball- Ages 16+ (5:30 p.m. - 7:30 p.m.)</t>
  </si>
  <si>
    <t xml:space="preserve">
Drop-In: Basketball (RYC Gymnasium)</t>
  </si>
  <si>
    <t xml:space="preserve"> Basketball - 2009 &amp; Older (8:00 p.m.)</t>
  </si>
  <si>
    <t xml:space="preserve"> Age: 15 to 99</t>
  </si>
  <si>
    <t xml:space="preserve"> 15, 16, 17, 18, 19, 20, 21, 22, 23, 24, 25, 26, 27, 28, 29, 30, 31, 32, 33, 34, 35, 36, 37, 38, 39, 40, 41, 42, 43, 44, 45, 46, 47, 48, 49, 50, 51, 52, 53, 54, 55, 56, 57, 58, 59, 60, 61, 62, 63, 64, 65, 66, 67, 68, 69, 70, 71, 72, 73, 74, 75, 76, 77, 78, 79, 80, 81, 82, 83, 84, 85, 86, 87, 88, 89, 90, 91, 92, 93, 94, 95, 96, 97, 98, 99</t>
  </si>
  <si>
    <t xml:space="preserve"> 09:50 pm</t>
  </si>
  <si>
    <t xml:space="preserve"> 50 spot(s) leftRecreation Youth Centre &amp; telMAX Indoor Skate Park</t>
  </si>
  <si>
    <t xml:space="preserve"> Basketball - 2012 &amp; Older (8:00 p.m.)</t>
  </si>
  <si>
    <t xml:space="preserve"> Basketball - 2012 &amp; Older (6:00 p.m.)</t>
  </si>
  <si>
    <t xml:space="preserve"> 02:50</t>
  </si>
  <si>
    <t xml:space="preserve">
Drop-In: Fencing</t>
  </si>
  <si>
    <t xml:space="preserve"> Fencing (9:30-11:30 AM)</t>
  </si>
  <si>
    <t xml:space="preserve"> Age: 8 to 99</t>
  </si>
  <si>
    <t xml:space="preserve">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</si>
  <si>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 xml:space="preserve"> Gym drop in program. </t>
  </si>
  <si>
    <t xml:space="preserve">
Drop-In: Open Gym (RYC Gymnasium)</t>
  </si>
  <si>
    <t xml:space="preserve"> Open Gym - 2013 &amp; Younger (4:00 p.m.)</t>
  </si>
  <si>
    <t xml:space="preserve"> Age: 4 to 12</t>
  </si>
  <si>
    <t xml:space="preserve"> 4, 5, 6, 7, 8, 9, 10, 11, 12</t>
  </si>
  <si>
    <t xml:space="preserve"> Recreation Youth Centre &amp; telMAX Indoor Skate Park</t>
  </si>
  <si>
    <t xml:space="preserve"> Open Gym - 2012 &amp; Older (6:00 p.m.)</t>
  </si>
  <si>
    <t xml:space="preserve"> 07:50 pm</t>
  </si>
  <si>
    <t xml:space="preserve"> Open Gym - 2010 to 2015 (6:00 p.m.)</t>
  </si>
  <si>
    <t xml:space="preserve"> Age: 9 to 15</t>
  </si>
  <si>
    <t xml:space="preserve"> 9, 10, 11, 12, 13, 14, 15</t>
  </si>
  <si>
    <t xml:space="preserve"> Open Gym - Family Drop-In (10:00 a.m.)</t>
  </si>
  <si>
    <t xml:space="preserve"> Age: 4 to 99</t>
  </si>
  <si>
    <t xml:space="preserve">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</si>
  <si>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 xml:space="preserve"> 11:50 am</t>
  </si>
  <si>
    <t xml:space="preserve"> Open Gym - 2010 to 2015 (12:00 p.m.)</t>
  </si>
  <si>
    <t xml:space="preserve"> Open Gym - 2012 &amp; Older (2:00 p.m.)</t>
  </si>
  <si>
    <t xml:space="preserve"> Open Gym - Family Drop-In (4:00 p.m.)</t>
  </si>
  <si>
    <t xml:space="preserve"> Open Gym - 2012 &amp; Older (7:00 p.m.)</t>
  </si>
  <si>
    <t xml:space="preserve">
Drop-In: Pickleball</t>
  </si>
  <si>
    <t xml:space="preserve"> Pickleball - Open Play (9-11 a.m.)</t>
  </si>
  <si>
    <t xml:space="preserve"> Age: 10 to 99</t>
  </si>
  <si>
    <t xml:space="preserve"> 10, 11, 12, 13, 14, 15, 16, 17, 18, 19, 20, 21, 22, 23, 24, 25, 26, 27, 28, 29, 30, 31, 32, 33, 34, 35, 36, 37, 38, 39, 40, 41, 42, 43, 44, 45, 46, 47, 48, 49, 50, 51, 52, 53, 54, 55, 56, 57, 58, 59, 60, 61, 62, 63, 64, 65, 66, 67, 68, 69, 70, 71, 72, 73, 74, 75, 76, 77, 78, 79, 80, 81, 82, 83, 84, 85, 86, 87, 88, 89, 90, 91, 92, 93, 94, 95, 96, 97, 98, 99</t>
  </si>
  <si>
    <t xml:space="preserve">
Drop-In: Volleyball (Magna Gymnasium)</t>
  </si>
  <si>
    <t xml:space="preserve"> Volleyball - All Ages (6:45-8:45 p.m.)</t>
  </si>
  <si>
    <t xml:space="preserve"> Volleyball 18+ (6:00- 8:30 p.m.)</t>
  </si>
  <si>
    <t xml:space="preserve">
Drop-In: Adult Swim</t>
  </si>
  <si>
    <t xml:space="preserve"> Drop-In: Swimming
</t>
  </si>
  <si>
    <t xml:space="preserve"> Adult Swim (10:00 a.m.)</t>
  </si>
  <si>
    <t xml:space="preserve"> Adult Swim (4:15 p.m.)</t>
  </si>
  <si>
    <t xml:space="preserve">
Drop-In: Lane &amp; Play</t>
  </si>
  <si>
    <t xml:space="preserve"> Lane &amp; Play (1:30 p.m.)</t>
  </si>
  <si>
    <t xml:space="preserve"> Lane &amp; Play (2:00 p.m.)</t>
  </si>
  <si>
    <t xml:space="preserve">
Drop-In: Lane Swim</t>
  </si>
  <si>
    <t xml:space="preserve"> Lane Swim (6:00 a.m.)</t>
  </si>
  <si>
    <t xml:space="preserve"> 06:00 am</t>
  </si>
  <si>
    <t xml:space="preserve"> 08:55 am</t>
  </si>
  <si>
    <t xml:space="preserve"> 02:55</t>
  </si>
  <si>
    <t xml:space="preserve"> Lane Swim (11:30 a.m.)</t>
  </si>
  <si>
    <t xml:space="preserve"> 12:25 pm</t>
  </si>
  <si>
    <t xml:space="preserve"> Lane Swim (8:15 p.m.)</t>
  </si>
  <si>
    <t xml:space="preserve"> 01:45</t>
  </si>
  <si>
    <t xml:space="preserve"> Lane Swim (12:00 p.m.)</t>
  </si>
  <si>
    <t xml:space="preserve"> Lane Swim (5:30 a.m.)</t>
  </si>
  <si>
    <t xml:space="preserve"> 05:30 am</t>
  </si>
  <si>
    <t xml:space="preserve"> Lane Swim (7:30 a.m.)</t>
  </si>
  <si>
    <t xml:space="preserve"> Lane Swim (11:45 a.m.)</t>
  </si>
  <si>
    <t xml:space="preserve"> Lane Swim (10:15 a.m.)</t>
  </si>
  <si>
    <t xml:space="preserve"> Lane Swim (11:00 a.m.)</t>
  </si>
  <si>
    <t xml:space="preserve"> 02:15</t>
  </si>
  <si>
    <t xml:space="preserve"> Lane Swim (6:15 p.m.)</t>
  </si>
  <si>
    <t xml:space="preserve"> 03:45</t>
  </si>
  <si>
    <t xml:space="preserve"> Lane Swim (4:30 p.m.)</t>
  </si>
  <si>
    <t xml:space="preserve"> Lane Swim (7:00 a.m.)</t>
  </si>
  <si>
    <t xml:space="preserve"> 07:45 am</t>
  </si>
  <si>
    <t xml:space="preserve"> 02:45</t>
  </si>
  <si>
    <t xml:space="preserve"> Lane Swim (8:30 p.m.)</t>
  </si>
  <si>
    <t xml:space="preserve"> Lane Swim (9:00 p.m.)</t>
  </si>
  <si>
    <t xml:space="preserve"> Lane Swim (10:00 a.m.)</t>
  </si>
  <si>
    <t xml:space="preserve">
Drop-In: Parent &amp; Tot Swim</t>
  </si>
  <si>
    <t xml:space="preserve"> Parent &amp; Tot Swim (10:00 a.m.)</t>
  </si>
  <si>
    <t xml:space="preserve"> Parent &amp; Tot Swim (9:00 a.m.)</t>
  </si>
  <si>
    <t xml:space="preserve"> Parent &amp; Tot Swim (4:15 p.m.)</t>
  </si>
  <si>
    <t xml:space="preserve"> Parent &amp; Tot Swim (3:15 p.m.)</t>
  </si>
  <si>
    <t xml:space="preserve"> Parent &amp; Tot Swim (9:45 a.m.)</t>
  </si>
  <si>
    <t xml:space="preserve"> Parent &amp; Tot Swim (11:30 a.m.)</t>
  </si>
  <si>
    <t xml:space="preserve"> Parent &amp; Tot Swim (9:30 a.m.)</t>
  </si>
  <si>
    <t xml:space="preserve"> Parent &amp; Tot Swim (4:30 p.m.)</t>
  </si>
  <si>
    <t xml:space="preserve">
Drop-In: Public Swim</t>
  </si>
  <si>
    <t xml:space="preserve"> Public Swim (2:00 p.m.)</t>
  </si>
  <si>
    <t xml:space="preserve"> Public Swim (5:15 p.m.)</t>
  </si>
  <si>
    <t xml:space="preserve"> Public Swim (6:00 p.m.)</t>
  </si>
  <si>
    <t xml:space="preserve"> Public Swim (5:30 p.m.)</t>
  </si>
  <si>
    <t xml:space="preserve"> Public Swim (10:00 a.m.)</t>
  </si>
  <si>
    <t xml:space="preserve"> Public Swim (12:30 p.m.)</t>
  </si>
  <si>
    <t xml:space="preserve"> Public Swim (4:30 p.m.)</t>
  </si>
  <si>
    <t xml:space="preserve"> Public Swim (3:30 p.m.)</t>
  </si>
  <si>
    <t xml:space="preserve"> Public Swim (6:15 p.m.)</t>
  </si>
  <si>
    <t xml:space="preserve"> Public Swim (2:15 p.m.)</t>
  </si>
  <si>
    <t xml:space="preserve"> Public Swim (6:45 p.m.)</t>
  </si>
  <si>
    <t xml:space="preserve">
Inclusion: Adult Day Program</t>
  </si>
  <si>
    <t xml:space="preserve"> BASE Day Program - THURS- AUG</t>
  </si>
  <si>
    <t xml:space="preserve"> Age: 20+</t>
  </si>
  <si>
    <t xml:space="preserve"> 20, 21, 22, 23, 24, 25, 26, 27, 28, 29, 30, 31, 32, 33, 34, 35, 36, 37, 38, 39, 40, 41, 42, 43, 44, 45, 46, 47, 48, 49, 50, 51, 52, 53, 54, 55, 56, 57, 58, 59, 60, 61, 62, 63, 64, 65, 66, 67, 68, 69, 70, 71, 72, 73, 74, 75, 76, 77, 78, 79, 80, 81, 82, 83, 84, 85, 86, 87, 88, 89, 90, 91, 92, 93, 94, 95, 96, 97, 98, 99, 100</t>
  </si>
  <si>
    <t xml:space="preserve"> $360.00</t>
  </si>
  <si>
    <t xml:space="preserve"> 55.38</t>
  </si>
  <si>
    <t xml:space="preserve"> Adults with developmental disabilities or mental health needs will enjoy a variety of activities, including: physical fitness, music, games, arts &amp; crafts, and science discovery. This program offers center-based activity choices to allow flexibility and opportunities to focus on personal interests and development. Daily outdoor walks will explore neighboring parks. Promotion of positive social interaction and communication development will be promoted through daily group activities. Fee is based on a 1:3 ratio.  Please inquire about additional individual support as required.</t>
  </si>
  <si>
    <t xml:space="preserve"> Trinity United Church</t>
  </si>
  <si>
    <t xml:space="preserve"> BASE Day Program - FRI- AUG</t>
  </si>
  <si>
    <t xml:space="preserve"> $450.00</t>
  </si>
  <si>
    <t xml:space="preserve"> 69.23</t>
  </si>
  <si>
    <t xml:space="preserve"> BASE Day Program - Tues- SEPT</t>
  </si>
  <si>
    <t xml:space="preserve"> FULL - Waitlist AvailableTrinity United Church</t>
  </si>
  <si>
    <t xml:space="preserve"> BASE Day Program - WED- SEPT</t>
  </si>
  <si>
    <t xml:space="preserve"> BASE Day Program - THURS- SEPT</t>
  </si>
  <si>
    <t xml:space="preserve"> BASE Day Program - FRI- SEPT</t>
  </si>
  <si>
    <t xml:space="preserve"> 2 spot(s) leftTrinity United Church</t>
  </si>
  <si>
    <t xml:space="preserve"> BASE Day Program - Mon - Sept</t>
  </si>
  <si>
    <t xml:space="preserve"> BASE Day Program - WED- OCT</t>
  </si>
  <si>
    <t xml:space="preserve"> 5 spot(s) leftTrinity United Church</t>
  </si>
  <si>
    <t xml:space="preserve"> BASE Day Program - THURS- Oct </t>
  </si>
  <si>
    <t xml:space="preserve"> 3 spot(s) leftTrinity United Church</t>
  </si>
  <si>
    <t xml:space="preserve"> BASE Day Program - FRI- OCT</t>
  </si>
  <si>
    <t xml:space="preserve"> 6 spot(s) leftTrinity United Church</t>
  </si>
  <si>
    <t xml:space="preserve"> BASE Day Program - Mon - Oct</t>
  </si>
  <si>
    <t xml:space="preserve"> $270.00</t>
  </si>
  <si>
    <t xml:space="preserve"> 41.54</t>
  </si>
  <si>
    <t xml:space="preserve"> 4 spot(s) leftTrinity United Church</t>
  </si>
  <si>
    <t xml:space="preserve"> BASE Day Program - Tues- Oct</t>
  </si>
  <si>
    <t xml:space="preserve"> BASE Day Program - Mon - NOV</t>
  </si>
  <si>
    <t xml:space="preserve"> Adults with developmental disabilities or mental health needs will enjoy a variety of activities, including physical fitness, music, games, arts &amp; crafts, and science discovery. This program offers center-based activity choices to allow flexibility and opportunities to focus on personal interests and development. Daily outdoor walks will explore neighboring parks. Promotion of positive social interaction and communication development will be promoted through daily group activities. An adapted ratio is provided based on participant needs.  Individual 1:1 support is not provided, but participants are encouraged to attend with external support.</t>
  </si>
  <si>
    <t xml:space="preserve"> 7 spot(s) leftRecreation Youth Centre &amp; telMAX Indoor Skate Park</t>
  </si>
  <si>
    <t xml:space="preserve"> BASE Day Program - Tues - NOV</t>
  </si>
  <si>
    <t xml:space="preserve"> BASE Day Program - Wed - NOV</t>
  </si>
  <si>
    <t xml:space="preserve"> BASE Day Program - Thurs - NOV</t>
  </si>
  <si>
    <t xml:space="preserve"> BASE Day Program - Fri - NOV</t>
  </si>
  <si>
    <t xml:space="preserve"> BASE Day Program - Mon - DEC</t>
  </si>
  <si>
    <t xml:space="preserve"> BASE Day Program - Tues - DEC</t>
  </si>
  <si>
    <t xml:space="preserve"> BASE Day Program - Wed - DEC</t>
  </si>
  <si>
    <t xml:space="preserve"> BASE Day Program - Thurs - DEC</t>
  </si>
  <si>
    <t xml:space="preserve"> BASE Day Program - FRI- DEC</t>
  </si>
  <si>
    <t xml:space="preserve">
Inclusion: Adult General</t>
  </si>
  <si>
    <t xml:space="preserve"> SOCIAL DANCE</t>
  </si>
  <si>
    <t xml:space="preserve"> $12.50</t>
  </si>
  <si>
    <t xml:space="preserve"> 6.25</t>
  </si>
  <si>
    <t xml:space="preserve"> Join us for a night of socializing, dancing, and fun! Drop-in and pay at the door to participate! No pre-registration required.</t>
  </si>
  <si>
    <t xml:space="preserve"> 50 spot(s) leftNewmarket Community Centre &amp; Lions Hall</t>
  </si>
  <si>
    <t xml:space="preserve"> SOCIAL DANCE-Halloween </t>
  </si>
  <si>
    <t xml:space="preserve"> Lunchtime Cafe</t>
  </si>
  <si>
    <t xml:space="preserve"> $129.04</t>
  </si>
  <si>
    <t xml:space="preserve"> 86.03</t>
  </si>
  <si>
    <t xml:space="preserve"> Prepare and enjoy a scrumptious balanced lunch in a fun atmosphere meeting friends. Learn new cooking skills, kitchen safety and take home a recipe book at the end of the class. Considerations for dietary accommodations and allergies will be included. </t>
  </si>
  <si>
    <t xml:space="preserve"> 2 spot(s) leftRecreation Youth Centre &amp; telMAX Indoor Skate Park</t>
  </si>
  <si>
    <t xml:space="preserve"> Hobby &amp; Craft Hub</t>
  </si>
  <si>
    <t xml:space="preserve"> 109.63</t>
  </si>
  <si>
    <t xml:space="preserve"> Explore a variety of arts and crafts to develop hobbies and enjoy a social time with peers. This program will be guided to accommodate varying skill levels.</t>
  </si>
  <si>
    <t xml:space="preserve"> Lunchtime Bakery</t>
  </si>
  <si>
    <t xml:space="preserve"> Muffins, brownies, and pies – oh my! Learn how to make a variety of baked goods while getting the chance to make new friends, learn new baking techniques and learn kitchen safety. Take home a recipe book and try your own creation at the end of each class! Considerations for dietary accommodations and allergies will be included.</t>
  </si>
  <si>
    <t xml:space="preserve"> FullRecreation Youth Centre &amp; telMAX Indoor Skate Park</t>
  </si>
  <si>
    <t xml:space="preserve"> 12:00 am</t>
  </si>
  <si>
    <t xml:space="preserve"> 02:00 am</t>
  </si>
  <si>
    <t xml:space="preserve"> SOCIAL DANCE- Holiday Dance</t>
  </si>
  <si>
    <t xml:space="preserve">
Inclusion: Active</t>
  </si>
  <si>
    <t xml:space="preserve"> Children &amp; Youth
</t>
  </si>
  <si>
    <t xml:space="preserve"> Dance Without Borders for Teens</t>
  </si>
  <si>
    <t xml:space="preserve"> Age: 12 to 21 y 12m</t>
  </si>
  <si>
    <t xml:space="preserve"> 12, 13, 14, 15, 16, 17, 18, 19, 20, 21</t>
  </si>
  <si>
    <t xml:space="preserve"> $114.24</t>
  </si>
  <si>
    <t xml:space="preserve"> 137.09</t>
  </si>
  <si>
    <t xml:space="preserve"> Come move and groove with us! This program is designed to give teens with disabilities, the opportunity to socialize with peers, gain confidence, and learn new dance skills, with support volunteers. An upbeat warmup and hip-hop steps across the floor will keep participants active, while freestyle exercises will foster self-expression and creativity.</t>
  </si>
  <si>
    <t xml:space="preserve"> 9 spot(s) leftNewmarket Community Centre &amp; Lions Hall</t>
  </si>
  <si>
    <t xml:space="preserve"> Youth Fit</t>
  </si>
  <si>
    <t xml:space="preserve"> Age: 13 to 20 y 11m</t>
  </si>
  <si>
    <t xml:space="preserve"> 13, 14, 15, 16, 17, 18, 19, 20</t>
  </si>
  <si>
    <t xml:space="preserve"> $118.00</t>
  </si>
  <si>
    <t xml:space="preserve"> 141.60</t>
  </si>
  <si>
    <t xml:space="preserve"> This adapted program focuses on the development of fine and gross motor skills and cooperation through a variety of sports and active games in the Youth Centre Gymnasium. Each participant will partake in meaningful activities that focus on inclusive fitness, safety, and fun in an interactive and adapted environment.</t>
  </si>
  <si>
    <t xml:space="preserve"> 10 spot(s) leftRecreation Youth Centre &amp; telMAX Indoor Skate Park</t>
  </si>
  <si>
    <t xml:space="preserve">
Inclusion: General</t>
  </si>
  <si>
    <t xml:space="preserve"> Music Exploration</t>
  </si>
  <si>
    <t xml:space="preserve"> $200.00</t>
  </si>
  <si>
    <t xml:space="preserve"> 266.67</t>
  </si>
  <si>
    <t xml:space="preserve"> This fun, high energy specialized music program is an inclusive program designed for children ages 6-12. Using music, we will explore ways to integrate different sensory information including, touch, auditory, visual, and proprioception information.  Participants will have the opportunity to play a variety of instruments!  No prior music experience is required. This unique program is run by professional staff from Julia’s Place Music Therapy Centre and parents/support workers are welcome to attend.</t>
  </si>
  <si>
    <t xml:space="preserve"> Teen Connect</t>
  </si>
  <si>
    <t xml:space="preserve"> Age: 13 to 19 y 11m</t>
  </si>
  <si>
    <t xml:space="preserve"> 13, 14, 15, 16, 17, 18, 19</t>
  </si>
  <si>
    <t xml:space="preserve"> 06:20 pm</t>
  </si>
  <si>
    <t xml:space="preserve"> $114.32</t>
  </si>
  <si>
    <t xml:space="preserve"> 137.18</t>
  </si>
  <si>
    <t xml:space="preserve"> Come out to participate in a social time for teens with disabilities! This program will have a focus on building friendships and working on social skills in a friendly and supported environment. Participants will enjoy a variety of art &amp; craft projects, simple snack making, music, and sport activities in a sensory aware and supported environment. This program is offered at a 1:3 staff to participant ratio.</t>
  </si>
  <si>
    <t xml:space="preserve"> 7 spot(s) leftNewmarket Community Centre &amp; Lions Hall</t>
  </si>
  <si>
    <t xml:space="preserve"> Fun in the Kitchen</t>
  </si>
  <si>
    <t xml:space="preserve"> Age: 6 to 14 y 11m</t>
  </si>
  <si>
    <t xml:space="preserve"> 6, 7, 8, 9, 10, 11, 12, 13, 14</t>
  </si>
  <si>
    <t xml:space="preserve"> $133.04</t>
  </si>
  <si>
    <t xml:space="preserve"> 106.43</t>
  </si>
  <si>
    <t xml:space="preserve"> Come chef it up at Fun in the Kitchen! Participants will enjoy making snacks in a small group setting, while covering topics such as communication, taking turns, safety and safe food handling practices. Adult caregiver supervision and participation is encouraged in this class!</t>
  </si>
  <si>
    <t xml:space="preserve">
Inclusion: Sport</t>
  </si>
  <si>
    <t xml:space="preserve"> Skate for All</t>
  </si>
  <si>
    <t xml:space="preserve"> Age: 5 to 17 y 11m</t>
  </si>
  <si>
    <t xml:space="preserve"> 5, 6, 7, 8, 9, 10, 11, 12, 13, 14, 15, 16, 17</t>
  </si>
  <si>
    <t xml:space="preserve"> 05:35 pm</t>
  </si>
  <si>
    <t xml:space="preserve"> $147.71</t>
  </si>
  <si>
    <t xml:space="preserve"> 177.25</t>
  </si>
  <si>
    <t xml:space="preserve"> Trained staff will lead participants with disabilities through a variety of skills, drills, and on-ice games. Whether it is their first time on the ice, or they are hoping to continue building their skating skills, this small class size will provide a fun learning experience for all! Participants will be separated into a smaller groups based on their age (5-8 years OR 9-17 years). Participants are required to provide their own CSA approved helmet and ice skates. </t>
  </si>
  <si>
    <t xml:space="preserve">
Adult: Arts and Culture</t>
  </si>
  <si>
    <t xml:space="preserve"> Library: Adult
</t>
  </si>
  <si>
    <t xml:space="preserve"> Sweetgrass Infusion Mist Workshop</t>
  </si>
  <si>
    <t xml:space="preserve"> Age: 18 to 102</t>
  </si>
  <si>
    <t xml:space="preserve"> 18, 19, 20, 21, 22, 23, 24, 25, 26, 27, 28, 29, 30, 31, 32, 33, 34, 35, 36, 37, 38, 39, 40, 41, 42, 43, 44, 45, 46, 47, 48, 49, 50, 51, 52, 53, 54, 55, 56, 57, 58, 59, 60, 61, 62, 63, 64, 65, 66, 67, 68, 69, 70, 71, 72, 73, 74, 75, 76, 77, 78, 79, 80, 81, 82, 83, 84, 85, 86, 87, 88, 89, 90, 91, 92, 93, 94, 95, 96, 97, 98, 99, 100, 101, 102</t>
  </si>
  <si>
    <t xml:space="preserve"> Register for this Indigenous workshop to learn about the benefits of sweetgrass and the importance of alternative options for smudging in public spaces. We will work together to make a sweetgrass infusion that will be strained to become a smokeless smudge mist. Presented by Roots and Raven. For adults. Registration is required at www.newmarketpl.ca/events. Cost is $15 per person.</t>
  </si>
  <si>
    <t xml:space="preserve"> 14 spot(s) leftNewmarket Public Library</t>
  </si>
  <si>
    <t xml:space="preserve"> Craft Supply Swap</t>
  </si>
  <si>
    <t xml:space="preserve"> Age: 16 to 105</t>
  </si>
  <si>
    <t xml:space="preserve"> 16, 17, 18, 19, 20, 21, 22, 23, 24, 25, 26, 27, 28, 29, 30, 31, 32, 33, 34, 35, 36, 37, 38, 39, 40, 41, 42, 43, 44, 45, 46, 47, 48, 49, 50, 51, 52, 53, 54, 55, 56, 57, 58, 59, 60, 61, 62, 63, 64, 65, 66, 67, 68, 69, 70, 71, 72, 73, 74, 75, 76, 77, 78, 79, 80, 81, 82, 83, 84, 85, 86, 87, 88, 89, 90, 91, 92, 93, 94, 95, 96, 97, 98, 99, 100, 101, 102, 103, 104, 105</t>
  </si>
  <si>
    <t xml:space="preserve"> Looking to refresh your craft supplies? Or maybe you have extra materials you no longer need? Here’s your chance to donate your unused craft supplies so someone else can be inspired to create with them! 
Unused donations will be accepted at the Newmarket Library from Tuesday, October 28 until Friday, October 31 during open hours. Donators will receive an early bird ticket for access to the craft supply meet starting at 12:30 p.m. Everything is free, but there is a limit of 5 craft supply items per person during the swap. Note: this limit is subject to change based on the number of donations the library receives.  </t>
  </si>
  <si>
    <t xml:space="preserve"> 100 spot(s) leftNewmarket Public Library</t>
  </si>
  <si>
    <t xml:space="preserve">
Adult: Books and Reading</t>
  </si>
  <si>
    <t xml:space="preserve"> Virtual Author Talk: Meet Michelle Good</t>
  </si>
  <si>
    <t xml:space="preserve"> Age: 18 to 110</t>
  </si>
  <si>
    <t xml:space="preserve">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t>
  </si>
  <si>
    <t xml:space="preserve"> Join us for a conversation with Michelle Good, award-winning author of Five Little Indians and member of the Red Pheasant Cree Nation. She will read from her latest work, Truth Telling: Seven Conversations about Indigenous Life in Canada, and discuss her writing journey. This event is presented by the Public Libraries of York and Durham Region. For adults. Registration is required for this online event. The zoom link will be sent to registrants via email the day before the event.</t>
  </si>
  <si>
    <t xml:space="preserve"> 25 spot(s) leftNewmarket Public Library</t>
  </si>
  <si>
    <t xml:space="preserve"> How to Start and Run a Book Club</t>
  </si>
  <si>
    <t xml:space="preserve"> Age: 18 to 105</t>
  </si>
  <si>
    <t xml:space="preserve"> 18, 19, 20, 21, 22, 23, 24, 25, 26, 27, 28, 29, 30, 31, 32, 33, 34, 35, 36, 37, 38, 39, 40, 41, 42, 43, 44, 45, 46, 47, 48, 49, 50, 51, 52, 53, 54, 55, 56, 57, 58, 59, 60, 61, 62, 63, 64, 65, 66, 67, 68, 69, 70, 71, 72, 73, 74, 75, 76, 77, 78, 79, 80, 81, 82, 83, 84, 85, 86, 87, 88, 89, 90, 91, 92, 93, 94, 95, 96, 97, 98, 99, 100, 101, 102, 103, 104, 105</t>
  </si>
  <si>
    <t xml:space="preserve"> Have you always wanted to start a book club? Enjoy meeting other book club lovers during this hour-long workshop. You will learn how to make your book club run smoothly and get an overview of the library resources available and how to use them, such as the book club kits service. For adults. Space is limited; registration is required.</t>
  </si>
  <si>
    <t xml:space="preserve"> 15 spot(s) leftNewmarket Public Library</t>
  </si>
  <si>
    <t xml:space="preserve">
Adult: Digital Skills</t>
  </si>
  <si>
    <t xml:space="preserve"> Digitizing Memories Workshop Part 1: Converting Slides and Negatives to Digital</t>
  </si>
  <si>
    <t xml:space="preserve"> Age: 18 to 101</t>
  </si>
  <si>
    <t xml:space="preserve"> 18, 19, 20, 21, 22, 23, 24, 25, 26, 27, 28, 29, 30, 31, 32, 33, 34, 35, 36, 37, 38, 39, 40, 41, 42, 43, 44, 45, 46, 47, 48, 49, 50, 51, 52, 53, 54, 55, 56, 57, 58, 59, 60, 61, 62, 63, 64, 65, 66, 67, 68, 69, 70, 71, 72, 73, 74, 75, 76, 77, 78, 79, 80, 81, 82, 83, 84, 85, 86, 87, 88, 89, 90, 91, 92, 93, 94, 95, 96, 97, 98, 99, 100, 101</t>
  </si>
  <si>
    <t xml:space="preserve"> Learn how to easily convert your old slides and films into digital formats and preserve your memories. Join our hands-on workshop to learn using a Kodak Slide and Film Scanner. Book a one-on-one appointment in our Maker Hub afterwards, to work on your own projects. For adults. Registration required. </t>
  </si>
  <si>
    <t xml:space="preserve"> 4 spot(s) leftNewmarket Public Library</t>
  </si>
  <si>
    <t xml:space="preserve"> 3D Printer Certification Part 1: Intro to 3D printing - Meet our Printers (Beginner Level)</t>
  </si>
  <si>
    <t xml:space="preserve"> Get started with 3D printing! This beginner-friendly session introduces you to the library’s 3D printers and how they work. Learn the basics and take the first step toward certification for independent use. For adults. Registration required.</t>
  </si>
  <si>
    <t xml:space="preserve"> 2 spot(s) leftNewmarket Public Library</t>
  </si>
  <si>
    <t xml:space="preserve"> Digitizing Memories Workshop Part 2: Converting Photos to Digital</t>
  </si>
  <si>
    <t xml:space="preserve"> Learn to digitize your cherished photos with the Epson FastFoto 680W. This program includes a full demo on organizing, scanning, and editing photos. Book a one-on-one Maker Hub session afterwards to work on your own projects. For adults. Registration required.</t>
  </si>
  <si>
    <t xml:space="preserve"> 6 spot(s) leftNewmarket Public Library</t>
  </si>
  <si>
    <t xml:space="preserve"> 3D Printer Certification Part 2: Downloading Files &amp; Slicing Basics (Intermediate Level)</t>
  </si>
  <si>
    <t xml:space="preserve"> Learn how to find 3D models online and prepare them for printing! This session covers how to download files from sites like Thingiverse, what file types to use, and how to use slicing software to get your file ready for the printer. For adults. Registration required.</t>
  </si>
  <si>
    <t xml:space="preserve"> 3D Printer Certification Part 3: Quiz &amp; Demo Print Booking</t>
  </si>
  <si>
    <t xml:space="preserve"> Wrap up your certification by completing a short quiz and a hands-on demo. You’ll choose a quick print from our Quickprints menu, slice the file, and schedule a time to show you’re ready to use the 3D printer independently. For adults. Registration is required.</t>
  </si>
  <si>
    <t xml:space="preserve"> Digitizing Memories Workshop Part 3: Converting 8mm and Super 8mm reels to Digital</t>
  </si>
  <si>
    <t xml:space="preserve"> Learn how to use a Wolverine Movie Maker Pro to convert your 8mm and Super 8mm reels to digital. This program includes a full demo on converting and editing reels. Book a one-on-one session afterwards to work on your own projects.</t>
  </si>
  <si>
    <t xml:space="preserve"> 7 spot(s) leftNewmarket Public Library</t>
  </si>
  <si>
    <t xml:space="preserve">
Adult: Health and Social Services</t>
  </si>
  <si>
    <t xml:space="preserve"> What can YR Housing Mediation Service do for you?</t>
  </si>
  <si>
    <t xml:space="preserve"> Age: 16 to 150</t>
  </si>
  <si>
    <t xml:space="preserve">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t>
  </si>
  <si>
    <t xml:space="preserve"> Join us with the Community Legal Clinic or York Region to learn more about the York Region Housing Mediation Service. This conflict resolution program is designed to provide a safe, respectful and productive space where housing related disputes can be resolved without resorting to the traditional and more expensive option in filing a Landlord &amp; Tenant Board application.</t>
  </si>
  <si>
    <t xml:space="preserve"> 50 spot(s) leftNewmarket Public Library</t>
  </si>
  <si>
    <t xml:space="preserve"> Know your Employment Rights</t>
  </si>
  <si>
    <t xml:space="preserve"> Join us with the Community Legal Clinic of York Region to learn about the Employment Standards Act, 2000; minimum standards Employers must provide to workers (including minimum wage, vacation pay, public holiday pay, overtime pay, termination pay); and the role of the Ministry of Labour.</t>
  </si>
  <si>
    <t xml:space="preserve"> Introduction to renting in Ontario; Landlord and Tenant’s rights and responsibilities</t>
  </si>
  <si>
    <t xml:space="preserve"> Join us with the Community Legal Clinic of York Region. Learn how to find a rental unit in Ontario. What to watch out for. Maintenance responsibilities and related issues. How evictions work... What is legal, what isn’t. Have your burning questions answered!</t>
  </si>
  <si>
    <t xml:space="preserve"> Immigration: Citizenship and Family Sponsorship</t>
  </si>
  <si>
    <t xml:space="preserve"> Join us with the Community Legal Clinic of York Region for an overview of eligibility criteria for adult citizenship applications and family sponsorship applications.</t>
  </si>
  <si>
    <t xml:space="preserve">
Children: Books and Reading</t>
  </si>
  <si>
    <t xml:space="preserve"> Library: Children
</t>
  </si>
  <si>
    <t xml:space="preserve"> Picturing Stories with Canadian Author and Illustrator Ruth Ohi</t>
  </si>
  <si>
    <t xml:space="preserve"> Celebrate I Read Canadian month with children’s author and illustrator Ruth Ohi! Young readers will learn where stories can come from, and through an interactive drawing demonstration, how characters are developed, and how scribbles and basic shapes can grow a story. Participants will create a visual story with Ruth, followed by a hands-on creative drawing component. Be inspired! Get creative! For children in Kindergarten to Grade 3. Register today. This event is funded with support from the Canada Council for the Arts through The Writers' Union of Canada.</t>
  </si>
  <si>
    <t xml:space="preserve"> 77 spot(s) leftNewmarket Public Library</t>
  </si>
  <si>
    <t xml:space="preserve">
Children: Build/Make/Do</t>
  </si>
  <si>
    <t xml:space="preserve"> Baby Art: Bubble Wrap Art</t>
  </si>
  <si>
    <t xml:space="preserve"> Age: 1m to 12m</t>
  </si>
  <si>
    <t xml:space="preserve"> Get creative with your baby!  This baby art session for babies ages 1 - 12 months is a time for you and your little one to explore your creative side together using a variety of art tools and mediums to create special art pieces and keepsakes.  Note: Please wear old clothes that can get messy.  Space is limited, please register.  If you have any questions, please contact Library Programmers at programs@newmarketpl.ca or phone 905-953-5110.</t>
  </si>
  <si>
    <t xml:space="preserve"> 5 spot(s) leftNewmarket Public Library</t>
  </si>
  <si>
    <t xml:space="preserve"> PA Day Fun: Robotics Nano with Obotz</t>
  </si>
  <si>
    <t xml:space="preserve"> 6.67</t>
  </si>
  <si>
    <t xml:space="preserve"> School's out! Unleash your imagination with robotics! Children will have a blast exploring real-world challenges using robotics to explore possible solutions with hands-on learning experiences and machine building. For ages 5 to 7 years. Cost is $10 per child. Each child will also receive a take-home robotics kit as part of the session, so the learning and fun can continue beyond the program. Presented by Obotz Newmarket. Registration is required.</t>
  </si>
  <si>
    <t xml:space="preserve"> PA Day Fun: Manga Art Class with Artist Alisa Kapnik</t>
  </si>
  <si>
    <t xml:space="preserve"> Age: 8 to 16</t>
  </si>
  <si>
    <t xml:space="preserve"> 8, 9, 10, 11, 12, 13, 14, 15, 16</t>
  </si>
  <si>
    <t xml:space="preserve"> Unleash your creativity — one character at a time! Join artist Alisa Kapnik for a fun and inspiring Manga art class where you’ll explore the unique style of Manga through character drawing, expressions, and poses. Perfect for beginners and art lovers alike! Presented by Sunny Events and Arts. For children ages 8 to 16 years. Registration is required.</t>
  </si>
  <si>
    <t xml:space="preserve"> 11 spot(s) leftNewmarket Public Library</t>
  </si>
  <si>
    <t xml:space="preserve"> Baby Art: Clay Ornaments</t>
  </si>
  <si>
    <t xml:space="preserve"> Get creative with your baby!  This baby art session for babies aged 1 to 12 months is a time for you and your little one to explore your creative side together using a variety of art tools and mediums to create special art pieces and keepsakes.  Note: Please wear clothes that can get messy.  Space is limited, please register.  If you have any questions, please contact Library Programmers at programs@newmarketpl.ca or phone 905-953-5110.</t>
  </si>
  <si>
    <t xml:space="preserve"> 9 spot(s) leftNewmarket Public Library</t>
  </si>
  <si>
    <t xml:space="preserve"> Remembrance Day Storycraft</t>
  </si>
  <si>
    <t xml:space="preserve"> Age: 5 to 12</t>
  </si>
  <si>
    <t xml:space="preserve"> 5, 6, 7, 8, 9, 10, 11, 12</t>
  </si>
  <si>
    <t xml:space="preserve"> Join us for a special Remembrance Day Storycraft on Sunday, November 9 at 2 p.m. in the picture book area. We will read “Finding Winnie” the True Story of the World’s Most Famous Bear written by Lindsay Mattick. Then we will create a Poppy painting with potatoes and acrylic paint. For children ages 5 to 12 years. Space is limited, registration required.</t>
  </si>
  <si>
    <t xml:space="preserve"> 47 spot(s) leftNewmarket Public Library</t>
  </si>
  <si>
    <t xml:space="preserve"> PA Day Fun: Anime Art Class with Artist Alisa Kapnik</t>
  </si>
  <si>
    <t xml:space="preserve"> Unleash your creativity - one character at a time! Join Us for a Relaxing and Inspiring Journey into the World of Anime! Whether you're a longtime fan or just curious, this is your chance to dive deep into the heart of anime through a step-by-step exploration designed to educate, inspire, and entertain. Presented by Sunny Events and Arts. For children ages 8 to 16 years. Registration is required.</t>
  </si>
  <si>
    <t xml:space="preserve"> 13 spot(s) leftNewmarket Public Library</t>
  </si>
  <si>
    <t xml:space="preserve"> Toddler Art: Clay Ornaments</t>
  </si>
  <si>
    <t xml:space="preserve"> Age: 2 to 4</t>
  </si>
  <si>
    <t xml:space="preserve"> 2, 3, 4</t>
  </si>
  <si>
    <t xml:space="preserve"> Get creative with your toddler!  This toddler art session for ages 2 to 4 years of age, is a time for you and your little one to explore your creative side together using a variety of art tools and mediums to create special art pieces and keepsakes.  Note: Please wear clothes that can get messy.  Space is limited, please register.  If you have any questions, please contact Library Programmers at programs@newmarketpl.ca or phone 905-953-5110.</t>
  </si>
  <si>
    <t xml:space="preserve"> 3 spot(s) leftNewmarket Public Library</t>
  </si>
  <si>
    <t xml:space="preserve"> Funny Animals Art Class with Artist Kate Medvedok</t>
  </si>
  <si>
    <t xml:space="preserve"> Newmarket Public Library</t>
  </si>
  <si>
    <t xml:space="preserve">
Youth: Arts/Science/Technology</t>
  </si>
  <si>
    <t xml:space="preserve"> Library: Youth
</t>
  </si>
  <si>
    <t xml:space="preserve"> Teen Create It: Tea Blends</t>
  </si>
  <si>
    <t xml:space="preserve"> Age: 13 to 18</t>
  </si>
  <si>
    <t xml:space="preserve"> 13, 14, 15, 16, 17, 18</t>
  </si>
  <si>
    <t xml:space="preserve"> Teens, join us to create some sips of the season. Ever wonder how to mix teas together? Learn how to make your own tea combinations at this library event just for teens! Make it here, then take it home to enjoy all season long. Space is limited, and registration is required. </t>
  </si>
  <si>
    <t xml:space="preserve"> 24 spot(s) leftNewmarket Public Library</t>
  </si>
  <si>
    <t xml:space="preserve"> 3D Printer Certification Workshop</t>
  </si>
  <si>
    <t xml:space="preserve"> Age: 16 to 55</t>
  </si>
  <si>
    <t xml:space="preserve"> 16, 17, 18, 19, 20, 21, 22, 23, 24, 25, 26, 27, 28, 29, 30, 31, 32, 33, 34, 35, 36, 37, 38, 39, 40, 41, 42, 43, 44, 45, 46, 47, 48, 49, 50, 51, 52, 53, 54, 55</t>
  </si>
  <si>
    <t xml:space="preserve"> Get connected with 3D printing! During this two-hour workshop, learn about the library’s 3D printers and how they work as well as how to find 3D models online and prepare them for printing. This session covers how to download files from sites like Thingiverse, what file types to use, and how to use slicing software to get your file ready for the printer. After the program, complete the online 3D printer certification quiz, then book your one-on-one appointment to show us you’re ready to use the 3D printer independently. For teens aged 16 years and older. BYO laptop. Registration required.</t>
  </si>
  <si>
    <t xml:space="preserve"> 29 spot(s) leftNewmarket Public Library</t>
  </si>
  <si>
    <t xml:space="preserve">
Youth: Leadership and Training</t>
  </si>
  <si>
    <t xml:space="preserve"> Winning Canadian Scholarships for Teens</t>
  </si>
  <si>
    <t xml:space="preserve"> Join us to learn about the types of activities that stand out on scholarships, how to find local, post-secondary, and national scholarships, and strategies for organizing and writing scholarship essays. Judy Fiebig is a Scholarship Consultant who guides young people to win Canadian leadership scholarships. For teens ages 13 to 18 and their caregivers. Registration is required.</t>
  </si>
  <si>
    <t xml:space="preserve"> 46 spot(s) leftNewmarket Public Library</t>
  </si>
  <si>
    <t xml:space="preserve">
Party Package: Gymnasium</t>
  </si>
  <si>
    <t xml:space="preserve"> Party Packages
</t>
  </si>
  <si>
    <t xml:space="preserve"> Party Package: Gymnasium </t>
  </si>
  <si>
    <t xml:space="preserve"> Age: 99 and under</t>
  </si>
  <si>
    <t xml:space="preserve"> $195.43</t>
  </si>
  <si>
    <t xml:space="preserve"> 97.72</t>
  </si>
  <si>
    <t xml:space="preserve"> Whether you are celebrating your birthday, looking for a team-building activity or wanting to just hang out with a group of friends, we’ve got your party needs covered! 
Simply register one attendee (or supervising adult) into this course to secure your rental. 
This Party Package Includes:
-	2 hour Private Room Rental from 2:00 – 4:00 p.m.
-	1 hour in the Gymnasium  from 3:00 – 4:00 p.m. (basketball, soccer, dodgeball &amp; floor hockey equipment available) 
-	Up to 15 participants
-	Up to 10 supervising adults 
-	Table and chair set-up and take down 
Please note: Decorations &amp; food are not included, but are more than welcome to be brought in! 
Cost: $195.43 + insurance fee and applicable taxes
For more information, please contact youthcentre@newmarket.ca </t>
  </si>
  <si>
    <t xml:space="preserve"> 1 spot(s) leftRecreation Youth Centre &amp; telMAX Indoor Skate Park</t>
  </si>
  <si>
    <t xml:space="preserve"> Whether you are celebrating your birthday, looking for a team-building activity or wanting to just hang out with a group of friends, we’ve got your party needs covered! 
Simply register one attendee (or supervising adult) into this course to secure your rental. 
This Party Package Includes:
-	2 hour Private Room Rental from 2:00 – 4:00 p.m.
-	1 hour in the Gymnasium  from 2:00 – 3:00 p.m. (basketball, soccer, dodgeball &amp; floor hockey equipment available) 
-	Up to 15 participants
-	Up to 10 supervising adults 
-	Table and chair set-up and take down 
Please note: Decorations &amp; food are not included, but are more than welcome to be brought in! 
Cost: $195.43 + insurance fee and applicable taxes
For more information, please contact youthcentre@newmarket.ca </t>
  </si>
  <si>
    <t xml:space="preserve"> Whether you are celebrating your birthday, looking for a team-building activity or wanting to just hang out with a group of friends, we’ve got your party needs covered! 
Simply register one attendee (or supervising adult) into this course to secure your rental. 
This Party Package Includes:
-        2 hour Private Room Rental from 4:00 – 6:00 p.m.
-        1 hour in the Gymnasium  from 5:00 – 6:00 p.m. (basketball, soccer, dodgeball &amp; floor hockey equipment available) 
-        Up to 15 participants
-        Up to 10 supervising adults 
-        Table and chair set-up and take down 
Please note: Decorations &amp; food are not included, but are more than welcome to be brought in! 
Cost: $195.43 + insurance fee and applicable taxes
For more information, please contact youthcentre@newmarket.ca </t>
  </si>
  <si>
    <t xml:space="preserve"> Whether you are celebrating your birthday, looking for a team-building activity or wanting to just hang out with a group of friends, we’ve got your party needs covered! 
Simply register one attendee (or supervising adult) into this course to secure your rental. 
This Party Package Includes:
-	2 hour Private Room Rental from 4:00 – 6:00 p.m.
-	1 hour in the Gymnasium  from 4:00 – 5:00 p.m. (basketball, soccer, dodgeball &amp; floor hockey equipment available) 
-	Up to 15 participants
-	Up to 10 supervising adults 
-	Table and chair set-up and take down 
Please note: Decorations &amp; food are not included, but are more than welcome to be brought in! 
Cost: $195.43 + insurance fee and applicable taxes
For more information, please contact youthcentre@newmarket.ca </t>
  </si>
  <si>
    <t xml:space="preserve"> Whether you are celebrating your birthday, looking for a team-building activity or wanting to just hang out with a group of friends, we’ve got your party needs covered! 
Simply register one attendee (or supervising adult) into this course to secure your rental. 
This Party Package Includes:
-	2 hour Private Room Rental from 4:00 – 6:00 p.m.
-	1 hour in the Gymnasium  from 5:00 – 6:00 p.m. (basketball, soccer, dodgeball &amp; floor hockey equipment available) 
-	Up to 15 participants
-	Up to 10 supervising adults 
-	Table and chair set-up and take down 
Please note: Decorations &amp; food are not included, but are more than welcome to be brought in! 
Cost: $195.43 + insurance fee and applicable taxes
For more information, please contact youthcentre@newmarket.ca </t>
  </si>
  <si>
    <t xml:space="preserve">
Party Package: Skate Park</t>
  </si>
  <si>
    <t xml:space="preserve"> Party Package: Skate Park</t>
  </si>
  <si>
    <t xml:space="preserve"> $221.20</t>
  </si>
  <si>
    <t xml:space="preserve"> 110.60</t>
  </si>
  <si>
    <t xml:space="preserve"> Whether you are celebrating your birthday, looking for a team-building activity or wanting to just hang out with a group of friends, we’ve got your party needs covered! 
Simply register one attendee (or supervising adult) into this course to secure your rental. 
This Party Package Includes:
-	2 hour Private Room Rental from 2:00 - 4:00 p.m.
-	1 hour in the Skate Park from 2:00 - 3:00 p.m.*
-	Up to 15 participants 
-	Up to 10 supervising adults 
-	Table and chair set-up and take down 
*A skateboard helmet, multi-sport helmet or hockey helmet is required. (Not permitted: Bike helmets) Scooter, skateboard or roller blades are permitted. (Not permitted: Bicycles, longboards, penny boards, 3-wheeled scooters, and RipStiks)
Please note: Decorations &amp; food are not included, but are more than welcome to be brought in! 
Cost: $221.20 + insurance fee and applicable taxes
For more information, please contact youthcentre@newmarket.ca</t>
  </si>
  <si>
    <t xml:space="preserve"> Whether you are celebrating your birthday, looking for a team-building activity or wanting to just hang out with a group of friends, we’ve got your party needs covered! 
Simply register one attendee (or supervising adult) into this course to secure your rental. 
This Party Package Includes:
-	2 hour Private Room Rental from 4:00 - 6:00 p.m.
-	1 hour in the Skate Park from 4:00 - 5:00 p.m.*
-	Up to 15 participants 
-	Up to 10 supervising adults 
-	Table and chair set-up and take down 
*A skateboard helmet, multi-sport helmet or hockey helmet is required. (Not permitted: Bike helmets) Scooter, skateboard or roller blades are permitted. (Not permitted: Bicycles, longboards, penny boards, 3-wheeled scooters, and RipStiks)
Please note: Decorations &amp; food are not included, but are more than welcome to be brought in! 
Cost: $221.20 + insurance fee and applicable taxes
For more information, please contact youthcentre@newmarket.ca</t>
  </si>
  <si>
    <t xml:space="preserve">
Party Package: Skating</t>
  </si>
  <si>
    <t xml:space="preserve"> Party Package: Skating</t>
  </si>
  <si>
    <t xml:space="preserve"> $130.00</t>
  </si>
  <si>
    <t xml:space="preserve"> 52.00</t>
  </si>
  <si>
    <t xml:space="preserve"> Whether you are celebrating your birthday, looking for a team-building activity or wanting to just hang out with a group of friends, we’ve got your party needs covered!
Simply register one attendee (or supervising adult) into this course to secure your rental. 
This Party Package Includes:
-2 hour Private Room Rental
-80 minutes on the ice during Public Skate 
-Up to 25 guests (including supervising adults)*
-Table and chair set-up and take down
*as per room capacity, no more than 25 individuals will be permitted in the Party Room.  
Please note: Decorations &amp; food are not included, but are more than welcome to be brought in!
Cost: $130 + insurance fee and applicable taxes
For more information, please contact sportsandleisure@newmarket.ca
</t>
  </si>
  <si>
    <t xml:space="preserve">
Preschool: Culinary Arts</t>
  </si>
  <si>
    <t xml:space="preserve"> Munchkins in the Kitchen </t>
  </si>
  <si>
    <t xml:space="preserve"> Age: 3 to 5</t>
  </si>
  <si>
    <t xml:space="preserve"> Path: Culinary Arts     
Level: Beginner      
A great way to introduce your child to the kitchen! Prepare healthy treats; learn new words, and different types of cultural foods. Please bring a container for treats to take home and a binder for recipes. Parent participation is required for this program. </t>
  </si>
  <si>
    <t xml:space="preserve"> Munchkins in the Kitchen - Halloween Treats </t>
  </si>
  <si>
    <t xml:space="preserve"> Path: Culinary Arts  
Level: Beginner / Intermediate 
In this fun hands-on class kids will create tasty Halloween treats to bring home and share with their family (or eat on their own). Kids will be given all of the supplies they need and follow the step by step instructions to create delicious Halloween treats. All skill levels welcome. Parent participation is required. </t>
  </si>
  <si>
    <t xml:space="preserve"> Munchkins in the Kitchen - Meet Me for Heathy Snacks </t>
  </si>
  <si>
    <t xml:space="preserve"> Path: Culinary Arts 
Level: Beginner 
This course is designed to engage your child in healthy eating through fund and hands on healthy snack preparation. We've got the fun-filled recipe for your child's enjoyment. This is a parent participation program. 
</t>
  </si>
  <si>
    <t xml:space="preserve"> Munchkins in the Kitchen - Holiday Baking </t>
  </si>
  <si>
    <t xml:space="preserve"> Path: Culinary Arts  
Level: Beginner / Intermediate 
In this fun hands-on class kids will create tasty Valentine's Day treats to bring home and share with their family (or eat on their own). Kids will be given all of the supplies they need and follow the step by step instructions to create a delicious Halloween treats. All skill levels welcome. Parent participation is required. </t>
  </si>
  <si>
    <t xml:space="preserve">
Preschool: Performing Arts</t>
  </si>
  <si>
    <t xml:space="preserve"> Ballet - Parent and Child Preschool </t>
  </si>
  <si>
    <t xml:space="preserve"> Path: Performing Arts     
Level: Beginner   
Your child will love this class as it teaches the fundamentals of ballet in a fun-filled encouraging and play-focused environment. Your child will learn warm-ups, choreography and proper cool down techniques all with your participation!. Ballet shoes required. Parent participation is required. </t>
  </si>
  <si>
    <t xml:space="preserve"> 7 spot(s) leftArmitage Village Public School</t>
  </si>
  <si>
    <t xml:space="preserve"> Ballet - Preschool </t>
  </si>
  <si>
    <t xml:space="preserve"> Path: Performing Arts     
Level: Beginner   
Your child will love this class as it teaches the fundamentals of ballet in a fun-filled encouraging and play-focused environment. Your child will learn warm-ups, choreography and proper cool down techniques. Ballet shoes required.	</t>
  </si>
  <si>
    <t xml:space="preserve"> 5 spot(s) leftArmitage Village Public School</t>
  </si>
  <si>
    <t xml:space="preserve"> Ballet - Parent and Child - Preschool </t>
  </si>
  <si>
    <t xml:space="preserve"> Path: Performing Arts     
Level: Beginner   
Your child will love this class as it teaches the fundamentals of ballet in a fun-filled encouraging and play-focused environment. Your child will learn warm-ups, choreography and proper cool down techniques. Ballet shoes required. </t>
  </si>
  <si>
    <t xml:space="preserve"> Path: Performing Arts   
Level: Beginner 
Your child will love this class as it teaches the fundamentals of ballet in a fun-filled encouraging and play-focused environment. Your child will learn warm-ups, choreography and proper cool down techniques. Ballet slipper shoes required.	</t>
  </si>
  <si>
    <t xml:space="preserve"> Path: Performing Arts   
Level: Beginner 
Your child will love this class as it teaches the fundamentals of ballet in a fun-filled encouraging and play-focused environment. Your child will learn warm-ups, choreography and proper cool down techniques all with their parent participation!  Ballet slipper shoes required.	Parent participation is required. </t>
  </si>
  <si>
    <t xml:space="preserve">
Preschool: Visual Arts</t>
  </si>
  <si>
    <t xml:space="preserve"> Mother Goose and Nursery Rhymes </t>
  </si>
  <si>
    <t xml:space="preserve"> Age: 1m to 6m</t>
  </si>
  <si>
    <t xml:space="preserve"> $75.08</t>
  </si>
  <si>
    <t xml:space="preserve"> 100.11</t>
  </si>
  <si>
    <t xml:space="preserve"> Path: Creative Arts                                                            
Level: Beginner                                                                 
Bring your baby and enjoy social time. Designed for the new parent and infant. Experience the spark of delight and magic that comes from enjoying a favourite rhyme or song. Lean a repertoire of rhymes, songs, stories and parenting tips. Enjoy bonding with your child or grandchild. Caregiver participation is required. </t>
  </si>
  <si>
    <t xml:space="preserve"> Art and Music for Tots </t>
  </si>
  <si>
    <t xml:space="preserve"> Path: Creative Arts                                                            
Level: Beginner                                                                 
Art and music can boost a child's creativity, confidence, concentration and coordination. Join us for fingerpainting, abstract art, collage, colouring, stickers, stamping and clay modeling, music, movement, and storytelling. Price includes all materials and supplies. Caregiver participation is required.</t>
  </si>
  <si>
    <t xml:space="preserve"> Mini Movers and Shakers</t>
  </si>
  <si>
    <t xml:space="preserve"> Path: 
Level:All
Welcome to supporting your child’s early physical wellness development. A great start to future health and well being this program is play based and chocked full of fun. Movement in early years is what underpins everything about your child’s development, and activities in this program will support children’s confidence, self esteem and physical skills, as well as their abilities ahead in the classroom.</t>
  </si>
  <si>
    <t xml:space="preserve">
Preschool: Martial Arts</t>
  </si>
  <si>
    <t xml:space="preserve"> Karate-Preschool</t>
  </si>
  <si>
    <t xml:space="preserve"> Age: 3 to 4 y 11m</t>
  </si>
  <si>
    <t xml:space="preserve"> 3, 4</t>
  </si>
  <si>
    <t xml:space="preserve"> $102.00</t>
  </si>
  <si>
    <t xml:space="preserve"> 204.00</t>
  </si>
  <si>
    <t xml:space="preserve"> Fitness, discipline, and fun at Jitsu-Do Karate. Preschool Karate is a program for early learners that focuses on fitness, coordination and fun. It builds the foundation for group participation and builds confidence to try new things. This program fosters the development of gross motor skills through games and drills as well as builds attention span and independence. Comfortable clothing and bare feet are required.</t>
  </si>
  <si>
    <t xml:space="preserve"> $103.00</t>
  </si>
  <si>
    <t xml:space="preserve"> 206.00</t>
  </si>
  <si>
    <t xml:space="preserve">
Preschool: Multi-Sport</t>
  </si>
  <si>
    <t xml:space="preserve"> Playball-Two Can Do!</t>
  </si>
  <si>
    <t xml:space="preserve"> Age: 2 to 2 y 11m</t>
  </si>
  <si>
    <t xml:space="preserve"> $214.00</t>
  </si>
  <si>
    <t xml:space="preserve"> 428.00</t>
  </si>
  <si>
    <t xml:space="preserve"> In partnership with Playball, this program is a great introduction to gross motor and sport skills while providing a wide range of suitable activities which stimulate and improve locomotion, balance, body awareness, muscular development and fine motor skills. Parent participation is required.</t>
  </si>
  <si>
    <t xml:space="preserve"> Playball-Sport Coaching</t>
  </si>
  <si>
    <t xml:space="preserve"> $236.00</t>
  </si>
  <si>
    <t xml:space="preserve"> 314.67</t>
  </si>
  <si>
    <t xml:space="preserve"> 7 spot(s) leftMaple Leaf Public School</t>
  </si>
  <si>
    <t xml:space="preserve"> Sportball-Parent and Child Multi-Sport</t>
  </si>
  <si>
    <t xml:space="preserve"> Age: 2 to 3 y 11m</t>
  </si>
  <si>
    <t xml:space="preserve"> 300.00</t>
  </si>
  <si>
    <t xml:space="preserve"> In partnership with Sportball, this Parent and Child programs teaches children introductory physical skills that builds confidence associated with our eight core sports (soccer, baseball, basketball, hockey, tennis, football, volleyball and golf). The program also helps adults understand proven teaching techniques that can be applied outside of the class.</t>
  </si>
  <si>
    <t xml:space="preserve"> 8 spot(s) leftCrossland Public School</t>
  </si>
  <si>
    <t xml:space="preserve">
Preschool: Skating</t>
  </si>
  <si>
    <t xml:space="preserve"> Skate-Learn to Ice Skate</t>
  </si>
  <si>
    <t xml:space="preserve"> $162.64</t>
  </si>
  <si>
    <t xml:space="preserve"> 325.28</t>
  </si>
  <si>
    <t xml:space="preserve"> Semi-private lessons will allow your child to develop their ice skating ability in a smaller group environment with a professional certified skating coach during a 30-minute lesson.  Group size will be 3:1 skater to coach ratio max.  CSA approved hockey helmet must be worn, as well as warm clothes, gloves or mitts. Participants must provide their own skates. Parents are required to stay on site during the lesson and spectate from the stands.</t>
  </si>
  <si>
    <t xml:space="preserve"> This fun, learn to ice skate program provides instruction in the early years of skating. The program teaches skating skills through simple instruction, music, games and toys. CSA approved hockey helmet must be worn, as well as gloves or mitts.  Participants must provide their own skates. Parents/Guardians are required to stay on site during the lesson and spectate from the stands.</t>
  </si>
  <si>
    <t xml:space="preserve">
Preschool: Soccer</t>
  </si>
  <si>
    <t xml:space="preserve"> Soccer Skills</t>
  </si>
  <si>
    <t xml:space="preserve"> 188.11</t>
  </si>
  <si>
    <t xml:space="preserve"> This program offers young children an opportunity to get a head start on the soccer season. Instructors will teach the new soccer enthusiasts the basic skills and rules of the game, while promoting sportsmanship and fair play. Indoor running shoes and comfortable clothing required.</t>
  </si>
  <si>
    <t xml:space="preserve"> 11 spot(s) leftArmitage Village Public School</t>
  </si>
  <si>
    <t xml:space="preserve"> 172.99</t>
  </si>
  <si>
    <t xml:space="preserve">
Skate Park: Scooter Lessons</t>
  </si>
  <si>
    <t xml:space="preserve"> Lessons
</t>
  </si>
  <si>
    <t xml:space="preserve"> Scooter Lessons - Private (Outdoor Skate Park)</t>
  </si>
  <si>
    <t xml:space="preserve"> $98.00</t>
  </si>
  <si>
    <t xml:space="preserve"> 130.67</t>
  </si>
  <si>
    <t xml:space="preserve"> Private Scooter Lessons for any skill level. Level of instruction to be determined based on skill level. A skateboard helmet, multi-sport helmet or hockey helmet is required, in addition to a scooter. Elbow, knee and wrist pads are recommended. For additional information or additional timeslots please call 905-953-5300 ext. 2828. Please note, these lessons will take place at the telMAX Outdoor Skate Park. Cancellations due to inclement weather will be communicated by 2 p.m. the day of each lesson. </t>
  </si>
  <si>
    <t xml:space="preserve"> FULL - Waitlist AvailabletelMAX Outdoor Skate Park</t>
  </si>
  <si>
    <t xml:space="preserve"> Scooter Lessons - Private</t>
  </si>
  <si>
    <t xml:space="preserve"> Private Scooter Lessons for any skill level. Level of instruction to be determined based on skill level. A skateboard helmet, multi-sport helmet or hockey helmet is required, in addition to a scooter. Elbow, knee and wrist pads are recommended. For additional information or additional timeslots please call 905-953-5300 ext. 2828</t>
  </si>
  <si>
    <t xml:space="preserve"> Scooter Lessons - Beginner (4-7 years)</t>
  </si>
  <si>
    <t xml:space="preserve"> Age: 4 to 7 y 11m</t>
  </si>
  <si>
    <t xml:space="preserve"> 4, 5, 6, 7</t>
  </si>
  <si>
    <t xml:space="preserve"> 120.00</t>
  </si>
  <si>
    <t xml:space="preserve"> A great introduction to the sport of freestyle scootering! Participants will learn proper stance, balance, park etiquette and safety while riding in our Skatepark setting. Introduction to the bunny hop and tailwhip will also be taught. A skateboard helmet, multi-sport helmet or hockey helmet is required, in addition to a scooter. Elbow, knee and wrist pads are recommended.</t>
  </si>
  <si>
    <t xml:space="preserve"> Scooter Lessons - Intermediate</t>
  </si>
  <si>
    <t xml:space="preserve"> Age: 4 to 99 y 11m</t>
  </si>
  <si>
    <t xml:space="preserve"> Review and perfect the core elements taught in beginner, with more emphasis on learning tricks and techniques needed to develop existing skills. Participants will also be taught an introduction to ramps, rails and ledges, as well as airs and spins. A skateboard helmet, multi-sport helmet or hockey helmet is required, in addition to a scooter. Elbow, knee and wrist pads are recommended. </t>
  </si>
  <si>
    <t xml:space="preserve"> Scooter Lessons - Beginner (7+ years)</t>
  </si>
  <si>
    <t xml:space="preserve"> Age: 7 to 99 y 11m</t>
  </si>
  <si>
    <t xml:space="preserve">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</si>
  <si>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 xml:space="preserve"> Scooter Lessons - Advanced</t>
  </si>
  <si>
    <t xml:space="preserve"> Advanced scooter lessons are for riders who are looking to become a bit more technical on their scooter and start learning difficult tricks. You will go over technical tricks such as manuals (balancing on one wheel) and riding fakie (rolling backwards on a scooter). Riders will also be taught combo tricks (mixed tricks) such as double tail whips, and 180 barspins. If you are in the advanced scooter class, your riding will become more stylish, clean and precise. A skateboard helmet, multi-sport helmet or hockey helmet is required, in addition to a scooter. Elbow, knee and wrist pads are recommended.</t>
  </si>
  <si>
    <t xml:space="preserve">
Skate Park: Skateboard Lessons</t>
  </si>
  <si>
    <t xml:space="preserve"> Skateboard Lessons - Private</t>
  </si>
  <si>
    <t xml:space="preserve"> Private Skateboard Lessons for any skill level. Level of instruction to be determined based on skill level. A skateboard helmet, multi-sport helmet or hockey helmet is required, in addition to a skateboard. Elbow, knee and wrist pads are recommended. For additional information or additional timeslots please call 905-953-5300 ext. 2828.</t>
  </si>
  <si>
    <t xml:space="preserve"> Skateboard Lessons Level 1 - Stance</t>
  </si>
  <si>
    <t xml:space="preserve"> This program is designed for those new to the sport. Participants will learn stance and balance on the board, develop proper techniques in pushing, push’n ride, push’n turn, tick tack, safety and park etiquette. A skateboard helmet, multi-sport helmet or hockey helmet is required, in addition to a skateboard. Elbow, knee and wrist pads are recommended.  </t>
  </si>
  <si>
    <t xml:space="preserve"> Skateboard Lessons Level 2 - Kicks 1 </t>
  </si>
  <si>
    <t xml:space="preserve"> Roll-Ins: Students continue to establish balance, proper pushing and basic skills with an introduction to roll-ins on low level (2 and 3 foot) flatbanks. Ongoing reinforcement of safety and park etiquette is emphasized. A skateboard helmet, multi-sport helmet or hockey helmet is required, in addition to a skateboard. Elbow, knee and wrist pads are recommended. </t>
  </si>
  <si>
    <t xml:space="preserve"> Skateboard Lessons Level 3 - Kicks 2</t>
  </si>
  <si>
    <t xml:space="preserve"> Drop-ins: Students capable of demonstrating the ability of balance and basic skills will learn drop in on 2 and 3 foot quarter pipes, ride fakie, reverts, move to 4 ft flatbank, roll in competency, learn ollie skills and skateboard care. A skateboard helmet, multi-sport helmet or hockey helmet is required, in addition to a skateboard. Elbow, knee and wrist pads are recommended. </t>
  </si>
  <si>
    <t xml:space="preserve"> Skateboard Lessons Level 4 - Axles 1</t>
  </si>
  <si>
    <t xml:space="preserve"> Transitions: Students continue to develop skills of drop-in on quarters 4 and 5 feet., competency in kick turns, and proper pumping on transitions. They will continue to master ollie standing and ollie moving, speed pumping, manuals and also be introduced to grinds. A skateboard helmet, multi-sport helmet or hockey helmet is required, in addition to a skateboard. Elbow, knee and wrist pads are recommended.</t>
  </si>
  <si>
    <t xml:space="preserve"> Skateboard Lessons Level 5 - Axles 2</t>
  </si>
  <si>
    <t xml:space="preserve"> Stalls: Students continue to develop skills on flatbanks and learn a progression of stalls in the half pipe. A skateboard helmet, multi-sport helmet or hockey helmet is required, in addition to a skateboard. Elbow, knee and wrist pads are recommended.</t>
  </si>
  <si>
    <t xml:space="preserve"> Age: 4 to 9 y 11m</t>
  </si>
  <si>
    <t xml:space="preserve"> 4, 5, 6, 7, 8, 9</t>
  </si>
  <si>
    <t xml:space="preserve">
Staff Training: Behaviour Management</t>
  </si>
  <si>
    <t xml:space="preserve"> Staff Training
</t>
  </si>
  <si>
    <t xml:space="preserve"> Fall Staff: Nonviolent Crisis Intervention Training</t>
  </si>
  <si>
    <t xml:space="preserve"> Age: 14 to 99</t>
  </si>
  <si>
    <t xml:space="preserve"> 14, 15, 16, 17, 18, 19, 20, 21, 22, 23, 24, 25, 26, 27, 28, 29, 30, 31, 32, 33, 34, 35, 36, 37, 38, 39, 40, 41, 42, 43, 44, 45, 46, 47, 48, 49, 50, 51, 52, 53, 54, 55, 56, 57, 58, 59, 60, 61, 62, 63, 64, 65, 66, 67, 68, 69, 70, 71, 72, 73, 74, 75, 76, 77, 78, 79, 80, 81, 82, 83, 84, 85, 86, 87, 88, 89, 90, 91, 92, 93, 94, 95, 96, 97, 98, 99</t>
  </si>
  <si>
    <t xml:space="preserve"> 07:00</t>
  </si>
  <si>
    <t xml:space="preserve"> 8.57</t>
  </si>
  <si>
    <t xml:space="preserve"> Non-Violent Crisis Intervention (NVCI) Training prepares staff to prevent and de-escalate medium to high-risk behaviour using safe, non-restrictive methods and successful preventative measures. CPI’s framework introduces a 4-step process for turning crises into an opportunity for positive outcome, and will empower staff to feel more confident and comfortable when assisting patrons and/or participants.  Please note, this course is closed for registration to Fall 2024 Staff ONLY.</t>
  </si>
  <si>
    <t xml:space="preserve">
Staff Training: Health and Safety</t>
  </si>
  <si>
    <t xml:space="preserve"> Health &amp; Safety + New Staff Orientation Training</t>
  </si>
  <si>
    <t xml:space="preserve"> This training is for NEW Town of Newmarket Staff Only.
</t>
  </si>
  <si>
    <t xml:space="preserve"> Municipal Office</t>
  </si>
  <si>
    <t xml:space="preserve"> 19 spot(s) leftNewmarket Community Centre &amp; Lions Hall</t>
  </si>
  <si>
    <t xml:space="preserve"> 27 spot(s) leftNewmarket Community Centre &amp; Lions Hall</t>
  </si>
  <si>
    <t xml:space="preserve"> New Staff Orientation </t>
  </si>
  <si>
    <t xml:space="preserve"> 20 spot(s) leftMagna Centre</t>
  </si>
  <si>
    <t xml:space="preserve">
Staff Training: High Five - Principles of Healthy Child Development</t>
  </si>
  <si>
    <t xml:space="preserve"> HIGH FIVE: Principles of Healthy Child Development</t>
  </si>
  <si>
    <t xml:space="preserve"> 15.00</t>
  </si>
  <si>
    <t xml:space="preserve"> The Principles of Healthy Child Development is designed to train leaders in best practices when working with children ages 4 to 12. This one day course will provide participants with resources and techniques to assist in delivering quality sport and recreation programs. Upon completion of the course, participants will receive a nationally recognized HIGH FIVE certification. Please note, this course is only open to Town of Newmarket staff ONLY. </t>
  </si>
  <si>
    <t xml:space="preserve">
Extended Care: Ray Twinney Recreation Complex - AM</t>
  </si>
  <si>
    <t xml:space="preserve"> Extended Care
</t>
  </si>
  <si>
    <t xml:space="preserve"> Extended Care Ray Twinney AM - Week 9</t>
  </si>
  <si>
    <t xml:space="preserve"> Age: 4 to 12 y 11m</t>
  </si>
  <si>
    <t xml:space="preserve"> $27.10</t>
  </si>
  <si>
    <t xml:space="preserve"> 18.07</t>
  </si>
  <si>
    <t xml:space="preserve"> Morning extended care is available for registrants who need care before the regular camp hours (9:00am - 4:00pm). Extended care will be provided at the Ray Twinney Recreation Complex from 7:30 - 9:00 am. All participants must be registered in a camp located at Ray Twinney to attend. </t>
  </si>
  <si>
    <t xml:space="preserve">
Extended Care: Ray Twinney Recreation Complex - PM</t>
  </si>
  <si>
    <t xml:space="preserve"> Extended Care Ray Twinney PM - Week 9</t>
  </si>
  <si>
    <t xml:space="preserve"> Afternoon extended care is available for registrants who need care after the regular camp hours (9:00am - 4:00pm).  Extended care will be provided at the Ray Twinney Recreation Complex from 4:00 – 5:30 p.m. All participants must be registered in a camp located at Ray Twinney to attend.</t>
  </si>
  <si>
    <t xml:space="preserve">
Camps: Last Blast</t>
  </si>
  <si>
    <t xml:space="preserve"> General
</t>
  </si>
  <si>
    <t xml:space="preserve"> Last Blast: Kids Place Camp Jr</t>
  </si>
  <si>
    <t xml:space="preserve"> Age: 6 to 8 y 11m</t>
  </si>
  <si>
    <t xml:space="preserve"> 6, 7, 8</t>
  </si>
  <si>
    <t xml:space="preserve"> $195.00</t>
  </si>
  <si>
    <t xml:space="preserve"> 27.86</t>
  </si>
  <si>
    <t xml:space="preserve"> Spend the last week of summer having a BLAST! Campers will do a little bit of everything, including, sports, games, team challenges, crafts, songs and so much more. Campers will enjoy three water days and a special guest. But, that’s not it – Jr and Sr campers will also head off on an exciting local outing. Don't miss out on our final week of adventure! Extended Care is available at Ray Twinney Recreation Complex. </t>
  </si>
  <si>
    <t xml:space="preserve"> Last Blast: Kids Place Camp Mini</t>
  </si>
  <si>
    <t xml:space="preserve"> Spend the last week of summer having a BLAST! Campers will do a little bit of everything, including, sports, games, team challenges, crafts, songs and so much more. Campers will enjoy three water days and a special guest. Don't miss out on our final week of adventure! Extended Care is available at Ray Twinney Recreation Complex. </t>
  </si>
  <si>
    <t xml:space="preserve"> Last Blast: Kids Place Camp Sr</t>
  </si>
  <si>
    <t xml:space="preserve">
Inclusion: 1:1 Support</t>
  </si>
  <si>
    <t xml:space="preserve"> Inclusion &amp; Support Services
</t>
  </si>
  <si>
    <t xml:space="preserve"> Summer Camp 1:1 Support Request - Week 9</t>
  </si>
  <si>
    <t xml:space="preserve"> Age: 4 to 20 y 11m</t>
  </si>
  <si>
    <t xml:space="preserve"> 4, 5, 6, 7, 8, 9, 10, 11, 12, 13, 14, 15, 16, 17, 18, 19, 20</t>
  </si>
  <si>
    <t xml:space="preserve"> 01:00 am</t>
  </si>
  <si>
    <t xml:space="preserve"> Inclusion 1:1 Support is a service (not a camp) that is offered to campers with disabilities and unique needs in order to participate fully and successfully in camps. By registering in this service, you are requesting a Town of Newmarket Inclusion Facilitator to work 1:1 with your camper with a disability. Please register into the weeks of 1:1 support that correspond to the child’s registered camp. Please note, this is only a request process. A camper’s Inclusion 1:1 Support Staff will be confirmed by the Town of Newmarket Inclusion team. </t>
  </si>
  <si>
    <t xml:space="preserve"> Inclusion Facilitation</t>
  </si>
  <si>
    <t xml:space="preserve">
Camps: Art Attack</t>
  </si>
  <si>
    <t xml:space="preserve"> Specialty
</t>
  </si>
  <si>
    <t xml:space="preserve"> Art Attack Camp</t>
  </si>
  <si>
    <t xml:space="preserve"> $215.00</t>
  </si>
  <si>
    <t xml:space="preserve"> 30.71</t>
  </si>
  <si>
    <t xml:space="preserve"> Let’s get crafty! Join us for a week of visual arts and crafts, where campers will enjoy drawing, sketching, painting and so much more! Staff will guide campers through two crafts per day, while encouraging them to put their own unique spin on their one-of-a-kind work. Campers will enjoy a special guest and three recreational swims per week. This camp wraps up with a ‘Juice &amp; Cheesie’ Art Show on Friday at 3 p.m. for friends and family. No Extended Care available for this week of camp. </t>
  </si>
  <si>
    <t xml:space="preserve">
Camps: Multi-Sport Jr</t>
  </si>
  <si>
    <t xml:space="preserve"> Sports Camp Jr</t>
  </si>
  <si>
    <t xml:space="preserve"> GAME ON! Campers will dive into a mix of sports each day, learning basic skills and rules of each sport. Through engaging drills, camp games, three recreational swims and outdoor play, participants are sure to stay active and energized all week. Get ready to bring your game face and join the fun! No Extended Care available for this week of camp.</t>
  </si>
  <si>
    <t xml:space="preserve">
Camps: Multi-Sport Mini</t>
  </si>
  <si>
    <t xml:space="preserve"> Minor Leaguers</t>
  </si>
  <si>
    <t xml:space="preserve"> Hey future sports stars! Are you ready for an action-packed week at Minor Leaguers? Jump into all kinds of exciting sports, and team up with new rookies to learn a variety of new skills, drills and rules. Plus, enjoy active camp games, crafts, songs, outdoor play and two water days each week. Bring your best sportsmanship and get ready to cheer each other on! No Extended Care available for this week of camp.</t>
  </si>
  <si>
    <t xml:space="preserve">
Camps: Skateboard &amp; Scooter</t>
  </si>
  <si>
    <t xml:space="preserve"> Skate &amp; Scooter Jr</t>
  </si>
  <si>
    <t xml:space="preserve"> Get ready to unleash your inner Tony Hawk by mastering the elements of scootering and skateboarding and learning park etiquette! This action-packed camp is perfect for everyone, from beginners to seasons skaters, offering plenty of skateboard and scooter time to practice. But that’s not all – our staff will lead campers through a variety of active games, sports and outings along the Tom Taylor Trail, plus a refreshing recreational swim once a week. Please note, no official instruction is provided, but staff are available to support riders and give pointers and encouragement throughout the day! Participants require their own skateboard or scooter and skateboard helmet. Equipment NOT permitted includes: bikes, bike helmets, multi-use helmets, roller skates, penny boards, long boards, RipStiks, scooters with large wheels, and three-wheeled scooters. No Extended Care available for this week of camp. </t>
  </si>
  <si>
    <t xml:space="preserve">
Youth: Culinary Arts</t>
  </si>
  <si>
    <t xml:space="preserve"> Arts &amp; Culture
</t>
  </si>
  <si>
    <t xml:space="preserve"> Teens in the Kitchen </t>
  </si>
  <si>
    <t xml:space="preserve"> Age: 11 to 16</t>
  </si>
  <si>
    <t xml:space="preserve"> 11, 12, 13, 14, 15, 16</t>
  </si>
  <si>
    <t xml:space="preserve"> Path: Culinary Arts   
Level: Beginner - Intermediate  
Let's explore the summer season through food as we cook, bake, and create some seasonal spring and summer dishes you can enjoy with new friends. Participants will be given all the supplies they need to follow step by step instructions to create and eat delicious meals. All skill levels welcome.</t>
  </si>
  <si>
    <t xml:space="preserve">
Youth: Visual Arts</t>
  </si>
  <si>
    <t xml:space="preserve"> Artist Experience - Watercolour for Youth</t>
  </si>
  <si>
    <t xml:space="preserve"> Age: 10 to 16</t>
  </si>
  <si>
    <t xml:space="preserve"> 10, 11, 12, 13, 14, 15, 16</t>
  </si>
  <si>
    <t xml:space="preserve"> $87.48</t>
  </si>
  <si>
    <t xml:space="preserve"> 58.32</t>
  </si>
  <si>
    <t xml:space="preserve"> Path: Visual Arts 
Level: Beginner 
Explore watercolour techniques in the course ideal for beginner youth artists, we will explore colour value and mixing, experiment with different approaches, brushwork and mediums. There will be demonstration, discussion and individual support. Build visual harmony as you bring your reference subject to life.
</t>
  </si>
  <si>
    <t xml:space="preserve"> Artist Experience Halloween Theme - Paint and Sip for Youth </t>
  </si>
  <si>
    <t xml:space="preserve"> 25.00</t>
  </si>
  <si>
    <t xml:space="preserve"> Path: Visual Arts 
Level: Beginner 
Get into the Halloween spirit with our ‘Halloween Cat’ acrylic painting workshop! Perfect for all skill levels, you’ll learn to paint a whimsical Halloween cat surrounded by festive elements. Unleash your creativity and have a spook-tacular time! Beverages and snacks will be available for sale. </t>
  </si>
  <si>
    <t xml:space="preserve">
Youth: Martial Arts</t>
  </si>
  <si>
    <t xml:space="preserve"> Brazilian Jiu Jitsu-Introduction</t>
  </si>
  <si>
    <t xml:space="preserve"> Age: 12 to 17 y 11m</t>
  </si>
  <si>
    <t xml:space="preserve"> 12, 13, 14, 15, 16, 17</t>
  </si>
  <si>
    <t xml:space="preserve"> In partnership with Jitsu-Do Karate, self-defense, self-confidence, exercise, and fun await at Intro to Brazilian Jiu-Jitsu. This class will introduce students to the fundamentals of the grappling and self-defense principles found in Brazilian Jiu Jitsu and possibly plant a seed for a future in the martial arts. Uniform not required. Playful holds and pins are present in this class curriculum, but no submissions are permitted.</t>
  </si>
  <si>
    <t xml:space="preserve"> 8 spot(s) leftJitsu-Do Karate</t>
  </si>
  <si>
    <t xml:space="preserve"> 10 spot(s) leftJitsu-Do Karate</t>
  </si>
  <si>
    <t xml:space="preserve">
Youth: Skating</t>
  </si>
  <si>
    <t xml:space="preserve"> Learn to Ice Skate: Teen</t>
  </si>
  <si>
    <t xml:space="preserve"> Age: 13 to 17 y 11m</t>
  </si>
  <si>
    <t xml:space="preserve"> 13, 14, 15, 16, 17</t>
  </si>
  <si>
    <t xml:space="preserve"> $131.52</t>
  </si>
  <si>
    <t xml:space="preserve"> 157.82</t>
  </si>
  <si>
    <t xml:space="preserve"> This flexible teen program is designed for beginner ice skaters or those who skated as a child and want to brush up on their skills. A certified coach will assist you to become a confident skater.  CSA Approved hockey helmets are recommended for all skaters.</t>
  </si>
  <si>
    <t xml:space="preserve">
Youth: Volleyball</t>
  </si>
  <si>
    <t xml:space="preserve"> Volleyball: Train to Train</t>
  </si>
  <si>
    <t xml:space="preserve"> Age: 13 to 15 y 11m</t>
  </si>
  <si>
    <t xml:space="preserve"> 13, 14, 15</t>
  </si>
  <si>
    <t>Adult Programs</t>
  </si>
  <si>
    <t>Clay Basics Level 1</t>
  </si>
  <si>
    <t>Explores hand building, pinch pots, coil work, and much more.</t>
  </si>
  <si>
    <t>Clay Basics Level 2</t>
  </si>
  <si>
    <t>Takes potery skills to the next level through independent projects</t>
  </si>
  <si>
    <t>Clay Ornaments Workshop</t>
  </si>
  <si>
    <t>Create one of a kind clay holiday ornaments</t>
  </si>
  <si>
    <t>Clay Wheel Throwing Level 1</t>
  </si>
  <si>
    <t>Lean fundamental wheel throwing techniques</t>
  </si>
  <si>
    <t>Clay Wheel Throwing Level 2</t>
  </si>
  <si>
    <t>Unleash your creativity in this advanced class</t>
  </si>
  <si>
    <t>Clay Wheel Throwing Workshop</t>
  </si>
  <si>
    <t>Learn how to build your own personal patio planer</t>
  </si>
  <si>
    <t>Culinary Collage</t>
  </si>
  <si>
    <t>This program teaches new cooks skills to make meals on their own</t>
  </si>
  <si>
    <t>Holiday Baking Workshop</t>
  </si>
  <si>
    <t>Learn about holiday baking</t>
  </si>
  <si>
    <t>The Korean Kitchen</t>
  </si>
  <si>
    <t>Explore authentic south korean dishes</t>
  </si>
  <si>
    <t>Bhangra</t>
  </si>
  <si>
    <t>This dynamic class explores Bhangra</t>
  </si>
  <si>
    <t>Cuban Salsa - Casino Rueda Level 1 and 2</t>
  </si>
  <si>
    <t>Start with fundamental partner work figures in both salsa</t>
  </si>
  <si>
    <t>Latin Dance Partnerwork - beginner</t>
  </si>
  <si>
    <t>Participants learn basic concepts and figures of salsa</t>
  </si>
  <si>
    <t>Latin Dance Partnerwork - intermediate</t>
  </si>
  <si>
    <t>Dancers will begin building patterns and combinations from salsa</t>
  </si>
  <si>
    <t>Sewing Level 1</t>
  </si>
  <si>
    <t xml:space="preserve">This sewing class covers all basics </t>
  </si>
  <si>
    <t>Sewing Level 2</t>
  </si>
  <si>
    <t>If you have mastered the basics and are ready to sew garments</t>
  </si>
  <si>
    <t>Drawing and Painting Level 1</t>
  </si>
  <si>
    <t>Unleash your creativity while you develop technical skills</t>
  </si>
  <si>
    <t>Drawing and Painting Level 2</t>
  </si>
  <si>
    <t>This course takes a closer look at the drawing and the painting process</t>
  </si>
  <si>
    <t>Mosaic Making</t>
  </si>
  <si>
    <t>Create your very own mosaic</t>
  </si>
  <si>
    <t>Begin To Spin</t>
  </si>
  <si>
    <t>The non-competitive group cycling class prepares novice riders to participate and feel comforatable on the bike</t>
  </si>
  <si>
    <t>Bollywood Dance</t>
  </si>
  <si>
    <t>Bollywood dance s a very energetic and slightly theatrical dance style</t>
  </si>
  <si>
    <t>Boxing Level 1</t>
  </si>
  <si>
    <t>Will learn the fundamentals of boxing including stance, punches, footwork, and combinations</t>
  </si>
  <si>
    <t>Boxing Level 2</t>
  </si>
  <si>
    <t>Ideal for participants with prior experience or those who have completed boxing 1</t>
  </si>
  <si>
    <t>Cycle and Strength</t>
  </si>
  <si>
    <t>Improve your cardio, posture, strength, and flexibility</t>
  </si>
  <si>
    <t>Get your grooze on in this fun cardio workout</t>
  </si>
  <si>
    <t>Heart and Sole Fitness</t>
  </si>
  <si>
    <t>40+</t>
  </si>
  <si>
    <t>40</t>
  </si>
  <si>
    <t>This low-impact, high energy class is designed for women over 40 who want to stay active and have fun</t>
  </si>
  <si>
    <t>Kickboxing Level 1</t>
  </si>
  <si>
    <t>In the striking art of kickboxing people will learn various kicks and punches</t>
  </si>
  <si>
    <t>Kickboxing Level 2</t>
  </si>
  <si>
    <t>Ideal for participants with prior experience or those who have completed kick boxing 1</t>
  </si>
  <si>
    <t>Movement, Mindfulness and Meditation</t>
  </si>
  <si>
    <t>Involves movement, mindfullness, and medititatiom</t>
  </si>
  <si>
    <t>PIlates FLow</t>
  </si>
  <si>
    <t>Class caters to indivisuals with prior PIlates Experience</t>
  </si>
  <si>
    <t>Pilates Level 1</t>
  </si>
  <si>
    <t>Enjoy this introduction to Pilates</t>
  </si>
  <si>
    <t>Pilates Level 2</t>
  </si>
  <si>
    <t>If you have some pilates experience this is for you</t>
  </si>
  <si>
    <t>Return to Fitness</t>
  </si>
  <si>
    <t>Boost your fitness and confidence levels</t>
  </si>
  <si>
    <t>Perfect for indivisuals with limited mobility</t>
  </si>
  <si>
    <t>Stride and Strenght</t>
  </si>
  <si>
    <t>Get a full body workout</t>
  </si>
  <si>
    <t>Total Body Tone</t>
  </si>
  <si>
    <t>There is something for everyone in this twice weekly class</t>
  </si>
  <si>
    <t>Weight Training Plus 18+</t>
  </si>
  <si>
    <t>Join our certified personal trained-led program</t>
  </si>
  <si>
    <t>Weight Training Women Level 1</t>
  </si>
  <si>
    <t>This program introduces women to training with free weights</t>
  </si>
  <si>
    <t>Weight Training Women Level 2</t>
  </si>
  <si>
    <t>This proram is for those with previous expeirence</t>
  </si>
  <si>
    <t>Weight Training Women Plus</t>
  </si>
  <si>
    <t>Yoga- Ashtanga</t>
  </si>
  <si>
    <t>Follow structured sequence of postures</t>
  </si>
  <si>
    <t>Using a chair for support this is begginer level toga</t>
  </si>
  <si>
    <t>Yoga - Core</t>
  </si>
  <si>
    <t>Stay fit and toned, and increase strength</t>
  </si>
  <si>
    <t>Yoga - Gentle</t>
  </si>
  <si>
    <t>This class is recommended to those that are new</t>
  </si>
  <si>
    <t>Yoga -  Hatha</t>
  </si>
  <si>
    <t>Great choice for those new to yoga</t>
  </si>
  <si>
    <t>Yoga - Introduction</t>
  </si>
  <si>
    <t>Yoga increases flexibility, helps heal injuries, and reduce stress</t>
  </si>
  <si>
    <t>Yoga - Men</t>
  </si>
  <si>
    <t>Designed specifically for men</t>
  </si>
  <si>
    <t>Yoga Therapy - Counter the Effect of Sitting</t>
  </si>
  <si>
    <t>Prolonged sitting can be very harmful, this class helps counter those effects</t>
  </si>
  <si>
    <t>Yoga Therapy - Private Session</t>
  </si>
  <si>
    <t>Private yoga therapy sessions</t>
  </si>
  <si>
    <t>Discover the best of East and West as Yogalates fused the modern techniques of pilates</t>
  </si>
  <si>
    <t>Museum Christmas Tour and Treat</t>
  </si>
  <si>
    <t>Step back in time this holiday season and visit the historic Erchless Estate and more</t>
  </si>
  <si>
    <t>Museum Walking Tour: Oakville and the Underground Railroad</t>
  </si>
  <si>
    <t>This unique indoor/outdoor provides a fascinating glimpse into the history of the Underground Railroad</t>
  </si>
  <si>
    <t>Badminton Ladder</t>
  </si>
  <si>
    <t>The badminton ladder for experieced players offers a consistent level of competition and number of games each week</t>
  </si>
  <si>
    <t>Badminton Level 1</t>
  </si>
  <si>
    <t>Step up your game with the help of a certified coach</t>
  </si>
  <si>
    <t>Badminton Level 2</t>
  </si>
  <si>
    <t>Players will continue to build on skills developed in level 1</t>
  </si>
  <si>
    <t>Golf - Get Golf Ready</t>
  </si>
  <si>
    <t>This is a unique program designed for adult novice and beginner players</t>
  </si>
  <si>
    <t>Golf - Parent and Child</t>
  </si>
  <si>
    <t>What a better way to spend time with your child</t>
  </si>
  <si>
    <t>Hockey: ORHL Practice</t>
  </si>
  <si>
    <t>Sharpen your skills and drills at the Oakville's Adult Hockey School</t>
  </si>
  <si>
    <t>Take your game to the next level!</t>
  </si>
  <si>
    <t>This course is for players brand new to the game</t>
  </si>
  <si>
    <t>Pickleball - Beginner Outdoor</t>
  </si>
  <si>
    <t>Geared to players brand new to the game</t>
  </si>
  <si>
    <t xml:space="preserve">Pickleball - Intermediate </t>
  </si>
  <si>
    <t>Pickleball - Intermediate Outdoor</t>
  </si>
  <si>
    <t>Pickleball Ladder</t>
  </si>
  <si>
    <t>The program provides a structured and competitive enviroment for experienced players</t>
  </si>
  <si>
    <t>Pickleball Play and Learn</t>
  </si>
  <si>
    <t>This program is geared toward beginner and novice players</t>
  </si>
  <si>
    <t>Squash Level 1</t>
  </si>
  <si>
    <t>Improve overall fitness and agility</t>
  </si>
  <si>
    <t>Tennis Beginner</t>
  </si>
  <si>
    <t>Introduction to the basic skills and rules to tennis</t>
  </si>
  <si>
    <t>Tennis Indoors</t>
  </si>
  <si>
    <t>Get active and stay wam during this fun tennis program</t>
  </si>
  <si>
    <t>Tennis Intermediate and Up</t>
  </si>
  <si>
    <t>For players who have had lesson in past</t>
  </si>
  <si>
    <t>Improvisation with Oakville Improv</t>
  </si>
  <si>
    <t>Build skills for laugh and for life!</t>
  </si>
  <si>
    <t>Table Saw Workshop</t>
  </si>
  <si>
    <t>Tale a closer look at how a table saw works</t>
  </si>
  <si>
    <t>Woodworking Holiday Gifts</t>
  </si>
  <si>
    <t>Make a gift for someone</t>
  </si>
  <si>
    <t>Woodworking Level 1</t>
  </si>
  <si>
    <t>Experience the satisfaction of creating something unique from a raw material</t>
  </si>
  <si>
    <t>Camp Programs</t>
  </si>
  <si>
    <t>Art Apprentices -  Camp</t>
  </si>
  <si>
    <t>Use your imagination in this one of a kinf art camp!</t>
  </si>
  <si>
    <t>Art Explorers</t>
  </si>
  <si>
    <t>Young artists create masterpieces each day while exploring the exciting world of art.</t>
  </si>
  <si>
    <t>Artful Artifical Intelligence - Camp</t>
  </si>
  <si>
    <t>Campers are introduced to AI technology, it's applications, and its uses</t>
  </si>
  <si>
    <t>Arts and Crafts camp - Ages 7-9</t>
  </si>
  <si>
    <t>Get crafty this summer! Guided by an art instructor.</t>
  </si>
  <si>
    <t>Carpenter's Apprentice</t>
  </si>
  <si>
    <t>Budding sculptors will work a half day in the workshop to create 3d sculptures</t>
  </si>
  <si>
    <t>Culinary Kids</t>
  </si>
  <si>
    <t>Ths camp teaches little cooks skills to make meals on their own!</t>
  </si>
  <si>
    <t>Curtain Call Camp - Ages 7 - 9</t>
  </si>
  <si>
    <t>In this enhanced one week prgram, inspiring young actors will step on stage to discover their creative voice</t>
  </si>
  <si>
    <t>Digital Dimensions</t>
  </si>
  <si>
    <t>This camp introduced digital technology, and more!</t>
  </si>
  <si>
    <t>CampOAK - Ages 10-12</t>
  </si>
  <si>
    <t>What would be better than a fun filled summer!</t>
  </si>
  <si>
    <t>CampOAK - Ages 4-5</t>
  </si>
  <si>
    <t>The tots program is designed with your child's needs in mind</t>
  </si>
  <si>
    <t>CampOAK - Ages 6-7</t>
  </si>
  <si>
    <t>CampOAK - Ages 8-9</t>
  </si>
  <si>
    <t>what would be better than a fun filled summer!</t>
  </si>
  <si>
    <t>Film Camp in a Box - Ages 8-12</t>
  </si>
  <si>
    <t>This program offers an immersive hands on filmmaking experience</t>
  </si>
  <si>
    <t>Kid's Adventure Program</t>
  </si>
  <si>
    <t>Campers will have the oppurtunity to foster meaning full connections</t>
  </si>
  <si>
    <t>Hockey Skills with the Oakville Blades</t>
  </si>
  <si>
    <t>Enjoy on ice training from coaches and players!</t>
  </si>
  <si>
    <t>Hockey Skills with the Oakville Blades Goalie</t>
  </si>
  <si>
    <t>Learn to Skate Summer Camp with Skate Oakville</t>
  </si>
  <si>
    <t>Geared toward beginner skaters and those with previous skate experience.</t>
  </si>
  <si>
    <t>Sport and Hockey - Ages 6-9</t>
  </si>
  <si>
    <t>Ideal for new hockey players</t>
  </si>
  <si>
    <t>Inclusion Support</t>
  </si>
  <si>
    <t>This program is designed for indivisuals who require more support than our standard staff to camper ratio allows</t>
  </si>
  <si>
    <t>Inclusion SUpport - P.A. Day Camp</t>
  </si>
  <si>
    <t>Teen Adventure Program</t>
  </si>
  <si>
    <t>13-21</t>
  </si>
  <si>
    <t>13, 14, 15, 16, 17, 18, 19, 20, 21</t>
  </si>
  <si>
    <t>This program offers unique recreational activities for teens with exceptionalities/</t>
  </si>
  <si>
    <t>Leader in Training (LIT) - Ages 12-13</t>
  </si>
  <si>
    <t>This program is designed to inspire and empower young people</t>
  </si>
  <si>
    <t>UNAVAILABLE</t>
  </si>
  <si>
    <t>Leader in Training (LIT) - Ages 14-16</t>
  </si>
  <si>
    <t>14, 15</t>
  </si>
  <si>
    <t>This program provides hands on leadership experience</t>
  </si>
  <si>
    <t>Oakville Museum Summer Camp - Ages 6-7</t>
  </si>
  <si>
    <t>The Oakville Museum is the perfect summer destination for fun!</t>
  </si>
  <si>
    <t>Oakville Museum Summer Camp - Ages 8-9</t>
  </si>
  <si>
    <t>Babysitter Training - Ages 11-15</t>
  </si>
  <si>
    <t>Looking to get into the babysitting business?</t>
  </si>
  <si>
    <t>CampOAK - Ages 6-12</t>
  </si>
  <si>
    <t>This is a creative camp experience designed for maximum fun and safety</t>
  </si>
  <si>
    <t>Home Alone - Ages 9-12</t>
  </si>
  <si>
    <t>Empower children with confidence and skills to make responsible and safe descions when home alone</t>
  </si>
  <si>
    <t>P.A. Day Art Camp - Ages 6-8</t>
  </si>
  <si>
    <t>Spend a day with a local artist in our dine art studio!</t>
  </si>
  <si>
    <t>P.A. Day Art Camp - Ages 9-12</t>
  </si>
  <si>
    <t>P.A. Day Camp - Ages 6-12</t>
  </si>
  <si>
    <t>Get ready for a fun filled day!</t>
  </si>
  <si>
    <t>Code-It Hacks- Ages 10-12</t>
  </si>
  <si>
    <t>Design, experiment, build, code!</t>
  </si>
  <si>
    <t>Unavailable</t>
  </si>
  <si>
    <t>Mad Science - Ages 6-8</t>
  </si>
  <si>
    <t>These STEM camps show kids that science can be fun@</t>
  </si>
  <si>
    <t>Mad Science - Ages 10-12</t>
  </si>
  <si>
    <t>RoboThink - Ages 7-9</t>
  </si>
  <si>
    <t>Build robots, learn STEM, and have fun!</t>
  </si>
  <si>
    <t>Aqua Sports Camp</t>
  </si>
  <si>
    <t>This camp offers a fun oppurtunity.</t>
  </si>
  <si>
    <t>Lil- Sports Camp</t>
  </si>
  <si>
    <t>This is a full camp day, featuring half a day of sport instruction</t>
  </si>
  <si>
    <t>Rock and Wave - Ages 10-12</t>
  </si>
  <si>
    <t>Rock and Wave - Ages 8-9</t>
  </si>
  <si>
    <t>checkout this fun combination at QEPCCC!</t>
  </si>
  <si>
    <t>Skateboard and Scooter Camp with Evolve - Ages 8 - 14</t>
  </si>
  <si>
    <t>Join Evolve camp for a week of fun, leaning, and confidence building!</t>
  </si>
  <si>
    <t>Splish Splash Swim Camp</t>
  </si>
  <si>
    <t>A camp for the child who loves to spend their summer in the pool!</t>
  </si>
  <si>
    <t xml:space="preserve">Sport </t>
  </si>
  <si>
    <t>Our popular sport focuses on skill development with instructor.</t>
  </si>
  <si>
    <t>Sports Leagues and Tournaments</t>
  </si>
  <si>
    <t>Basketball: ORBL Men's League</t>
  </si>
  <si>
    <t>This league is offered to new players with basic basketball knowledge.</t>
  </si>
  <si>
    <t>Hockey: ORHL Development League</t>
  </si>
  <si>
    <t>Suitable for beginner players or those looking to get back on their skates</t>
  </si>
  <si>
    <t>Hockey: ORHL Recreational League</t>
  </si>
  <si>
    <t>Suitable for experienced hockey players</t>
  </si>
  <si>
    <t>Hockey: ORHL Women's League</t>
  </si>
  <si>
    <t>A fun and competitive daytime league for those at the intermediate levle</t>
  </si>
  <si>
    <t>Pickleball: ORPL Pickleball League</t>
  </si>
  <si>
    <t>Enjoy the doubles and get active</t>
  </si>
  <si>
    <t>Voleyball: ORVL Co-ed League</t>
  </si>
  <si>
    <t>Recreation, intermediate and advanced divisions will be offered in the league</t>
  </si>
  <si>
    <t>Badminton Tournament</t>
  </si>
  <si>
    <t>Join our doubles badminton tournament</t>
  </si>
  <si>
    <t>Drop-in Programs</t>
  </si>
  <si>
    <t>Racquetball Court 1 Non-prime-time</t>
  </si>
  <si>
    <t>Squash Court 2 Non-prime-time</t>
  </si>
  <si>
    <t>Ceramic Drop-In -  Culture Members</t>
  </si>
  <si>
    <t>Woodworking Drop-In - Culture Members</t>
  </si>
  <si>
    <t>Fitness Cenre Access Drop-in</t>
  </si>
  <si>
    <t>Indoor Track Drop-in</t>
  </si>
  <si>
    <t>Cycle</t>
  </si>
  <si>
    <t>Oakville Museum Gilded Tour</t>
  </si>
  <si>
    <t>Oakville Museum Temporary Exhibitions - Self Guided Tour - The Seven Glorius Virtues</t>
  </si>
  <si>
    <t>Oakville's First Post Office Tour</t>
  </si>
  <si>
    <t>Pre-School Playtime</t>
  </si>
  <si>
    <t>Pre-School Drop-in</t>
  </si>
  <si>
    <t>Shinny Hockey 18+</t>
  </si>
  <si>
    <t>Recreatioal Skating</t>
  </si>
  <si>
    <t>Shinny Hockey Drop in: Age 50+</t>
  </si>
  <si>
    <t>50</t>
  </si>
  <si>
    <t>Shinny Hockey Drop-in: Age 50+ GOALIE ONLY</t>
  </si>
  <si>
    <t>Leisure Swim</t>
  </si>
  <si>
    <t>Combo Swim</t>
  </si>
  <si>
    <t>Length Swim</t>
  </si>
  <si>
    <t>Indoor Track 50+</t>
  </si>
  <si>
    <t>Lounge Drop-in</t>
  </si>
  <si>
    <t>Snooker Drop-in</t>
  </si>
  <si>
    <t>Euchre</t>
  </si>
  <si>
    <t>Bluegrass and Classic Country</t>
  </si>
  <si>
    <t>Drop-in Acrylic Painting</t>
  </si>
  <si>
    <t>Carpet Bowling</t>
  </si>
  <si>
    <t>Bridge</t>
  </si>
  <si>
    <t>Mah Jong Club</t>
  </si>
  <si>
    <t>Tai Chi Drop-in</t>
  </si>
  <si>
    <t>Rock Climbing Drop-in</t>
  </si>
  <si>
    <t>Volleyball-Adult</t>
  </si>
  <si>
    <t>Basketball-Adult</t>
  </si>
  <si>
    <t>Pickleball - Adult</t>
  </si>
  <si>
    <t>Badminton - Adult</t>
  </si>
  <si>
    <t>Stronger Together Fitness</t>
  </si>
  <si>
    <t>Table Tennis - Adult</t>
  </si>
  <si>
    <t>Super Playgrounds: Milbank Park</t>
  </si>
  <si>
    <t>Super Playgrounds: Wyntem Way Parl</t>
  </si>
  <si>
    <t>Super Playgrounds: Trafalgar Park</t>
  </si>
  <si>
    <t>The Drop</t>
  </si>
  <si>
    <t>Youth Programs</t>
  </si>
  <si>
    <t>Clay Sculpting - Youth</t>
  </si>
  <si>
    <t>A great introduction to pottery</t>
  </si>
  <si>
    <t>Clay Wheel Throwing - Youth</t>
  </si>
  <si>
    <t>This class provides a general introduction to basic skills.</t>
  </si>
  <si>
    <t>This program teaches young cooks the skills needed.</t>
  </si>
  <si>
    <t xml:space="preserve">3D Printing </t>
  </si>
  <si>
    <t>Lean how to design simple 3d projects</t>
  </si>
  <si>
    <t xml:space="preserve">Artful Artifical Intelligence </t>
  </si>
  <si>
    <t>Students will gain an understanding of AI</t>
  </si>
  <si>
    <t>Digital Animation</t>
  </si>
  <si>
    <t>This will introduce participants to Adobe Animate</t>
  </si>
  <si>
    <t>For young people intrested in sewing</t>
  </si>
  <si>
    <t>Learn how to draw your ideas on paper</t>
  </si>
  <si>
    <t>Graphic Novels and Comics</t>
  </si>
  <si>
    <t>Trasition from indivisual images to complete graphic novels</t>
  </si>
  <si>
    <t>Boxing</t>
  </si>
  <si>
    <t>Participants will learn the fundamentals of boxing</t>
  </si>
  <si>
    <t>Cross Trainging</t>
  </si>
  <si>
    <t>Sweat through a high energy mix of circuit training</t>
  </si>
  <si>
    <t>Get Strong Girls</t>
  </si>
  <si>
    <t>Feel fit and strong for life.</t>
  </si>
  <si>
    <t>Kickboxing - Youth Level 1</t>
  </si>
  <si>
    <t>Kickboxing - Youth Level 2</t>
  </si>
  <si>
    <t>HIGH FIVE Principles of Healthy Child Development</t>
  </si>
  <si>
    <t>Program focuses on healty child development</t>
  </si>
  <si>
    <t>Offers a fascinating glimpse into history</t>
  </si>
  <si>
    <t>The badminton ladder is for experienced players</t>
  </si>
  <si>
    <t>Have a good time learning  game basics</t>
  </si>
  <si>
    <t>Players will continue to build on skills developed previously</t>
  </si>
  <si>
    <t>Basketball Girls</t>
  </si>
  <si>
    <t>This program is for girls who are passionate about basketball</t>
  </si>
  <si>
    <t>Basketball Level 1</t>
  </si>
  <si>
    <t>Learn basics of basketball</t>
  </si>
  <si>
    <t>Skills learned previously will be improved on</t>
  </si>
  <si>
    <t>Introduction to squash</t>
  </si>
  <si>
    <t>Squash Level 2</t>
  </si>
  <si>
    <t>Building on skills in the first program</t>
  </si>
  <si>
    <t>Enjoy this introduction to tennis</t>
  </si>
  <si>
    <t>Learn basics of volleybal</t>
  </si>
  <si>
    <t>Volleyball Games</t>
  </si>
  <si>
    <t>Get active, play volleyball!</t>
  </si>
  <si>
    <t>Learn about various tools and woodworking equipment</t>
  </si>
  <si>
    <t>Volunteers</t>
  </si>
  <si>
    <t>Learn to Lead - Camp Volunteers</t>
  </si>
  <si>
    <t>Geared towards students intrested in volunteering with summer camps</t>
  </si>
  <si>
    <t>Appointments</t>
  </si>
  <si>
    <t>Squash Private Lessons</t>
  </si>
  <si>
    <t>Private lessons</t>
  </si>
  <si>
    <t>Aquatic Programs</t>
  </si>
  <si>
    <t>All in One Lifegaurd</t>
  </si>
  <si>
    <t>All in one lifegaurd program</t>
  </si>
  <si>
    <t>Aquatic LIT</t>
  </si>
  <si>
    <t>Made for those who want to enhance aquatic leadership</t>
  </si>
  <si>
    <t>Aquire skills necessary for aquatic staff</t>
  </si>
  <si>
    <t>Bronze Cross and Standard First Aid with CPR (Level C)</t>
  </si>
  <si>
    <t>Provides more advanced training for lifegaurds</t>
  </si>
  <si>
    <t>Bronze Cross Challenge Exam</t>
  </si>
  <si>
    <t>This is for those who need to recertify their award</t>
  </si>
  <si>
    <t>Bronze Medallion and Emergency First Aid with CPR Level B</t>
  </si>
  <si>
    <t>Oppurtunity to combine bronze medallion and emergency first aid</t>
  </si>
  <si>
    <t>Bronze Meedallion Challenge Exam</t>
  </si>
  <si>
    <t>Exam for bronze medallion</t>
  </si>
  <si>
    <t>10::30am</t>
  </si>
  <si>
    <t>Prepare yourself for the bronze medallion</t>
  </si>
  <si>
    <t>CPR-C Certification</t>
  </si>
  <si>
    <t>This is a cpr c certifcation course</t>
  </si>
  <si>
    <t>Leadership Skill Session</t>
  </si>
  <si>
    <t>Get extra practice in this course</t>
  </si>
  <si>
    <t>Lifesaving Society Examiner</t>
  </si>
  <si>
    <t>Initial step toward Lifesaving Society examiner status</t>
  </si>
  <si>
    <t>LSS Instructor Recertification</t>
  </si>
  <si>
    <t>Recertification for whars learned in the examiner course</t>
  </si>
  <si>
    <t>LSS Lifesaving and Swim Instructor</t>
  </si>
  <si>
    <t>3 course options to choose from LSS Lifesaving, LSS Swim Instructor, and LSS Lifesaving Instructor with emergency first aid instructor</t>
  </si>
  <si>
    <t>National Lifeguard Certification</t>
  </si>
  <si>
    <t>Certification program for lifegaurd</t>
  </si>
  <si>
    <t xml:space="preserve">Recertification for whats learned </t>
  </si>
  <si>
    <t>Pool Pals</t>
  </si>
  <si>
    <t>Complete your volunteer hours in a pool enviroment</t>
  </si>
  <si>
    <t>Pre-National Lifegaurd</t>
  </si>
  <si>
    <t>Join us if you've completed the Bronze Cross</t>
  </si>
  <si>
    <t>Standard First Aid with CPR (Level C)</t>
  </si>
  <si>
    <t>Ideal for those who require a deeper understading of first aid</t>
  </si>
  <si>
    <t>Standard First Aid with CPR (Level C) Recertification</t>
  </si>
  <si>
    <t xml:space="preserve">Recertification </t>
  </si>
  <si>
    <t>Aqua Cycle (Hydro Riding)</t>
  </si>
  <si>
    <t>Unique aquatic stationary bike</t>
  </si>
  <si>
    <t>Endurance Training</t>
  </si>
  <si>
    <t>Come out to improve your strokes</t>
  </si>
  <si>
    <t>Apapted Aquatics- Aquadapt</t>
  </si>
  <si>
    <t>A flexible program for swimmers with disabillites</t>
  </si>
  <si>
    <t>Adult 101</t>
  </si>
  <si>
    <t>For new or less experiecned swimmers</t>
  </si>
  <si>
    <t>Adult 201</t>
  </si>
  <si>
    <t>Intermediate swimmers</t>
  </si>
  <si>
    <t>Adult 201/301</t>
  </si>
  <si>
    <t>Combined Adult 201 and 301 class</t>
  </si>
  <si>
    <t>Adult 301</t>
  </si>
  <si>
    <t>For more advanced swimmers</t>
  </si>
  <si>
    <t>Female- Only Adult 101 (Introduction to Water)</t>
  </si>
  <si>
    <t>For female swimmers</t>
  </si>
  <si>
    <t>Female- Only Adult 201 (Swim to Survive)</t>
  </si>
  <si>
    <t>Female- Only Adult 301 (Swim for Fitness)</t>
  </si>
  <si>
    <t>Family Swim Lessons</t>
  </si>
  <si>
    <t>Whole family participate in lessons</t>
  </si>
  <si>
    <t>5, 6, 7, 8, 9, 10, 11, 12, 13</t>
  </si>
  <si>
    <t>Basic swimming</t>
  </si>
  <si>
    <t>Swimmer 1/2</t>
  </si>
  <si>
    <t>Level 1 and 2 swimmer</t>
  </si>
  <si>
    <t>Swimmer 10 (Star Patrol)</t>
  </si>
  <si>
    <t>Level 10 swimmer</t>
  </si>
  <si>
    <t>Level 2 swimmer</t>
  </si>
  <si>
    <t>Level 3 swimmer</t>
  </si>
  <si>
    <t>Swimmer 3/4</t>
  </si>
  <si>
    <t>Level 3/4 swimmer</t>
  </si>
  <si>
    <t>Level 4 swimmer</t>
  </si>
  <si>
    <t>Level 5 swimmer</t>
  </si>
  <si>
    <t>Level 5/6 swimmer</t>
  </si>
  <si>
    <t>Level 6 swimmer</t>
  </si>
  <si>
    <t>Swimmer 7 (Fitness Swimmer)</t>
  </si>
  <si>
    <t>Level 7 swimmer</t>
  </si>
  <si>
    <t>Swimmer 8 (Rookie Patrol)</t>
  </si>
  <si>
    <t>Level 8 swimmer</t>
  </si>
  <si>
    <t>Swimmer 8/9 (Rookue/ Ranger Patrol)</t>
  </si>
  <si>
    <t>Level 8/9 swimmer</t>
  </si>
  <si>
    <t>Swimmer 8/9/10 (Rookie/Ranger/Star)</t>
  </si>
  <si>
    <t>Level 8/9/10 swimmer</t>
  </si>
  <si>
    <t>Swimmer 9 (Ranger Patrol)</t>
  </si>
  <si>
    <t>Level 9 swimmer</t>
  </si>
  <si>
    <t>Swimmer 9/10 (Ranger/Star Patrol)</t>
  </si>
  <si>
    <t>Level 9/10 swimmer</t>
  </si>
  <si>
    <t>4M-12M</t>
  </si>
  <si>
    <t>in water interaction with parent and child</t>
  </si>
  <si>
    <t>4M-24M</t>
  </si>
  <si>
    <t>Parent and Tot 1/2/3</t>
  </si>
  <si>
    <t>4M-36M</t>
  </si>
  <si>
    <t>12M-24M</t>
  </si>
  <si>
    <t>Parent and Tot 3</t>
  </si>
  <si>
    <t>24M-36M</t>
  </si>
  <si>
    <t>Preschool A/B</t>
  </si>
  <si>
    <t>Transition to independant learning</t>
  </si>
  <si>
    <t>Preschool A/B/C</t>
  </si>
  <si>
    <t>Preschool B</t>
  </si>
  <si>
    <t>Preschool C</t>
  </si>
  <si>
    <t>Preschool C/D</t>
  </si>
  <si>
    <t>Preschool D/E</t>
  </si>
  <si>
    <t>Preschool E</t>
  </si>
  <si>
    <t>Private Lessons - Adult</t>
  </si>
  <si>
    <t>Private Lessons - Child and Youth</t>
  </si>
  <si>
    <t>3-14</t>
  </si>
  <si>
    <t>3, 4, 5, 6, 7, 8, 9, 10, 11, 12, 13, 14</t>
  </si>
  <si>
    <t>Private Lessons - Preschool and Beginner</t>
  </si>
  <si>
    <t>Semi-Private Preschool A</t>
  </si>
  <si>
    <t>Semi-Private lessons</t>
  </si>
  <si>
    <t>Semi-Private Preschool B</t>
  </si>
  <si>
    <t>Semi-Private Preschool C</t>
  </si>
  <si>
    <t>Semi-Private Preschool D</t>
  </si>
  <si>
    <t>Semi-Private Preschool E</t>
  </si>
  <si>
    <t>Semi-Private Swimmer 1</t>
  </si>
  <si>
    <t>Semi-Private Swimmer 2</t>
  </si>
  <si>
    <t>Semi-Private Swimmer 3</t>
  </si>
  <si>
    <t>Semi-Private Swimmer 4</t>
  </si>
  <si>
    <t>Semi-Private Swimmer 5</t>
  </si>
  <si>
    <t>Semi-Private Swimmer 6</t>
  </si>
  <si>
    <t>Breast Stroke Clinic</t>
  </si>
  <si>
    <t>Class for swimmers 5 to 8</t>
  </si>
  <si>
    <t>Front Crawl Clinic</t>
  </si>
  <si>
    <t>Class for swimmers 3 to 7</t>
  </si>
  <si>
    <t>Junior Lifegaurd Club</t>
  </si>
  <si>
    <t>Program offers fun and educational way to build strength</t>
  </si>
  <si>
    <t>Novice Swim Team</t>
  </si>
  <si>
    <t>Join the fun and be part of a team!</t>
  </si>
  <si>
    <t>Personal Best</t>
  </si>
  <si>
    <t>This will help improve fitness, endurance, and strength</t>
  </si>
  <si>
    <t>Synchronized Artistic Swimming</t>
  </si>
  <si>
    <t>Class made for beginner to advanced</t>
  </si>
  <si>
    <t>Synchronized Artistic Swimming Skills and Drills</t>
  </si>
  <si>
    <t>9-10</t>
  </si>
  <si>
    <t>9, 10</t>
  </si>
  <si>
    <t>All levels of experience welcome</t>
  </si>
  <si>
    <t>11, 12, 13</t>
  </si>
  <si>
    <t>Child Programs</t>
  </si>
  <si>
    <t>Clay Halloween Lanterns Workshop (Parented)</t>
  </si>
  <si>
    <t>Create a creepy clay lantern</t>
  </si>
  <si>
    <t>Clay Ornaments Workshop (Parented)- Child</t>
  </si>
  <si>
    <t>Create an ornament</t>
  </si>
  <si>
    <t xml:space="preserve">Clay Sculpting </t>
  </si>
  <si>
    <t>Learn fundamental clay techniques</t>
  </si>
  <si>
    <t>Clay Sculpting</t>
  </si>
  <si>
    <t>Improve on those fundamental skills</t>
  </si>
  <si>
    <t>Baking Bonanza</t>
  </si>
  <si>
    <t>Learn how to bake in the kitchen safely</t>
  </si>
  <si>
    <t>This program teaches cooks skills to make meals on their own</t>
  </si>
  <si>
    <t>Cupcake Craze</t>
  </si>
  <si>
    <t>Get creative decorating cupcakes!!</t>
  </si>
  <si>
    <t>Learn holiday baking!</t>
  </si>
  <si>
    <t>Discover the magic of ballet.</t>
  </si>
  <si>
    <t>Ballet Basics</t>
  </si>
  <si>
    <t>Introduces dancers to the basics of ballet</t>
  </si>
  <si>
    <t>Learn basics of Bhangra</t>
  </si>
  <si>
    <t>Join the bollywood dance program!</t>
  </si>
  <si>
    <t>Dance Mix</t>
  </si>
  <si>
    <t>Dance mix will introduce to multiple different styles</t>
  </si>
  <si>
    <t>Learn Hip Hop</t>
  </si>
  <si>
    <t>3D Printing</t>
  </si>
  <si>
    <t>Design simple 3D objects</t>
  </si>
  <si>
    <t>All About Minecraft</t>
  </si>
  <si>
    <t>Enhance computer skills and also collaboration skills</t>
  </si>
  <si>
    <t>Learn about AI</t>
  </si>
  <si>
    <t>RoboThink Engineering Building</t>
  </si>
  <si>
    <t>Learn Robotics and Engineering</t>
  </si>
  <si>
    <t>Robotics Building and Coding</t>
  </si>
  <si>
    <t>Build and code with RoboThink!</t>
  </si>
  <si>
    <t>Youtube Master Class</t>
  </si>
  <si>
    <t>Create YouTube videos!</t>
  </si>
  <si>
    <t>Learn the basics of sewing</t>
  </si>
  <si>
    <t xml:space="preserve">Drawing and Painting </t>
  </si>
  <si>
    <t>Learn the basics of drawing and painting techniques</t>
  </si>
  <si>
    <t>Drawing Anime and Manga</t>
  </si>
  <si>
    <t>Explore drawing manga</t>
  </si>
  <si>
    <t>Kids will create colourful mosaic art</t>
  </si>
  <si>
    <t>Printmaking Holiday Cards Workshops</t>
  </si>
  <si>
    <t>Create unique holiday cards</t>
  </si>
  <si>
    <t>Boxing-Child</t>
  </si>
  <si>
    <t>Learn the basics of boxing</t>
  </si>
  <si>
    <t>Cross Training</t>
  </si>
  <si>
    <t>Improves strength coordination, balance, and more!</t>
  </si>
  <si>
    <t>Kickboxing - Level 1</t>
  </si>
  <si>
    <t>Learn the basics of kickboxing</t>
  </si>
  <si>
    <t>Kickboxing - Level 2</t>
  </si>
  <si>
    <t>Build on the basics of kickboxing</t>
  </si>
  <si>
    <t>Rock Climbing Level 1</t>
  </si>
  <si>
    <t>Challenge yourself and try a new sport</t>
  </si>
  <si>
    <t>Rock Climbing Level 2</t>
  </si>
  <si>
    <t>Build on the skills developed in the first program</t>
  </si>
  <si>
    <t>Yoga - Mother and Daughter</t>
  </si>
  <si>
    <t>Do yoga together, mother and daughter</t>
  </si>
  <si>
    <t>Yoga - Sensory</t>
  </si>
  <si>
    <t>6-17</t>
  </si>
  <si>
    <t>6, 7, 8, 9, 10, 11, 12, 13, 14, 15, 16, 17</t>
  </si>
  <si>
    <t>Calming and fun yoga practice</t>
  </si>
  <si>
    <t>Craft and Tour at the Museum (Parented)</t>
  </si>
  <si>
    <t>Create a special craft with your child</t>
  </si>
  <si>
    <t>Home Alone Safety for Kids</t>
  </si>
  <si>
    <t>Empower children with the confidence to make safe descions when home alone</t>
  </si>
  <si>
    <t>Museum Christmas Craft and Tour (Parented)</t>
  </si>
  <si>
    <t>Enjoy a guided tour of the elegant Erchless Estate</t>
  </si>
  <si>
    <t>Learn about thr Underground Railroad</t>
  </si>
  <si>
    <t>Public Speaking - Stand Up and Speak</t>
  </si>
  <si>
    <t>Get more comfortable speaking infront of the class</t>
  </si>
  <si>
    <t>Taekwondo - Beginner</t>
  </si>
  <si>
    <t>Learn Taekwondo</t>
  </si>
  <si>
    <t>Taekwondo - Yellow Stripe and Up</t>
  </si>
  <si>
    <t>Progress in Taekwondo</t>
  </si>
  <si>
    <t>Musical Juniors</t>
  </si>
  <si>
    <t>Learn rhythm, sing melodies, and more!</t>
  </si>
  <si>
    <t>Hockey: OHD Goalie Pad Lessons - Level 1</t>
  </si>
  <si>
    <t>Learn hockey (Goalie)</t>
  </si>
  <si>
    <t>Hockey: OHD Goalie Pad Lessons - Level 2</t>
  </si>
  <si>
    <t>Hockey: OHD Goalie Pad Lessons - Level 3</t>
  </si>
  <si>
    <t>Hockey: OHD Shooter Pad Lessons - Level 1</t>
  </si>
  <si>
    <t>Shooter pad lessons</t>
  </si>
  <si>
    <t>Hockey: OHD Shooter Pad Lessons - Level 2</t>
  </si>
  <si>
    <t>Hockey: OHD Shooter Pad Lessons - Level 3</t>
  </si>
  <si>
    <t>Badminton - Family</t>
  </si>
  <si>
    <t>Grab some quality time with family</t>
  </si>
  <si>
    <t>Learn how to play badminton</t>
  </si>
  <si>
    <t>Basketball - Girls</t>
  </si>
  <si>
    <t>Dodgeball Games</t>
  </si>
  <si>
    <t>Dodge, duck, dip, and dive!</t>
  </si>
  <si>
    <t>Golf - Active Start</t>
  </si>
  <si>
    <t>Learn about golf!</t>
  </si>
  <si>
    <t>Golf- Learn to Play</t>
  </si>
  <si>
    <t>Add on to your golf skills!</t>
  </si>
  <si>
    <t>Multisport</t>
  </si>
  <si>
    <t>Play multiple different sports!</t>
  </si>
  <si>
    <t>Seniors Services 50+ Programs</t>
  </si>
  <si>
    <t>Bridge Basic 1 an Introduction 50+</t>
  </si>
  <si>
    <t>Learn the basics of bridge bidding.</t>
  </si>
  <si>
    <t>Bridge - Basic Conventions 50+</t>
  </si>
  <si>
    <t>Covers weak twos, slam bidding and more!</t>
  </si>
  <si>
    <t>Bridge - Mentored Duplicate 50+</t>
  </si>
  <si>
    <t>Suited to those familiar with duplicate bridge procedures.</t>
  </si>
  <si>
    <t>Bridge - Play of the Hand 50+</t>
  </si>
  <si>
    <t>This course focuses on how to play the hand as a declarer</t>
  </si>
  <si>
    <t>Bridge - What Every Player Should Know 50+</t>
  </si>
  <si>
    <t>You've taken basic bidding as well as defense.'</t>
  </si>
  <si>
    <t>Line Dancing Level 1</t>
  </si>
  <si>
    <t>Discover basic dance steps and elements</t>
  </si>
  <si>
    <t>Line Dancing Level 2</t>
  </si>
  <si>
    <t>Keep mpving while you're grooving!</t>
  </si>
  <si>
    <t>Square Dancing</t>
  </si>
  <si>
    <t>Join us for olde tyme square dancing!</t>
  </si>
  <si>
    <t>Tap Dancing - Happy Tappers</t>
  </si>
  <si>
    <t>Shuffles, time steps, and suzie Qs!</t>
  </si>
  <si>
    <t>Tap Dancing</t>
  </si>
  <si>
    <t>Shuffle on over. Great Fun!</t>
  </si>
  <si>
    <t xml:space="preserve">Computers: Cyber Safety and Social Media Platforms </t>
  </si>
  <si>
    <t>Discover how to safegaurd yourself from malware/</t>
  </si>
  <si>
    <t>Computers: Exploring Practical Uses for AI</t>
  </si>
  <si>
    <t>Discover the fun of AI</t>
  </si>
  <si>
    <t>Computers: Getting to Know your iPad</t>
  </si>
  <si>
    <t>Learn how to navigate your Ipad</t>
  </si>
  <si>
    <t>Computers: Working with Windows 10/11</t>
  </si>
  <si>
    <t>Learn how to navigate your windows 10/11 laptop</t>
  </si>
  <si>
    <t>Acrylic Painting Level 1</t>
  </si>
  <si>
    <t>Learn the basic tools and techniques.</t>
  </si>
  <si>
    <t>Art Workshop: Card Making</t>
  </si>
  <si>
    <t>Receiving a handmade card is a lovely surprise!</t>
  </si>
  <si>
    <t>Coloured Pencils</t>
  </si>
  <si>
    <t>Colouring with pencil crayons enables a conreolled approach to creating realism.</t>
  </si>
  <si>
    <t>Drawing Fundamentals of the Human Figure</t>
  </si>
  <si>
    <t>Learn to draw the human form</t>
  </si>
  <si>
    <t>Drawing Level 1</t>
  </si>
  <si>
    <t>Learn the fundamentals of drawing</t>
  </si>
  <si>
    <t>Watercolour Painting Landscapes</t>
  </si>
  <si>
    <t>Learn how to use water colours</t>
  </si>
  <si>
    <t>Watercolour Painting Level 1</t>
  </si>
  <si>
    <t>this beginner course wil teach you the basics.</t>
  </si>
  <si>
    <t>Watercolour Painting Level 2</t>
  </si>
  <si>
    <t>We will recap the basics and explore more advanced techniques</t>
  </si>
  <si>
    <t>Watercolours Skill Development</t>
  </si>
  <si>
    <t>Take your watercolour painting to the next level.</t>
  </si>
  <si>
    <t>Body Tone</t>
  </si>
  <si>
    <t>Work towards increasing bone density.</t>
  </si>
  <si>
    <t>Circuit training is a full bodu workout.</t>
  </si>
  <si>
    <t>Enjoy a variety of exercises to improve cardio, and more!</t>
  </si>
  <si>
    <t>Dance FIt - Chair</t>
  </si>
  <si>
    <t>A gentle and fun exercise class</t>
  </si>
  <si>
    <t>Get your groove on in this fun cardio workout.</t>
  </si>
  <si>
    <t>Fitness Plus</t>
  </si>
  <si>
    <t>Enjoy excerising to upbeat music</t>
  </si>
  <si>
    <t>General Conditioning for Men</t>
  </si>
  <si>
    <t>Increase your overall health!</t>
  </si>
  <si>
    <t>Gentle Osteo Fit</t>
  </si>
  <si>
    <t>Tone your body with this fun filled class</t>
  </si>
  <si>
    <t>Hall Walking with Strength Training</t>
  </si>
  <si>
    <t>Indoor fitness walking mixed with other excerises.</t>
  </si>
  <si>
    <t>Low Intensity Fitness</t>
  </si>
  <si>
    <t>Enhance your strength, balance and more!</t>
  </si>
  <si>
    <t>Movement, Mindfullness and Meditiation</t>
  </si>
  <si>
    <t>This class will focus on the 3 M's.</t>
  </si>
  <si>
    <t>Based on the principle of "the joy of movement"</t>
  </si>
  <si>
    <t>Nordic Walking - Therapeutic Care</t>
  </si>
  <si>
    <t>The program is suitable for those looking for a low impact cardio</t>
  </si>
  <si>
    <t>Outside In</t>
  </si>
  <si>
    <t>Developed specifically for participants with osteoporosis.</t>
  </si>
  <si>
    <t>Parkinson's Program</t>
  </si>
  <si>
    <t>This class will help maintain good quality of life.</t>
  </si>
  <si>
    <t>Learn the fundamentals and principles of pilates.</t>
  </si>
  <si>
    <t>A great workout for everyone</t>
  </si>
  <si>
    <t>Shifting Gears Fitness</t>
  </si>
  <si>
    <t>This is a fitness program.</t>
  </si>
  <si>
    <t>Sit FIt</t>
  </si>
  <si>
    <t>Tai Chi - Gentle</t>
  </si>
  <si>
    <t>Experience our modified low impact Tai Chi parctice.</t>
  </si>
  <si>
    <t>Tai Chi 108 Movement Form Level 1</t>
  </si>
  <si>
    <t>The 108 movement form of this ancient excersise is taught.</t>
  </si>
  <si>
    <t>Tai Chi 108 Movement Form Level 2</t>
  </si>
  <si>
    <t>This class focuses on refining the movements.</t>
  </si>
  <si>
    <t>Tai Chi Yang Style 24 Level !</t>
  </si>
  <si>
    <t>Take part in this ancient chinese excerise.</t>
  </si>
  <si>
    <t>Tai Chi Yang Style 24 Level 2</t>
  </si>
  <si>
    <t>This class builds on the previous one.</t>
  </si>
  <si>
    <t>Focus on strenthening muscles.</t>
  </si>
  <si>
    <t>Join our certified personal trainer led program.</t>
  </si>
  <si>
    <t>Women Training Women Plus Level 2</t>
  </si>
  <si>
    <t>This program builds on the previous</t>
  </si>
  <si>
    <t>Using chair for support, beginner level yoga</t>
  </si>
  <si>
    <t>Enjoy a fun blend of yoga and pilates</t>
  </si>
  <si>
    <t>Yoga Gentle</t>
  </si>
  <si>
    <t>This class is reccomended for beginners.</t>
  </si>
  <si>
    <t>Yoga Level 1</t>
  </si>
  <si>
    <t>Beginner class</t>
  </si>
  <si>
    <t xml:space="preserve">Zumba Gold </t>
  </si>
  <si>
    <t>Join us for a low intensity dance fitness class.</t>
  </si>
  <si>
    <t>French Level 2</t>
  </si>
  <si>
    <t>Practice and improve spoken french.</t>
  </si>
  <si>
    <t>French Level 1</t>
  </si>
  <si>
    <t>Introduction to french</t>
  </si>
  <si>
    <t>History of the Automobile</t>
  </si>
  <si>
    <t>Explore the fascinating history of automobile</t>
  </si>
  <si>
    <t>Spanish - Conversational</t>
  </si>
  <si>
    <t>Join us for conversational spanish</t>
  </si>
  <si>
    <t>Spanish for Travelers Level 1</t>
  </si>
  <si>
    <t>Learn the basics of Spanish</t>
  </si>
  <si>
    <t>Spanish for Travelers Level 2</t>
  </si>
  <si>
    <t>Expand on the basics of Spanish</t>
  </si>
  <si>
    <t>Guitar Lessons Level 1</t>
  </si>
  <si>
    <t>Learn to play songs</t>
  </si>
  <si>
    <t>Guitar Lessons Level 2</t>
  </si>
  <si>
    <t>Expand on musical skills.</t>
  </si>
  <si>
    <t>Step up your game with a certified coach</t>
  </si>
  <si>
    <t>Learn game basics of Pickleball</t>
  </si>
  <si>
    <t>Wood Carving</t>
  </si>
  <si>
    <t>Take this hands on class to learn the tools, techniques and more!</t>
  </si>
  <si>
    <t>Reading</t>
  </si>
  <si>
    <t>Teen Summer Reading Challenge</t>
  </si>
  <si>
    <t>All Day (Online)</t>
  </si>
  <si>
    <t>Read, track, complete challenges</t>
  </si>
  <si>
    <t>Online - All day</t>
  </si>
  <si>
    <t>Adult Summer Reading Challenge</t>
  </si>
  <si>
    <t>Explore new authors, books, reading formats with Summer Book Bingo, compelte for a chance to win a gift card, drop off at any branch, register in person</t>
  </si>
  <si>
    <t>TD Summer Reading Club</t>
  </si>
  <si>
    <t>Read, track, complete missions</t>
  </si>
  <si>
    <t>Community Help</t>
  </si>
  <si>
    <t>Toy Repair Cafe</t>
  </si>
  <si>
    <t>Repair team to repair toys (e.g. stuffed animals)</t>
  </si>
  <si>
    <t>Steam Saturday</t>
  </si>
  <si>
    <t>Exploration of STEAM</t>
  </si>
  <si>
    <t>Author Talk: Michelle Good</t>
  </si>
  <si>
    <t>8:00:00 PM (Online)</t>
  </si>
  <si>
    <t>Conversation with award-winning author of Five Little Indians and Member of Red Pheasant Cree Nation, read from her latest book(truth Telling: Seven Conversations about Indigenous Life in Canada and discuss her journey as a writer</t>
  </si>
  <si>
    <t>Grab &amp; Go Bags</t>
  </si>
  <si>
    <t>Grab a bag full of library items, fnu activities and freebies</t>
  </si>
  <si>
    <t>Language Learning</t>
  </si>
  <si>
    <t>For adult newcomers to Canada who want to practice English</t>
  </si>
  <si>
    <t xml:space="preserve">Online: 11 
</t>
  </si>
  <si>
    <t>Reading Buddies</t>
  </si>
  <si>
    <t>One on one literacy support program for Grades SK-$, practice English reading with volunteer</t>
  </si>
  <si>
    <t>Creative Aging: Books and Ideas</t>
  </si>
  <si>
    <t xml:space="preserve">Each month, meet a new author, hear a reading, and converse with the author and other seniors. </t>
  </si>
  <si>
    <t>Hobbies and Interests</t>
  </si>
  <si>
    <t>Discord Gaming Night</t>
  </si>
  <si>
    <t>Teen Discord Server for a fun evening of friendly competition and group games in voicechat</t>
  </si>
  <si>
    <t>#LoveYourLibrary Reading Challenge</t>
  </si>
  <si>
    <t>Explore diverse genres and stories that showcase Canada's cultural richness, can win a book bundle</t>
  </si>
  <si>
    <t>All Day</t>
  </si>
  <si>
    <t>Auto Tips with OMVIC</t>
  </si>
  <si>
    <t>Make smart decisions when buying or leasing your next car. Get helpful tips about spotting tricky ads and avoiding fraud, understanding car loans and agreements, and the OMVIC compensation fund. Presented in partnership with the Ontario Motor Vehicle Industry Council (OMVIC), the regulator of motor vehicle sales in Ontario.</t>
  </si>
  <si>
    <t xml:space="preserve">Stories, activities, songs, and more for the whole family. Drop-in, family program. </t>
  </si>
  <si>
    <t>Family Events</t>
  </si>
  <si>
    <t>Bouncing Babies</t>
  </si>
  <si>
    <t>Perfect for babies who love to bounce and snuggle in your lap. Drop-in, family programs</t>
  </si>
  <si>
    <t>French Conversation Circle</t>
  </si>
  <si>
    <t xml:space="preserve">Brush up on your conversational French in a relaxed environment. All ages and skill levels are welcome. Drop-in. </t>
  </si>
  <si>
    <t>OPL Teen Advisory Group</t>
  </si>
  <si>
    <t>Earn community service hours when you attend TAG meetings and have your say in what happens for teens at OPL</t>
  </si>
  <si>
    <t>Arts &amp; Crafts</t>
  </si>
  <si>
    <t>Create with Cricut: Water Bottle Decals</t>
  </si>
  <si>
    <t>Create a personalized decal to decorate your school water bottle. Drop-in, family progrma</t>
  </si>
  <si>
    <t>STEAM Saturday</t>
  </si>
  <si>
    <t xml:space="preserve">Curiosity and imagination will guide this exploration of Science, Technology, Engineering, Art, and Math. Drop-in, family program. </t>
  </si>
  <si>
    <t>Mythical Story Time: Dragon</t>
  </si>
  <si>
    <t>Come on a magical dragon adventure! Discover fun facts, hear a fiery tale about a taco-loving dragon, and make a dragon friend</t>
  </si>
  <si>
    <t>Spooky Smash Book Journaling</t>
  </si>
  <si>
    <t xml:space="preserve">Get spooky with us and create personalized smash book journals using eerie supplies. Materials will be provided, but feel free to bring your own supplies as well. </t>
  </si>
  <si>
    <t>Spooky Paint-Along</t>
  </si>
  <si>
    <t>Paint with step-by-step guidance from our instructor and create a beautiful piece of art. All supplies provided. Drop-in.</t>
  </si>
  <si>
    <t>Recreation</t>
  </si>
  <si>
    <t>Haunted Mansion: Ozobots Edition</t>
  </si>
  <si>
    <t xml:space="preserve">Design a haunted house filled with spiderwebs, ghosts, and bats. Then, learn to code a little robot around your spoky home. </t>
  </si>
  <si>
    <t>Tarot Talk</t>
  </si>
  <si>
    <t>Join Vannessa Williams, founder of Beyond Your Sun Sign, for a beginner-friendly introduction to Tarot. Learn the basics of understanding cards, reading simple spreads, and trusting your intuition. No prior knowledge required. Please bring your own Tarot deck to participate.</t>
  </si>
  <si>
    <t>Scientists in School: Colour My World</t>
  </si>
  <si>
    <t>Colour is everywhere! Without it our world would be very dull. Use colour to watch water defy gravity, explore rainbows and create a sun catcher. Use chemistry to create new colours. Curious? Come and explore some colourful science. Ages 4-12.</t>
  </si>
  <si>
    <t>Stay Safe Online!</t>
  </si>
  <si>
    <t>Learn essential tips for online safety, including spotting red flags and phishing scams. No tech skills needed—bring your devices! In partnership with Ontario Tech University’s Networking and IT Security Society.</t>
  </si>
  <si>
    <t>Book Trivia Night: Movie Adaptions</t>
  </si>
  <si>
    <t>Put your knowledge of book-to-movie adaptations to the test! Join forces with friends or compete solo for the chance to win bragging rights. Refreshments provided.</t>
  </si>
  <si>
    <t>Cardboard Gingerbread Houses</t>
  </si>
  <si>
    <t>Create a whimsical holiday gingerbread cottage using cardboard, craft supplies, and festive decorations. All materials provided – no baking required! Drop-in, family program.</t>
  </si>
  <si>
    <t>John Howard Society: Employment &amp; Training Services</t>
  </si>
  <si>
    <t>JHS Employment Services Workers are available at the Library to help you with resume writing, job applications, Smart Serve and Safe Food Handling certifications, interview preparation and more. Drop-in, no appointment needed.</t>
  </si>
  <si>
    <t>John Howard Society: Housing Service</t>
  </si>
  <si>
    <t>JHS Housing Services Workers are available at the Library to help you with landlord/tenant issues, eviction prevention, completing applications for the Housing Stability Program, ID Clinic information and more. Drop-in, no appointment needed. </t>
  </si>
  <si>
    <t>Neighbourhood Play Date</t>
  </si>
  <si>
    <t>Celebrate community connections and foster early literacy at our neighbourhood play date! Enhance social skills, explore books and play together in the Library. Ages 0-5 and caregivers.</t>
  </si>
  <si>
    <t>STEAM After School</t>
  </si>
  <si>
    <t>Expand your knowledge of Science, Technology, Engineering, Art, and Mathematics (STEAM) through guided learning and play in this fun, hands-on after-school program. Ages 5-9.   </t>
  </si>
  <si>
    <t>Coding Club</t>
  </si>
  <si>
    <t>Learn about coding with fun games and activities. Ages 9-12.    </t>
  </si>
  <si>
    <t>Community Champions Story Time</t>
  </si>
  <si>
    <t>0-5, 5+</t>
  </si>
  <si>
    <t>Meet a new community helper each month through engaging stories and hands-on activities. Discover how real professionals support our community. Family program.</t>
  </si>
  <si>
    <t>Toddler Pumpkin Painting</t>
  </si>
  <si>
    <t>Bring your little one to the Library Pumpkin Patch to paint a pumpkin, and enjoy activities. This sensory play is perfect for ages 1-3 years.</t>
  </si>
  <si>
    <t>Fall for the Library: A Community Celebration</t>
  </si>
  <si>
    <t>Kick off Ontario Public Library Week with autumn-themed activities, including a community scavenger hunt, STEAM and crafts, family photos, and story times. Special treats and giveaways will be available while quantities last. Drop-in, family program. Allergy Alert. Story Times will take place at 10:30 am and 11:30 am.</t>
  </si>
  <si>
    <t>Zombie Dolls</t>
  </si>
  <si>
    <t>Unleash your creativity and bring eerie zombies to life by crafting your undead doll. All materials provided.</t>
  </si>
  <si>
    <t>Spooky Slime</t>
  </si>
  <si>
    <t>Create your own spooky, gooey slime featuring special Halloween surprises</t>
  </si>
  <si>
    <t>Interview with an Author: Steve Burrows</t>
  </si>
  <si>
    <t xml:space="preserve">Three murder scenes, two causes of death, and one body—this is the puzzle that Domenic Jejeune must solve. In the upcoming book, A Deceit of Lapwings, part of Steve Burrows’ Birder Murder Mystery series, you’ll see how he unravels this mystery. Meet Steve and get an exclusive sneak peek of his new book in this interview-style program led by author Andrew Varga. </t>
  </si>
  <si>
    <t>Journey to the Pyramids: Ozobots</t>
  </si>
  <si>
    <t>Embark on an epic coding adventure through the Egyptian desert! Navigate a robot around obstacles like sand dunes, quicksand and camels, all while making your way to the pyramids at Giza.</t>
  </si>
  <si>
    <t>Sipping &amp; Stories: Summer Fairwell</t>
  </si>
  <si>
    <t>Say farewell to the Adult Summer Reading Challenge and enjoy a refreshing (non-alcoholic) drink. Bring your favourite summer read and enjoy lively conversation with fellow book lovers. Celebrate the stories that made your summer memorable, and look ahead to new stories for fall. Win prizes!</t>
  </si>
  <si>
    <t>Bon Voyage Bash: Summer Reading Wrap-Up</t>
  </si>
  <si>
    <t>Celebrate all the incredible places you’ve travelled to through your summer reading. From magical worlds to distant lands, this exciting wrap party is your ticket to a fun-filled afternoon of games, activities, and special surprises. Allergy alert. Drop-in, family program.</t>
  </si>
  <si>
    <t>Meditation Group</t>
  </si>
  <si>
    <t>Relax and unwind with an evening of meditation instruction and practice.</t>
  </si>
  <si>
    <t>0, 13 (Fall Session)</t>
  </si>
  <si>
    <t>After Hours: Hunger Games Nerf Tag</t>
  </si>
  <si>
    <t>Dive into an epic after-hours Nerf battle inspired by your favourite dystopian series! Alliances will be tested; strategies will be forged. The question remains: will you emerge as the victor or fall to the chaos of the games? Nerf guns and safety glasses provided. A Teen Summer Reading Challenge celebration.</t>
  </si>
  <si>
    <t>Tween Scene</t>
  </si>
  <si>
    <t xml:space="preserve">Calling all tweens! Drop in, hang out in the Library, make new friends, and enjoy different activities, games, or crafts. </t>
  </si>
  <si>
    <t>Back to School Backpack Art</t>
  </si>
  <si>
    <t xml:space="preserve">Create a beaded animal keychain to decorate your backpack. </t>
  </si>
  <si>
    <t>Sip n' Stitch</t>
  </si>
  <si>
    <t xml:space="preserve">Grab your favourite hot beverage and bring your fibre crafts to work on while you sip and chat. </t>
  </si>
  <si>
    <t>Family Music and Movement with EarlyON</t>
  </si>
  <si>
    <t>0-6</t>
  </si>
  <si>
    <t>Explore the joy of music through interactive, musical-based activities. Learn new songs and rhymes using instruments and props. In partnership with EarlyON Oshawa.</t>
  </si>
  <si>
    <t>Rabbit and Bear Paws - The Way</t>
  </si>
  <si>
    <t>interactive puppet theatre retells the story of how the Turtle carries our world on her back and how the tiny muskrat succeeds in giving us the greatest gift of all, a place to call home, Turtle Island. Sponsored by the Friends of the Library. Family program.</t>
  </si>
  <si>
    <t>Beating an AI Wizard: Can You Get AI to Tell You the Secret Password?</t>
  </si>
  <si>
    <t>In this session, get hands on with the Gandalf chat game, where the aim is to get Gandalf to tell you a series of passwords, a challenge with increasing difficulty as you move through the levels. Explore the concept of prompt engineering and the effectiveness of AI guardrails in ensuring safety. Presented by Ontario Tech University.</t>
  </si>
  <si>
    <t>Creation Station</t>
  </si>
  <si>
    <t xml:space="preserve">Play and learn with Science, Technology, Engineering, Art and Math (STEAM). Sign up for Monday or Thursday. Allergy Alert. </t>
  </si>
  <si>
    <t>Eyes Forward Audiobook Club</t>
  </si>
  <si>
    <t>Meet with us in person or online for a low-vision and print-disability-friendly audiobook club. Everyone is welcome. Please note you'll be responsible for borrowing audiobooks through CELA or other sources. Contact Richard at (905) 579-6111 ext. 5872 for information.</t>
  </si>
  <si>
    <t>Leafy Creatures and Autumn Adventures</t>
  </si>
  <si>
    <t xml:space="preserve">Enjoy seasonal stories and create a leafy creature using colourful fall leaves. Family program. </t>
  </si>
  <si>
    <t>Newcomer Women's Leadership</t>
  </si>
  <si>
    <t xml:space="preserve">Build your confidence, leadership skills, and support network in Canada! Learn about public speaking, self-advocacy, and your rights, while connecting with other women in Durham Region. </t>
  </si>
  <si>
    <t>Mobile ID and Benefits Access Hub</t>
  </si>
  <si>
    <t>Eligible children can receive up to $2,000 from the Canadian government, deposited into a Registered Education Savings Plan (RESP) to help pay for education after high school. RESP providers will be on site to help families open RESPs and apply for the Canada Learning Bond. Service Canada will also be present to assist with issuing Social Insurance Numbers on site. Birth Certificate application support will be available. Visit Durham.ca/MobileBenefitsHub to learn more about the Canada Learning Bond and what to bring to the event.</t>
  </si>
  <si>
    <t>Islamic History Month Story Time</t>
  </si>
  <si>
    <t>Celebrate Islamic History Month with story time, crafts, colouring, and henna with supplies provided. Everyone is welcome to take part. A partnership with Muslim Women of Durham Region and Oshawa Public Libraries. Drop-in, family program.</t>
  </si>
  <si>
    <t>Boo Beats: A Baby Rave</t>
  </si>
  <si>
    <t>Dance, bop, or crawl to your favourite beats. Capture fun moments in the photo booth and explore exciting sensory stations while meeting new friends. Wear a costume or dress to impress!</t>
  </si>
  <si>
    <t>Repair Cafe</t>
  </si>
  <si>
    <t>Give new life to your broken small appliances, electronics, jewelry, clothing, and more. Our skilled volunteers can show you how to make repairs to keep items out of landfill and save you money! If you have a flair for repair, please consider volunteering as a member of our Repair Café team. For more details, call 905-579-6111, ext. 5279. Drop-in.</t>
  </si>
  <si>
    <t>AI Prompts to Give You What You Really Need</t>
  </si>
  <si>
    <t>Join this hands-on session to learn how to create effective prompts that lead to useful AI responses. Gain actionable insights to make AI tools work for you. Presented by Ontario Tech University.</t>
  </si>
  <si>
    <t>Introduction to Fossils</t>
  </si>
  <si>
    <t>Happy Dinovember! Learn about ancient life with this hands-on workshop delivered by Dino Bites that features real fossils. </t>
  </si>
  <si>
    <t>Hands-On Exotics: Jurassic Adventure</t>
  </si>
  <si>
    <t>Get up close with scaly friends like snakes, lizards, tortoises, and other furry and feathered friends. Allergy Alert. Family program.</t>
  </si>
  <si>
    <t>COmmunity Help</t>
  </si>
  <si>
    <t>Durham College</t>
  </si>
  <si>
    <t>Durham College (DC) will be visiting to connect with prospective students interested in learning more about their programs and services. Whether you're exploring post-secondary options, looking to upgrade your skills, or just have questions about what DC has to offer, they will be here to help. Stop by and chat with them, they look forward to seeing you!</t>
  </si>
  <si>
    <t>Sensory Zone</t>
  </si>
  <si>
    <t>Enjoy sensory-friendly stories and activities. Special guests will join us on select dates. Drop-in, family program.</t>
  </si>
  <si>
    <t>Lunchtime Book Club</t>
  </si>
  <si>
    <t>Meet fellow readers at our monthly book club meeting.  </t>
  </si>
  <si>
    <t>Ladies Social for Newcomers</t>
  </si>
  <si>
    <t>A social evening for women who are newcomers to Canada to meet new people in a friendly space. In partnership with Community Connections from CDCD. For information, contact programs@oshawalibrary.on.ca or call (905) 579-6111 ext. 5279</t>
  </si>
  <si>
    <t>Toastmaster</t>
  </si>
  <si>
    <t>Toastmasters can help you address any public speaking opportunity with confidence. Join online or in-person.</t>
  </si>
  <si>
    <t>Accessibility</t>
  </si>
  <si>
    <t>Introduction to the Envoy Connect Player</t>
  </si>
  <si>
    <t>Learn about the Envoy Connect audiobook player and CELA’s accessible reading services.</t>
  </si>
  <si>
    <t>Genealogy Club</t>
  </si>
  <si>
    <t>Share your discoveries and favourite resources and get research tips. Experienced researchers and beginners are all welcome.</t>
  </si>
  <si>
    <t>Bedtime Bash</t>
  </si>
  <si>
    <t>Have some fun before getting ready for bed with stories, crafts, STEAM activities, and more! Drop-in, family program.</t>
  </si>
  <si>
    <t>Game On! Jackbox Edition</t>
  </si>
  <si>
    <t>Play hilarious and creative party games like Quiplash, Fibbage, and Drawful. Devices provided.</t>
  </si>
  <si>
    <t>Math Buddies</t>
  </si>
  <si>
    <t>Looking for math support for your child? Math Buddies offers one-on-one math practice for children in Grades 1, 2, and 3. For one hour each week, your child will sharpen their math skills with a dedicated volunteer. Regular attendance is essential to make the most of this program. Spots are limited, so sign up now! For more information, contact vbird@oshawalibrary.on.ca or call (905) 579-6111 ext. 5264.   </t>
  </si>
  <si>
    <t>Local History Speaker Series</t>
  </si>
  <si>
    <t>Each month, join the Oshawa Historical Society for entertaining lectures that focus on the history of Oshawa and the surrounding area.       </t>
  </si>
  <si>
    <t>Kinder-Garten</t>
  </si>
  <si>
    <t>Help prepare your child for school using the skills taught in Every Child Ready to Read®, circle time, and other school readiness activities</t>
  </si>
  <si>
    <t>Home School Club</t>
  </si>
  <si>
    <t>Family Maker Magic</t>
  </si>
  <si>
    <t>Play, create, and explore in our Maker Space with STEM equipment like Snap Circuits, Machines in Motion, 3D pens, robots, and more. Drop-in, family program.</t>
  </si>
  <si>
    <t>Rhythm &amp; Roots: A Garba Dance Workshop</t>
  </si>
  <si>
    <t>Join us for a fun Garba dance workshop with Darshini of ViBeat Dance! This vibrant folk dance from Gujarat, India, is open to everyone—regardless of age or experience. Celebrate Culture Days through dance and enjoy a sense of joy and togetherness!</t>
  </si>
  <si>
    <t>Interview with an Author: Bianca Marais</t>
  </si>
  <si>
    <t>Bianca Marais is the bestselling author of The Witches of Moonshyne Manor, Hum If You Don’t Know the Words, and If You Want to Make God Laugh. Learn about Bianca’s new book, A Most Puzzling Murder, and her writing process in this interview-style program led by author Gwen Tuinman.</t>
  </si>
  <si>
    <t>TAG Presents: A Haunted House</t>
  </si>
  <si>
    <t>The OPL Teen Advisory Group (TAG) has created a new spooky experience. Enter the Haunted Forest, where twisted trees whisper secrets and something sinister lurks behind every branch. Different levels of scariness are available upon request. Drop-in, family program.</t>
  </si>
  <si>
    <t>Spooky Stories in the Dark</t>
  </si>
  <si>
    <t>Gather around the campfire for spooky stories that are family-friendly, along with a glow-in-the-dark craft activity. Family program.</t>
  </si>
  <si>
    <t>Bright &amp; Merry Market</t>
  </si>
  <si>
    <t>Have a holly, jolly time at the Bright and Merry Market! Starting at 6 pm, warm up at the Library with fun activities and live music from the Bruce Gorrie Trio. In collaboration with the City of Oshawa, Oshawa Senior Community Centres, and The Robert McLaughlin Gallery. For more information and updates, visit oshawa.ca</t>
  </si>
  <si>
    <t>DIY Pusheen Workshop</t>
  </si>
  <si>
    <t>Kick off the holiday season with a fun workshop to learn basic embroidery and create your favourite chubby cat in plushie form. All materials provided. </t>
  </si>
  <si>
    <t>Zoo Crew</t>
  </si>
  <si>
    <t>Explore the animal kingdom with stories, crafts, and hands-on activities inspired by Zootopia characters. Family program.</t>
  </si>
  <si>
    <t>Create with Cricut: Holiday Ornaments</t>
  </si>
  <si>
    <t>Create a personalized holiday ornament to display in your home or gift to a loved one. All materials provided.</t>
  </si>
  <si>
    <t>Sports &amp; Exercise</t>
  </si>
  <si>
    <t>Parent and Tot Swimmer - 1/2</t>
  </si>
  <si>
    <t>Designed for the 4 to 24-month old to learn to enjoy the water with the parent.</t>
  </si>
  <si>
    <t xml:space="preserve">Parent and Tot Swimmer - 1/2 </t>
  </si>
  <si>
    <t>Varies depending on session</t>
  </si>
  <si>
    <t>Parent and Tot Swimmer - 1/2/3</t>
  </si>
  <si>
    <t>Designed for the 4 to 36-month old to learn to enjoy the water with the parent.</t>
  </si>
  <si>
    <t>Parent and Tot Swimmer - 3</t>
  </si>
  <si>
    <t>Designed for the 24 to 36-month old to learn to enjoy the water with the parent.</t>
  </si>
  <si>
    <t>Transition Swimmer (2-5yrs)</t>
  </si>
  <si>
    <t>Designed for toddlers/preschoolers comfortable in the water and capable of doing skills independent from a caregiver. Caregivers are to participate (and should come prepared to be in the class) until the instructor lets them know the child can do it themselves.</t>
  </si>
  <si>
    <t>Transition Swimmer Level</t>
  </si>
  <si>
    <t>Doggy Dip - Any Size Dogs (18+)</t>
  </si>
  <si>
    <t>An opportunity for pups to have a splash in the pool.
Please register under your pet parent name only, not your dog’s name.
Proof of rabies vaccination is required prior to entry. Once registered, this can be sent to dhcreception@oshawa.ca or provided on the day. No admittance will be permitted without this proof.
Dogs are to be friendly with other dogs and people.
Dogs must be leashed at all times while on the Camp Samac property.
Lifejackets are mandatory for all dogs.</t>
  </si>
  <si>
    <t>Staff Training</t>
  </si>
  <si>
    <t>Aquatics Volunteer Training</t>
  </si>
  <si>
    <t>We are so excited to introduce a volunteer-based program that will cover all the most important aspects of working as a swim instructor with the City of Oshawa. We will provide mentorship and training in volunteer expectations, facility orientation, emergency procedures, and opportunities to gain instructing experience. This is a great opportunity for junior/aspiring instructors to obtain volunteer hours for high school and an introduction to aquatics.</t>
  </si>
  <si>
    <t>Bronze Cross &amp; Standard First Aid</t>
  </si>
  <si>
    <t>The Lifesaving Society’s Bronze Cross begins the transition from lifesaving to lifeguarding and prepares candidates for responsibilities as assistant lifeguards. Candidates strengthen and expand their lifesaving skills and begin to apply the principles and techniques of active surveillance in aquatic facilities. Bronze Cross emphasizes the importance of teamwork and communication in preventing and responding to aquatic emergencies. Bronze Cross is a prerequisite for advanced training in the Society’s National Lifeguard and instructor certification programs.</t>
  </si>
  <si>
    <t>Bronze Cross &amp; Standard First aid (13yrs+)</t>
  </si>
  <si>
    <t>Bronze Medallion &amp; Emergency First Aid (13yrs+)</t>
  </si>
  <si>
    <t>This Lifesaving Society course is the prerequisite for Bronze Cross. Participants develop stroke efficiency and endurance in a 400-metre timed swim as well as Emergency First Aid &amp; CPR B and victim assessment skills. Prerequisite: Bronze Star certification or minimum 13 years of age by exam date.</t>
  </si>
  <si>
    <t>Bronze Star &amp; Basic First Aid</t>
  </si>
  <si>
    <t>Develop swimming proficiency, lifesaving skills, and personal fitness. Candidates refine their stroke mechanics, acquire self-rescue skills, and apply fitness principles in training workouts. Excellent preparation for success in Bronze Medallion and provides a fun introduction to lifesaving sport. Completion of Bronze Star allows early entry into Bronze Medallion if candidate is under 13 years old.</t>
  </si>
  <si>
    <t>Bronze Star &amp; Basic First Aid (10yrs+)</t>
  </si>
  <si>
    <t>Lifesaving &amp; EFA Instructor (15yrs+)</t>
  </si>
  <si>
    <t>Upon successful completion of this program, candidates will be able to instruct the following awards in the Lifesaving program: Canadian Swim Patrol program, Bronze Medal Awards, Wading Pool Attendant, and Emergency First Aid.Prerequisite: Minimum 15 years of age by the exam date and Bronze Cross and Standard First Aid from a WSIB approved agency.</t>
  </si>
  <si>
    <t>National LIfeguarding - Pool (15yrs+)</t>
  </si>
  <si>
    <t>As Canada's professional lifeguard standard, National Lifeguard training develops a sound understanding of lifeguarding principles, good judgment, and a mature and responsible attitude towards the lifeguard's role. The course emphasizes prevention and effective rescue response in emergencies including first aid treatment. Candidates develop teamwork, leadership, and communication skills. Fitness requirements include a timed object recovery, 50 metre sprint challenge, 50 metre rescue drill, and 400 metre endurance challenge. Prerequisite: Minimum 15 years of age by the exam date and Bronze Cross and Standard First Aid from a WSIB approved agency.</t>
  </si>
  <si>
    <t>National Lifeguard - Recertification (16.5yrs+)</t>
  </si>
  <si>
    <t>16.5+</t>
  </si>
  <si>
    <t>The National Lifeguard award remains current for a period of two years. This is a mandatory program to recertify the award. Fitness requirements include a timed object recovery, 50 metre sprint challenge, 50 metre rescue drill, and 400 metre endurance challenge. Prerequisite: National Lifeguard Certification.</t>
  </si>
  <si>
    <t>Standard First Aid - Recertification (15.5yrs+)</t>
  </si>
  <si>
    <t>15.5+</t>
  </si>
  <si>
    <t>Successful candidates will receive both Standard First Aid and CPR-C certification. Recertification can only be done through the original certifying agency. A recertification course can only be taken once. Award holders must then repeat the full Standard First Aid course.</t>
  </si>
  <si>
    <t>Standard First Aid (13yrs+)</t>
  </si>
  <si>
    <t>Standard First Aid provides comprehensive training covering all aspects of first aid and CPR. Standard First Aid incorporates all of Emergency First Aid and is designed for those who require a more in-depth understanding of first aid including: legal implications of first aid treatment, spinal injuries, heat or cold injuries, bone and joint injuries, chest injuries, and medical emergencies. Includes CPR-C certification.</t>
  </si>
  <si>
    <t>Swim Instructor (15yrs+)</t>
  </si>
  <si>
    <t>The Lifesaving Society Swim Instructor course prepares the instructor to teach and evaluate the swimming strokes and related skills found in the Lifesaving Society Swim for Life program. Candidates acquire proven teaching methods, planning skills, and a variety of stroke development drills and correction techniques. Prerequisite: 15 years of age by the end of the course and Bronze Cross certification (does not need to be current).</t>
  </si>
  <si>
    <t>50&amp; Better Fitness (50yrs+)</t>
  </si>
  <si>
    <t>Best suited for the 50+ age group, this class includes low impact aerobics, step, and muscle conditioning.</t>
  </si>
  <si>
    <t>AB Attack (15yrs+)</t>
  </si>
  <si>
    <t>Take it to the next level by adding standing functional core training to traditional floor ab exercises for a vigorous core strengthening experience.</t>
  </si>
  <si>
    <t>Acrylic Painting (16yrs+)</t>
  </si>
  <si>
    <t>An introduction to basic acrylic painting through a series of projects relating to art concepts and techniques. Ideal for painters of all abilities wanting to refresh their skills and/or learn new techniques. Participants will be required to purchase their own art supplies after the first class.</t>
  </si>
  <si>
    <t>Aquafit - Deep Water (15yrs+)</t>
  </si>
  <si>
    <t>Instructors are trained in the latest techniques in providing safe aquatic exercises to improve flexibility, aerobic capacity, muscular strength, and endurance. Classes include a warm-up, aerobics, muscle conditioning exercises and a cool-down. Participants must be comfortable in deep water.</t>
  </si>
  <si>
    <t>Aquafit - Shallow Water (15yrs+)</t>
  </si>
  <si>
    <t>Water exercise exerts less impact on the joints and is suitable for swimmers and non-swimmers. Components include a warm-up, aerobics, muscle conditioning exercises, and a cool-down.</t>
  </si>
  <si>
    <t>Babysitter Course</t>
  </si>
  <si>
    <t>Designed to teach the basics of caring for children from infants to school-age. Participants learn what makes a great babysitter, how to maintain safety in various environments, and what to do in an emergency. The course also discusses how to find work and keep yourself safe while being a babysitter. Please bring a pen/pencil, a doll or stuffed toy, and a peanut free lunch.</t>
  </si>
  <si>
    <t>Basic Bootcamp - Women Only (15yrs+)</t>
  </si>
  <si>
    <t>Introduces a circuit of drills that keep you moving, including strength training, cardio endurance, and calisthenics all while gaining muscle and losing inches at the same time.</t>
  </si>
  <si>
    <t>Basic Bootcamp (15yrs+)</t>
  </si>
  <si>
    <t>BodyMAX (15yrs+)</t>
  </si>
  <si>
    <t>A cardio-free, total body strength training program using a variety of strength equipment and body weight exercises.</t>
  </si>
  <si>
    <t>Incorporating intervals of cardio, body sculpting, and abdominal work which will improve muscle strength and overall endurance.</t>
  </si>
  <si>
    <t>Country Line Dancing - Beginner (18yrs+)</t>
  </si>
  <si>
    <t>New to country line dancing? Want to join country line dancing socials but don’t know the dances? Learn some dances before hitting the dance floor. No partners required.</t>
  </si>
  <si>
    <t>Country Line Dancing - Intermediate (18yrs+)</t>
  </si>
  <si>
    <t>Mastered the basics and ready for a new challenge? Explore more complex country line dances to build your skills and keep you moving and motivated.</t>
  </si>
  <si>
    <t>Cycle (15yrs+)</t>
  </si>
  <si>
    <t>A great workout simulating race conditions through interval sprints, hill climbing, cardio conditioning, and stretch components.</t>
  </si>
  <si>
    <t>Easy Fit (15yrs+)</t>
  </si>
  <si>
    <t>Designed for beginners, older adults, and those returning to fitness after a long break. Various equipment is used to focus on developing cardiovascular, balance, and muscle strength through stretching and postural exercises.</t>
  </si>
  <si>
    <t>High Energy Aquafit Training (H.E.A.T)</t>
  </si>
  <si>
    <t>Challenge your fitness level and improve cardio conditioning with strength, balance, and core training segments. This low impact, high energy class will help burn calories fast and help you feel de-stressed and invigorated.</t>
  </si>
  <si>
    <t>Hockey Skills - Women</t>
  </si>
  <si>
    <t>Recreational and beginner hockey players will practice fundamental hockey skills: skating, stick handling, passing, and shooting. All participants must wear full hockey equipment including a CSA approved hockey helmet.</t>
  </si>
  <si>
    <t>Learn to Skate</t>
  </si>
  <si>
    <t>Low-Intensity Recreational Soccer</t>
  </si>
  <si>
    <t>Join friends for low-intensity recreation soccer in a fun and friendly setting. A great opportunity for exercise and to improve your skills. Staff will help organize teams and foster fair game play. Soccer ball and nets provided. Shin guards mandatory. Cleats/turf shoes are strongly recommended.</t>
  </si>
  <si>
    <t>Mat Pilates</t>
  </si>
  <si>
    <t>This low-impact, full-body workout focuses on controlled movements, proper alignment, and breath work to build strength and balance. A great way to enhance mobility and reduce stress in a welcoming, supportive environment. Suitable for all fitness levels. A yoga mat and warm clothing are recommended.</t>
  </si>
  <si>
    <t>Mixed Media</t>
  </si>
  <si>
    <t>Participants will create a variety of projects working with many different materials. Explore the boundaries between drawing, printing, painting, collage, and sculpting to create dynamic and multi-layer compositions. Participants may be required to purchase some of their own art supplies after the first class.</t>
  </si>
  <si>
    <t xml:space="preserve">Osteo FIT </t>
  </si>
  <si>
    <t>Safely tone and strengthen muscles with gentle aerobics and stimulating resistance training. Improve bone density while improving fitness level.</t>
  </si>
  <si>
    <t>Pottery &amp; Sculpture - Introduction</t>
  </si>
  <si>
    <t>Perfect for beginners! This course focuses primarily on hand building with one week of wheel and trimming. Participants will learn the basics of pottery working on form, texture, construction and design.</t>
  </si>
  <si>
    <t>Pottery &amp; Sculpture - Intermediate</t>
  </si>
  <si>
    <t>Designed for those with previous pottery experience who are looking to improve skills and further explore pottery and sculpture concepts. It is recommended to have previously participated in at least two pottery courses. Participants will expand on their hand-building techniques, resulting in more functional objects.</t>
  </si>
  <si>
    <t>Pottery &amp; Sculpture - Open Studio</t>
  </si>
  <si>
    <t>Bring creative ideas to these fun and relaxing classes. This is not a structured class, but an instructor will be available to answer questions and guide participants through projects. Fee includes up to one sleeve of clay, glaze, and firing. Additional sleeves of clay are available for purchase.</t>
  </si>
  <si>
    <t>Pottery &amp; Sculpture Workshop</t>
  </si>
  <si>
    <t>Participants will create a single piece while learning basic hand-building techniques and explore areas such as construction, design, and glazing in one creative workshop. All pieces created will be fired and ready to take home approximately two weeks after the workshop.</t>
  </si>
  <si>
    <t>Stretch and Balance</t>
  </si>
  <si>
    <t>Flexibility is a key component to fitness. Learn safe and effective stretching exercises to improve or maintain flexibility along with working on balance.</t>
  </si>
  <si>
    <t>Water Colour - Introduction</t>
  </si>
  <si>
    <t>Participants will learn a fundamental approach to watercolour, focusing on transparency, colour mixing, brushworks, and washes.</t>
  </si>
  <si>
    <t>Weigh Back Wednesdays</t>
  </si>
  <si>
    <t>What better way to build strength than having some great oldies music playing as motivation in the background. A certified instructor will take you through safe and fun movements using a variety of equipment and some good old music.</t>
  </si>
  <si>
    <t>Release chronic tension, cultivate concentration, calm restless thoughts, invite deep peace, and encourage self-acceptance through breathing and gentle movement. A yoga mat and warm clothing are recommended.</t>
  </si>
  <si>
    <t xml:space="preserve">Yoga  </t>
  </si>
  <si>
    <t>105.60 - 114.40</t>
  </si>
  <si>
    <t>Enjoy the many benefits of yoga including relaxation, stress reduction, increased concentration, and improved strength and flexibility. A yoga mat and warm clothing are recommended.</t>
  </si>
  <si>
    <t>Zumba® is an exhilarating, easy-to-follow, Latin-inspired, calorie-burning dance fitness party that's moving millions of people toward health.</t>
  </si>
  <si>
    <t>Acro - Introduction</t>
  </si>
  <si>
    <t>Incorporating jumps, cartwheels, and other acrobatics this introductory program combines jazz, dance, and gymnastics. An informal recital for family and friends will be held at the end of the session. This is a child only class and caregivers will not be permitted in the studio; however, they are required to wait in the facility and be within call during the program time.</t>
  </si>
  <si>
    <t>Acrylic Painting</t>
  </si>
  <si>
    <t>Participants will be encouraged to experiment with a variety of techniques, including paint handling and application, brush work, colour theory, and composition.</t>
  </si>
  <si>
    <t>Anime - Introduction</t>
  </si>
  <si>
    <t>Learn how to create sketches and full colour illustrations in the popular Japanese cartoon style 'Anime'. Using a variety of drawing media, learn how to create various characters, costumes, and facial expressions.</t>
  </si>
  <si>
    <t>Art Exploration</t>
  </si>
  <si>
    <t>An exploration of various creative mediums including sculpting, drawing, and painting. Class material will be based around popular themes.</t>
  </si>
  <si>
    <t>59.40-66.60</t>
  </si>
  <si>
    <t>Join friends for some fun, exercise, and learn the skills of the game! Racquets and shuttles are provided for players new to the game.</t>
  </si>
  <si>
    <t>59.40-72.60</t>
  </si>
  <si>
    <t>Children will learn the basics of ballet in this non-competitive, structured program, focusing on fun, improving balance, and enhancing coordination skills. An informal recital for family and friends will be held at the end of the course. This is a child only class and caregivers will not be permitted in the studio; however, they are required to wait in the facility and be within call during the program time.</t>
  </si>
  <si>
    <t>Aimed at improving a dancer's balance, body awareness, and graceful movement by focusing on ballet and basic body positions. An informal recital for family and friends will be held at the end of the course. This is a child only class and caregivers will not be permitted in the studio; however, they are required to wait in the facility and be within call during the program time.</t>
  </si>
  <si>
    <t>Learn the basics of basketball in a fun and friendly environment.</t>
  </si>
  <si>
    <t>Cartooning - Beginner</t>
  </si>
  <si>
    <t>Learn the basics of cartoon drawing such as facial expressions, costume designs, and caricatures. Participants will be encouraged to use their imagination to create different cartoon characters.</t>
  </si>
  <si>
    <t>Claymation</t>
  </si>
  <si>
    <t>Use clay and plasticine along with your imagination to create a story, 3D characters, design backgrounds, props, or even dioramas. Working with the instructor, participants will record their creations making their very own stop motion animation.</t>
  </si>
  <si>
    <t>Comic Book Creation</t>
  </si>
  <si>
    <t>Learn the basics of planning, designing, and creating your own graphic novels and comic book strips. Participants will create a plot and transform it into their very own illustrated story.</t>
  </si>
  <si>
    <t>Crafty Kids</t>
  </si>
  <si>
    <t>A fun-filled session of crafts, colouring, sculpting, and painting to bring imagination to life through art. A masterpiece is created each week to take home and put on display.</t>
  </si>
  <si>
    <t>Dance into Independence</t>
  </si>
  <si>
    <t>45-49.50</t>
  </si>
  <si>
    <t>A transitional dance program for preschoolers where caregivers join in at first and gradually step back. Dancers explore different styles of dance while building confidence in a fun, supportive environment.</t>
  </si>
  <si>
    <t>39.60-72.60</t>
  </si>
  <si>
    <t>Focuses on the game of dodgeball and incorporates different versions such as king's court, elimination dodgeball, and many more!</t>
  </si>
  <si>
    <t>Aquafit - Diaper Fit</t>
  </si>
  <si>
    <t>Water exercise for parent and infant. Classes include a warm-up, aerobics, muscle conditioning exercises, and a cool-down. Infant will be in baby boat for support during the class and will be part of the exercise program.</t>
  </si>
  <si>
    <t>Crafty Climbers - Parented</t>
  </si>
  <si>
    <t>Create crafts together, then it's time to play! Climb, tumble, run, sing songs, and listen to stories. A great way to spend quality time interacting.</t>
  </si>
  <si>
    <t>Little Yogis - Parented</t>
  </si>
  <si>
    <t>48.40-57.20</t>
  </si>
  <si>
    <t>Yoga can help younger children learn how to use their bodies in a healthy way, manage stress through breathing, body awareness, meditation and healthy movement techniques, build concentration, increase their confidence and positive self-image, and feel like they are part of a healthy, non-competitive group.</t>
  </si>
  <si>
    <t>Little Yogis - Child</t>
  </si>
  <si>
    <t>Mini Muck &amp; Mess - Parented</t>
  </si>
  <si>
    <t>Create works of art that are crazy, fun, and too messy to make at home! An active art program for preschoolers to use their imagination and be creative.</t>
  </si>
  <si>
    <t>Move and Groove - Parented</t>
  </si>
  <si>
    <t>10&gt;15am</t>
  </si>
  <si>
    <t>Shake, spin, jump, and jam! Dance to fun tunes while exploring rhythm, movement, and creative imagination. Focusing on social interaction and learning through music, it's all about having fun and feeling the beat!</t>
  </si>
  <si>
    <t>Ready, Set, School Readiness - Parented</t>
  </si>
  <si>
    <t>Am I ready for Ready, Set, School? Smaller group size and caregiver participation make this program a good first step towards independent participation in our Ready, Set, School, program. Participants and caregivers will take part in circles, creative group and individual activities, counting, printing, art, and social skills. Caregivers are responsible for any personal care.</t>
  </si>
  <si>
    <t>Sportball Multi-Sport - Parented</t>
  </si>
  <si>
    <t>Multi-sport programs focus on skill development in floor hockey, baseball, basketball, soccer, tennis, volleyball, and golf. Programs are creative, non-competitive, and help children build self-esteem and prepare for a future of confident sports participation. Parents are required to actively participate with their child.</t>
  </si>
  <si>
    <t>Tinkergarten - Parented</t>
  </si>
  <si>
    <t>Join us for an hour of outdoor play based learning. Get up and get moving as we explore nature through crafts, independent exploration, risk taking, and getting a bit dirty. Parent participation is required. Programming will be weather dependent.</t>
  </si>
  <si>
    <t>Totnastics - Parented</t>
  </si>
  <si>
    <t>Join in a fun, structured environment where children develop and explore body awareness, gross motor skills, and coordination through active play and creative movement using mats, trampolines, and balance beams.</t>
  </si>
  <si>
    <t>Yoga - Mother &amp; Daughter - Adult</t>
  </si>
  <si>
    <t>Develop physical strength, endurance, flexibility, and learn basic yoga moves while spending quality time with your child. A yoga mat and warm clothing are recommended.</t>
  </si>
  <si>
    <t>Yoga - Mother &amp; Daughter - Child</t>
  </si>
  <si>
    <t>Adaptive Camp</t>
  </si>
  <si>
    <t>Designed for those 14 years of age and older with physical and or developmental needs, including autism. Participants must be able to:
• Complete activities of daily living independently or with minimal verbal prompts.
• Transition between activities and locations with ease.
• Participate safely with an instructor to participant ratio of 1:3.
Campers will have opportunities to participate in a wide range of activities that will be adapted to their abilities and interests in a sensory friendly environment. Campers will swim daily.</t>
  </si>
  <si>
    <t>ARC - Extended Supervision - 1 hour</t>
  </si>
  <si>
    <t>Extended supervision is available before and after camp programs for an additional fee at most camp locations.</t>
  </si>
  <si>
    <t>Arts Camp</t>
  </si>
  <si>
    <t>Campers will be lead through an exploration of the arts with a focus on drawing, painting, acting, dancing, singing, and music. Games and activities will be based around popular themes. An optional pizza lunch is offered on Friday for an additional fee.</t>
  </si>
  <si>
    <t>CRC - Extended Supervision</t>
  </si>
  <si>
    <t>Dance Camp</t>
  </si>
  <si>
    <t>During this fun-filled week campers will learn different genres of dance. Campers will participate daily in crafts, active and quiet games, and recreational swimming. A short performance for family and friends will be held on Friday afternoon.</t>
  </si>
  <si>
    <t>Day Camp</t>
  </si>
  <si>
    <t>An action-packed week of camp where campers will enjoy a variety of organized activities, including active and passive games, sports drills, and arts and crafts.</t>
  </si>
  <si>
    <t>Daytrippers Day Camp</t>
  </si>
  <si>
    <t>Campers will start their daily adventures from Delpark Homes Centre. Mondays and Fridays will be spent at Delpark Homes Centre participating in recreational swimming, camp activities, and skating. Tuesday, Wednesday, and Thursday campers will board a bus and visit some exciting locations. Trips may include the Toronto Zoo, an outdoor Escape Maze, Cedar Park Resort, and more! An optional lunch is available on Monday and Friday for an additional fee.</t>
  </si>
  <si>
    <t>DHC - Extended Supervision</t>
  </si>
  <si>
    <t>Hockey Camp (House League)</t>
  </si>
  <si>
    <t>Offers hockey players (boys &amp; girls) an opportunity to practice and improve their hockey skills while enjoying a camp-like atmosphere. Campers will be on-ice for up to two hours per day and participate in other fun activities, including swimming, sports, and active games. Full hockey equipment is required including a CSA approved hockey helmet with full face mask and a neck guard. An optional lunch is provided by Cashew &amp; Clive for an additional fee.</t>
  </si>
  <si>
    <t>Inclusion Service - Summer Camp</t>
  </si>
  <si>
    <t>Integrated camp experiences for eligible children requiring extra support. Parents requiring inclusion support are required to register their request for support staff for the week(s) of camp being attended by their child(ren) when they are registering for camp. Please use corresponding codes for each camp week registered.</t>
  </si>
  <si>
    <t>Leader-in-Training</t>
  </si>
  <si>
    <t>Gain a variety of leadership skills in a fun and exciting recreation environment. Skills include program planning, child/group management, leadership techniques, games/activities, and planning and communication skills. The course consists of in-class theory and lessons, a chance to use skills learned in a camp atmosphere and daily recreational swimming.</t>
  </si>
  <si>
    <t>Legendary Day Camp</t>
  </si>
  <si>
    <t>During this action-packed week of camp, campers will enjoy a variety of organized activities, including active and passive games, sports, arts and crafts, and recreational swimming. An optional lunch is available for an additional fee.</t>
  </si>
  <si>
    <t>Little Dancer Camp</t>
  </si>
  <si>
    <t>Campers will learn different genres of dance and will perform a dance routine to a latest hit song. Activities will also include creative crafts, indoor/outdoor games and songs. A short performance for family and friends will be held on Friday afteroon.</t>
  </si>
  <si>
    <t>Little Legends Camp</t>
  </si>
  <si>
    <t>Younger campers will enjoy a full week of action-packed fun, including active and passive games, sports, and arts and crafts. Campers will participate in outdoor water play daily. An optional lunch is available for an additional fee.</t>
  </si>
  <si>
    <t>Little Sportsers</t>
  </si>
  <si>
    <t>Full day camp for 4 to 6 year olds are full of games, songs, crafts, and sports. While the focus is on fun, children are developing social, fine, and gross motor skills, making for a great first camp experience.</t>
  </si>
  <si>
    <t>SOCC - Extended Supervision</t>
  </si>
  <si>
    <t>Sports &amp; Swim Camp</t>
  </si>
  <si>
    <t>Campers will participate in a variety of basic sports drills, skills, and small-sided games. Campers will also participate in games, crafts, and recreational swimming</t>
  </si>
  <si>
    <t>Legendary Holiday Camp</t>
  </si>
  <si>
    <t>Campers will enjoy a variety of organized activities, including active and passive games, sports, arts and crafts, and recreational swimming. An optional lunch is provided by Cashew &amp; Clive.</t>
  </si>
  <si>
    <t>LIttle Legends Holiday Camp</t>
  </si>
  <si>
    <t>Young campers will enjoy action-packed fun including active and passive games, sports, arts and crafts, and other activities. Campers will not be swimming. An optional lunch is provided by Cashew &amp; Clive.</t>
  </si>
  <si>
    <t>Little Tykes Holiday Camp</t>
  </si>
  <si>
    <t>Focus on fun while developing social, fine, and gross motor skills. Campers will participate in games, songs, crafts, and sports.</t>
  </si>
  <si>
    <t>Drawing Skills</t>
  </si>
  <si>
    <t>Participants will learn basic techniques needed to draw portraits, landscapes, and abstract drawings using media such as pencils, markers, pastels, and charcoal.</t>
  </si>
  <si>
    <t>Learn the basic techniques needed to draw portraits, landscapes, and abstract drawings using media such as pencils, markers, pastels, and charcoal.</t>
  </si>
  <si>
    <t>Find Your Groove</t>
  </si>
  <si>
    <t>Participants use their creative minds in this unstructured environment and dance to various genres of music, interpreting instructions and suggestions provided by the instructor while experiencing the healthy benefits of being active and having fun. This is a child only class and caregivers will not be permitted in the studio; however, they are required to wait in the facility and be within call during the program time.</t>
  </si>
  <si>
    <t>Fortnite Creations</t>
  </si>
  <si>
    <t>Get ready to level up your creativity! Bring your Fortnite® world to life by designing epic projects using drawing, painting, and sculpting. Unleash your imagination and create your very own Fortnite®-inspired masterpieces!</t>
  </si>
  <si>
    <t>Funky Town</t>
  </si>
  <si>
    <t>A fun, recreational dance program that teaches some of the latest hip hop video dance moves. Includes cardio warm up and dance combinations to the latest radio hits. Focus is on building self-esteem and confidence in a non-competitive environment. An informal recital for family and friends will be held at the end of the course. This is a child only class and caregivers will not be permitted in the studio; however, they are required to wait in the facility and be within call during the program time.</t>
  </si>
  <si>
    <t>Music &amp; Arts</t>
  </si>
  <si>
    <t>Participants will learn the fundamentals of playing guitar including handling and tuning. Participants will progress to open chords, chord progressions, strumming, and melody reading. A guitar is required.</t>
  </si>
  <si>
    <t>6;45pm</t>
  </si>
  <si>
    <t>Introduction to the steps and moves of hip hop dancing. An informal recital for family and friends will be held at the end of the course. This is a child only class and caregivers will not be permitted in the studio; however, they are required to wait in the facility and be within call during the program time.</t>
  </si>
  <si>
    <t>Hockey Skills</t>
  </si>
  <si>
    <t>House league caliber and first time hockey players are taught fundamental hockey skills: stick handling, puck control, passing, and shooting. Participants must be able to skate in order to attend this program and are required to wear full hockey equipment including a CSA approved hockey helmet with full face mask and neck guard.</t>
  </si>
  <si>
    <t>Junior Actors</t>
  </si>
  <si>
    <t>Activities and games will focus on co-operation, movement, voice, and imagination. Songs, dances, and fairy tales will be explored.</t>
  </si>
  <si>
    <t>Junior Sports</t>
  </si>
  <si>
    <t>39.60-54.45</t>
  </si>
  <si>
    <t>Younger athletes try their hand or foot at fun sports. Hockey, soccer, basketball, and many other sports make this course a ton of fun!</t>
  </si>
  <si>
    <t>Kids X-FITT</t>
  </si>
  <si>
    <t>A fast-paced fitness circuit developing balance, body control, flexibility, and movement through running, jumping, hopping, climbing, throwing, and skipping. This program is sure to be challenging but exhilarating for the athlete in training and the non-athlete looking to get active.</t>
  </si>
  <si>
    <t>Skating skills are taught in a progressive sequence of seven levels. New participants are assessed at the first class and assigned to the most appropriate level. Participants previously enrolled in this program should bring progress cards to the first class. All program participants must wear a CSA approved hockey helmet on the ice. Bicycle and ski helmets are not permitted. A face mask and gloves/mitts are strongly recommended.</t>
  </si>
  <si>
    <t>Fine Motor Fun - Parented</t>
  </si>
  <si>
    <t>66-87.45</t>
  </si>
  <si>
    <t>Help your preschooler to develop fine motor skills to improve printing, cutting, hand strength, and fine motor coordination in this play based program. Group and independent activities will be used to create a fun and social environment. Parent participation is required.</t>
  </si>
  <si>
    <t>Hockey Skills - Parent &amp; Child</t>
  </si>
  <si>
    <t>First time hockey players are introduced to the fundamentals of hockey through drills and activities in a fun learning environment. Participants need full hockey equipment including a CSA approved hockey helmet with full face mask and neck guard. Parents are required to wear a CSA approved hockey helmet and must have competent skating ability in order to help their child during the program.</t>
  </si>
  <si>
    <t>Junior Sports - Parented</t>
  </si>
  <si>
    <t>Learn to Skate - Parent &amp; Child</t>
  </si>
  <si>
    <t>58-116</t>
  </si>
  <si>
    <t>New skaters are introduced to the fundamental skating skills with the assistance of a parent. Instructors lead parents and children through various games and activities to make the child reach a comfort level on the ice. Parents must have competent skating ability in order to help their child during the program and may only accompany one child on the ice. All program participants (adult and child) must wear a CSA approved hockey helmet on the ice. Bicycle and ski helmets are not permitted. A face mask and gloves/mitts are strongly recommended.</t>
  </si>
  <si>
    <t>Letter Factory - Parented</t>
  </si>
  <si>
    <t>Focus on letter sounds and recognition to jumpstart the kindergarten experience including circle time and other hands on letter learning activities. Parent participation is required.</t>
  </si>
  <si>
    <t>Preschool Swimmer - 1</t>
  </si>
  <si>
    <t>Preschoolers will have fun learning to get in and out of the water. We'll help them jump into chest-deep water. They'll float and glide assisted on their front and back and learn to get their faces wet and blow bubbles underwater.</t>
  </si>
  <si>
    <t>Preschool Swimmer - 1/2</t>
  </si>
  <si>
    <t>100-110</t>
  </si>
  <si>
    <t>Preschoolers learn to jump into chest-deep water by themselves and get in and get out wearing a lifejacket. They'll submerge and exhale underwater. Wearing a lifejacket they'll glide on their front and back.</t>
  </si>
  <si>
    <t>Preschool Swimmer - 2</t>
  </si>
  <si>
    <t>Swimmer - 1</t>
  </si>
  <si>
    <t>40-11</t>
  </si>
  <si>
    <t>These swimmers will become comfortable jumping into water with and without a lifejacket. They'll learn to open their eyes, exhale and hold their breath underwater. They'll work on floats, glides and kicking through the water on their front and back with assisstance</t>
  </si>
  <si>
    <t>Family Swim - Low Ratio</t>
  </si>
  <si>
    <t>96-211.20</t>
  </si>
  <si>
    <t>Designed for family/friends to learn together in the water. Each participant will be able to work on their own swim techniques while having fun together. Ideal for participants who are close in skill sets. All participants must be registered in the course. Price listed is per participant. Register the first participant and then call the coordinator at the location where the lesson is taking place to add the extra participants: Civic Recreation Complex ext. 2787 or Donevan Recreation Complex ext. 5707. Must be a minimum of two swimmers and a maximum of three.</t>
  </si>
  <si>
    <t>Low Ratio Swim - Preschool 2/3</t>
  </si>
  <si>
    <t>Preschoolers will try both jumping and a sideways entry into deep water while wearing a lifejacket. They'll recover objects from the bottom in waist-deep water. They'll work on kicking and gliding through the water on their front and back.</t>
  </si>
  <si>
    <t>Low Ratio Swim - Swimmer 1</t>
  </si>
  <si>
    <t>153.60-211.20</t>
  </si>
  <si>
    <t>A smaller ratio swimming lesson of 3:1. Swimmers will become comfortable jumping into water with and without a lifejacket. They'll learn to open their eyes, exhale, and hold their breathe underwater. They'll work on floats, glides, and kicking through the water on their front and back with assistance.</t>
  </si>
  <si>
    <t>Low Ratio Swim - Swimmer 2</t>
  </si>
  <si>
    <t>A smaller ratio swimming lesson of 3:1. Swimmers will jump into deeper water and learn to be comfortable falling sideways into the water wearing a lifejacket. They'll be able to support themselves at the surface without an aid, learn whip kick, swim on their front and back, and be introduced to flutter kick interval training.</t>
  </si>
  <si>
    <t>Low Ratio Swim - Swimmer 3</t>
  </si>
  <si>
    <t>A smaller ratio swimming lesson of 3:1. Swimmers will do different entries, do in-water front somersaults and handstands. They'll work on front crawl, back crawl, and whip kick. Flutter kick interval training increases.</t>
  </si>
  <si>
    <t>Low Ratio Swim - Swimmer 4</t>
  </si>
  <si>
    <t>A smaller ratio swimming lesson of 3:1. These swimmers will swim underwater and lengths of front, back crawl, whip kick, and breaststroke arms with breathing. New challenges include the completion of the Canadian Swim to Survive® Standard. They'll cap it all off with front crawl sprints and front or back crawl interval training.</t>
  </si>
  <si>
    <t>Private Swim - 30mins</t>
  </si>
  <si>
    <t>Private Swimming lessons are designed for participants who would like a 1:1 ratio. Participants will receive individual attention to improve their swimming technique and have the convenience of selecting their preferred day and time. Levels will be determined upon registration.</t>
  </si>
  <si>
    <t>Private Swim - Inclusion</t>
  </si>
  <si>
    <t>This program is specifically designed for children and youth with special needs and incorporates an adapted aquatics approach to swimming lessons based on the individual’s requirements. Once participants are registered, the Inclusion Coordinator will be in contact to arrange the required screening prior to the first lesson.</t>
  </si>
  <si>
    <t>Private Swim - Preschool 1 - Swimmer 3</t>
  </si>
  <si>
    <t>Adult Swimmer - 1</t>
  </si>
  <si>
    <t>A beginner-level swimming class designed for adults who are just starting out. Focus on building comfort, confidence, and fundamental swimming skills, including floating, gliding, kicking, and basic stroke development. Participants set their own goals to develop water confidence and smooth recognizable strokes.</t>
  </si>
  <si>
    <t>Adult Swimmer - 2</t>
  </si>
  <si>
    <t>Designed for swimmers who can swim 5-10 meters on their front and back and are ready to build confidence in deep water. Focus on improving stroke technique, increasing endurance, and developing deep water skills such as treading water and safe entries.</t>
  </si>
  <si>
    <t>Swimmers of any age improve their overall physical fitness in the water. A structured approach based on accepted training principles and practices including interval training. Participants set their own goals.</t>
  </si>
  <si>
    <t>Learn to Swim - Female Only</t>
  </si>
  <si>
    <t>Taught by female instructors in a curtain enclosed pool. Swimmers will be taught in a group setting according to ability in one of two levels: beginner or intermediate/advanced.</t>
  </si>
  <si>
    <t>Springboard Diving - Level 1/2</t>
  </si>
  <si>
    <t>Following the Canadian Amateur Diving Association curriculum, learn an introduction to basic springboard diving skills. Participants must be comfortable in the deep end and be able to tread water for 1 minute.</t>
  </si>
  <si>
    <t>Swim Fit Training</t>
  </si>
  <si>
    <t>Work on stroke technique and endurance to support the swimming portion of the event.</t>
  </si>
  <si>
    <t>Teen Swimmer - Beginner</t>
  </si>
  <si>
    <t>Designed for beginners who may be just starting out. Within the curriculum participants set their own goals to develop water confidence and smooth recognizable strokes. Targeted Water Smart® drowning prevention messages are an integral part of the Swim for Life® program. These messages are delivered in all teen swimmer levels.</t>
  </si>
  <si>
    <t>Water Sports Club</t>
  </si>
  <si>
    <t>An opportunity for those that love swimming and the water to try a variety of water sport activities. Disciplines such as water polo, artistic swimming, lifeguarding sports, competitive swimming, diving, and lifesaving skills will be introduced.</t>
  </si>
  <si>
    <t>*NEW* Artistic Horizons - Introductory (ages 6-8)</t>
  </si>
  <si>
    <t>This program is  proposed as a prerequisite to all other Introductory or Level 1 courses  and will highlight the elements of art. This program is targeted towards the  ultimate beginner who may not have a lot of experience with art. No skill or  prerequisite required        Introduced       to the elements and principles of art which are the basis for all mediums       and styles    Introduced       to all mediums of art including acrylics, sketching, watercolour, pottery,       etc.   Gain       exposure to different art styles such as anime, cartooning and mixed       media.</t>
  </si>
  <si>
    <t>Sports &amp; Active Programs</t>
  </si>
  <si>
    <t>*NEW* Basketball Fundamentals 11 -12 yrs</t>
  </si>
  <si>
    <t>This program is for those that know the fundamentals of basketball. Participants will learn the importance of dribbling, ball handling, shooting, form, and footwork.  Players will work individually on skills under the instruction of a qualified and enthusiastic leader.
Only program participants will be permitted into the Program Area (parents/caregivers will only be permitted for Parent &amp; Tot programs and unregistered siblings will not be permitted into the space).</t>
  </si>
  <si>
    <t xml:space="preserve">
*NEW* Basketball Fundamentals 11-12 yrs</t>
  </si>
  <si>
    <t>This program teaches the fundamentals of basketball. Participants will learn the importance of defense, passing and rebounding as well as develop skills in ball handling, shooting, form, and footwork. Every week will end with a mini game. Participants will be grouped based on age and skill level.</t>
  </si>
  <si>
    <t>*NEW* Basketball Fundamentals 11-12 yrs</t>
  </si>
  <si>
    <t xml:space="preserve">
*NEW* Basketball Fundamentals 6 - 8 yrs</t>
  </si>
  <si>
    <t>This program teaches the fundamentals of basketball. Participants will learn the importance of defence, passing and rebounding as well as develop skills in ball handling, shooting, form, and footwork. Every week will end with a mini game. Participants will be grouped based on age and skill level. 
Only program participants will be permitted into the Program Area (parents/caregivers will only be permitted for Parent &amp; Tot programs and unregistered siblings will not be permitted into the space).</t>
  </si>
  <si>
    <t xml:space="preserve">
*NEW* Basketball Fundamentals 9 - 10 yrs</t>
  </si>
  <si>
    <t>This program teaches the fundamentals of basketball. Participants will learn the importance of defence, passing and rebounding as well as develop skills in ball handling, shooting, form, and footwork. Every week will end with a mini game. Participants will be grouped based on age and skill level.  
Only program participants will be permitted into the Program Area (parents/caregivers will only be permitted for Parent &amp; Tot programs and unregistered siblings will not be permitted into the space).</t>
  </si>
  <si>
    <t>*NEW* Basketball Fundamentals 9-10 yrs</t>
  </si>
  <si>
    <t xml:space="preserve">
*NEW* Dodgeball 10- 13 yrs</t>
  </si>
  <si>
    <t>This course is for those that love all things dodgeball.  Participants duck, dodge, and dive their way to a whole lot of fun playing both classic, and new versions of dodgeball and dodgeball-like games.</t>
  </si>
  <si>
    <t>*NEW* Dodgeball 7 - 10 yrs</t>
  </si>
  <si>
    <t xml:space="preserve">This course is for those that love all things dodgeball.  Participants duck, dodge, and dive their way to a whole lot of fun playing both classic, and new versions of dodgeball and dodgeball-like games. 
Only program participants will be permitted into the Program Area (parents/caregivers will only be permitted for Parent &amp; Tot programs and unregistered siblings will not be permitted into the space).     </t>
  </si>
  <si>
    <t>*NEW* Multi-Sport Night 8 - 12 yrs</t>
  </si>
  <si>
    <t>Learn the fundamentals of fan-favourite sports each week such as: Flag football, basketball, volleyball, dodgeball etc. Each week will be highlighted with putting all the skills learnt into a friendly game.</t>
  </si>
  <si>
    <t>*NEW* Pottery - Wheel (Introduction) 12 - 17 yrs</t>
  </si>
  <si>
    <t xml:space="preserve">Learn how to sculpt, plan, design and build your own projects using clay. Participants will learn the basic techniques on the pottery wheel and take home projects that are twice fired. Make everything from cups and plates, to anything that is microwave and dishwasher friendly! </t>
  </si>
  <si>
    <t>*NEW* Sport FUN-Damentals 4 - 6 yrs</t>
  </si>
  <si>
    <t>Children will have tons of fun while learning the fundamentals of throwing, catching, hitting and kicking a ball. Some of the activities will include indoor soccer games, basketball, dodgeball, tag, octopus and other fun games that will give kids both fun and fitness!</t>
  </si>
  <si>
    <t>*New* Yoga 6-10 yrs</t>
  </si>
  <si>
    <t>Yoga not only promotes strength and flexibility in a growing body, it also cultivates a sense of balance and respect for the world around children. In this class kids are introduced to basic yoga poses and meditative practices through: creative movement, conscious breathing, songs, games and story-telling.</t>
  </si>
  <si>
    <t>*NEW* Youth Basketball Skill Development (ages 13-15)</t>
  </si>
  <si>
    <t>13-15</t>
  </si>
  <si>
    <t>13, 14, 15</t>
  </si>
  <si>
    <t>This program is for those that know the fundamentals of basketball. Participants will learn the importance of dribbling, ball handling, shooting, form, and footwork.  Players will work individually on skills under the instruction of a qualified and enthusiastic leader.</t>
  </si>
  <si>
    <t>Acrylic Pouring - Introductory (Ages 6-8)</t>
  </si>
  <si>
    <t>This program is  targeted towards beginners who have little to no art experience. This program  introduces children to painting through fun prompts and creative  techniques.          This program  requires one of the following prerequisites:       Able       to hold a pencil or paintbrush   Knowledge       of colours (primary and/or secondary)   Successful       completion of Artistic Horizons - Introductory or Artistic Beginnings</t>
  </si>
  <si>
    <t>Anime Art 8 - 12 yrs</t>
  </si>
  <si>
    <t>This program will teaches the fundamentals of Anime and the development of Manga, a popular Japanese artistic style.  Bring your own sketch book, pencils and eraser to each class.</t>
  </si>
  <si>
    <t>Art 11 - 16 yr</t>
  </si>
  <si>
    <t>Our experienced instructor will help participants fine tune existing skills and learn new methods to create still life drawings, portraits, landscapes and abstracts using a variety of media including pencil, watercolour and acrylics on paper and canvas.  Supply list will be provided at first class.  (approximately $35).</t>
  </si>
  <si>
    <t>Artistic Adventures 7 - 11 yrs</t>
  </si>
  <si>
    <t>The instructor will help improve your child's artistic skills through drawing cartoon characters, insects and birds, animals and dinosaurs and faces and figures. They will learn to use watercolours to paint flowers and landscapes--even abstracts! Give your young artist a chance to discover new ways of expressing themselves artistically.</t>
  </si>
  <si>
    <t>Artistic Beginnings 5 - 7 yrs</t>
  </si>
  <si>
    <t>Our experienced instructor will help your child develop basic drawing and painting skills using pencil, coloured pencil, markers and watercolour paints while exploring a wide variety of fun subjects. Have your little one learn valuable artistic skills while discovering their inner creative self!    
Only program participants will be permitted into the Program Area (parents/caregivers will only be permitted for Parent &amp; Tot programs and unregistered siblings will not be permitted into the space).</t>
  </si>
  <si>
    <t>Badminton - Beginner 7 - 12 yrs / 13 - 17 yrs</t>
  </si>
  <si>
    <t>Qualified instructors will teach the skills and rules of badminton. Take those skills and play games against others your own age. Bring your own racquet, badminton birds will be supplied.</t>
  </si>
  <si>
    <t>Badminton - Intermediate 11 - 17 yrs</t>
  </si>
  <si>
    <t>This course is designed for experienced players who already have knowledge of the rules of badminton.  Classes will focus upon mastering skills as well as competitive game playing. Bring your own racquet, badminton birds will be supplied.</t>
  </si>
  <si>
    <t xml:space="preserve">
Ball Hockey 8 - 12 yr</t>
  </si>
  <si>
    <t>Join our fun and fast-paced Ball Hockey program! This exciting team sport is a great way for kids aged 8-12 to get active, improve their skills, and make new friends. Whether you're new to hockey or have some experience, this program is designed for players of all levels.
Only program participants will be permitted into the Program Area (parents/caregivers will only be permitted for Parent &amp; Tot programs and unregistered siblings will not be permitted into the space).</t>
  </si>
  <si>
    <t>Basketball Fundamentals 6 - 8 yrs</t>
  </si>
  <si>
    <t>Basketball Fundamentals 9 - 12 yrs</t>
  </si>
  <si>
    <t>This program teaches the fundamentals of basketball. Participants will learn the importance of defence, passing and rebounding as well as develop skills in ball handling, shooting, form, and footwork. Every week will end with a mini game. Participants will be grouped based on age and skill level</t>
  </si>
  <si>
    <t>Cartoon Creations - Beginner 7 - 11 yrs</t>
  </si>
  <si>
    <t>In this program participants will develop their skills with shading and composition. Participants will work towards drawing various original cartoon characters.  Participants are required to bring a sketch pad and pencil to class.</t>
  </si>
  <si>
    <t>Cirque d'Kids 6 - 10 yrs</t>
  </si>
  <si>
    <t>A fusion of circus arts, gymnastics and pure fun !Come clown around and get fit while you learn some fun new skills and make new friends. Imagination and creativity are encouraged. Parents and grandparents will enjoy our 'Greatest Show on Earth' performed during our last class.  
Only program participants will be permitted into the Program Area (parents/caregivers will only be permitted for Parent &amp; Tot programs and unregistered siblings will not be permitted into the space).</t>
  </si>
  <si>
    <t>Creative Creations 6 - 10 yrs</t>
  </si>
  <si>
    <t>Make something new. From slime, to crayon melting and everything in between, each week is a new creation.</t>
  </si>
  <si>
    <t>Dodgeball 7 - 12 yrs</t>
  </si>
  <si>
    <t xml:space="preserve">This course is for those that love all things dodgeball.  Participants duck, dodge, and dive their way to a whole lot of fun playing both classic, and new versions of dodgeball and dodgeball-like games. 
Only program participants will be permitted into the Program Area (parents/caregivers will only be permitted for Parent &amp; Tot programs and unregistered siblings will not be permitted into the space).  </t>
  </si>
  <si>
    <t>Dodgeball 9-13 yrs</t>
  </si>
  <si>
    <t>Game Time! 6 - 10 yrs</t>
  </si>
  <si>
    <t>Participants will have a blast learning and playing a variety of team sports, including handball, indoor soccer, ball hockey, basketball, dodgeball, and more! In a fun and safe environment, kids will develop their skills, teamwork, and sportsmanship, all while enjoying the social aspect of play.</t>
  </si>
  <si>
    <t>Girls Gymnastics 7 - 11 yrs</t>
  </si>
  <si>
    <t>Participants develop gymnastics skills in a fun and safe environment. Emphasis on safety and correct form. Floor, bars, beam and vault training.
Only program participants will be permitted into the Program Area (parents/caregivers will only be permitted for Parent &amp; Tot programs and unregistered siblings will not be permitted into the space).</t>
  </si>
  <si>
    <t>Guitar 8 - 14 yrs</t>
  </si>
  <si>
    <t>Learn the fundamentals of guitar playing through developing solid foundation of the essential skills.  You will study the types, parts, handling, and tuning of guitars. You will learn how to read music notation, and develop performance skills as you play several popular songs. You will also be introduced to reading songs in tablature format. 
Participants are required to bring their own guitar to class.</t>
  </si>
  <si>
    <t>Gymnastics (Homeschoolers) 4 - 8 yrs</t>
  </si>
  <si>
    <t>A fantastic opportunity for homeschoolers to explore gymnastics in a fun, supportive, and safe environment! This class focuses on proper technique and safe form while introducing participants to the fundamentals of floor, bars, beam, and vault training.</t>
  </si>
  <si>
    <t>Gymnastics (Homeschoolers) 8 - 12 yrs</t>
  </si>
  <si>
    <t>Gymnastics 6 - 10 yrs</t>
  </si>
  <si>
    <t xml:space="preserve">Discover the excitement of gymnastics in a fun and safe environment! With a focus on safety and proper form, this class offers hands-on training in floor, bars, beam, and vault. Perfect for building strength, flexibility, and confidence while mastering the fundamentals of gymnastics!
Only program participants will be permitted into the Program Area (parents/caregivers will only be permitted for Parent &amp; Tot programs and unregistered siblings will not be permitted into the space).  </t>
  </si>
  <si>
    <t>Gymnastics 6 - 8 yrs</t>
  </si>
  <si>
    <t>Gymnastics 8 - 12 yrs</t>
  </si>
  <si>
    <t>Discover the excitement of gymnastics in a fun and safe environment! With a focus on safety and proper form, this class offers hands-on training in floor, bars, beam, and vault. Perfect for building strength, flexibility, and confidence while mastering the fundamentals of gymnastics!</t>
  </si>
  <si>
    <t>Homeschooler Explorers Program (5-12 yrs)</t>
  </si>
  <si>
    <t>This creative and engaging program offers a dynamic mix of activities designed to inspire and challenge young minds. Over the course of 10 weeks, students will explore storytelling, art, photography, robotics, renewable energy, engineering, history, persuasive writing, and more. Each week features hands-on projects, interactive lessons, and creative expression, helping kids develop new skills and expand their imaginations.</t>
  </si>
  <si>
    <t>Homeschoolers Enrichment Program (5 - 12 yrs)</t>
  </si>
  <si>
    <t>Our enrichment program is designed to complement and enhance  the homeschooling experience by offering hands-on learning opportunities across  a variety of subjects. From art to science, reading to cooking, math to sensory  exploration, our program aims to foster a holistic approach to education,  nurturing creativity, critical thinking, and a love for learning.    Students  may be separated by age and skill level during activities to ensure  personalized attention and suitable lesson plans.    This daytime program is designed for homeschoolers.</t>
  </si>
  <si>
    <t>Homeschoolers: Ultimate Ninja 8 - 12 yrs</t>
  </si>
  <si>
    <t>Train like a 'NINJA' in one action packed class! Balance, climb, crawl, jump, run and MASTER THE OBSTACLES. Develop skills that can prepare for participation in other sports while having a HEAP OF FUN!
Only program participants will be permitted into the Program Area (parents/caregivers will only be permitted for Parent &amp; Tot programs and unregistered siblings will not be permitted into the space).</t>
  </si>
  <si>
    <t>Indoor Flag Football 8 - 12 yrs</t>
  </si>
  <si>
    <t>Learn the fundamentals of flag football skills and introductory plays.  Each week will be highlighted with putting all the skills learnt into a friendly game.  
note: Only program participants will be permitted into the Program Area (parents/caregivers will only be permitted for Parent &amp; Tot programs and unregistered siblings will not be permitted into the space).</t>
  </si>
  <si>
    <t>Intro To Anime (ages 9-11)</t>
  </si>
  <si>
    <t>This program teaches the fundamentals of Anime and the development of Manga, a popular Japanese artistic style.  Bring your own sketch book, pencils and eraser to each class.</t>
  </si>
  <si>
    <t>Junior Ninja 5 - 7 yrs</t>
  </si>
  <si>
    <t>Train like a true NINJA in this action-packed class! Kids will balance, climb, crawl, jump, and run their way through exciting obstacles, all while building strength, agility, and coordination. This high-energy program helps develop key skills that can enhance performance in other sports, all while having a blast mastering each challenge.</t>
  </si>
  <si>
    <t>Karate - Advanced 6 - 17 yrs</t>
  </si>
  <si>
    <t>Karate promotes self discipline, builds confidence, helps relieve stress, and instills respect for ones self and others. 
Sensei Dennis Golka has been studying Chito Ryu for over thirty years. Pickering Chito Kai is a member of Chito Ryu Association of Ontario Karate Ontario and Karate Canada.
There is an additional annual membership fee of $68.00 for children, and $73.00 for adults, payable to Chito Ryu Association of Ontario. 
All new registrants are to register in the Beginner Level class. Students will then progress through the ranking system, and move onto the later class times.</t>
  </si>
  <si>
    <t>17 sessions</t>
  </si>
  <si>
    <t>Karate - Beginner 6 - 17 yrs</t>
  </si>
  <si>
    <t xml:space="preserve">
Karate - Intermediate 6 - 17 yrs</t>
  </si>
  <si>
    <t>Chito Ryu karate was developed by Dr Chitose in Okinawa Japan. Dr Chitose developed this style of karate to promote physical and mental health for all ages and abilities. Karate promotes self discipline, builds confidence, helps relieve stress, and instills respect for ones self and others. 
Sensei Dennis Golka has been studying Chito Ryu for over thirty years. Pickering Chito Kai is a member of Chito Ryu Association of Ontario Karate Ontario and Karate Canada.
There is an additional annual membership fee of $68.00 for children, and $73.00 for adults, payable to Chito Ryu Association of Ontario. 
All new registrants are to register in the Beginner Level class. Students will then progress through the ranking system, and move onto the later class times.</t>
  </si>
  <si>
    <t>Musical Keyboarding (Level 1) 8 - 12 yrs</t>
  </si>
  <si>
    <t>This program introduces young musicians to the fundamentals of piano, including note reading, chords, basic keyboard techniques, and playing popular songs. Students will build a strong musical foundation while having fun learning to play. Please note: participants are required to bring their own keyboard to class.</t>
  </si>
  <si>
    <t>Musical Keyboarding (Level 1/2) 8 - 12 yrs</t>
  </si>
  <si>
    <t xml:space="preserve">10 sessions </t>
  </si>
  <si>
    <t>Musical Keyboarding (Level 2) 8 - 12 yrs</t>
  </si>
  <si>
    <t xml:space="preserve">Designed for students who have completed Musical Keyboarding Level 1 or have prior keyboard experience, this program dives deeper into more advanced note reading, chords, keyboard techniques, and playing a variety of songs. Participants will build on their existing skills while learning new musical concepts. Please note: students are required to bring their own keyboard to class.
</t>
  </si>
  <si>
    <t>Outdoor Multi-Sport Night 8 - 12 yrs</t>
  </si>
  <si>
    <t>Painting with Acrylics 9 - 12 yrs</t>
  </si>
  <si>
    <t xml:space="preserve">This class teaches kids various basic techniques of using acrylic paints. They learn to create vibrant colors by mixing primary colors which shows them a lot can be achieved with very little. Instructor will provide some supplies, and students will be given a list of other optional supplies for students wishing to purchase their own (brushes, paints, canvases etc). Participants will learn about landscapes and still life to experimenting with acrylics and creating their own masterpieces! Supply list will be provided at first class. (approximately $35).
Only program participants will be permitted into the Program Area (parents/caregivers will only be permitted for Parent &amp; Tot programs and unregistered siblings will not be permitted into the space).
Only program participants will be permitted into the Program Area (parents/caregivers will only be permitted for Parent &amp; Tot programs and unregistered siblings will not be permitted into the space). </t>
  </si>
  <si>
    <t xml:space="preserve">
Pottery (Homeschoolers) 4 - 7 yrs</t>
  </si>
  <si>
    <t>Children will learn the art of working with clay, and use their imagination to create their own works of art through multiple mediums.</t>
  </si>
  <si>
    <t xml:space="preserve">
Pottery (Homeschoolers) 8 - 12 yrs</t>
  </si>
  <si>
    <t xml:space="preserve">
Pottery Wheel (Intermediate) 9 - 13 yrs</t>
  </si>
  <si>
    <t>This class is designed for students who have recently completed at least two beginner classes and want to expand on their foundational pottery knowledge in order to take their skills to the next level. Participants will continue to have instruction on the basic techniques on the pottery wheel and have the opportunity to practice wedging, centering, opening and throwing clay to create functional pieces like mugs, vases and dishes. Further, students will also begin explore new techniques in pottery wheel throwing, hand building and glazing. Please know that each week’s class builds on the previous weeks class so it is important to attend class every week. Glazing will take place in weeks 8 and 9 followed by a Gallery during the end of the last class in week 10 where participants will be able to showcase their work to family and friends as well as take home everything they have made during the session.</t>
  </si>
  <si>
    <t>Pottery Wheel (Introduction) 9 - 13 yrs</t>
  </si>
  <si>
    <t>Learn how to plan, design, build and create your own projects using clay. Participants will have instruction on the basic techniques on the pottery wheel, of how to finish and glaze items that they have made. Focus of the class will be on the ABC’s of wheel throwing and that learning a new skill comes from repetition and making mistakes. Participants will have the opportunity to independently practice the new skills they have learned while making pots, cups, and plates. All of their creations will be twice fired, microwave and dishwasher friendly! There will also be a gallery during the end of the last class where participants will be able to showcase their work to family and friends and take home everything they have made.</t>
  </si>
  <si>
    <t>Pottery: Sculpting for Kids 6-8 yrs</t>
  </si>
  <si>
    <t xml:space="preserve">Learn how to plan, design, build and create your own projects using clay. Participants will have instruction on the basic techniques of sculpting and hand building with clay. They will also learn how to effectively glaze items that they have made. Focus of the class will be on the ABC’s of hand building and that learning a new skill comes from repetition and making mistakes. Participants will have the opportunity to create a different instructor led project every week or work independently on their own ideas using the new skills and techniques they have learned. All of their completed sculptures, bowls, cups, pots and plates will be twice fired, microwave and dishwasher friendly! There will also be a gallery during the end of the last class where participants will be able to showcase their work to family and friends and take home everything they have made.
Only program participants will be permitted into the Program Area (parents/caregivers will only be permitted for Parent &amp; Tot programs and unregistered siblings will not be permitted into the space). </t>
  </si>
  <si>
    <t xml:space="preserve">
Pottery: Sculpting for Kids 7 - 12 yrs</t>
  </si>
  <si>
    <t>Pottery: Sculpting for Kids 7 - 12 yrs</t>
  </si>
  <si>
    <t xml:space="preserve">
Pottery: Sculpting for Kids 9-12 yrs</t>
  </si>
  <si>
    <t xml:space="preserve">Learn how to plan, design, build and create your own projects using clay. Participants will have instruction on the basic techniques of sculpting and hand building with clay. They will also learn how to effectively glaze items that they have made. Focus of the class will be on the ABC’s of hand building and that learning a new skill comes from repetition and making mistakes. Participants will have the opportunity to create a different instructor led project every week or work independently on their own ideas using the new skills and techniques they have learned. All of their completed sculptures, bowls, cups, pots and plates will be twice fired, microwave and dishwasher friendly! There will also be a gallery during the end of the last class where participants will be able to showcase their work to family and friends and take home everything they have made.
Children will learn the art of working with clay, and use their imagination to create their own works of art through this fun medium.    
Only program participants will be permitted into the Program Area (parents/caregivers will only be permitted for Parent &amp; Tot programs and unregistered siblings will not be permitted into the space). </t>
  </si>
  <si>
    <t>Sport FUN-Damentals 4 - 6 yrs</t>
  </si>
  <si>
    <t xml:space="preserve">
Sport FUN-Damentals 4 - 6 yrs</t>
  </si>
  <si>
    <t>Supervised Lunch/Fundamental Building (Homeschoolers) 5-12yr</t>
  </si>
  <si>
    <t>This is a supervised lunch program followed by a break and open fundamentals tutoring session after. Work on writing, math, science etc. Each week will be a focus on helping participants improve their fundamental skills. Please note: participants are to bring their own nut-free lunch. 
This class is designated for homeschoolers.</t>
  </si>
  <si>
    <t>Teen Strength Training 13- 17 yrs</t>
  </si>
  <si>
    <t>Learn how to train large muscle groups as well as safe techniques for effective exercising. This program includes an educative class component with elements of proper gym etiquette, training principles and proper equipment use. Workout time on cardio equipment, various weight machines and free weights are taught by a trained fitness professional to ensure teens get a chance to apply class skills practically and safely. Upon completion, participants 13-15 yrs old are eligible to be tested- a successful pass means you are ready to purchase your youth health membership at the Rec. Testing is completed during the last class of the session and is not mandatory for those 16 and older. Appropriate workout attire required.</t>
  </si>
  <si>
    <t xml:space="preserve">
Ukulele 8 - 12 yrs</t>
  </si>
  <si>
    <t>Participants will learn the basics and fundamentals of ukulele. Please note you must bring your own Ukulele to every class. 
Only program participants will be permitted into the Program Area (parents/caregivers will only be permitted for Parent &amp; Tot programs and unregistered siblings will not be permitted into the space).</t>
  </si>
  <si>
    <t>Ultimate Ninja 7 - 11 yrs</t>
  </si>
  <si>
    <t>Volleyball 10 - 13 yrs</t>
  </si>
  <si>
    <t>This program gives youth an opportunity learn the skills required to play volleyball. If you are just learning, or you want practice to join a school team this program is for you. Group will be divided into level 1 and level 2.  
Only program participants will be permitted into the Program Area (parents/caregivers will only be permitted for Parent &amp; Tot programs and unregistered siblings will not be permitted into the space).</t>
  </si>
  <si>
    <t xml:space="preserve">
Zumba Kids® 5-10 yrs</t>
  </si>
  <si>
    <t>This class is a rockin', high-energy dance party packed with kid-friendly choreography. Kids will get the chance to have fun and socialize with friends while they jam out to their favorite music. Classes incorporate key childhood development elements such as leadership, respect, team work, self-esteem, memory, creativity, coordination, and balance.</t>
  </si>
  <si>
    <t>Arts Camp - CHDRC (5 - 12 yrs) - Week 8</t>
  </si>
  <si>
    <t>Campers will explore a variety of hands-on activities,  including crafts, drawing, painting, dancing, and music. They’ll have the  chance to express themselves through art while staying active with fun games  and challenges. Whether they’re creating their own artwork, dancing to music,  or playing games, each day offers a new way to discover and let their  imaginations flow. This camp also includes daily swims in the CHDRC pool. With  a mix of creative activities and fun, this camp is all about self-expression, creativity,  and making new friends.    Participants will have the chance to embark on exciting  offsite field trips via school bus, exploring destinations like Pickering Beach  and Pickering Museum Village! Alternatively, they'll enjoy special guest visits  from Hands on Exotic, engaging workshops led by talented artists, and a  captivating performance by Duffle Bag Theatre this summer. Please note that  trips and guest appearances may be subject to change.</t>
  </si>
  <si>
    <t>Arts Camp - CHDRC (5 - 12 yrs) - Week 9</t>
  </si>
  <si>
    <t>Dance &amp; Drama Camp - ESCC (5 - 12 yrs) - Week 8</t>
  </si>
  <si>
    <t>It's showtime! Join us for "The Wild West Week" where campers will have the opportunity to engage in various dance and drama  activities, and channel their inner dancer and performer. They will have the  chance to stay active through various fun games and activities led by our  enthusiastic camp staff. Dance/Drama camp activities include dance and drama  themed activities and workshops, a variety of games, time outdoors, arts and  crafts, and so much more! This amazing week will conclude with a final  performance for friends and family to come and watch. We can't wait to dance  &amp; act with you!    
DISCLAIMER: Each week the camp will be joined by a Special Guest visit, varying from Keystone Dance, Knight School, Duffle Bag Theatre and Scientists in the School bringing unique and engaging workshops for participants! Please note that guest appearances are subject to change.</t>
  </si>
  <si>
    <t>Dance &amp; Drama Camp - ESCC (5 - 12 yrs) - Week 9</t>
  </si>
  <si>
    <t>It's showtime! Join us at Dance &amp; Drama Camps "Disney Dreams Week" where campers will have the opportunity to engage in various dance and drama  activities, and channel their inner dancer and performer. They will have the  chance to stay active through various fun games and activities led by our  enthusiastic camp staff. Dance/Drama camp activities include dance and drama  themed activities and workshops, a variety of games, time outdoors, arts and  crafts, and so much more! This amazing week will conclude with a final  performance for friends and family to come and watch. We can't wait to dance  &amp; act with you!    
DISCLAIMER: Each week the camp will be joined by a Special Guest visit, varying from Keystone Dance, Knight School, Duffle Bag Theatre and Scientists in the School bringing unique and engaging workshops for participants! Please note that guest appearances are subject to change.</t>
  </si>
  <si>
    <t>Eco Adventure - GALCC (5 - 12 yrs) - Week 8</t>
  </si>
  <si>
    <t xml:space="preserve">Eco Adventure Camp offers a fun and educational week focused on sustainability and the great outdoors! Led by our passionate camp staff, campers will engage in nature-themed arts and crafts, outdoor exploration, and team-building activities, all while learning about the environment and ways to protect it. They’ll discover practical sustainability skills, such as recycling, composting, and creating eco-friendly projects. This camp is a perfect opportunity for kids to connect with nature, develop eco-conscious habits, and have a blast with friends!
Disclaimer: Participants will have the exciting opportunity to embark on off-site trips by school bus, exploring destinations like Whitevale Park, Pickering Beach, Rouge Valley and Pickering Museum Village. In addition, they'll enjoy special guest visits from Hands on Exotic and Scientists in the School, bringing unique and engaging experiences right to them. Please note that trips and guest appearances are subject to change.    </t>
  </si>
  <si>
    <t>Eco Adventure - GALCC (5 - 12 yrs) - Week 9</t>
  </si>
  <si>
    <t>Eco Adventure Camp offers a fun and educational week focused on sustainability and the great outdoors! Led by our passionate camp staff, campers will engage in nature-themed arts and crafts, outdoor exploration, and team-building activities, all while learning about the environment and ways to protect it. They’ll discover practical sustainability skills, such as recycling, composting, and creating eco-friendly projects. This camp is a perfect opportunity for kids to connect with nature, develop eco-conscious habits, and have a blast with friends!
Disclaimer: Participants will have the exciting opportunity to embark on off-site trips by school bus, exploring destinations like Whitevale Park, Pickering Beach, Rouge Valley and Pickering Museum Village. In addition, they'll enjoy special guest visits from Hands on Exotic and Scientists in the School, bringing unique and engaging experiences right to them. Please note that trips and guest appearances are subject to change.</t>
  </si>
  <si>
    <t>Inclusion Support - Summer Camp</t>
  </si>
  <si>
    <t>FREE</t>
  </si>
  <si>
    <t>Inclusion support for the City of Pickering's summer camp provides tailored 1:1 assistance to children with special needs, ensuring they can fully participate in camp activities. Eligibility requires participants to be toilet trained, able to integrate into the camp program with additional support and adhere to the City’s respectful conduct policy. Any behavior that harms staff or participants will result in removal from the program. Families must complete a Participant Profile to help staff understand how to best support the child and provide necessary accommodations. This support is available exclusively to Pickering residents, and families can apply for support for a maximum of 4 weeks. Support is not guaranteed and is subject to availability. If the participant does not meet our eligibility requirements, their registration will be cancelled. The deadline to apply for summer camp is May 30, 2025.</t>
  </si>
  <si>
    <t>Mini Pidaca Week 8: Mini Does Disney!</t>
  </si>
  <si>
    <t xml:space="preserve">This fun-filled camp offers a variety of activities designed to spark creativity and curiosity, including arts and crafts, dancing, outdoor adventures, and plenty of games. Little ones will have a blast socializing with their peers, developing new skills, and staying active in a safe and nurturing environment. From creative play to outdoor exploration, every day is packed with laughter, learning, and lots of fun!
Disclaimer: Participants will have the exciting opportunity to embark on off-site trips by school bus, visiting the Amberlea Splash Pad. In Addition, they'll enjoy special guest visits from Hands on Exotic, Scientists in the School and the Library, bringing unique and engaging experiences right to them. Please note that trips and guest appearances are subject to change. </t>
  </si>
  <si>
    <t xml:space="preserve">
Mini Pidaca Week 9: Mini Fun in the Sun!</t>
  </si>
  <si>
    <t>PA Day Camp: Paint and Play 5 - 12 yrs</t>
  </si>
  <si>
    <t>Register for our exciting one-day PA Day Paint and Play camp! Enjoy a range of activities including swimming, arts and crafts, and fun indoor and outdoor games. It’s the perfect chance to stay active, make new friends, and have a blast!</t>
  </si>
  <si>
    <t>Skateboard Camp - Tomlinson CC (7 - 12 yrs) - Week 8</t>
  </si>
  <si>
    <t>Join our Skateboard Camp for a fun-filled adventure where you’ll learn awesome new tricks in a safe and supportive environment! Along with perfecting your skateboarding skills, you’ll also enjoy a variety of other exciting camp activities like team sports, arts and crafts, and more. It’s the perfect blend of action and creativity! Participants are required to bring their own helmet and skateboard.</t>
  </si>
  <si>
    <t>Specialty Arts Camp - Week 8</t>
  </si>
  <si>
    <t>Participants will have the exciting opportunity to explore the world of clay, crafting and designing their own unique, personalized projects. They'll also master the art of painting, learning professional techniques to create stunning masterpieces that they can proudly display at home. In addition to the creative arts, the program incorporates daily physical activity and a range of fun, engaging games to keep everyone active and energized. Participants will also enjoy a refreshing swim once per week in the CHDRC pool.</t>
  </si>
  <si>
    <t xml:space="preserve">
Specialty Arts Camp - Week 9</t>
  </si>
  <si>
    <t>Sports Camp - CHDRC (5 - 12 yrs) - Week 8</t>
  </si>
  <si>
    <t>Get ready for an action-packed week at our Sports Camp, where campers will stay active and have a blast! Perfect for kids who love sports and fun, this camp offers a variety of exciting activities, including basketball, floor hockey, soccer, swimming, and group games. Whether shooting hoops, scoring goals, splashing in the pool, or playing team games, campers will improve their skills, make new friends, and stay active in a fun, supportive environment.
Disclaimer: Participants will either go on an offsite field trip by school bus to destinations like Kinsmen Park, Pickering Beach, or East Shore Lawn Bowling, or enjoy special guest visits from experienced Pickleball instructors. Please note that trips and guest appearances are subject to change.
Your children will get to participate in our Swim To Survive program which includes swimming 50 metres, treading water for one minute, and rolling into deep water, with or without lifejackets depending on age and ability. These activities are designed to build confidence and awareness, helping campers prepare for unexpected situations in the water. Camper will also learn essential water safety topics such as ice safety, sun safety and boat safety. These activities are designed to build confidence and awareness, helping campers prepare for unexpected situations in the water.</t>
  </si>
  <si>
    <t>Sports Camp - CHDRC (5 - 12 yrs) - Week 9</t>
  </si>
  <si>
    <t>Get ready for an action-packed week at our Sports Camp, where campers will stay active and have a blast! Perfect for kids who love sports and fun, this camp offers a variety of exciting activities, including basketball, floor hockey, soccer, swimming, and group games. Whether shooting hoops, scoring goals, splashing in the pool, or playing team games, campers will improve their skills, make new friends, and stay active in a fun, supportive environment.
Disclaimer: Participants will either go on an offsite field trip by school bus to destinations like Kinsmen Park, Pickering Beach, or East Shore Lawn Bowling, or enjoy special guest visits from experienced Pickleball instructors. Please note that trips and guest appearances are subject to change.</t>
  </si>
  <si>
    <t>Youth Exceptionalities Camp Week 8: YEC's Got Talent</t>
  </si>
  <si>
    <t>13-22</t>
  </si>
  <si>
    <t>13, 14, 15, 16, 17, 18, 19, 20, 21, 22</t>
  </si>
  <si>
    <t>Join us for a fun filled week of recreational, social, and physical activity! This camp is designed for youth with disabilities, looking for an active, engaging, fun, and social summer experience. Please note: Campers must be able to manage changing and toileting independently, unless attending camp with a personal support staff.
Disclaimer: Participants will have the exciting opportunity to embark on off-site trips by school bus, visiting the Amberlea Splash Pad. In Addition, they'll enjoy special guest visits from Hands on Exotic and the Library, bringing unique and engaging experiences right to them. Please note that trips and guest appearances are subject to change</t>
  </si>
  <si>
    <t>Youth Exceptionalities Camp Week 9: YEC Fun In The Sun</t>
  </si>
  <si>
    <t>Acro Intro 5 - 7 yrs</t>
  </si>
  <si>
    <t>Our Acro class is a fun and energetic program designed for children ages 5-7 who love to move, jump, and dance! In this class, kids will learn exciting acrobatic skills like cartwheels, jumps, and other gymnastics moves, all while having fun with music and dance. At the end of the program, there will be a special performance where kids can showcase the skills they've learned for family and friends to enjoy.
Only program participants will be permitted into the Program Area (parents/caregivers will only be permitted for Parent &amp; Tot programs and unregistered siblings will not be permitted into the space).</t>
  </si>
  <si>
    <t>Acro Intro 8 - 12 yrs</t>
  </si>
  <si>
    <t>Our Acro class for ages 8-12 is the perfect way for older kids to explore the exciting world of acrobatics, gymnastics, and dance! In this program, children will learn a variety of acro skills, from jumps and cartwheels to more advanced moves like handstands and partner stunts, all set to fun music.  At the end of the session, students will have the chance to show off everything they've learned in a special performance for family and friends!</t>
  </si>
  <si>
    <t>Ballet Beginners 5 - 8 yrs</t>
  </si>
  <si>
    <t>5-8</t>
  </si>
  <si>
    <t>5, 6, 7, 8</t>
  </si>
  <si>
    <t>Introduce your child to the grace and elegance of ballet in a fun, supportive environment. Ballet is a timeless dance form and the foundation for many other styles of dance. In this program, children will learn the basics of ballet technique, balance, and coordination, all while building confidence and having fun. At the end of the session, there will be an informal recital where kids can showcase their progress for family and friends to enjoy!</t>
  </si>
  <si>
    <t>Bollywood 6 - 10 yrs</t>
  </si>
  <si>
    <t>In this fun and energetic class, kids will learn the basics of Bollywood dance, including traditional steps and contemporary moves, all set to lively music. Through creative choreography, children will improve coordination, rhythm, and confidence while having a blast. Perfect for kids who love to dance, express themselves, and enjoy colorful, upbeat music!</t>
  </si>
  <si>
    <t>Combo Dance 6 - 8 yrs</t>
  </si>
  <si>
    <t xml:space="preserve">Join us for an exciting Mixed Jazz and Hip-Hop dance class! Kids will explore the fundamentals of both styles while staying active, having fun, and grooving to amazing music. It’s the perfect way to learn cool moves and get energized!
Only program participants will be permitted into the Program Area (parents/caregivers will only be permitted for Parent &amp; Tot programs and unregistered siblings will not be permitted into the space).  </t>
  </si>
  <si>
    <t>Hip Hop 6 - 10 yrs</t>
  </si>
  <si>
    <t>Rooted in urban dance, hip hop gets participants grooving to funky, upbeat music while building strength, flexibility, and musicality through fast-paced and intricate choreography. The class culminates in an informal recital, giving students the chance to showcase their new moves and impressive skills.
Only program participants will be permitted into the Program Area (parents/caregivers will only be permitted for Parent &amp; Tot programs and unregistered siblings will not be permitted into the space).</t>
  </si>
  <si>
    <t>Jazz 5 - 8 yrs</t>
  </si>
  <si>
    <t>This fun-filled program introduces young dancers to the exciting world of jazz, where they’ll learn the basic techniques, rhythm, and style of jazz dance. Through upbeat music and creative choreography, kids will develop coordination, flexibility, and confidence while having a blast expressing themselves through movement.
Dress Code: tights, leotard, running shoes. Pease note: It is recommended that students arrive pre-dressed for class.
Only program participants will be permitted into the Program Area (parents/caregivers will only be permitted for Parent &amp; Tot programs and unregistered siblings will not be permitted into the space).</t>
  </si>
  <si>
    <t>Movin' &amp; Groovin' Dance Class 4 - 7 yrs</t>
  </si>
  <si>
    <t>Participants will learn to groove to the rhythm and beat of upbeat songs while discovering fresh, fun moves to light up the dance floor. This program is perfect for those who just can’t wait to get their groove on and express themselves through dance!
Only program participants will be permitted into the Program Area (parents/caregivers will only be permitted for Parent &amp; Tot programs and unregistered siblings will not be permitted into the space).</t>
  </si>
  <si>
    <t>Musical Theatre 7 - 12 yrs</t>
  </si>
  <si>
    <t xml:space="preserve">This class combines singing, dancing, and acting to tell a story. In this class, students will learn fun dances to songs from popular movies and musicals. They'll also explore improvisation and skits, practicing how to act out different stories with their classmates. This class helps kids improve coordination, build confidence, and have a blast singing, dancing, and acting together!
</t>
  </si>
  <si>
    <t>Step Up Dance Class! 7 - 12 yrs</t>
  </si>
  <si>
    <t>This fun and energetic program is perfect for kids who love music and dance! Learn how to tear up the dance floor with moves to some of today’s hottest hits. No experience is required—just bring your love of music, a positive attitude, and get ready to groove!
Only program participants will be permitted into the Program Area (parents/caregivers will only be permitted for Parent &amp; Tot programs and unregistered siblings will not be permitted into the space).</t>
  </si>
  <si>
    <t>General Programs</t>
  </si>
  <si>
    <t>Learn to Play Pickleball - 10 - 17 yrs</t>
  </si>
  <si>
    <t>Interested in Learning Pickleball? This Class is For You!
Whether you’ve never picked up a paddle or are just getting started, this class will teach you everything you need to know to get out on the court and have fun! We’ll cover the basics, from the rules of the game to essential skills like serving, dinking, and positioning. By the end, you’ll feel confident and ready to play with friends or join a game at your local pickleball courts!
What to Expect:
Learn the rules, court layout, and scoring
Master essential skills (serving, volleys, dinking, and more)
Get comfortable with the equipment and court
Play mini-games and drills to build confidence
Have fun while learning in a friendly, supportive environment!</t>
  </si>
  <si>
    <t>Heritage</t>
  </si>
  <si>
    <t>Fairy House Workshop</t>
  </si>
  <si>
    <t>3-98</t>
  </si>
  <si>
    <t>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t>
  </si>
  <si>
    <t>Create your very own fairy house in this fun craft program! This program is only available as an add-on to your fairy tour experience. Fun for all ages!
The Fairy Workshop and the Pickering Fairy Tour each require separate registration to participate.</t>
  </si>
  <si>
    <t>Babysitter Training Course 11 - 15 yrs</t>
  </si>
  <si>
    <t>This program is designed for youth to learn the skills required to provide care for younger children as well as prevent and respond to a variety of emergencies.  With a certificate awarded upon course completion this program will also allow youth to better promote themselves to prospective parents as a qualified babysitter.
Participants are to bring a doll or stuffed animal, and pen/notepad to each class.</t>
  </si>
  <si>
    <t>1 sessions</t>
  </si>
  <si>
    <t>Bronze Cross - Dunbarton</t>
  </si>
  <si>
    <t xml:space="preserve">This course begins the transition from lifesaving to lifeguarding and prepares candidates for responsibilities as assistant lifeguards. Candidates strengthen and expand their lifesaving skills and begin to apply the principles and techniques of active surveillance in aquatic facilities. Bronze Cross emphasizes the importance of teamwork and communication in preventing and responding to aquatic emergencies. 
An endurance swim of 400 metres in 11 minutes must be completed by the end of the course. Requirements to register: must have Bronze Medallion and Emergency or Standard First Aid. Proof of prerequisites are required at the first class.   </t>
  </si>
  <si>
    <t>Bronze Medallion &amp; Emergency First Aid - Dunbarton</t>
  </si>
  <si>
    <t>12y 7m+</t>
  </si>
  <si>
    <t>LSS Bronze Medallion and Emergency First Aid challenges the candidate both mentally and physically. Judgement, knowledge, skill and fitness form the basis of the training. Candidates acquire the assessment and problem solving skills needed to make good decisions in, on and around the water. Please note: An endurance swim of 400 metres or 20 lengths in 12 minutes must be completed prior to the end of the course in order for candidates to be successful. Requirements to register: must be 13 years of age by exam date or have successfully completed the Bronze Star. Proof of prerequisites will be required at the first class. Please ensure that candidates have the required prerequisites.</t>
  </si>
  <si>
    <t>Lifesaving Society Swim For Life Instructor - CHDRC</t>
  </si>
  <si>
    <t>14y 9m+</t>
  </si>
  <si>
    <t>This course prepares the instructor to teach and evaluate the swimming strokes and skills found in the Swim For Life swim program. Candidates acquire teaching methods, planning skills and stroke development drills and correction techniques. Upon successful completion, candidates are qualified to teach the Lifesaving Society Swim Program. 100% attendance is required at all sessions is required. Prerequisites: 15 years of age by the end of the course and have Bronze Cross certification.</t>
  </si>
  <si>
    <t>National Lifeguard pool certification is designed to develop the fundamental values, judgment, knowledge, skills and fitness required by lifeguards. The National Lifeguard course emphasizes the lifeguarding skills, principles and practices, and the decision-making processes that will assist the lifeguard to provide effective safety supervision in swimming pool environments. Please note: an endurance swim of 400 metres or 16 lengths in 10 minutes is required to be successful in NL. ALL SESSIONS ARE MANDATORY. Requirements to register: must hold a Bronze Cross Award, have Standard First Aid and CPR-C and be 15 years of age by the exam date. Recognized Standard First Aid Agencies are Lifesaving Society or a training agency approved by the Ontario government. Proof of prerequisites is required at the first class. To receive a refund, cancellations for Aquatic Leadership Courses must be received in writing at least five business days prior to the first day of the program. Please ensure that candidates have the required prerequisites.</t>
  </si>
  <si>
    <t>Skate</t>
  </si>
  <si>
    <t>Learn to Skate - Level 1 5 - 6 yrs</t>
  </si>
  <si>
    <t>This program is targeted towards the ultimate beginner who  may not have prior experience on the ice. No skill prerequisites required.     Individuals will work on the development of the following  skills:    -       Standing  with balance     -       Introduction  to forward skating, gliding, stopping and backwards skating     -       Safely  learning to fall and get back up     Skaters must wear their own skates, CSA  approved hockey helmet (no bike helmets) and gloves. Full face mask is highly  recommended.</t>
  </si>
  <si>
    <t>Learn to Skate - Level 1 7 - 10 yrs</t>
  </si>
  <si>
    <t>This program is targeted towards the ultimate beginner who may not have prior experience on the ice. No skill prerequisites required. 
Individuals will work on the development of the following skills:
- Standing with balance 
- Introduction to forward skating, gliding, stopping and backwards skating 
- Safely learning to fall and get back up 
Skaters must wear their own skates, CSA approved hockey helmet (no bike helmets) and gloves. Full face mask is highly recommended.</t>
  </si>
  <si>
    <t>This program is targeted towards the ultimate beginner who  may not have prior experience on the ice. No skill prerequisites required.     Individuals will work on the development of the following  skills: Standing  with balance,  Introduction  to forward skating, gliding, stopping and backwards skating, safely  learning to fall and get back up, skaters must wear their own skates, CSA  approved hockey helmet (no bike helmets) and gloves. Full face mask is highly  recommended.</t>
  </si>
  <si>
    <t>Learn to Skate - Level 2 5 - 6 yrs</t>
  </si>
  <si>
    <t>This program requires one of the following prerequisites:    -       Successful  completion of Beginner Level 1 or an equivalent program    -       Able  to push and glide the width of the ice without assistance    Individuals will work on the development of the following  skills:    -       Backwards  skating and gliding      -       Forward  one-foot glide    -       Snowplow  stopping     -       Basic  on ice agility skills such as turning, jumping on two feet     Skaters must wear their own skates, CSA  approved hockey helmet (no bike helmets) and gloves. Full face mask is highly  recommended.</t>
  </si>
  <si>
    <t>Learn to Skate - Level 2 7 - 10 yrs</t>
  </si>
  <si>
    <t>Learn to Skate Level 1 9 - 13 yrs</t>
  </si>
  <si>
    <t>Special Interest</t>
  </si>
  <si>
    <t>Cooking and Baking for Teens 12 - 17 yr</t>
  </si>
  <si>
    <t>Let's get excited about food. Participants will learn proper cooking techniques and make happy, healthy meals from scratch. Each week will be a new recipe and a new experience. Participants will take home their own recipe book to recreate the meals at home.</t>
  </si>
  <si>
    <t>Electronics &amp; Robotics - Level 1 9 - 13 yrs</t>
  </si>
  <si>
    <t>This course will advance through the development of toy building using household items, we will learn about motors and how they can be used as a tool to build robotic toys. This will encourage students in learning about robotics and new knowledge. 
Coming with a laptop is strongly recommended. 
     Only program participants will be permitted into the Program Area (parents/caregivers will only be permitted for Parent &amp; Tot programs and unregistered siblings will not be permitted into the space).</t>
  </si>
  <si>
    <t>Electronics &amp; Robotics - Level 2 10 - 15 yrs</t>
  </si>
  <si>
    <t>This program builds on skills learned in level 1.  Topics will include; magnetic fields, electro-magnets, electronics components, and various sensor technology such as light/color sensors, ultrasonic sensors  and touch sensors in robotic applications. Also covered in  this program are electrical circuit operation, circuit drawing, identify parts of an electronics wheel of fortune project  and building project wiring/connection of parts.</t>
  </si>
  <si>
    <t>Electronics &amp; Robotics - Level 3/4 12+</t>
  </si>
  <si>
    <t>Building on skills learned in levels 1 &amp; 2, participants will learn about how digital logic circuits work, explore different types of micro-controllers and how to program them. Participants will build  advanced robots and learn to program them using graphical programming or using  'C' languages.  Some of the topics that will be covered in this program are; Electrical  Circuit operation, Circuit drawing, and building project by wiring/connection  of parts. Please note that you must have previously taken level 1 &amp; level 2 prior to taking level 3.</t>
  </si>
  <si>
    <t>French - Level 2 6 - 12 yrs</t>
  </si>
  <si>
    <t>This program is designed for children with experience in the French language. Participants will build upon current knowledge in French words through exciting games and activities. Basic knowledge of the French language is required for this program.</t>
  </si>
  <si>
    <t>Intro to French 6-12 yrs</t>
  </si>
  <si>
    <t>This program is designed to introduce children to the French language in a fun and interactive way. Through exciting games and activities, participants will begin to develop basic skills in reading, writing, and speaking French. No prior knowledge of the language is required—just a passion for learning and exploring new words!</t>
  </si>
  <si>
    <t>Intro to French 8 - 12 yrs</t>
  </si>
  <si>
    <t>Junior Baker 6 - 9 yrs</t>
  </si>
  <si>
    <t xml:space="preserve">  Children will  have the opportunity to learn the importance of food safety and a safe cooking  environment. While being supervised children will prepare a variety of kid  friendly meals, snacks and baked items. There will be an award celebration on  their last class. 
Please Note: This is not an allergy free zone, children with severe food allergies should not register for this program.
Only program participants will be permitted into the Program Area (parents/caregivers will only be permitted for Parent &amp; Tot programs and unregistered siblings will not be permitted into the space).</t>
  </si>
  <si>
    <t>Junior Chef 6 - 9 yrs</t>
  </si>
  <si>
    <t>Kids Baking 9 - 13 yrs</t>
  </si>
  <si>
    <t xml:space="preserve">  Children will  have the opportunity to learn the importance of food safety and a safe cooking  environment. While being supervised children will prepare a variety of kid  friendly meals, snacks and baked items. There will be an award celebration on  their last class.
Please Note: This is not an allergy free zone, children with severe food allergies should not register for this program.
Only program participants will be permitted into the Program Area (parents/caregivers will only be permitted for Parent &amp; Tot programs and unregistered siblings will not be permitted into the space).</t>
  </si>
  <si>
    <t>Kids Cooking 9 - 13 yrs</t>
  </si>
  <si>
    <t>Learn to Code - Level 1 10 - 13 yrs</t>
  </si>
  <si>
    <t xml:space="preserve">In this class participants will  learn the basics of computer programming using Python. We’ll set up our coding  environments and begin with basic expressions, working our way up to the basics  of object oriented programming. By the end of the class, participants will have  made their own game in Python. Participants are encouraged to bring their own windows laptop devices from home. 
</t>
  </si>
  <si>
    <t>Pottery Wheel (Intermediate) 9 - 13 yrs</t>
  </si>
  <si>
    <t xml:space="preserve">Learn how to sculpt, plan, design and build your own projects using clay. Participants will learn the basic techniques on the pottery wheel and take home projects that are twice fired. Make everything from cups and plates, to anything that is microwave and dishwasher friendly! This program is for those with previous pottery experience or who have completed the introduction course.
</t>
  </si>
  <si>
    <t>Superheroes in Training 4 - 6 yrs</t>
  </si>
  <si>
    <t>Each week soon-to-be-heroes will train hard, completing various obstacle courses that will enable them to defeat the villains and save the world. Throughout the program, various crafts will be completed to develop and enhance their unique superhero persona!
Only program participants will be permitted into the Program Area (parents/caregivers will only be permitted for Parent &amp; Tot programs and unregistered siblings will not be permitted into the space).</t>
  </si>
  <si>
    <t>Superheroes in Training 5-7 yrs</t>
  </si>
  <si>
    <t>Each week soon-to-be-heroes will train hard, completing various obstacle courses that will allow them to defeat the villains and save the world.  Throughout the program, various crafts will be completed to enhance and build their unique superhero persona!  
  Only program participants will be permitted into the Program Area (parents/caregivers will only be permitted for Parent &amp; Tot programs and unregistered siblings will not be permitted into the space).</t>
  </si>
  <si>
    <t>"Each week soon-to-be-heroes will train hard, completing various obstacle courses that will allow them to defeat the villains and save the world.  Throughout the program, various crafts will be completed to enhance and build their unique superhero persona!  
  Only program participants will be permitted into the Program Area (parents/caregivers will only be permitted for Parent &amp; Tot programs and unregistered siblings will not be permitted into the space)."</t>
  </si>
  <si>
    <t xml:space="preserve">Sports </t>
  </si>
  <si>
    <t>Handball Lessons - Youth</t>
  </si>
  <si>
    <t>Taught by an Ontario Handball Association coach, Handball is the ultimate cross training sport. Played on a court, it is a game in which the player hits a ball against the wall alternately by opposing players. It is a great cardiovascular activity that is fast and fun, improves agility and hand-eye coordination, endurance and strength. Equipment will be provided (ball, protective eye wear and gloves if needed).</t>
  </si>
  <si>
    <t>Learn to Skateboard 10 - 12 yrs</t>
  </si>
  <si>
    <t>Each week participants will learn different skateboarding skills so they can build their confidence and participate in various skateboard activities throughout the community.    
Participants are required to bring their own helmet, and skateboard.</t>
  </si>
  <si>
    <t>Toss Together: Cornhole &amp; Connection 13 - 17 yrs</t>
  </si>
  <si>
    <t>Bronze Star - Dunbarton</t>
  </si>
  <si>
    <t>10-12y 1m</t>
  </si>
  <si>
    <t xml:space="preserve">  Bronze Star is the first level in the Bronze family and an excellent preparation for Bronze Medallion. Candidates perform self rescues, lifesaving strokes and fitness swim drills and challenges. Registrants should be 10-12 yrs and have a minimum of Swimmer 6 or Canadian Swim Patrol experience would be an asset.    </t>
  </si>
  <si>
    <t>Free Teen Stuff Membership</t>
  </si>
  <si>
    <t>12y 6m-19y 11m</t>
  </si>
  <si>
    <t xml:space="preserve">Check our pickering.ca/teen page for schedules and updates. 
Summer Schedule 
Day Time Activity Location Permit / Code
Monday 4:00 pm – 6:00 pm  The Hub ESCC R12474
Monday 6:00 pm – 9:00 pm Open Style Dance WSCC 52543
Monday 8:00 pm – 10:00 pm Basketball ESCC 52536
Tuesday  4:00 pm – 6:00 pm  The Hub ESCC R12474
Tuesday 4:00 pm – 6:00 pm  The Hub GALCC  R12474
Tuesday 4:00 pm - 7:00 pm  Skateboarding WSCC R11752
Tuesday 7:00 pm – 9:00 pm  Public Swim CHDRC No Permit
Wednesday  4:00 pm – 6:00 pm  The Hub ESCC R12474
Wednesday 6:00 pm – 9:00 pm Outdoor Basketball SMCSS 52538
Wednesday 4:00 pm - 7:00 pm  Skateboarding SMCSS Permit w SMCSS 
Thursday 4:00 pm – 6:00 pm  The Hub ESCC R12474
Thursday 4:00 pm – 6:00 pm  The Hub GALCC R12474
Thursday  5:30 pm – 7:00 pm  Jam Session GALCC R11638
Thursday  5:30 pm – 8:30 pm  Outdoor Basketball GALCC 52537
Thursday 4:00 pm - 7:00 pm  Skateboarding WSCC R11752
Thursday  7:00 pm – 10:00 pm  Basketball Games Room ESCC R11639
Thursday 7:00 pm – 10:00 pm  Breakdancing ESCC R11639
Friday  2:00 pm – 3:00 pm Multi- Sport Rick Johnson 
Friday 4:00 pm – 6:00 pm  The Hub ESCC R12474
Friday 5:30 pm – 6:30 pm   Volleyball Tomlinson CC 52541
Friday 4:00 pm - 7:00 pm  Skateboarding Tomlinson CC R11752
Friday 7:00 pm – 9:00 pm  Public Swim CHDRC No Permit
Saturday 3:30 pm – 4:30 pm  Multi – Sport Rick Johnson </t>
  </si>
  <si>
    <t>Unlimited</t>
  </si>
  <si>
    <t>250 sessions</t>
  </si>
  <si>
    <t>Pre Teen Stuff Membership</t>
  </si>
  <si>
    <t xml:space="preserve">Hello Pickering Pre Teens 10 - 12 years of age, we have created a drop in program schedule for you to attend. 
Program offerings are: 
Day Time Activity Location Permit / Code
Monday 4:00 pm – 6:00 pm  The Hub ESCC R12474
Monday 6:00 pm – 8:00 pm Basketball ESCC 52536
Tuesday  4:00 pm – 6:00 pm  The Hub ESCC R12474
Tuesday 4:00 pm – 6:00 pm  The Hub GALCC  R12474
Tuesday 4:00 pm - 7:00 pm  Skateboarding WSCC R11752
Tuesday 7:00 pm – 9:00 pm  Public Swim CHDRC No Permit
Wednesday  4:00 pm – 6:00 pm  The Hub ESCC R12474
Wednesday 6:00 pm – 9:00 pm Outdoor Basketball  SMCSS 52538
Wednesday 4:00 pm - 7:00 pm  Skateboarding SMCSS Permit w SMCSS
Thursday 1:00 pm – 2:00 pm  Multi – Sport Rick Johnson 51822
Thursday 4:00 pm – 6:00 pm  The Hub ESCC R12474
Thursday 4:00 pm – 6:00 pm  The Hub GALCC R12474
Thursday  5:30 pm – 7:00 pm  Jam Session GALCC R11638
Thursday  5:30 pm – 8:30 pm  Outdoor Basketball GALCC 52537
Thursday 4:00 pm - 7:00 pm  Skateboarding WSCC R11752
Friday 1:00 pm – 2:00 pm  Multi – Sport Rick Johnson 51822
Friday 4:00 pm – 6:00 pm  The Hub ESCC R12474
Friday 4:30 pm – 5:30 pm  Volleyball Tomlinson CC 52541
Friday 4:00 pm - 7:00 pm  Skateboarding Tomlinson CC R11752
Friday 7:00 pm – 9:00 pm  Public Swim CHDRC No Permit
Saturday 2:15 pm – 3:15 pm  Multi – Sport Rick Johnson </t>
  </si>
  <si>
    <t>47 sessions</t>
  </si>
  <si>
    <t>Teen Swimmer - CHDRC</t>
  </si>
  <si>
    <t>Whether you're just starting out or just want help with your strokes, our Teen program is for you. No matter what your age, set your own goals and work with certified instructors to learn to swim, or improve your current swimming ability and water fitness. You'll develop water confidence and smooth recognizable strokes good enough for lane swimming and fit enough for the beach. We incorporate Lifesaving Society Water Smart® education in all Teen levels.
We've organized the content of each level like this:      
Entries and exits      
Surface support    
Underwater skills    
Swim to Survive® skills    
Movement / Swimming skills    
Fitness    
Water Smart® education</t>
  </si>
  <si>
    <t>Teen Swimmer - Dunbarton - Session #4</t>
  </si>
  <si>
    <t>Teen Swimmer - One week - Session #8</t>
  </si>
  <si>
    <t>Youth Fitness Swimmer - CHDRC</t>
  </si>
  <si>
    <t xml:space="preserve">This program is designed for swimmers who want to improve their overall physical fitness in the water. Fitness Swimmer provides a structured approach based on training principles and practices including interval training., sprint and distance swims. Great for youth who are between levels, preparing for Leadership courses or just looking to stay active. Participants set their own goals. </t>
  </si>
  <si>
    <t>Youth Fitness Swimmer - Dunbarton</t>
  </si>
  <si>
    <t>Youth Fitness Swimmer - Dunbarton - Session #4</t>
  </si>
  <si>
    <t>Youth Fitness Swimmer - One week - Session #8</t>
  </si>
  <si>
    <t>Swim Kids - ages 6+</t>
  </si>
  <si>
    <t>Ranger Patrol - CHDRC</t>
  </si>
  <si>
    <t xml:space="preserve">This is not an introductory level course. Stroke  refinement and underwater proficiency continues to be a focus in Ranger Patrol  as it is critical for supporting swimmer fitness. Swimmers can expect their  fitness levels to increase as they work towards a 200 m timed swim. First aid  at the Ranger Patrol level includes assessment of unconscious victims, treating  for shock, and procedures for obstructed airways. Lifesaving skills are  expanded to include object support and non-contact rescues with a buoyant aid. </t>
  </si>
  <si>
    <t>Ranger Patrol - Dunbarton</t>
  </si>
  <si>
    <t>Ranger Patrol - Dunbarton - Session #4</t>
  </si>
  <si>
    <t>Stroke refinement and underwater proficiency continues to be a focus in Ranger Patrol as it is critical for supporting swimmer fitness. Swimmers can expect their fitness levels to increase as they work towards a 200 m timed swim. First aid at the Ranger Patrol level includes assessment of unconscious victims, treating for shock, and procedures for obstructed airways. Lifesaving skills are expanded to include object support and non-contact rescues with a buoyant aid.</t>
  </si>
  <si>
    <t>Ranger Patrol(Swimmer 8) - Summer - Once per week</t>
  </si>
  <si>
    <t>Rookie Patrol - CHDRC</t>
  </si>
  <si>
    <t xml:space="preserve">This is not an introductory level course. Rookie  Patrol lays the foundation of the Swim Patrol program. It includes 4 main  components: stroke refinement, fitness, first aid, and lifesaving. Stroke  refinement is focused on front crawl, back crawl, and breaststroke. Fitness  components include a 350 m workout and 100 m timed swim. Swimmers will learn  about assessing conscious victims, contacting EMS, and treatment for bleeding.  Rookie Patrol is rounded off with an introduction to lifesaving skills,  including self-rescue techniques, victim recognition, and using throwing  assists. </t>
  </si>
  <si>
    <t xml:space="preserve">This is not an introductory level course. Rookie Patrol lays the foundation of the Swim  Patrol program. It includes 4 main components: stroke refinement, fitness,  first aid, and lifesaving. Stroke refinement is focused on front crawl, back  crawl, and breaststroke. Fitness components include a 350 m workout and 100 m  timed swim. Swimmers will learn about assessing conscious victims, contacting  EMS, and treatment for bleeding. Rookie Patrol is rounded off with an  introduction to lifesaving skills, including self-rescue techniques, victim  recognition, and using throwing assists. </t>
  </si>
  <si>
    <t>Rookie Patrol - Dunbarton</t>
  </si>
  <si>
    <t>Rookie Patrol - Dunbarton - Session #4</t>
  </si>
  <si>
    <t>Rookie Patrol lays the foundation of the Swim Patrol program. It includes 4 main components: stroke refinement, fitness, first aid, and lifesaving. Stroke refinement is focused on front crawl, back crawl, and breaststroke. Fitness components include a 350 m workout and 100 m timed swim. Swimmers will learn about assessing conscious victims, contacting EMS, and treatment for bleeding. Rookie Patrol is rounded off with an introduction to lifesaving skills, including self-rescue techniques, victim recognition, and using throwing assists.</t>
  </si>
  <si>
    <t>Rookie Patrol - Once per week</t>
  </si>
  <si>
    <t>Star Patrol - CHDRC</t>
  </si>
  <si>
    <t>This is not an introductory level course. Star  Patrol will prepare swimmers for the Bronze Star Award. Strokes will continue  to be refined through completion of 100 m swims. It demands good physical  conditioning as swimmers will be challenged with a 600 m workout, 300 m timed  swim, and a 25 m object carry. First aid at this level focuses on treatment of  bone and joint injuries, and respiratory emergencies like asthma and allergic  reactions. Lifesaving skills include in water defense methods, rolling over and  supporting victims in shallow water, and removing victims from shallow water.  Swimmers that complete Star Patrol will be well on their way to becoming bona  fide Lifesavers.</t>
  </si>
  <si>
    <t>Star Patrol - Dunbarton</t>
  </si>
  <si>
    <t>Star Patrol - Dunbarton - Session #4</t>
  </si>
  <si>
    <t>Star Patrol will prepare swimmers for the Bronze Star Award. Strokes will continue to be refined through completion of 100 m swims. It demands good physical conditioning as swimmers will be challenged with a 600 m workout, 300 m timed swim, and a 25 m object carry. First aid at this level focuses on treatment of bone and joint injuries, and respiratory emergencies like asthma and allergic reactions. Lifesaving skills include in water defense methods, rolling over and supporting victims in shallow water, and removing victims from shallow water. Swimmers that complete Star Patrol will be well on their way to becoming bona fide Lifesavers.</t>
  </si>
  <si>
    <t>Star Patrol(Swimmer 9) - Once per week</t>
  </si>
  <si>
    <t>Swimmer 1 - CHDRC</t>
  </si>
  <si>
    <t xml:space="preserve">Building  the foundation of swimming skill development beginner swimmers will gain  confidence in the water as they learn safe entries into various depths of  water, treading water in a lifejacket, opening their eyes underwater, and  breath control. Once they have learned their floats, rollovers, glides, and  kicks from front to back, they will front crawl their way into the next level. </t>
  </si>
  <si>
    <t>Swimmer 1 - Dunbarton</t>
  </si>
  <si>
    <t>Swimmer 1 - Dunbarton - Session #4</t>
  </si>
  <si>
    <t>Building the foundation of swimming skill development beginner swimmers will gain confidence in the water as they learn safe entries into various depths of water, treading water in a lifejacket, opening their eyes underwater, and breath control. Once they have learned their floats, rollovers, glides, and kicks from front to back, they will front crawl their way into the next level.</t>
  </si>
  <si>
    <t>Swimmer 1 - Once per week</t>
  </si>
  <si>
    <t>Swimmer 1 | 2 - Females Only - Dunbarton</t>
  </si>
  <si>
    <t>For females only, ages 6-12 years. A combination of Swimmer 1 &amp; 2.    
This swim time is for females only. Additionally, the viewing area is not available to spectators.</t>
  </si>
  <si>
    <t>Swimmer 1 | 2 - Once per week</t>
  </si>
  <si>
    <t>Swimmers will gain confidence in the water as they learn safe entries into various depths of water, treading water (assisted and unassisted), opening their eyes underwater, and breath control. Once they have learned their floats, rollovers, glides, and kicks from front to back, vertical whip kick with an aid, and swimming front crawl and back crawl, they will swim themselves right in to the next level.</t>
  </si>
  <si>
    <t>Swimmer 2 - CHDRC</t>
  </si>
  <si>
    <t xml:space="preserve">Swimmers  will gain comfort in deeper water by jumping in, learning their sideways entry,  and treading water without a lifejacket. Swimmers will be challenged by the  introduction of various skills including, flutter kick on their front, back,  and side, vertical whip kick with an aid, and swimming front crawl and back  crawl for 10 m. Swimmers will get to work on their Swim to Survive skills and  be introduced to interval training. </t>
  </si>
  <si>
    <t>Swimmer 2 - Dunbarton</t>
  </si>
  <si>
    <t>Swimmer 2 - Dunbarton - Session #4</t>
  </si>
  <si>
    <t>Swimmers will gain comfort in deeper water by jumping in, learning their sideways entry, and treading water without a lifejacket. Swimmers will be challenged by the introduction of various skills including, flutter kick on their front, back, and side, vertical whip kick with an aid, and swimming front crawl and back crawl for 10 m. Swimmers will get to work on their Swim to Survive skills and be introduced to interval training.</t>
  </si>
  <si>
    <t>Swimmer 2 - Once per week</t>
  </si>
  <si>
    <t>Swimmer 2 - One week - Session #8</t>
  </si>
  <si>
    <t>Swimmer 2- CHDRC</t>
  </si>
  <si>
    <t>Swimmer 3 - CHDRC</t>
  </si>
  <si>
    <t xml:space="preserve">Swimmers  will make a splash with their kneeling dives and forward roll entries. Swimmers  will be challenged with the introduction to more difficult (but fun) skills  such as handstands in shallow water and in front somersaults (in water).  Increased time and distance components are incorporated for skills learned such  as flutter kick on front and back, whip kick on back, front and back crawl, and  interval training. </t>
  </si>
  <si>
    <t>Swimmer 3 - Dunbarton</t>
  </si>
  <si>
    <t>Swimmer 3 - Dunbarton - Session #4</t>
  </si>
  <si>
    <t>Swimmers will make a splash with their kneeling dives and forward roll entries. Swimmers will be challenged with the introduction to more difficult (but fun) skills such as handstands in shallow water and in front somersaults (in water). Increased time and distance components are incorporated for skills learned such as flutter kick on front and back, whip kick on back, front and back crawl, and interval training.</t>
  </si>
  <si>
    <t>Swimmer 3 - Females Only - Dunbarton</t>
  </si>
  <si>
    <t>For females only ages ages 6-12. This swim time is for females only. Additionally, the viewing area is not available to spectators.</t>
  </si>
  <si>
    <t>Swimmer 3 - Once per week</t>
  </si>
  <si>
    <t>Swimmer 3 - One week - Session #8</t>
  </si>
  <si>
    <t>Swimmer 4 - CHDRC</t>
  </si>
  <si>
    <t xml:space="preserve">Swimmers  will move from a beginner to intermediate swimming level. Swimmers will  complete standing dives, tread water for 1 minute, and work towards being able  to swim underwater for 5 m. Swimmers will achieve the Swim to Survive standard  by being able to roll into deep water, tread water for 1 minute, and swim 50m.  In addition to improving their front crawl, back crawl, and whip kick, swimmers  will be introduced to breaststroke. </t>
  </si>
  <si>
    <t>Swimmer 4 - Dunbarton</t>
  </si>
  <si>
    <t>Swimmer 4 - Dunbarton - Session #4</t>
  </si>
  <si>
    <t>Swimmers will move from a beginner to intermediate swimming level. Swimmers will complete standing dives, tread water for 1 minute, and work towards being able to swim underwater for 5 m. Swimmers will achieve the Swim to Survive standard by being able to roll into deep water, tread water for 1 minute, and swim 50m. In addition to improving their front crawl, back crawl, and whip kick, swimmers will be introduced to breaststroke.</t>
  </si>
  <si>
    <t>Swimmer 4 - Females Only - Dunbarton</t>
  </si>
  <si>
    <t>For females only ages 6-12. This swim time is for females only. Additionally, the viewing area is not available to spectators.</t>
  </si>
  <si>
    <t>Swimmer 4 - Once per week</t>
  </si>
  <si>
    <t>Swimmer 4 - One week - Session #8</t>
  </si>
  <si>
    <t>Swimmer 5 - CHDRC</t>
  </si>
  <si>
    <t xml:space="preserve">Swimmers  will be challenged with a whole new set of skills; shallow dives, tuck jumps  (cannonball entries), eggbeater kick, and backward somersaults (in water).  Technique and endurance will also receive greater focus as swimmers will need  to complete longer distance swims and interval training sessions for all their  strokes. </t>
  </si>
  <si>
    <t>Swimmer 5 - Dunbarton</t>
  </si>
  <si>
    <t>Swimmer 5 - Dunbarton - Session #4</t>
  </si>
  <si>
    <t>Swimmers will be challenged with a whole new set of skills; shallow dives, tuck jumps (cannonball entries), eggbeater kick, and backward somersaults (in water). Technique and endurance will also receive greater focus as swimmers will need to complete longer distance swims and interval training sessions for all their strokes.</t>
  </si>
  <si>
    <t>Swimmer 5 - Once per week</t>
  </si>
  <si>
    <t>Swimmer 5 | 6 - Females Only - Dunbarton</t>
  </si>
  <si>
    <t>For females only ages 6- 12years. A combination of Swimmer 5 &amp; 6.    
This swim time is for females only. Additionally, the viewing area is not available to spectators.</t>
  </si>
  <si>
    <t>Swimmer 5/6 - One Week - Session #8</t>
  </si>
  <si>
    <t>Swimmer 6 - CHDRC</t>
  </si>
  <si>
    <t xml:space="preserve">As  the final level in the Swimmer program, swimmers will build up their advanced  skill set. Swimmers will work towards mastering stride entries, compact jumps,  and lifesaving kicks. They will also refine their strokes to increase their  swimming strength, power, and endurance - critical for success in the 300 m  workout required to complete the level. </t>
  </si>
  <si>
    <t>Swimmer 6 - Dunbarton</t>
  </si>
  <si>
    <t>Swimmer 6 - Dunbarton - Session #4</t>
  </si>
  <si>
    <t>As the final level in the Swimmer program, swimmers will build up their advanced skill set. Swimmers will work towards mastering stride entries, compact jumps, and lifesaving kicks. They will also refine their strokes to increase their swimming strength, power, and endurance - critical for success in the 300 m workout required to complete the level.</t>
  </si>
  <si>
    <t>Swimmer 6 - Once per week</t>
  </si>
  <si>
    <t>Skating Programs</t>
  </si>
  <si>
    <t>Learn To Skate - Children - Beginner</t>
  </si>
  <si>
    <t>Get your children on the ice! In this program, children will learn how to skate on their own, becoming more comfortable and effective skaters. Snow pants and gloves are strongly recommended. This program is suitable for children with no prior instructional skating experience. CSA-APPROVED ICE HOCKEY HELMETS WITH PROTECTIVE CAGE FACEMASKS AND ICE SKATES ARE MANDATORY.</t>
  </si>
  <si>
    <t>Learn to Skate - Children - Intermediate</t>
  </si>
  <si>
    <t>Children can become better skaters with this intermediate program. It is suitable for children who have already taken Learn to Skate - Beginner or other instructional skating classes and who want to improve their skills. Snow pants and gloves are strongly recommended. CSA-APPROVED ICE HOCKEY HELMETS WITH PROTECTIVE CAGE FACEMASKS AND ICE SKATES ARE MANDATORY.</t>
  </si>
  <si>
    <t>Power Skating - Children - Beginner</t>
  </si>
  <si>
    <t>Does your child want to skate faster? In this introductory program, participants will learn new skills to improve their speed, balance, endurance and agility in a fun, non-competitive atmosphere. Participants must have completed Learn to Skate - Intermediate to register for this program. ICE SKATES AND CSA - APPROVED ICE HOCKEY HELMETS WITH PROTECTIVE CAGE FACEMASKS ARE MANDATORY AND FULL HOCKEY EQUIPMENT IS RECOMMENDED.</t>
  </si>
  <si>
    <t>Learn To Skate - Children - Beginner - Small Group</t>
  </si>
  <si>
    <t>Small group skating! This program focuses on the content from Learn To Skate Beginner in a small group with a maximum of 3 skaters to 1 instructor. In this program, children will learn how to skate on their own, becoming more comfortable and effective skaters. Snow pants and gloves are strongly recommended. This program is suitable for children with no prior instructional skating experience. ICE SKATES AND CSA-APPROVED ICE HOCKEY HELMETS WITH PROTECTIVE CAGE FACEMASKS ARE MANDATORY.</t>
  </si>
  <si>
    <t>Learning &amp; Language Programs</t>
  </si>
  <si>
    <t>E3 Public Speaking Epic Youth Entrepreneurs</t>
  </si>
  <si>
    <t>Unlock your child's potential with our dynamic program designed for young innovators aged 12 and up! In this exciting series, students will develop a unique business idea, craft a compelling pitch, and master the art of thinking on their feet. Through hands-on lessons in persuasive speaking, impromptu presentation skills, and essential business education, our experienced instructors help youth build confidence, creativity, and effective communication skills that last a lifetime. To top it all off, our showcase event at the end of the program will feature the youth pitching their business ideas to local community leaders, with prizes awarded to the best pitch. Empower your child to become a dynamic, articulate leader—ready to take on the world of entrepreneurship. Enroll today and watch them transform into tomorrow’s trailblazers!</t>
  </si>
  <si>
    <t>Wed, Jul 2 - Sept 3, 8 sessions</t>
  </si>
  <si>
    <t>Dance Programs</t>
  </si>
  <si>
    <t>Dance - Kinderdance</t>
  </si>
  <si>
    <t>Dancing helps little ones develop their cognitive, social and physical skills. It's great to start young. In our Kinderdance program, Ms.Sully will introduce preschoolers to a wide variety of popular dance movements, including the fundamentals of Ballet and basic Jazz steps. Each class includes a warm-up and step combinations. Leotards, bare feet or gym/dance slippers are recommended.</t>
  </si>
  <si>
    <t>Wed, Jul 2 - Aug 20, 8 sessions</t>
  </si>
  <si>
    <t xml:space="preserve">Sports Programs </t>
  </si>
  <si>
    <t>Junior Basketball (5-7 yrs)</t>
  </si>
  <si>
    <t>Elevation Athletics Junior Basketball aims to develop participants into future athletes through basketball training. The program is designed to build fundamental basketball skills, athletic ability and most importantly, the love for the sport! Program staff work with the athletes to help them embody the values of leadership, perseverance, and teamwork as they grow in the program.</t>
  </si>
  <si>
    <t>Basketball (6-8 yrs)</t>
  </si>
  <si>
    <t>Basketball is hoops of fun! Children are invited to come and learn the basics of basketball in a non-competitive and fun learning environment. They will learn all the fundamentals to become good basketball players, including dribbling, footwork, passing and scoring. By signing up for this program, they will score more than just a bunch of baskets! It's a great way to learn a great team sport!</t>
  </si>
  <si>
    <t>Dance - Ballet</t>
  </si>
  <si>
    <t>Ballet is the foundation of many dance styles and is a key training tool for any aspiring dancer. Besides, kids love it! In this introductory program, kids will be introduced to ballet fundamentals and basic techniques, while learning how to develop their poise and performance skills. Each class will include a barre warm-up (using a chair). centre floor exercises, and dance combinations. Ballet slippers, bodysuits and tights are recommended.</t>
  </si>
  <si>
    <t>Badminton - Instructional</t>
  </si>
  <si>
    <t>Badminton is an easy and accessible way for kids to stay fit! Children will be introduced to basic badminton skills in a non-competitive and fun learning environment. They will learn about good racket grip, proper footwork, and how to make the most of their shots. A qualified instructor will also cover the rules of badminton and commonly used terms. Please bring your own racket.</t>
  </si>
  <si>
    <t>Junior Basketball - For Girls</t>
  </si>
  <si>
    <t>Dance - Hip Hop</t>
  </si>
  <si>
    <t>Hip Hop is still the hottest dance craze! Kids can get in on the action with this program, which will teach them all the Hip Hop fundamentals, like popping, locking, breaking and freestyle movement. These energetic, upbeat, funky dance steps will have them moving to the music in a whole new way. They just need to grab their running shoes and get ready to dance!</t>
  </si>
  <si>
    <t>Hockey Skills - Children - Beginner</t>
  </si>
  <si>
    <t>This program is the perfect environment to introduce children to the game of hockey. Participants will learn beginner level hockey skills and have fun doing new drills. This is a hockey program. To register in this program, your child must have prior skating experience. ICE SKATES AND CSA-APPROVED ICE HOCKEY HELMETS WITH PROTECTIVE CAGE FACEMASKS AND FULL HOCKEY EQUIPMENT ARE MANDATORY.</t>
  </si>
  <si>
    <t>Dance - Hip Hop Kids</t>
  </si>
  <si>
    <t>Thu, Jul 3 - Aug 21, 8 sessions</t>
  </si>
  <si>
    <t>Dance - Jazz for Kids</t>
  </si>
  <si>
    <t>Jazz dance is great for children who love to move to upbeat music and rhythms. The instructor will introduce children to basic Jazz dance steps and technique. Classes will include a full warm-up and stretch, isolations, across the floor, and fun dance combinations to bring all the moves together!</t>
  </si>
  <si>
    <t>Junior Basketball (11-13 yrs)</t>
  </si>
  <si>
    <t>Hockey Skills - Children - Intermediate</t>
  </si>
  <si>
    <t>This program is the perfect environment for children to learn intermediate level hockey skills and have fun doing new drills. Participants must have previous hockey experience. This is a hockey program. CSA-APPROVED ICE HOCKEY HELMETS WITH PROTECTIVE CAGE FACEMASKS AND FULL HOCKEY EQUIPMENT ARE MANDATORY.</t>
  </si>
  <si>
    <t>Sportball - Basketball</t>
  </si>
  <si>
    <t>Sportball basketball programs are skill-based and provide children with opportunities to learn how to play basketball with the help of experienced coaches. Programs will focus on the fundamental skills of basketball - shooting, ball handling, passing, defence, offence, footwork, conditioning and teamwork. Children are taught to apply basketball skills successfully and confidently into basketball games.</t>
  </si>
  <si>
    <t>Fri, Jul 4 - Aug 22, 8 sessions</t>
  </si>
  <si>
    <t>Arts &amp; Entertainment Programs</t>
  </si>
  <si>
    <t>Art - Young Rembrandts Elementary Drawing</t>
  </si>
  <si>
    <t>Our elementary-age curriculum is designed to teach basic to advanced drawing skills, art techniques and vocabulary. We believe that drawing is the bedrock skill required for future artistic success. We give them skills to express their creativity, and believe that all children can and should learn to draw. You'll see increased art abilities, learning skills, self-confidence and self-esteem. Children are taught to express their creativity through two-dimensional art, and leave each class with a completed drawing. Lessons are never repeated! If your child has taken Young Rembrandts before, they will see new lessons every session.</t>
  </si>
  <si>
    <t>Basketball - For Girls</t>
  </si>
  <si>
    <t>Girls can get in on a fun team sport through this girls-only basketball program. They will acquire basketball skills in a non-competitive and fun environment! The fundamentals covered include team placement, dribbling, basketball handling, shooting and footwork. They will leave with a good understanding of the game, and many new skills under their belts!</t>
  </si>
  <si>
    <t>With leaps and bumps and dodges, volleyball is a fantastic game for kids. It's a sport they can play all their lives, in schools, campgrounds and beaches. This program will help children pick up and practise the fundamental skills and techniques that will assist them in their game play. The benefits include fitness, teamwork and new friendships!</t>
  </si>
  <si>
    <t>Art - Young Rembrandts Cartooning</t>
  </si>
  <si>
    <t>Learning to draw can be fun, especially when we create silly characters, funny expressions and drawing sequences that tell a joke! This delightful program combines Young Rembrandts innovative, step-by-step drawing method with light-hearted subject matter that engages children, their sense of humor, and their vivid imaginations. Each week students will learn techniques used in cartooning. Subjects like characteristics, features, exaggeration, action and personification will contribute to your child's artistic advancement!</t>
  </si>
  <si>
    <t>Junior Basketball (8-10 yrs)</t>
  </si>
  <si>
    <t>Sportball - Indoor Soccer</t>
  </si>
  <si>
    <t>Sportball soccer programs are non-competitive and skill-based, providing children with the opportunity to learn how to play soccer with the help of experienced coaches. Programs focus on these fundamental skills of soccer: throw-ins, kicking, dribbling and goalie skills. Children are taught to apply these soccer skills successfully and confidently in soccer games.</t>
  </si>
  <si>
    <t>Junior Badminton (14-16 yrs)</t>
  </si>
  <si>
    <t>The focus of this program will be on fundamentals for beginners such as holding a racquet, swing and footwork technique, as well as basic shots. Participants will learn the fundamental skills of badminton through engaging games and drills, building essential qualities including leadership, sportsmanship, teamwork and respect. This program is offered by Elevation Athletics Association. Racquets will be provided for players that do not have their own.</t>
  </si>
  <si>
    <t>Art - Drawing &amp; Painting - Beginner</t>
  </si>
  <si>
    <t>It pays to unleash the imagination! This program introduces children to visual art basics, including how to sketch, colour and shade using pencils, charcoal and oil pastels. They will also learn painting techniques in acrylic and watercolor and be provided with opportunities to express themselves. Participants must bring a sketch book, pencil and eraser. All other materials are provided.</t>
  </si>
  <si>
    <t>Archery - Teen</t>
  </si>
  <si>
    <t>12-18</t>
  </si>
  <si>
    <t>12, 13, 14, 15, 16, 17, 18</t>
  </si>
  <si>
    <t>There's nothing as exciting as hitting a bull's-eye or popping a balloon with a bow and arrow! This program gives teens a chance to experience the thrill of a classic pursuit by introducing them to the fundamental skills of archery. Expert instructors will offer step-by-step instructions on proper form and technique, while maintaining a safe and engaging environment. All equipment is supplied.</t>
  </si>
  <si>
    <t>Art - Drawing &amp; Painting - Intermediate</t>
  </si>
  <si>
    <t>Young artists who aspire to gain more skills with brushes and pencils will pick up plenty of tips in this program. It provides a more in-depth exploration of the lessons taught at the beginner level. Acrylic, watercolour, colour pencils, charcoal and oil pastels will be used. Participants must bring a sketch book, pencil and eraser. All other materials are provided. Prerequisite: 3 sessions of the Beginner level.</t>
  </si>
  <si>
    <t>Basketball (9-12 yrs)</t>
  </si>
  <si>
    <t>Badminton - Preteen</t>
  </si>
  <si>
    <t>Volleyball - Preteen Recreational</t>
  </si>
  <si>
    <t>Chess - Beginners</t>
  </si>
  <si>
    <t>Chess enhances intuitive thinking skills and challenges the mind. It's a great way for kids to develop their intellect while engaging in a fun and timeless pursuit. Through this program, kids will be introduced to the basics of the game, such as starting positions, moves, captures, checks and checkmates. They will leave as stronger strategic thinkers!</t>
  </si>
  <si>
    <t>Chess - Intermediate</t>
  </si>
  <si>
    <t>Chess enhances intuitive thinking skills and challenges the mind. It's a great way for kids to develop their intellect while engaging in a fun and timeless pursuit. Through this program, kids will be able to practice what they learned in the Beginners program. They will leave as stronger strategic thinkers!</t>
  </si>
  <si>
    <t>Guitar - Intermediate</t>
  </si>
  <si>
    <t>12-55</t>
  </si>
  <si>
    <t>12, 13, 14, 15, 16, 17, 18, 19, 20, 21, 22, 23, 24, 25, 26, 27, 28, 29, 30, 31, 32, 33, 34, 35, 36, 37, 38, 39, 40, 41, 42, 43, 44, 45, 46, 47, 48, 49, 50, 51, 52, 53, 54, 55</t>
  </si>
  <si>
    <t>Have a six-string, will play! In this program, teens will learn how to properly handle a guitar along with basic theory, timing, strumming cords and reading music (both traditional notation and tablature). Afterwards, the focus will shift to learning rock, funk, punk and pop songs of their choice, with additional theory and technique lessons in reference to modern music methods. Participants must bring their own acoustic guitar and have the option of participating in a recital at the end of the course.</t>
  </si>
  <si>
    <t>Fitness &amp; Health Programs</t>
  </si>
  <si>
    <t>Martial Arts - Taekwon-Do BEGINNERS</t>
  </si>
  <si>
    <t>Taekwon-Do is a great way for kids to achieve fitness and focus. This program covers the fundamentals. It will help kids improve their balance, strength and agility, while teaching them how to block, kick and punch. This is a team environment where everyone supports each other in achieving goals. Although the program is recreational, there is an option for belt grading (additional fees apply). Uniforms are recommended and are available from the instructor at an additional fee of $60. All skill levels are welcome.</t>
  </si>
  <si>
    <t>Volleyball - Children</t>
  </si>
  <si>
    <t>Badminton lovers unite in this practical and fun program combining badminton practice and training. Preteens will have a chance to hang out with other badminton enthusiasts while improving their game! An instructor will coach them on essential badminton techniques, like racket grip, proper footwork and powerful forehand shots. Matches and round robins will take place each week to further develop skills. All participants must bring their own rackets. Please bring your own racket.</t>
  </si>
  <si>
    <t>Art - Art A La Carte</t>
  </si>
  <si>
    <t>Why choose just one art field when you can try a bunch? This program is ideal for children who enjoy experimenting with different types of visual arts! Working in various mediums, children will explore the principles of drawing, painting and sketching. Participants must bring a sketchbook and pencil each week.</t>
  </si>
  <si>
    <t>Badminton lovers unite in this practical and fun program combining badminton practice and training. Preteens will have a chance to hang out with other badminton enthusiasts while improving their game! An expert instructor will coach them on essential badminton techniques, like racket grip, proper footwork and powerful forehand shots. Matches and round robins will take place each week to further develop skills. All participants must bring their own rackets.</t>
  </si>
  <si>
    <t>Girls Hockey Skills</t>
  </si>
  <si>
    <t>Girls love getting on the ice and having fun playing hockey! This class is designed for players looking to develop their power skating and puck handling skills in a fun environment. Participants must have previous hockey or ringette experience. CSA-APPROVED HELMETS WITH PROTECTIVE FACEMASKS AND FULL HOCKEY EQUIPMENT ARE MANDATORY.</t>
  </si>
  <si>
    <t>Basketball - Teen</t>
  </si>
  <si>
    <t>Basketball players eager to step up their game and have some fun on the court need look no further! This teen basketball program provides a valuable review of all game fundamentals, like dribbling, shooting and proper foot placement.</t>
  </si>
  <si>
    <t>Kids love table tennis. It's accessible, fun and a great way to pass the time with friends and family. This program is for players with little or no playing experience. The emphasis is on fun while learning new skills. Topics covered include racket grip, relays, bouncer competition, forehand and backhand drill, service and return service. Balls and rackets are provided, however participants are welcome to bring their own. Comfortable clothing and athletic shoes with non-marking soles are required.</t>
  </si>
  <si>
    <t>Hockey Clinic - Children - Shooting</t>
  </si>
  <si>
    <t>This clinic is a crash course in shooting. After completing this the course, your child's hockey shot will become stronger and more accurate. This program is for children who play house league or rep hockey. CSA-APPROVED HELMETS WITH PROTECTIVE CAGE FACEMASKS AND FULL HOCKEY EQUIPMENT ARE MANDATORY.</t>
  </si>
  <si>
    <t>Dance - K-Pop Dance</t>
  </si>
  <si>
    <t>Experience the electrifying world of K-pop dance! Join us in discovering the infectious rhythms, intricate choreography, and vibrant energy that make K-pop dance a global sensation. Whether you're a seasoned dancer or a beginner, the classes are designed to bring out your inner idol and unleash the power of K-pop moves. Come, groove to the beats, and be part of this incredible dance culture!</t>
  </si>
  <si>
    <t>Badminton - Advanced</t>
  </si>
  <si>
    <t>Master advanced badminton techniques and play like a pro! This program is for experienced badminton players who would like to improve their game by focusing on advanced techniques, like badminton high and low serves, backhand smashes, slice drops, flickshots, match strategy and more. They can then put these new skills to the test in tournaments with other talented players. This course is not suitable for beginners. Bring your own racket.</t>
  </si>
  <si>
    <t>Hockey Clinic - Children - Puck Handling</t>
  </si>
  <si>
    <t>Children can become stronger puck handlers! In this clinic, children will learn a variety of drills and techniques to help them become stronger hockey players and more confident with a hockey stick. It is recommended that participants bring two hockey sticks each week. CSA-APPROVED HELMETS WITH PROTECTIVE CAGE FACEMASKS AND FULL HOCKEY EQUIPMENT ARE MANDATORY.</t>
  </si>
  <si>
    <t>Dance - Beginner Acro</t>
  </si>
  <si>
    <t>Beginners Acro is a thrilling introduction to the world of acrobatic dance, designed for those new to the art form. This styles combines elements of acrobatics, gymnastics, and focusing on building strength, balance and flexibility while having a ton of fun. Our classes are beginner-friendly, with an emphasis on safety and gradual skill development, making them accessible for all levels. The class includes learning to perform impressive acrobatic feats and expressing yourself.</t>
  </si>
  <si>
    <t>Guitar 101 - Teen</t>
  </si>
  <si>
    <t>Have a six-string, will play! In this program, teens will learn how to properly handle a guitar along with basic theory, timing, strumming cords and reading music (tablature). Afterwards, the focus will shift to learning rock, funk, punk and pop songs of their choice, with additional theory and technique lessons in reference to modern music methods. Participants must bring their own acoustic guitar.</t>
  </si>
  <si>
    <t>The Confident Speaker</t>
  </si>
  <si>
    <t>The Confident Speaker Program (CSP Level 1), taught by National Award Winning Speaker: Tyler Bayley, is an introductory communications course to elevate public speaking skills from the ground up, employing engaging games and interactive activities with a focus on improving the power, design, style of each participant.</t>
  </si>
  <si>
    <t>Wed, Jul 9 - Aug 6, 5 sessions</t>
  </si>
  <si>
    <t>TeenFit</t>
  </si>
  <si>
    <t>Come and test your endurance and resistance in this fitness class geared toward teens! The combination of muscle strengthening, and intense cardiovascular conditioning provides a great overall body workout. You'll sweat and have fun all while improving your fitness level.</t>
  </si>
  <si>
    <t>Thu, Jul 10 - Aug 28, 8 sessions</t>
  </si>
  <si>
    <t>Culinary - Bake Club</t>
  </si>
  <si>
    <t>Cookies and cakes and pies, oh my! Welcome to Bake Club, the class that helps aspiring bakers develop core skills in the kitchen. From reading recipes, measuring and mixing to pouring, baking and decorating, students will delight in (and devour) the many treats this class offers. It may get messy, but children will have fun learning culinary skills and making memories in the kitchen.</t>
  </si>
  <si>
    <t>Fri, Jul 11 - Aug 15, 6 sessions</t>
  </si>
  <si>
    <t>Counsellor in Training Camp - Senior</t>
  </si>
  <si>
    <t>This in-depth program will provide participants with the basic skills and training required to apply for a position working in a children's or summer camp program. As part of the program, participants will obtain a High Five Certification in the Principles of Healthy Child Development, Standard First Aid Certificate and complete 32 hours of placement at a summer camp following the first or second week of class. First aid certification may take place outside camp hours. Time TBD. Placement hours cannot be used as volunteer hours for high school and campers must complete all 32 hours of placement. 100% attendance is required in order to complete the course. Campers must be 14 years of age at the start of camp.</t>
  </si>
  <si>
    <t>Weekdays, Jul 28 - Aug 15, 14 sessions</t>
  </si>
  <si>
    <t>Creative Expressions - Dance</t>
  </si>
  <si>
    <t>Express yourself through dance! This is a great opportunity for campers to express their creativity through different genres of dance, such as jazz and hip hop. They will learn choreographed routines incorporating many genres. The afternoons will be devoted to popular camp activities, including arts and crafts, and gym games. On the last Thursday of session A, B, and C, campers will perform their dances for family and friends.</t>
  </si>
  <si>
    <t>Creative Expressions - Visual Arts</t>
  </si>
  <si>
    <t>Come and try your hand at art! Fundamental art techniques like creating a colour wheel and shading are explored. Campers get to work in a variety of mediums, such as acrylic paint, charcoal and more! The afternoons will be devoted to popular camp activities, including arts and crafts, and gym games. At 4:15pm on the last Thursday of session A, B, and C, campers will showcase their artwork for family and friends in the atrium of Langstaff CC.</t>
  </si>
  <si>
    <t>Before Camp - Bayview Hill - week 6</t>
  </si>
  <si>
    <t>Before Care is available for children registered in the programs that run between 9 a.m. and 4 p.m. The program's hours are from 7:30 to 9 a.m. Participants are required to attend the Before Camp Program in the location where they are attending camp. Before Camp runs from 7:30 AM - 9:00 AM. Before Camp program counsellors will walk children to the appropriate program rooms in the morning.</t>
  </si>
  <si>
    <t>Before Camp - Elgin West - week 6</t>
  </si>
  <si>
    <t>Before Camp - Langstaff - week 6</t>
  </si>
  <si>
    <t>Before Camp - Oak Ridges - week 6</t>
  </si>
  <si>
    <t>Before Camp - Rouge Woods - week 6</t>
  </si>
  <si>
    <t>Camp Activate</t>
  </si>
  <si>
    <t>The experiences you have at a young age can influence you throughout your life. Camp Activate will focus on the ABCS (Agility, Balance, Coordination and Speed). Using physical literacy principles, participants will gain confidence, motivation, knowledge and understanding of an active life. Campers will engage in games, crafts, team building, and theme days. Campers will have an opportunity to participate in a weekly special guest or field trip, swimming (nine to 12 year-olds) and water play activities (six to eight year-olds).</t>
  </si>
  <si>
    <t>Camp AdaptAbility</t>
  </si>
  <si>
    <t>An Inclusion Services Membership is required to register for this program. If the participant does not have an Inclusion Services Membership on their ActiveRH account, please contact Inclusion Services at inclusion@richmondhill.ca to obtain a membership.
This camp is specifically designed for teens with disabilities to get the most out of summer, in a safe, encouraging, social and fun environment! Campers will enjoy all the fun that summer camp has to offer while forming friendships, gaining new experiences and building self-confidence. Games, arts and crafts, sports, swimming, and outdoor experiences make this camp unforgettable. Campers must be able to participate in a group setting with a 1:4 (staff: participant) ratio.</t>
  </si>
  <si>
    <t>Camp Rock On</t>
  </si>
  <si>
    <t>Come on out for some vertical fun this summer. This camp is for the young explorer with an interest in rock climbing and trying new and exciting adventures. Campers will participate in both high and low ropes, rock climbing, knot tying, belaying, games, activities and arts and crafts. Campers will have the opportunity to challenge themselves on the vertical playground, the team balance, multi vine and so much more. Campers should be appropriately dressed for outdoor activities.</t>
  </si>
  <si>
    <t>Engineering for Kids - Minecraft Mission to Mars</t>
  </si>
  <si>
    <t>Students will learn about the engineering, technology, and innovation that is required for future human habitation of Mars. Within Minecraft, students will complete a variety of missions that are necessary for survival and the advancement of science on the Red Planet. Students will apply their creativity, collaboration, and problem-solving skills while completing missions within EFK’s unique, customized, collaborative Mission to Mars Minecraft Map. This is a one-of-a-kind, out-of-this-world experience you will not find anywhere else.</t>
  </si>
  <si>
    <t>Film Camp In A Box - Lego Animation and Claymation Camp</t>
  </si>
  <si>
    <t>Fill your week with action, adventure and a lot of comedy with Film Camp in A Box Junior Lego animation camp. Mentored by master filmmakers, campers will actively engage in hands-on exploration of the stop motion animation process, including pre production, production and post production. Working in small crews, they will create their own movie sets, write a script, shoot their animation and then edit their blockbuster short and movie trailer. Movies will be presented at our red carpet, popcorn film festival and archived on our digital theater.</t>
  </si>
  <si>
    <t>Hockey and Sports - Summer Camp</t>
  </si>
  <si>
    <t>Recreational hockey camp is the perfect way to have a blast during the Summer break. The camp is all about non-competitive hockey fun. In the morning and afternoon, campers will spend time on the ice working on skills and drills. The rest of the day will be devoted to other indoor and outdoor sports activities. Campers must be able to skate. Full hockey equipment, including neck guards, shoulder pads, elbow pads, gloves, jocks/jills, hockey pants, shin pads, hockey jerseys, hockey socks, hockey skates, hockey sticks and CSA-approved helmets with protective cage facemasks are required. A mouth guard is strongly recommended. Campers will be dropped off and picked up at the Ed Sackfield Arena. Participants are required to bring their own lunch and snacks, as well as a hat, sunscreen, and running shoes.</t>
  </si>
  <si>
    <t>KGM - Video Game Creation</t>
  </si>
  <si>
    <t>Kinder Musical Theatre</t>
  </si>
  <si>
    <t>This is a great introduction to theatre for the kindergarten set! The Richmond Hill Centre for Performing Arts is offering little performers an opportunity to spend the day acting, singing and dancing, with time for outdoor play, crafts, games, and a visit to the splash pad. At 3:45pm each Friday, campers will perform show specifically written for them. Each week will be different, with a new theme, show and songs. Campers can attend all summer long!</t>
  </si>
  <si>
    <t>Mad Science- Crayola World of Design</t>
  </si>
  <si>
    <t>Take a journey to the farthest reaches of the imagination while learning about the ocean, the rainforest, Mars and a futuristic city, and more! Use the design thinking process to solve real- world problems in these different environments. Experiment with Crayola® products and many art techniques like sculpting, storyboarding, collage, and mixed media. Discover design careers like graphic design, universal design, urban design, and product design. All this, plus games, creative free play, and more! Each camp day will incorporate two unique design concepts! Themes: Mars Habitat, Wild Animation, Comic Book Heroes, Universal Treehouse, Futureville, Pitch Your Product, Game Board Design, My Style, Picture Perfect, Custom Cards</t>
  </si>
  <si>
    <t>Mad Science- Science Sleuths - Ages 6-8</t>
  </si>
  <si>
    <t>An awesome week of sleuthing, investigation and discovery awaits you! Send messages to your friends with your very own secret code wheels. Hunt down animal tracks and follow hidden scent trails during a day of nature discoveries. Lemon Shockers, Brain Goo and Electroplating will thrill all junior chemists. Children will build their own cool Stereoscopic Viewer to see far-off planets and become a Mad Science junior astronomer.Camp-Day Themes Include: Mad Messages, Earth Awareness, Chemical Counting, Nature, Space.</t>
  </si>
  <si>
    <t>Mad Science- Science Sleuths - Ages 8-12</t>
  </si>
  <si>
    <t>Musical Theatre 101</t>
  </si>
  <si>
    <t>Explore, create, and perform with the team from the Richmond Hill Centre for Performing Arts! Campers will have an opportunity to experience all aspects of the performing arts, including acting, singing and dancing. They will use what they have learned to write their own script, including songs from famous musicals, which they will perform for friends and family at 3:45pm each Friday Each week will be different, with a new theme, show and songs plus weekly waterplay. Campers can attend all summer long!</t>
  </si>
  <si>
    <t>Playscapes</t>
  </si>
  <si>
    <t>Come experience everything summer camp has to offer! Campers will have an opportunity to participate in a weekly swimming (nine to 12 year-olds) and water play activities (six to eight year-olds), along with games, sporting activities, arts and crafts, and theme days, as well as a weekly special guest or field trip.</t>
  </si>
  <si>
    <t>Campers will be introduced to various sports such as badminton, basketball, volleyball and more. Campers will also engage in various activities such as arts &amp; crafts, and outdoor activities. Campers will also enjoy a weekly special guest or field trip.</t>
  </si>
  <si>
    <t>Sports Camp - Teen</t>
  </si>
  <si>
    <t>Campers will be introduced to various sports such as badminton, basketball, volleyball and handball. Campers will also engage in various activities such as arts &amp; crafts, and outdoor activities. Campers will also enjoy a weekly special guest or field trip.</t>
  </si>
  <si>
    <t>Join us for this 4-day Water kids Swim Camp! Loads of fun for Swimmer levels 3-9 swimmers who are a minimum 7-13 years of age. Swim campers will participate in two pool sessions a day that will include instructional lessons, lifesaving sport and water games. During daily dry sessions, swimmers will explore first aid, CPR, games and crafts.
Mandatory prerequisite: completed swimmer 2 - this will require verification prior to the beginning of camp. Swimmers who do not meet this minimum standard will be removed due to safety.</t>
  </si>
  <si>
    <t>Tennis Camp</t>
  </si>
  <si>
    <t>This camp is a great opportunity for children to stay active throughout the summer. Children ages 6 to 13, beginner to advanced, will enjoy a variety of drills and games based on their age and level. Although the main focus of our camp is tennis, campers will enjoy off field sports and activities using the amenities in the surrounding areas. Children will be placed in groups according to age and level of play. Please wear athletic shoes with non-marking soles. Balls are supplied.</t>
  </si>
  <si>
    <t>After Camp - Bayview Hill - week 6</t>
  </si>
  <si>
    <t>After Care is for children registered in the programs that run between 9 a.m. and 4 p.m. The program's hours are from 4 to 6 p.m. Participants are required to attend the After Camp Program in the location where they are attending camp. After Camp programs end promptly at 6:00 PM. For every 15 minutes that you are late, there is a charge of $8.95 per child.</t>
  </si>
  <si>
    <t>After Camp - Elgin West - week 6</t>
  </si>
  <si>
    <t>After Camp - Langstaff - week 6</t>
  </si>
  <si>
    <t>After Camp - Oak Ridges - week 6</t>
  </si>
  <si>
    <t>After Camp - Rouge Woods - week 6</t>
  </si>
  <si>
    <t>Basketball - Teen Girls Only (Drop In)</t>
  </si>
  <si>
    <t>Girl's Only Basketball Drop In. It is recommended that you reserve your spot in advance as programs fill quickly. Registration for drop-ins begin each Monday at 7 a.m. for the following Monday to Sunday on Active RH. Bring your own equipment. Participants should arrive no more than 15 minutes before the program time. If space permits, walk-ins will be accepted on a first come, first served basis.</t>
  </si>
  <si>
    <t>Dance - Chinese Dance</t>
  </si>
  <si>
    <t>Chinese dance, composed of Chinese classical and folk dance, is one of the most beautiful and moving elements of China’s cultural heritage. Dancers express emotions and inner experiences in the interpretation of music through movement, facial expressions and postures. Beginners mainly focus on cultivating interest, and the approach is flexible, drawing on children’s inherent love of moving and dancing. To learn this multicultural art form, come join us and take first steps in appreciating the diverse styles of Chinese dance. Your child will enjoy our joyful and inspiring instructor.</t>
  </si>
  <si>
    <t>Sat, Aug 9 - Aug 30, 4 sessions</t>
  </si>
  <si>
    <t>Badminton camp offers campers a chance to learn and/or improve their badminton skills in this fast-paced and strategic game. Campers will learn serves, forehands, overhands and racket placement, as well as game play strategies. Friendly competitions will be held on a daily basis and, on the last day, a camp-wide tournament will be held. Campers will enjoy a weekly special guest or field trip. Crafts and active games will also be incorporated into this camp. Campers must bring their own rackets.</t>
  </si>
  <si>
    <t>Counsellor in training Camp - Junior</t>
  </si>
  <si>
    <t>This leadership program will provide younger teens with a basic understanding of what is required to be a leader in a recreational setting. Components covered in this program include games, crafts, songs, communication, team building, program expectations and customer service. Participants will spend time in a classroom setting as well as shadowing and leading at a camp. After completion of this program participants will have the necessary skills to volunteer in a children's program or summer camp. 100% attendance is required in order to complete the course. Campers must be 14 in order to volunteer in a children's program or summer camp.</t>
  </si>
  <si>
    <t>Engineering for Kids - World Games Engineering</t>
  </si>
  <si>
    <t>The competition is heating up with the Engineering For Kids World Games!
In this camp, campers will work in teams to compete for the gold as they take on exciting engineering challenges related to the greatest athletic competitions. A place where engineers work to design the best experience for athletes, and robots compete in athletic challenges such as Hockey, Running, and Basketball and more. This is a gold-medal-worthy program filled with all the fun and excitement of the Olympic games!
Get ready to step up to the podium as we declare victory in inspiring the next generation of engineers!
Activities: Robotics, Coding, Hands-on Engineering</t>
  </si>
  <si>
    <t>Film Camp In A Box - Hollywood Film Making Camp</t>
  </si>
  <si>
    <t>Fill your week with action, adventure and a lot of comedy with Film Camp in A Box movie making camp. Mentored by master filmmakers, campers will engage in hands-on exploration of the filmmaking process, including pre production, production and post production. Working in small crews, they will learn about cinematography, script writing and digital post production tools, including Final Cut, Imovie and Canva. Campers will then create, act in and edit a short film and movie trailer, adding special effects, music, voices, titles and sound effects. Participants will have the opportunity to use our latest technology, including Mac books, 4K cameras, tripods, boom microphones, green screens and the use of an aerial drone. Crews will also create their own promotions and advertising links to showcase their short film to the world and use AI tools to create an original movie soundtrack. Movies will be presented at our red carpet, popcorn film festival and archived on our digital theater.</t>
  </si>
  <si>
    <t>KGM - Games and Animation Programming</t>
  </si>
  <si>
    <t>This tech camp introduces kids to the amazing world of computer programming. Using a fun and easy to use multimedia software, kids will have great adventures creating games and animations. Campers will be solving problems, designing projects and communicating ideas using stackable blocks of code.</t>
  </si>
  <si>
    <t>Mad Science- Brixology - Ages 6-8</t>
  </si>
  <si>
    <t>Brixology Camp sets the foundation for our next generation of makers! Using LEGO® bricks, campers will become junior engineers as they team up to construct different LEGO® projects. Each day is chock-full of fun and exciting indoor and outdoor activities to not only keep your child engaged but also keep them active. They will explore mechanical engineering as they build boats and vehicles. The thrill of aerospace engineering will come alive as they assemble a space station. And that’s not all – from carnival rides to drawing machines, mechanical animals to truss bridges, your future engineer will build upon their creativity through fun and hands-on design challenges. Let the tinkering begin! Camp Day Themes Include: Cars &amp; Machines, Boats, Creatures, Towers &amp; Bridges, Carnival Rides &amp; Space</t>
  </si>
  <si>
    <t>Mad Science- Brixology - Ages 8-12</t>
  </si>
  <si>
    <t>Engineering for Kids - Minecraft Urban Innovation</t>
  </si>
  <si>
    <t>Design, create, and make your very own city come alive using Minecraft! In this camp, kids will explore a variety of themes centered around scientific, sustainable, innovative, and futuristic city planning and design. Kids will immerse themselves in Minecraft while applying the Engineering for Kids design process to create a model of their very own, futuristic, sustainable city.
Activities: Minecraft, Civil &amp; Electrical Engineering</t>
  </si>
  <si>
    <t>KGM - AI Pioneers: Coding and Innovation</t>
  </si>
  <si>
    <t>This immersive camp offers the opportunity for children to dive deep into Artificial Intelligence. It teaches them to use machine learning and build predictive AI models to solve everyday challenges. From teaching computers to recognize objects to gathering data, train models to classify objects, and even explore facial recognition technology. Plus, they’ll code AI-powered games, making it a hands-on journey into the future of tech.</t>
  </si>
  <si>
    <t>Outdoor Activities/Adventure Series</t>
  </si>
  <si>
    <t>Adventure Series - High Ropes</t>
  </si>
  <si>
    <t>Want to live life on the edge? Come and experience what its feels like to be more than 30 feet in the air! Richmond Hill's 22-element dynamic ropes course will challenge and excite you, while giving you the confidence to try anything. Experienced instructors will keep you physically and emotionally engaged as you experience the different elements of the ropes course. The program provides instruction related to the equipment and climbing techniques like belaying. Come to the edge! Children will receive an Adventure Series sticker in this program for their passport.</t>
  </si>
  <si>
    <t>KGM - 3D Modeling and Printing</t>
  </si>
  <si>
    <t>Campers will fabricate their own 3D objects from start to finish; such as cars, minions, robots, small toys and more. Our 3D printer will be on site so kids can see it in action, learning how it works, while printing their own creations! Each participant will be able to print 2 small 3D pieces to take home to show off!</t>
  </si>
  <si>
    <t>KGM - Adventures in Interactive Programming</t>
  </si>
  <si>
    <r>
      <rPr/>
      <t xml:space="preserve">Get creative in a maker environment that blends arts, electronics and code! Experience the Makey Makey exploring beginner technological literacy, interactive games, musical instruments and amazing game controllers. Campers will code, draw, build, and colour, helping programming to be contextual and fun. Makey Makey </t>
    </r>
    <r>
      <rPr>
        <color rgb="FF1155CC"/>
        <u/>
      </rPr>
      <t>http://goo.gl/ceP0wT</t>
    </r>
  </si>
  <si>
    <t>U19A Richmond Hill Lightning Ringette Cross Training</t>
  </si>
  <si>
    <t>This is a private class for the U19A Richmond Hill Lightning Ringette team.
Training goals are to increase cardiovascular and muscular endurance to stay strong through your shift on the ice. Core training and flexibility will also be practiced to help reduce injury and to improve strength.</t>
  </si>
  <si>
    <t>Thu, Sept 4 - Dec 18, 16 sessions</t>
  </si>
  <si>
    <t>Culinary - Cooking 101 for Kids</t>
  </si>
  <si>
    <t>Young chefs will cook up some fun in this culinary program! They will be introduced to the basics of cooking and baking, including measuring, mixing, following instructions and cleaning up. Please ensure long hair is tied back and please bring 2 reusable containers to each class.</t>
  </si>
  <si>
    <t>Sat, Sept 13 - Nov 1, 7 sessions</t>
  </si>
  <si>
    <t>Culinary - Cooking 202</t>
  </si>
  <si>
    <t>If you previously participated in our Cooking 101 program, then Cooking 202 is for you! With a focus on smart food choices, this program teaches teens interested in cooking how to prepare healthy and affordable meals that are easy to recreate at home. Soon enough, they will have a repertoire of healthy appetizers, entrees and desserts to prepare for themselves, or even serve up to friends and family! Participants must bring two of their own reusable containers to each class. Long hair should be tied back.</t>
  </si>
  <si>
    <t>Mon, Sept 15 - Nov 3, 7 sessions</t>
  </si>
  <si>
    <t>Adventure Series - Rock Climbing</t>
  </si>
  <si>
    <t>Are your children climbing the walls at home? Then bring them to climb ours! This program is designed to provide a solid introduction to rock climbing. Participants will learn climbing safety, how to tackle a climbing wall, along with belay techniques, basic movement skills, climbing terminology all the while scaling a 30 foot outdoor climbing wall. Staff will keep them physically and emotionally engaged as they push to new heights. Children will receive an Adventure Series sticker in this program for their passport.</t>
  </si>
  <si>
    <t>Thu, Sept 18, 1 session</t>
  </si>
  <si>
    <t>YogaFit for Teens + Parents</t>
  </si>
  <si>
    <t>11-99</t>
  </si>
  <si>
    <t>11, 12, 13, 14, 15, 16, 17, 18, 19, 20, 21, 22, 23, 24, 25, 26, 27, 28, 29, 30, 31, 32, 33, 34, 35, 36, 37, 38, 39, 40, 41, 42, 43, 44, 45, 46, 47, 48, 49, 50, 51, 52, 53, 54, 55, 56, 57, 58, 59, 60, 61, 62, 63, 64, 65, 66, 67, 68, 69, 70, 71, 72, 73, 74, 75, 76, 77, 78, 79, 80, 81, 82, 83, 84, 85, 86, 87, 88, 89, 90, 91, 92, 93, 94, 95, 96, 97, 98, 99</t>
  </si>
  <si>
    <t>Build strength, flexibility, and connection—together! This fun and supportive Yogafit class is designed for teens and their parents or guardians to move, breathe, and de-stress as a team. It's a great opportunity to stretch and strengthen together while improving posture, body awareness, and self-confidence as a family. Participants will build balance, boost focus, and learn how to manage stress in a positive, mindful way.
Teens are also welcome to attend on their own—no parent required!</t>
  </si>
  <si>
    <t>Sat, Sept 20 - Dec 13, 13 sessions</t>
  </si>
  <si>
    <t>YogaFit for Teens</t>
  </si>
  <si>
    <t>This is an excellent opportunity for teens to stretch and strengthen while improving posture, body awareness and self-confidence. Yoga helps to improve balance and reduce stress by increasing their ability to stay focused and calm.</t>
  </si>
  <si>
    <t>Leadership in Training</t>
  </si>
  <si>
    <t>This program focusses on leadership skills, communication and team work. Components covered include games, activities and team building exercises. Upon completion of the program, participants will receive a certificate and will have the skills to volunteer within a recreational setting. This program is also a valuable asset for teens who wish to have future employment at a camp or recreation program. In order to volunteer with the city, teens will need to be 14 and apply through the city website. https://www.richmondhill.ca/en/things-to-do/Volunteering.aspx
Attention: Attendance is required for all classes in order to obtain the LIT certificate. If you do not attend the first class, you will be withdrawn from the program and will be unable to complete the course.</t>
  </si>
  <si>
    <t>Sat, Sept 27 - Oct 18, 3 sessions</t>
  </si>
  <si>
    <t>Art - Pottery</t>
  </si>
  <si>
    <t>Practise the 4 P's - punch, pinch, pull and pound! Imaginations will run wild, as participants learn the fundamentals of working with clay, while also creating innovative pieces and practical gifts. Techniques in hand-building and glazing will also be explored.</t>
  </si>
  <si>
    <t>Sat, Sept 27 - Nov 15, 8 sessions</t>
  </si>
  <si>
    <t>E3 Emerging Youth Speakers - Level 1:Public Speaking Class</t>
  </si>
  <si>
    <t>Looking for a way to help your child gain confidence and communication skills? This e3 program is the perfect introduction to public speaking for students ages 7 - 11. In this program, your child will learn how to:
Write effective speech openings that grab attention
Use the power of words to create vivid descriptions
Conclude speeches in a memorable way
Each session also includes a segment called "Off the Top", where students will practice impromptu speaking. This fun and engaging activity helps them build confidence in answering questions at school, talking to friends and family and more. Final project is a 2 - 4 minute speech delivered to friends and family.
Sign your child up for this program and watch them develop the skills they need to express themselves with clarity and confidence!</t>
  </si>
  <si>
    <t>Sat, Sept 27 - Nov 29, 10 sessions</t>
  </si>
  <si>
    <t>Inclusion Programs</t>
  </si>
  <si>
    <t>Let's Connect - Children</t>
  </si>
  <si>
    <t>Please note that this is an adapted program specifically designed for participants with disabilities.
Your child can connect with new friends while engaging in fun group activities, including card and sport games, team-building exercises, dancing and more! While focusing on pro-social interaction, turn-taking, goal setting, asking for help, and peer-entry skills, children get to enjoy both new and familiar activities.
All children must be able to participate in a 1:3 (staff:participant) ratio.</t>
  </si>
  <si>
    <t>E3 Emerging Youth Speakers - Level 2:Public Speaking Class</t>
  </si>
  <si>
    <t>E3 Emerging Youth Speakers Level 2 is the next level in our series of public speaking courses designed for youth aged 7-12 years old. Building upon the foundational skills learned in Level 1, this course focuses on advanced public speaking techniques, including speech organization, effective slide usage, and storytelling fundamentals. Students will continue to hone their impromptu speaking abilities while learning how to structure and deliver speeches with clarity and impact. Students must have completed Level 1 before taking Level 2.</t>
  </si>
  <si>
    <t>Computers, Science &amp; Technology Programs</t>
  </si>
  <si>
    <t>Engineering For Kids: Coding Video Game: Temple Escape</t>
  </si>
  <si>
    <t>Temple Escape!, we will create our own version of video game that is set in an ancient, abandoned temple that will require all of Arkansas’s skills to make it out alive! We will use the Engineering Design Process to create a storyboard to outline the rules of play and characters for our game. Then, we will bring our storyboard to life with programming. At the end of the class, everyone takes home a working Windows-compatible video game.</t>
  </si>
  <si>
    <t>E3 Emerging Youth Speakers Level 3: Public Speaking Class</t>
  </si>
  <si>
    <t>Are you looking for a way to help your child build confidence and excel in communication? Emerging Youth Speakers Level 3 is designed to empower young speakers with essential skills like using body language and stage presence to elevate their speeches.
Each week, your child will participate in Off The Top, a fun impromptu speaking segment that helps them think quickly and speak clearly. They'll also refine their vocal variety and learn how to communicate confidently through words and movement.
The course concludes with an exciting demo talk, where your child will showcase their growth in front of parents and an audience. With our small class sizes, each student receives personalized feedback to help them shine!
Students must have completed Level 2 before taking Level 3.</t>
  </si>
  <si>
    <t>Dance - Ballet for Kids</t>
  </si>
  <si>
    <t>Elementary French - Introduction</t>
  </si>
  <si>
    <t xml:space="preserve">Learning a new language can be difficult. This program focuses on developing the fundamental skills in speaking and writing French. This is a beginner level program meant for those with little to no understanding of the French language
</t>
  </si>
  <si>
    <t>Engaging Youth Speakers Level 1: Public Speaking Ages 12-17</t>
  </si>
  <si>
    <t>Are you looking for a way to help your teen gain the skills to stand out in the classroom? "Engaging Youth Speakers Level 1" is the perfect public speaking class for students aged 12-17. In this class, your teen will learn how to: - Grab an audience's attention from the start - Avoid common pitfalls when speaking in class - Write speeches that are vivid and engaging - Create slides that enhance rather than detract from presentations - Speak confidently and handle Q&amp;A sessions with ease Additionally, each class features an "Off the Top" segment where students will practice the art of impromptu speaking. This will help them build confidence for job interviews, answering questions from teachers, making new friends, and more. Final project is a showcase event where students will deliver a 3-5 minute presentation to an audience. Please bring a pen and notepad to class.</t>
  </si>
  <si>
    <t>Sat, Sept 27 - Nov 22, 8 sessions</t>
  </si>
  <si>
    <t>Engaging Youth Speakers Level 2: Public Speaking Ages 12-17</t>
  </si>
  <si>
    <t>Are you looking for a way to help your teen gain the skills to stand out in the classroom? "Engaging Youth Speakers Level 1" is the perfect public speaking class for students aged 12-17. In this class, your teen will learn how to: - Grab an audience's attention from the start - Avoid common pitfalls when speaking in class - Write speeches that are vivid and engaging - Create slides that enhance rather than detract from presentations - Speak confidently and handle Q&amp;A sessions with ease Additionally, each class features an "Off the Top" segment where students will practice the art of impromptu speaking. This will help them build confidence for job interviews, answering questions from teachers, making new friends, and more. Final project is a showcase event where students will deliver a 3-5 minute presentation to an audience.</t>
  </si>
  <si>
    <t>Engineering For Kids - Junior Robotics + Marine Engineering</t>
  </si>
  <si>
    <t>What causes something to sink or float? How can engineers help explore and protect the ocean below? Learn about marine engineering and mechanics, how to harness the power of water, and discover designs that help us make the impossible possible. Then, using LEGO robots, build and code a Floodgate for flood prevention.</t>
  </si>
  <si>
    <t>Junior Badminton (11-13 yrs)</t>
  </si>
  <si>
    <t>Dance - K-Pop (11-14yrs)</t>
  </si>
  <si>
    <t>Epic Youth Entrepreneurs</t>
  </si>
  <si>
    <t>Description to be added.</t>
  </si>
  <si>
    <t>This indoor program brings hockey play indoors and teaches the fundamentals of this popular Canadian sport. It promotes physical activity while reinforcing basic hockey skills that are transferable to many other sports, including passing, cooperative play and safety.</t>
  </si>
  <si>
    <t>Engineering For Kids - Robotics Coding: da Vinci Robots</t>
  </si>
  <si>
    <t>This Robotics program is designed to introduce students to the world of not only building but also programming robots. The robots in this unit will approach some of the designs of Leonardo da Vinci, taking a unique perspective by applying robotics principles to the challenges da Vinci faced such as Water Well and the Mona Lisa.</t>
  </si>
  <si>
    <t>Dance - K-Pop Intermediate</t>
  </si>
  <si>
    <t>This intermediate course will help you continue to learn more of the exciting dance moves seen from the latest all male and all-female K-Pop groups. Requirements: K-Pop Preteen/Hip Hop Courses or Previous dance experience considered an asset.</t>
  </si>
  <si>
    <t>Playball - Indoor Soccer (6-8yrs)</t>
  </si>
  <si>
    <t>Your child will learn and practice their skills in a fun and non-pressured way. They will learn the rules, develop more confidence, learn teamwork, and practice strategies like attack and defense. All lessons remain fun-filled and non-competitive. Each child’s needs are taken into consideration. This program is a great way for participants of all abilities to be part of the 'team.'</t>
  </si>
  <si>
    <t>Volleyball - Preteen Instructional</t>
  </si>
  <si>
    <t>Sun, Sept 28 - Nov 16, 8 sessions</t>
  </si>
  <si>
    <t>Sun, Sept 8 - Nov 2, 6 sessions</t>
  </si>
  <si>
    <t>Engineering For Kids - Hardware &amp; Electrical Engineering</t>
  </si>
  <si>
    <t>In this program, participants take on the role of a hardware engineer, a professional who uses science, math and technology to create products related to computer hardware. More specifically, this unit will have participants creating video game controllers! Students will be introduced to concepts such as electrical circuits, ergonomics and computer interfaces.</t>
  </si>
  <si>
    <t>Art - Experiments in Painting (12-17 yrs)</t>
  </si>
  <si>
    <t>In this exploratory course, teens will be taught different painting techniques while working with a variety of interesting materials. After creating in traditional mediums, such as watercolours, acrylics and inks, teens will have a chance to incorporate less conventional materials, like fabric, cellophane and tree bark, into their paintings. A supply fee of $20 will be collected at the first class.</t>
  </si>
  <si>
    <t>Crocheting</t>
  </si>
  <si>
    <t>Crocheting is a fun craft that you can learn and enjoy as a kid. You can use it to create many different projects, like necklaces, blankets, toys and more. Come and learn a new craft or enjoy an old one!</t>
  </si>
  <si>
    <t>Computers - Computer Animation - Cartoons</t>
  </si>
  <si>
    <t>Come unleash your imagination in this program by creating your own animated cartoon movie. You will be guided step by step in a computerized environment, as you create and watch your cartoon come to life! This course develops logical and motor skill, stimulating creativity and self-expression. At the end of the program children will receive their animations.</t>
  </si>
  <si>
    <t>Mon, Sept 29 - Nov 24, 8 sessions</t>
  </si>
  <si>
    <t>Mad Science -Imagine Arts Academy - Legends and Lore</t>
  </si>
  <si>
    <t>From sea creatures of the deep to phoenixes in the sky, children discover and explore legends and lore, across time, space and culture. Children learn and tell their stories about nature, emotions, and ideas through painting, sculpture and other works of art. Weekly Topics: Cave Crawlers, Creatures of the Deep, Wings Ablaze, Prowling Tricksters, Clay Guardians, Wide-Eyed Giants, Mysterious Waters, Sea to Sky</t>
  </si>
  <si>
    <t>Computers - VR Character Creation</t>
  </si>
  <si>
    <t>This course is for every child interested in 3D Character Design and Virtual Reality (VR)! Children will learn how to create industry level, high resolution and textured 3D characters from their favourite movies and videogames. These characters will later be added to their own personalized environments and will be seen with VR devices.</t>
  </si>
  <si>
    <t>Future Leaders After School Program</t>
  </si>
  <si>
    <t>F.L.Y. (Future Leaders in Youth) is a City of Richmond Hill Recreation operated program running out of Bayview Hill Community Centre dedicated to the empowerment of youth. Youth will gain various important life skills that will be conveyed through educational workshops, recreational activities, and opportunities in programs and special events within the City of Richmond Hill. This will provide youth with an advantage to grow personally and professionally while having fun!</t>
  </si>
  <si>
    <t>Tue, Thu, Sept 30 - Nov 20, 16 sessions</t>
  </si>
  <si>
    <t>The STEAM Project - Inventor Mini Maker (JK/SK)</t>
  </si>
  <si>
    <t>Let’s build, tinker, and play our way into the world of invention! In our Inventor Series: Mini Makers program, our youngest inventors (JK/SK) will be introduced to hands-on experiences with woodworking tools, robotics, building, and design. Tailored for curious JK and SK learners, this STEAM experience builds fine motor skills and spatial thinking through weekly guided projects. Each session is full of discovery, as students explore science, coding, engineering, and creative design.
Note: The Mini Makers program offered is an introductory course and offers different projects each season. Missed classes cannot be made up.</t>
  </si>
  <si>
    <t>Tue, Sept 30 - Nov 18, 8 sessions</t>
  </si>
  <si>
    <t>Art - Fibre Art Mix Media Embroidery - Create Your Story</t>
  </si>
  <si>
    <t>Discover the versatility of fibres with Amna Nawab. The play of textures, threads and fabrics takes you into a zone to create one off pieces that are more of a personal statement. With hand embroidery as the predominant medium, discover the magic of colour and storytelling through a play of fibre using your own hands. You don’t need to know embroidery to be able to join. This workshop aims at teaching basic stitches and slowly building up your piece by adding layers of mediums that could be embellishments. It will also demonstrate methods on dissecting complex embroidery pieces by modifying basic embroidery stitches. A supply list will be provided before the start of the first class.</t>
  </si>
  <si>
    <t>The STEAM Project - Inventor SPARK (Gr. 1-2)</t>
  </si>
  <si>
    <t>In our SPARK program, students in grades 1 and 2 get to roll up their sleeves and build something new every week! Designed to introduce real-world STEM skills in a fun and age-appropriate way, this program gives children the chance to work with woodworking tools, 3D printers, robotics, and coding—all while learning science and engineering concepts through hands-on projects. Each session focuses on a new STEM theme, with exciting builds that may include toys, circuits, robots, or 3D-printed designs. Along the way, children strengthen their fine motor skills, spatial reasoning, creativity, and confidence as makers. SPARK is aligned with the Ontario Science and Technology Curriculum and offers new projects every season, so there’s always something new to explore.
Note: The SPARK program offered is an introductory course and offers different projects each season. Missed classes cannot be made up.</t>
  </si>
  <si>
    <t>Computers - Game Coding</t>
  </si>
  <si>
    <t>This fun-filled course is perfect for young learners who want to explore coding through a playful, visual programming language designed just for kids. Kids will collaborate with new friends to build imaginative 3D game environments, select characters, and create their own rules of play, while learning the foundations of game logic and design. To make the experience even more fun and interactive, game controllers will be available, giving kids the full console-style experience as they play and test what they’ve built.</t>
  </si>
  <si>
    <t>Kickboxing</t>
  </si>
  <si>
    <t>Get a leg up in life by experiencing the benefits of kickboxing! Fitness and personal safety are the focus of this high-energy kickboxing program for kids. A variety of self-defence techniques rooted in kickboxing will be taught, while children will have an opportunity to improve their cardiovascular fitness in a fun and safe setting. This is an introductory level course. Previous experience is not required.</t>
  </si>
  <si>
    <t>Dance - Beginners Acro</t>
  </si>
  <si>
    <t>Beginners Acro is a thrilling introduction to the world of acrobatic dance, designed for those new to the art form. This styles combines elements of acrobatics, gymnastics, and dance, focusing on building strength, balance and flexibility while having a ton of fun. Our classes are beginner-friendly, with an emphasis on safety and gradual skill development, making them accessible for all levels. The class includes learning to perform impressive acrobatic feats and expressing yourself through the art of dance.</t>
  </si>
  <si>
    <t>Grade 9 English-Introduction</t>
  </si>
  <si>
    <t>The jump from elementary school to high school can be scary. Full-blown essay writing can be stressful, and analyzing poetry and interpreting symbols and key messages in literature can be confusing. This program focuses on improving these and other critical language skills, allowing for a smooth transition to Grade 9 English, and success in all the subjects that fall under the banner of the Humanities. Invest now and reap the benefits for years!</t>
  </si>
  <si>
    <t>Art Attack - Drawing and Painting</t>
  </si>
  <si>
    <t>It pays to unleash the imagination! This program introduces participants to visual art basics, including how to sketch, colour and shade using pencils, charcoal and oil pastels. They will also learn painting techniques in acrylic and watercolor and be provided with opportunities to express themselves</t>
  </si>
  <si>
    <t>Computers - iPad® Game Creation (Ages 10-13)</t>
  </si>
  <si>
    <t>Get ready to turn your iPad into a game-making machine! In this hands-on course, kids will learn how to design, build, and play their very own iPad game, all while discovering the coding magic behind it. Using the Hopscotch app, they’ll explore cool concepts like decision-making, character movement, score tracking, and game logic… without even realizing they’re learning! Note: An iPad with the Hopscotch app installed is required</t>
  </si>
  <si>
    <t>Dance - Contemporary/Lyrical</t>
  </si>
  <si>
    <t>This styles combines elements of contemporary, lyrical, and dance, focusing on building strength, balance and flexibility while having a ton of fun. Our classes are beginner-friendly, with an emphasis on safety and gradual skill development, making them accessible for all levels.</t>
  </si>
  <si>
    <t>Music - ROCKSTAR: Children's Community Choir</t>
  </si>
  <si>
    <t>Sing your heart out in this wonderfully fulling and inclusive vocal group! You will experience the euphoric feeling that can only come from singing in perfect harmony with your peers. The focus will be on learning songs tailored to your personal vocal range as we prepare for an end of season performance!</t>
  </si>
  <si>
    <t>Wed, Oct 1 - Nov 19, 8 sessions</t>
  </si>
  <si>
    <t>Workshops &amp; Event</t>
  </si>
  <si>
    <t>Art - Crafting - Model Magic</t>
  </si>
  <si>
    <t>Join our expert instructor for a fun and creative Model Magic adventure! Kids will use this fun material to sculpt and shape a work of art. Get ready to have fun, get a little messy, and take home a one-of-a-kind masterpiece!</t>
  </si>
  <si>
    <t>Wed, Oct 1 - Oct 29, 5 sessions</t>
  </si>
  <si>
    <t>Music - ROCKSTAR: Ukulele Jam</t>
  </si>
  <si>
    <t>Play some of your favorite tunes on the guitar's little Hawaiian cousin - the ukulele! It's the perfect sized instrument to embark on your rockstar journey. Learn about rhythm, chords and playing as a group while preparing for an end of season performance. Participants are responsible to provide their own ukulele.</t>
  </si>
  <si>
    <t>Origami Creations</t>
  </si>
  <si>
    <t>An origami expert will be leading the group through weekly creative origami techniques.</t>
  </si>
  <si>
    <t>The STEAM Project - Maker's Workshop (Gr 1-2)</t>
  </si>
  <si>
    <t>Unleash the inventor within your child in the Maker's Workshop course! Through hands-on projects, your child will develop innovative skills in woodworking, 3D printing, design, robotics, and more. In each class, your child will explore exciting new STEAM concepts through building projects - all while developing their confidence in creating, tinkering, and problem-solving. Missed classes cannot be made up.</t>
  </si>
  <si>
    <t>Thu, Oct 2 - Nov 20, 8 sessions</t>
  </si>
  <si>
    <t>Discover the magic of chemistry in this exciting, hands-on science program where kids become real scientists! Through interactive experiments, they’ll explore bubbling reactions, glowing substances, sticky adhesives, and even make their own slime. Using real lab equipment, they’ll investigate polymers, catalysts, acids, and bases in a fun and safe environment. Best of all, they take home a science activity after most classes to continue the learning at home. Weekly Topics: Labworks, Matter of Fact, Glow Show, Super Sticky Stuff, pH Phactor, Slime Time, Junior Reactors, Chem in a Flash</t>
  </si>
  <si>
    <t>Art - The Artist in Everyone</t>
  </si>
  <si>
    <t>This program is geared to different levels of abilities and ages, with unique activities designed to engage everyone, bringing out the artist in everyone. Children will be encouraged to think and experiment with materials.</t>
  </si>
  <si>
    <t>Try A Sledge</t>
  </si>
  <si>
    <t>Experience one of Canada's great national sports! In this program, you'll learn the basics of sledge hockey, including how to move your sled, shoot the puck, and take part in fun-filled scrimmages! All abilities welcome, no previous experience necessary. Sledges and sticks will be provided.
Please Note: All participants are required to wear a CSA approved ice hockey helmet with protective cage facemask and gloves. Shin and elbow pads as well as protective shoes or boots are recommended. Sledges and sticks will be provided. Parents/support persons are welcome to assist on the ice and are required to wear a CSA approved ice hockey helmet.</t>
  </si>
  <si>
    <t>Fri, Oct 3 - Dec 5, 9 sessions</t>
  </si>
  <si>
    <t>On the Move</t>
  </si>
  <si>
    <t>Please note that this is an adapted program specifically designed for participants with disabilities.
Children with developmental and physical disabilities will have an opportunity to join in a variety of activities that promote socializing, moving, playing and having fun! This program for children with disabilities is designed to meet the specific developmental, social and sensory needs of this group in exciting and enjoyable ways.
Participants must be able to participate in a 1:3 (staff:participant) ratio.</t>
  </si>
  <si>
    <t>Fri, Oct 3 - Nov 28, 8 sessions</t>
  </si>
  <si>
    <t>Girls Self-Defence</t>
  </si>
  <si>
    <t>This program teaches self-defence using simple and effective moves. Conflict resolution techniques are taught along with a variety of verbal and physical self-defence approaches. The benefits of self-defence training include greater confidence and sharper street smarts. Through this program, girls will learn that defending themselves is as much about using their head as their fists. No class Oct 31</t>
  </si>
  <si>
    <t>Not So Boring Game Night!</t>
  </si>
  <si>
    <t>We all love hanging out with our friends, so why not join us for game night! Playing games with friends is one of the best ways to let loose, have fun, and really get to know the people you are with. Well, look no further because we've got you covered! Games and snacks included.</t>
  </si>
  <si>
    <t>Fri, Oct 3, 1 session</t>
  </si>
  <si>
    <t>Sewing</t>
  </si>
  <si>
    <t>What promotes creativity, dexterity and concentration better than sewing? This program teaches the basics of sewing with a machine, covering all the important fundamentals, including fabric characteristics, reading patterns and more. Participants will apply their new skills by completing different projects throughout the session. Holding their finished pieces will give them a tremendous sense of accomplishment! PARTICIPANTS MUST BRING THEIR OWN SEWING MACHINE, IN GOOD WORKING ORDER, TO ALL CLASSES. (NO TOY MACHINES PLEASE)</t>
  </si>
  <si>
    <t>Sun, Oct 5 - Nov 30, 9 sessions</t>
  </si>
  <si>
    <t>LEGO Club - NEW</t>
  </si>
  <si>
    <t>In this fun themed LEGO Club kids will enjoy LEGO build challenges and activities.</t>
  </si>
  <si>
    <t>Thu, Oct 9 - Dec 11, 10 sessions</t>
  </si>
  <si>
    <t>Workshop - National Chess Day</t>
  </si>
  <si>
    <t>Happy National Chess Day! Chess is an ancient game that is more popular than ever today. This dynamic game has endless possibilities and is an art in itself. Speaking of art - children will enjoy an afternoon of decorating each chess character, making their own creative artsy chess pieces, and maybe even challenging fellow peers to a good ole friendly competition of Chess.</t>
  </si>
  <si>
    <t>Sat, Oct 11, 1 session</t>
  </si>
  <si>
    <t>Halloween Howl</t>
  </si>
  <si>
    <t>In this spooky and fun Halloween event, youth will have the opportunity to participate in carnival games, scary stories, fortune telling, mad science experiments and more! Dress up in your favorite costume for a chance to win prizes!</t>
  </si>
  <si>
    <t>Fri, Oct 17, 1 session</t>
  </si>
  <si>
    <t>We all love hanging out with our friends, so why not join us for game night! Playing games with friends is one of the best ways to let loose, have fun, and really get to know the people you are with. Well, look no further because we've got you covered! Snacks included.</t>
  </si>
  <si>
    <t>Workshop - Pretzel Factory</t>
  </si>
  <si>
    <t>Pretzels are one of the oldest and most popular baked snacks. Children will be using their creative imagination to cut, colour and build special pretzel, themed crafts. Chocolate pretzel hammers, pretzel log cabin, Pretzel skeleton.</t>
  </si>
  <si>
    <t>Sat, Oct 18, 1 session</t>
  </si>
  <si>
    <t>Halloween Fun</t>
  </si>
  <si>
    <t>Have some good old-fashioned Halloween fun! Children are invited to dress up and participate in a variety of traditional activities and games to get into the holiday spirit, including pumpkin decorating, crafts, and more.</t>
  </si>
  <si>
    <t>Sun, Oct 26, 1 session</t>
  </si>
  <si>
    <t>Workshop - Pumpkin Creations</t>
  </si>
  <si>
    <t>Pumpkins are fun to touch and feel and even more fun to decorate. In this workshop, children will turn locally grown pumpkins into unique creations. They will create a variety of pumpkin crafts that make perfect fall decorations.</t>
  </si>
  <si>
    <t>Hand Sewing for Children</t>
  </si>
  <si>
    <t>What promotes creativity, dexterity and concentration better then sewing? This program teaches children how to sew mini treats with big eye sewing needles that are easy to use for their little hands. After each class, children will complete their own mini treats to take home. Holding their finished pieces will give them a tremendous sense of accomplishment!</t>
  </si>
  <si>
    <t>Sat, Nov 1 - Nov 22, 4 sessions</t>
  </si>
  <si>
    <t>Workshop - LEGO Day!</t>
  </si>
  <si>
    <t>Explore the world of LEGO through games, crafts, LEGO products and more!</t>
  </si>
  <si>
    <t>Sun, Nov 2, 1 session</t>
  </si>
  <si>
    <t>Mon, Nov 10 - Dec 22, 7 sessions</t>
  </si>
  <si>
    <t>Workshop - My Own Christmas Ornament</t>
  </si>
  <si>
    <t>Nothing gets children in the Christmas spirit and teaches them about holiday traditions like making ornaments for the Christmas tree! They will take pride in trimming the tree this year with their handiwork, and their creations are sure to be treasured for years to come!</t>
  </si>
  <si>
    <t>Sat, Dec 6, 1 session</t>
  </si>
  <si>
    <t>Workshop - Little Elves Workshop</t>
  </si>
  <si>
    <t>In this program, children will be busy little elves engaged in a variety of hands-on activities, including musical chairs played to the sound of Christmas carols, pass the present game, Christmas crafts, and activities.</t>
  </si>
  <si>
    <t>Sat, Dec 13, 1 session</t>
  </si>
  <si>
    <t>Culinary - Workshop - The Holiday Kitchen</t>
  </si>
  <si>
    <t>Tis the season for baking! In this tasty workshop, children will be able to create a variety of edible masterpieces to take home and share with their families. They will be so proud of their holiday goodies! Please bring 2 large reusable food containers to bring treats home for giving/sharing. Please tie long hair back. The Holiday Kitchen is not recommended for children with food allergies.</t>
  </si>
  <si>
    <t>Sat, Dec 20, 1 session</t>
  </si>
  <si>
    <t>TD SRC Meet-Ups</t>
  </si>
  <si>
    <t>0-12</t>
  </si>
  <si>
    <t>0, 1, 2, 3, 4, 5, 6, 7, 8, 9, 10, 11, 12</t>
  </si>
  <si>
    <t>Drop by every week to connect with other members of our Summer Reading Club. Swap reading recommendations, play games, work on themed activities, explore tech and more!
Caregivers are asked to stay with their children for the duration of this program.
Our TD Summer Reading Club for kids is free to join. Visit www.rhpl.ca/src for more details.</t>
  </si>
  <si>
    <t>Reading Buddies (6–8 yrs)</t>
  </si>
  <si>
    <t>Reading Buddies is back! Kids will be paired with high school volunteers to practice in activities such as storytelling and games that make literacy fun.
This program runs from Jul. 9–Aug. 20. Space in this program is extremely limited. If you are not able to come to the program for any reason, please notify staff as soon as possible by emailing communityengagement@rhpl.ca or cancelling your registration so that another child can attend.</t>
  </si>
  <si>
    <t>Language Skills</t>
  </si>
  <si>
    <t>Junior Writer's Club (9–12 yrs)</t>
  </si>
  <si>
    <t>Ready, set, write! Author Deborah Kerbel leads an interactive four-week program designed to help young writers take their stories to the next level. Participants can expect to come away with a variety of creative new ideas and material for their writing, as well as the skills to implement them.</t>
  </si>
  <si>
    <t>Crafts &amp; DIY</t>
  </si>
  <si>
    <t>Crochet Café</t>
  </si>
  <si>
    <t xml:space="preserve">Join us every month for this drop in, self-directed crocheting, embroidery or knitting circle in our cafe space. </t>
  </si>
  <si>
    <t>Miskwaadesi Studio: Exploring the Four Sacred Medicines</t>
  </si>
  <si>
    <t>Bring a blanket or chair and take part in a welcoming outdoor gathering where we’ll explore the teachings of the Four Sacred Medicines through an interactive Medicine Wheel activity, sharing circle, hand drumming, and a simple craft to carry the teachings home. Visit the newly planted canoe garden outside Central Branch for this workshop.
Miskwaadesi Studio acknowledges the support of the Canada Council for the Arts.</t>
  </si>
  <si>
    <t>Snapology: Engineering and Robotics Camp</t>
  </si>
  <si>
    <t>Join us for a week-long summer camp that focuses on creativity, LEGO and robotics presented by Snapology! Kids will tackle fun challenges in engineering, building and experimenting with gears, axles, and foundational concepts. Afterwards, unleash your creativity through personalizing LEGO builds with custom designs, characters, and backdrops to make them unique!
Cost: $450.00 for Richmond Hill Residents</t>
  </si>
  <si>
    <t>Fabric Printing 101</t>
  </si>
  <si>
    <t>Interested in printing on fabric? In this foundational workshop, you'll learn about how to use the Roland VersaSTUDIO BT-12 Direct-to-Garment Printer. After this group workshop, you will be certified to book our Fabric Printers as an experienced user.</t>
  </si>
  <si>
    <t>3D Printing 101</t>
  </si>
  <si>
    <t>Interested in making your own 3D creation? In this foundational workshop, you'll learn about the mechanics of 3D printing, and discover all the cool items you can create! After this group workshop, you will be certified to book our 3D printer as an experienced user.</t>
  </si>
  <si>
    <t>TD SRC Wrap-Up Party</t>
  </si>
  <si>
    <t>Join us for an afternoon of face painting, magic and fun as we celebrate the end of our TD Summer Reading Club with Butterfly Barbi and Magic Ken! 
Caregivers are asked to stay with their children for the duration of this program.</t>
  </si>
  <si>
    <t>Miskwaadesi Studio: Quillwork Workshop</t>
  </si>
  <si>
    <t>Explore porcupine quillwork, a form of pre-contact Indigenous artistry unique to Turtle Island (North America). Learn how to prepare porcupine quills and carefully stitch them into birchbark. All materials are provided, and no prior experience is necessary. Spaces are limited so register early! 
Miskwaadesi Studio acknowledges the support of the Canada Council for the Arts.</t>
  </si>
  <si>
    <t>Amigurumi: Crochet a Creature (8–12 yrs)</t>
  </si>
  <si>
    <t>Learn crochet basics as you create a new stuffy every week in this 3-week series (Sept. 8, 15, 22.) Bring home your new toys and a crochet hook. Materials provided.
Cost: $30</t>
  </si>
  <si>
    <t>Games &amp; Activities</t>
  </si>
  <si>
    <t>Chess Classes (9–12 yrs)</t>
  </si>
  <si>
    <t xml:space="preserve">Build your confidence, concentration and problem solving skills during this 8-week series of lessons taught by The Chess'n Math Association. Cost: $80
The Chess'n Math Association (CMA) is a non-profit organization that offers chess programs across Canada. Founded in 1985, they have over 100 instructors that help teach school and after-school programs to over 10,000 young people each week. </t>
  </si>
  <si>
    <t>Drop-In Programs</t>
  </si>
  <si>
    <t>Teen Writing Circle</t>
  </si>
  <si>
    <t>Calling all teen writers! We're launching a collaborative space for teen writers of all skill levels. Drop in to share your work, practice your writing, and get advice from your peers in a welcoming and informal setting.</t>
  </si>
  <si>
    <t>Tween Hub (9–12 yrs)</t>
  </si>
  <si>
    <t>Come and hang out with fellow tweens! In September, make your own spinner, infinity cube, keychain or other fidget toy. In October, it's time to spookify a painting.</t>
  </si>
  <si>
    <t>Let's Create Cartoons! (6–8 yrs)</t>
  </si>
  <si>
    <t>Cartooning encompasses a wide variety of emotive faces. Learn the basics of drawing emotions and facial expressions in this class for beginners.</t>
  </si>
  <si>
    <t>Career &amp; Job Skills</t>
  </si>
  <si>
    <t>Transform Your Resume: One-on-One Critique</t>
  </si>
  <si>
    <t>Looking to create a brand new resume or revamp an old one? Sit down for a one-on-one resume review with an expert from Job Skills and get tips to make your resume stronger and more effective.
Please bring a printed copy of your resume or your laptop. You must be eligible to work in Canada and over 18 years of age to participate in this program. 
Please note: By registering for this program, participants acknowledge and agree that their contact information will be shared with the program provider, Job Skills, solely for the purpose of program coordination and delivery.</t>
  </si>
  <si>
    <t>Mindful Moments: Stained Glass Bookmark</t>
  </si>
  <si>
    <t>Using simple techniques, you'll create bold, faux stained glass bookmarks that beautifully capture light. Perfect for enhancing your reading experience! 
Cost: $15</t>
  </si>
  <si>
    <t>Kindergarten Party (3–5 yrs)</t>
  </si>
  <si>
    <t>Learn the many ways your local library can support your new kindergartner in their school journey. Enjoy crafts, sign up for a library card, play with robots, discover new books, and meet new friends.
Caregivers are expected to stay with their children for the duration of this program.</t>
  </si>
  <si>
    <t>Miskwaadesi Studio: Honouring the Harvest</t>
  </si>
  <si>
    <t>As we approach the National Day for Truth and Reconciliation, join us as we honour a harvest of locally grown Indigenous medicines. Be part of our circle as we braid sweetgrass and make smudge bundles to give to the community. Learn more about Richmond Hill’s newly planted Indigenous medicine gardens, a collaboration between Miskwaadesi Studio and the City of Richmond Hill. 
Miskwaadesi Studio gratefully acknowledges the support of the Canada Council for the Arts.</t>
  </si>
  <si>
    <t>Comic Workshops with Howard Wong</t>
  </si>
  <si>
    <t>Join local comic creator Howard Wong in this two-part series on storytelling through comics. First, you'll create a superhero with depth and explore the psychology of dual identities. Then, you'll create a super-villian and learn how slight changes to key character components can alter characters in drastic ways.</t>
  </si>
  <si>
    <t>Coding with Kaibots</t>
  </si>
  <si>
    <t>Learn coding concepts with our new KaiBots, a compact yet powerful coding robot designed to make learning to code fun!</t>
  </si>
  <si>
    <t>Campus Bound: University/College Fair</t>
  </si>
  <si>
    <t>Explore post-secondary options and connect with representatives from top universities and colleges. Ask questions, gather materials, and plan your next steps all in one place. Whether you're researching programs or finalizing applications, this is a great opportunity to learn more about your next steps.</t>
  </si>
  <si>
    <t>Applying to Leading Canadian and U.S. Universities</t>
  </si>
  <si>
    <t>Ready to crack the code on university admissions? Students gearing up for university and their parents won’t want to miss this program. Join education coach Imbert Fung from Future Reach Education as he reveals insider tips on choosing the right programs, breaks down three hot Canadian majors, and compares differences in studying in Canada when compared to the US.</t>
  </si>
  <si>
    <t>Calligraphy as Art</t>
  </si>
  <si>
    <t>Explore a new culture or embrace your own! Artist Soheila Esfahani will lead participants in learning the introductory techniques of Islamic calligraphy using qalam (traditional reed pen) and ink. Participants will then create artworks inspired by calligraphy. No previous experience is necessary.</t>
  </si>
  <si>
    <t>Author Talks</t>
  </si>
  <si>
    <t>Virtual Author Visit: Lisa Dalrymple</t>
  </si>
  <si>
    <t xml:space="preserve">Celebrate Women's History Month with Lisa Dalrymple and RHPL! Lisa will introduce Grade 4-8 classrooms to some of the women in her book, Fierce, and their impressive persistence in the face of many obstacles. She will read from her book, share stories and history, and talk about her writing and road to publication. </t>
  </si>
  <si>
    <t>Teen Coding Club</t>
  </si>
  <si>
    <t>Are you looking for help with a coding assignment, personal project, or to code in a collaborative atmosphere? Look no further! Through TechWiseTutors, high school students will provide drop-in help in four different coding languages including Python, Java and C++. Please bring your own device to work on.</t>
  </si>
  <si>
    <t>Mindful Moments: Fall Decoupage Vase</t>
  </si>
  <si>
    <t>Relax and unwind while designing a beautiful, autumn-inspired decoration for your home. Transform a glass vase using a decoupage technique. 
Cost: $15</t>
  </si>
  <si>
    <t xml:space="preserve">Music </t>
  </si>
  <si>
    <t>DJ Night with Priya Chopra</t>
  </si>
  <si>
    <t xml:space="preserve">Enjoy a cup of chai and dance to south Asian melodies. Explore a new culture or embrace your own during this special, after hours event.
Priya Chopra is a freelance journalist and recent radio host (RJ) with 105.9FM The Region. Her show The Junction offered the sounds of South Asia, including contemporary and classic tracks of Urdu, Hindi and Punjabi music.
This is a paid after hours event. </t>
  </si>
  <si>
    <t>Purr and Peace: Therapy Cats</t>
  </si>
  <si>
    <t>Take a “paws” from your studies to hangout with cats from Therapeutic Paws of Canada.</t>
  </si>
  <si>
    <t>Adapted Camp</t>
  </si>
  <si>
    <t>Adapted CampTO Explore</t>
  </si>
  <si>
    <t>Adapted CampTO Explore is a fun and creative camp experience for campers with a special need or a disability. Enjoy modified active and quiet games, arts and crafts, sports and more while making new friends. A workshop, a local trip or a visit from a special guest will add to the excitement.
Participants must have a current AIS membership. To register contact the AIS Hotline at 416-395-6128 or email aiscw@toronto.ca.</t>
  </si>
  <si>
    <t>Adapted Activities</t>
  </si>
  <si>
    <t>Adapted Dance</t>
  </si>
  <si>
    <t>13-30</t>
  </si>
  <si>
    <t>13, 14, 15, 16, 17, 18, 19, 20, 21, 22, 23, 24, 25, 26, 27, 28, 29, 30</t>
  </si>
  <si>
    <t>Explore a variety of dance genres and steps in this activity adapted for participants with a disability or special needs. Learn basic dance movements including side steps, turns, grapevines and shuffles, and how they can be combined to keep you moving on the dance floor during social events.
Participants must have a current AIS membership. To register contact the AIS Hotline at 416-395-6128 or aiscw@toronto.ca.</t>
  </si>
  <si>
    <t>Adapted Making Music</t>
  </si>
  <si>
    <t>As you clap, sing, laugh and play you will discover making music is fun. Through a variety of activities, crafts and games you will learn the basics of rhythm and sounds.
Participants must have a current AIS membership. To register contact the AIS Hotline at 416-395-6128 or aiscw@toronto.ca.</t>
  </si>
  <si>
    <t>Adapted Young Artist</t>
  </si>
  <si>
    <t>Skill is paired with creativity in this introduction to fine arts. While exploring a variety of art mediums and techniques, you will learn to draw, sketch and paint to let your inner artist shine.
Participants must have a current AIS membership. To register contact the AIS Hotline at 416-395-6128 or aiscw@toronto.ca.</t>
  </si>
  <si>
    <t>After School Care Programs</t>
  </si>
  <si>
    <t>After-School Program</t>
  </si>
  <si>
    <t>Are you seeking organized activities at the end of the school day? The After School Program offers just that. Keep engaged with peers through various indoor and outdoor recreation activities including games, crafts and sports.</t>
  </si>
  <si>
    <t>After-School Recreation Care (ARC)</t>
  </si>
  <si>
    <t>Are you seeking recreational care at the end of the school day? After School Recreation Care (ARC) offers outdoor play, crafts, sports, games and physical literacy. Participants will receive homework help, nutritional education and a snack while focusing on social interactions and wellness.</t>
  </si>
  <si>
    <t>183 sessions</t>
  </si>
  <si>
    <t>Experience working in a wide variety of art genres. Learn the basics of drawing, painting and sculpting, and with the help of both instruction and your imagination, make unique art projects.</t>
  </si>
  <si>
    <t>Badminton: Instructional</t>
  </si>
  <si>
    <t>Instructional sports activities are designed to introduce sport-specific skills while improving fundamental movement with agility, balance and coordination. In badminton, a racquet sport that focuses on hand-eye coordination and has you using your racquet to rally for points with a ‘birdie’ you will learn basics like grip, serve and swing, as well as game rules through drills, practice and play.</t>
  </si>
  <si>
    <t>Badminton: Recreational with Family</t>
  </si>
  <si>
    <t>Do you like the idea of participating in physical activity with your family? Develop skills through play with recreational badminton. Players of all levels can register to join the fun and participate in structured scrimmages or small-sided games where staff ensure rules are followed and participation is balanced. There is no formal instruction. Each individual must register for this activity. At least one child or youth with at least one adult must register together.</t>
  </si>
  <si>
    <t>Ball Hockey: Instructional</t>
  </si>
  <si>
    <t>Instructional sports activities are designed to introduce sport-specific skills while improving fundamental movement with agility, balance and coordination. In this non-ice version of hockey played with a ball, you will learn basics like passing, shooting and stick handling as well as game rules through drills, practice and play.
Equipment: Players must bring a CSA-approved helmet and hockey gloves.</t>
  </si>
  <si>
    <t>This classic style of dance is all about graceful movements. Learn basic ballet positions, postures and proper technique through various exercises and engaging choreography.</t>
  </si>
  <si>
    <t>Basketball: Instructional</t>
  </si>
  <si>
    <t>Instructional sports programs are designed to introduce sport-specific skills while improving fundamental movement with agility, balance and coordination. In basketball, you will learn basics like passing, dribbling, layups and shooting as well as game rules through drills, practice and play.</t>
  </si>
  <si>
    <t>Basketball: Instructional (Boys)</t>
  </si>
  <si>
    <t>Instructional sports programs are designed to introduce sport-specific skills while improving fundamental movement with agility, balance and coordination. In basketball, you will learn basics like passing, dribbling, layups and shooting as well as game rules through drills, practice and play. This activity is for all boys.</t>
  </si>
  <si>
    <t>Basketball: Instructional (Girls)</t>
  </si>
  <si>
    <t>Instructional sports programs are designed to introduce sport-specific skills while improving fundamental movement with agility, balance and coordination. In basketball, you will learn basics like passing, dribbling, layups and shooting as well as game rules through drills, practice and play. This activity is for all girls.</t>
  </si>
  <si>
    <t>Aquatic Leadership</t>
  </si>
  <si>
    <t>Bronze Cross</t>
  </si>
  <si>
    <t>Bronze Cross begins the transition from lifesaving to lifeguarding. Candidates strengthen and expand their lifesaving skills and begin to apply the principles and techniques of active surveillance in aquatic facilities. Bronze Cross emphasizes the importance of teamwork and communication in preventing and responding to aquatic emergencies. Bronze Cross is a prerequisite for advanced training in the Society’s National Lifeguard and leadership certification programs. Candidates must be able to swim 400 metres in 11 minutes or less by the course exam date. This course is generally offered in an extended nine-class format.
Prerequisite: Bronze Medallion and Emergency First Aid with CPR-B (current or expired) or Standard First Aid with CPR-C from an approved provider.</t>
  </si>
  <si>
    <t>Bronze Medallion and Emergency First Aid (CPR B)</t>
  </si>
  <si>
    <t>Bronze Medallion challenges the candidate both mentally and physically. Judgment, knowledge, skill and fitness – the four components of water rescue – form the basis of Bronze Medallion training. Candidates acquire the assessment and problem-solving skills needed to make good decisions in, on, and around the water. Bronze Medallion is a prerequisite for assistant lifeguard training in Bronze Cross. Candidates must be able to swim 400 metres in 12 minutes or less by the course exam date. The Emergency First Aid (CPR-B) certification teaches victim assessment, CPR and addressing choking, as well as first aid treatment of external bleeding, heart attack, stroke and wound and burns. This course is generally offered in an extended nine-class format.
Prerequisite: Minimum age is 13 years old or Bronze Star. Candidates with Bronze Star, that are under 13 years of age, can register for this course by calling 416-396-7378 or visiting an in-person registration site.</t>
  </si>
  <si>
    <t>Bronze Star and Basic First Aid (CPR A)</t>
  </si>
  <si>
    <t>This course develops swimming proficiency, lifesaving skill and personal fitness. Candidates refine their stroke mechanics, acquire self-rescue skills, and apply fitness principles in training workouts. Bronze Star is excellent preparation for success in Bronze Medallion and provides a fun introduction to lifesaving sport.
Prerequisite: Minimum age of 9 years old.</t>
  </si>
  <si>
    <t>CampTO</t>
  </si>
  <si>
    <t>CampTO is a fun and creative all-day experience. Enjoy games, arts and crafts, sports and more while making new friends. Water play or swim days will also be enjoyed, dependent on weather and camp location.</t>
  </si>
  <si>
    <t>CampTO Explore</t>
  </si>
  <si>
    <t>CampTO Explore is a fun and creative all-day experience. Enjoy games, arts and crafts, sports and more while making new friends. Water play or swim days will also be enjoyed, dependent on weather and camp location. A workshop, a local trip or a visit from a special guest will add to the excitement.</t>
  </si>
  <si>
    <t>CampTo Plus</t>
  </si>
  <si>
    <t>CampTO Plus: Arts and Nature</t>
  </si>
  <si>
    <t>This camp combines the study of ecology and art. Campers will have an opportunity to learn about preservation and the identification of plants and animals by exploring the environment. As well, using nature as inspiration, campers will create art projects, from drawings and paintings to relief art and sculpture.
In addition to the minimum two hours a day focusing on arts and nature, you will also enjoy games, arts, sports and swim days dependent on weather and camp location. A trip or on-site special experience will be included, such as themed events, clinics or workshops to further enhance the camp program.</t>
  </si>
  <si>
    <t>CampTO Plus: Basketball</t>
  </si>
  <si>
    <t>Calling all basketball fans! Through practice and play, you will build on skills like dribbling, passing, layups and correct ball handling while demonstrating respectful play.
In addition to the minimum two hours a day focusing on developing and fine-tuning your skills in basketball, you will also enjoy games, arts, sports and swim days dependent on weather and camp location. A trip or on-site special experience will be included, such as themed events, clinics or workshops to further enhance the camp.</t>
  </si>
  <si>
    <t>CampTO Plus: Drawing and Sketching</t>
  </si>
  <si>
    <t>Bring your imagination to life with pen and paper. Campers will learn the fundamentals of drawing and sketching with a focus on developing skills such as perspective and shading using values and tones.
In addition to the minimum two hours a day focusing on developing and fine-tuning your drawing and sketching skills, you will also enjoy games, arts, sports and swim days dependent on weather and camp location. A trip or on-site special experience will be included, such as themed events, clinics or workshops to further enhance the camp program.</t>
  </si>
  <si>
    <t>CampTO Plus: Science</t>
  </si>
  <si>
    <t>Are you ready to discover the world of science? Through fun-filled games, activities and hands-on experiments, you will investigate the concepts of science in this camp.
In addition to the minimum two hours a day focusing on developing your knowledge of science, you will also enjoy games, arts, sports and swim days dependent on weather and camp location. A trip or on-site special experience will be included, such as themed events, clinics or workshops to further enhance the camp program.</t>
  </si>
  <si>
    <t>CampTO Plus: Sports</t>
  </si>
  <si>
    <t>Calling all sports fans! In this camp you will have the opportunity to learn the fundamentals of play in a variety of sports. Through drills, practice and games, enhance your skills and have some fun.In addition to the minimum two hours a day focusing on developing and fine-tuning your sport skills, you will also enjoy games, arts, sports and swim days dependent on weather and camp location. A trip or on-site special experience will be included, such as themed events, clinics or workshops to further enhance the camp.</t>
  </si>
  <si>
    <t>Cartooning</t>
  </si>
  <si>
    <t>Learn the various styles of cartooning. As you practice and perfect basic drawing skills you will move into illustrating scenes, demonstrating motion and creating characters with expressive faces that you can incorporate into single-box and multi-boxes cartoons.</t>
  </si>
  <si>
    <t>Cartooning: Anime and Manga</t>
  </si>
  <si>
    <t>Learn about the Japanese style of cartooning and comic books called Anime and Manga. As you practice and perfect basic drawing skills you will move into illustrating scenes, demonstrating motion and creating characters with expressive faces in the unique style.</t>
  </si>
  <si>
    <t>Swim</t>
  </si>
  <si>
    <t>Challenge Swim: Bronze</t>
  </si>
  <si>
    <t>5-17</t>
  </si>
  <si>
    <t>5, 6, 7, 8, 9, 10, 11, 12, 13, 14, 15, 16, 17</t>
  </si>
  <si>
    <t>Take on the challenge of improving your fitness and endurance. In this first level of the Challenge Swim program you will learn backstroke starts and somersaults for flip turns while continuing to work on interval training and swimming drills. Work towards a 200-metre continuous swim in a non-competitive environment where you will aim to improve your swim times and skills.
Prerequisite: Successful completion or skill ability equal to Ultra Swim 7.</t>
  </si>
  <si>
    <t>Challenge Swim: Gold</t>
  </si>
  <si>
    <t>Take on the challenge of improving your fitness and endurance. In this third and final level of the Challenge Swim program you will learn relay starts while continuing to work on interval training and swimming drills. Work towards a 500-metre continuous swim in a non-competitive environment, where you will aim to improve your swim times and skills.
Prerequisite: Successful completion or skill ability equal to Ultra Swim 7 or Challenge Silver.</t>
  </si>
  <si>
    <t>Challenge Swim: Silver</t>
  </si>
  <si>
    <t>Take on the challenge of improving your fitness and endurance. In this second level of the Challenge Swim program, you will learn about relay dynamics, breaststroke and butterfly starts while continuing to work on flip and stroke turns, interval training and swimming drills. Work towards a 400-metre continuous swim in a non-competitive environment where you will aim to improve your swim times and skills.
Prerequisite: Successful completion or skill ability equal to Ultra Swim 7 or Challenge Bronze.</t>
  </si>
  <si>
    <t>Club (Girls)</t>
  </si>
  <si>
    <t>Share in the fun and meet new people in your age group. Here you will enjoy socializing and talking about shared interests as you participate in activities you will choose together. This activity is facilitated by staff, there is no formal instruction. This activity is for all girls.</t>
  </si>
  <si>
    <t>Club: Homework</t>
  </si>
  <si>
    <t>Here is a way to make homework fun. In this activity, you can complete your homework with peers in a social setting with the support of staff. This activity is facilitated by staff, there is no formal instruction.</t>
  </si>
  <si>
    <t>Club: Reading</t>
  </si>
  <si>
    <t>If you love books and reading, you will love this activity. Not only will you enjoy your favourite book, but you can share ideas and thoughts about your reading with others. This activity is facilitated by staff, there is no formal instruction.</t>
  </si>
  <si>
    <t>Community Leadership After-School Program (CLASP)</t>
  </si>
  <si>
    <t>Are you seeking recreational care at the end of the school day? Community Leadership After School Program (CLASP) offers outdoor play, crafts, sports, games and physical literacy. Participants will receive homework help, nutritional education and a snack while focusing on social interactions and wellness.</t>
  </si>
  <si>
    <t>Let’s get creative in the kitchen and have some fun. In this introduction to cooking, you will learn about healthy foods, the importance of safety and practice basic skills like mixing and measuring with easy-to-follow recipes that taste great.
The City of Toronto and its staff cannot guarantee that the foods or supplies within its cooking programs are free of allergens. Notify staff at your location of any food allergies or dietary restrictions you may have.</t>
  </si>
  <si>
    <t>Cooking: Baking</t>
  </si>
  <si>
    <t>Whether you are making breads, desserts or pastries; something savoury or sweet, this activity will help you reach new culinary delights. Come learn the basics of cooking and how to prepare delicious and nutritious recipes inspired by Canada’s Food Guide. From measuring and mixing ingredients to food safety, you will gain confidence in the kitchen.
The City of Toronto and its staff cannot guarantee that the foods or supplies within its cooking programs are free of allergens. Notify staff at your location of any food allergies or dietary restrictions you may have.</t>
  </si>
  <si>
    <t>Cooking: Creative Chefs</t>
  </si>
  <si>
    <t>Small cooks with big imaginations will have the chance to take over the kitchen. Starting with cooking basics, you will learn about healthy foods and the importance of kitchen safety, then through hands-on practice you will learn how to mix and measure, use cool kitchen tools and follow recipes that explore fun flavours that taste great.
The City of Toronto and its staff cannot guarantee that the foods or supplies within its cooking programs are free of allergens. Notify staff at your location of any food allergies or dietary restrictions you may have.</t>
  </si>
  <si>
    <t>Cooking: Skills</t>
  </si>
  <si>
    <t>Cutting, chopping, searing and seasoning are just some of the skills on the menu in this activity. Come learn the basics of cooking and how to prepare delicious and nutritious recipes inspired by Canada’s Food Guide. From measuring and mixing ingredients to food safety, you will gain confidence in the kitchen.
The City of Toronto and its staff cannot guarantee that the foods or supplies within its cooking programs are free of allergens. Notify staff at your location of any food allergies or dietary restrictions you may have.</t>
  </si>
  <si>
    <t>Cooking: Vegetarian</t>
  </si>
  <si>
    <t>Get creative with great ingredients like fruits, vegetables and grains. Come learn the basics of cooking and how to prepare delicious and nutritious recipes inspired by Canada’s Food Guide. From measuring and mixing ingredients to food safety, you will gain comfort in the kitchen.
The City of Toronto and its staff cannot guarantee that the foods or supplies within its cooking programs are free of allergens. Notify staff at your location of any food allergies or dietary restrictions you may have.</t>
  </si>
  <si>
    <t>Counsellor in Training</t>
  </si>
  <si>
    <t>Becoming a camp counsellor is a once-in-a-lifetime experience. In this camp, you will learn about program planning and working with campers in an interactive environment. You will also get the opportunity to do a supervised practical placement in a City of Toronto summer camp and receive a certificate upon completion.
As this is a registered activity, participants will not receive credit for volunteer hours. For more information on volunteer opportunities, contact your local community centre.</t>
  </si>
  <si>
    <t>Crafty Creations</t>
  </si>
  <si>
    <t>Are you ready to create? From making and cutting patterns to choosing colours and decorative elements, you will use a variety of arts and crafts materials, your hands and your imagination, to make unique craft projects.</t>
  </si>
  <si>
    <t>Creative Writing</t>
  </si>
  <si>
    <t>Explore your powers of observation and stretch your imagination through creative writing. As you learn about writing components like structure, character development and theme, you will incorporate them into short stories, fantasy and poetry you can share.</t>
  </si>
  <si>
    <t>Cricket: Instructional</t>
  </si>
  <si>
    <t>Instructional sports programs are designed to introduce sport-specific skills while improving fundamental movement with agility, balance and coordination. In cricket, a bat and ball sport similar to baseball where teams compete for runs, you will learn basics like batting, bowling and fielding as well as game rules through drills, practice and play.</t>
  </si>
  <si>
    <t>Crochet</t>
  </si>
  <si>
    <t>This hands on craft pairs yarn, thread and other materials with a hook to create beautiful textiles. Learn to interlock, loop and knot thread in a variety of patterns as you work towards completing a project.</t>
  </si>
  <si>
    <t>Dance: Ballet</t>
  </si>
  <si>
    <t>Dance: Basics</t>
  </si>
  <si>
    <t>Combining influences of lyrical, jazz, ballet, hip hop and modern dance this activity is the perfect for beginners. Learn basic positions, body awareness and proper technique through a variety of exercises and engaging choreography.</t>
  </si>
  <si>
    <t>Dance: Bollywood</t>
  </si>
  <si>
    <t>This fusion of Bhangra, jazz, hip hop and modern dance is known to be lively and expressive. Learn traditional Indian dance steps, footwork and hand movements through a variety of exercises and engaging choreography.</t>
  </si>
  <si>
    <t>Dance: Contemporary</t>
  </si>
  <si>
    <t>This dance style, known for its freedom of movement, combines the technical elements of ballet with the fluidity and expressiveness of jazz and modern dance. Learn basic movements such as leaps, turns and floorwork through various exercises and engaging choreography.</t>
  </si>
  <si>
    <t>Dance: Dance Basics</t>
  </si>
  <si>
    <t>This classic style of dance is all about graceful movements. Learn basic dance positions, postures and proper technique through various exercises and engaging choreography.</t>
  </si>
  <si>
    <t>Dance: Fusion</t>
  </si>
  <si>
    <t>Experience a mix of dance styles including lyrical, jazz, ballet, hip-hop and modern dance. Learn basic steps that focus on flexibility, strength and endurance through a variety of exercises and engaging choreography.</t>
  </si>
  <si>
    <t>Dance: Hip Hop</t>
  </si>
  <si>
    <t>Hip Hop is a street dance that uses strong, fast and fluid movements. Learn basic steps like body rolls, contractions, bounces and waves through a variety of exercises and engaging choreography.</t>
  </si>
  <si>
    <t>Dance: Jazz</t>
  </si>
  <si>
    <t>This modern style of dance is all about fast footwork and lively movements. From kicks and lunges to leaps and gallops, learn proper technique through various exercises and engaging choreography.</t>
  </si>
  <si>
    <t>Dance: K-Pop</t>
  </si>
  <si>
    <t>Korean pop, or K-pop, is a music genre that has inspired its own dance style, and this is your chance to learn it. Blending classic dance moves from jazz and hip-hop with Korean pop sounds, you will learn basic routines through various exercises and engaging choreography.</t>
  </si>
  <si>
    <t>Digital Art</t>
  </si>
  <si>
    <t>Using a phone, tablet, or other device, explore different aps and software for an introduction to digital painting.
Equipment: You must bring your own devices.</t>
  </si>
  <si>
    <t>Here's an early introduction to the stage and performance art. Through dramatic play and skits learn to express emotion with your body, face and voice, to improve your performing arts skills.</t>
  </si>
  <si>
    <t>Drawing</t>
  </si>
  <si>
    <t>Bring your imagination to life on paper. Learn the basics of how to draw using shapes and colours to create pictures with markers, crayons and pencil crayons.</t>
  </si>
  <si>
    <t>Explore your creativity through pencils, pastels, acrylic paint and watercolours. Learn about and practice skills including sketching, shading, brush strokes, use of colour and texture.</t>
  </si>
  <si>
    <t>CampTO Extended Care</t>
  </si>
  <si>
    <t>Extended Hours: AM</t>
  </si>
  <si>
    <t>This option provides supervised care before the start of the camp day for children registered in a City of Toronto Parks, Forestry and Recreation camp.
Extended hours activities have a separate barcode for registration. Please note that campers must be registered at the same location for extended hours as the activity they have registered in. Refer to the camp program charts for times, fees and locations.</t>
  </si>
  <si>
    <t>Extended Hours: PM</t>
  </si>
  <si>
    <t>This option provides supervised care after the end of the camp day for children registered in City of Toronto Parks, Forestry and Recreation camp. Extended hours activities have a separate barcode for registration. Please note that campers must be registered at the same location for extended hours as the activity they have registered in. Refer to the camp program charts for times, fees and locations.</t>
  </si>
  <si>
    <t xml:space="preserve">Skate </t>
  </si>
  <si>
    <t>Figure Skating</t>
  </si>
  <si>
    <t>This is where artistry and skating come together on ice. Building on your strong skating foundation, you will learn various figure skating elements and skills including spins, jumps, footwork, dance and music choreography.
Prerequisite: Successful completion of Learn to Skate 4 or able to demonstrate crossovers, backward stopping, one foot turns and backward circle thrusts.
Equipment: Skaters must bring (wear) a CSA-approved hockey helmet and figure skates.</t>
  </si>
  <si>
    <t>Games: Board</t>
  </si>
  <si>
    <t>From active to interactive and simple to strategic, games are a great way to gain new skills. Learn the basic rules and playing techniques of a variety of popular board games that may include checkers, chess, Pictionary and many more.</t>
  </si>
  <si>
    <t>Games: Chess</t>
  </si>
  <si>
    <t>From active to interactive and simple to strategic, games are a great way to gain new skills. In chess, a two-player game where game pieces are used to move across the board with the object to checkmate your opponent, you will learn patience, tactics and critical thinking as well as game rules.</t>
  </si>
  <si>
    <t>Gardening</t>
  </si>
  <si>
    <t>This is a great introduction to the garden. Learn how to take care of plants and what makes them grow with hands-on practice and fun activities.</t>
  </si>
  <si>
    <t>Girls Club</t>
  </si>
  <si>
    <t>Golf: Instructional</t>
  </si>
  <si>
    <t>Instructional sports programs are designed to introduce sport-specific skills while improving fundamental movement with agility, balance and coordination. In golf, you will learn basics like stance, swing, putt and drive as well as game etiquette through drills, practice and play.</t>
  </si>
  <si>
    <t>Gymnastics - Advanced</t>
  </si>
  <si>
    <t>Flexibility, strength, coordination and balance, gymnastics has it all. With a focus on strength training and technique, you will work on front handsprings, safe dismounts and how to connect movements to create tumbling passes on various apparatuses. Prerequisite: Gymnastics (Intermediate).</t>
  </si>
  <si>
    <t>Gymnastics - Beginner</t>
  </si>
  <si>
    <t>Flexibility, strength, coordination and balance, gymnastics has it all. With a focus on safe landing techniques, you will learn and practice basic skills such as walks, jumps, rolls and turns on various apparatuses.</t>
  </si>
  <si>
    <t>Gymnastics - Intermediate</t>
  </si>
  <si>
    <t>Flexibility, strength, coordination and balance, gymnastics has it all. With a focus on improving strength and form, you will learn and practice skills such as front and back rolls, handstands, cartwheels, bridges, leaps, jumps and turns on a variety of apparatuses. Prerequisite: Gymnastics (Beginner).</t>
  </si>
  <si>
    <t>Gymnastics: Competitive with Showcase</t>
  </si>
  <si>
    <t>Are you ready for a challenge? Then consider this activity designed for those who seek to master a combination of gymnastic skills and create unique, signature routines. As you continue to practice and develop your skills, you will work towards competing in a City-wide gymnastics showcase. Contact your local activity location to arrange an assessment or for more details.
Prerequisite: Gymnastics (Advanced).</t>
  </si>
  <si>
    <t>54 sessions</t>
  </si>
  <si>
    <t>Gymnastics: Tumbling - Beginner</t>
  </si>
  <si>
    <t>Flexibility, strength, coordination and balance, gymnastics has it all. With a focus on basic floor and acrobatic movements and safe landing techniques, you will learn and practice basic skills such as skipping, rolls, jumps and turns on the floor.</t>
  </si>
  <si>
    <t>Gymnastics: Tumbling - Intermediate</t>
  </si>
  <si>
    <t>Hair: Braiding, Weaving and Wigs</t>
  </si>
  <si>
    <t>Here's a skill you can put to work—hair braiding, weaving and wig making. Instruction will focus on the basics of working with hair as well as a variety of techniques.
Equipment: You must bring your own hair and hair extension.</t>
  </si>
  <si>
    <t>HDA Ball Hockey</t>
  </si>
  <si>
    <t>HDA Ball Hockey is a partnership program with the Hockey Diversity Alliance that promotes hockey opportunities for everyone. Instructors lead participants through activities and drills designed to support skill development. All classes are tailored to the skill levels of participants registered in that session.</t>
  </si>
  <si>
    <t>Come and enjoy Canada’s national pastime—hockey! This activity introduces new hockey players to basic hockey skills and the rules of the game to prepare you for a house league or recreational play. Learn puck and stick handling, passing and shooting, as well as game strategy through a combination of lessons, drills and play.
Prerequisite: Successful completion of Learn to Skate 1, Learn to Skate - Beginner or able to skate one length of the ice surface.
Mandatory Equipment: Skaters must bring (wear) a CSA-approved hockey helmet with a full visor or cage, a hockey stick, hockey skates, hockey gloves and a neck guard.</t>
  </si>
  <si>
    <t xml:space="preserve">Improv
</t>
  </si>
  <si>
    <t>Improvisation takes practice, which is exactly what you will get in this activity. Through a variety of drama exercises, you will develop your confidence with improv basics like voice projections, active listening, and spontaneous responses.</t>
  </si>
  <si>
    <t>Jewellery Making</t>
  </si>
  <si>
    <t>Jewellery enthusiasts will love this activity. Here you will use beads, jewellery findings and wire to make a variety of projects. You will also learn how to use the tools of the trade to design your own masterpieces.</t>
  </si>
  <si>
    <t>Karate - Beginner</t>
  </si>
  <si>
    <t>Learn the fundamentals of competition and perform simple sparring skills while demonstrating exemplary etiquette. Participants in this program should be able to perform fundamental martial art skills and martial-art specific skills.</t>
  </si>
  <si>
    <t>Learn To Skate - Advanced</t>
  </si>
  <si>
    <t>It's never too early or too late to learn to skate. Building on beginner skills and with a focus on edge development, you will learn crossovers, slalom skating, two foot turns, parallel stopping and backward circle thrusts.
Prerequisite: Successful completion of Learn to Skate - Beginner or able to demonstrate forward and backward skating, gliding and stopping.
Mandatory Equipment: Skaters must bring (wear) a CSA-approved hockey helmet and hockey or figure skates.</t>
  </si>
  <si>
    <t>Learn To Skate - Beginner</t>
  </si>
  <si>
    <t>It’s never too early or too late to learn to skate. With a focus on building confidence on the ice, you will learn basic skating skills including balance and posture, forward and backward skating, gliding and stopping.
Mandatory Equipment: Skaters must bring (wear) a CSA-approved hockey helmet and hockey or figure skates.</t>
  </si>
  <si>
    <t>Learn to Skate 1</t>
  </si>
  <si>
    <t>Lace-up for lessons to improve your skating skills. Learn basics like balance and posture, falling and standing up and forward movement. As you gain confidence on the ice, you will work towards forward skating, gliding, stopping and backward skating.
Prerequisite: Able to stand and walk on skates with straight ankles off the ice.
Mandatory Equipment: Skaters must bring and wear a CSA-approved hockey helmet and hockey or figure skates.</t>
  </si>
  <si>
    <t>Learn to Skate 2</t>
  </si>
  <si>
    <t>Lace-up for lessons to improve your skating skills. Develop forward gliding, stopping and backward skating. Learn forward, one foot and backward glides.
Prerequisites: Successful completion of Learn to Skate 1 or the ability to skate (with a glide) for the length of the ice without falling.
Mandatory Equipment: Skaters must bring and wear a CSA-approved hockey helmet and hockey or figure skates.</t>
  </si>
  <si>
    <t>Learn to Skate 3</t>
  </si>
  <si>
    <t>Lace-up for lessons to improve your skating skills. Develop backwards stopping, backward gliding and edges. Learn forward crossovers, slalom skating and two foot turns.
Prerequisite: Successful completion of Learn to Skate 2 or the able to demonstrate one foot glides, stopping and backward skating.
Mandatory Equipment: Skaters must bring and wear a CSA-approved hockey helmet and hockey or figure skates.</t>
  </si>
  <si>
    <t>Learn to Skate 4</t>
  </si>
  <si>
    <t>Lace-up for lessons to improve your skating skills. Develop crossovers and backward stopping. Learn one foot turns and backward circle thrusts.
Prerequisite: Successful completion of Learn to Skate 3 or able to demonstrate strong backward skating and backward stopping ability.
Mandatory Equipment: Skaters must bring and wear a CSA-approved hockey helmet and hockey or figure skates.</t>
  </si>
  <si>
    <t>Learn to Skate 5</t>
  </si>
  <si>
    <t>Lace-up for lessons to improve your skating skills. Develop backward crossovers, forward edges and skill combinations. Learn parallel stopping, backward edges and turns.
Prerequisite: Successful completion of Learn to Skate 4 or able to demonstrate crossovers, backward stopping, one foot turns and backward circle thrusts.
Mandatory Equipment: Skaters must bring and wear a CSA-approved hockey helmet and hockey or figure skates.</t>
  </si>
  <si>
    <t>Martial Arts - Beginner</t>
  </si>
  <si>
    <t>This activity introduces you to martial arts. Here you will develop fundamental martial art skills, simple sparring skills, tactical concepts, show willingness to engage in a variety of sport activities and have confidence to try new skills.</t>
  </si>
  <si>
    <t>Media Arts</t>
  </si>
  <si>
    <t>Learn to capture great moments in Media Arts. With instruction in photography, videography and photo editing, you will gain valuable skills that you can put into practice.
Equipment: You must bring your own devices.</t>
  </si>
  <si>
    <t>Multi Arts</t>
  </si>
  <si>
    <t>Multi Arts looks to explore the world of Art. Here you will work with a variety of materials and mediums to learn and practice different styles and techniques. Whether you are drawing, painting, sketching, or sculpting, you will have the opportunity to create unique art pieces.</t>
  </si>
  <si>
    <t>Multi-Sport: Instructional</t>
  </si>
  <si>
    <t>Instructional sports programs are designed to introduce sport-specific skills while improving fundamental movement with agility, balance and coordination. In multi-sport, you will learn a variety of sports such as basketball, soccer, and volleyball and more, through drills, practice and play.</t>
  </si>
  <si>
    <t>Music: Guitar</t>
  </si>
  <si>
    <t>Fun and fundamentals shape this introduction to guitar. Here you will learn proper hold, tuning, strumming and chords. As you continue to practice and learn how to read music, you will work towards performing simple pieces.
Equipment: You must bring your own guitar.</t>
  </si>
  <si>
    <t>Music: Guitar - Advanced</t>
  </si>
  <si>
    <t>In advanced music you will build on fun and fundamentals and work towards refinement. Here you will continue to practice strumming and chord progressions and learn finger picking and scales. As you continue to practice you will work towards performing more complex pieces.
Equipment: You must bring your own guitar.</t>
  </si>
  <si>
    <t>Music: Guitar - Private</t>
  </si>
  <si>
    <t>Would you benefit from private music lessons? This activity provides personal instruction on the guitar with a one-on-one ratio. Here you will learn proper hold, tuning, strumming and chords.
Equipment: You must bring your own guitar.</t>
  </si>
  <si>
    <t>Music: Keyboard</t>
  </si>
  <si>
    <t>Fun and fundamentals shape this introduction to keyboarding. Here you will learn proper hand positions, basic scales and how to read notes. As you continue to practice and learn how to read music you will work towards performing simple pieces.</t>
  </si>
  <si>
    <t>Music: Keyboard - Advanced</t>
  </si>
  <si>
    <t>In advanced music you will build on fun and fundamentals and work towards refinement. Here you will continue to practice proper hand positions and basic scales and learn more complex rhythms and the use of foot pedals. As you continue to practice you will work towards performing more complex pieces.</t>
  </si>
  <si>
    <t>Music: Keyboard - Private</t>
  </si>
  <si>
    <t>Would you benefit from private music lessons? This activity provides personal instruction on the keyboard with a one-on-one ratio. Here you will learn proper hand positions, basic scales and how to read notes.</t>
  </si>
  <si>
    <t>Music: Piano - Private</t>
  </si>
  <si>
    <t>Would you benefit from private music lessons? This activity provides personal instruction on the piano with a one-on-one ratio. Here you will learn proper hand positions, basic scales and how to read notes.</t>
  </si>
  <si>
    <t>Singing</t>
  </si>
  <si>
    <t>Music: Singing</t>
  </si>
  <si>
    <t>Fun and fundamentals shape this introduction to piano. Here you will learn proper hand positions, basic scales and how to read notes. As you continue to practice and learn how to read music you will work towards performing simple pieces.</t>
  </si>
  <si>
    <t>Combining music, spoken dialogue and dance, musical theatre is a great way to explore the arts. Though a variety of exercises and activities you will build confidence to take the stage to sing, dance and act.</t>
  </si>
  <si>
    <t>Explore the outdoors. With hands-on activities, including projects and games, you will learn about the beauty of nature. This activity will include outdoor components.</t>
  </si>
  <si>
    <t>Painting</t>
  </si>
  <si>
    <t>Create pictures with paint. Learn how to mix and choose colours and how to use tools like sponges, brushes, stamps and even your fingers to create different textures.</t>
  </si>
  <si>
    <t>Painting: Acrylic</t>
  </si>
  <si>
    <t>Create pictures with acrylic paint. Learn how to mix and choose colours, how to use tools to create different textures and add layers of paint to create depth.</t>
  </si>
  <si>
    <t>Painting: Watercolour</t>
  </si>
  <si>
    <t>Create pictures with watercolour paint. Learn basic brush techniques as well as how to choose colours, build layers to show depth and shadow and apply washes for unique effects.</t>
  </si>
  <si>
    <t>Philpott Tennis</t>
  </si>
  <si>
    <t>This instructional tennis program is available for free, thanks to the generous support of Philpott Tennis and its donors. The program is run by qualified instructors hired and supervised by Philpott Tennis and all equipment is provided.</t>
  </si>
  <si>
    <t>Photography</t>
  </si>
  <si>
    <t>Discover the world using a camera lens. Learn tips and tricks on how to use a camera as well as basic photography concepts like use of light and shade, composition, and the rule of thirds. You will also learn how to modify and create photos in various environments.
Equipment: You must bring your own devices.</t>
  </si>
  <si>
    <t>Pickleball: Instructional</t>
  </si>
  <si>
    <t>Instructional sports programs are designed to introduce sport-specific skills while improving fundamental movement with agility, balance and coordination. In pickleball, a fast-moving racquet sport that combines elements from tennis, badminton and table tennis, you will learn basics like serving, hitting and rallying as well as game rules through drills, practice and play.</t>
  </si>
  <si>
    <t>Pottery</t>
  </si>
  <si>
    <t>Create with clay. Learn the basics of pottery including how to shape and sculpt with your hands and tools to create and finish 3D forms.</t>
  </si>
  <si>
    <t>Ranger Patrol</t>
  </si>
  <si>
    <t>The Ranger Patrol program focuses on performance with a 200-metre timed swim and 100-metre fitness medley. It also provides instruction on assessing unconscious victims, treatment for shock and obstructed airway procedures.
Prerequisite: Minimum age of 9 years old and successful completion or skill ability equal to Ultra Swim 9 or Rookie Patrol.</t>
  </si>
  <si>
    <t>Rookie Patrol</t>
  </si>
  <si>
    <t>The Rookie Patrol program focuses on performance with a 100-metre timed swim and 350-metre workouts. It also provides instruction on assessing conscious victims, treatment of bleeding, and contacting Emergency Medical Services (EMS).
Prerequisite: Minimum age of 9 years old and successful completion or skill ability equal to Ultra Swim 8.</t>
  </si>
  <si>
    <t>Rookie/Ranger/Star Patrol Combined</t>
  </si>
  <si>
    <t>The Rookie/Ranger/Star Patrol combined program focuses on performance working up to a 300-metre timed swim and 600-metre workouts. It also provides instruction on assessing conscious and unconscious victims, treatment of bleeding, shock, bone and joint injuries, responding to respiratory emergencies including obstructed airways, asthma and allergic reactions, as well as contacting Emergency Medical Services (EMS).
Prerequisite: Minimum age of 9 years old and successful completion or skill ability equal to Ultra Swim 9.</t>
  </si>
  <si>
    <t>Science</t>
  </si>
  <si>
    <t>Does science excite you? If so, come explore science through hands-on activities and conduct fun and exciting experiments.</t>
  </si>
  <si>
    <t>Science: Scientific Discovery</t>
  </si>
  <si>
    <t>Do you have a future scientist in the family? If so, come learn about scientific theories and concepts and how to conduct experiments. In this activity, you will also get answers about the world around you and build on basics by exploring chemical reactions, flight dynamics, cellular mechanics and the inner workings of the human body.</t>
  </si>
  <si>
    <t>Sculpture</t>
  </si>
  <si>
    <t>Create in 3D! Using a variety of materials like clay, plasticine, paper mache and other recycled materials you will learn to mold, form, carve and caste to create beautiful art.</t>
  </si>
  <si>
    <t>Soccer: Instructional</t>
  </si>
  <si>
    <t>Instructional sports programs are designed to introduce sport-specific skills while improving fundamental movement skills such as agility, balance and coordination. In soccer you will learn basics like kicking, passing and heading, as well as game rules through drills, practice and play.</t>
  </si>
  <si>
    <t>Star Patrol</t>
  </si>
  <si>
    <t>The Star Patrol program focuses on performance with a 300-metre timed swim and 600-metre workouts. It also provides instruction on treatment of bone and joint injuries as well as responding to respiratory emergencies including asthma and allergic reactions.
Prerequisite: Minimum age of 9 years old and successful completion or skill ability equal to Ultra Swim 9 or Ranger Patrol.</t>
  </si>
  <si>
    <t>Stroke Improvement</t>
  </si>
  <si>
    <t>Work on stroke correction and improving technique through drills and progressions focused on front crawl, back crawl, elementary backstroke and breaststroke.
Prerequisite: Successful completion of or skill ability equal to Ultra Swim 5.&lt;</t>
  </si>
  <si>
    <t>Stroke Improvement - Small Group</t>
  </si>
  <si>
    <t>Work on stroke correction and improving technique through drills and progressions focused on front crawl, back crawl, elementary backstroke and breaststroke. Class size is limited to four participants.
Prerequisite: Successful completion of or skill ability equal to Ultra Swim 5.</t>
  </si>
  <si>
    <t>Table Tennis: Instructional</t>
  </si>
  <si>
    <t>Instructional sports programs are designed to introduce sport-specific skills while improving fundamental movement with agility, balance and coordination. In table tennis, you will learn basics like serving, rallying, forehand and backhand as well as game rules through drills, practice and play.</t>
  </si>
  <si>
    <t>Tae kwon Do - Beginner</t>
  </si>
  <si>
    <t>Tennis: Instructional</t>
  </si>
  <si>
    <t>Instructional sports activities are designed to introduce sport-specific skills while improving fundamental movement with agility, balance and coordination. In this tennis activity, you will learn basics like serving, forehand and backhand as well as game rules through drills, practice and play.</t>
  </si>
  <si>
    <t>Ultra Swim 1</t>
  </si>
  <si>
    <t>Make a splash with lessons to improve your swim skills. Learn how to enter and exit the pool, go underwater, breathe effectively and float with assistance.</t>
  </si>
  <si>
    <t>Ultra Swim 1 - Small Group</t>
  </si>
  <si>
    <t>Make a splash with lessons to improve your swim skills. Learn how to enter and exit the pool, go underwater, breathe effectively and float with assistance. Class size is limited to four participants.</t>
  </si>
  <si>
    <t>Ultra Swim 2</t>
  </si>
  <si>
    <t>Jump into lessons to improve your swim skills. Develop front swim, back kicks and glides. Learn how to stay afloat in deep water, side glide and kicking. Work towards a continuous swim of five metres.
Prerequisite: Successful completion of or skill ability equal to Ultra Swim 1 or Preschool Swim 3.</t>
  </si>
  <si>
    <t>Ultra Swim 2 - Small Group</t>
  </si>
  <si>
    <t>Jump into lessons to improve your swim skills. Develop front swim, back kicks and glides. Learn how to stay afloat in deep water, side glide and kicking. Work towards a continuous swim of five metres. Class size is limited to four participants.
Prerequisite: Successful completion of or skill ability equal to Ultra Swim 1 or Preschool Swim 3.</t>
  </si>
  <si>
    <t>Ultra Swim 3</t>
  </si>
  <si>
    <t>Dive into lessons to improve your swim skills. Develop staying afloat in deep water, side glide and kicking. Learn front crawl, diving and back swim. Work towards a continuous swim of 10 meters. Prerequisite: Successful completion of or skill ability equal to Ultra Swim 2 or Preschool Swim 4.</t>
  </si>
  <si>
    <t>Ultra Swim 3 - Small Group</t>
  </si>
  <si>
    <t>Dive into lessons to improve your swim skills. Develop staying afloat in deep water, side gliding and kicking. Learn front crawl, diving and back swim. Work towards a continuous swim of 10 metres. Class size is limited to four participants. Prerequisite: Successful completion of or skill ability equal to Ultra Swim 2 or Preschool Swim 4.</t>
  </si>
  <si>
    <t>Ultra Swim 4</t>
  </si>
  <si>
    <t>Dive into lessons to improve your swim skills. Develop front crawl and treading water. Learn side breathing, somersault, whip-kick and forward roll. Work towards a continuous swim of 25 metres.
Prerequisite: Successful completion of or skill ability equal to Ultra Swim 3.</t>
  </si>
  <si>
    <t>Ultra Swim 4 - Small Group</t>
  </si>
  <si>
    <t>Dive into lessons to improve your swim skills. Develop front crawl and treading water. Learn side breathing, somersault, whip-kick and forward roll. Work towards a continuous swim of 25 metres. Class size is limited to four participants. Prerequisite: Successful completion of or skill ability equal to Ultra Swim 3.</t>
  </si>
  <si>
    <t>Ultra Swim 5</t>
  </si>
  <si>
    <t>Dive into lessons to improve your swim skills. Develop front dive, forward roll and front crawl. Learn back crawl, eggbeater kick and elementary backstroke. Work towards a continuous swim of 75 metres.
Prerequisite: Successful completion of or skill ability equal to Ultra Swim 4.</t>
  </si>
  <si>
    <t>Ultra Swim 5 - Small Group</t>
  </si>
  <si>
    <t>Dive into lessons to improve your swim skills. Develop front dive, forward roll and front crawl. Learn back crawl, eggbeater kick and elementary backstroke. Work towards a continuous swim of 75 metres. Class size is limited to four participants.
Prerequisite: Successful completion of or skill ability equal to Ultra Swim 4.</t>
  </si>
  <si>
    <t>Ultra Swim 6</t>
  </si>
  <si>
    <t>Dive into lessons to improve your swim skills. Develop front crawl, back crawl, elementary backstroke and eggbeater kick. Learn stride entries, surface dives, breaststroke and interval training. Work towards a continuous swim of 150 metres.
Prerequisite: Successful completion of or skill ability equal to Ultra Swim 5.</t>
  </si>
  <si>
    <t>Ultra Swim 6 - Small Group</t>
  </si>
  <si>
    <t>Dive into lessons to improve your swim skills. Develop front crawl, back crawl, elementary backstroke and eggbeater kick. Learn stride entries, surface dives, breaststroke and interval training. Work towards a continuous swim of 150 metres. Class size is limited to four participants.
Prerequisite: Successful completion of or skill ability equal to Ultra Swim 5.</t>
  </si>
  <si>
    <t>Ultra Swim 7</t>
  </si>
  <si>
    <t>Dive into lessons to improve your swim skills. Develop surface dives, eggbeater kick, front crawl, back crawl, elementary backstroke and breaststroke. Learn shallow dives into deep water and treading water while fully clothed. Work towards a continuous swim of 200 metres.
Prerequisite: Successful completion of or skill ability equal to Ultra Swim 6.</t>
  </si>
  <si>
    <t>Ultra Swim 7 - Small Group</t>
  </si>
  <si>
    <t>Dive into lessons to improve your swim skills. Develop surface dives, eggbeater kick, front crawl, back crawl, elementary backstroke and breaststroke. Learn shallow dives into deep water and treading water while fully clothed. Work towards a continuous swim of 200 metres. Class size is limited to four participants.
Prerequisite: Successful completion of or skill ability equal to Ultra Swim 6.</t>
  </si>
  <si>
    <t>Ultra Swim 8</t>
  </si>
  <si>
    <t>Dive into lessons to improve your swim skills. Develop surface dives with underwater swimming, interval training, object support and all strokes. Work towards a continuous swim of 300 metres.
Prerequisite: Successful completion of or skill ability equal to Ultra Swim 7.</t>
  </si>
  <si>
    <t>Ultra Swim 8 - Small Group</t>
  </si>
  <si>
    <t>Dive into lessons to improve your swim skills. Develop surface dives with underwater swimming, interval training, object support and all strokes. Work towards a continuous swim of 300 metres. Class size is limited to four participants.
Prerequisite: Successful completion of or skill ability equal to Ultra Swim 7.</t>
  </si>
  <si>
    <t>Ultra Swim 9</t>
  </si>
  <si>
    <t>Dive into lessons to improve your swim skills. Develop non-contact rescues and stroke improvement. Learn stride jump. Work towards a continuous swim of 400 metres.
Prerequisite: Successful completion of or skill ability equal to Ultra Swim 8.</t>
  </si>
  <si>
    <t>Ultra Swim 9 - Small Group</t>
  </si>
  <si>
    <t>Dive into lessons to improve your swim skills. Develop non-contact rescues and stroke improvement. Learn stride jump. Work towards a continuous swim of 400 metres. Class size is limited to four participants.
Prerequisite: Successful completion of or skill ability equal to Ultra Swim 8.</t>
  </si>
  <si>
    <t>Ultra Youth Swim 1</t>
  </si>
  <si>
    <t>9, 10, 11, 12, 13, 14, 15, 16, 17</t>
  </si>
  <si>
    <t>Build confidence in the water and improve your swimming skills. Learn front and back swim, front, side and back glides, going underwater, breathing effectively and staying afloat in deep water. Work towards a continuous swim of 25 to 50 metres.</t>
  </si>
  <si>
    <t>Ultra Youth Swim 2</t>
  </si>
  <si>
    <t>Build confidence in deep water and improve your swimming skills. Develop front and back crawl, elementary backstroke and staying afloat in water. Learn stride entry, eggbeater kick, surface dives and breaststroke. Work towards a continuous swim of 50 to 100 metres.
Prerequisite: Successful completion of or skill ability equal to Ultra Youth 1.</t>
  </si>
  <si>
    <t>Ultra Youth Swim 3</t>
  </si>
  <si>
    <t>Build endurance in the water and improve your swimming skills. Develop entries, surface dives and stroke improvement. Learn to support an object in the water. Work towards a continuous swim of 50 to 100 metres.
Prerequisite: Successful completion of or skill ability equal to Ultra Youth 2.</t>
  </si>
  <si>
    <t>Volleyball: Instructional</t>
  </si>
  <si>
    <t>Instructional sports programs are designed to introduce sport-specific skills while improving fundamental movement with agility, balance and coordination. In volleyball, a team sport where the objective is to hit the ball so it makes contact with the opposing teams court, you will learn basics like serving, volleying, bumping, spiking and passing as well as game rules through drills, practice and play.</t>
  </si>
  <si>
    <t>Volleyball: Recreational</t>
  </si>
  <si>
    <t>Develop skills through play with recreational volleyball. Players of all levels can register to join the fun and participate in structured scrimmages or small-sided games where staff will ensure rules are followed and participation is balanced. There is no formal instruction.</t>
  </si>
  <si>
    <t>Workshop: Baking</t>
  </si>
  <si>
    <t>Are you looking for focused classes with a shorter time commitment? In this workshop, you will have the chance to bake some culinary delights.</t>
  </si>
  <si>
    <t>Workshop: Fall Leaf Luminaries</t>
  </si>
  <si>
    <t>Join us in our Fall Leaf Luminaries workshop! Create a colourful leaf pattern and turn it into a fall decorative light. A</t>
  </si>
  <si>
    <t>Workshop: Outdoor Snowshoe Adventures</t>
  </si>
  <si>
    <t>Are you looking for focused classes with a shorter time commitment? In this Outdoor Snowshoe Adventures workshop, you will learn and practice basic showshoeing skills while enjoying nature.
Equipment: Dress for the weather, snow shoes are provided.</t>
  </si>
  <si>
    <t>Cancelled</t>
  </si>
  <si>
    <t>Workshop: Painting Pumpkins</t>
  </si>
  <si>
    <t>Are you looking for focused classes with a shorter time commitment? This workshop includes a hands-on pumpkin painting activity, and each participant will take their decorated pumpkin home.</t>
  </si>
  <si>
    <t>Workshop: Pumpkin Painting</t>
  </si>
  <si>
    <t>Join us in painting pumpkins in this special workshop!</t>
  </si>
  <si>
    <t>FitnessTO</t>
  </si>
  <si>
    <t>Relax your body and mind with yoga. Learn and practice yoga poses and postures to improve your balance, breathing, flexibility and strength.</t>
  </si>
  <si>
    <t>Young Artist</t>
  </si>
  <si>
    <t>Skill is paired with creativity in this introduction to fine arts. While exploring a variety of art materials, tools and styles, you will learn to draw, sketch and paint to let your inner artist shine.</t>
  </si>
  <si>
    <t>Hobbies Crafts &amp; Games</t>
  </si>
  <si>
    <t>Back-to-School Craft</t>
  </si>
  <si>
    <t>School Age</t>
  </si>
  <si>
    <t>Get ready for Back to School! Customize your school gear with a DIY backpack tag. All materials provided.
For all school-age children.
Drop-in Program. No registration required.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t>
  </si>
  <si>
    <t>Science &amp; Technology</t>
  </si>
  <si>
    <t>Wonder Workshop: Adaptation Challenge</t>
  </si>
  <si>
    <t xml:space="preserve">Have you ever wondered why some animals glow in the dark and others change colour? Learn about amazing adaptations, design your own creature and brainstorm creative solutions to survival challenges. Plus, enter a prize draw for a chance to win an awesome book.
For kids ages 8 to 12. Space is limited. Registration begins July 7, in branch or by calling 416-396-3854.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
</t>
  </si>
  <si>
    <t>Wonder Workshop: Neighbourhood Challenge</t>
  </si>
  <si>
    <t>What do you see when you walk through your neighbourhood? Have you ever thought about building something for your neighbourhood that would have a positive impact on the people living there? Put on your thinking cap and use your imagination to design and build something that would make your community stronger! Plus, enter a prize draw for a chance to win an awesome book.
For kids ages 4 to 8.*Parents or Guardians must stay for the duration of the program in order to assist their child during the program*
Registration is required as space is limited. Please register at Long Branch library or call (416)-394-5320.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
This is a featured Summer Wonder Wonder Workshop.</t>
  </si>
  <si>
    <t>Digital Innovation</t>
  </si>
  <si>
    <t>3D Design: SculptGL</t>
  </si>
  <si>
    <t>Discover the basics of 3D sculpting with our introductory class using SculptGL, a free and user-friendly tool perfect for beginners. In this hands-on workshop, participants will learn how to create simple 3D designs and sculptures and become familiar with the layout, tools and design functions.
*Registration is required due to limited equipment.
Note: Your spot will not be guaranteed after 5 minutes of the start of the program.
If you identify as a person with a disability or as a person who is Deaf, and require an accessibility accommodation to participate in this program, please contact Accessibility Services by email, accessibleservices@tpl.ca, or voicemail, 416-393-7099, to make a request. Please contact us at least three weeks in advance.</t>
  </si>
  <si>
    <t>Unfolding Origami Mysteries - FULL</t>
  </si>
  <si>
    <t>Join Sharon Kawabata as she demonstrates and teaches how to create classic origami pieces and using local animals for inspiration to design amazing animal origamis.
Space is limited, please visit or call the Highland Creek Branch at 416-396-8876 to register.
If you or your child lives with a disability, and requires an accessibility accommodation to participate in this program, please contact Accessibility Services by email at accessibleservices@tpl.ca, or voicemail 416-393-7099 to make a request. Please contact us at least three weeks in advance.</t>
  </si>
  <si>
    <t>3D Design with Tinkercad for Kids (Ages 7 - 12) - FULL</t>
  </si>
  <si>
    <t>Learn the basics of 3D design using a browser-based program called TinkerCAD. You'll learn how to navigate in the 3D environment and create a keychain!
This course is designed for ages 9 and up, basic mouse and keyboarding skills are required.
This is an in person event.
Register in person or call the Highland Creek Branch at 416-396-8876
If you identify as a person with a disability or as a person who is Deaf, and require an accessibility accommodation to participate in this program, please contact Accessibility Services by email, accessibleservices@tpl.ca, or voicemail, 416-393-7099, to make a request. Please contact us at least three weeks in advance.</t>
  </si>
  <si>
    <t>Book Clubs &amp; Writers Groups</t>
  </si>
  <si>
    <t>PROGRAM FULL Tween Summer Book Club at Maryvale Library</t>
  </si>
  <si>
    <t>PROGRAM FULL. WAIT LIST ONLY. 9 to 13 year olds, join us for 4 meetings this summer to discuss some exciting and diverse tween books. Register in person any time on or after June 21 at our SRC kickoff, obtain your reading list, and sign out the book we'll be discussing on July 9. Space is limited.
If your child lives with a disability and requires an accessibility accommodation to participate in this program, please contact Accessibility Services at accessibleservices@tpl.ca or phone 416-393-7099. Please contact us at least three weeks in advance.</t>
  </si>
  <si>
    <t>Builders Free Play: K'Nex, Lego, KEVA Planks</t>
  </si>
  <si>
    <t>Do you love to build and use your imagination? Come and explore the possibilities of K'Nex, Lego, and KEVA planks. Build your own masterpiece or collaborate with a new friend!
Drop-in.
Large groups must register in advance. To register, call 416-394-5230.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t>
  </si>
  <si>
    <t>DASH Robots</t>
  </si>
  <si>
    <t>Spend an hour exploring with DASH robots! Participants will have fun &amp; learn how to manipulate these DASH robots using the Wonder apps on an iPad. All materials will be provided.
This is a program for school-age children and teens! Space is limited. Registration is required! Please inquire in-branch or call 416-396-8881.
Wednesday, August 20, at 2:00-3:00pm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t>
  </si>
  <si>
    <t>August Creative Crafts</t>
  </si>
  <si>
    <t>Join us for some fun creative crafts you can take home.
All supplies provided.
Younger participants may need adult help.
August 6th - Yarn Crafts and Weaving
August 13th - Board games building and Habitats
August 20th - Painting Canvas and Rocks
Space is limited. Please register in-branch or by phone at 416-395-5440.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t>
  </si>
  <si>
    <t>Snap Circuits</t>
  </si>
  <si>
    <t>Come join us for a fun afternoon of Snap circuits! Play with electricity and circuitry during this hands-on program! Turn on a light, spin a motor, activate a speaker and choose from hundreds of different projects, or try making your own circuits!
For ages 7-12. Registration is required.
Registration begins on July 25th. Please register in-person or call 416-396-8969. *Please note for all registered programs, there is a grace period of 10 minutes. After the first 10 minutes of the program, spots will be given to waiting customers.*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t>
  </si>
  <si>
    <t>Arts &amp; Craft: Landscape Sticker Rooms</t>
  </si>
  <si>
    <t>Set a 3D room scene using various stickers, with your own landscape setting packed with friendly animal friends. All supplies provided.
For ages 6 to 12 years old. Drop in, no registration required.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t>
  </si>
  <si>
    <t>Reading Programs &amp; Storytimes</t>
  </si>
  <si>
    <t>Wonder Workshop: Butterfly Challenge</t>
  </si>
  <si>
    <t xml:space="preserve">Have you ever wondered what a butterfly is, where they live and what impact butterflies have on an ecosystem? What about what would happen if these pollinators disappeared? Join us to learn all about butterflies and their habitats. Then use your imagination to design and build your own mock butterfly garden station. Plus, enter a prize draw for a chance to win an awesome book.
For kids ages 6 to 10. Space is limited. Registration required. Registration opens June 21, 2025. Register in branch or by calling 416-393-6240.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
This is a featured Summer Wonder Workshop.
</t>
  </si>
  <si>
    <t>Make Your Own Arctic Slime</t>
  </si>
  <si>
    <t>Adult Program Room
Join us for a fun science experiment, DIY Arctic slime!
For children ages 5 and up.
Drop in. No registration is required.
Daycares and Camps, please call 416-393-7720 to inquire.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t>
  </si>
  <si>
    <t>Culture Arts &amp; Entertainment</t>
  </si>
  <si>
    <t>Jamaican Songs &amp; Stories with the Maurice Gordon Trio</t>
  </si>
  <si>
    <t>In this performance/presentation, the Maurice Gordon Trio explore Afro-Jamaican history, culture, and language through a combination of live music and storytelling. Jamaican/Canadian guitarist, composer, teacher, and oral artist Maurice Gordon and his band play traditional and contemporary music across a number of genres, including folk, Calypso, and reggae.
Drop-in; no registration required. All ages. For more information, visit the Downsview branch or call 416-395-5720.
Due to the nature of this program, we cannot accommodate large groups, daycares, and day camps.
If you have a disability or you are Deaf and require an accessibility accommodation to participate in this program, please contact Accessibility Services by email at accessibleservices@tpl.ca or by phone at 416-393-7099 to make a request. Please try to make your request at least 3 weeks in advance.</t>
  </si>
  <si>
    <t>Summer Science Club</t>
  </si>
  <si>
    <t>Explore the wonderful world of science with these amazing crafts. This summer, have fun learning new things as well as making new friends!
Ages 6-12. Drop in. No Registration required. Space is limited, so please come early.
July Activities:
July 2nd: Cotton Ball Launcher
July 9th: Marshmallow Structures
July 16th: Rubberband Cars
July 23rd: Catapult Challenge
July 30th: Kinetic Sand
August Activities:
Aug 6th: Homemade Lava Lamps
Aug 13th: Paper Rockets
Aug 20th: Homemade Crossbow
Aug 27th: Mad Science Show - *2-3pm*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t>
  </si>
  <si>
    <t>Game Time</t>
  </si>
  <si>
    <t>Video games, board games, and STEM games. Hang out with friends or meet new friends as we play together.
For children ages 8-12 years old.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t>
  </si>
  <si>
    <t>Rock Painting</t>
  </si>
  <si>
    <t>Get creative with colours and paint your own unique rock! Kids will choose their own rocks and decorate them with fun designs, patterns, or characters. All supplies are provided, just bring your imagination! Perfect for all skill levels no experience needed!
For ages 6-12. Registration is required.
Registration begins on July 25th. Please register in-person or call 416-396-8969. *Please note for all registered programs, there is a grace period of 10 minutes. After the first 10 minutes of the program, spots will be given to waiting customers.*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t>
  </si>
  <si>
    <t>Library BINGO</t>
  </si>
  <si>
    <t>Know your numbers?
Let's play BINGO!
Prizes for everyone!
To register please call 416-394-5350 or visit New Toronto branch.
If you or your child lives with a disability, and requires an accessibility accommodation to participate in this program, please contact Accessibility Services by email accessibleservices@tpl.ca, or voicemail, 416-393-7099, to make a request. Please contact us at least three weeks in advance.</t>
  </si>
  <si>
    <t>Hands-On Fossils</t>
  </si>
  <si>
    <t xml:space="preserve">School Age </t>
  </si>
  <si>
    <t>Learn about evolution and prehistoric creatures in this hands-on participatory exploration of fossils and fossil replicas from various parts of the world. During this informative and fun hands-on approach, participants will learn to identify the specimens and will discover their significance. The concepts introduced will include deep time, geology and of course, dinosaurs!
Registration is required. Please register in person or by calling 416-396-3835.
If you identify as a person with a disability or a person who is Deaf, and require an accessibility accommodation to participate in this program, please contact Accessibility Services by email accessibleservices@tpl.ca, or voicemail at 416-393-7099 to make a request. Please contact us at least three weeks in advance.</t>
  </si>
  <si>
    <t>Summer Wonder: Bingo</t>
  </si>
  <si>
    <t>Join Woodview Park staff for some BINGO fun. You might even win a prize.
Ages 6 to 14 years of age.
This is a drop-in program no registration required.
For more information, please contact Woodview Park library at 416-395-5960.</t>
  </si>
  <si>
    <t>**FULL**Creative Gardeners: Paint &amp; Plant Flower Pot Workshop</t>
  </si>
  <si>
    <t>Unleash your creativity by designing your very own flower pot in this hands-on workshop. Paint with vibrant colors and unique designs. Learn about the exciting world of plants and plant flower seeds in your pot.
Ages 6-12. Space is limited. Registration required.
Registration begins on Monday, July 21, 2025. For information or to register, visit or call Humberwood Branch at 416-394-5210.</t>
  </si>
  <si>
    <t>Crafternoon - FULL</t>
  </si>
  <si>
    <t>Cool down indoors with an afternoon craft! Use your creativity to make a fun craft to take home. Supplies will be provided.
August 7 - Rock Painting
August 21 - Morse Code Friendship Bracelets
Registration is required starting July 21, in-branch or by phoning 416-395-5460.</t>
  </si>
  <si>
    <t>Robot Petting Zoo | August</t>
  </si>
  <si>
    <t>Learn basic coding concepts with Sphero and Dash.For children ages 7 and up. Space and supplies are limited.
Drop-in. No registration required.
If your child lives with a disability and requires an accessibility accommodation to participate in this program, please contact Accessibility Services by email at accessibilityservices@tpl.ca or by voice mail at 416-393-7099, to make a request. Please contact us at least three weeks in advance.</t>
  </si>
  <si>
    <t>Recreation - Youth</t>
  </si>
  <si>
    <t>AM Extended Care Week #6</t>
  </si>
  <si>
    <t>AM Extended Care Week #7</t>
  </si>
  <si>
    <t>AM Extended Care Week #8</t>
  </si>
  <si>
    <t>AM Extended Care Week #9</t>
  </si>
  <si>
    <t>Bronze Cross and Standard First Aid with CPR 'C': Lifesavers learn how to rescue a spinal-injured victim and a pulseless victim. This course is a pre-requisite award for all advanced training programs in lifesaving, lifeguarding and leadership.</t>
  </si>
  <si>
    <t xml:space="preserve">Bronze Medallion </t>
  </si>
  <si>
    <t>Bronze Medallion: Teaches an understanding of the lifesaving principles embodied in the four components of water rescue education - judgement, knowledge, skill and fitness. This course is a prereqisite for the Bronze Cross Award.</t>
  </si>
  <si>
    <t>Dance and Cheer</t>
  </si>
  <si>
    <t>Have a blast dancing and cheering your heart out at this non-technical, high-energy cheerleading and dance camp! Learn choreography and cheers with the basic moves of cheerleading. Campers will enjoy indoor and outdoor activities, as well as theme days, including the famous “Spa Day”! At the end of the week, friends and family are invited to a final performance in the camp show at Elgin Park. *Swimming daily. Friday Pizza Party (optional). T-shirt included for Friday performance. No previous dance or cheerleading experience required.</t>
  </si>
  <si>
    <t>Flow Fusion</t>
  </si>
  <si>
    <t>If you mix yoga, creative art, a wholesome snack, mindfulness, crystal making, personalized journals and a whole lot of fun together, you will find yourself at Yoga Plus Camp! Each day, the basics of yoga will be introduced by a certified yoga instructor in a themed yoga session! Campers will get the opportunity to make and eat a healthy snack to get their creative juices flowing every day. At the end of the week, campers will get to showcase their favourite yoga pose or move at our Friday Camp show! *Swimming daily. Friday Pizza Party (optional).</t>
  </si>
  <si>
    <t>Jr Lifeguard Camp</t>
  </si>
  <si>
    <t>This camp is geared towards youth interested in taking the first step to becoming Certified Lifeguards. Jr. Lifeguard campers will enjoy a variety of water rescues, lifesaving techniques and stroke efficiency from our Life Saving Society Rookie, Ranger, and Star Patrol Programs in a fun filled atmosphere. (Campers MUST have completed Lifesaving Swimmer 6 or equivalent). Indoor and outdoor camp games and activities included! *Please contact Uxpool for more details. Friday Pizza Party (optional).</t>
  </si>
  <si>
    <t>Jr Adventure</t>
  </si>
  <si>
    <t>Looking for a summer adventure? This is a fan favourite! Enjoy treasure hunts, outdoor exploring, water activities, outdoor sports, games and crafts! At the end of the week, family and friends are invited to watch campers participate on stage in our camp show at Elgin Park. *Swimming at Uxpool Thursday and Friday. Friday Pizza Party (optional).</t>
  </si>
  <si>
    <t>Jr. Adventure</t>
  </si>
  <si>
    <t>Jr. Art</t>
  </si>
  <si>
    <t>In a creative and imaginative environment, Jr. Art campers will enjoy drawing, sketching and painting, and experimenting with different techniques such as watercolours, paper mache, clay and more! Jr. Art campers will bring home new masterpieces each week. Artists will also participate in outdoor games and activities. Each Thursday, parents are invited to the Uxbridge Historical Centre to walk through the Jr. Art Camp Art Show. At the end of the week, family and friends are invited to watch campers participate on stage in our camp show at Elgin Park. *Swimming Friday. Friday Pizza Party (optional). All art projects subject to change.</t>
  </si>
  <si>
    <t>Jr. Cheer</t>
  </si>
  <si>
    <t>At this high-energy, non-technical cheer camp, campers will enjoy indoor and outdoor activities, with a variety of dance games, cheers, and group routines in a fun, action packed environment. No previous dance or cheer experience required! At the end of the week, family and friends are invited to watch a cheer performance on stage in our camp show at Elgin Park. *Swimming daily. Friday Pizza Party (optional). T-shirt included for Friday performance.</t>
  </si>
  <si>
    <t>Jr. Circus</t>
  </si>
  <si>
    <t>Come join the circus! Our high-energy Jr. Circus camp takes campers into the depths of the wondrous, magical world of the Circus! Campers will learn plate spinning, baton tossing, magic tricks, stilts, juggling, balloon workshops, slack lining, and clowning around with equipment specially designed with youth and safety in mind. Camp games and activities included. At the end of the week, family and friends are invited to watch campers participate on stage in a circus extravaganza during our camp show at Elgin Park. *Swimming Thursday and Friday. Friday Pizza Party (optional). All circus tricks subject to change.</t>
  </si>
  <si>
    <t>Jr. Finale</t>
  </si>
  <si>
    <t>The best of the best! All your summer favourites rolled into one fun filled week! Campers will participate in drama, sports, crafts, games, fort building, theme days, canoeing, campfires, archery, swimming and more. Finale camp will be divided into Junior and Senior age groups. End your summer with an action-packed, high-energy week you’re sure to never forget! Note: canoeing and archery are reserved for Sr. Finale participants only. Please register early to avoid disappointment! *Swimming daily. Friday Pizza Party (optional).</t>
  </si>
  <si>
    <t>Jr. Sports</t>
  </si>
  <si>
    <t>One camp with all the best indoor/outdoor sports and games! Campers will develop their skills and enjoy play of a variety of sports including basketball, floor hockey, soccer, archery. swimming, bowling and more! This camp is geared toward all levels and abilities and encourages fitness and participation with a focus on conditioning, team building, and physical literacy. At the end of the week, family and friends are invited to watch campers participate on stage in our camp show at Elgin Park. *Swimming daily. Friday Pizza Party (optional).</t>
  </si>
  <si>
    <t>Jr. Whiz Kids</t>
  </si>
  <si>
    <t>Discover your inner scientist! Do hands on science experiments, build your own airplane, create an exploding volcano, or make ooey-gooey slime! Campers will also participate in indoor and outdoor activities, including a creek walk. At the end of the week, family and friends are invited to watch campers participate on stage in our camp show at Elgin Park. *Swimming at Uxpool Thursday and Friday. Friday Pizza Party (optional). All experiments subject to change.</t>
  </si>
  <si>
    <t>Outdoor Quest</t>
  </si>
  <si>
    <t>Outdoor Quest is the ultimate for outdoor fun! A true fan favourite! Campers will get the chance to explore our parks, creeks, and trails. Campers will also learn the fundamentals of canoeing, Geo-caching, and Wayfinding, while developing and performing their skills in a safe and structured environment. And who could forget other staple activities such as campfire building, hiking, archery, fort building, and outdoor/indoor camp games! At the end of the week, family and friends are invited to watch campers participate on stage in our camp show at Elgin Park. *Swimming daily. Friday Pizza Party (optional).</t>
  </si>
  <si>
    <t>PM Extended Care Week #6</t>
  </si>
  <si>
    <t>PM Extended Care Week #7</t>
  </si>
  <si>
    <t>PM Extended Care Week #8</t>
  </si>
  <si>
    <t>PM Extended Care Week #9</t>
  </si>
  <si>
    <t>Sr. Creators</t>
  </si>
  <si>
    <t>A camp that gets your gears going, your creative juices flowing, and inspires you to put your skills to the test. Imagine science, art, and DIY (Do It Yourself) all in one action-packed camp! Campers will experience the wonder of science experiments, work on meaningful art projects, and will improve their handy work making DIY projects. The goal of this camp is to have fun creating – whatever that may look like to you! This camp will provide a creative and welcoming environment, so all can enjoy participating! At the end of the week, family and friends are invited to watch campers participate on stage in our camp show at Elgin Park. *Swimming daily. Friday Pizza Party (optional). Projects subject to change.</t>
  </si>
  <si>
    <t>Sr. Finale</t>
  </si>
  <si>
    <t>Sr. Sports</t>
  </si>
  <si>
    <t>Campers will enjoy a variety of aquatic activities such as water themed games, learning dives and jumps, introductory water sports, free swim time, and basic water safety skills! This camp includes 3-4 action packed hours of pool time per day. If you love the water, then this is the camp for you! (Campers MUST be a Lifesaving Swimmer 5 or equivalent or higher. If you are unsure of swim level or need camper to be evaluated before registration, please visit the Uxpool.) Campers will also get the chance to experience outdoor camp games and activities, including water day. *Friday Pizza Party (optional).</t>
  </si>
  <si>
    <t>Time Travelers Adventure Camp</t>
  </si>
  <si>
    <t>Calling all young adventurers! Step into the shoes of a time traveler at our special Time Traveler Adventure Camp. Explore the age of dinosaurs on Monday, ancient Egypt on Tuesday, medieval castles and knights on Wednesday, pioneer life on Thursday, and technology and innovations on Friday, with hands-on activities, fun crafts, and interactive storytelling.</t>
  </si>
  <si>
    <t>Tour Camp</t>
  </si>
  <si>
    <t>What a great way to celebrate summer fun! These outgoing campers will participate in a wide variety of out-trip touring activities such as Laser Quest, Glow in the Dark Mini Putting, Metro Toronto Zoo, Ontario Science Centre, NEBS Fun World, or Sky Zone! Tour Camp is limited to 40 participants per week. Waitlists will be created after maximum participant number reached. Please register early to avoid disappointment! *All activities are subject to change. Swimming Monday only. Tour Camp itineraries will be emailed one week prior to the scheduled camp week. We are not able to confirm or guarantee activities upon registration.</t>
  </si>
  <si>
    <t>Trailblazers</t>
  </si>
  <si>
    <t>Campers will enjoy a variety of camp favourites, all wrapped up in one action-packed week! Explore our parks, creeks, and trails, and participate in outdoor staples like hiking, fort building, campfires and more! Campers will also partake in favourites such as outdoor sports, water activities, arts and crafts, and camp games. At the end of the week, family and friends are invited to watch campers participate on stage in our camp show at Elgin Park.</t>
  </si>
  <si>
    <t>Public</t>
  </si>
  <si>
    <t>TD Summer Reading Club Program</t>
  </si>
  <si>
    <t>Preschool Magic Playtime and Fizzing Potions</t>
  </si>
  <si>
    <t>Kindergraden Make Your Own Dragon Egg</t>
  </si>
  <si>
    <t>Grade 1-3 - Make Your Own Fairy House</t>
  </si>
  <si>
    <t>Grade 4-6 - DIY Braclets, Key Chains, &amp; Jewerly</t>
  </si>
  <si>
    <t>Stay Safe Alone at Home Course, Canadian Red Cross</t>
  </si>
  <si>
    <t>Description: Durham First Aid will be on-site to offer "Stay Safe!," a course offering basic first aid and safety skills for youth 9-13 years old. Participants learn about being safe when they are without the direct supervision of a parent, guardian, or trusted adult, both at home and in their communities.</t>
  </si>
  <si>
    <t>Grade 1-4 TD Summer Reading Club Program End of Summer Party</t>
  </si>
  <si>
    <t>Grade 5-7 TD Summer Reading Club Program End of Summer Party</t>
  </si>
  <si>
    <t>Babysitting Course, Red Course</t>
  </si>
  <si>
    <t>Poetry Aloud</t>
  </si>
  <si>
    <t>Description: Join Bruce Brandon and friends to celebrate the joy of reading poetry aloud! Bring your favourite poem to recite to the group, or just come to listen.</t>
  </si>
  <si>
    <t>Uxbridge Writers Circle</t>
  </si>
  <si>
    <r>
      <rPr>
        <rFont val="Arial"/>
        <color rgb="FF000000"/>
        <sz val="10.0"/>
      </rPr>
      <t xml:space="preserve">Description:  If you're a seasoned writer or a budding author, the Uxbridge Writers' Circle is the group for you! We are dedicated to encouraging and promoting the art and skill of writing in a supportive environment. Membership is free and open to all genres. If you're interested in joining, please email: </t>
    </r>
    <r>
      <rPr>
        <rFont val="Arial, Helvetica, sans-serif"/>
        <color rgb="FF000000"/>
        <sz val="10.0"/>
        <u/>
      </rPr>
      <t>contact@vickyearle.com</t>
    </r>
  </si>
  <si>
    <t>The YES Chess Club</t>
  </si>
  <si>
    <t>Description: Sign up for the best free, snack filled, fun chess club ever! Signing up allows us to make sure there are enough snacks and teen chess mentors to go around :-) Drop-ins welcome, registration preferred. Email TAB@uxlib.com to register!</t>
  </si>
  <si>
    <t>Uxbridge Genealogy Group</t>
  </si>
  <si>
    <t>Discussion by Cathy Wilson(University of Guelph) - Pioneer Cooperative Work Projects</t>
  </si>
  <si>
    <t>Artsy Afternoon</t>
  </si>
  <si>
    <t>Make amazing and personalized beads out of oven-bake polymer clay. Make them on Tuesday and pick them up Wednesday/ Thursday! (Pickups for clay beads will take place in the children's department.)</t>
  </si>
  <si>
    <t>BACD Workshop</t>
  </si>
  <si>
    <t>Have a brilliant business idea but not sure where to begin? Join this series of workshops designed to help you launch a successful business. These sessions are perfect for the beginner or seasoned business owner looking to refine their skills. Join all sessions or individual sessions.</t>
  </si>
  <si>
    <t>TAB Letter of Interest</t>
  </si>
  <si>
    <t>Want to have a say in what happens at the library? Join TAB! Help plan awesome events like the Teen &amp; Tween Takeover, recommend books, create social media content, and be a voice for teens at the library. It’s a fun way to earn volunteer hours, build leadership skills, and make the library more you. Minimum commitment: one meeting per month. Grades 9 -12– email TAB@uxlib.com by September 26th to get involved!</t>
  </si>
  <si>
    <t>Krafting with Kristina</t>
  </si>
  <si>
    <t>Suitable for adults at all skill levels, this event offers materials and guidance to help you create beautiful, personalized crafts. Bring your creativity and leave with your handmade creations!</t>
  </si>
  <si>
    <t xml:space="preserve">Wiggles and Giggles </t>
  </si>
  <si>
    <t>2.5+</t>
  </si>
  <si>
    <t>Mondays October 6, 20 &amp; 27 - 10:30-11:15</t>
  </si>
  <si>
    <t>For Children in Grades 1-3. $15.00 for an 8 week session. A reading program that fosters a love for books through one-on-one reading, literacy based activities, and fun!</t>
  </si>
  <si>
    <t>Totally Kids</t>
  </si>
  <si>
    <t>8 months - 2.5 years</t>
  </si>
  <si>
    <t>For ages 18 months to 2.5 years, with a caregiver.</t>
  </si>
  <si>
    <t>Teen Takeover</t>
  </si>
  <si>
    <t>Once a month, the library is yours! Join us for the Teen Takeover where anything can happen—food challenges, game nights, murder mysteries, escape rooms, and more. It’s a chance to get out and meet new people, get messy, and have fun—bring your crew and take over! To register, email TAB@uxlib.com by the Monday of the week you want to attend. This fun is free!</t>
  </si>
  <si>
    <t>Peekaboo Drop-In</t>
  </si>
  <si>
    <t>Under 18 months</t>
  </si>
  <si>
    <t>This FUN is FREE! Drop-in Event! No registration required.</t>
  </si>
  <si>
    <t>MoJo &amp; Co - Singalong</t>
  </si>
  <si>
    <t>Join us for a morning of music, poetry, and fun! Hosted by the dynamic musicians MOJO &amp; CO!</t>
  </si>
  <si>
    <t>PA Day Fun</t>
  </si>
  <si>
    <t>Adult 1 Swim</t>
  </si>
  <si>
    <t>Adult and Teen</t>
  </si>
  <si>
    <t>$108.00 - $119.25</t>
  </si>
  <si>
    <t>You'll work towards a 10-15m swim on your front and back. You'll do jump entries from the side and recover an object from the bottom in chest-deep water. Improve your fitness and your flutter kick with 4 x 9-12m interval training.</t>
  </si>
  <si>
    <t>Adult 1 Swim-Ladies Only</t>
  </si>
  <si>
    <t>$159.25 - $191.75</t>
  </si>
  <si>
    <t>Note: Girls/Ladies only Learn to Swim programs are open only to females to swim in a gender exclusive environment. Blinds will be drawn where possible to create exclusive environment. Male and female instructors on duty.</t>
  </si>
  <si>
    <t>Adult 2 Swim</t>
  </si>
  <si>
    <t>$96.00 - $106.00</t>
  </si>
  <si>
    <t>Kick it up a notch working on two interval training workouts of 4 x 25m kicking and front or back crawl. You'll be able to perform dive entries and demonstrate breaststroke arms and breathing over 10-15m. You'll be supporting yourself at the surface for 1-2 minutes, and showing off your handstands in shallow water.</t>
  </si>
  <si>
    <t>Adult 2 Swim-Ladies Only</t>
  </si>
  <si>
    <t>Adult 3 Swim</t>
  </si>
  <si>
    <t xml:space="preserve">You'll be doing a 300m workout and sprinting 25-50m. You'll master your front crawl, back crawl and breaststroke. </t>
  </si>
  <si>
    <t>Adult 3 Swim-Ladies Only</t>
  </si>
  <si>
    <t>Teen 1 Swim</t>
  </si>
  <si>
    <t>12- 17</t>
  </si>
  <si>
    <t>$101.25 - $112.50</t>
  </si>
  <si>
    <t>As a beginner swimmer, you’ll become comfortable jumping into water with and without a Personal Flotation Device (PFD), and learn to fall sideways into the water wearing a PFD. You'll learn to open your eyes, exhale and hold your breath underwater; and work on floats, glides and kicking through the water on your front and back. You’ll be able to support yourselves at the surface without an aid, learn whip kick, swim 10-15m on your front and back, and be introduced to flutter kick interval training of 4 x 9-12m. Prerequisite: Age</t>
  </si>
  <si>
    <t>Teen 2 Swim</t>
  </si>
  <si>
    <t>As an intermediate swimmer, you’ll dive and do in-water front somersaults and handstands to complete the Canadian Swim to Survive® Standard. You'll swim 5m underwater, then 10-15m of front crawl, back crawl and whip kick, plus breaststroke arms with breathing. Flutter kick interval training increases to 4 x 25m; front or back crawl interval training to 4 x 25m; and front crawl sprints over 25m. Prerequisite: Teen 1 Swim</t>
  </si>
  <si>
    <t>Teen 2 Swim-Girls Only</t>
  </si>
  <si>
    <t>$126.50 - $151.25</t>
  </si>
  <si>
    <t>Teen 3 Swim</t>
  </si>
  <si>
    <t>$90.00 - $100.00</t>
  </si>
  <si>
    <t>As an advanced swimmer, you’ll master shallow and surface dives, cannonball entries, stride and compact jumps, lifesaving eggbeater and scissor kicks, plus in-water backward somersaults. You’ll refine your front and back crawl over 50m swims of each, and breaststroke over 25m. You’ll complain about the 300m workout – then pick up the pace in 25m sprints and two interval training bouts: 4 x 50m front or back crawl, and 4 x 25m breaststroke. Prerequisite: Teen 2 Swim</t>
  </si>
  <si>
    <t>Al Pallandini Community Centre</t>
  </si>
  <si>
    <t>Before &amp; Aftercare</t>
  </si>
  <si>
    <t>Before &amp; After Care</t>
  </si>
  <si>
    <t>4- 13</t>
  </si>
  <si>
    <t>$65.00 - $72.50</t>
  </si>
  <si>
    <t>The camp day is 8:30am to 4:30pm. Camp programming runs from 9am to 4pm. Need to drop off your child early and pick them up late? Our supervised Before &amp; After Care program is available for campers who require care before the camp day begins, from 7:30am to 8:30am, and after the camp day has ended, from 4:30pm to 6pm. Children enjoy fun camp activities and games. Note: You must register for Before &amp; After Care at the same location as the City of Vaughan camp your child is registered for. For camps located at Stephen Lewis Secondary School, register for Before &amp; After Care at North Thornhill Community Centre. Campers will be walked to and from Stephen Lewis Secondary School by camp staff. Before &amp; After Care is not available for camps located at heritage homes, parks, the City Playhouse Theatre, or for any half-day camp. Registration for single days is not permitted and fees are not adjusted for half-time use. Remember to pick up your child(ren) on time after their long (but fun!) day at camp. Repeated lateness will be subject to a late fee charge, and may result in removal from the program for the duration of the session with no refund.</t>
  </si>
  <si>
    <t>Carrville Community Centre</t>
  </si>
  <si>
    <t>Chancellor Community Centre</t>
  </si>
  <si>
    <t>Dufferin Clark Community Centre</t>
  </si>
  <si>
    <t>Father E. Bulfon Community Centre</t>
  </si>
  <si>
    <t>Garnet A. Williams Community Centre</t>
  </si>
  <si>
    <t>Maple Community Centre</t>
  </si>
  <si>
    <t>North Thornhill Community Centre</t>
  </si>
  <si>
    <t>Rosemount Community Centre</t>
  </si>
  <si>
    <t>Vellore Village Community Centre</t>
  </si>
  <si>
    <t>Fitness Staff Recruitment</t>
  </si>
  <si>
    <t>Becoming a Fitness Instructor or Personal Trainer</t>
  </si>
  <si>
    <t>Fitness Instructor I, II, Health &amp; Wellness</t>
  </si>
  <si>
    <t>Applications are currently open for Fitness Instructor I, II and Health &amp; Wellness Instructors. Qualifications: - Fitness Instructor certification (OFC, FIS, ACE) or suitable equivalent - Valid Zumba (ZIN), Pilates or Yoga certification required for Health &amp; Wellness - Standard First Aid/CPR-C - Vulnerable Sector Screening Rate/Hour: Fitness Inst. I and Fitness Inst. II - $22.89, $27.05 Health &amp; Wellness - $33.81 Location: City Wide Schedule: varies Fitness Instructor I: TeenFIT, Bootcamp*, CIRC-HIIT*, Circuit Training for Kids*, Sports Conditioning*, Core Conditioning*, Queenax* Fitness Instructor II: ArthritisFIT, Barre, ChairFIT, DanceFIT, DrumFIT, Muscle Conditioning, OsteoFIT, SeniorFIT, 3-C, Tone, Tighten, Trim, Total Body Conditioning Health &amp; Wellness Instructor: Zumba, Pilates, Tai Chi Responsibilities: - Implements a comprehensive specialty fitness program. - Teach high quality classes in a safe and enjoyable manner; Plan and execute a full class from warm up to cool down. - Instruction is progressive in nature (becomes more complex and/or builds on skills/concepts learned previously). - Ensures the supervision, safety &amp; wellbeing of participants. - Ensures set-up and take down of equipment before and after the program. - Documents and communicates any incident/accidents that occur to the Recreation Lead. - Excellent customer services skills with the ability to remain calm during difficult situations and resolve conflicts tactfully. - Assist full-time staff in ensuring equipment is safe and well-maintained, report equipment issues to the Recreation Lead. - Take attendance at each class and monitor class statistics. We appreciate the interest of all applicants. However, due to the high volume of applications received, only those selected to advance to the next stage will be contacted. Thank you for your understanding.</t>
  </si>
  <si>
    <t>Fitness Counsellor</t>
  </si>
  <si>
    <t>Applications are currently open for Fitness Counsellor Qualifications: - Enrolled in or completed Degree or Diploma at University or Community College in Physical Education, Kinesiology or related discipline or Personal Training Certification (CanFitPro PTS, CSEP-CPT, ACE or equivalent) - demonstrated knowledge in the following: Human Anatomy, Human Physiology, Principles or Exercise Physiology, Wellness, Fitness, Health Promotion and Human Behaviour, Communication and Counselling, Exercise Prescription. -Current holder of Standard First Aid/CPR – C/AED Certification -Police Vulnerable Sector Check to be obtained upon offer of employment - results letter must be presented prior to employment start date. - Must be prepared to work flexible hours including evenings and weekends. Rate/Hour: Fitness Counsellor - $19.27 Location: City Wide Schedule: varies Fitness Instructor I: How to Start Weight Lifting, TeenFIT, Responsibilities: - Provides excellent customer service through effective and efficient handling of all customer interactions. -Conduct counselling and exercise instruction upon demonstrating competency with the City of Vaughan protocol. -Provide on-site supervision of facility and equipment use within the Fitness Centre. -Develop personal exercise programs, providing lifestyle information and instruction in the use of muscle conditioning and cardiovascular equipment. -Ensure the safety and wellbeing of all participants in accordance with City of Vaughan policies and procedures. -Assist Fitness Coordinator in ensuring equipment is safe and maintained, report any issues. -Perform other related duties as assigned that are in accordance with the job responsibilities or necessary departmental or corporate objectives. We appreciate the interest of all applicants. However, due to the high volume of applications received, only those selected to advance to the next stage will be contacted. Thank you for your understanding.</t>
  </si>
  <si>
    <t>Aquatics Staff Recruitment</t>
  </si>
  <si>
    <t>Becoming a Swim Instructor &amp; Lifeguard</t>
  </si>
  <si>
    <t>Lifeguard &amp; Swim Instructor (Winter 2026)</t>
  </si>
  <si>
    <t>ALL</t>
  </si>
  <si>
    <t>DAY</t>
  </si>
  <si>
    <t>Applications are currently being accepted for Lifeguards &amp; Swim Instructors (Winter 2026). Please note, all applicants will be sent a pre-interview screening to complete. Due to the significant number of applications received, only those advancing to the next stage will be contacted. We appreciate the interest expressed by all applicants. Thank you for your understanding. Locations: City Wide Schedule: Varies Rate: Lifeguard - $18.70 | Swim Instructor - $20.20 Note: Wet interviews will take place at Dufferin Clark CC and Woodbridge Pool Qualifications: *be eligible to work in Canada. *be at least 15 years of age. *be Standard First Aid and CPR-C certified. * Lifeguard: National Lifeguard Certificate * Instructor: Lifesaving AND Swim Instructor, Bronze Cross OR National Lifeguard Certificate. Lifeguard Responsibilities: -Provide excellent customer service. -Ensure the pool operates in accordance with all regulations. -Assist with staff training. -Respond to emergencies. -Attend all scheduled orientation and training sessions. -Perform other related aquatic duties as assigned. Swim Instructor Responsibilities: -Instruct swimming lessons in accordance with Lifesaving Society (LSS) program standards. -Maintain current instructional awards in accordance with departmental policies and procedures. -Prepare a core plan along with daily lesson plans for all assigned instructional programs. -Be familiar and practiced with the City of Vaughan aquatic emergency procedures. -Perform other related aquatic duties as assigned.</t>
  </si>
  <si>
    <t>December Break Camps</t>
  </si>
  <si>
    <t>December Break</t>
  </si>
  <si>
    <t>AI Ignite Jr.</t>
  </si>
  <si>
    <t>$232.00 - $278.25</t>
  </si>
  <si>
    <t>Delivered in partnership with Logic Fusion. Discover the fascinating field of artificial intelligence and its potential to solve real-world problems while learning the basics. Create your own machine-learning models to classify images, predict labels, and use computer vision. No prior experience with AI is required. Sample projects include a Ripe Fruit Checker (determining fruit ripeness), Snap Clap Whistle (identifying sound), and Mask Detector.</t>
  </si>
  <si>
    <t>Hands-on Robotics: LEGO® SPIKE™ Essentials</t>
  </si>
  <si>
    <t>Delivered in partnership with Logic Fusion. ‘Build’ confidence as you watch science, engineering and physics ‘connect’. Using your LEGO® SPIKE™ Essential system each week you will code a set of robots and structures to help solve problems and create stories. You will quickly learn to be a ‘master builder’ by using motors, lights and sensors to help you navigate, through a ball and avoid obstacles through challenges brick by brick. Note: The camp day is 8:30am to 4:30pm.</t>
  </si>
  <si>
    <t xml:space="preserve">Junior Inventors </t>
  </si>
  <si>
    <t>$250.00 - $300.00</t>
  </si>
  <si>
    <t>Delivered in partnership with Engineering for Kids. A week full of innovation, brainstorming, creativity and engineering! Experience both the design and programming part of being a robotics engineer. Explore the engineering principles behind modern inventions and using simple materials, your imagination, and ingenuity, create your own inventions.</t>
  </si>
  <si>
    <t>Learn to Love Skate: Intermediate</t>
  </si>
  <si>
    <t>$225.00 - $270.00</t>
  </si>
  <si>
    <t>Ice and fun here we come! Building on the basics learned in the Beginner course, participants learn backwards skating, turning, cross overs and stopping. Themed activities and a variety of sports make for a fun-filled day! Two hours a day is dedicated to instructional skate. Note: All participants must bring their own skates and wear a CSA approved helmet with a face shield/cage. Winter clothing, including gloves, are recommended. Participants will be grouped according to their age and skill level. Note: Programming will run from 9 a.m. to 4 p.m. daily with flexible drop-off from 8:30 a.m. and 9 a.m. and pickup available between 4 p.m. and 4:30 p.m. Flex drop-off and pick-up is not available at the Vaughan Studios &amp; Event Space.</t>
  </si>
  <si>
    <t>Thrive from Within: Nutrition, Confidence and Well-being for Youth</t>
  </si>
  <si>
    <t>$324.75 - $389.50</t>
  </si>
  <si>
    <t>Delivered in partnership with Inner Health Nutrition Consulting. You are surrounded by messages every day that shape how you view food, your body and your self-worth. Programs that nurture both physical and mental well-being are more important than ever. Step into a vibrant space of positivity and rise above the noise to cultivate healthier, more meaningful relationships with yourself and others. Through engaging discussions, hands-on activities and mindfulness practices, you’ll explore the importance of self-care, learn about food and nutrition choices that go beyond the standard school curriculum, and embrace a positive, non-dieting approach to eating. Build the tools to become a positive role model and healthy-eating advocate among your peers. Then, carry the energy of the group with you as you soar with a strong foundation for thriving — inside and out. Note: Programming will run from 9 a.m. to 4 p.m. daily with flexible drop-off from 8:30 a.m. and 9 a.m. and pickup available between 4 p.m. and 4:30 p.m. For the Vaughan Studios &amp; Event Space location, parking is not available on-site. Metered street parking and nearby paid parking options are available</t>
  </si>
  <si>
    <t>Sports Conditioning</t>
  </si>
  <si>
    <t>$82.00 - $98.00</t>
  </si>
  <si>
    <t>Athletes: Stay in shape during the school break! Increase your athletic performance – speed, agility, power and strength – with sports conditioning exercises as well as spinning, running, weight training, and activities in the gymnasium. Note: This camp runs from 9:00am-12:00pm.</t>
  </si>
  <si>
    <t>Stop Motion Animation: LEGO® Studio</t>
  </si>
  <si>
    <t>$227.00 - $272.50</t>
  </si>
  <si>
    <t>Delivered in partnership with Film Camp in a Box. Tiny worlds, epic stories — create it all in stop motion! Under the wing of industry pros, you’ll turn LEGO® and clay into cinematic masterpieces while exploring the stop motion animation process, including pre-production, production and post production. Working in small crews, you’ll bring to life a movie set, write a script, shoot the animation and edit your blockbuster short and movie trailer. Movies will be presented at our red carpet popcorn film festival and archived on our digital theatre. Note: Programming will run from 9 a.m. to 4 p.m. daily with flexible drop-off from 8:30 a.m. and 9 a.m. and pickup available between 4 p.m. and 4:30 p.m.</t>
  </si>
  <si>
    <t xml:space="preserve">Winter Adventures: Junior </t>
  </si>
  <si>
    <t>$133.25 - $160.00</t>
  </si>
  <si>
    <t>Break out of the cold this holiday season with fun camp activities! Campers enjoy arts &amp; crafts, sports, games, outdoor recreational skating (weather permitting), special guests and much more!</t>
  </si>
  <si>
    <t>Winter Adventures: Senior</t>
  </si>
  <si>
    <t>Game Tech Titans: Junior</t>
  </si>
  <si>
    <t>Delivered in partnership with Logic Fusion. Aspiring game creators, become a game designer, programmer, and storyteller all at once! Learn the basics of game development through step-by-step instructions, while creating intricate mazes and bringing your beloved characters to life. Discover the ins and outs of character design, level construction, and gameplay mechanics, leaving friends and family awestruck with your creative game built from scratch.</t>
  </si>
  <si>
    <t>Aquasquirts</t>
  </si>
  <si>
    <t>$223.25 - $267.75</t>
  </si>
  <si>
    <t>Little swimmers enjoy various aquatic activities, such as water safety, relay races, sing songs and cooperative games. While having fun in the water jumping, rolling, spinning, twisting, and turning upside down, children grow more comfortable and confident in the pool environment and develop basic swimming skills. Campers dry off with activities such as arts &amp; crafts, games and outdoor sports. Note: Programming will run from 9 a.m. to 4 p.m. daily with flexible drop-off from 8:30 a.m. and 9 a.m. and pickup available between 4 p.m. and 4:30 p.m. For the Vaughan Studios &amp; Event Space location, parking is not available on-site. Metered street parking and nearby paid parking options are available.</t>
  </si>
  <si>
    <t>Hollywood Filmmaking</t>
  </si>
  <si>
    <t>$317.75 - $381.50</t>
  </si>
  <si>
    <t>Delivered in partnership with Film Camp in a Box. Fill your week with action, adventure and a lot of comedy in our Hollywood movie-making camp. Mentored by master filmmakers, you’ll make movie magic while exploring the filmmaking process, including pre-production, production and post production. Working in small crews, you’ll learn about cinematography, script writing and digital post-production tools, like Final Cut Pro, iMovie and Canva. You’ll then create, act in and edit a short film and movie trailer, adding special effects, music, voiceovers, titles and sound effects, plus you’ll use the latest technology — MacBooks, 4K cameras, tripods, boom microphones, green screens and aerial drones. You and your crew will also create promotional and advertising assets to showcase your short film to the world and use AI tools to generate an original movie soundtrack. Movies will be presented at our red carpet popcorn film festival and archived on our digital theatre. Note: Programming will run from 9 a.m. to 4 p.m. daily with flexible drop-off from 8:30 a.m. and 9 a.m. and pickup available between 4 p.m. and 4:30 p.m.</t>
  </si>
  <si>
    <t xml:space="preserve">Kids a Cookin' </t>
  </si>
  <si>
    <t>$274.00 - $329.00</t>
  </si>
  <si>
    <t>Try your hand at making meals for breakfast, lunch, dinner, or snack time. Spend part of the day working in the kitchen, then have fun doing special events, creating arts &amp; crafts and playing sports and games. New recipes will be made each day. Bon appetit! Note: Programming will run from 9 a.m. to 4 p.m. daily with flexible drop-off from 8:30 a.m. and 9 a.m. and pickup available between 4 p.m. and 4:30 p.m.</t>
  </si>
  <si>
    <t>Learn to Love Skate</t>
  </si>
  <si>
    <t>$300.00 - $360.00</t>
  </si>
  <si>
    <t>Ice and fun here we come! Learn skating basics such as balance, control and gliding on two feet. Themed activities and a variety of sports make for a fun-filled day! Two hours a day is dedicated to instructional skate. Ice and fun here we come! Note: All participants must bring their own skates and wear a CSA approved helmet with a face shield/cage. Winter clothing, including gloves, are recommended. Participants will be grouped according to their age and skill level. Note: Programming will run from 9 a.m. to 4 p.m. daily with flexible drop-off from 8:30 a.m. and 9 a.m. and pickup available between 4 p.m. and 4:30 p.m. Flex drop-off and pick-up is not available at the Vaughan Studios &amp; Event Space.</t>
  </si>
  <si>
    <t>Mission: Code Quest</t>
  </si>
  <si>
    <t>Delivered in Partnership with Kids Great Minds. Embark on an action-packed coding adventure where you’ll learn to create animated stories and interactive art while coding your own kaleidoscope and epic games (like Save the Princess and Space Invaders). Through fun and engaging projects, you’ll explore fundamental programming concepts such as conditionals, loops and event handling and emerge victorious as a coding superstar! Accept the mission now to unlock your creativity and ignite a love for programming. Note: The camp day is 8:30am to 4:30pm. Camp programming runs from 9am to 4pm. Before &amp; After Care is available for campers who require care before the camp day begins, from 7:30-8:30am, and after the camp day has ended, from 4:30-6pm. Separate registration is required.</t>
  </si>
  <si>
    <t>Sports All Day</t>
  </si>
  <si>
    <t>$186.50 - $224.00</t>
  </si>
  <si>
    <t>Take your game to the next level. Practice daily athletic drills and recreational scrimmaging in basketball, soccer, ball hockey and volleyball —with a focus on physical fitness, fair play, and sportsmanship. Cooperative games complement the sports play.</t>
  </si>
  <si>
    <t>Adult-Painting</t>
  </si>
  <si>
    <t>Painting Palette: Beginner</t>
  </si>
  <si>
    <t>$231.75 - $279.00</t>
  </si>
  <si>
    <t>Delivered in partnership with InspireArt. This relaxing fine art painting program is designed to immerse the beginner artist in the beauty of natural scenes and floral delights through the medium of watercolours. Guided by a watercolour expert, participants will learn fundamental techniques such as brush control, colour mixing, textures and different watercolour washes. Create beautiful watercolour paintings that you will be proud to frame and exhibit in your home. Note: Supplies are not included. A supply list will be emailed to participants prior to the first class.</t>
  </si>
  <si>
    <t>Watercolour Painting</t>
  </si>
  <si>
    <t xml:space="preserve">Painting Palette: Intermediate </t>
  </si>
  <si>
    <t>Children-Drawing</t>
  </si>
  <si>
    <t>Elementary Drawing</t>
  </si>
  <si>
    <t>6- 12</t>
  </si>
  <si>
    <t>$195.75 - $234.00</t>
  </si>
  <si>
    <t>Delivered in partnership with Young Rembrandts. Master your understanding of drawing principles by deconstructing complex objects into foundational shapes. Explore important artistic elements such as colour theory, perspective, composition and shading. Experiment with diverse materials to enhance your skill and artistic confidence. Various art history themes provide a rich, education context. All materials are provided, and every session will introduce new art projects, ensuring a fresh and engaging learning experience week by week.</t>
  </si>
  <si>
    <t>Sketch It: The 'Art' of Freehand Drawing</t>
  </si>
  <si>
    <t xml:space="preserve">7- 13 </t>
  </si>
  <si>
    <t>$165.00 - $197.50</t>
  </si>
  <si>
    <t>Sharpen your pencils and get ready to learn the basics of sketching! Discover the techniques behind a variety of drawing materials, including pencil, ink, charcoal, coloured pencils, and pastels. Each class will feature a different artistic focus, such as still life, portraiture, landscape, and drawing from a photograph, so you can find your next favourite artform. Learn perspective rules, shapes, shadowing, colour, composition, and more while growing your skill and passion for art. Note: You will receive your own sketchbook to use each week and take home, and have access to all required art supplies during the program.</t>
  </si>
  <si>
    <t>Children-Multi Art</t>
  </si>
  <si>
    <t>Creative Explorers</t>
  </si>
  <si>
    <t>6- 9</t>
  </si>
  <si>
    <t>$360.00 - $432.00</t>
  </si>
  <si>
    <t>Delivered in partnership with Creative Genius. Unleash creativity and explore a variety of art materials in this engaging workshop designed for young artists! Participants will learn foundational techniques using a chosen medium, from painting on canvas to sketching, sculpting, printmaking and mixed media with pastels or pencils. Whether molding clay or experimenting with mixed media, this workshop fosters imagination and hands-on skill-building in a fun, supportive environment.</t>
  </si>
  <si>
    <t>One-of-a-Kind Crafts</t>
  </si>
  <si>
    <t>7- 10</t>
  </si>
  <si>
    <t>$138.00 - $165.00</t>
  </si>
  <si>
    <t>Not your average arts and crafts hour! As a young creator, you will have the chance to explore, experiment and express yourself by making personalized, meaningful projects each week. You’ll discover what you can do with your own two hands, transforming a variety of art materials, both ordinary and unexpected, into something entirely your own. No cookie-cutter crafts here — just the joy of making, the freedom to try new things, and the quiet confidence that comes from knowing, “I made this.” Note: Supplies included</t>
  </si>
  <si>
    <t>Art on the Edge</t>
  </si>
  <si>
    <t>10- 13</t>
  </si>
  <si>
    <t>$480.00 - $576.00</t>
  </si>
  <si>
    <t>Delivered in partnership with Creative Genius Academy. Step beyond the basics and into bold territory in this next phase of your art journey. Refine your skill and technique while experimenting with advanced mediums and subjects, including watercolour, portraiture, sculpting, acrylic painting and figure drawing. With support from an expert instructor, you’ll stretch your creativity, work with mixed media, and bring your ideas to life on canvas and beyond. Discover what you can innovate when you go all in.</t>
  </si>
  <si>
    <t>Children-Painting</t>
  </si>
  <si>
    <t>Paint Your Masterpiece</t>
  </si>
  <si>
    <t>7- 13</t>
  </si>
  <si>
    <t>Put your creativity on canvas! Ideal for beginners or those who want to further develop their painting and drawing skills. Work at completing a series of paintings varying in art styles and different mediums. Note: Supplies included.</t>
  </si>
  <si>
    <t>Older Adult-Painting</t>
  </si>
  <si>
    <t>Convos and Canvases</t>
  </si>
  <si>
    <t>55-99</t>
  </si>
  <si>
    <t>A morning of painting, conversation and unexpected creativity. Follow along through a guided piece from beginning to end and choose to add your own flair — it’s your canvas, after all. Enjoy time well spent with a brush in hand and good company across the table. Leave with something you’re proud to hang up or gift. Note: This program is funded by the Canadian Government’s New Horizons for Seniors Program grant. All supplies included. Space is limited; please register for one session only. The same painting will be repeated across all sessions.</t>
  </si>
  <si>
    <t>-</t>
  </si>
  <si>
    <t>Preschool-Drawing</t>
  </si>
  <si>
    <t>Early Learners</t>
  </si>
  <si>
    <t>4- 6</t>
  </si>
  <si>
    <t>Delivered in partnership with Young Rembrandts. This program introduces you to the fundamentals of visual arts. Under the guidance of an experienced art instructor, learn new tools to enhance your fine motor skills, improve spatial organization, and develop a rich visual vocabulary all while boosting your self-esteem as a skillful artist. New art projects every week keep you constantly challenged and inspired. Adult participation is not required, allowing children to explore independently and with confidence. All materials are included.</t>
  </si>
  <si>
    <t>Preschool-Multi Art</t>
  </si>
  <si>
    <t xml:space="preserve">Oodles &amp; Doodles of Art </t>
  </si>
  <si>
    <t>$132.00 - $159.00</t>
  </si>
  <si>
    <t>Young artists dabble in the exciting world of arts &amp; crafts! Create artsy keepsakes each week using various materials and mediums. Through the relaxing art process, children develop their creativity, self-expression and fine motor skills. Note: Supplies included.</t>
  </si>
  <si>
    <t>Summer Art Studio</t>
  </si>
  <si>
    <t>8- 13</t>
  </si>
  <si>
    <t>$312.50 - $343.75</t>
  </si>
  <si>
    <t>Spend the summer sharpening your artistic skills in drawing, painting, sculpture, mixed media art and more! Showcase your one-of-a-kind pieces in an end-of-session art expo for family and friends, with select pieces featured on our Instagram page. Special event days and other camp-related activities complement the art instruction. Note: The camp day is 8:30am to 4:30pm. Camp programming runs from 9am to 4pm. Before &amp; After Care is available for campers who require care before the camp day begins, from 7:30-8:30am, and after the camp day has ended, from 4:30-6pm. Separate registration is required.</t>
  </si>
  <si>
    <t>Children-Cooking &amp; Baking</t>
  </si>
  <si>
    <t>Kids in the Kitchen</t>
  </si>
  <si>
    <t>7- 12</t>
  </si>
  <si>
    <t>$405.00 - $486.00</t>
  </si>
  <si>
    <t>Measure, mix and master kid-friendly dishes that can be shared with the whole family. Explore a combination of baking, cooking and no-cooking required treats. Note: All required ingredients and supplies are provided.</t>
  </si>
  <si>
    <t>Kids in the Kitchen: Baking Basics</t>
  </si>
  <si>
    <t>Get your 'bake on' and get ready to indulge. Mini Brownie Treats. Chocolate-Dipped Ice Cream Cone Cupcakes. Rocky Road Cookie Cups (sans the almonds). Chocolate Molten Lava Cake. Snickerdoodle Cookies. These are just some examples of the delicious baked goodies kids will learn to make each week. And, the making is just as fun as the eating! Note: All required ingredients and supplies are provided. For the Vaughan Studios &amp; Event Space location, parking is not available on-site. Metered street parking and nearby paid parking options are available.</t>
  </si>
  <si>
    <t>Family-Cooking &amp; Baking</t>
  </si>
  <si>
    <t>Perfect Pairing</t>
  </si>
  <si>
    <t>$308.25 - $369.00</t>
  </si>
  <si>
    <t>Cooking brings families together like nothing else. Join your budding chef on a culinary adventure where together you’ll get hands on in the kitchen, creating everything from fresh bread and brownies to homemade pizzas and pastries. As a dynamic duo, you’ll measure, mix, chop and cook while learning new recipes and techniques. Along the way, you’ll work as a team, spark creativity, and boost your culinary confidence in a fun and engaging environment. And the best part? You’ll get to enjoy your delicious creations at the end of each class and take home the skills to recreate them. Note: All required ingredients and supplies are provided. One parent/guardian per registered child. For the Vaughan Studios &amp; Event Space location, parking is not available on-site. Metered street parking and nearby paid parking options are available.</t>
  </si>
  <si>
    <t>Inclusion-Cooking &amp; Baking</t>
  </si>
  <si>
    <t>Teen Chefs</t>
  </si>
  <si>
    <t>13- 17</t>
  </si>
  <si>
    <t>$393.00 - $471.00</t>
  </si>
  <si>
    <t>Do you want to elevate your culinary skills? Prepare savory dishes and tasty meals from scratch while learning about nutrition, food and kitchen safety. Develop basic cooking and baking skills, how to prepare sauces, sautéing and other culinary tips and tricks to create delicious meals. Note: Instruction will be adapted for participants with varying developmental and physical abilities. All required ingredients and supplies are provided.</t>
  </si>
  <si>
    <t>Flavour Fusion</t>
  </si>
  <si>
    <t>18- 65</t>
  </si>
  <si>
    <t>$240.00 - $287.50</t>
  </si>
  <si>
    <t>Delivered in partnership with Community Living York South. A cooking program specifically designed to cater to individuals with special needs, offering a unique and supportive environment where participants can explore the culinary arts. This program aims to empower participants by enhancing their cooking skills, fostering social interactions, and promoting independence through the joy of creating diverse and delicious dishes.</t>
  </si>
  <si>
    <t>Preschool-Cooking &amp; Baking</t>
  </si>
  <si>
    <t>Petit Chefs</t>
  </si>
  <si>
    <t>5- 7</t>
  </si>
  <si>
    <t>$270.00 - $324.00</t>
  </si>
  <si>
    <t>Does your petit chef love helping in the kitchen? Let us indulge their culinary passion with easy-to-prepare recipes featuring an array of delicious ingredients. Your aspiring chef will learn about kitchen safety, master basic cooking skills and — voila! — in no time, stir, mix, roll and measure their way to making some sweet treats and simple fare. All delectable dishes are eaten at the end of each class. Bon appétit! Note: All required ingredients and supplies are provided.</t>
  </si>
  <si>
    <t>Kids a Cookin'</t>
  </si>
  <si>
    <t>$378.75 - $416.25</t>
  </si>
  <si>
    <t>Try your hand at making meals for breakfast, lunch, dinner, or snack time. Spend part of the day working in the kitchen, then have fun creating arts &amp; crafts, playing sports and games, swimming and enjoying special events. New recipes will be made each week. Bon appetit! Note: The camp day is 8:30am to 4:30pm. Camp programming runs from 9am to 4pm. Before &amp; After Care is available for campers who require care before the camp day begins, from 7:30-8:30am, and after the camp day has ended, from 4:30-6pm. Separate registration is required.</t>
  </si>
  <si>
    <t>Lil Sous-Chefs</t>
  </si>
  <si>
    <t>Summer never smelled so good! As second in command in the kitchen, little sous-chefs learn basic cooking and baking skills from our head chef to prepare yummy, kid-friendly recipes. They’ll practice measuring ingredients, mixing, stirring, and cutting (with plastic knives) and learn the importance of kitchen safety, cleanliness and tidying up afterwards. Creating arts &amp; crafts, playing games and sports, along with special theme days, will help them work up an appetite! Note: The camp day is 8:30am to 4:30pm. Camp programming runs from 9am to 4pm. Before &amp; After Care is available for campers who require care before the camp day begins, from 7:30-8:30am, and after the camp day has ended, from 4:30-6pm. Separate registration is required.</t>
  </si>
  <si>
    <t>Youth-Cooking &amp; Baking</t>
  </si>
  <si>
    <t>Do you want to elevate your culinary skills? Prepare savoury dishes and tasty meals from scratch while learning about nutrition, food and kitchen safety. Develop basic cooking and baking skills, how to prepare sauces, sautéing and other culinary tips and tricks to create delicious meals. Note: All required ingredients and supplies are provided.</t>
  </si>
  <si>
    <t>Children-Languages</t>
  </si>
  <si>
    <t>Educational</t>
  </si>
  <si>
    <t xml:space="preserve">Italian for Kids: Beginner </t>
  </si>
  <si>
    <t>6- 8</t>
  </si>
  <si>
    <t>$99.00 - $120.00</t>
  </si>
  <si>
    <t>Uno, due, tre! Through themed crafts and games in basic Italian, children develop their Italian vocabulary and learn to count, write, and sing in this beautiful language! This program is a fantastic way to supplement your child’s elementary school Italian lessons.</t>
  </si>
  <si>
    <t xml:space="preserve">French for Kids: Beginner </t>
  </si>
  <si>
    <t>Une, deux, trois! Through themed crafts and games in basic French, children develop their French vocabulary and learn to count, write and sing in our country's other official language! This program is a great way to supplement your child’s elementary school French lessons.</t>
  </si>
  <si>
    <t>Children-Life Skills &amp; Social Development</t>
  </si>
  <si>
    <t>Money Smart Kids</t>
  </si>
  <si>
    <t>$47.00 - $56.00</t>
  </si>
  <si>
    <t>Understand how money works so you can make money smart choices! Through discussions and activities about money management, build your knowledge about the value and use of money, simple transactions, calculating change, different payment methods and value for price.</t>
  </si>
  <si>
    <t>Children-School Readiness</t>
  </si>
  <si>
    <t>Spectacular Spelling Bees</t>
  </si>
  <si>
    <t>$82.50 - $100.00</t>
  </si>
  <si>
    <t>Success is just a word away! Improve spelling skills and expand your vocabulary with fun word games and quizzes. Practice spelling a broad range of words as you prepare to be a spelling bee contestant in an end of program, friendly competition! Learning how to spell doesn't just improve literacy, it builds real-life skills like confidence and character too.</t>
  </si>
  <si>
    <t>Introduction to Poetry</t>
  </si>
  <si>
    <t>$66.00 - $79.50</t>
  </si>
  <si>
    <t>Explore the timeless art of poetry writing. Whether you are exploring creative writing for the first time or dream of becoming the next Shel Silverstein, it’s never too late to begin your journey into poetry. Through playful activities, games and sample readings, you will explore literary devices, rhythm, meters, stanzas, tone and voice. With opportunities for open-mic-style performances, you’ll become an inspired young poet and develop your unique voice.</t>
  </si>
  <si>
    <t>Children-Strategy Games</t>
  </si>
  <si>
    <t>Chess for Beginners</t>
  </si>
  <si>
    <t>5- 9</t>
  </si>
  <si>
    <t>$107.50 - $130.00</t>
  </si>
  <si>
    <t>Can we challenge you to a game of chess? Learn player fundamentals, including starting positions, how the pieces move, captures, check, checkmate, stalemate and pawn promotion. Chess is an educational game known for its many 'brainy' benefits: concentration, logic, memory, strategic thinking and problem solving—it's even been linked to improved academic performance! Plus, through friendly game play, learn how to handle wins and defeats, like a champ.</t>
  </si>
  <si>
    <t>Chess: Practice Play</t>
  </si>
  <si>
    <t>Up your chess strategy with some practice game play. Beginner players with a basic understanding of chess learn tips to improve their game, including: best opening and closing moves, good structure and keeping your powerful pieces safe. Each class introduces a new beginner strategy followed by friendly game play, so children can also learn how to handle wins and defeats, like a champ. Prerequisite: Chess for Beginners</t>
  </si>
  <si>
    <t>Family-Life Skills &amp; Social Development</t>
  </si>
  <si>
    <t>Craft with Me</t>
  </si>
  <si>
    <t>2- 4</t>
  </si>
  <si>
    <t>$92.25 - $101.25</t>
  </si>
  <si>
    <t>Does your little one like to get their hands messy making crafts? Let your imaginations run wild together with some creative crafting! Here, you and your child will paint a little, cut a bit, colour some, and glue a strip!</t>
  </si>
  <si>
    <t>Paint with Me</t>
  </si>
  <si>
    <t>$126.00 - $150.00</t>
  </si>
  <si>
    <t>Help your young Picasso create their own masterpieces! Each week produce a work of art using different mediums and painting techniques such as water colour, textured painting, and finger/toe painting and stamping. Sing-alongs and storytelling complement the art activities and stimulates imagination even more!</t>
  </si>
  <si>
    <t>Make Music with Me</t>
  </si>
  <si>
    <t>Make music together: sing, shake, drum and move to all your toddler’s favourite songs! Help your little one gain a love of music through singing, dancing and playing instruments, plus some other fun (games! arts &amp; crafts!) on the side.</t>
  </si>
  <si>
    <t>Play with Me</t>
  </si>
  <si>
    <t>1- 3</t>
  </si>
  <si>
    <t xml:space="preserve">$115.50 - $137.50
</t>
  </si>
  <si>
    <t>Preschoolers build new friendships and create memories by doing what they do best—play! Recreational activities and interactive games are complemented by arts &amp; crafts and song time.</t>
  </si>
  <si>
    <t>Baby's First Playdate</t>
  </si>
  <si>
    <t>0-12M</t>
  </si>
  <si>
    <t>$84.00 - $100.00</t>
  </si>
  <si>
    <t>New faces and new friends – for both baby and parents! Clapping, music and movement! Babies play side-by-side as they explore sensory materials, songs and story time in a social setting that stimulates language and motor skills.</t>
  </si>
  <si>
    <t>Inclusion-Life Skills &amp; Social Development</t>
  </si>
  <si>
    <t>Vaughan Enriched Day Program</t>
  </si>
  <si>
    <t>18- 64</t>
  </si>
  <si>
    <t>$569.25 - $625.50</t>
  </si>
  <si>
    <t>Want to stay involved in your community but need supervision? Receive mental and social stimulation in this day program by participating in fun, instructor facilitated group and age-appropriate activities like bocce, bowling, social games, swimming, and exercising in the fitness centre. Plus, learn practical household tasks such as cleaning and cooking. Develop independence, confidence, and a sense of belonging among new friends. The Vaughan Enriched Day Program has been servicing the community for several years, helping individuals with various disabilities lead inclusive, quality lives.</t>
  </si>
  <si>
    <t>Connect</t>
  </si>
  <si>
    <t>13- 21</t>
  </si>
  <si>
    <t>Connect with new friends over fun group activities such as baking, scrapbooking, swimming, dancing, bocce, cards, games, and visits from special guests. The focus on community awareness and social interaction outside the family unit helps develop life skills including problem solving, setting goals, expressing feelings appropriately, taking turns, asking for help, and initiating conversation. Note: To be eligible, participants must be able to manage themselves safely and independently within a group environment. Weekly swimming is a component of this program.</t>
  </si>
  <si>
    <t>The Social Lounge</t>
  </si>
  <si>
    <t>20- 30</t>
  </si>
  <si>
    <t>$327.25 - $393.25</t>
  </si>
  <si>
    <t>The Social Lounge is a vibrant and inclusive program designed to help young adults with disabilities enhance their social skills and build meaningful relationships. Through engaging activities such as creative projects, social etiquette practice and self-awareness exercises, participants will gain valuable tools for navigating real-world situations. This supportive environment encourages connection, socialization, personal growth, and working together in group activities. Join us for an empowering experience and discover a space where friendships flourish, skills improve, and every connection feels like a win. Note: To be eligible for this program, participants should be fully independent and have the ability to follow the program curriculum with minimal assistance. The participant-to-staff ratio is 1:6 and in intake is mandatory prior to register in the program.</t>
  </si>
  <si>
    <t>DownTown Club</t>
  </si>
  <si>
    <t>18- 30</t>
  </si>
  <si>
    <t>$357.00 - $429.00</t>
  </si>
  <si>
    <t>Join the club! Designed for young adults with Down syndrome, this social group focuses on building a social network and forging lasting friendships. Activities emphasize healthy living, creativity, and skills development and are supplemented by occasional guest speakers.</t>
  </si>
  <si>
    <t>Creative Connections</t>
  </si>
  <si>
    <t>$292.50 - $322.50</t>
  </si>
  <si>
    <t>Delivered in partnership with Community Living York South. This dynamic program for older adults blends artistic expression with lively social activities to boost mental and emotional well-being and bring more colour, movement and meaningful moments to your week. Whether shaping something new with your hands or sparking conversations that inspire, every session strengthens fine motor skills, cognitive agility and social connections. Thoughtfully designed activities and tailored cognitive exercises are delivered in a supportive space perfect for fostering community ties, which is essential for emotional health. This program helps maintain a sharp and responsive mind, while contributing to an enriching lifestyle.</t>
  </si>
  <si>
    <t>Inclusion-School Readiness</t>
  </si>
  <si>
    <t>Discovery Club Math: Private</t>
  </si>
  <si>
    <t>7- 99</t>
  </si>
  <si>
    <t>$472.50 - $567.50</t>
  </si>
  <si>
    <t>Discover your love of learning math with one-on-one support! Work through personalized, weekly math challenges, including number sense and numeration, geometry, measurement, patterns, and problem-solving. Build confidence in your knowledge and gain valuable life skills for long-term success.</t>
  </si>
  <si>
    <t>Discovery Club Reading and Writing: Private</t>
  </si>
  <si>
    <t>Discover your love of learning how to read and write! Work through weekly reading and writing challenges aligned with Ontario curriculum, including oral communication, targeted reading strategies, and creative writing. Build confidence in your knowledge and gain valuable life skills for long-term success. Supplies needed: paper, pencil, pencil crayons/crayons and dice.</t>
  </si>
  <si>
    <t>Preschool-Languages</t>
  </si>
  <si>
    <t>Vaughan Playschool: Italian</t>
  </si>
  <si>
    <t>3- 5</t>
  </si>
  <si>
    <t>$74.00 - $82.00</t>
  </si>
  <si>
    <t>Uno, due, tre! This program introduces basic Italian vocabulary through story time rhymes, and verbal and written activities. Preschoolers practice phonetics, use simple vocabulary to describe objects, respond to questions, and learn to count, write and sing – all in Italian.</t>
  </si>
  <si>
    <t>Vaughan Playschool: French</t>
  </si>
  <si>
    <t>$114.00 - $138.00</t>
  </si>
  <si>
    <t>Bonjour mes amis! This program introduces basic French vocabulary through story time, rhymes, verbal and written activities. Preschoolers learn phonetics, use simple vocabulary to describe objects, respond to questions, learn to count, write and sing - all in French.</t>
  </si>
  <si>
    <t>Preschool-School Readiness</t>
  </si>
  <si>
    <t xml:space="preserve">Vaughan Playschool: Summer </t>
  </si>
  <si>
    <t>$162.75 - $178.50</t>
  </si>
  <si>
    <t>Designed to provide your older preschooler with a summertime, structured classroom experience that encourages independence and confidence. Your young one will build on their cognitive, gross and fine motor skills while learning age-appropriate math, reading, writing and science – helping them prepare for the classroom! Outdoor play (just like big kid school!) complements the learning.</t>
  </si>
  <si>
    <t>Vaughan Playschool: Reading &amp; Writing</t>
  </si>
  <si>
    <t>$112.00 - $124.00</t>
  </si>
  <si>
    <t>We inspire imagination. This program builds simple literacy skills through story time, drama, rhymes, verbal and written activities. Preschoolers learn phonetics, use simple vocabulary to describe objects, ask and respond to questions, listen to stories and tell their own ones.</t>
  </si>
  <si>
    <t>Vaughan Playschool: Math</t>
  </si>
  <si>
    <t>$171.00 - $204.00</t>
  </si>
  <si>
    <t>We make math fun! This program introduces mathematic vocabulary and concepts using sensory activities and games. Preschoolers learn to count and sequence numbers, name shapes, repeat patterns, solve problems and measure, compare and sort objects.</t>
  </si>
  <si>
    <t>Vaughan Playschool: Science</t>
  </si>
  <si>
    <t>We pique curiosity. This program explores the natural world with observations and experiments that use all five senses. Preschoolers learn to ask questions, tell stories, test theories, solve problems, and think creatively and critically about the world around them. Topics are based on group interest and may include animals, plants, dinosaurs, earth, space, and/or the weather.</t>
  </si>
  <si>
    <t>Vaughan Playschool: Junior</t>
  </si>
  <si>
    <t>2- 3</t>
  </si>
  <si>
    <t>$693.00 - $828.00</t>
  </si>
  <si>
    <t>Designed for your little one as they start their journey towards school readiness, this program creates independence from parents and develops age-appropriate social, emotional and fine and gross motor skills. Through singing and playing, children learn about sharing, taking turns, washing-up, following directions, and communicating with words — all while having fun and making new friends!</t>
  </si>
  <si>
    <t>Vaughan Playschool: Senior</t>
  </si>
  <si>
    <t>$576.00 - $690.00</t>
  </si>
  <si>
    <t>Designed for the older preschooler, this program offers a more enriched, structured classroom experience that encourages independence and confidence. Preschoolers build on their cognitive, gross and fine motor skills while learning age-appropriate math, reading, writing, and science—helping them become great learners! Spring session features a graduation ceremony.</t>
  </si>
  <si>
    <t>Youth-Life Skills &amp; Social Development</t>
  </si>
  <si>
    <t>Money Smart: Tips for Teens</t>
  </si>
  <si>
    <t>11- 14</t>
  </si>
  <si>
    <t>Understand how money works so you can make money smart choices! Learn how to manage your money through discussions and hands-on activities about earning, saving, spending, owing, tracking, giving, investing, and safeguarding your money.</t>
  </si>
  <si>
    <t>Youth-Professional Skills</t>
  </si>
  <si>
    <t>Public Speaking 101</t>
  </si>
  <si>
    <t>$90.00 - $107.50</t>
  </si>
  <si>
    <t>Got stage fright? Good news: public speaking is a learned (not natural!) skill. Overcome your fear by practicing public speaking, individually and in small groups. Plus, get presentation tips including how to write helpful speaking notes and exude confidence, plus feedback on your style and mannerisms when delivering a speech. Learn to be a public speaking pro in the classroom! Note: For the Vaughan Studios &amp; Event Space location, parking is not available on-site. Metered street parking and nearby paid parking options are available.</t>
  </si>
  <si>
    <t xml:space="preserve">Please and Thank You Email Etiquette </t>
  </si>
  <si>
    <t>13- 16</t>
  </si>
  <si>
    <t>$27.00 - $32.25</t>
  </si>
  <si>
    <t>Write punchier, more professional and effective emails. Sound your best when communicating with teachers, employers, even peers, by following a few key rules when drafting an email. Develop concise writing skills to clearly communicate ideas. Strike the right tone of voice and level of formality for your audience. Formulate eye-catching subject lines. Learn about appropriate and accessible fonts and colours. Practice proper grammar and spelling (especially of those commonly confused words). And, explore various email tools, such as attachments and hyperlinks.</t>
  </si>
  <si>
    <t>Resume Building &amp; Interview Skills</t>
  </si>
  <si>
    <t>Looking for a job? Need help writing a resume? Want to perfect your job interviewing skills? Learn tips so you can land your dream job!</t>
  </si>
  <si>
    <t>Al Ignite</t>
  </si>
  <si>
    <t>Enrichment</t>
  </si>
  <si>
    <t xml:space="preserve">AI Ignite </t>
  </si>
  <si>
    <t>$450.00 - $495.00</t>
  </si>
  <si>
    <t>Delivered in partnership with Logic Fusion. Designed for curious minds, this program combines the basics of artificial intelligence (AI) and machine learning (ML) with fun, hands-on projects. Build your own ML models that can identify real-world objects and sounds with impressive accuracy, all while learning the crucial role of data and how to collect it to train your models. Expand your skills to bring your AI creations to life, using their intelligence to accomplish tasks in the physical world. Note: The camp day is 8:30am to 4:30pm. Camp programming runs from 9am to 4pm. Before &amp; After Care is not available for camps located at heritage homes, parks, the City Playhouse Theatre, or for any half day camp.</t>
  </si>
  <si>
    <t>Al Ignite: Junior</t>
  </si>
  <si>
    <t>Delivered in partnership with Logic Fusion. Discover the fascinating field of artificial intelligence and its potential to solve real-world problems while learning the basics. Create your own machine-learning models to classify images, predict labels, and use computer vision. No prior experience with AI is required. Sample projects include a Ripe Fruit Checker (determining fruit ripeness), Snap Clap Whistle (identifying sound), and Mask Detector. Note: The camp day is 8:30am to 4:30pm. Camp programming runs from 9am to 4pm. Before &amp; After Care is not available for camps located at heritage homes, parks, the City Playhouse Theatre, or for any half day camp.</t>
  </si>
  <si>
    <t>Bronze Cross Exam</t>
  </si>
  <si>
    <t>Exams</t>
  </si>
  <si>
    <t>$76.00 - $83.50</t>
  </si>
  <si>
    <t xml:space="preserve">This examination is designed for candidates who have completed the course but either missed or failed the original exam. It is also ideal for candidates requiring re-certification. There will be an evaluation of all items at this level. Note: Successful candidates receive certification. Prerequisite: Bronze Medallion and Emergency First Aid or Standard First Aid from one of: Lifesaving Society, St.John Ambulance, Canadian Red Cross, and Canadian Ski Patrol. Note: Please click on "More Info" for specific course details, dates and times. </t>
  </si>
  <si>
    <t>Bronze Medallion Challenge Exam</t>
  </si>
  <si>
    <t>Standard First Aid &amp; CPR-C</t>
  </si>
  <si>
    <t>$98.00 - $107.75</t>
  </si>
  <si>
    <t>Candidates gain comprehensive training in all aspects of first aid and CPR-C Standard First Aid is for those who want an in-depth understanding of such topics as: medical and legal considerations; spinal injury management; environmental injuries; bone and joint injuries; abdominal and chest injuries; burnsl and other medical emergencies. CPR-C covers adult, child, and infant CPR. Successful candidates are awarded Lifesaving Society Standard First Aid and CPR-C certifications. These are recognized by the Workplace Safety &amp; Insurance Board (WSIB). Prerequisite: Age 14 years+</t>
  </si>
  <si>
    <t>Adult-Cardio &amp; Dance</t>
  </si>
  <si>
    <t>Group Fitness</t>
  </si>
  <si>
    <t>Zumba Fitness</t>
  </si>
  <si>
    <t>$139.50 - $153.00</t>
  </si>
  <si>
    <t>Working out shouldn't be boring! Improve your rhythm and tone your body with Latin dance moves such as the Cha Cha, Mambo, Calypso, plus belly dancing.</t>
  </si>
  <si>
    <t>$192.00 - $231.00</t>
  </si>
  <si>
    <t>Our regular Zumba class with light dumbbells and resistance equipment for muscle-sculpting.</t>
  </si>
  <si>
    <t>Adult-Low Impact</t>
  </si>
  <si>
    <t xml:space="preserve">A series of ancient Chinese movements which focus on balance, flexibility, relaxation and breathing at a gentle and controlled pace. Health benefits include better sleep and reduced blood pressure and arthritic pain. </t>
  </si>
  <si>
    <t>TIME (Together in Movement &amp; Exercise)</t>
  </si>
  <si>
    <t>$105.00 - $125.00</t>
  </si>
  <si>
    <t>Created by the Toronto Rehabilitation Institute, TIME is a community-based exercise program for individuals with MS or Parkinson's disease, those who have had a stroke, acquired brain injury or mobility and/or balance challenges related to chronic orthopedic or neurological conditions. Physician's referral form must be completed prior to registering for the program</t>
  </si>
  <si>
    <t>$208.00 - $250.25</t>
  </si>
  <si>
    <t>Clear your mind while toning your body. Adults of any fitness level can practice Qigong, an ancient Chinese Energy (Qi) Exercise (Gong). Slow movements in a standing or seated position, controlled breathing, and mindful concentration challenge the human body to adapt to certain postures and movement, providing an overall holistic way of achieving physical fitness. Note: For the Vaughan Studios &amp; Event Space location, parking is not available on-site. Metered street parking and nearby paid parking options are available.</t>
  </si>
  <si>
    <t>Tai Chi: Advanced</t>
  </si>
  <si>
    <t>Adult-Spin</t>
  </si>
  <si>
    <t>SpinFIT</t>
  </si>
  <si>
    <t>55-64</t>
  </si>
  <si>
    <t>$182.00 - $217.75</t>
  </si>
  <si>
    <t>A beginner-friendly indoor cycling class designed with the novice in mind. Enjoy a 30-minute gentle, yet challenging, ride followed by 15 minutes of core exercises and stretching. Experience all the benefits of cycling at a pace that suits you: improve your heart health, boost energy and build muscle. This program is intended for individuals without pre-existing health conditions. Proper workout attire required.</t>
  </si>
  <si>
    <t>Adult-Strength &amp; Conditioning</t>
  </si>
  <si>
    <t>HIIT Group Personal Training</t>
  </si>
  <si>
    <t>$222.00 - $267.00</t>
  </si>
  <si>
    <t xml:space="preserve">Interested in personal training but can't commit to the cost? Try HIIT: high-intensity interval training (with low-intensity options) using weights, TRX and functional equipment – circuit style. The small group sessions split the cost of the personal trainer, while giving you more one-on-one time for goal setting and technique correction than large group classes. Join today and feel amazing tomorrow! </t>
  </si>
  <si>
    <t xml:space="preserve">Queenax Functional Fitness Group Training </t>
  </si>
  <si>
    <t>$178.75 - $214.50</t>
  </si>
  <si>
    <t>Squeeze in a quick but effective CORE and full-body workout. Our core is the centre of everything we do - it allows us to sit, stand, reach and bend. Functional training on the Queenax rig system replicates these actual physical activities we experience in everyday living to strengthen, tone and improve overall ability to function. Note: All fitness levels welcome.</t>
  </si>
  <si>
    <t>CIRC-HIIT</t>
  </si>
  <si>
    <t>High intensity interval training where you give 100% during burst-exercises followed by short periods of recovery. Get your heart rate up and burn more calories in less time!</t>
  </si>
  <si>
    <t>Adult-Weight &amp; Muscle Training</t>
  </si>
  <si>
    <t>Tone, Tighten, Trim</t>
  </si>
  <si>
    <t>Tone, tighten and trim your body with muscle conditioning exercises. Designed to suit all fitness levels, this easy-to-follow workout includes the use of hand weights and resistance bands to burn fat, strengthen muscles, and improve balance and coordination.</t>
  </si>
  <si>
    <t>Cardio + Core + Conditioning</t>
  </si>
  <si>
    <t>$240.50 - $289.25</t>
  </si>
  <si>
    <t xml:space="preserve">Sculpt, tone and sweat for a stronger, leaner you! This high energy workout program uses your own body weight for resistance, emphasizing the 3 C's - cardio, core and conditioning. Exercises include burpees, lunges, planks and squats - all geared to achieve maximum results. </t>
  </si>
  <si>
    <t>Adult-Yoga &amp; Pilates</t>
  </si>
  <si>
    <t>$162.00 - $177.75</t>
  </si>
  <si>
    <t>Bring harmony and balance into your life with yoga. Learn basic yoga poses through careful explanations in a non-intimidating, refreshing and relaxing environment that encourages you to become more flexible and open. Perfect for beginners! Participants must bring their own yoga mat and any additional equipment they would like to use.</t>
  </si>
  <si>
    <t>Relieve everyday stress while learning the fundamentals of proper breathing, correct body alignment and core concepts of pilates exercises in an informative and relaxing atmosphere. Note: Participants must bring their own mat and any additional equipment they would like to use.</t>
  </si>
  <si>
    <t>Yoga: Restorative</t>
  </si>
  <si>
    <t>Experience the positive effects of conscious breathing, stretching and relaxation. This is a gentle, therapeutic style of yoga. Note: Participants must bring their own yoga mat and any additional equipment they would like to use.</t>
  </si>
  <si>
    <t>Children-Strength &amp; Conditioning</t>
  </si>
  <si>
    <t xml:space="preserve">Circuit Training for Kids </t>
  </si>
  <si>
    <t>Circuit-style exercises that encourage kids to build body awareness, balance, agility, speed and strength using light weights, as well as their own bodyweight, as resistance.</t>
  </si>
  <si>
    <t>Family-Cardio &amp; Dance</t>
  </si>
  <si>
    <t>$214.50 - $256.75</t>
  </si>
  <si>
    <t>Parent-child bonding time on the dance floor! Learn Latin dance such as salsa, merengue, reggaeton, plus belly dancing. This cool cardio workout is a fun way to spend quality time with your child, with the added bonus of strengthening and toning your body while improving your rhythm. Note: One parent/guardian per registered child.</t>
  </si>
  <si>
    <t>Family-Strength &amp; Conditioning</t>
  </si>
  <si>
    <t>Bootcamp: Baby &amp; Me</t>
  </si>
  <si>
    <t>$198.00 - $237.00</t>
  </si>
  <si>
    <t>Run, squat, jump and sweat your way through a tough (but fun!) total body workout, with the motivation of baby.  Despite the hard work – strength training, obstacles and drills using dumbbells, resistance bands and jump rope – you’ll finish your workout feeling stronger and even MORE energized! Note: It is recommended that you place baby in a carrier or stroller for the duration of the workout.</t>
  </si>
  <si>
    <t>Family-Yoga &amp; Pilates</t>
  </si>
  <si>
    <t>Pilates: Baby &amp; Me</t>
  </si>
  <si>
    <t>Bond with your baby while enjoying the mental and physical benefits of pilates. Learn the poses, breathing and movement associated with this popular fitness discipline which works to lengthen, shape and tone your body. Babies also enjoy circle time, songs, the parachute and bubbles. This program is recommended for babies 6 weeks to crawling. Note: Participants must bring their own mat and any additional equipment they would like to use.</t>
  </si>
  <si>
    <t>Older Adult-Cardio &amp; Dance</t>
  </si>
  <si>
    <t>65-99</t>
  </si>
  <si>
    <t>$33.00 - $39.00</t>
  </si>
  <si>
    <t>Dance yourself into shape with salsa, merengue, reggaeton, and belly dancing music! Get a total body toning workout that improves rhythm, burns calories and strengthens muscles. Dance moves and pacing is easy-to-follow and geared towards older adults.</t>
  </si>
  <si>
    <t>DanceFIT</t>
  </si>
  <si>
    <t xml:space="preserve">Get fit on the dance floor! Move and groove to music from the 50s, 60s and beyond, then cool down with mat work and muscle strengthening exercises. Improve your physical endurance, balance and posture all while having fun. Dance moves and pacing is easy-to-follow and geared towards older adults. </t>
  </si>
  <si>
    <t>Older Adult-Low Impact</t>
  </si>
  <si>
    <t xml:space="preserve">SeniorFIT </t>
  </si>
  <si>
    <t>$22.50 - $24.75</t>
  </si>
  <si>
    <t xml:space="preserve">Looking to get and stay fit? This low impact fitness program focuses on cardiovascular exercises including low impact aerobics and muscle conditioning using resistance bands, relaxation and flexibility. Get up to 3,000 steps. Hand weights and resistance bands recommended. </t>
  </si>
  <si>
    <t>$20.00 - $22.00</t>
  </si>
  <si>
    <t>Elevate your Tai Chi practice. Designed for those with previous experience, this class focuses on a series of continuous, gentle movements that enhance balance, flexibility and relaxation. Learn more advanced movements and gain a deeper understanding of how to transition smoothly from one posture to another. The health benefits of this practice include improved sleep, reduced blood pressure, and relief from arthritic pain. Ideal for individuals who can follow a 17-movement set.</t>
  </si>
  <si>
    <t>$22.00 - $24.00</t>
  </si>
  <si>
    <t>ArthritisFIT</t>
  </si>
  <si>
    <t>Increase your energy and fitness level with low impact aerobics, strength and muscle training using light weights, stability ball, and elastic bands. All classes will integrate abdominal floor exercises. Recommended for highly mobile older adults.</t>
  </si>
  <si>
    <t>OsteoFIT</t>
  </si>
  <si>
    <t>Exercise is recommended for everyone with osteoporosis. By doing low-impact cardio and weight bearing activities to target your legs, hips and lower spine, you can slow the rate of bone loss and build muscle strength, reducing the chance of falls and fractures. Note: If you are new to exercise and have osteoporosis, speak to your doctor before starting this program.</t>
  </si>
  <si>
    <t>ChairFIT</t>
  </si>
  <si>
    <t>$35.75 - $42.25</t>
  </si>
  <si>
    <t xml:space="preserve">Step touch, heel tap, mambo and more…all while sitting in a chair! Chair fitness combines aerobic movements and muscle strengthening exercises for a low-impact workout that keeps pressure off the joints. </t>
  </si>
  <si>
    <t>Older Adult-Spin</t>
  </si>
  <si>
    <t>$26.00 - $32.50</t>
  </si>
  <si>
    <t>Older Adult-Weight &amp; Muscle Training</t>
  </si>
  <si>
    <t xml:space="preserve">Muscle Conditioning </t>
  </si>
  <si>
    <t>Are daily activities like lifting, climbing or carrying difficult for you? Resistance exercises using weights and rubber bands can help to strengthen muscle fibres. Regular training builds muscle mass and endurance, and helps improve balance, making it easier to maintain an independent and active lifestyle.</t>
  </si>
  <si>
    <t>Older Adult-Yoga &amp; Pilates</t>
  </si>
  <si>
    <t>Relax your mind and body! Yoga integrates breath and movement to gently strengthen the body, release built-up stress and improve flexibility and posture.</t>
  </si>
  <si>
    <t>A gentle form of yoga that is practiced sitting on a chair or standing using a chair for support. Improve your strength, flexibility, and mobility through standing or sitting yoga poses specially adapted for older adults at any level of health and fitness.</t>
  </si>
  <si>
    <t>Relax and relieve everyday stress! Low impact pilates poses and movements are modified to suit the needs of older adults, enhancing flexibility, strength, balance and muscle tone. Note: Participants must bring their own mat and any additional equipment they would like to use.</t>
  </si>
  <si>
    <t>Preschool-Cardio &amp; Dance</t>
  </si>
  <si>
    <t>Disney Inspired Fitness Fun</t>
  </si>
  <si>
    <t>$139.75 - $169.00</t>
  </si>
  <si>
    <t>Bring some magic to your workout with Disney-inspired exercises! Get up and move, stretch, jog and jump to Disney music. Giggles and dressing like your favourite Disney character are encouraged. Fitness has never been more fun!</t>
  </si>
  <si>
    <t>Preschool-Strength &amp; Conditioning</t>
  </si>
  <si>
    <t>Train Like a Superhero!</t>
  </si>
  <si>
    <t>$156.00 - $188.50</t>
  </si>
  <si>
    <t>Run as fast as Flash! Smash calories like She-Hulk. Jump as far as Spiderman! Small but mighty superhero fans have fun exercising to the movements (and powers!) of their favourite superheroes. They’ll build strength, better balance and coordination, and burn energy. Dressing like a superhero (wearing a costume) is optional but encouraged!</t>
  </si>
  <si>
    <t>Youth-Strength &amp; Conditioning</t>
  </si>
  <si>
    <t>TeenFIT</t>
  </si>
  <si>
    <t>$230.75 - $276.25</t>
  </si>
  <si>
    <t>No more excuses: add a fitness routine to your lifestyle to look and feel better! Learn proper workout techniques, how to use cardio and weight training equipment, and receive nutrition tips from Vaughan Fitness staff. Get and stay motivated with other teens while you do warm-ups, drills, and group exercises together. Continue with your active routine by receiving a complimentary 3-visit Vaughan Fitness pass. Note: The 3-visit pass provided to all participants expires 6 months from the start date of the program. Comfortable workout clothing, running shoes, a water bottle and towel are required</t>
  </si>
  <si>
    <t>Adult-Health &amp; Wellness</t>
  </si>
  <si>
    <t>Back Health</t>
  </si>
  <si>
    <t>$90.00 - $108.00</t>
  </si>
  <si>
    <t>Delivered in partnership with My Physio Sports and Rehab Centre. An educational and active-based program helping participants understand the common causes of back pain and injury. Learn how to integrate clinically proven exercises into your routine to prevent and restore spinal health. Classes include progressive movements designed to build strength and increase core stability, supporting the demands of daily life, work or athletics. Note: Participants are required to bring their own yoga mat to each class.</t>
  </si>
  <si>
    <t>Movement for Desk Workers</t>
  </si>
  <si>
    <t xml:space="preserve">$90.00 - $108.00
</t>
  </si>
  <si>
    <t>Delivered in partnership with My Physio Sports and Rehab Centre. Long hours at a desk don’t have to take a toll on your body. This program is designed for office professionals looking to combat the effects of a sedentary lifestyle with simple, effective movements. Learn easy-to-follow stretches that can be performed right at your desk, as well as resistance band exercises to strengthen the body — no gym required. If you’re tight on time or space, the program helps you move more, feel better and stay energized throughout the workday.</t>
  </si>
  <si>
    <t>Adult-Health Counselling</t>
  </si>
  <si>
    <t>The Golden Hour</t>
  </si>
  <si>
    <t>$201.00 - $240.00</t>
  </si>
  <si>
    <t>Delivered in partnership with Vaughan Counselling &amp; Psychotherapy. The best hours are shared. Led by a registered psychotherapist (qualifying), this program is designed to offer centredness, creativity and community in equal measure. Through guided mindfulness practices, creative art projects, and meaningful group conversations, participants will explore emotional well-being and experience the power of social connection.</t>
  </si>
  <si>
    <t>Adult-Nutrition</t>
  </si>
  <si>
    <t>Healthy Eating Series</t>
  </si>
  <si>
    <t>$134.00 - $161.00</t>
  </si>
  <si>
    <t xml:space="preserve">Led by a certified nutritionist, this four-part nutrition series combines practical tips with live meal-prep demonstrations to help you eat well without the overwhelm. Each week focuses on a different topic, giving you tools to build lasting habits and the confidence to make it all happen at home.  Week 1: Meal planning for wellness  Learn how to build balanced meals, manage portions and save time in the kitchen. In-class meal-prep demos include mason jar salads and overnight oats.  Week 2: Eating for a healthy heart  Get to know heart-healthy fats, fiber-rich foods and ways to cut back on sodium. In-class meal-prep demos include one-pan Mediterranean salmon with veggies and homemade hummus with wholegrain crackers and veggies.  Week 3: Stay energized with smart snacks  Explore how protein, healthy fats and complex carbs fuel your day. In-class meal-prep demos include no-bake energy bites and Greek yogurt parfaits with granola and berries.  Week 4: Healthy dinners in a dash Discover time-saving weeknight dinner strategies and batch cooking ideas to reduce reliance on takeout. In-class meal-prep demos include stir-fry with lean protein and brown rice and sheet pan chicken fajitas. </t>
  </si>
  <si>
    <t xml:space="preserve">Healthy Eating Series: Meal Planning for Wellness </t>
  </si>
  <si>
    <t>$40.00 - $48.00</t>
  </si>
  <si>
    <t xml:space="preserve">Led by a certified nutritionist and part of the Healthy Eating Series, this session focuses on building balanced meals, managing portions and saving time in the kitchen. Get practical tips, plus a live meal-prep demonstration of two recipe staples: mason jar salads and overnight oats. </t>
  </si>
  <si>
    <t>Healthy Eating Series: Eating for a Healthy Heart</t>
  </si>
  <si>
    <t xml:space="preserve">Led by a certified nutritionist and part of the Healthy Eating Series, this session focuses on heart-smart nutrition. Get to know heart-healthy fats, fiber-rich foods, and ways to cut back on sodium. Get practical tips, plus a live meal-prep demonstration of two heart-healthy recipes: Mediterranean salmon with veggies and homemade hummus with wholegrain crackers and veggies. </t>
  </si>
  <si>
    <t>Healthy Eating Series: Stay Energized with Smart Snacks</t>
  </si>
  <si>
    <t xml:space="preserve">Led by a certified nutritionist and part of the Healthy Eating Series, this session is all about energy! Explore how protein, healthy fats and complex carbs fuel your day. Get practical tips, plus a live meal-prep demonstration that includes no-bake energy bites and Greek yogurt parfaits with granola and berries. </t>
  </si>
  <si>
    <t xml:space="preserve">Healthy Eating Series: Healthy Dinners in a Dash </t>
  </si>
  <si>
    <t xml:space="preserve"> Led by a certified nutritionist and part of the Healthy Eating Series, this session proves that fast and nutritious meals are possible, even on your busiest days. Discover time-saving weeknight dinner strategies and batch cooking ideas to reduce reliance on takeout. Get practical tips, plus a live meal-prep demonstration of two quick, wholesome recipes: stir-fry with lean protein and brown rice and sheet pan chicken fajitas. </t>
  </si>
  <si>
    <t>Children-Health &amp; Wellness</t>
  </si>
  <si>
    <t>$187.50 - $225.00</t>
  </si>
  <si>
    <t>Delivered in partnership with Kind &amp; Confident Ed. Find inner peace and self-love by teaching your young child mindfulness. Young Yogis shift their focus from perfection to progress and explore, move and grow through mindful yoga games, breathing activities, music fun, and crafting that focuses on the process rather than the product. Young Yogis develop their mind body soul connection through group activities and innovative games. Note: Participants are required to bring their own yoga mat.</t>
  </si>
  <si>
    <t>Children-Health Counselling</t>
  </si>
  <si>
    <t xml:space="preserve">Feeling in Colour: Art &amp; Wellness for Kids </t>
  </si>
  <si>
    <t>Delivered in partnership with Vaughan Counselling &amp; Psychotherapy. Let your creativity take the lead. Make space for big feelings. Led by a registered psychotherapist (qualifying), this program guides you through expressing emotions, building focus and calming your mind through creative art activities and mindfulness exercises. Each week, fun projects will blend art with wellness tools to help you feel more connected, self-aware and at ease, inside and out. This nurturing and safe space encourages you to explore who you are and how you feel, one brushstroke, one breath, at a time.</t>
  </si>
  <si>
    <t>Family-Health &amp; Wellness</t>
  </si>
  <si>
    <t>Beaming Beginnings</t>
  </si>
  <si>
    <t>$127.50 - $153.00</t>
  </si>
  <si>
    <t>Delivered in partnership with Kind and Confident Ed. An energetic and imaginative mindful program leaving your little one empowered and loved. Including: Toddler yoga, mindful play, affirmation singalongs and more. Note: One parent/guardian per registered child. Participants are required to bring their own yoga mat.</t>
  </si>
  <si>
    <t>Mindful Movers</t>
  </si>
  <si>
    <t>Delivered in partnership with Kind and Confident Ed. Connecting you and your little one through self love and mindfulness fun. Including: Baby yoga, music fun, and empowering storytime and so much more. Note: One parent/guardian per registered child. Participants are required to bring their own yoga mat.</t>
  </si>
  <si>
    <t>Infant Massage</t>
  </si>
  <si>
    <t>6M-1</t>
  </si>
  <si>
    <t>$138.75 - $166.25</t>
  </si>
  <si>
    <t>Delivered in partnership with International Association of Infant Massage. A calm and cozy environment where parents will learn the art of gentle touch and create a deeper bond with their baby, while promoting relaxation and overall well-being. Note: Participants are required to bring their own yoga to each class.</t>
  </si>
  <si>
    <t>Older Adult-Health &amp; Wellness</t>
  </si>
  <si>
    <t xml:space="preserve">The Golden Hour </t>
  </si>
  <si>
    <t>Preschool-Health &amp; Wellness</t>
  </si>
  <si>
    <t>Little Leaders</t>
  </si>
  <si>
    <t>Delivered in partnership with Kind &amp; Confident Ed. Foster a growth mindset and growing kind in your young child. Little Leaders will deepen a mind body soul connection through children's yoga, mindful crafting, gross motor activities and more. Note: Participants are required to bring their own yoga mat.</t>
  </si>
  <si>
    <t>Chanukah</t>
  </si>
  <si>
    <t>Holiday Celebrations</t>
  </si>
  <si>
    <t>Paint Your Own Pottery: Star of David Box</t>
  </si>
  <si>
    <t>$40.50 - $48.50</t>
  </si>
  <si>
    <t>Delivered in partnership with Mess for Fun. All fired up to create beautiful holiday art? Paint your own one-of-a-kind piece of pottery. Apply your unique artistic style with pottery paint and leave your finished creative gem with us. Afterwards, we will glaze and fire your pottery in a kiln. The completed masterpiece will be packaged and ready for pick-up the following week at your respective community centre. Note: Workshop includes one ‘ready to paint’ pottery piece and supplies that will be themed according to special calendar holidays. Children aged 3-6 yrs old must be accompanied by a parent/guardian. Mess for Fun reserves the right to provide a comparable pottery piece option if the advertised pottery piece is not available the day of the workshop.</t>
  </si>
  <si>
    <t xml:space="preserve">Paint Your Own Pottery: Menorah on a Tile </t>
  </si>
  <si>
    <t>$25.75 - $31.00</t>
  </si>
  <si>
    <t>Christmas</t>
  </si>
  <si>
    <t>Deck the Gingerbread House</t>
  </si>
  <si>
    <t>$28.00 - $33.50</t>
  </si>
  <si>
    <t>Let your creativity flow with this fun-filled and tasty workshop. Design and show off your dream gingerbread house and then share this edible treat with family and friends. Includes gingerbread house and candy decorations. Note: One parent/guardian per registered child.</t>
  </si>
  <si>
    <t>Paint Your Own Pottery: Christmas Collection</t>
  </si>
  <si>
    <t>$28.25 - $31.00</t>
  </si>
  <si>
    <t>Delivered in partnership with Mess for Fun. All fired up to create beautiful art? Paint your own one-of-a-kind piece of pottery. Apply your unique artistic style with pottery paint and leave your finished creative gem with us. Afterwards, we will glaze and fire your pottery in a kiln. The completed masterpiece will be packaged and ready for pick-up the following week at your respective community centre. Note: Workshop includes one ‘ready to paint’ pottery piece and supplies, including stensils. Children aged 3-6 yrs old must be accompanied by a parent/guardian. Mess for Fun reserves the right to provide a comparable pottery piece option if the advertised pottery piece is not available the day of the workshop.</t>
  </si>
  <si>
    <t xml:space="preserve">Seasonal Sweets: All I Want for Christmas is to Bake a Treat! </t>
  </si>
  <si>
    <t>$33.75 - $40.50</t>
  </si>
  <si>
    <t>Mark the season with a delicious treat! Our budding young bakers will whip up something special (and sweet!) while following safe kitchen practices. Note: We are a nut-aware environment; ingredients are nut-free. All required ingredients and supplies are provided. For the Vaughan Studios &amp; Event Space location, parking is not available on-site. Metered street parking and nearby paid parking options are available.</t>
  </si>
  <si>
    <t>Santa Claus is Coming to Town</t>
  </si>
  <si>
    <t>$14.75 - $17.75</t>
  </si>
  <si>
    <t>Want to make sure your list gets to Santa? While visiting with jolly old Saint Nick, make crafts and creations for each of his reindeer in this Christmas program. Note: One parent/guardian per registered child.</t>
  </si>
  <si>
    <t>Halloween</t>
  </si>
  <si>
    <t>Halloween 'Screams in a Box' Film Making</t>
  </si>
  <si>
    <t>$146.00 - $175.00</t>
  </si>
  <si>
    <t>Delivered in partnership with Film Camp in a Box. Oh, the horror! Get your screams out of the ‘box’ and onto the big screen. Under the guidance of our master filmmaker, and using the latest digital gear, young filmmakers will write, direct, act, film and edit a scary short. The result... a spine-tingling blockbuster to terrify your family and friends this Halloween. All movies created by participants will be made available for download at the end of the workshop AND automatically entered into the ‘Screams in a Box’ competition – an annual youth scary film challenge and festival held in November.</t>
  </si>
  <si>
    <t xml:space="preserve">Paint Your Own Pottery: Spooky Halloween Collection </t>
  </si>
  <si>
    <t>$28.25 - $34.00</t>
  </si>
  <si>
    <t xml:space="preserve">Seasonal Sweets: Halloween Bake a Treat (No Tricks!) </t>
  </si>
  <si>
    <t>Halloween Happenings</t>
  </si>
  <si>
    <t>Have a spooky good time celebrating the scariest holiday of the year with Halloween crafts and songs. Dress code in effect: Costumes a must! Note: One parent/guardian per registered child.</t>
  </si>
  <si>
    <t>Paint Your Own Pottery: Spooky Pet Bowls</t>
  </si>
  <si>
    <t>Thanksgiving</t>
  </si>
  <si>
    <t>Paint Your Own Pottery: Thanksgiving Squash Bowls</t>
  </si>
  <si>
    <t>Seasonal Sweets: Fall Harvest</t>
  </si>
  <si>
    <t>Paint Your Own Pottery: Large Pumpkin Cookie Jar</t>
  </si>
  <si>
    <t>$37.75 - $45.25</t>
  </si>
  <si>
    <t>Inspired Spaces: Hand-poured Candle Decor</t>
  </si>
  <si>
    <t>$9.50 - $11.50</t>
  </si>
  <si>
    <t>Transform your space with beautiful, hand-poured candle decor — made by you and featuring our thoughtfully curated seasonal scent “Autumn Pumpkin Spice.” Your creation is designed to bring cozy, fall-inspired charm to every corner of your home. Note: Includes one six-ounce hand-poured soy candle per participant. Participants must supply their own empty eight-ounce glass jar.</t>
  </si>
  <si>
    <t>Inclusion-December Break(In-person)</t>
  </si>
  <si>
    <t>Kool Holidays</t>
  </si>
  <si>
    <t>$399.00 - $478.50</t>
  </si>
  <si>
    <t>Keep ‘kool’ this holiday season by spending your days creating arts and crafts, playing cooperative games and staying active with new friends. With a focus on improving social skills and friendship, experienced camp counsellors provide an intensive level of attention, support and encouragement at this camp geared to individuals with special needs. Note: Programming will run from 9 a.m. to 4 p.m. daily with flexible drop-off from 8:30 a.m. and 9 a.m. and pickup available between 4 p.m. and 5 p.m. Flex drop-off and pick-up is not available at the Vaughan Studios &amp; Event Space or for any half day camp.</t>
  </si>
  <si>
    <t>Kool Summer Dayz</t>
  </si>
  <si>
    <t>$263.75 - $290.00</t>
  </si>
  <si>
    <t>Keep kool this summer! Spend your days cooking, creating arts &amp; crafts, playing cooperative games, enjoying theme days and kool special guests with new friends. With a focus on improving social skills and staying active, camp counsellors provide an intensive level of attention, support and encouragement at this camp, geared to individuals with disabilities. Note: The camp day is 8:30am to 4:30pm. Camp programming runs from 9am to 4pm. Before &amp; After Care is available for campers who require care before the camp day begins, from 7:30-8:30am, and after the camp day has ended, from 4:30-6pm. Separate registration is required.</t>
  </si>
  <si>
    <t>Nature Pursuits</t>
  </si>
  <si>
    <t>Pursue your love of nature through play, games, crafts and scavenger hunts. Escape, explore and experience the wonders of the environment (plants, animals, bugs!) with different nature-themed, outdoor and indoor activities each day. Note: The camp day is 8:30am to 4:30pm. Camp programming runs from 9am to 4pm. Before &amp; After Care is available for campers who require care before the camp day begins, from 7:30-8:30am, and after the camp day has ended, from 4:30-6pm. Separate registration is required.</t>
  </si>
  <si>
    <t>Children-Karate</t>
  </si>
  <si>
    <t>Karate: White Belt</t>
  </si>
  <si>
    <t>$174.00 - $210.00</t>
  </si>
  <si>
    <t>Delivered in partnership with OMAC World Class Martial Arts. Keep calm and kick it! Learn self-defense skills--blocks, kicks, footwork, stances, and powerful punches--through karate training. Martial arts positively benefits every facet of life, from self-control and cooperation to physical fitness and confidence, so you can tackle everyday adversities and conquer challenges. Note: Uniforms are required and will be made available for purchase on the first class by OMAC World Class Martial Arts for an additional fee of $75 (HST included). Pre-requisite: None</t>
  </si>
  <si>
    <t>Karate: Yellow Belt to Orange Belt</t>
  </si>
  <si>
    <t>Delivered in partnership with OMAC World Class Martial Arts. Keep calm and kick it! Learn self-defense skills--blocks, kicks, footwork, stances, and powerful punches--through karate training. Martial arts positively benefits every facet of life, from self-control and cooperation to physical fitness and confidence, so you can tackle everyday adversities and conquer challenges. Note: Uniforms are required and will be made available for purchase on the first class by OMAC World Class Martial Arts for an additional fee of $75 (HST included). Pre-requisite: White Belt</t>
  </si>
  <si>
    <t>Karate: Blue Belt to Purple Belt</t>
  </si>
  <si>
    <t>Delivered in partnership with OMAC World Class Martial Arts. Keep calm and kick it! Learn self-defense skills--blocks, kicks, footwork, stances, and powerful punches--through karate training. Martial arts positively benefits every facet of life, from self-control and cooperation to physical fitness and confidence, so you can tackle everyday adversities and conquer challenges. Note: Uniforms are required and will be made available for purchase on the first class by OMAC World Class Martial Arts for an additional fee of $75 (HST included). Pre-requisite: Orange Belt.</t>
  </si>
  <si>
    <t>Karate: Brown Belt to Black-White Belt</t>
  </si>
  <si>
    <t>Children-Taekwondo</t>
  </si>
  <si>
    <t>Taekwondo: Level 4 Black Belt</t>
  </si>
  <si>
    <t>$218.50 - $264.50</t>
  </si>
  <si>
    <t>Delivered in partnership with Woodbridge Taekwon-Do Inc. Kids have a lot of energy! Taekwondo training gives them a healthy outlet while having fun, staying fit and learning focus, integrity, and confidence. Regular Taekwondo classes at this age level helps build strength and character. Note: Uniforms are required and will be made available for purchase on the first class from Woodbridge Taekwon-Do Inc. for an additional fee of $87.00 (HST included). Belt testing occurs at the end of every course at the discretion of the instructor, when the child is deemed ready, and is required to progress through the levels. An additional belt testing fee, starting at $71.00 (HST included) for White Belt is collected by the Woodbridge Taekwon-Do Inc. at the time of testing. Students coming from other clubs must show proof of belt certification in Chang-Hon Style of Taekwon-Do, otherwise they must start at the White Belt level. All new students are required to purchase new club uniforms. Class information on structure, fees and testing will be emailed prior to the first class. Prerequisite: Level 3 Blue Belt to Black stripe</t>
  </si>
  <si>
    <t>Taekwondo: Level 1 Yellow Stripe to Yellow Belt</t>
  </si>
  <si>
    <t>Delivered in partnership with Woodbridge Taekwon-Do Inc. Kids have a lot of energy! Taekwondo training gives them a healthy outlet while having fun, staying fit and learning focus, integrity, and confidence. Regular Taekwondo classes at this age level helps build strength and character. Note: Uniforms are required and will be made available for purchase on the first class from Woodbridge Taekwon-Do Inc. for an additional fee of $87.00 (HST included). Belt testing occurs at the end of every course at the discretion of the instructor, when the child is deemed ready, and is required to progress through the levels. An additional belt testing fee, starting at $71.00 (HST included) for White Belt is collected by the Woodbridge Taekwon-Do Inc. at the time of testing. Students coming from other clubs must show proof of belt certification in Chang-Hon Style of Taekwon-Do, otherwise they must start at the White Belt level. All new students are required to purchase new club uniforms. Class information on structure, fees and testing will be emailed prior to the first class. Prerequisite: White Belt</t>
  </si>
  <si>
    <t>Taekwondo: White Belt</t>
  </si>
  <si>
    <t>Delivered in partnership with Woodbridge Taekwon-Do Inc. Kids have a lot of energy! Taekwondo training gives them a healthy outlet while having fun, staying fit and learning focus, integrity, and confidence. Regular Taekwondo classes at this age level helps build strength and character. Note: Uniforms are required and will be made available for purchase on the first class from Woodbridge Taekwon-Do Inc. for an additional fee of $87.00 (HST included). Belt testing occurs at the end of every course at the discretion of the instructor, when the child is deemed ready, and is required to progress through the levels. An additional belt testing fee, starting at $71.00 (HST included) for White Belt is collected by the Woodbridge Taekwon-Do Inc. at the time of testing. Students coming from other clubs must show proof of belt certification in Chang-Hon Style of Taekwon-Do, otherwise they must start at the White Belt level. All new students are required to purchase new club uniforms. Class information on structure, fees and testing will be emailed prior to the first class. Prerequisite: None</t>
  </si>
  <si>
    <t>Taekwondo: Level 2 Green Stripe to Blue Stripe</t>
  </si>
  <si>
    <t>Delivered in partnership with Woodbridge Taekwon-Do Inc. Kids have a lot of energy! Taekwondo training gives them a healthy outlet while having fun, staying fit and learning focus, integrity, and confidence. Regular Taekwondo classes at this age level helps build strength and character. Note: Uniforms are required and will be made available for purchase on the first class from Woodbridge Taekwon-Do Inc. for an additional fee of $87.00 (HST included). Belt testing occurs at the end of every course at the discretion of the instructor, when the child is deemed ready, and is required to progress through the levels. An additional belt testing fee, starting at $71.00 (HST included) for White Belt is collected by the Woodbridge Taekwon-Do Inc. at the time of testing. Students coming from other clubs must show proof of belt certification in Chang-Hon Style of Taekwon-Do, otherwise they must start at the White Belt level. All new students are required to purchase new club uniforms. Class information on structure, fees and testing will be emailed prior to the first class. Prerequisite: Yellow Stripe to Yellow Belt</t>
  </si>
  <si>
    <t xml:space="preserve">Taekwondo: Level 3 Blue Belt to Black Belt </t>
  </si>
  <si>
    <t>Delivered in partnership with Woodbridge Taekwon-Do Inc. Kids have a lot of energy! Taekwondo training gives them a healthy outlet while having fun, staying fit and learning focus, integrity, and confidence. Regular Taekwondo classes at this age level helps build strength and character. Note: Uniforms are required and will be made available for purchase on the first class from Woodbridge Taekwon-Do Inc. for an additional fee of $87.00 (HST included). Belt testing occurs at the end of every course at the discretion of the instructor, when the child is deemed ready, and is required to progress through the levels. An additional belt testing fee, starting at $71.00 (HST included) for White Belt is collected by the Woodbridge Taekwon-Do Inc. at the time of testing. Students coming from other clubs must show proof of belt certification in Chang-Hon Style of Taekwon-Do, otherwise they must start at the White Belt level. All new students are required to purchase new club uniforms. Class information on structure, fees and testing will be emailed prior to the first class. Prerequisite: Green Stripe to Blue Belt</t>
  </si>
  <si>
    <t>Preschool-Karate</t>
  </si>
  <si>
    <t>Karate: Tiny Tigers</t>
  </si>
  <si>
    <t>Delivered in partnership with OMAC World Class Martial Arts. Little kicks to a black belt! Improve your young child’s behaviour both at home and at school, with martial arts training. Tiny “tigers” receive step-by-step karate training on their road to black belt excellence. They’ll learn the basics of kicking and punching, along with discipline and confidence, all while having fun. Note: Uniforms are recommended but not required and can be made available for purchase on the first class by OMAC World Class Martial Arts for an additional fee of $75 (HST included). Prerequisite: None</t>
  </si>
  <si>
    <t>Preschool-Taekwondo</t>
  </si>
  <si>
    <t xml:space="preserve">Taekwondo: Little Dragons </t>
  </si>
  <si>
    <t>$166.75 - $201.25</t>
  </si>
  <si>
    <t>Delivered in partnership with Woodbridge Taekwon-Do Inc. Kids have a lot of energy! Taekwondo training gives them a healthy outlet while having fun, staying fit and learning focus, integrity, and confidence. Regular Taekwondo classes at this age level helps build strength and character. Note: Uniforms are required and will be made available for purchase on the first class from Woodbridge Taekwon-Do Inc. for an additional fee of $87.00 (HST included). Belt testing occurs at the end of every course at the discretion of the instructor, when the child is deemed ready, and is required to progress through the levels. An additional belt testing fee, starting at $71.00 (HST included) for White Belt is collected by the Woodbridge Taekwon-Do Inc. at the time of testing. Students coming from other clubs must show proof of belt certification in Chang-Hon Style of Taekwon-Do, otherwise they must start at the White Belt level. All new students are required to purchase new club uniforms. Class information on structure, fees and testing will be emailed prior to the first class.</t>
  </si>
  <si>
    <t>Youth-Taekwondo</t>
  </si>
  <si>
    <t>$212.75 - $253.00</t>
  </si>
  <si>
    <t xml:space="preserve">Taekwondo: Level 2 Green Belt to Blue Stripe </t>
  </si>
  <si>
    <t>Delivered in partnership with Woodbridge Taekwon-Do Inc. Kids have a lot of energy! Taekwondo training gives them a healthy outlet while having fun, staying fit and learning focus, integrity, and confidence. Regular Taekwondo classes at this age level helps build strength and character. Note: Uniforms are required and will be made available for purchase on the first class from Woodbridge Taekwon-Do Inc. for an additional fee of $87.00 (HST included). Belt testing occurs at the end of every course at the discretion of the instructor, when the child is deemed ready, and is required to progress through the levels. An additional belt testing fee, starting at $70.00 (HST included) for White Belt is collected by the Woodbridge Taekwon-Do Inc. at the time of testing. Students coming from other clubs must show proof of belt certification in Chang-Hon Style of Taekwon-Do, otherwise they must start at the White Belt level. All new students are required to purchase new club uniforms. Class information on structure, fees and testing will be emailed prior to the first class. Prerequisite: White Belt</t>
  </si>
  <si>
    <t>In-Person Camps</t>
  </si>
  <si>
    <t>PA DAY</t>
  </si>
  <si>
    <t>Cartoon Computer Animation</t>
  </si>
  <si>
    <t>$105.25 - $126.25</t>
  </si>
  <si>
    <t>Delivered in partnership with Kids Great Minds. Dive into STEAM and the creative world of cartoon animation! Bring your stories to life: learn the basics of animation design to experience what a great animator you can become! Work in a guided and computerized environment to express yourself through animated storylines. Learn storyboarding, create short computer animated cartoons, television shows or movies, and develop logical thinking skills. Note: All animations will be sent to parents/guardians after completion of the program.</t>
  </si>
  <si>
    <t xml:space="preserve">Hands-on Robotics: LEGO® SPIKE™ Essentials </t>
  </si>
  <si>
    <t>$147.25 - $176.75</t>
  </si>
  <si>
    <t>Delivered in partnership with Logic Fusion ‘Build’ confidence as you watch science, engineering and physics ‘connect’. Using your LEGO® SPIKE™ Essential system, each week you will code a set of robots and structures to help solve problems and create stories. You will quickly learn to be a ‘master builder’ by using motors, lights and sensors to help you navigate, throw a ball and avoid obstacles through challenges brick by brick.</t>
  </si>
  <si>
    <t xml:space="preserve">Hands-on Robotics: LEGO® SPIKE™ Prime </t>
  </si>
  <si>
    <t>Delivered in partnership with Logic Fusion. Twist, turn, spin! ‘Lego’ and relax as you watch your SPIKE™ Prime robot come to life! Learn how to build and program your robot using the newest LEGO® SPIKE™ Prime system with LEGO bricks, motors and sensors. Think critically and ‘click together’ in a team environment all while building your knowledge of STEAM.</t>
  </si>
  <si>
    <t xml:space="preserve">School's Out! </t>
  </si>
  <si>
    <t>$46.75 - $56.00</t>
  </si>
  <si>
    <t>Looking for a fun way to pass your P.A. Day? Enjoy a day of camp activities including games, sports, arts &amp; crafts, outdoor play and special events while making new friends! All participants are required to bring a nut free lunch and two (2) snacks with a water bottle, indoor running shoes, and appropriate clothing for outdoor play.</t>
  </si>
  <si>
    <t>AI Ignite</t>
  </si>
  <si>
    <t>Delivered in partnership with Logic Fusion. AI Ignite blends the basics of artificial intelligence (AI) and machine learning (ML) with fun and engaging projects. Build ML models that identify real-world objects and sounds with high accuracy, learn the importance of data and how to collect data to train your ML models, and expand your skills to incorporate your models' intelligence to accomplish tasks in the physical world!</t>
  </si>
  <si>
    <t xml:space="preserve">AI Ignite: Junior </t>
  </si>
  <si>
    <t>Games &amp; Animation Programming</t>
  </si>
  <si>
    <t>$180.25 - $216.25</t>
  </si>
  <si>
    <t>Delivered in partnership with Kids Great Minds. Create characters, then bring them to life! Program your characters to move, jump, dance and more in this beginner coding course. Learn problem solving, project design and how to communicate ideas using stackable blocks of code!</t>
  </si>
  <si>
    <t>Let's Make Toys: Workshop</t>
  </si>
  <si>
    <t>$122.50 - $147.00</t>
  </si>
  <si>
    <t>Delivered in partnership with Engineering for Kids. Playing with toys is fun. Playing with toys you made is more fun! Using simple materials, innovation and your imagination create one mechanical toy to take home, and build and code a robotic toy. Learn about engineering, problem solving, energy and motion while making your very own toys.</t>
  </si>
  <si>
    <t>Circuit Design: Junior</t>
  </si>
  <si>
    <t>Delivered in partnership with Logic Fusion. Get ready to snap, build and light up your imagination! Explore the exciting world of electronics using Snap Circuits — easy-to-use colour-coded pieces that snap together on a plastic grid to create real-working electronic circuits. No soldering or wires needed. You’ll take on projects that introduce the basics of electricity, circuitry and engineering (power a light, spin a fan, make music with a buzzer), while developing problem-solving skills and boosting your confidence through trial and error. Tackle challenges on your own or team up with others to dream big and build bigger. No prior experience needed.</t>
  </si>
  <si>
    <t>Coding with Python</t>
  </si>
  <si>
    <t>Delivered in partnership with Logic Fusion. In this exciting, hands-on program, you, young coder, will be introduced to the building blocks of Python coding through the creation of your very own custom game. Along the way, you’ll learn core coding concepts like variables, loops and conditionals and earn real-world XP (that’s gamer speak for experience points) through interactive activities and problem-solving challenges. With just the right balance of structure and creativity, you’ll leave with a playable project and a solid grasp of how real code powers the games and apps you love. A perfect mix of learning and fun for curious young minds!</t>
  </si>
  <si>
    <t xml:space="preserve">Minecraft Design: Theme Park </t>
  </si>
  <si>
    <t>What's more fun than an amusement park? Designing your own 3D one! Make your model come to life by building a working amusement park in Minecraft! Then learn about the engineering process as you design different mechanical machines such as roller coaster.</t>
  </si>
  <si>
    <t>In-Person Programs</t>
  </si>
  <si>
    <t>Babysitting Basics</t>
  </si>
  <si>
    <t>$66.75 - $80.00</t>
  </si>
  <si>
    <t>Learn some must-have babysitting skills before your first job, including: basic first aid, how to respond to an emergency, and deal with difficult behaviour. Build confidence, communication and leadership skills, so you can be the best babysitter.</t>
  </si>
  <si>
    <t>Paint Your Own Pottery: Safari Animals</t>
  </si>
  <si>
    <t>$23.00 - $27.50</t>
  </si>
  <si>
    <t>elivered in partnership with Mess for Fun. All fired up to create beautiful holiday art? Paint your own one-of-a-kind piece of pottery. Apply your unique artistic style with pottery paint and leave your finished creative gem with us. Afterwards, we will glaze and fire your pottery in a kiln. The completed masterpiece will be packaged and ready for pick-up the following week at your respective community centre. Note: Workshop includes one ‘ready to paint’ pottery piece and supplies that will be themed according to special calendar holidays. Children aged 3-6 yrs old must be accompanied by a parent/guardian. Mess for Fun reserves the right to provide a comparable pottery piece option if the advertised pottery piece is not available the day of the workshop.</t>
  </si>
  <si>
    <t>Paint Your Own Pottery: Decorate Your Own Pumpkin</t>
  </si>
  <si>
    <t xml:space="preserve">Paint Your Own Pottery: Apple Shaped Plates </t>
  </si>
  <si>
    <t>$29.75 - $35.75</t>
  </si>
  <si>
    <t xml:space="preserve">Parent &amp; Tot 1 </t>
  </si>
  <si>
    <t xml:space="preserve">Parent &amp; Tot
</t>
  </si>
  <si>
    <t>4M-1</t>
  </si>
  <si>
    <t>Designed for the 4 to 12- month-old to learn to enjoy the water with the parent.</t>
  </si>
  <si>
    <t>Designed for the child who likes to splash and play to learn to enjoy the water with the parent.</t>
  </si>
  <si>
    <t>Designed for the 2 to 3 year old to learn to enjoy the water with the parent.</t>
  </si>
  <si>
    <t>Adult-Dance</t>
  </si>
  <si>
    <t>Performing Art</t>
  </si>
  <si>
    <t>Modern Line Dancing</t>
  </si>
  <si>
    <t>$175.00 - $210.00</t>
  </si>
  <si>
    <t>Delivered in partnership with Smiles Foundation. Step into the world of Hispanic rhythms with our exciting Latin Beat program! Whether new to dance or looking to enhance your skills, this course is for you! Explore the lively steps and styling of bachata and salsa. Join us for an unforgettable experience that will have you dancing with joy and flair in no time! *WARNING* Feeling great after class - guaranteed!</t>
  </si>
  <si>
    <t xml:space="preserve">Latin Beat: Salsa &amp; Bachata </t>
  </si>
  <si>
    <t xml:space="preserve">Cuban Rumba </t>
  </si>
  <si>
    <t>Grit and Grace: A Hip-Hop Fusion Experience</t>
  </si>
  <si>
    <t>$157.50 - $189.00</t>
  </si>
  <si>
    <t>Delivered in partnership with Smiles Foundation. Sweat, bounce and break a serious groove in this fusion dance class that blends the best of hip-hop with jazz flair, street styles and contemporary movement. While picking up hip-hop footwork and freestyle skills, you’ll deliver fusion combos that hit hard and melt smooth. Think sharp street moves combined with flowing contemporary lines and elegant jazz silhouettes — it’s equal parts gritty and graceful. Expect a great playlist and welcoming atmosphere, with each class leaving you feeling empowered and energized.</t>
  </si>
  <si>
    <t xml:space="preserve">Bollywood Dancing </t>
  </si>
  <si>
    <t>Delivered in partnership with Smiles Foundation. Join this uplifting, stress-free class that’ll take you into the heart of Bombay, India, where you will learn choreography of a basic fusion of Bollywood and lyrical moves. Beginners and experienced dancers alike will work on rhythms, hip isolation, and how to express through the art of Dance! As seen in movies and famous shows, liberate your mind with this gorgeous cultural dance. *WARNING* You WILL gain confidence, experience the beauty of movement, and feel the essence of Bollywood.</t>
  </si>
  <si>
    <t xml:space="preserve">Jazz Dancing </t>
  </si>
  <si>
    <t>Belly Dancing</t>
  </si>
  <si>
    <t xml:space="preserve">Ballroom Dancing </t>
  </si>
  <si>
    <t>Styling for Dancers</t>
  </si>
  <si>
    <t xml:space="preserve">$140.00 - $168.00
</t>
  </si>
  <si>
    <t>Adult-Music &amp; Instruments</t>
  </si>
  <si>
    <t xml:space="preserve">Guitar: Beginner (Semi-Private) </t>
  </si>
  <si>
    <t>$310.00 - $372.50</t>
  </si>
  <si>
    <t>Adult-Theatre</t>
  </si>
  <si>
    <t>City Playhouse Academy: Theatreworks Act 1</t>
  </si>
  <si>
    <t>$434.25 - $520.50</t>
  </si>
  <si>
    <t>Calling all musical theatre performers who would like to be part of a Broadway musical revue! Rehearse songs, dances and scenes from different Broadway shows past and present, then share your talent as part of the cast of a live musical revue performed for family and friends on stage at the City Playhouse Theatre. This full performance comes with costumes, make up, sets and props—prior performance experience not necessary. Note: Final showcase details will be provided by the instructor. Email playhouseacademy@vaughan.ca for more information.</t>
  </si>
  <si>
    <t>Children-Dance</t>
  </si>
  <si>
    <t>Vaughan Dance Ballet: Recital</t>
  </si>
  <si>
    <t>$377.00 - $449.50</t>
  </si>
  <si>
    <t>Dancers take the stage! From autumn to spring, aspiring performers (new dancers welcome!) learn graceful ballet techniques through choreographed routines. Young dancers are led through barre stretching, stationary, and across the floor work and games in a supportive environment – all while building confidence, coordination, and (of course!) rhythm. They’ll have their time to shine, performing live on stage in a spring recital at the City Playhouse Theatre. Appropriate dance attire is highly recommended, including: canvas or leather ballet slippers, tights, bodysuit, and a tutu. Children receive a ‘Vaughan Dance’ t-shirt and drawstring tote bag. Note: Fee includes a recital costume. Recital date: Saturday, May 16, 2025. Not ready to perform on stage? Start with our recreational dance stream!</t>
  </si>
  <si>
    <t xml:space="preserve">Vaughan Dance Hip Hop: Recreational </t>
  </si>
  <si>
    <t>Freestyle your way to dancing stardom by learning the latest moves of your favourite hip hop artist! Practice contemporary hip hop movements and combinations at a quick, upbeat pace. Ready to perform on stage? Try our recital dance stream next fall!</t>
  </si>
  <si>
    <t>$180.00 - $216.00</t>
  </si>
  <si>
    <t>Delivered in partnership with Smiles Foundation. Join this uplifting, stress-free class that’ll take you straight to the heart of Bombay, India, where you’ll be introduced to a fun fusion of Bollywood and lyrical dance, combining vibrant rhythms, expressive movement, and basic choreography inspired by popular Indian films and shows. You’ll practice hip isolations, rhythm patterns and storytelling through dance. New movers and seasoned steppers will fit right in. Own your moves, feel the fun in every beat and celebrate Indian culture.</t>
  </si>
  <si>
    <t>Vaughan Dance Hip Hop: Recital</t>
  </si>
  <si>
    <t>Dancers take the stage! From autumn to spring, aspiring performers (new dancers welcome!) learn the hottest footwork trends such as breaking, popping, locking, and tutting through choreographed routines. Young dancers are led through stretching, stationary, and across the floor work and games in a supportive environment – all while building confidence, coordination, and (of course!) rhythm. They’ll have their time to shine, performing live on stage in a spring recital at the City Playhouse Theatre. Appropriate dance attire is highly recommended, including: non-marking running shoes and comfortable clothing. Children receive a ‘Vaughan Dance’ t-shirt and drawstring tote bag at the start of the program. Note: Fee includes a recital costume. Recital date: Saturday, May 16, 2026. Not ready to perform on stage? Start with our recreational dance stream!</t>
  </si>
  <si>
    <t>Children-Music &amp; Instruments</t>
  </si>
  <si>
    <t xml:space="preserve">Piano Primer: First Musical Journey </t>
  </si>
  <si>
    <t>$150.00 - $166.00</t>
  </si>
  <si>
    <t>Delivered in partnership with Arcadia Academy of Music. Having 'treble' learning to play the piano? Start learning music on a good note with hands-on keyboard instruction! Discover the fundamental skills of reading and performing music in correct rhythm, melody, and musical notation, including quarter notes, the keys on the piano, and rudimentary hand positions. With small groups of no more than six students per classroom, lessons are pressure-free and fun. Foster confidence, passion, and a strong musical foundation by taking the first step on your musical journey! Note: Portable keyboards are available for each student at each class. Music books are extra.</t>
  </si>
  <si>
    <t xml:space="preserve">Piano Primer: Second Musical Journey </t>
  </si>
  <si>
    <t>Delivered in partnership with Arcadia Academy of Music. Now that you can tickle the ivories, take the second step on your musical journey by learning new musical concepts such as note recognition, sight reading, and notes on the staff. With small groups of no more than six students per classroom, lessons are pressure-free and fun. Students will continue working through their first music book to further develop their understanding of the basics and explore new musical opportunities. Prerequisite: Piano Primer: First Musical Journey. Note: Portable keyboards are available for each student at each class. Music books are extra.</t>
  </si>
  <si>
    <t>Ukulele Jam</t>
  </si>
  <si>
    <t>$267.50 - $320.00</t>
  </si>
  <si>
    <t>Delivered in partnership with Rockstar Music Central. Play some of your favourite tunes on the guitar's little Hawaiian cousin - the ukulele! It's the perfect sized instrument to embark on your rockstar journey. Learn about rhythm, chords and playing as a group while preparing for an end of season performance. Participants are encouraged to bring their own ukulele. Note: Ukulele rentals can be arranged with Rockstar Music Central for an additional $25 plus HST for the duration of the session.</t>
  </si>
  <si>
    <t xml:space="preserve">Guitar 101 </t>
  </si>
  <si>
    <t xml:space="preserve">Delivered in partnership with Rockstar Music Central. Shred your heart out in this immersive introduction to the most popular instrument on the planet: the guitar! Learn proper guitar-handling, basic theory, timing, strumming, reading music, traditional notation, tablature, and chords. Participants will gain a strong foundation of the guitar and might just discover a lifelong love for this immensely popular instrument! Participants are encouraged to bring their own acoustic or classical guitar. Note: Guitar rentals can be arranged with Rockstar Music Central for an additional $5.50 per class plus HST for the duration of the session. </t>
  </si>
  <si>
    <t>Guitar 102</t>
  </si>
  <si>
    <t>Children-Theatre</t>
  </si>
  <si>
    <t xml:space="preserve">City Playhouse Academy: Stage Stars </t>
  </si>
  <si>
    <t>$340.00 - $408.00</t>
  </si>
  <si>
    <t>Take the stage’ learning how to act, sing and dance using dialogues, stories and scenes from popular musicals and children’s plays concluding in a live musical theatre performance. This program focuses on teamwork, developing acting, singing and dancing skills, and building self-confidence. Strong reading skills are required. Note: Final showcase details will be provided by the instructor. Email playhouseacademy@vaughan.ca for more information.</t>
  </si>
  <si>
    <t xml:space="preserve">City Playhouse Academy: Broadway Bound Act 1 </t>
  </si>
  <si>
    <t xml:space="preserve">$370.50 - $445.25
</t>
  </si>
  <si>
    <t>Dedicated performers: immerse yourself in a next level musical theatre experience. Learn acting, vocal and dance disciplines to become a well-rounded, triple threat performer. Our professional musical theatre instructors will guide you through rehearsal techniques, as well as a performance repertoire to prepare you for a Broadway musical revue in late November, complete with costumes, a revue set and lighting. Weekly activities will focus on building self-confidence, communication skills and teamwork while readying students for the final performance for family and friends on the City Playhouse Theatre stage. No previous theatre performance experience is necessary. Email playhouseacademy@vaughan.ca for more information.</t>
  </si>
  <si>
    <t>Glee Club</t>
  </si>
  <si>
    <t xml:space="preserve">$105.00 - $125.00
</t>
  </si>
  <si>
    <t xml:space="preserve">Love to sing and have a flair for the dramatic? Welcome to the Glee Club. Budding performers learn proper vocal technique, tempo, rhythm and basic choreography. Harmonize to the latest Pop songs and Broadway musicals as you refine your acting and singing talent. </t>
  </si>
  <si>
    <t>Family-Dance</t>
  </si>
  <si>
    <t>Dance with Me</t>
  </si>
  <si>
    <t>$150.00 - $180.00</t>
  </si>
  <si>
    <t>Don't miss your toddler's first steps on the dance floor! Move and groove with your preschooler, helping them learn basic dance concepts that develop balance, coordination, agility and rhythm. This introduction to the dance world teaches toddlers how to interact with others and follow directions, while fostering an appreciation for music and movement.</t>
  </si>
  <si>
    <t xml:space="preserve">Family Steps &amp; Swirls </t>
  </si>
  <si>
    <t>$252.50 - $302.50</t>
  </si>
  <si>
    <t>Delivered in partnership with Smiles Foundation. Share the joy of movement in this fun, twirl-worthy, family-oriented ballroom and Latin dance instructional class. Designed for all ages and experience levels, this program introduces you and your junior dance partner to the basics of popular styles while you move, laugh and make core memories together. Step with style in the cha-cha and salsa, swirl through the waltz, and try other lively partner dances. Led by welcoming instructors, each session combines simple steps with playful activities that build rhythm, co-ordination and connection.</t>
  </si>
  <si>
    <t>Family-Music &amp; Instruments</t>
  </si>
  <si>
    <t xml:space="preserve">Tiny Tunes </t>
  </si>
  <si>
    <t xml:space="preserve">$200.00 - $240.00
</t>
  </si>
  <si>
    <t>Delivered in partnership with Rockstar Music Central. Turn up the tunes as we begin our musical journey through your little one’s toddler years! Here we dive deeper into your child’s cognitive, social, and musical development through engaging songs and musical games. We’ll explore singing and playing different instruments while making new friends as your child’s creativity soars!</t>
  </si>
  <si>
    <t>Junior Jam</t>
  </si>
  <si>
    <t>Delivered in partnership with Rockstar Music Central. Join the jam! In our Junior Jam sessions, we focus on singing in tune and keeping a beat while collaborating with the rest of the group. Through instrument exploration, singing, and movement, this class continues to broaden your child’s musical understanding in a fun and positive setting. Let’s get jamming!</t>
  </si>
  <si>
    <t>Inclusion-Music &amp; Instruments</t>
  </si>
  <si>
    <t>Learn to Play Music: Private</t>
  </si>
  <si>
    <t xml:space="preserve">$315.00 - $377.50
</t>
  </si>
  <si>
    <t>Play away your stress! A music professional facilitates this leveled learning music program, taking a modified approach through one-on-one instruction adapted to suit age, ability and musical learning goals. Children learn how to read musical notes and/or play scales by ear on the piano, drums or guitar. Through practice they develop listening and fine motor skills, increase their ability to make eye contact and decrease negative behaviours that may interfere with learning.</t>
  </si>
  <si>
    <t>Older Adult-Dance</t>
  </si>
  <si>
    <t>Classic Line Dancing: Beginner</t>
  </si>
  <si>
    <t>64-99</t>
  </si>
  <si>
    <t>$27.50 - $33.00</t>
  </si>
  <si>
    <t>Kick-up your heels and learn the latest line dancing steps! A great way to keep active and have fun. Dancing is good for your heart, lungs, circulation and muscles. No experience or partner required.</t>
  </si>
  <si>
    <t xml:space="preserve">Classic Line Dancing: Intermediate </t>
  </si>
  <si>
    <t>Take your line dancing to the next level! Learn more challenging steps and complex routines in this intermediate program. Prerequisite: Classic Line Dancing: Beginner</t>
  </si>
  <si>
    <t>Preschool-Dance</t>
  </si>
  <si>
    <t>Kinderdance</t>
  </si>
  <si>
    <t>Let your little star shine! Aspiring dancers learn fundamental dance concepts and elements to develop flexibility, coordination and self-confidence, preparing them for future dance programs.</t>
  </si>
  <si>
    <t>$147.00 - $177.00</t>
  </si>
  <si>
    <t>Was your little one grooving to tunes before they could walk? Then they'll have fun pairing funky footwork to the beats and rhythms of hip-hop music, all the while developing creative self-expression, flexibility and coordination.</t>
  </si>
  <si>
    <t>Vaughan Dance Jazz: Recreational</t>
  </si>
  <si>
    <t>Was your little one grooving to tunes before they could walk? Then they'll have fun pairing funky footwork to the beats and rhythms of hip-hop music, all the while developing creative self-expression, flexibility and coordination. Ready to perform on stage? Try our recital dance stream!</t>
  </si>
  <si>
    <t>Vaughan Dance Ballet: Recreational</t>
  </si>
  <si>
    <t>The first ‘step’ to becoming a ballerina! Learn basic ballet poses and steps supporting flexibility, strength and balance - while enhancing self-assurance, and developing an appreciation for music and dance. Ready to perform on stage? Try our recital dance stream!</t>
  </si>
  <si>
    <t xml:space="preserve">Vaughan Dance Ballet: Recital </t>
  </si>
  <si>
    <t>Dancers take the stage! From autumn to spring, aspiring performers (new dancers welcome!) learn graceful ballet techniques through choreographed routines. Young dancers are led through barre stretching, stationary, and across the floor work and games in a supportive environment – all while building confidence, coordination, and (of course!) rhythm. They’ll have their time to shine, performing live on stage in a spring recital at the City Playhouse Theatre. Appropriate dance attire is highly recommended, including: canvas or leather ballet slippers, tights, bodysuit, and a tutu. Children receive a ‘Vaughan Dance’ t-shirt and drawstring tote bag. Note: Fee includes a recital costume. Recital date: Saturday, May 16, 2026. Not ready to perform on stage? Start with our recreational dance stream!</t>
  </si>
  <si>
    <t>Preschool-Theatre</t>
  </si>
  <si>
    <t>City Playhouse Academy: Musical Minis</t>
  </si>
  <si>
    <t>$141.75 - $171.00</t>
  </si>
  <si>
    <t>Attention future stars of the stage! Welcome to the first level of the City Playhouse Academy. This interactive theatre class will see preschoolers acting out stories, doing fun role playing, singing and (of course!) dancing. The instructor will use costumes, masks and puppets to teach different theatrical themes. Whether shy or outgoing, preschoolers will blossom in this drama program which builds self-confidence, encourages creative self-expression, and improves listening, social and speaking skills. Note: All preschool programs are on my own (i.e. drop-off). Email playhouseacademy@vaughan.ca for more information.</t>
  </si>
  <si>
    <t>Spotlight: Kids are Acting</t>
  </si>
  <si>
    <t>$102.50 - $122.50</t>
  </si>
  <si>
    <t>Shine the light on your little star’s dramatic side with an engaging introduction to the world of performing arts. Aspiring little entertainers express themselves in an imaginative environment with the use of stories, puppets, games, music and pretend play.</t>
  </si>
  <si>
    <t>Summer Camps</t>
  </si>
  <si>
    <t xml:space="preserve">Bust a Move </t>
  </si>
  <si>
    <t xml:space="preserve">$290.00 - $318.75
</t>
  </si>
  <si>
    <t>Young dancers: ready to take the stage? Learn ballet, jazz and hip hop moves to perform in two dance routines on Friday during an end of day recital for family and friends. Each session encompasses a different theme with songs and recreational games and activities that vary by location. Note: Previous dance experience is not required. The camp day is 8:30am to 4:30pm. Camp programming runs from 9am to 4pm. Before &amp; After Care is available for campers who require care before the camp day begins, from 7:30-8:30am, and after the camp day has ended, from 4:30-6pm. Separate registration is required.</t>
  </si>
  <si>
    <t>Youth-Music &amp; Instruments</t>
  </si>
  <si>
    <t>Delivered in partnership with Rockstar Music Central. Shred your heart out in this immersive introduction to the most popular instrument on the planet: the guitar! Learn proper guitar-handling, basic theory, timing, strumming, reading music, traditional notation, tablature and chords. Participants will gain a strong foundation of the guitar and might just discover a lifelong love for this immensely popular instrument! Participants are encouraged to bring their own acoustic or classical guitar. Note: Semi-private guitar lessons are 1 instructor to 2 participants. Programs must have 2 participants to run. Guitar rentals can be arranged with Rockstar Music Central for an additional $45 plus HST for the duration of the session. Note: For the Vaughan Studios &amp; Event Space location, parking is not available on-site. Metered street parking and nearby paid parking options are available.</t>
  </si>
  <si>
    <t>Youth-Theatre</t>
  </si>
  <si>
    <t>City Playhouse Academy: Teen Players</t>
  </si>
  <si>
    <t>$1,093.50 - $1,307.25</t>
  </si>
  <si>
    <t xml:space="preserve">Take your triple threat training to a more advanced rehearsal and performance level - requiring discipline, teamwork, focus and personal commitment. The acting, singing and dance components of our Teen musical theatre program are at a higher level and taught by musical theatre professionals. The program will include performing in two Broadway musical showcases specially designed for teen performers at the City Playhouse Theatre. * NEW * Fee includes 1 City Playhouse Academy Cast T-shirt. Email playhouseacademy@vaughan.ca for more information.
</t>
  </si>
  <si>
    <t>Preschool Levels</t>
  </si>
  <si>
    <t>$117.00 - $128.25</t>
  </si>
  <si>
    <t>These preschoolers will have fun learning to get in and out of the water. We'll help them jump into chest deep water. They'll try floats on their front and back, and glides on their back while wearing a Personal Flotation Device. They'll learn to get their face wet and blow bubbles underwater.</t>
  </si>
  <si>
    <t>$110.25 - $121.50</t>
  </si>
  <si>
    <t>These preschoolers learn to jump into chest deep water by themselves, and get in and get out wearing a personal flotation device. They'll submerge and exhale underwater.</t>
  </si>
  <si>
    <t>These youngsters will try both jumping and a side roll into deep water while wearing a Personal Flotation Device. They'll recover objects from the bottom in waist-deep water.</t>
  </si>
  <si>
    <t xml:space="preserve">Advanced preschoolers will learn to do solo jumps into deeper water and get out by themselves. They'll do side roll entries and open their eyes underwater. </t>
  </si>
  <si>
    <t>These youngsters get more adventuresome with a forward roll entry wearing a Personal Flotation Device and holding their breath underwater for up to 10 seconds.</t>
  </si>
  <si>
    <t>Inclusion Swim 1-on-1</t>
  </si>
  <si>
    <t>Private &amp; Semi-Private</t>
  </si>
  <si>
    <t>$86.25 - $95.00</t>
  </si>
  <si>
    <t>This program is for individuals with an identified disability who wish to participate in the Swim for Life program with appropriate modifications.</t>
  </si>
  <si>
    <t>Swim: 1-on-1</t>
  </si>
  <si>
    <t>$215.00 - $236.25</t>
  </si>
  <si>
    <t>This program accommodates Preschool 1-5, Swimmer 1-6 and Adult 1-3 levels of swimming ability. These classes are available on a limited basis and not at all locations.</t>
  </si>
  <si>
    <t>Swim: 1-on-3</t>
  </si>
  <si>
    <t xml:space="preserve">Swim: 1-on-3 Swimmer 4 </t>
  </si>
  <si>
    <t>$103.75 - $113.75</t>
  </si>
  <si>
    <t>These classes are available on a limited basis and not at all locations. They are intended as a support for participants who have repeated this level several times. This is an opportunity to focus on completing specific skills in order to progress to the next level.</t>
  </si>
  <si>
    <t xml:space="preserve">Swim: 1-on-3 Swimmer 1 </t>
  </si>
  <si>
    <t xml:space="preserve">Swim: 1-on-3 Swimmer 6 </t>
  </si>
  <si>
    <t>Swim: 1-on-3 Swimmer 5</t>
  </si>
  <si>
    <t xml:space="preserve">Swim: 1-on-3 Swimmer 2 </t>
  </si>
  <si>
    <t>Swim: 1-on-3 Swimmer 3</t>
  </si>
  <si>
    <t>Fun in the Sun</t>
  </si>
  <si>
    <t>$255.00 - $280.00</t>
  </si>
  <si>
    <t>Summer days are meant for playing! This classic summer camp experience for the littlest camper is packed full of fun (indoor and outdoor) activities, including: circle time, active games, wacky crafts, science experiments, special theme days, and water play.</t>
  </si>
  <si>
    <t>Summer Adventure</t>
  </si>
  <si>
    <t>$251.25 - $276.25</t>
  </si>
  <si>
    <t>It’s a summer of (non-stop!) action and adventure featuring arts &amp; crafts, sports, water games, talent and music shows, plus special events. Note: The camp day is 8:30am to 4:30pm. Camp programming runs from 9am to 4pm. Before &amp; After Care is available for campers who require care before the camp day begins, from 7:30-8:30am, and after the camp day has ended, from 4:30-6pm. Separate registration is required.</t>
  </si>
  <si>
    <t xml:space="preserve">Aquafitness Instructor Recertification </t>
  </si>
  <si>
    <t>Recertification</t>
  </si>
  <si>
    <t>Aquafitness Instructor Recertification - Self Directed</t>
  </si>
  <si>
    <t>$50.00 - $60.00</t>
  </si>
  <si>
    <t>This course requires previously certified City of Vaughan Aquafitness Instructors to submit a 45-minute video recording of a recent aquafitness class they have taught within the last three months.</t>
  </si>
  <si>
    <t xml:space="preserve">National Lifeguard Recertification: Pool </t>
  </si>
  <si>
    <t>$75.25 - $90.25</t>
  </si>
  <si>
    <t xml:space="preserve">The candidate's lifeguarding skills are evaluated. Emphasis is on teamwork and demonstration of skills at the national lifeguard standard. Successful completion renews the award for 2 years. </t>
  </si>
  <si>
    <t xml:space="preserve">Standard First Aid &amp; CPR-C Recertification </t>
  </si>
  <si>
    <t>$57.25 - $68.75</t>
  </si>
  <si>
    <t>This course reviews a candidate's existing Standard First Aid and CPR skills in a practical setting.Successful completion renews the award for three years, and is recognized by WSIB.</t>
  </si>
  <si>
    <t>Children-Design &amp; Animation</t>
  </si>
  <si>
    <t>Science and Technology</t>
  </si>
  <si>
    <t>Toon Animation</t>
  </si>
  <si>
    <t>$208.00 - $250.00</t>
  </si>
  <si>
    <t>Delivered in partnership with Kids Great Minds. Begin your computer animation journey to create your very own animated cartoon movie. With step-by-step guidance, you’ll unleash your creativity and master the 12 principles of animation to bring your stories and characters to life. Take part in an unforgettable experience where learning and imaginative expression will pop off the page — with a final showcase of the awesome animated movies at the conclusion of the program!</t>
  </si>
  <si>
    <t>Children-Robotics</t>
  </si>
  <si>
    <t>$276.00 - $304.00</t>
  </si>
  <si>
    <t>$429.00 - $516.00</t>
  </si>
  <si>
    <t>Children-STEM</t>
  </si>
  <si>
    <t xml:space="preserve">Roblox Game Design: Mario Galaxy </t>
  </si>
  <si>
    <t>$243.00 - $267.75</t>
  </si>
  <si>
    <t>Delivered in partnership with Logic Fusion. Let's-a go! Jump into Roblox Studio to design your own Mario Galaxy style game, creating brand new worlds you can play in with your friends and family! Build a Mario Galaxy-like 3D platforming game where Mario will have to beat smart enemies, overcome obstacles, and earn power-ups along the way. As a young gamer you’ll receive encouragement, motivation and individual attention required to level up your key game development and coding skills.</t>
  </si>
  <si>
    <t>STEM Builders</t>
  </si>
  <si>
    <t>$112.50 - $123.75</t>
  </si>
  <si>
    <t>Explore, discover and imagine. Reinforcing STEM (Science, Technology, Engineering and Math) concepts learned in school, construct and create through hands-on fun, engaging and unplugged activities and experiments. Observe, make predictions and problem solve as you explore new scientific topics.</t>
  </si>
  <si>
    <t>Delivered in partnership with Logic Fusion. Designed for curious minds, this program combines the basics of artificial intelligence (AI) and machine learning (ML) with fun, hands-on projects. Build your own ML models that can identify real-world objects and sounds with impressive accuracy, all while learning the crucial role of data and how to collect it to train your models. Expand your skills to bring your AI creations to life, using their intelligence to accomplish tasks in the physical world.</t>
  </si>
  <si>
    <t xml:space="preserve">Be a Future Engineer </t>
  </si>
  <si>
    <t>$258.75 - $310.50</t>
  </si>
  <si>
    <t>Delivered in partnership with Kids Love Tech. Cranes and bridges and gears, oh my! Build machines and structures every week, play with them, and take them apart. Assembled with real electronic circuits, motors, cables, batteries, building planks, wheels, axles and gears—using STEM (Science, Technology, Engineering, Math) learning. All materials and projects are for in-class use only.</t>
  </si>
  <si>
    <t xml:space="preserve">Computer Programming: Python Beginner </t>
  </si>
  <si>
    <t>$252.00 - $303.00</t>
  </si>
  <si>
    <t>Delivered in partnership with Logic Fusion. Learn the entire process of circuit design — from sketching your own schematics to bringing circuits to life with code — using Arduino, a popular microcontroller platform. Circuits form the core of all electronic devices, powering everything from basic light switches to the most sophisticated smartphones. You'll work with LEDs, motors and sensors to create, assemble and program a variety of cool gadgets.</t>
  </si>
  <si>
    <t>Arduino Circuit Design: Beginner</t>
  </si>
  <si>
    <t xml:space="preserve">Be a Junior Engineer </t>
  </si>
  <si>
    <t xml:space="preserve">$339.00 - $408.00
</t>
  </si>
  <si>
    <t>Web Development 101</t>
  </si>
  <si>
    <t>$267.00 - $321.00</t>
  </si>
  <si>
    <t>Delivered in partnership with Logic Fusion. Learn the basics of HTML and CSS. HTML is the language that tells a web browser how to display and arrange what is seen on a webpage. CSS offers endless possibilities for styling a webpage with colours, fonts, sizes and layout. By the end of the course, participants will learn how to build and share a fully functioning website with media, navigation bar, and forms using HTML and styling it with CSS. Final project is your own personal webpage you can proudly call home(page).</t>
  </si>
  <si>
    <t>STEM: Engineers</t>
  </si>
  <si>
    <t>$156.00 - $186.00</t>
  </si>
  <si>
    <t>Engineers use principles of STEM (Science, Technology, Engineering and Math) to explore simple and advanced structures and mechanics. They think critically and problem solve as they use design technology. Develop these essential skills as you experiment, hypothesize and evaluate interesting and engaging STEM activities and experiments.</t>
  </si>
  <si>
    <t xml:space="preserve">Minecraft Urban Innovations </t>
  </si>
  <si>
    <t>$342.00 - $409.50</t>
  </si>
  <si>
    <t>Delivered in partnership with Engineering for Kids. Build your own futuristic and sustainable city using Minecraft. Apply basic civil engineering concepts to design and construct innovative roads and structures. Learn how the layout of roads, sidewalks, and bike lanes promote urban sustainability and how the United Nations is using Minecraft in the process of urban planning and design. Make your city come alive as you navigate engineering challenges, manage resources and work collaboratively with your fellow engineers.</t>
  </si>
  <si>
    <t>$310.00 - $372.00</t>
  </si>
  <si>
    <t>Delivered in partnership with Kids Great Minds. Embark on an action-packed coding adventure where you’ll learn to create animated stories and interactive art while coding your own kaleidoscope and epic games (like Save the Princess and Space Invaders). Through fun and engaging projects, you’ll explore fundamental programming concepts such as conditionals, loops and event handling and emerge victorious as a coding superstar! Accept the mission now to unlock your creativity and ignite a love for programming.</t>
  </si>
  <si>
    <t xml:space="preserve">3D Modeling &amp; Printing </t>
  </si>
  <si>
    <t>$308.00 - $370.00</t>
  </si>
  <si>
    <t>Delivered in partnership with Kids Great Minds. Fabricate—from start to finish—your own 3D objects: cars, jewelry, robots and small toys, learning the basics of 3D design. A 3D printer will be brought in for children to learn how it works. Participants take home one of their own printed models at the end of the course. More pieces can be made at an additional cost.</t>
  </si>
  <si>
    <t>Family-STEM</t>
  </si>
  <si>
    <t>My Mini Scientist &amp; I</t>
  </si>
  <si>
    <t>$218.25 - $240.75</t>
  </si>
  <si>
    <t>Using simple ingredients, perform interesting experiments together with your mini scientist! Help your little one discover the world around them while fostering their love of science.</t>
  </si>
  <si>
    <t>Older Adult-General Computing</t>
  </si>
  <si>
    <t xml:space="preserve">Smartphone Basics </t>
  </si>
  <si>
    <t>$18.00 - $21.50</t>
  </si>
  <si>
    <t>This hands-on workshop walks you through all the basics of using your smartphone. Learn how to navigate your phone, send a text, make a call and manage your contacts. You’ll also explore useful tools like the camera, calendar and email as well as connecting to and browsing the internet. Plus, get tips for staying safe and protecting your personal information.</t>
  </si>
  <si>
    <t>Preschool-STEM</t>
  </si>
  <si>
    <t>STEM: Coding</t>
  </si>
  <si>
    <t>Your little one isn’t too young to learn how to code! Through fun activities, we’ll explore coding concepts such as sorting, sequencing, patterning, loops, branching, symbols and debugging – and we'll do it unplugged! Preschoolers will have too much fun to realize they're learning literacy, logical thinking and problem-solving skills, which will help them succeed in a digital world.</t>
  </si>
  <si>
    <t xml:space="preserve">Natural Habitats </t>
  </si>
  <si>
    <t>$168.75 - $186.75</t>
  </si>
  <si>
    <t>Explore many of the world’s natural habitats and the amazing plants and animals that thrive there. Your little naturalist will learn, play and craft a new habitat theme each week as we teach children to care about earth, and develop a love of the environment that will last a lifetime. Topics include: polar habitats, tundra, evergreen forests, seasonal forests, grasslands, tropical rain forests, oceans, deserts, shallow seas, and coral reefs.</t>
  </si>
  <si>
    <t xml:space="preserve">STEM: Learners </t>
  </si>
  <si>
    <t>A child's curiosity begins at home and continues in the classroom. Using the principles of STEM (Science, Technology, Engineering, Math) young learners explore and discover through fun and engaging hands-on activities and experiments. These cooperative, unplugged activities teach STEM vocabulary and fundamentals (teamwork, critical thinking, problem solving and creativity) as well as basic engineering concepts to help them understand their surroundings.</t>
  </si>
  <si>
    <t>Be a Mini Engineer</t>
  </si>
  <si>
    <t>Delivered in partnership with Kids Love Tech. Let's get building! In this educational, hands-on program, build machines, towers and bridges using snap-in beams, wooden planks, gears, motors, cables and connectors. Using STEM (Science, Technology, Engineering, Math) vocabulary, learn about strength and stability, and how to make things move. All materials and projects are for in-class use only.</t>
  </si>
  <si>
    <t>Junior Robotics + Marine Engineering</t>
  </si>
  <si>
    <t>$400.50 - $481.50</t>
  </si>
  <si>
    <t>Delivered in partnership with Engineering for Kids. What causes something to sink or float? How can engineers help explore and protect the ocean below? Learn about marine engineering and mechanics, how to harness the power of water, and discover designs that help us make the impossible possible. Then, using LEGO robots, build and code a Floodgate for flood prevention.</t>
  </si>
  <si>
    <t>Youth-STEM</t>
  </si>
  <si>
    <t>$182.25 - $200.25</t>
  </si>
  <si>
    <t>Delivered in partnership with Logic Fusion. Learn the programming language used to build mission critical systems at Google, Dropbox, Pinterest, Instagram, and other major tech companies. Create and understand concepts, variables, logical statements, conditional statements and loops used in all programming languages.</t>
  </si>
  <si>
    <t>Adult-Skate</t>
  </si>
  <si>
    <t xml:space="preserve">Skate and Hockey
</t>
  </si>
  <si>
    <t>Learn to Skate: Beginner</t>
  </si>
  <si>
    <t>$159.00 - $192.00</t>
  </si>
  <si>
    <t>Skating lessons for individuals with little or no ice-skating experience. Skating basics such as balance, control, gliding on two feet and forward movement are introduced in a fun group setting. Note: All participants must bring their own skates and wear a CSA approved helmet. A face shield/cage is highly recommended. Winter clothing, including gloves, are recommended.</t>
  </si>
  <si>
    <t>Learn to Skate: Intermediate</t>
  </si>
  <si>
    <t>Children-Hockey</t>
  </si>
  <si>
    <t xml:space="preserve">Learn to Play Hockey: Beginner </t>
  </si>
  <si>
    <t>$321.00 - $384.00</t>
  </si>
  <si>
    <t>Hockey lessons for players with little or no ice-hockey experience. Learn proper puck handling skills, edge control, and fundamental passing and shooting techniques through drills and modified game play. This learn to play hockey program is an ideal start for children interested in playing in a league. Note: This is not a learn to skate program. All participants must bring their own skates and wear a CSA approved helmet with a face shield/cage. A full set of hockey equipment is required, including: neck guard, shoulder pads, elbow pads, shin pads, pants, jock, socks, stick, gloves and jersey. Participants will be grouped according to their age and skill level. guard, shoulder pads, elbow pads, shin pads, pants, jock, socks, stick, gloves and jersey. Participants will be grouped according to their age and skill level.</t>
  </si>
  <si>
    <t>Children-Skate</t>
  </si>
  <si>
    <t>Learn to Skate: Advanced</t>
  </si>
  <si>
    <t>Skating lessons for experienced skaters who are ready to take their skating to the next level. Master your control and speed on the ice while learning techniques such as forward and backward crossovers, one-foot stops, and two-foot turns from forward to backward and backward to forward. Upon completion, skaters can confidently advance to more specialized areas of skating such as ice hockey and power skating. Prerequisite: Learn to Skate: Intermediate. Note: All participants must bring their own skates and wear a CSA approved helmet with a face shield/cage. Winter clothing, including gloves, are recommended. Participants will be grouped according to their age and skill level.</t>
  </si>
  <si>
    <t>Skating lessons for individuals with little or no ice-skating experience. Skating basics such as balance, control, gliding on two feet and forward movement are introduced in a fun group setting. Note: All participants must bring their own skates and wear a CSA approved helmet with a face shield/cage. Winter clothing, including gloves, are recommended. Participants will be grouped according to their age and skill level.</t>
  </si>
  <si>
    <t xml:space="preserve">Learn to Skate: Intermediate </t>
  </si>
  <si>
    <t>Skating lessons for the not-quite-beginner but not-yet-advanced skater. Building on the basics learned in the Beginner course, participants learn backwards skating, turning, cross overs and stopping. Prerequisite: Learn to Skate: Beginner. Note: All participants must bring their own skates and wear a CSA approved helmet with a face shield/cage. Winter clothing, including gloves, are recommended. Participants will be grouped according to their age and skill level.</t>
  </si>
  <si>
    <t>Learn to Skate: Private</t>
  </si>
  <si>
    <t>$475.75 - $572.00</t>
  </si>
  <si>
    <t>Learn to skate with 1-on-1 expertise and attention in this introductory skating program! Skating basics are introduced through fun activities and positive reinforcement. Note: All participants must bring their own skates and wear a CSA approved helmet with a face shield/cage. Winter clothing, including gloves, are recommended. Participants will be grouped according to their age and skill level.</t>
  </si>
  <si>
    <t>Family-Skate</t>
  </si>
  <si>
    <t>$148.50 - $178.75</t>
  </si>
  <si>
    <t>Skating lessons for the whole family. Under the instruction of a coach, parents help their children practice skating basics such as balance, control, gliding on two feet and forward movement. Note: All participants must bring their own skates and wear a CSA approved helmet with a face shield/cage. Adult participants are not required to wear a face shield/cage on their helmet. Winter clothing, including gloves, are recommended. Participants will be grouped according to their age and skill level.</t>
  </si>
  <si>
    <t>Inclusion-Skate</t>
  </si>
  <si>
    <t>$378.00 - $453.00</t>
  </si>
  <si>
    <t>Learn to skate with the 1-on-1 expertise and attention in this introductory skating program! Skating basics are introduced through fun activities and positive reinforcement. Note: All participants must bring their own skates and wear a CSA approved helmet with a face shield/cage. Winter clothing, including gloves, are recommended. Participants will be grouped according to their age and skill level.</t>
  </si>
  <si>
    <t>Preschool-Hockey</t>
  </si>
  <si>
    <t>$240.00 - $288.00</t>
  </si>
  <si>
    <t>Preschool-Skate</t>
  </si>
  <si>
    <t>Youth-Skate</t>
  </si>
  <si>
    <t xml:space="preserve">Skate and Shinny Hockey
</t>
  </si>
  <si>
    <t>Skating - Ticket Ice Figure Skating – Unsupervised</t>
  </si>
  <si>
    <t>$10.00 - $10.50</t>
  </si>
  <si>
    <t>Unsupervised, figure skating only time to allow skaters to practice their figure skating skills. Hockey sticks, pucks and nets are not permitted. Please check-in at the Customer Service desk before entering the arena.</t>
  </si>
  <si>
    <t xml:space="preserve">Skating - Unsupervised </t>
  </si>
  <si>
    <t>Unsupervised, recreational skating for all ages. Children under 10 years of age must be accompanied by an adult. Helmets are highly recommended for new skaters and children under 8 years of age. Hockey sticks, pucks, pylons, teaching aids and nets are not permitted. No private instructional skating lessons permitted.</t>
  </si>
  <si>
    <t>Skating - Adult Only Unsupervised</t>
  </si>
  <si>
    <t>Unsupervised, recreational skating for adults 18+ years of age. Helmets are highly recommended for new skaters. Hockey sticks, pucks, pylons, teaching aids and nets are not permitted. No private instructional skating lessons permitted.</t>
  </si>
  <si>
    <t>Skating - Unsupervised Older Adult</t>
  </si>
  <si>
    <t>65+</t>
  </si>
  <si>
    <t>Unsupervised, recreational skating for older adults. Participants must be over the age of 65 years. Helmets are highly recommended for new skaters. Hockey sticks, pucks, pylons, teaching aids and nets are not permitted. No private instructional skating lessons permitted.</t>
  </si>
  <si>
    <t xml:space="preserve">Shinny - Adult Unsupervised </t>
  </si>
  <si>
    <t>Unsupervised, recreational shinny hockey. Helmets are mandatory, and full equipment, including elbow pads and shin guards are highly recommended. Face guards are mandatory for youth and children in the parent &amp; child shinny hockey program. Parent &amp; Child: Participation restricted to one adult (18 years+) and 2 children (6-12 years). Parent or guardian must be on the ice.</t>
  </si>
  <si>
    <t>Shinny - Goalie Adult Unsupervised</t>
  </si>
  <si>
    <t>Shinny - Goalie Parent &amp; Child Unsupervised</t>
  </si>
  <si>
    <t>Shinny - Parent &amp; Child Unsupervised</t>
  </si>
  <si>
    <t>Coffee Connections</t>
  </si>
  <si>
    <t>Crime Prevention for Older Adults</t>
  </si>
  <si>
    <t>55-100</t>
  </si>
  <si>
    <t>Presented by York Regional Police Community Services. Protect yourself from becoming a victim of crime. Learn how to recognize and avoid common scams targeting older adults, enhance personal security, and implement practical measures to safeguard against theft and fraud. Gain tools and knowledge to stay safe and secure in today’s world. Note: This session includes social time with coffee and refreshments.</t>
  </si>
  <si>
    <t>Life Skills &amp; Social Development</t>
  </si>
  <si>
    <t>$43.00 - $51.50</t>
  </si>
  <si>
    <t>Confident enough to stay home alone? Learn about home safety, including how to answer the phone, when to call 9-1-1 and how to make simple meals without using the stove and/or oven. Topics include smoke alarms, fire escape planning, fire hazards and presentation on cooking safety.</t>
  </si>
  <si>
    <t>Passion Projects</t>
  </si>
  <si>
    <t>Dinosaur Dig</t>
  </si>
  <si>
    <t>Can you dig it? Learn about the dinosaur era through fun archaeological activities and games that encourage imagination and socialization. Note: One parent/guardian per registered child.</t>
  </si>
  <si>
    <t xml:space="preserve">Princess Party </t>
  </si>
  <si>
    <t>Hear ye! Hear ye! Summoning all princesses for a party filled with fairy-tale fun. Come dressed as your favourite princess for an enchanting experience that includes fable-themed songs, dance, games and arts &amp; crafts. Note: One parent/guardian per registered child.</t>
  </si>
  <si>
    <t>Seasonal</t>
  </si>
  <si>
    <t>Fall Fun</t>
  </si>
  <si>
    <t>Celebrate everything Fall! Create autumn-themed crafts and enjoy fun activities including circle time, play time and parachute. Note: One parent/guardian per registered child.</t>
  </si>
  <si>
    <t>DIY Winter Wreath</t>
  </si>
  <si>
    <t>$37.25 - $44.75</t>
  </si>
  <si>
    <t>Delivered in partnership with the Parks, Forestry &amp; Horticulture Operations Department. Keep those winter blues away; create a winter-themed wreath that you can use to decorate your home or as a gift of holiday cheer. We will supply evergreen clippings and natural materials that you can use to embellish a wreath that reflects your personal taste. Fashion your own one-of-a-kind wreath to liven up your space and add to your winter display!</t>
  </si>
  <si>
    <t>Diving:Springboard</t>
  </si>
  <si>
    <t>Optimal Diving - Advanced</t>
  </si>
  <si>
    <t>$435.50 - $523.25</t>
  </si>
  <si>
    <t>Delivered in partnership with Optimal Diving Club Advanced (pre-competitive) participants learn skills that include both basic and somersaulting dives from 1M springboard and some basic dives from 3M springboard. Advanced divers will focus on proper body position and techniques as they learn the more complicated springboard dives and somersaults. Pre-requisite: a background in gymnastics, trampolining, tumbling or diving is required for this level. Note: participants must be comfortable in deep water.</t>
  </si>
  <si>
    <t>Optimal Diving - Beginner</t>
  </si>
  <si>
    <t>$360.75 - $432.25</t>
  </si>
  <si>
    <t>Delivered in partnership with Optimal Diving Club Beginner (learn-to-dive) participants will learn how to execute dives and jumps mostly from 1M springboard or poolside. Intermediate divers will focus on proper body position and techniques as they learn the more complicated springboard dives and somersaults. Note: participants must be comfortable in deep water.</t>
  </si>
  <si>
    <t xml:space="preserve">Fitness Swimmer Advanced </t>
  </si>
  <si>
    <t>$130.50 - $144.00</t>
  </si>
  <si>
    <t>No matter what your age, Fitness Swimmer helps improve your overall physical fitness. Fitness Swimmer is a structured approach based on accepted training principles and practices including interval training, sprints, and distance swims.</t>
  </si>
  <si>
    <t xml:space="preserve">Fitness Swimmer Beginner </t>
  </si>
  <si>
    <t>$177.00 - $213.00</t>
  </si>
  <si>
    <t>Vaughan Lifesaving Club</t>
  </si>
  <si>
    <t>VLC</t>
  </si>
  <si>
    <t xml:space="preserve">Learn to save lives while getting physically fit with lifesaving - a competitive sport recently established by the Canadian Lifesaving Society. </t>
  </si>
  <si>
    <t xml:space="preserve">VLC: Masters </t>
  </si>
  <si>
    <t>Vaughan Lifesaving Sport</t>
  </si>
  <si>
    <t>VLS: Wed</t>
  </si>
  <si>
    <t>$149.50 - $178.75</t>
  </si>
  <si>
    <t>Combine your athletic ability with lifesaving skills and utilize rescue equipment in this lifesaving program. It is comprised of 5 fundamental levels: an obstacle swim, tow with fins, lifesaving medley, throwing accuracy, and object support.</t>
  </si>
  <si>
    <t>VLS: Mon</t>
  </si>
  <si>
    <t>Aquatic Supervisor</t>
  </si>
  <si>
    <t>Specialty Courses &amp; Clinics</t>
  </si>
  <si>
    <t>Aquatic Supervisor &amp; SEE Auditor</t>
  </si>
  <si>
    <t>$244.00 - $293.00</t>
  </si>
  <si>
    <t>Experienced lifeguards are prepared to be Deck Supervisors or Head Lifeguards. Topics include facility management, legal regulations governing public pools, aquatic emergencies, supervisory skills, critical incident stress management and public relations skills.</t>
  </si>
  <si>
    <t>Examiners Course</t>
  </si>
  <si>
    <t>$68.50 - $82.25</t>
  </si>
  <si>
    <t xml:space="preserve">The examiner course is the first step in the three-step process to be certified as an Examiner for the Lifesaving Society, and it prepares candidates to be succesfully apprentice as an Examiner on the exam of their choice. </t>
  </si>
  <si>
    <t>Lifesaving Coaching Clinic</t>
  </si>
  <si>
    <t>$96.25 - $115.50</t>
  </si>
  <si>
    <t>Lifesaving Sport Coach provides training for Lifesaving Instructors who wish to coach Lifesaving Sport at the community level. The course focuses on the fundamentals of coaching and Lifesaving Sport skills in the pool</t>
  </si>
  <si>
    <t xml:space="preserve">SEE Auditor </t>
  </si>
  <si>
    <t>$66.25 - $79.50</t>
  </si>
  <si>
    <t xml:space="preserve">The SEE Auditor course is designed to give individuals the knowledge, training and tools required to evaluate the safety of lifeguard and instructor supervision using a quantifiable measuring system. </t>
  </si>
  <si>
    <t xml:space="preserve">Aquafitness Instructor Certification </t>
  </si>
  <si>
    <t>Specialty Instructor Courses</t>
  </si>
  <si>
    <t>$108.25 - $130.00</t>
  </si>
  <si>
    <t>Learn the benefits of aquafitness, and how to plan and conduct a class. Walk away from this two-day course a certified aquafitness instructor. Certification is valid for 6 months, after that simply send us a video of you teaching a 45-minute aquafitness class.</t>
  </si>
  <si>
    <t xml:space="preserve">$223.00 - $267.50
</t>
  </si>
  <si>
    <t>Candidates learn the expectations and requirements of teaching the national lifeguard program. Classroom and pool sessions allow participants to demonstrate and develop their knowledge, teaching and evaluation skills.</t>
  </si>
  <si>
    <t>Adult-Archery</t>
  </si>
  <si>
    <t xml:space="preserve">Archery </t>
  </si>
  <si>
    <t xml:space="preserve">$146.25 - $162.00
</t>
  </si>
  <si>
    <t>This program hits the bullseye! Develop your archery technique during safe, instructor-led target practice, focusing on the principles of bowmanship: form, stance and aim. Suitable for beginner archers or those with minimal previous experience.</t>
  </si>
  <si>
    <t>Adult-Multi-Sport</t>
  </si>
  <si>
    <t>Women's Multi-Sport</t>
  </si>
  <si>
    <t xml:space="preserve">$84.00 - $102.00
</t>
  </si>
  <si>
    <t>Female athletes: try your hand at multiple sports, including basketball, soccer, volleyball and badminton. Learn basic skills plus tips to improve your game, with a focus on fair play and fun. This program is geared to new players or those who haven't played for a while.</t>
  </si>
  <si>
    <t>Adult-Racquet Sports</t>
  </si>
  <si>
    <t>$108.00 - $118.00</t>
  </si>
  <si>
    <t>Practice your swing in this fun, non-competitive badminton program. Enjoy guaranteed play on a day and time that suits you—just bring a racquet, birdies and indoor shoes. Note: This is a non-instructional program; recreational play only. Badminton equipment provided (if needed).</t>
  </si>
  <si>
    <t xml:space="preserve">Learn to Play Tennis </t>
  </si>
  <si>
    <t>$135.00 - $148.50</t>
  </si>
  <si>
    <t>Delivered in partnership with Ready Set Sports/Tennis. Have a 'love' of tennis? Using modified tennis balls, nets and courts, beginner players are properly equipped to enjoy rallies. Participants must bring their own tennis racquets.</t>
  </si>
  <si>
    <t xml:space="preserve">Learn to Play Pickleball </t>
  </si>
  <si>
    <t xml:space="preserve">$126.75 - $152.75
</t>
  </si>
  <si>
    <t>Learn to play pickleball, a popular new racquet sport that combines elements of tennis, badminton and table tennis (featuring similar court, net and rules with a few modifications). Through friendly game play as either singles or doubles, learn basic pickleball shots, court awareness and scoring.</t>
  </si>
  <si>
    <t>Vaughan Sports Leagues</t>
  </si>
  <si>
    <t>Slo-pitch Individual Player</t>
  </si>
  <si>
    <t>Batter up baseball fans! Vaughan Sports Slo-pitch Leagues provide adult players with recreational/intermediate skill levels and experience, the opportunity to play organized sports right in their community. We offer convenient times, a premium location and competitive prices, plus pre-booked fields, pre-scheduled games with a playoff format. Suitable for players who are new to the sport or play very little slo-pitch. Sign up as a team with some friends or as an individual player and have fun playing your favourite sport after work during the week! Note: Minimum 8 people, maximum 16 people in a team (ages 18+).</t>
  </si>
  <si>
    <t>Slo-pitch Team</t>
  </si>
  <si>
    <t>Batter up baseball fans! Vaughan Sports Slo-pitch Leagues provide adult players with recreational/intermediate skill levels and experience, the opportunity to play organized sports right in their community. We offer convenient times, a premium location and competitive prices, plus pre-booked fields, pre-scheduled games with a playoff format. Suitable for players who are new to the sport or play very little slo-pitch. Sign up as a team with some friends or as an individual player and have fun playing your favourite sport after work during the week! Note: Minimum 8 people, maximum 16 people in a team (ages 18+)</t>
  </si>
  <si>
    <t>Volleyball Team</t>
  </si>
  <si>
    <t>Vaughan Sports Volleyball Leagues provides adult players with recreational/intermediate skill levels and experience, the opportunity to play organized sports right in their community. We offer convenient times, a premium location and competitive prices, plus pre-booked courts, pre-scheduled games with a playoff format. Suitable for players who are new to volleyball or play very little volleyball. Whether you sign up as a team and play with existing friends or join as an individual and make new friends, you’ll have fun playing your favourite sport! Individual spots on a team are not guaranteed and are subject to availability. Note: Minimum 6 people, maximum 8 people in a team, with at least 2 female players (ages 18+).</t>
  </si>
  <si>
    <t>Volleyball: Individual Player</t>
  </si>
  <si>
    <t>Ice Hockey Individual Player</t>
  </si>
  <si>
    <t>50-99</t>
  </si>
  <si>
    <t>Vaughan Sports Ice Hockey Leagues provides adult/older adults players with recreational/intermediate skill levels and experience, the opportunity to play organized sports right in their community. We offer convenient times, a premium location and competitive prices, plus pre-booked ice times, pre-scheduled games with a playoff format. Suitable for players who are new to ice hockey or play very little Ice Hockey. Whether you sign up as a team and play with existing friends or join as an individual and make new friends, you’ll have fun playing your favorite sport! Note: Minimum 12 people, maximum 16 people in a team. (ages 50+).</t>
  </si>
  <si>
    <t>Ice Hockey League (Goalie)</t>
  </si>
  <si>
    <t>Ice Hockey Team</t>
  </si>
  <si>
    <t xml:space="preserve">Vaughan Sports Ice Hockey Leagues provides adult/older adults players with recreational/intermediate skill levels and experience, the opportunity to play organized sports right in their community. We offer convenient times, a premium location and competitive prices, plus pre-booked ice times, pre-scheduled games with a playoff format. Suitable for players who are new to ice hockey or play very little Ice Hockey. Whether you sign up as a team and play with existing friends or join as an individual and make new friends, you’ll have fun playing your favorite sport! Note: Minimum 12 people, maximum 16 people in a team. (ages 50+).
</t>
  </si>
  <si>
    <t>Children-Archery</t>
  </si>
  <si>
    <t xml:space="preserve">$217.75 - $260.00
</t>
  </si>
  <si>
    <t>This program hits the bullseye! Develop your archery technique during safe, instructor-led target practice, focusing on the principles of bowmanship: form, stance and aim. Suitable for beginner archers or those with minimal previous experience. Children will be grouped by age in this program.</t>
  </si>
  <si>
    <t>Children-Ball Hockey</t>
  </si>
  <si>
    <t>Vaughan Sports: Ball Hockey Training</t>
  </si>
  <si>
    <t xml:space="preserve">$192.00 - $231.00
</t>
  </si>
  <si>
    <t>Can't wait to see the next season start? Improve sports performance during the pre- or post-season with technical, physical and mental goal setting in this non-competitive, training program. Expand on your ball hockey knowledge: proper stick handling, passing, shooting techniques and positional play.). No end of session City-wide tournament or team jersey included. Note: CSA approved helmets with face shield/cage and hockey gloves are mandatory. Hockey gloves and soccer shin pads are highly recommended. Hockey sticks and goalie equipment are provided.</t>
  </si>
  <si>
    <t>Children-Baseball</t>
  </si>
  <si>
    <t xml:space="preserve">Indoor Baseball </t>
  </si>
  <si>
    <t xml:space="preserve">$188.50 - $227.50
</t>
  </si>
  <si>
    <t>Get a 'hit' out of baseball training! Practice drills, conditioning activities and game play indoors. Participants must bring their own gloves. Beginner players welcome.</t>
  </si>
  <si>
    <t>Children-Basketball</t>
  </si>
  <si>
    <t xml:space="preserve">Vaughan Sports: Basketball (Senior) </t>
  </si>
  <si>
    <t xml:space="preserve">$288.00 - $346.50
</t>
  </si>
  <si>
    <t>Got game? Done playing for fun and want to compete? Then Vaughan Sports is the team to join! With quality coaching in basketball, practice proper passing, dribbling, shooting techniques and positional play. Through structured, hands-on drills and activities, and more practice time, you'll leave the court with improved individual skills and knowledge of the sport. Gain awesome team experience and make new friends. Includes a team jersey and an end of session City-wide championship tournament that may be scheduled outside of regular program dates/locations. More details to be provided by the instructor. Specialized sports equipment/gear may be required.</t>
  </si>
  <si>
    <t>Vaughan Sports: Basketball (Senior) Girls Only</t>
  </si>
  <si>
    <t xml:space="preserve">Vaughan Sports: Basketball (Junior) Girls Only </t>
  </si>
  <si>
    <t>Vaughan Sports: Basketball (Junior)</t>
  </si>
  <si>
    <t>Children-Gymnastics</t>
  </si>
  <si>
    <t xml:space="preserve">Gymnastics </t>
  </si>
  <si>
    <t>Bridge, lunge or pirouette your way to fun! This multi-level gymnastics program features the balance beam, vault, mini trampoline, floor exercise and more. Children are grouped according to age and level of ability on the first day of class. All participants receive a ribbon and a progress evaluation.</t>
  </si>
  <si>
    <t>Children-Multi-Sport</t>
  </si>
  <si>
    <t xml:space="preserve">Have a Ball </t>
  </si>
  <si>
    <t xml:space="preserve">$139.75 - $169.00
</t>
  </si>
  <si>
    <t>Does your mini athlete have energy to burn? They’ll ‘have a ball’ playing soccer, basketball, floor hockey, and navigating an obstacle course.</t>
  </si>
  <si>
    <t>Children-Racquet Sports</t>
  </si>
  <si>
    <t xml:space="preserve">$130.50 - $144.00
</t>
  </si>
  <si>
    <t>Delivered in partnership with Ready Set Sports/Tennis. Have a 'love' of tennis? Using modified tennis balls, nets and courts, beginner players are properly equipped to enjoy rallies. Progressive tennis is fully endorsed by Tennis Canada. Note: Participants must bring their own tennis racquets.</t>
  </si>
  <si>
    <t>Pickleball 101</t>
  </si>
  <si>
    <t xml:space="preserve">$126.00 - $139.50
</t>
  </si>
  <si>
    <t>Experience the excitement of one of the fastest-growing sports in the world! This program is designed to introduce your child to the fundamentals of pickleball, covering essential skills such as paddle grip, understanding court dimensions and a variety of skilled shots and strokes. Your child will grasp the basics and have the opportunity to practice their new skills in active match play.</t>
  </si>
  <si>
    <t>Learn to Play Table Tennis</t>
  </si>
  <si>
    <t xml:space="preserve">Showcase your racquet handling skills in a friendly table tennis competition with friends. Fine-tune fundamental movement skills like agility, running, balance, jumping, and coordination. Participants must bring their own table tennis racquet. </t>
  </si>
  <si>
    <t>Learn to Play Squash</t>
  </si>
  <si>
    <t xml:space="preserve">$203.50 - $244.75
</t>
  </si>
  <si>
    <t>Rally and lob your way to a win! Learn the fundamental skills, tactics and rules required to play squash. Develop proper technique, including forehand, backhand, serve and volley, drop and lob shots. Build and enhance your skills each week to improve endurance, hand-eye coordination, agility and your overall game. Note: All players must wear mandatory eye wear.</t>
  </si>
  <si>
    <t>Children-Soccer</t>
  </si>
  <si>
    <t>Bend it Like a Pro</t>
  </si>
  <si>
    <t xml:space="preserve">$112.00 - $124.00
</t>
  </si>
  <si>
    <t>Score a spot in this course! Through drills, juggling, heading, dribbling and passing, learn basic soccer techniques. Game play with performance feedback is emphasized to help build a strong technical foundation for the sport.</t>
  </si>
  <si>
    <t>Vaughan Sports: Indoor Soccer</t>
  </si>
  <si>
    <t>Got game? Done playing for fun and want to compete? Then Vaughan Sports is the team to join! With quality coaching in soccer, practice proper passing, dribbling, heading, striking and positional play. Through structured, hands-on drills and activities, and more practice time, you'll leave the floor with improved individual skills and knowledge of the sport. Gain awesome team experience and make new friends. Includes a team jersey and an end of session City-wide championship tournament that may be scheduled outside of regular program dates/locations. More details to be provided by the instructor. Specialized sports equipment/gear may be required.</t>
  </si>
  <si>
    <t>Children-Volleyball</t>
  </si>
  <si>
    <t>Vaughan Sports: Volleyball Training</t>
  </si>
  <si>
    <t xml:space="preserve">$208.00 - $250.25
</t>
  </si>
  <si>
    <t>Can't wait to see the next season start? Improve sports performance during the pre or post season with technical, physical and mental goal setting in this non-competitive, training program. Expand on your volleyball knowledge: proper techniques in serving, bumping, setting, spiking and positional play. End of session City-wide tournament or team jersey not included. Specialized sports equipment/gear may be required.</t>
  </si>
  <si>
    <t xml:space="preserve">Vaughan Sports: Volleyball Training (junior) </t>
  </si>
  <si>
    <t>Drop-In Program</t>
  </si>
  <si>
    <t>Adult Game Room</t>
  </si>
  <si>
    <t xml:space="preserve">$0.00 - $8.25
</t>
  </si>
  <si>
    <t>Unsupervised, unstructured time to play games such as ping pong, Note: amenities may differ at each location.</t>
  </si>
  <si>
    <t>Adult Pickleball</t>
  </si>
  <si>
    <t>Want to play organized sports without the commitment to a league? Play when it works for your schedule! This is a dedicated time for unstructured scrimmage play against different skill levels. Teams will be formed on-site with the help of staff</t>
  </si>
  <si>
    <t xml:space="preserve">Youth Basketball </t>
  </si>
  <si>
    <t xml:space="preserve">$0.00 - $6.00
</t>
  </si>
  <si>
    <t xml:space="preserve">Want to play organized sports without the commitment to a league? Play when it works for your schedule! This is a dedicated time for unstructured scrimmage play against different skill levels. Teams will be formed on-site with the help of staff
</t>
  </si>
  <si>
    <t>Adult Volleyball</t>
  </si>
  <si>
    <t>Family Bowling Lane #1</t>
  </si>
  <si>
    <t>Let the good times roll at our newly renovated 4 lane, 5-pin bowling alley. Family bowling is a dedicated time for a minimum of one adult 18 years or older, with a maximum of six bowlers total. Note: Bookings secure one lane per family per time block. Participants must wear shoes with non-marking soles.</t>
  </si>
  <si>
    <t>Family Bowling Lane #2</t>
  </si>
  <si>
    <t>Family Bowling Lane #3</t>
  </si>
  <si>
    <t>Family Bowling Lane #4</t>
  </si>
  <si>
    <t>Adult Ball Hockey</t>
  </si>
  <si>
    <t xml:space="preserve">$0.00 - $8.50
</t>
  </si>
  <si>
    <t>Adult Ball Hockey - Goalie</t>
  </si>
  <si>
    <t xml:space="preserve">$0.00 - $6.75
</t>
  </si>
  <si>
    <t>Family-Archer</t>
  </si>
  <si>
    <t xml:space="preserve">$221.00 - $266.50
</t>
  </si>
  <si>
    <t>Family-Multi-Sport</t>
  </si>
  <si>
    <t>Does your mini athlete have energy to burn? They’ll ‘have a ball’ playing soccer, basketball, floor hockey, and navigating an obstacle course. Then they’ll cool down (or tire out!) with some circle time.</t>
  </si>
  <si>
    <t>Mini Boot Camp</t>
  </si>
  <si>
    <t xml:space="preserve">$214.50 - $256.75
</t>
  </si>
  <si>
    <t>This fitness program will get the heart pumping and face smiling! Each class includes warm up stretches followed by various sports stations, games, and relay races. A take-home fitness challenge is assigned at the end of each class.</t>
  </si>
  <si>
    <t>Toddler Run &amp; Fun</t>
  </si>
  <si>
    <t xml:space="preserve">$136.50 - $162.50
</t>
  </si>
  <si>
    <t>An action-packed program for the toddler who can't sit still! Preschoolers explore a variety of equipment such as balls, hoops, mats and tunnels, and enjoy parachute fun, bubbles, games and song time. With an emphasis on physical activity and socialization, this program improves agility, balance, coordination and body awareness, while building communication skills.</t>
  </si>
  <si>
    <t>Family-Racquet Sports</t>
  </si>
  <si>
    <t xml:space="preserve">$94.50 - $103.50
</t>
  </si>
  <si>
    <t>Spend quality time as a family learning the basic concepts of this backyard sport, then enjoy some friendly competition with your neighbours during organized badminton games. Note: This is a non-instructional program; recreational play only. Badminton equipment provided (if needed).</t>
  </si>
  <si>
    <t xml:space="preserve">$198.25 - $237.25
</t>
  </si>
  <si>
    <t>Delivered in partnership with Ready Set Sports Have a 'love' of tennis? Using modified tennis balls, nets and courts, beginner players are properly equipped to enjoy rallies. Progressive tennis is fully endorsed by Tennis Canada. Note: Participants must bring their own tennis racquets.</t>
  </si>
  <si>
    <t>Older Adult-Racquet Sports</t>
  </si>
  <si>
    <t xml:space="preserve">$33.00 - $39.00
</t>
  </si>
  <si>
    <t>Inclusion-Baseball</t>
  </si>
  <si>
    <t>Challenger Baseball</t>
  </si>
  <si>
    <t xml:space="preserve">$216.00 - $258.00
</t>
  </si>
  <si>
    <t>Delivered in partnership with Jays Care Foundation. This adaptive program brings the joy of the game to children and teens with physical disabilities. In a welcoming, inclusive and supportive environment, participants build foundational baseball skills, make new friends, and experience the thrill of being part of a team. With fun, belonging and big-league spirit at the heart of every game, every player feels like a true MVP.</t>
  </si>
  <si>
    <t>Inclusion-Basketball</t>
  </si>
  <si>
    <t>Rolling Hoops: Wheelchair Basketball</t>
  </si>
  <si>
    <t xml:space="preserve">$270.00 - $325.00
</t>
  </si>
  <si>
    <t>An adaptive wheelchair basketball program for youth with physical disabilities. For beginners and seasoned players alike, this program offers a dynamic and supportive environment where athletes can build skills, confidence and community through the fast-paced game of basketball. Participants use specialized sports wheelchairs, making every drill and scrimmage feel like the real deal — competitive, empowering and fun.</t>
  </si>
  <si>
    <t>Inclusion-Gymnastics</t>
  </si>
  <si>
    <t>Adaptive Gymnastics</t>
  </si>
  <si>
    <t xml:space="preserve">$234.00 - $279.50
</t>
  </si>
  <si>
    <t>Jump on trampolines! Walk the balance beam. Swing on ropes and rings! Maneuver modified, sensory gymnastics equipment to learn movements such as landings, locomotions, rotations, springs and swings. Adaptive gymnastics develops confidence and a positive sense of self in children with disabilities-in a safe and social setting.</t>
  </si>
  <si>
    <t>Inclusion-Multi-Sport</t>
  </si>
  <si>
    <t>FUNdamentals of Sports</t>
  </si>
  <si>
    <t xml:space="preserve">$174.00 - $210.00
</t>
  </si>
  <si>
    <t>Friendly fitness fun! Learn basic sports skills through a structured schedule of basketball, soccer, weight training, and short and medium range running. Through adapted drills and non-competitive game play in a fun and safe environment, develop teamwork and sportsmanship skills, improve your overall fitness level and learn to love sports!</t>
  </si>
  <si>
    <t>Preschool-Ball Hockey</t>
  </si>
  <si>
    <t>Can't wait to see the next season start? Improve sports performance during the pre- or post-season with technical, physical and mental goal setting in this non-competitive, training program. Expand on your ball hockey knowledge: proper stick handling, passing, shooting techniques and positional play. No end of session City-wide tournament or team jersey included. Note: CSA approved helmets with face shield/cage and hockey gloves are mandatory. Hockey gloves and soccer shin pads are highly recommended. Hockey sticks and goalie equipment are provided.</t>
  </si>
  <si>
    <t>Preschool-Baseball</t>
  </si>
  <si>
    <t>Learn to Play T-Ball</t>
  </si>
  <si>
    <t xml:space="preserve">$100.75 - $120.25
</t>
  </si>
  <si>
    <t>Swing batta batta swing! Practice your proper T-ball stance, batting, fielding, throwing and catching through structured, hands-on drills and activities.</t>
  </si>
  <si>
    <t>Preschool-Basketball</t>
  </si>
  <si>
    <t>Tiny Hoopsters</t>
  </si>
  <si>
    <t>Is your little one wild about basketball? Your tiny baller is in for a slam-tastic time, learning the ABCs of basketball like dribbling, passing, shooting, and agile moves, all while burning off that toddler energy.</t>
  </si>
  <si>
    <t>Vaughan Sports: Basketball</t>
  </si>
  <si>
    <t xml:space="preserve">$193.50 - $234.00
</t>
  </si>
  <si>
    <t xml:space="preserve">Tiny Hoopsters </t>
  </si>
  <si>
    <t>Preschool-Gymnastics</t>
  </si>
  <si>
    <t>Preschool-Multi-Sport</t>
  </si>
  <si>
    <t>Preschool-Soccer</t>
  </si>
  <si>
    <t>Youth-Archery</t>
  </si>
  <si>
    <t>This program hits the bullseye! Develop your archery technique during safe, instructor-led target practice, focusing on the principles of bowmanship: form, stance and aim. Suitable for beginner archers or those with minimal previous experience. Youth will be grouped by age in this program.</t>
  </si>
  <si>
    <t>Youth-Basketball</t>
  </si>
  <si>
    <t xml:space="preserve">$274.50 - $328.50
</t>
  </si>
  <si>
    <t>Youth-Racquet Sports</t>
  </si>
  <si>
    <t xml:space="preserve">$172.25 - $208.00
</t>
  </si>
  <si>
    <t>Practice your swing in this fun, non-competitive badminton program. Enjoy guaranteed play on a day and time that suits you—just bring a racquet, birdies and indoor shoes. Note: This is a non-instructional program; recreational play only. Badminton equipment available (if needed).</t>
  </si>
  <si>
    <t>Aquatic Staff Training</t>
  </si>
  <si>
    <t xml:space="preserve">Staff Only: Training
</t>
  </si>
  <si>
    <t>Aquatic Instructional Staff Training</t>
  </si>
  <si>
    <t>0-99</t>
  </si>
  <si>
    <t>These courses are open to current City of Vaughan Aquatic staff only.</t>
  </si>
  <si>
    <t>Deck Supervisor Staff Training</t>
  </si>
  <si>
    <t>Aquatic Lifeguard Staff Training</t>
  </si>
  <si>
    <t>Programs Staff Training</t>
  </si>
  <si>
    <t>Fall Staff Training: City Wide - Sports &amp; Vaughan Sports</t>
  </si>
  <si>
    <t xml:space="preserve">Fall Staff Training: City Wide - Vaughan Dance &amp; Gymnastics </t>
  </si>
  <si>
    <t>Fall Staff Training: City Wide - Learn to Skate &amp; Recreational Skate</t>
  </si>
  <si>
    <t>Swimmer Levels</t>
  </si>
  <si>
    <t xml:space="preserve">$101.25 - $112.50
</t>
  </si>
  <si>
    <t>These beginners will become comfortable jumping into water with and without a personal flotation device.</t>
  </si>
  <si>
    <t>Swimmer 10: Bronze Star</t>
  </si>
  <si>
    <t xml:space="preserve">$166.50 - $182.25
</t>
  </si>
  <si>
    <t>Build problem solving and decision-making skills, individually and in partners; learn CPR. Participants develop water-smart confidence and lifesaving skills.</t>
  </si>
  <si>
    <t>These advanced beginners will jump into deeper water, and learn to be comfortable falling sideways into the water wearing a personal Flotation Device.</t>
  </si>
  <si>
    <t>These intermediate swimmers will dive and do in-water front somersaults. Their new bag of tricks includes handstands and completion of the Canadian Swim to Survive Standard.</t>
  </si>
  <si>
    <t>These advanced intermediate swimmers will swim 5m underwater and lengths of front, back crawl, whip kick, and breaststroke arms with breathing.</t>
  </si>
  <si>
    <t>These advanced swimmers will master shallow dives, cannonball entries, eggbeater kicks, and in-water backward somersaults.</t>
  </si>
  <si>
    <t>These advanced swimmers will rise to the challenge of sophisticated aquatic skills including stride entries, compact jumps and lifesaving kicks like eggbeater and scissor kick.</t>
  </si>
  <si>
    <t>Swimmer 7/8/9</t>
  </si>
  <si>
    <t>A multi-level teaching concept allowing instructors to teach participants at various skill levels within the same group.</t>
  </si>
  <si>
    <t>Swimmer 7:Rookie Patrol</t>
  </si>
  <si>
    <t>Swimmers continue stroke development with 50m swims of front crawl, back crawl and breastroke. Lifesaving sport skills include a 25m obstacle swim and 15m object carry.</t>
  </si>
  <si>
    <t>Swimmer 8:Ranger Patrol</t>
  </si>
  <si>
    <t xml:space="preserve">Swimmers develop better strokes over 75m swims of each stroke. They tackle lifesaving sport skills in a lifesaving medley, timed object support and rescue with a buoyant aid. </t>
  </si>
  <si>
    <t>Swimmer 9:Star Patrol</t>
  </si>
  <si>
    <t>Swimmers are challenged with 600m workouts, 300m timed swims and a 25m object caryy.</t>
  </si>
  <si>
    <t>Swimming and Aquafitness</t>
  </si>
  <si>
    <t>Aquafitness</t>
  </si>
  <si>
    <t xml:space="preserve">$0.00 - $12.00
</t>
  </si>
  <si>
    <r>
      <rPr>
        <color rgb="FF000000"/>
        <sz val="11.0"/>
      </rPr>
      <t xml:space="preserve">This program uses the water as resistance to increase muscle tone, strength, and endurance. Classes are generally conducted in chest deep water. Knowing how to swim is not a prerequisite to programs offered in chest deep water. Classes allow participants to work at their own pace and intensity. For more information visit </t>
    </r>
    <r>
      <rPr>
        <color rgb="FF1155CC"/>
        <sz val="11.0"/>
        <u/>
      </rPr>
      <t>vaughan.ca/swim.</t>
    </r>
  </si>
  <si>
    <t xml:space="preserve">Length Swim </t>
  </si>
  <si>
    <r>
      <rPr>
        <rFont val="&quot;Open Sans&quot;, sans-serif"/>
        <color rgb="FF000000"/>
        <sz val="11.0"/>
      </rPr>
      <t xml:space="preserve">Fast, Medium and Slow lanes open for lap swimming in the pool. For more information visit </t>
    </r>
    <r>
      <rPr>
        <rFont val="&quot;Open Sans&quot;, sans-serif"/>
        <color rgb="FF1155CC"/>
        <sz val="11.0"/>
        <u/>
      </rPr>
      <t>vaughan.ca/swim.</t>
    </r>
  </si>
  <si>
    <t>Parent &amp; Tot</t>
  </si>
  <si>
    <r>
      <rPr>
        <rFont val="&quot;Open Sans&quot;, sans-serif"/>
        <color rgb="FF000000"/>
        <sz val="11.0"/>
      </rPr>
      <t xml:space="preserve">A time for parents and a maximum of 2 children under 7 years of age per adult; each participant must be registered. Recreational swim for pool plan holders and non-members. For more information visit </t>
    </r>
    <r>
      <rPr>
        <rFont val="&quot;Open Sans&quot;, sans-serif"/>
        <color rgb="FF1155CC"/>
        <sz val="11.0"/>
        <u/>
      </rPr>
      <t>vaughan.ca/swim.</t>
    </r>
  </si>
  <si>
    <t>Recreational Swim</t>
  </si>
  <si>
    <r>
      <rPr>
        <rFont val="&quot;Open Sans&quot;, sans-serif"/>
        <color rgb="FF000000"/>
        <sz val="11.0"/>
      </rPr>
      <t xml:space="preserve">Recreational swim time for pool plan holders and non-members. For more information visit </t>
    </r>
    <r>
      <rPr>
        <rFont val="&quot;Open Sans&quot;, sans-serif"/>
        <color rgb="FF1155CC"/>
        <sz val="11.0"/>
        <u/>
      </rPr>
      <t>vaughan.ca/swim.</t>
    </r>
  </si>
  <si>
    <t>Length Swim - Ladies Only</t>
  </si>
  <si>
    <t xml:space="preserve">$0.00 - $7.00
</t>
  </si>
  <si>
    <t xml:space="preserve">Open only to females to swim in a gender exclusive environment. Fast, medium and slow lanes open for lap swimming in the pool. Note: Blinds will be drawn where possible to create exclusive environment. Male and female lifeguards on duty.
</t>
  </si>
  <si>
    <t xml:space="preserve">Volunteer Leadership Program </t>
  </si>
  <si>
    <t xml:space="preserve">$92.50 - $110.00
</t>
  </si>
  <si>
    <t>Make a difference. Be a volunteer. Make new friends, build confidence and gain valuable skills for future employment, including leadership, teamwork, self-government, and introduction to the HIGH FIVE Principles of Healthy Child Development (PHCD). This program serves as a prerequisite for volunteering in recreation and aquatic programs, school break and summer camps, and inclusion programs and camps. Following successful completion of the course, Recreation Services staff will work with candidates to coordinate a volunteer placement at a Vaughan community centre. Supplies needed: white paper, pencil, pencil crayons, crayons. Note: This program runs virtually. Internet access and a computer with audio and video capabilities is required. A Microsoft Teams link to your program will be provided in your confirmation upon registering. Parent/guardian assistance may be required.</t>
  </si>
  <si>
    <t>Pre-School Programs</t>
  </si>
  <si>
    <t>Little Explorers Storytime</t>
  </si>
  <si>
    <t xml:space="preserve">This program features songs, action rhymes, and early literacy activities designed for toddlers to kindergarten-aged children.
</t>
  </si>
  <si>
    <t>For Children &amp; Families</t>
  </si>
  <si>
    <t>Sensory Friendly Room</t>
  </si>
  <si>
    <t>Drop in for some fun hands-on sensory activities that are easy on the eyes and ears. For all ages.We will create a sensory friendly library experience by transforming a meeting room into an environment where everyone feels included and welcome. We will offer special accommodation such as reduced lighting and sound, sunglasses, sensory toys, and more.The Sensory Friendly room can also be enjoyed during elementary school P.A. Days</t>
  </si>
  <si>
    <t>Creative Age: Anne of Green Gables Recipes</t>
  </si>
  <si>
    <t>Join us this summer as we make different dishes and enjoy an Anne of Green Gables—inspired lunch together. For 55+, but open to all ages. Registration is $5. The room capacity is limited. All individuals planning to be inside the kitchen during the program must be registered as a participant. This includes any adult accompanying a child. Please contact the VMC service desk if you have questions.  We are a nut-aware space and do not use nuts in our programming, but we cannot guarantee a nut-free facility. Please alert us of any allergies when registering on Eventbrite.  Our kitchen programs are held in the VSES Teaching Kitchen, located on the third floor.</t>
  </si>
  <si>
    <t>Destination: Wonders of the Desert!</t>
  </si>
  <si>
    <t>Deserts may seem empty, but they are full of life! Discover the history and the natural wonders of the world's deserts.</t>
  </si>
  <si>
    <t>Sensory Social</t>
  </si>
  <si>
    <t>Culinary Literacy</t>
  </si>
  <si>
    <t>Bake Club for Adults</t>
  </si>
  <si>
    <t>Cookies, cakes, pies, and more! Let’s bake up a different treat together every month! Recommended for adults. Registration is $7 per session. The new bake of the month will be released a month in advance. Check the listings on Eventbrite! Please note that this program is for adults.  We are a nut-aware space and do not use nuts in our programming, but we cannot guarantee a nut-free facility. Please alert us of any allergies when registering on Eventbrite.  Our kitchen programs are held in the VSES Teaching Kitchen, located on the third floor.</t>
  </si>
  <si>
    <t>Bake Club for Adults:Sheet Pan Meals</t>
  </si>
  <si>
    <t>Bake Club for Adults:Creepy Bakes</t>
  </si>
  <si>
    <t>Bake Club for Adults:Snowball Cookies with Guest Speaker Eileen</t>
  </si>
  <si>
    <t>Make It! Create It! Learn It!</t>
  </si>
  <si>
    <t>Adventures in Computing</t>
  </si>
  <si>
    <t>Children in grades 2-3 can join us to learn computer basics, including keyboarding and mousing skills, in a fun, relaxed environment. Register on Eventbrite. Over the course of 4 weeks, students will practice typing, mousing, learn file structure, how to navigate a website, and more. Each week will be a little bit of everything, so be sure to come for all 4 weeks to get the full experience</t>
  </si>
  <si>
    <t>Pre-school Programs</t>
  </si>
  <si>
    <t>Mandarin Storytime / 中文故事会</t>
  </si>
  <si>
    <t>Join us for fun songs and joyful rhymes in Mandarin and English! Suitable for the whole family. No previous knowledge of Mandarin required. 欢迎大家来图书馆一起听中文故事.</t>
  </si>
  <si>
    <t>Baby Adventures Storytime</t>
  </si>
  <si>
    <t>Join us for lively songs, bounces, rhymes, and plenty of baby time fun. This program is designed for babies from birth to crawling.</t>
  </si>
  <si>
    <t>Virtual ESL Café</t>
  </si>
  <si>
    <t>Newcomers and ESL learners can practice their English in an informal online environment with adult volunteers. Sessions are hosted live on Zoom. In partnership with CCSYR through Library Settlement Partnerships (LSP) in York Region. For registration and information, please contact LSP@ccsyr.org. For further information, contact us through Email Librarian or our Live Chat services.</t>
  </si>
  <si>
    <t>Creative Age: Storytelling Circle</t>
  </si>
  <si>
    <t>Share a story of 5 - 7 minutes, or enjoy the stories and provide support. Aimed at older adults and open to all adults. Register on Eventbrite. Live on Zoom. When you receive the Zoom link, please respond by letting the facilitator know if you will be sharing a story or just enjoying the storytelling.  The theme for August's session is "connection".</t>
  </si>
  <si>
    <t xml:space="preserve">Teen Programs
</t>
  </si>
  <si>
    <t xml:space="preserve">D&amp;D Club
</t>
  </si>
  <si>
    <t>Game on! Join in on the action and adventure as we campaign our way through the world of Dungeons and Dragons. No previous gaming experience required. For grades 6-12. Register on Eventbrite.</t>
  </si>
  <si>
    <t xml:space="preserve">Children's Programs
</t>
  </si>
  <si>
    <t xml:space="preserve">Create Your Own Graphic Novel
</t>
  </si>
  <si>
    <t>Discover the secrets of graphic novels and create your own story in a supportive environment. For grades 3-6. Register on Eventbrite.</t>
  </si>
  <si>
    <t xml:space="preserve">Adult Programs
</t>
  </si>
  <si>
    <t xml:space="preserve">English Conversation Circle
</t>
  </si>
  <si>
    <t>Newcomers and ESL learners can meet to practice their English in an informal environment with adult volunteers. In partnership with CCSYR through Library Settlement Partnerships (LSP) in York Region. For registration and information, please contact cel@ccsyr.org. For further information, contact us through Email Librarian or our Live Chat services.</t>
  </si>
  <si>
    <t xml:space="preserve">The Human Touch Book Club
</t>
  </si>
  <si>
    <t>Join us as we discuss a variety of popular fiction and non-fiction titles, from current affairs to hot topics, and explore what it means to be human. Join us in person or on Zoom! Register on Eventbrite.</t>
  </si>
  <si>
    <t xml:space="preserve">The Human Touch Book Club:Eating to Extinction
</t>
  </si>
  <si>
    <t>The Human Touch Book Club:On the Ravine</t>
  </si>
  <si>
    <t>The Human Touch Book Club
:Piranesi</t>
  </si>
  <si>
    <t xml:space="preserve">Scholars' Hub @ Home
</t>
  </si>
  <si>
    <t>In partnership with York University, the Scholars’ Hub @ Home speaker series features discussions on a broad range of topics, with engaging lectures from some of York’s best minds. Registration and more details on York University's website. For full program details and to register, please visit York University Scholar's Hub @ Home</t>
  </si>
  <si>
    <t xml:space="preserve">Pre-school Programs
</t>
  </si>
  <si>
    <t xml:space="preserve">Baby Music and Movement
</t>
  </si>
  <si>
    <t>Enjoy music and movement with your baby and play with instruments and materials that support healthy development while connecting with other families. In partnership with EarlyON. For ages 0–12 months.</t>
  </si>
  <si>
    <t xml:space="preserve">Tech Tutor 1-on-1
</t>
  </si>
  <si>
    <t>Drop in and get hands-on assistance from volunteers for some basic technology questions such as navigating the internet, using your tablet, or sending emails. The 1 on 1 Tech Tutor program matches learners with a library volunteer to answer basic computer and technology questions. If you have ever wanted some extra help navigating the internet, using your tablet, or sending emails drop-in and spend some time with one of our volunteers who will walk you through the basic steps.  Feel free to bring your own device. Beginner learners are welcome.</t>
  </si>
  <si>
    <t xml:space="preserve">French Teen Café
</t>
  </si>
  <si>
    <t>Maintien et développe ton français en participant à des activités amusantes pendant ce programme estival de 6 semaines. Inscription sur Eventbrite. Practice your French through fun games and activities. You will also learn advanced French for real world situations! An activity-based, 6-week program. Each session will last approximately 1 hour. Register on Eventbrite</t>
  </si>
  <si>
    <t xml:space="preserve">Culinary Literacy
</t>
  </si>
  <si>
    <t xml:space="preserve">One Pot Meals
</t>
  </si>
  <si>
    <t>Dinner in one pot, in an hour and a half, or less?! Count me in! Registration is $24 for all 4 sessions. Each week will be vegetarian-friendly or have a vegetarian-friendly option. This program is intended for teens &amp; adults.  Menu:  Week 1 (Rice &amp; Couscous): Moroccan-inspired Chicken with Couscous; Mushroom &amp; Pea Risotto; and Black Rice, Corn, and Cranberry Salad Week 2 (Pasta): Nduja &amp; Prawn Pasta; Orzo with Zucchini, Feta, and Dill; and Couscous Bean Salad Week 3 (Lentils &amp; Pseudocereals): Mujadara (Oniony Rice &amp; Lentils); Swiss Chard with Chickpeas Quinoa; Ambat Goad Varan (Sweet &amp; Tangy Lentils) or Daal Makhani in Instant Pot; Middle Eastern Salad or Kisir Week 4 (Soups &amp; Stews): Rummaniyeh (Eggplant &amp; Lentil Stew); Eshkeneh-yeh Adas (Lentil Egg Drop Soup); Lentil &amp; Chorizo Soup in Instant Pot; and a Salad (TBA) The room capacity is limited. All individuals planning to be inside the kitchen during the program must be registered as a participant. Please contact the VMC service desk if you have questions. We are a nut-aware space and do not use nuts in our programming, but we cannot guarantee a nut-free facility. Please alert us of any allergies when registering on Eventbrite. Our kitchen programs are held in the VSES Teaching Kitchen, located on the third floor.</t>
  </si>
  <si>
    <t xml:space="preserve">Makers With a Cause
</t>
  </si>
  <si>
    <t>Let's make the world a better place with meaningful DIY activities. Express yourself creatively and make someone's day! Register on Eventbrite. Volunteer hours will be granted to any High School student participating. Students should bring their community service forms to the event.  Participants of all ages, including older adults, are welcome to join</t>
  </si>
  <si>
    <t xml:space="preserve">Creative Age: Drum &amp; Percussion Circle
</t>
  </si>
  <si>
    <t>Experience the fun and community of a drum &amp; percussion circle. No experience needed! Materials provided or bring your own. Aimed at older adults but all adults welcome! Register on Eventbrite or by calling 905-653-7323.</t>
  </si>
  <si>
    <t xml:space="preserve">Summer Reading Club
</t>
  </si>
  <si>
    <t xml:space="preserve">Destination: Journey Back Home!
</t>
  </si>
  <si>
    <t>Wrap up the summer adventure with a final journey home, reflecting on all the good memories and rich experiences of the past 7 weeks!</t>
  </si>
  <si>
    <t xml:space="preserve">Make It! Create It! Learn It!
</t>
  </si>
  <si>
    <t xml:space="preserve">Creation Lab
</t>
  </si>
  <si>
    <t>Explore all things STEAM with a variety of library tech and tools.</t>
  </si>
  <si>
    <t>Dog Man Unleashed</t>
  </si>
  <si>
    <t>Unleash the fun! Join us for a day of Dog Man activities and games at the library!</t>
  </si>
  <si>
    <t xml:space="preserve">Escape the Library
</t>
  </si>
  <si>
    <t>The clock is ticking. Test your wits by solving puzzles and clues to make your escape from the library. For grades 4-8. Register on Eventbrite.</t>
  </si>
  <si>
    <t xml:space="preserve">French Storytime/ L'Heure du conte
</t>
  </si>
  <si>
    <t>The perfect intro to French! Awesome stories and songs for everyone. Le meilleur moyen d’apprendre en ayant du plaisir grâce à de superbes histoires et chansons pour tous!</t>
  </si>
  <si>
    <t xml:space="preserve">Let's Go to the Movies
</t>
  </si>
  <si>
    <t>Enjoy a variety of interesting contemporary films with other movie enthusiasts.</t>
  </si>
  <si>
    <t>Let's Go to the Movies:The taste of things</t>
  </si>
  <si>
    <t>Let's Go to the Movies:I'm Still Here</t>
  </si>
  <si>
    <t>Let's Go to the Movies:Wild Goat Surf</t>
  </si>
  <si>
    <t xml:space="preserve">Zumbini
</t>
  </si>
  <si>
    <t>A unique, fun program incorporating music and movement to encourage parent-child bonding while helping to develop early literacy, motor, and social skills. Offered in partnership with EarlyON. For toddler and preschool-aged children and their caregivers. Spots are available on a first-come, first-served basis.</t>
  </si>
  <si>
    <t xml:space="preserve">Aging Well Club
</t>
  </si>
  <si>
    <t>A series for adventurous older adults to learn and interact with others, featuring different themes and guests. See the website for topics. Please register on Eventbrite for priority. Drop-ins are welcome if space allows.</t>
  </si>
  <si>
    <t xml:space="preserve">Update Your Profile Headshot
</t>
  </si>
  <si>
    <t>Create a good first impression for your online resume and social media presence. Please dress the way you would like to appear in the headshot. Register on Eventbrite. Limited registered spots are available. Drop-ins will be accommodated if space permits.</t>
  </si>
  <si>
    <t xml:space="preserve">Lean In for Women in Business
</t>
  </si>
  <si>
    <t>Making moves in your career? Join a supportive circle of women for business advice and skills-building. Register on Eventbrite. Lean In Circles offer a safe, inclusive environment for women-identifying professionals to network, mentor, and find community while navigating their careers. Whether you’re entering the workforce, aiming for a promotion, or starting your own business, join a circle for guided discussion and social opportunities.</t>
  </si>
  <si>
    <t xml:space="preserve">Make &amp; Take: Ink It Up!
</t>
  </si>
  <si>
    <t>Calling budding designers! Print your graphic in sublimation ink and see it emblazoned on a physical item. See website for session details. Registration is $5 on Eventbrite. For grade 4-8. Participants will be taught how to make a design in the free version of Canva that will then be printed in sublimation ink and imprinted on a physical item</t>
  </si>
  <si>
    <t xml:space="preserve">Aging Well in Chinese/中文长者健康活动
</t>
  </si>
  <si>
    <t>Chat in Chinese about books, current events, and life in Canada. Call or visit the Service Desk for more details. 中文社交活动: 用中文聊天, 谈论书籍, 国家时事, 以及在加拿大的生活</t>
  </si>
  <si>
    <t xml:space="preserve">License Renewal for Older Adults
</t>
  </si>
  <si>
    <t>Learn what to expect and best strategies for renewing your license as an older adult. Hosted by MTO. Attend in-person or on Zoom.</t>
  </si>
  <si>
    <t xml:space="preserve">For Children &amp; Families
</t>
  </si>
  <si>
    <t xml:space="preserve">Explore Your Trail
</t>
  </si>
  <si>
    <t>Join us for an outdoor adventure as we travel local trails, exploring the plants and animals in our community with a high-tech twist. For all ages. Register on Eventbrite. We will learn about one of the world’s most popular citizen science nature app, iNaturalist. Following a brief tutorial, we will travel along the trail and share our observations with other enthusiasts while also recording them for scientists!  Participants are encouraged to download and install iNaturalist on their smartphone or tablet.  A limited number of Tablets and Nature Backpacks will be available on-site for customers to checkout with their Vaughan Public Libraries card.  All ages are welcome! There will also be nature-themed activities available for younger children. Children are required to have adult supervision. To ensure the comfort and enjoyment of the program for all participants we kindly ask that pets stay at home or explore the park independently.  This program will take place outdoors (weather permitting), so wear comfortable shoes and appropriate outerwear. Don't forget to bring water!</t>
  </si>
  <si>
    <t xml:space="preserve">Romance Book Club
</t>
  </si>
  <si>
    <t>Want to talk about books that make you sigh and swoon, and always have a happily-ever-after? Join our Romance Book Club in person or on Zoom. Register on Eventbrite.</t>
  </si>
  <si>
    <t>Romance Book Club:Back After This</t>
  </si>
  <si>
    <t>Romance Book Club:The Very Secret Society of Irregular Witches</t>
  </si>
  <si>
    <t>Romance Book Club:The Unfortunate Side Effects of Heartbreak and Magic</t>
  </si>
  <si>
    <t xml:space="preserve">Romance Book Club:Bridgerton: The Duke and I </t>
  </si>
  <si>
    <t xml:space="preserve">Baby Social
</t>
  </si>
  <si>
    <t>Drop in and meet other parents and babies in your community! We will feature a new topic every session along with activities, singing, free play, and occasional guest speakers. For ages 0-12 months with a parent or caregiver.</t>
  </si>
  <si>
    <t xml:space="preserve">Spanish Storytime / Hora de cuentos
</t>
  </si>
  <si>
    <t>Acompáñanos a disfrutar de cuentos, canciones, y juegos en Español e Inglés. Estas actividades se pueden disfrutar en familia. Join us for stories, songs, and fingerplays in Spanish and English that are fun for the whole family.</t>
  </si>
  <si>
    <t xml:space="preserve">Cooking Conversation Circle
</t>
  </si>
  <si>
    <t>Learn from ESL learners and ESL Café volunteers as they take the lead and teach us their culinary traditions! Registration is $5 on Eventbrite. ESL learners and ESL Café volunteers will present each session. The topics will be released online as they become available. Get to meet new people every month while practicing your English and your cooking/baking skills! You will be working together as a group to make the dish of the month. Registration is per session. Any children participating must register with an adult (please register a ticket for every individual, including the child and the adult). The room capacity is limited. All individuals planning to be inside the kitchen during the program must be registered as a participant. This includes any adult accompanying a child. Please contact the VMC service desk if you have questions. We are a nut-aware space and do not use nuts in our programming, but we cannot guarantee a nut-free facility. Please alert us of any allergies when registering on Eventbrite. Our kitchen programs are held in the VSES Teaching Kitchen, located on the third floor.</t>
  </si>
  <si>
    <t xml:space="preserve">Make &amp; Take: Awesome Aprons
</t>
  </si>
  <si>
    <t>Make your own custom BBQ apron with our iron-on vinyl cutter. Registration is $5 on Eventbrite. For families, grades 4+. Please register once per family.</t>
  </si>
  <si>
    <t xml:space="preserve">Virtual ESL Book Club
</t>
  </si>
  <si>
    <t>Good news for ESL learners! We offer fun and lively book discussions to build your confidence in speaking English. In partnership with CCSYR through Library Settlement Partnerships (LSP) in York Region. Sessions are hosted live on Zoom. For registration and information, please contact LSP@ccsyr.org. For further information, contact us through Email Librarian or our Live Chat services.</t>
  </si>
  <si>
    <t xml:space="preserve">Ace Your Presentation!
</t>
  </si>
  <si>
    <t>Want to ace your presentation? In this jam-packed workshop, learn how to speak confidently while presenting information with clarity, creativity, ease, and purpose. Register on Eventbrite. The session will go over very important public speaking tips and then give a chance for participants to practice them.</t>
  </si>
  <si>
    <t xml:space="preserve">Korean Storytime / (한국어 스토리타임)
</t>
  </si>
  <si>
    <t>Join us for fun stories, songs and rhymes in Korean that you can enjoy with your whole family. 재미있는 한국말 동화와 동요 시간에 온 가족을 초대합니다. The perfect intro to Korean! No prior knowledge of Korean required. All are welcome.  October 20: Special edition featuring activities showcasing Korean culture and traditions in celebration of Korean Heritage Month and Chuseok. In partnership with Empowering Korean Immigrants.</t>
  </si>
  <si>
    <t xml:space="preserve">Visit the Therapy Dogs
</t>
  </si>
  <si>
    <t>Take a break and visit with the therapy dogs, in partnership with St. John Ambulance. We may have to cancel an event if the number of available volunteers is less than are required for us to deliver in a safe manner. This cancellation can happen at any time due to sudden illness or other uncontrollable issues. Contact 905-653-7323 to confirm session availability.</t>
  </si>
  <si>
    <t xml:space="preserve">Memory Lab Orientation
</t>
  </si>
  <si>
    <t>Do you have memories on old technology and you want to convert them? Home movies on VHS? Pictures on slides? An old mix tape? Drop in to learn about our resources that can help preserve them!</t>
  </si>
  <si>
    <t xml:space="preserve">As Seen on TV
</t>
  </si>
  <si>
    <t>Recreate dishes featured in your favourite movies, TV shows, and books! For grades 9-12. Registration is $5 on Eventbrite. We will be focusing on one or two different shows/movies/comics each month and recreating a dish featured in them. The topics will be released one month in advance.</t>
  </si>
  <si>
    <t xml:space="preserve">Health Literacy
</t>
  </si>
  <si>
    <t xml:space="preserve">Back-To-School Anxiety
</t>
  </si>
  <si>
    <t>Is your child dealing with back-to-school anxiety? Join Kinark Child and Family Services to learn coping strategies and what to look out for.</t>
  </si>
  <si>
    <t xml:space="preserve">Sci-Fi Book Club
</t>
  </si>
  <si>
    <t>From discovering far-away galaxies to alternate universes, join us to discuss a different sci-fi book each month, either in person or on Zoom. Register on Eventbrite.</t>
  </si>
  <si>
    <t xml:space="preserve">Health 1-on-1
</t>
  </si>
  <si>
    <t>ONLINE</t>
  </si>
  <si>
    <t>Sign up for a personal session with our Health Literacies Specialist to help you find information and resources to make informed health decisions. Sessions are hosted live on Zoom. Register on Eventbrite. Sessions will be 30 minutes.  Please bring your topic (e.g. information about weight loss for an older adult with an injury) and be specific with what you are seeking.  Please note that this session is intended for your personal learning purposes and does not provide direct medical advice. Any information learned in this session does not replace information that you receive from your family doctor or healthcare providers.</t>
  </si>
  <si>
    <t>Flight of the Monarch / L’envol du monarque</t>
  </si>
  <si>
    <t>Célébrons les papillons monarques! Durant cet atelier bilingue, chaque participant aura la chance de créer le cycle de vie du papillon en utilisant des matériaux simples. Pour les enfants de la 3e à la 6e année. Inscription sur Eventbrite. Join us for a celebration of monarch butterflies! During this bilingual workshop, children will create the life cycle of the butterfly using simple materials. For grades 3-6. Register on Eventbrite.</t>
  </si>
  <si>
    <t xml:space="preserve">Writers' Room
</t>
  </si>
  <si>
    <t>Work with other aspiring writers to explore the elements of writing. Perfect for discussion and feedback. Join in person or on Zoom. Register on Eventbrite.</t>
  </si>
  <si>
    <t xml:space="preserve">Mystery Book Club
</t>
  </si>
  <si>
    <t>Have a passion for books that hook you in from the first line? Join us to discuss a new mystery novel each month in person or online! Register on Eventbrite.</t>
  </si>
  <si>
    <t xml:space="preserve">Big Book Sale
</t>
  </si>
  <si>
    <t>Bring your own bag &amp; fill it for $10! Browse our wide selection of books and movies for all ages.</t>
  </si>
  <si>
    <t xml:space="preserve">Local Author Showcase
</t>
  </si>
  <si>
    <t>Meet local authors at VPL's monthly local author showcase. It may ignite unexpected but unforgettable literary sparks!</t>
  </si>
  <si>
    <t>Kids' French Book Club / Club de lecture</t>
  </si>
  <si>
    <t>À chaque mois, lis quelque chose de nouveau en français et viens nous en parler. Activités et jeux après la discussion! Pour les enfants de la 2e à la 6e année. Inscription sur Eventbrite. Every month, read something new in French and come join us to share your ideas! Activities and games will follow the discussion. For grades 2-6. Register on Eventbrite</t>
  </si>
  <si>
    <t xml:space="preserve">Great Novels Book Club
</t>
  </si>
  <si>
    <t>Join us as we read and discuss novels that explore our humanity and touch our souls. Join us in person or on Zoom. Register on Eventbrite. Copies are available for pickup at the BCRL Information Desk 4 weeks prior to the program.</t>
  </si>
  <si>
    <t>Great Novels Book Club:A Council of Dolls</t>
  </si>
  <si>
    <t>Great Novels Book Club:Glorious Exploits</t>
  </si>
  <si>
    <t>Great Novels Book Club:Readers Choice</t>
  </si>
  <si>
    <t xml:space="preserve">Pokémon League
</t>
  </si>
  <si>
    <t>Whether you own Pokémon Cards, love Pokémon, or just want something fun to do, join us for a huge range of Pokémon activities at the library! All ages are welcome.</t>
  </si>
  <si>
    <t xml:space="preserve">3D Design for Families
</t>
  </si>
  <si>
    <t>Calling our youngest designers and their caregivers. Come learn how to use Tinkercad to design an object for our 3D printers to print. Grades 1-4 with an adult. Register on Eventbrite. 3D design is enticing, especially for our younger customers, but it's a process that can be a little overwhelming if you're trying it on your own. It's also a fun process for adults, who can use our printers at Civic Centre or Pierre Burton Resource Libraries to make prototypes and other items. 3D Design for Families offers the chance for our younger customers to learn this process alongside their adult caregivers who can help them follow along and guide their design.</t>
  </si>
  <si>
    <t xml:space="preserve">Rainbow Reads for Teens
</t>
  </si>
  <si>
    <t>Interested in checking out some YA reads with 2SLGBTQIA+ characters and themes? Pick up a copy, read it, then come tell us what you think! For grades 9–12. Drop in or register on Eventbrite to join us on Zoom!</t>
  </si>
  <si>
    <t xml:space="preserve">The Ultimate Lunch Box
</t>
  </si>
  <si>
    <t>Join this hands-on session to get healthy lunchbox inspirations and learn how to make kid-friendly meals everyone will enjoy! For grades 4+; families are welcome. Registration is $5. Registered dietician Lorena Liggesmeyer, who works at Toronto Public Health and is a mother of 2 active boys, will join us to speak to parents and caregivers about what to pack in your child’s lunchbox, how much to pack, what to do if the lunchbox comes home full, and more. Bring your questions to make the most of this interactive session!</t>
  </si>
  <si>
    <t xml:space="preserve">Little Kitchen Time
</t>
  </si>
  <si>
    <t>Enjoy food- and cooking-themed stories and songs in our play kitchen! Test your culinary skills - counting, measuring, and recognizing ingredients - at food-inspired activity stations. For preschoolers - SK.</t>
  </si>
  <si>
    <t xml:space="preserve">STEAM Club
</t>
  </si>
  <si>
    <t>Drop in and have fun exploring new STEAM topics with guided, hands-on activities about Science, Technology, Engineering, Art, and Math. For grades 3-8.</t>
  </si>
  <si>
    <t xml:space="preserve">Grandparents Hike and Storytelling
</t>
  </si>
  <si>
    <t>Enjoy the beauty and wonder of nature and share the many stories that connect us as family and as a community. Register on Eventbrite.</t>
  </si>
  <si>
    <t xml:space="preserve">Seed Saving
</t>
  </si>
  <si>
    <t>Join York Region Food Network to learn about the importance of saving seeds from your garden and explore the aspects of choosing, collecting, cleaning, and storing your seeds. Register on Eventbrite. Beginner friendly.</t>
  </si>
  <si>
    <t xml:space="preserve">Cricut Merch Maker
</t>
  </si>
  <si>
    <t>Create your own custom merch using our Cricut machine! For teens grades 9+. Registration is $5 on Eventbrite!</t>
  </si>
  <si>
    <t xml:space="preserve">Sing and Sign
</t>
  </si>
  <si>
    <t>Songs and games for everyday routines will be used to introduce American Sign Language to hearing infants. In partnership with EarlyON. Limited spots are available on a first-come, first-served basis. Recommended for families with children from newborns to 12 months</t>
  </si>
  <si>
    <t>Cercle de discussion / French Meetup for Adults</t>
  </si>
  <si>
    <t>Venez pratiquer votre français en bonne compagnie! Grâce à ce programme, vous apprendrez du français intéressant en plus de pratiquer avec les autres participants. Inscrivez-vous sur Eventbrite. Practice your French in good company! Through this program, you will learn useful and exciting French as well as practice with other learners. Register on Eventbrite.</t>
  </si>
  <si>
    <t xml:space="preserve">3D Design for Kids
</t>
  </si>
  <si>
    <t>Design your very own 3D creations using Tinkercad. For grades 4-8. Register on Eventbrite. Participants can make an account on tinkercad.com prior to the program.</t>
  </si>
  <si>
    <t xml:space="preserve">What's New(s)?
</t>
  </si>
  <si>
    <t>Becoming an engaged citizen means cultivating awareness of current events, yet for kids, hearing the news can be upsetting. Families discuss the news together in this safe, supportive space. For grades 3-7. Register on Eventbrite.</t>
  </si>
  <si>
    <t xml:space="preserve">Author Visit: Michelle Good
</t>
  </si>
  <si>
    <t>Join us for a special conversation with Michelle Good, the award-winning author of Five Little Indians and a member of the Red Pheasant Cree Nation in Saskatchewan. Michelle will read from her latest work, Truth Telling: Seven Conversations about Indigenous Life in Canada, and share insights into her path to becoming a writer. Presented with the Public Libraries of York and Durham Region.</t>
  </si>
  <si>
    <t xml:space="preserve">Plaisir de lire / Fun with French
</t>
  </si>
  <si>
    <t>Rejoignez-nous pour des activités et de la lecture, animées par des bénévoles francophones de notre communauté. Pour les enfants de la 2e à la 6e année. Parlez-vous français? Join us for activities and reading practice, led by French-speaking volunteers from our community. For grades 2-6.</t>
  </si>
  <si>
    <t xml:space="preserve">Cooking with Grief
</t>
  </si>
  <si>
    <t>Connect with others as we discuss death, dying, and grief, all while making lunch together. Discussions will be guided by Hospice Vaughan. Registration is free through Hospice Vaughan. This program is in collaboration with Hospice Vaughan, who will be facilitating discussion and providing information and resources during the session. Grief and Family Support Therapists from Hospice Vaughan will be present to guide discussion and share information about Hospice Vaughan’s services during the program.  The room capacity is limited. All individuals planning to be inside the kitchen during the program must be registered as a participant. This includes any adult accompanying a child. Please contact the VMC service desk if you have questions.  We are a nut-aware space and do not use nuts in our programming, but we cannot guarantee a nut-free facility. Please alert us of any allergies when registering on Eventbrite. Our kitchen programs are held in the VSES Teaching Kitchen, located on the third floor.</t>
  </si>
  <si>
    <t xml:space="preserve">Design Projects: Phone Stand with Laser Cutter
</t>
  </si>
  <si>
    <t>Learn how to design, customize, and make a phone stand with the laser cutter. Registration is $5 on Eventbrite. Participants should make an account on easel.inventables.com prior to the program.  Participants can pick up their designs from the library of their choice.</t>
  </si>
  <si>
    <t xml:space="preserve">Newcomer Tenant Education Program
</t>
  </si>
  <si>
    <t>Learn about landlord and tenant law with easy-to-follow materials from a legal professional. Come have your questions answered!</t>
  </si>
  <si>
    <t xml:space="preserve">Meet the Colleges
</t>
  </si>
  <si>
    <t>Ready to start planning for college? Drop by select locations to meet reps from Humber, George Brown, Seneca, and Centennial and find the college that’s right for you. Join us in the lobby for a meet and greet with some local colleges! Select locations will host visits from four local colleges who will provide guidance on college programs, application deadlines, admission requirements, financial aid, and more. These sessions are drop-in, so no registration is required. All ages are welcome. Presented in partnership with Humber Polytechnic, George Brown College, Seneca Polytechnic, and Centennial College.</t>
  </si>
  <si>
    <t xml:space="preserve">Recording Studio 101
</t>
  </si>
  <si>
    <t>Get an introduction to the Recording Studio equipment and software. Register on Eventbrite.</t>
  </si>
  <si>
    <t xml:space="preserve">The Way to Canadian Citizenship
</t>
  </si>
  <si>
    <t>Are you planning to apply for Canadian Citizenship? Learn about the regulations, eligibility criteria, and the documents required by Immigration, Refugees and Citizenship Canada for Canadian citizenship. This session will provide information about citizenship regulations, eligibility criteria, and the documents required by IRCC for Canadian citizenship, along with the new forms available for applying online or on paper. The session will be very helpful for newcomers who wish to apply to become a Canadian citizen.</t>
  </si>
  <si>
    <t xml:space="preserve">Map Out Your Health
</t>
  </si>
  <si>
    <t>Learn about the health care resources in your community and what services to use in different situations. This workshop was developed by ABC Life Literacy Canada. In this workshop, we will make our own health care maps. We will look at our community and locate nearby health care services. We'll also learn how to access or use these services.</t>
  </si>
  <si>
    <t xml:space="preserve">Sacred Plants, Sacred Connections
</t>
  </si>
  <si>
    <t>Join on Zoom as Tanya Gluvakov, founder of Roots + Raven and advocate for Indigenous medicine plants, discusses the importance of access and what we can do as a community to help bridge the gaps and support Indigenous businesses. This program may discuss sensitive topics, including but not limited to trauma-related subjects. We recognize that these topics can be difficult for some individuals, so please feel free to step away at any time. Find more resources about Truth &amp; Reconciliation on our website.</t>
  </si>
  <si>
    <t xml:space="preserve">Kitchen STEAM for Homeschoolers
</t>
  </si>
  <si>
    <t>Who says you can’t play with your food? Let's learn about kitchen STEAM topics every month! Recommended for grades 3-8. Registration is $5 on Eventbrite. Adults are expected to attend the program together with participating children, and all participants must be registered. Registration is $5 per person.  The room capacity is limited. All individuals planning to be inside the kitchen during the program must be registered as a participant. This includes any adult accompanying a child. Please contact the VMC service desk if you have questions.  We are a nut-aware space and do not use nuts in our programming, but we cannot guarantee a nut-free facility. Please alert us of any allergies when registering on Eventbrite.  Our kitchen programs are held in the VSES Teaching Kitchen, located on the third floor.</t>
  </si>
  <si>
    <t>Chess Club for Teens</t>
  </si>
  <si>
    <t>Drop in and test your strategies, learn some new skills, or battle it out with other players. Beginners and pros are welcome!</t>
  </si>
  <si>
    <t>Flight School</t>
  </si>
  <si>
    <t>Welcome to Flight School! Learn to fly walkalong gliders, then make your own lightweight glider to take home. For grades 4-8. Registration is $5 on Eventbrite. These feather-light creations can glide on a current of air formed by walking with a board. It takes some practice to get the technique down, though, so come learn how to fly from our experienced pilot.</t>
  </si>
  <si>
    <t xml:space="preserve">Guide de ressources en français / Parents' Guide to French Resources
</t>
  </si>
  <si>
    <t>Allez-vous apprendre le français cette année? Il y a plein de superbes ressources pour parents et étudiants! Rejoignez-nous sur Zoom pour une séance d’information sur les meilleurs services disponibles en français. Inscription sur Eventbrite. Studying French this year? There are many great resources to help you and your kids start the new school year right! Join us in person or on Zoom for a walkthrough of the best French library services. Register on Eventbrite.</t>
  </si>
  <si>
    <t xml:space="preserve">Kids' Book Club
</t>
  </si>
  <si>
    <t>Get the book, read the book, and then come and tell us what you thought of it while enjoying activities and games based on the story! For grades 3-7.</t>
  </si>
  <si>
    <t>Kids' Book Club:The Fourteenth Goldfish</t>
  </si>
  <si>
    <t>Kids' Book Club:he Invention of Hugo Cabret</t>
  </si>
  <si>
    <t>Kids' Book Club: Drama</t>
  </si>
  <si>
    <t>Kids' Book Club:Jacob's Landing</t>
  </si>
  <si>
    <t>Kids' Book Club:Restart</t>
  </si>
  <si>
    <t>Kids' Book Club:Amulet Book 1: The Stonekeepers</t>
  </si>
  <si>
    <t>Kids' Book Club: Stargazing</t>
  </si>
  <si>
    <t>Kids' Book Club:Charlie &amp; the Chocolate Factory</t>
  </si>
  <si>
    <t xml:space="preserve">Creative Age: Orizomegami
</t>
  </si>
  <si>
    <t>Explore Orizomegami, a Japanese paper-dying technique combining folding and vibrant dyes. Tap into your creativity and design something unique. Aimed at older adults with all adults welcome. Register on Eventbrite.</t>
  </si>
  <si>
    <t xml:space="preserve">Hebrew Storytime / שעת סיפור בעברית
</t>
  </si>
  <si>
    <t>Join us for stories, songs, and fingerplays in Hebrew and English. In partnership with the UJA Federation of Greater Toronto. .הצטרפו אלינו לסיפורים שירים, ומשחקי אצבּע בעברית ובאנגלית .בשיתוף עם הפדרציה היהודית המאוחדת של טורונטו רבתי</t>
  </si>
  <si>
    <t xml:space="preserve">Snacking on Stories
</t>
  </si>
  <si>
    <t>Get ready to dive into the world of stories…through food! We will read a story and cook up something delicious every month. For grades 1-4, with a caregiver. Registration is $5 per session on Eventbrite. Adults are expected to attend the program together with participating children and all participants must be registered.  Please let us know of any allergies and food sensitivities when registering on Eventbrite.  We are a nut-aware space and do not use nuts in our programming, but we cannot guarantee a nut-free facility. Please alert us of any allergies when registering on Eventbrite.  Our kitchen programs are held in the VSES Teaching Kitchen, located on the third floor.</t>
  </si>
  <si>
    <t xml:space="preserve">Cholesterol Management
</t>
  </si>
  <si>
    <t>Understand what blood cholesterol values mean and learn about heart-healthy eating and lifestyle changes to help manage your cholesterol. In partnership with Vaughan Community Health Centre. Join us in person or on Zoom. Register on Eventbrite. Presenter: Shadi Aboozia, RD, CDE, Community Dietitian Vaughan Community Health Centre</t>
  </si>
  <si>
    <t xml:space="preserve">Babysitting Course with Heart2Heart
</t>
  </si>
  <si>
    <t>Learn important skills for becoming a top-notch babysitter in this one-day course. Registration is $70. For ages 11-15. Register on Eventbrite. Course content will include: - Important child care skills - Safety tips for children of all ages - How to cope with common problems, like tantrums and crying - What to do if anything makes the babysitter uncomfortable - Some great games and other ideas for having fun with the kids while babysitting - How to make the children’s environment safe and enjoyable - What are the respective rights and responsibilities of the babysitter and the family hiring one  A certificate is provided upon completion of the course</t>
  </si>
  <si>
    <t xml:space="preserve">MakerFest
</t>
  </si>
  <si>
    <t>Learn, create, and make with VPL and community makers as we come together to celebrate maker culture. Check out our maker market and VPL activity/demo stations. All ages welcome! Come celebrate maker culture and learn how VPL's three creation spaces, Make It, Create It, and Learn It, can help you make your imagination come to life. We'll have vendors from around the GTA, demos of our Creation Space machines, and presentations and activities throughout the day. Entry is free, so come and enjoy!</t>
  </si>
  <si>
    <t xml:space="preserve">Minecrafters Club
</t>
  </si>
  <si>
    <t>Mine with friends, craft your worlds, and challenge yourself to a whole new level of building at the library! Master builders or beginners, all are welcome. Enjoy additional activities of Minecraft themed scavenger hunts, Foldify crafts, and more!</t>
  </si>
  <si>
    <t xml:space="preserve">Russian Storytime / Рассказы на русском языке
</t>
  </si>
  <si>
    <t>Join us for fun stories, songs and rhymes in Russian that you can enjoy with your whole family. Fluency in Russian is not required; all are welcome. Для вас и ваших детей. Сказки, рассказы, песни на русском языке. Читаем вместе. Учим вместе. Говорим вместе. Свободное знание языка не требуется.  Learn and practice Russian language skills with stories, songs and engaging activities. Fluency in Russian is not required. All are welcome to attend.</t>
  </si>
  <si>
    <t xml:space="preserve">YAY Cooking!
</t>
  </si>
  <si>
    <t>$5-$15</t>
  </si>
  <si>
    <t>Learn how to cook up some simple &amp; delicious dishes one week at a time! In partnership with Youth Assisting Youth. Registration is $5 per session, or $15 for all three weeks. Each week will feature a different topic, and topics will be updated as they are confirmed:  Mon Sept 22: Topic TBA Mon Sept 29: Topic TBA Mon Oct 6: Mac &amp; Cheese, Cucumber &amp; Tomato Salad with Vinaigrette from scratch, and Kale Chips, presented by Anthony This program is recommended for grades 7-12.  For participants that are part of Youth Assisting Youth's mentorship program, please register through Youth Assisting Youth.  The room capacity is limited. All individuals planning to be inside the kitchen during the program must be registered as a participant. This includes any adult accompanying a child. Please contact the VMC service desk if you have questions.  We are a nut-aware space and do not use nuts in our programming, but we cannot guarantee a nut-free facility. Please alert us of any allergies when registering on Eventbrite. Our kitchen programs are held in the VSES Teaching Kitchen, located on the third floor.</t>
  </si>
  <si>
    <t xml:space="preserve">Bilingual STEAM Workshops: Fais Tourner les Choses / Put a Spin on It
</t>
  </si>
  <si>
    <t>Découvrez la science des choses qui tournent et comment les forces centrifuges peuvent être utilisées pour séparer les mélanges. Pour les enfants de la 4e à la 8e année. 5$ par participant. Inscription sur Eventbrite. During this bilingual workshop, you will learn about the science of spinning and how centrifugal forces can be used to separate mixtures. For grades 4-8. Registration is $5.  We will test a variety of things that spin and make our own version of a very simple centrifuge!</t>
  </si>
  <si>
    <t xml:space="preserve">Fact Checkers
</t>
  </si>
  <si>
    <t>Feeling information overload? Navigate the mis/disinformation minefield with the help of subject matter experts and empower your critical thinking skills! Register on Eventbrite. This series invites a diverse selection of professionals to help discern fact from fiction on various topics.  September 15: Join us online as award-winning Canadian journalist and co-founder of Indicator Craig Silverman explores how media is manipulated in today’s digital world.</t>
  </si>
  <si>
    <t xml:space="preserve">Club de débat / French Debate Club
</t>
  </si>
  <si>
    <t>Améliorez votre esprit critique et votre capacité de vous exprimer en public, en français. Improve your critical thinking and public speaking skills while speaking French. A variety of debate formats will be used to explore current events and philosophical questions. For grades 6-12. Register on Eventbrite Une variété de formats de débat sera utilisée pour explorer les événements actuels et les questions philosophiques. Pour les élèves de la 6e à la 12e année. Inscrivez-vous sur Eventbrite</t>
  </si>
  <si>
    <t xml:space="preserve">Caregiver Stress &amp; Burnout
</t>
  </si>
  <si>
    <t>Learn to recognize the signs of caregiver stress and burnout in this informative session. Discover practical strategies and explore Ontario Caregiver Organization resources to support your mental health and overall wellbeing.</t>
  </si>
  <si>
    <t xml:space="preserve">Cursive Like A Boss
</t>
  </si>
  <si>
    <t>Learn the lost art of cursive writing. Create your very own signature and make your friends and family jealous of your stellar handwriting skills. For grades 3-7. Space is limited. Registration cost is $40 for the full 4-week session.</t>
  </si>
  <si>
    <t xml:space="preserve">Storia italiana / Italian Storytime
</t>
  </si>
  <si>
    <t>6:#0pm</t>
  </si>
  <si>
    <t>Ciao a tutti! Vi invitiamo a partecipare con tutta la famiglia al nostro programma di storie, canzoni, e rime divertenti in italiano. Ciao a tutti! Join us for fun stories, songs, and rhymes in Italian that you can enjoy with your whole family.  Learn and practice Italian language skills with stories, songs and engaging activities. Fluency in Italian is not required. All are welcome to attend.</t>
  </si>
  <si>
    <t xml:space="preserve">Break the Fake: How to Tell What’s True Online
</t>
  </si>
  <si>
    <t>In this engaging workshop, high school students will learn four steps to spot misinformation, recognize AI-generated content, and use AI to verify online information. Presented by MediaSmarts. This session will empower students with vital digital literacy skills to confidently navigate today’s complex and fast-paced information landscape. As critical thinking and fact-checking are foundational to effective research and academic achievement, these skills are more important than ever.  In an era where misinformation is widespread and often difficult to detect, distinguishing fact from fiction has become a crucial competency. Misinformation is a significant issue, but it's one we can tackle. By consistently taking simple steps to verify online content before sharing or acting on it, we can all contribute to combating false information.  Presenter: Marc-Alexandre Ladouceur, MediaSmarts  As a Media Education Specialist at MediaSmarts, Canada’s centre for digital media literacy, Marc-Alexandre is responsible for creating resources for educators, parents, and community groups and for conducting outreach activities with schools, school boards, education ministries, faculties of education, and community organizations across Canada. He holds a master’s degree in theology, as well as a bachelor’s degree in education and theology.</t>
  </si>
  <si>
    <t xml:space="preserve">Creative Age: Songwriting with the Frame Drum
</t>
  </si>
  <si>
    <t>Melody and words combine with a steady rhythm to weave poetry from the heart. For older adults, with all adults welcome. Register for this 3-week session on Eventbrite or by calling 905-653-7323. In-person program. Drums provided.</t>
  </si>
  <si>
    <t xml:space="preserve">Unwind &amp; Design
</t>
  </si>
  <si>
    <t>Ignite creativity, embrace sustainability, and unwind! Engage in creative activities, express yourself through personalized designs, and enjoy mindful exercises that promote relaxation. Register on Eventbrite.</t>
  </si>
  <si>
    <t xml:space="preserve">STEAM Camps
</t>
  </si>
  <si>
    <t xml:space="preserve">P.A. Day STEAM Camp: Be a Math Wizard!
</t>
  </si>
  <si>
    <t>Have a blast with math! Enjoy a variety of challenges, games, and puzzles, and explore the fun side of math. For grades 2-6. Registration is $50 on Eventbrite. Time will be allotted for two snacks and lunch. Please provide your child with nut free, school safe food items.  Children will need to be signed in and out upon arrival and at the end of the camp.</t>
  </si>
  <si>
    <t>Educational STEM</t>
  </si>
  <si>
    <t xml:space="preserve">Coding -- STEM </t>
  </si>
  <si>
    <t>Code Ninjas</t>
  </si>
  <si>
    <t xml:space="preserve">                   N/A</t>
  </si>
  <si>
    <t>(AI, Computers, Technology), Camp, Partnership Program</t>
  </si>
  <si>
    <t>Technology</t>
  </si>
  <si>
    <t>Idea Lab Kids - Inventors: Engineering Lab Sr</t>
  </si>
  <si>
    <t>Wed Aug 13 2025 00:00:00 GMT-0400 (Eastern Daylight Time)</t>
  </si>
  <si>
    <t>Campers will explore their inner engineer. Campers will create creative and innovative projects out of common objects. They will tweak and design these objects to create art, jewelry, and things that light up. Projects in this camp require students to manipulate wire, use magnets, use batteries, light things up, and use common household objects to create their projects.</t>
  </si>
  <si>
    <t>Once, 08/18/25 - 08/22/25</t>
  </si>
  <si>
    <t>Idea Lab Kids - Steam Explorers Senior Sr</t>
  </si>
  <si>
    <t xml:space="preserve">Explore a sampler of Science, Technology, Engineering, Arts, and Mathematics in this camp. Campers will immerse themselves in a diverse journey encompassing evolution, force, conductivity, music, and much more. Through hands-on experiences and dynamic lessons, they'll explore the intricacies of each STEAM domain, kindling creativity, sparking innovation, and nurturing a lifelong passion for learning.
</t>
  </si>
  <si>
    <t>This is the last session</t>
  </si>
  <si>
    <t>(AI, Computers, Technology), (Business, Jobs, Career), Life Skills and Learning, Science and Discovery, Adults, Teens, Kids</t>
  </si>
  <si>
    <t>Education &amp; Career Expo</t>
  </si>
  <si>
    <t>The Education &amp; Career Expo is designed to help you explore the diverse opportunities available in post-secondary education, skilled trades, and emergency services. Discover a range of pathways by connecting with representatives from universities and colleges, and individuals working in the skilled trades and emergency services. Don't miss out on the chance to ask questions, gather resources, and start shaping your future - all in one place! Free admission.</t>
  </si>
  <si>
    <t>This is the only session</t>
  </si>
  <si>
    <t>(AI, Computers, Technology), Kids, English</t>
  </si>
  <si>
    <t>3D Design Challenge</t>
  </si>
  <si>
    <t>Fri Sep 12 2025 00:00:00 GMT-0400 (Eastern Daylight Time)</t>
  </si>
  <si>
    <t>Take your 3D design to the next level with Tinkercad!  Participants will prototype, refine, and finalize their designs.  Completed prints will be available for pick up, with fees included.</t>
  </si>
  <si>
    <t>This is the 1st of 2 sessions (10/04/25)</t>
  </si>
  <si>
    <t>This is the 2nd of 2 sessions (10/18/25)</t>
  </si>
  <si>
    <t>(AI, Computers, Technology), Kids, English, Fall 2025</t>
  </si>
  <si>
    <t>Cubetto</t>
  </si>
  <si>
    <t>Tue May 06 2025 00:00:00 GMT-0400 (Eastern Daylight Time)</t>
  </si>
  <si>
    <t>Cubetto is a wooden computer that moves around storyboards—once you tell him what to do! This is your child’s introduction to computer programming.</t>
  </si>
  <si>
    <t>This is the first of many sessions (11/04/2025</t>
  </si>
  <si>
    <t>(Arts, Crafts, &amp; DIY), Early Literacy, Family, Kids, Summer 2025</t>
  </si>
  <si>
    <t>Baby Craft (Ages 0-12 months) R</t>
  </si>
  <si>
    <t>Make a craft with your baby to create an adorable keepsake. Free, but registration required.</t>
  </si>
  <si>
    <t>This is the first of 3 sessions (09/08/2025)</t>
  </si>
  <si>
    <t xml:space="preserve">(Arts, Crafts, &amp; DIY), Family, Kids, Summer 2025, English </t>
  </si>
  <si>
    <t>Toddler Craft (13 months to 4 years) R</t>
  </si>
  <si>
    <t>Sat Jan 04 2025 00:00:00 GMT-0500 (Eastern Standard Time)</t>
  </si>
  <si>
    <t xml:space="preserve">Make a craft with your child to create an adorable keepsake, free, but registration required. </t>
  </si>
  <si>
    <t>The is the first of two sessions (09/22/2025)</t>
  </si>
  <si>
    <t xml:space="preserve">(Arts, Crafts, &amp; DIY), Kids, Summer 2025, English </t>
  </si>
  <si>
    <t>Playdough Creations (Ages 3+) Drop-in</t>
  </si>
  <si>
    <t>Dive into the tactile world of playdough and sculpt your imagination into reality. It's more than just fun, it's a journey of self-expression through art, free, drop in.</t>
  </si>
  <si>
    <t>This is the only session (09/23/2025)</t>
  </si>
  <si>
    <t>Orange Shirt Day Design (Ages 9-12)R $10 #36945</t>
  </si>
  <si>
    <t>Make your own orange shirt design for National Day for Truth and Reconciliation.
Parents must be available to assist their children with this program. The $10.00 program registration fee covers all equipment and materials used.</t>
  </si>
  <si>
    <t>This is the only session (09/27/2025)</t>
  </si>
  <si>
    <t xml:space="preserve">(Arts, Crafts, &amp; DIY), Teens, Fall 2025, English </t>
  </si>
  <si>
    <t>Halloween Cupcake Decorating Contest (Ages 13-19)</t>
  </si>
  <si>
    <t>Celebrate the spirit of Halloween! Enjoy decorating and creating works of sweet art, then -- the best part -- eating the cupcakes!</t>
  </si>
  <si>
    <t>This is the only session (10/04/2025)</t>
  </si>
  <si>
    <t xml:space="preserve">(Arts, Crafts, &amp; DIY), Family, Kids, Fall 2025, English </t>
  </si>
  <si>
    <t xml:space="preserve">Drop-In Craft (Ages 2+) </t>
  </si>
  <si>
    <t>Join us at the Library for a free, fun craft! You and your children will have the opportunity to create memories together and exercise fine motor skills. While supplies last.</t>
  </si>
  <si>
    <t>This is the first of three sessions (10/08/2025)</t>
  </si>
  <si>
    <t>Tween Interest Group (TWIG) (Ages 9–12)</t>
  </si>
  <si>
    <t>The Tween Interest Group (TWIG) is a volunteer program for tweens in Grades 4 to 7. Participants will help develop Library programs, encourage tween reading, and promote the Library to the community.</t>
  </si>
  <si>
    <t>This is the only session (10/08/2025)</t>
  </si>
  <si>
    <t xml:space="preserve">(Arts, Crafts, &amp; DIY), Teens, Fall 2025, Adults, Kids, Family </t>
  </si>
  <si>
    <t>Drop-in Buttons (Ages 3+)</t>
  </si>
  <si>
    <t>1st Button is free, additional buttons are $0.25</t>
  </si>
  <si>
    <t>Have you ever wanted to create your own button? Use a template or draw your own design for a pinback button! Your first button is free; additional buttons are $0.25 each.</t>
  </si>
  <si>
    <t>This is the first of 3 sessions (10/11/2025)</t>
  </si>
  <si>
    <t>This is the second of three sessions (10/15/2025)</t>
  </si>
  <si>
    <t>(Arts, Crafts, &amp; DIY), English, Family, Kids, Fall 2025</t>
  </si>
  <si>
    <t xml:space="preserve">Baby Craft (Ages 0-3) </t>
  </si>
  <si>
    <t>It's time for a creative adventure with your little one! Explore craft-making and bond through artistic moments, creating a special connection, registration required.</t>
  </si>
  <si>
    <t>This is the second of 3 sessions (10/20/2025)</t>
  </si>
  <si>
    <t>This is the third of three sessions (10/22/2025)</t>
  </si>
  <si>
    <t>Family Craft (Ages 0-4) Drop-In</t>
  </si>
  <si>
    <t>Engage in a fun-filled session where families collaborate to create a unique piece of art.</t>
  </si>
  <si>
    <t>This is the first of two sessions (10/24/2025)</t>
  </si>
  <si>
    <t>(Arts, Crafts, &amp; DIY), Family, Kids, English, Fall 2025</t>
  </si>
  <si>
    <t>Perler Beads (Age 8+) Drop-in</t>
  </si>
  <si>
    <t>Create pixel-art masterpieces with Perler beads! Design and craft fun projects inspired by pop culture. Children under 12 years old must be supervised by a parent/guardian.</t>
  </si>
  <si>
    <t xml:space="preserve">(Arts, Crafts, &amp; DIY), Kids, Fall 2025, English </t>
  </si>
  <si>
    <t>Acrylic Vinyl Keychains (Ages 8-12) $5</t>
  </si>
  <si>
    <t>Tue Aug 12 2025 00:00:00 GMT-0400 (Eastern Daylight Time)</t>
  </si>
  <si>
    <t>Learn how to use Cricut Transfer Tape and design your very own acrylic vinyl keychain!</t>
  </si>
  <si>
    <t>This is the only session (10/24/2025)</t>
  </si>
  <si>
    <t>Preschool Craft (Ages 3-4)</t>
  </si>
  <si>
    <t>Tue Mar 04 2025 00:00:00 GMT-0500 (Eastern Standard Time)</t>
  </si>
  <si>
    <t>Your preschooler is just starting to enjoy creating their own work. They will experience a variety of craft projects for you to keep for years to come.</t>
  </si>
  <si>
    <t>This is the first of 3 sessions (10/27/2025)</t>
  </si>
  <si>
    <t>DIY Flipbooks (Ages 8–12) Drop-in</t>
  </si>
  <si>
    <t>Have you ever wondered how artists create moving artwork in your favourite series? Celebrate International Animation Day by creating your own mini flipbook!</t>
  </si>
  <si>
    <t>This is the only session (10/29/2025)</t>
  </si>
  <si>
    <t>Pick-Up Halloween Craft (All Ages) Drop-In</t>
  </si>
  <si>
    <t>It's the season for pumpkins, spooky scary skeletons, and more! Drop by the Library on Halloween Day to add an extra treat to your bag, a take-home craft! Available all day on October 31. Please visit the Front Desk during open hours to pick up your craft. While supplies last.</t>
  </si>
  <si>
    <t>This is the only session (10/31/2025)</t>
  </si>
  <si>
    <t>Lego (Age 3+) Drop-in</t>
  </si>
  <si>
    <t>It’s a free-for-all creation session! Join us to create, build, and imagine with our LEGO collection.</t>
  </si>
  <si>
    <t>This is the first of two sessions (11/01/2025)</t>
  </si>
  <si>
    <t>Craft: Beaded Wrist Phone Strap (Ages 13-19)</t>
  </si>
  <si>
    <t>Make a gorgeous beaded wrist strap for your phone. All materials provided.</t>
  </si>
  <si>
    <t>This is the only session (11/01/2025)</t>
  </si>
  <si>
    <t>Friendship Bracelets(Ages 6-12) $5</t>
  </si>
  <si>
    <t>Thu Jun 12 2025 00:00:00 GMT-0400 (Eastern Daylight Time)</t>
  </si>
  <si>
    <t>Create a colourful friendship bracelet for you and your friends!</t>
  </si>
  <si>
    <t>This is the only session (11/03/2025)</t>
  </si>
  <si>
    <t>This is the second of 3 sessions (11/08/2025)</t>
  </si>
  <si>
    <t>This is the second of two sessions (11/15/2025)</t>
  </si>
  <si>
    <t>This is the second of 3 sessions (11/17/2025)</t>
  </si>
  <si>
    <t>This is the second of two sessions (11/21/2025)</t>
  </si>
  <si>
    <t>Toddler Craft (Ages 1-3)</t>
  </si>
  <si>
    <t>Fri Jan 03 2025 00:00:00 GMT-0500 (Eastern Standard Time)</t>
  </si>
  <si>
    <t>Your child will create works of art that you will keep for a lifetime.</t>
  </si>
  <si>
    <t>This is the only session (12/01/2025)</t>
  </si>
  <si>
    <r>
      <rPr>
        <rFont val="Arial"/>
        <color rgb="FF000000"/>
      </rPr>
      <t>Beaded Bracelets (Ages 4-6)$5</t>
    </r>
  </si>
  <si>
    <t>Sun Apr 06 2025 00:00:00 GMT-0400 (Eastern Daylight Time)</t>
  </si>
  <si>
    <t>Create your very own bead bracelets using our vast collection of wooden and plastic beads!</t>
  </si>
  <si>
    <t>Clay Sculptures (Ages 8-12)$10</t>
  </si>
  <si>
    <t>Have you ever created a sculpture using modelling clay? Craft your very own masterpiece in this hands-on DIY class!</t>
  </si>
  <si>
    <t>This is the only session (12/03/2025)</t>
  </si>
  <si>
    <t>Christmas Craft (Ages 0-4)</t>
  </si>
  <si>
    <t>Join us to celebrate the season by making a craft you'll want to give as a gift or keep and cherish each Christmas for years to come.</t>
  </si>
  <si>
    <t>This is the only session (12/05/2025)</t>
  </si>
  <si>
    <t>This is the third of 3 sessions (12/06/2025)</t>
  </si>
  <si>
    <t>Fruit Pouches (Ages 8-12) $10</t>
  </si>
  <si>
    <t>Create a fun, fruit-shaped zipper pouch perfect for storing your goodies!</t>
  </si>
  <si>
    <t>This is the only session (12/10/2025)</t>
  </si>
  <si>
    <t>Sock Puppets (Ages 4+)</t>
  </si>
  <si>
    <t>Create your very own sock puppet and learn how to move and talk with it! Afterwards, experiment and play with our puppet theater.  While supplies last.</t>
  </si>
  <si>
    <t>This is the only session (12/11/2025)</t>
  </si>
  <si>
    <t>Hanukkah Craft (Ages 3-11) Drop-in</t>
  </si>
  <si>
    <t>Tue Mar 11 2025 00:00:00 GMT-0400 (Eastern Daylight Time)</t>
  </si>
  <si>
    <t>Come learn about Hanukkah and make a craft to celebrate the season. Materials are limited.</t>
  </si>
  <si>
    <t>This is the only session (12/12/2025)</t>
  </si>
  <si>
    <t>Craft: DIY Bath Bombs and Lip Balm (Ages 13-19)</t>
  </si>
  <si>
    <t>In this program, participants will make two amazing products: bath bombs and lip balm. Perfect to give as a gift or keep for yourself!</t>
  </si>
  <si>
    <t>This is the only session (12/13/2025)</t>
  </si>
  <si>
    <t>Baby Craft (Ages 0-3) $5</t>
  </si>
  <si>
    <t>It's time for a creative adventure with your little one! Explore craft-making and bond through artistic moments, creating a special connection.</t>
  </si>
  <si>
    <t>This is the only session (12/15/2025)</t>
  </si>
  <si>
    <t>DIY Paper Soap (Ages 6–12) $5</t>
  </si>
  <si>
    <t>Paper soap is portable and practical! Create your own and design a custom case to store them in.</t>
  </si>
  <si>
    <t>This is the only session (12/17/2025</t>
  </si>
  <si>
    <t>Hanukkah Craft (Ages 0-4)</t>
  </si>
  <si>
    <t>Come learn about Hanukkah and make a craft to celebrate the season. Free, pre-registration required.</t>
  </si>
  <si>
    <t>This is the only session (12/19/2025</t>
  </si>
  <si>
    <t>Partnership</t>
  </si>
  <si>
    <t>Nano Tape Creations (Ages 7-12)</t>
  </si>
  <si>
    <t>Sat Jul 12 2025 00:00:00 GMT-0400 (Eastern Daylight Time)</t>
  </si>
  <si>
    <t>Create a fun and squishy craft using nano tape in this hands-on DIY session!</t>
  </si>
  <si>
    <t>This is the only session (12/19/2025)</t>
  </si>
  <si>
    <t>This is the third of 3 sessions (12/22/2025)</t>
  </si>
  <si>
    <t>Leftover Crafts (Ages 3-12)</t>
  </si>
  <si>
    <t>Wed Mar 12 2025 00:00:00 GMT-0400 (Eastern Daylight Time)</t>
  </si>
  <si>
    <t>Come use up our leftover crafts from the past year. What will your imagination help you create? Join us to find out! Quantities are limited.</t>
  </si>
  <si>
    <t>This is the only session (12/27/2025)</t>
  </si>
  <si>
    <t>Kwanzaa Craft(Ages 6-12) Drop-In</t>
  </si>
  <si>
    <t>Learn about Kwanzaa while making a fun and meaningful craft to celebrate the holiday.</t>
  </si>
  <si>
    <t>Partnership Program, Fall 2025, Kids, English</t>
  </si>
  <si>
    <t>IDEA LAB KIDS: LEGO Robotics: Building Dynamic Robots (Ages 4-7) $150 #38688</t>
  </si>
  <si>
    <t>Mon Apr 07 2025 00:00:00 GMT-0400 (Eastern Daylight Time)</t>
  </si>
  <si>
    <t>Step into the exciting world of robotics with LEGO® Education WeDo kits! In this hands-on program, students will design and build robots that can drive, sense, and react—just like real machines. Along the way, they will explore sequencing, algorithms, and logical operations while solving individual challenges. Get ready to build, code, and bring your creations to life!</t>
  </si>
  <si>
    <t>This is the first of 10 sessions (10/06/2025)</t>
  </si>
  <si>
    <t>Partnership Program, Fall 2025, Kids, Teens, English</t>
  </si>
  <si>
    <t>IDEA LAB KIDS: Intro to Programming with Python (Ages 8-13) $160 #38693</t>
  </si>
  <si>
    <t>Step into the world of coding with Python in this engaging afterschool program! Students will explore essential programming concepts—from arithmetic operations, counters, and advanced while loops to break/continue commands, arrays, and object literals. They will also explore function definitions, parameters, return values, modulo, and algorithm design. Through interactive exercises and creative challenges, students will build a strong foundation in Python while developing problem-solving skills they can use in any coding adventure.</t>
  </si>
  <si>
    <t>IDEA LAB KIDS: LEGO Robotics: Building Dynamic Robots (Ages 4-7) $150 #38689</t>
  </si>
  <si>
    <t>This is the first of 10 sessions (10/07/2025)</t>
  </si>
  <si>
    <t>IDEA LAB KIDS: LEGO Robotics: Making Smarter Bots (Ages 8-13) $150 #38694</t>
  </si>
  <si>
    <t>In this program, students will learn to construct a series of smart bots using the LEGO Mindstorms EV3 platform including a gripper for some heavy-duty lifting, a self-balancing robot, a color sorting robot, and a robot arm gripper.</t>
  </si>
  <si>
    <t>IDEA LAB KIDS: Coding: Introduction to Programming (Ages 4-7) $165 #38691</t>
  </si>
  <si>
    <t>This workshop introduces students to core basic coding concepts designed for age group 4 to 7 years old. Through interactive and game-based coding challenges, students gain basic programming skills and strengthen problem-solving abilities. Key topics include Algorithms, Basic Syntax, Strings, For Loops, Conditional If Statements, Variables, etc.</t>
  </si>
  <si>
    <t>This is the first of 11 sessions (10/08/2025)</t>
  </si>
  <si>
    <t>IDEA LAB KIDS: Game Design with Python (Ages 8-13) $176 #38695</t>
  </si>
  <si>
    <t>Level up your coding skills by designing and programming your own interactive games! In this hands-on program, students will master key Python concepts while learning how to place game objects, create dynamic environments, and build challenging mazes and interactive features. With a focus on creativity and problem-solving, participants will transform their ideas into exciting, playable experiences.</t>
  </si>
  <si>
    <t>IDEA LAB KIDS: Coding: Introduction to Scratch Jr. (Ages 4-7) $165 #38692</t>
  </si>
  <si>
    <t>Start your coding journey by bringing stories, games, and ideas to life! In the first half of the program, students will use Scratch Jr. to snap together colorful coding blocks, making characters move, dance, sing, and explore imaginative worlds. Through fun challenges, they will discover how to animate, interact, and problem-solve with code.</t>
  </si>
  <si>
    <t>This is the first of 11 sessions (10/09/2025)</t>
  </si>
  <si>
    <t>IDEA LAB KIDS: Intro to Web Development with JavaScript (Ages 8-13)$176 #38696</t>
  </si>
  <si>
    <t>Get started with web development in our introductory Web Development workshop! Discover how websites are built—from structure to style to interactivity! In this beginner-friendly program, students will learn the foundations of HTML and CSS to create and style their own web pages, then bring them to life with JavaScript. By the end, students will built interactive projects and gained the skills to start crafting their own corner of the web.</t>
  </si>
  <si>
    <t>IDEA LAB KIDS: LEGO Robotics: Building Dynamic Robots (Ages 4-7) $150 #38690</t>
  </si>
  <si>
    <t>Step into the exciting world of robotics with LEGO® Education WeDo kits! In this hands-on program, students will design and build robots that can drive, sense, and react—just like real machines. Along the way, they will explore sequencing, algorithms, and logical operations while solving individual challenges.Get ready to build, code, and bring your creations to life!</t>
  </si>
  <si>
    <t>This is the first of 10 sessions (10/10/2025)</t>
  </si>
  <si>
    <t>IDEA LAB KIDS: Intro to Programming with Python (Ages 8-13) $160 #38697</t>
  </si>
  <si>
    <t>This is the second of 10 sessions (10/14/2025)</t>
  </si>
  <si>
    <t>This is the second of 11 sessions (10/15/2025)</t>
  </si>
  <si>
    <t>This is the second of 11 sessions (10/16/2025)</t>
  </si>
  <si>
    <t>This is the second of 10 sessions (10/17/2025)</t>
  </si>
  <si>
    <t>This is the second of 10 sessions (10/20/2025)</t>
  </si>
  <si>
    <t>This is the third of 10 sessions (10/21/2025)</t>
  </si>
  <si>
    <t>This is the third of 11 sessions (10/22/2025)</t>
  </si>
  <si>
    <t>This is the third of 11 sessions (10/23/2025)</t>
  </si>
  <si>
    <t>This is the third of 10 sessions (10/24/2025)</t>
  </si>
  <si>
    <t>Partnership Program, Fall 2025, Kids, Teens, Family, Adults</t>
  </si>
  <si>
    <t>Winter Seed Sowing Workshop (All Ages)</t>
  </si>
  <si>
    <t>This workshop, offered by Sustainable Stouffville, will teach participants how to sow seeds during the winter and guide them in making a winter sowing container using a repurposed water bottle.</t>
  </si>
  <si>
    <t>This is the only session (10/25/2025)</t>
  </si>
  <si>
    <t>This is the third of 10 sessions (10/27/2025)</t>
  </si>
  <si>
    <t>This is the fourth of 10 sessions (10/28/2025)</t>
  </si>
  <si>
    <t>This is the fourth of 11 sessions (10/29/2025)</t>
  </si>
  <si>
    <t>This is the fourth of 11 sessions (10/30/2025)</t>
  </si>
  <si>
    <t>This is the fourth of 10 sessions (11/03/2025)</t>
  </si>
  <si>
    <t>This is the fourth of 10 sessions (11/03./2025)</t>
  </si>
  <si>
    <t>This is the fifth of 10 sessions (11/04/2025)</t>
  </si>
  <si>
    <t>This is the fifth of 11 sessions (11/05/2025)</t>
  </si>
  <si>
    <t>This is the fifth of 11 sessions (11/06/2025)</t>
  </si>
  <si>
    <t>This is the fourth of 10 sessions (11/07/2025)</t>
  </si>
  <si>
    <t>This is the fifth of 10 sessions (11/10/2025)</t>
  </si>
  <si>
    <t>This is the fifth of 10 sessions (11/10./2025)</t>
  </si>
  <si>
    <t>This is the sixth of 11 sessions (11/12/2025)</t>
  </si>
  <si>
    <t>This is the sixth of 11 sessions (11/13/2025)</t>
  </si>
  <si>
    <t>This is the fifth of 10 sessions (11/14/2025)</t>
  </si>
  <si>
    <t>This is the sixth of 10 sessions (11/17/2025)</t>
  </si>
  <si>
    <t>This is the sixth of 10 sessions (10/17/2025)</t>
  </si>
  <si>
    <t>This is the sixth of 10 sessions (11/18/2025)</t>
  </si>
  <si>
    <t>This is the seventh of 11 sessions (11/19/2025)</t>
  </si>
  <si>
    <t>This is the seventh of 11 sessions (11/20/2025)</t>
  </si>
  <si>
    <t>This is the sixth of 10 sessions (11/21/2025)</t>
  </si>
  <si>
    <t>This is the seventh of 10 sessions (11/24/2025)</t>
  </si>
  <si>
    <t>This is the seventh of 10 sessions (10/24/2025)</t>
  </si>
  <si>
    <t>This is the seventh of 10 sessions (11/25/2025)</t>
  </si>
  <si>
    <t>This is the eighth of 11 sessions (11/26/2025)</t>
  </si>
  <si>
    <t>This is the eighth of 11 sessions (11/27/2025)</t>
  </si>
  <si>
    <t>This is the seventh of 10 sessions (11/28/2025)</t>
  </si>
  <si>
    <t>This is the eighth of 10 sessions (12/01/2025)</t>
  </si>
  <si>
    <t>Early Literacy</t>
  </si>
  <si>
    <t>This is the eighth of 10 sessions (12/02/2025)</t>
  </si>
  <si>
    <t>This is the ninth of 11 sessions (12/03/2025)</t>
  </si>
  <si>
    <t>This is the ninth of 11 sessions (12/04/2025)</t>
  </si>
  <si>
    <t>This is the eighth of 10 sessions (12/05/2025)</t>
  </si>
  <si>
    <t>This is the ninth of 10 sessions (12/08/2025)</t>
  </si>
  <si>
    <t>This is the ninth of 10 sessions (12/09/2025)</t>
  </si>
  <si>
    <t>This is the tenth of 11 sessions (12/10/2025)</t>
  </si>
  <si>
    <t>This is the tenth of 11 sessions (12/11/2025)</t>
  </si>
  <si>
    <t>This is the ninth of 10 sessions (12/12/2025)</t>
  </si>
  <si>
    <t>This is the tenth of 10 sessions (12/15/2025)</t>
  </si>
  <si>
    <t>This is the tenth of 10 sessions (12/16/2025)</t>
  </si>
  <si>
    <t>This is the eleventh of 11 sessions (12/17/2025)</t>
  </si>
  <si>
    <t>This is the eleventh of 11 sessions (12/18/2025)</t>
  </si>
  <si>
    <t>This is the tenth of 10 sessions (12/19/2025)</t>
  </si>
  <si>
    <t>(Early Literacy), Fall 2025, Kids, English</t>
  </si>
  <si>
    <t>EarlyOn Creative Chefs (Ages 30 Months – 6 Years)</t>
  </si>
  <si>
    <t>This program invites you and your children to participate in fun and interactive early learning experiences while preparing healthy and nutritious food.</t>
  </si>
  <si>
    <t>This is the first of 5 sessions (10/02/2025)</t>
  </si>
  <si>
    <t>Tapping Little Toes (Ages 3–5) Drop-in</t>
  </si>
  <si>
    <t>Bring your little one for a day of fun in this music-based program featuring songs, bounces, rhymes, and instruments.</t>
  </si>
  <si>
    <t>This is the first of 8 sessions (10/03/2025)</t>
  </si>
  <si>
    <t>Free Play (Ages 0-4) Drop-in</t>
  </si>
  <si>
    <t>Free Play offers a relaxed, drop-in setting with free activities for kids. It’s a great opportunity to meet other parents and find playmates for your children.</t>
  </si>
  <si>
    <t>This is the first of 12 sessions (10/03/2025)</t>
  </si>
  <si>
    <t>Dive into the tactile world of playdough and sculpt your imagination into reality. It’s more than just fun, it’s a journey of self-expression through art! Free, drop-in program.</t>
  </si>
  <si>
    <t>This is the first of 5 sessions (10/04/2025)</t>
  </si>
  <si>
    <r>
      <rPr>
        <rFont val="Arial"/>
        <color rgb="FF000000"/>
      </rPr>
      <t>EarlyOn Baby Rhythm And Motion (Birth to 12 Months) Drop-in</t>
    </r>
  </si>
  <si>
    <t>Join this fun music and movement program that supports your baby’s growth and development. This 4-week series features pop culture music to make it engaging and enjoyable. Strengthen your bond while promoting early learning and connect with other families and educators.</t>
  </si>
  <si>
    <t>This is the first of 4 sessions (10/07/2025)</t>
  </si>
  <si>
    <t>Bouncing Babies (Ages 0–2) Drop-in</t>
  </si>
  <si>
    <t>A time for caregivers to learn bounces, rhymes, and songs to use with baby at home and make connections with other families.</t>
  </si>
  <si>
    <t>This is the first of 8 sessions (10/08/2025)</t>
  </si>
  <si>
    <t>This is the second of 5 sessions (10/09/2025)</t>
  </si>
  <si>
    <t>This is the second of 8 sessions (10/10/2025)</t>
  </si>
  <si>
    <t>This is the second of 12 sessions (10/10/2025)</t>
  </si>
  <si>
    <t>This is the second of 5 sessions (10/10/2025)</t>
  </si>
  <si>
    <r>
      <rPr>
        <rFont val="Arial"/>
        <color rgb="FF000000"/>
      </rPr>
      <t>EarlyOn Baby Rhythm And Motion (Birth to 12 Months) Drop-in</t>
    </r>
  </si>
  <si>
    <t>This is the second of 4 sessions (10/14/2025)</t>
  </si>
  <si>
    <t>This is the second of 8 sessions (10/15/2025)</t>
  </si>
  <si>
    <t>This is the third of 5 sessions (10/16/2025)</t>
  </si>
  <si>
    <t>Story Time</t>
  </si>
  <si>
    <t>This is the third of 8 sessions (10/17/2025)</t>
  </si>
  <si>
    <t>This is the third of 12 sessions (10/17/2025)</t>
  </si>
  <si>
    <t>This is the third of 5 sessions (10/20/2025)</t>
  </si>
  <si>
    <r>
      <rPr>
        <rFont val="Arial"/>
        <color rgb="FF000000"/>
      </rPr>
      <t>EarlyOn Baby Rhythm And Motion (Birth to 12 Months) Drop-in</t>
    </r>
  </si>
  <si>
    <t>This is the third of 4 sessions (10/21/2025)</t>
  </si>
  <si>
    <t>This is the third of 8 sessions (10/22/2025)</t>
  </si>
  <si>
    <t>This is the fourth of 5 sessions (10/23/2025)</t>
  </si>
  <si>
    <t>This is the fourth of 8 sessions (10/24/2025)</t>
  </si>
  <si>
    <t>This is the fourth of 12 sessions (10/24/2025)</t>
  </si>
  <si>
    <t>EarlyOn Baby Rhythm And Motion (Birth to 12 Months) Drop-in</t>
  </si>
  <si>
    <t>This is the fourth of 4 sessions (10/28/2025)</t>
  </si>
  <si>
    <t>This is the fourth of 8 sessions (10/29/2025)</t>
  </si>
  <si>
    <t>This is the fifth of 5 sessions (10/30/2025)</t>
  </si>
  <si>
    <t>This is the fifth of 8 sessions (10/31/2025)</t>
  </si>
  <si>
    <t>This is the fifth of 12 sessions (10/31/2025)</t>
  </si>
  <si>
    <t>EarlyOn Baby Music &amp; Movement (Birth to 12 Months) Drop-in</t>
  </si>
  <si>
    <t>This program invites you and your baby to enjoy music and movement together. We’ll sing songs and play with instruments and materials that support healthy development while connecting with other families and educators.</t>
  </si>
  <si>
    <t>This is the first of 7 sessions (11/04/2025)</t>
  </si>
  <si>
    <t>Cubetto (Ages 5–6) $10</t>
  </si>
  <si>
    <t>This is the only session (11/04/2025)</t>
  </si>
  <si>
    <t>This is the fifth of 8 sessions (11/05/2025)</t>
  </si>
  <si>
    <t>EarlyOn Little Artists (30 Months to 6 Years) Drop-in</t>
  </si>
  <si>
    <t>Each session focuses on a different artist’s style and artwork. Together, you will create your own art inspired by these artists. It’s a great way to connect with other families and educators.</t>
  </si>
  <si>
    <t>This is the first of 4 sessions (11/06/2025)</t>
  </si>
  <si>
    <t>This is the fourth of 5 sessions (11/07/2025)</t>
  </si>
  <si>
    <t>This is the sixth of 8 sessions (11/07/2025)</t>
  </si>
  <si>
    <t>This is the sixth of 12 sessions (11/07/2025)</t>
  </si>
  <si>
    <t>This is the second of 7 sessions (11/11/2025)</t>
  </si>
  <si>
    <t>This is the sixth of 8 sessions (11/12/2025)</t>
  </si>
  <si>
    <t>This is the second of 4 sessions (11/13/2025)</t>
  </si>
  <si>
    <t>This is the seventh of 8 sessions (11/14/2025)</t>
  </si>
  <si>
    <t>This is the seventh of 12 sessions (11/14/2025)</t>
  </si>
  <si>
    <t>This is the third of 7 sessions (11/18/2025)</t>
  </si>
  <si>
    <t>This is the seventh of 8 sessions (11/19/2025)</t>
  </si>
  <si>
    <t>This is the third of 4 sessions (11/20/2025)</t>
  </si>
  <si>
    <t>This is the eighth of 8 sessions (11/21/2025)</t>
  </si>
  <si>
    <t>This is the eighth of 12 sessions (11/21/2025)</t>
  </si>
  <si>
    <t>This is the fourth of 7 sessions (11/25/2025)</t>
  </si>
  <si>
    <t>This is the eighth of 8 sessions (11/26/2025)</t>
  </si>
  <si>
    <t>This is the fourth of 4 sessions (11/27/2025)</t>
  </si>
  <si>
    <t>This is the ninth of 12 sessions (11/28/2025)</t>
  </si>
  <si>
    <t>This is the fifth of 5 sessions (11/29/2025)</t>
  </si>
  <si>
    <t>This is the fifth of 7 sessions (12/02/2025)</t>
  </si>
  <si>
    <t>(Early Literacy), Fall 2025, Kids, English, Family</t>
  </si>
  <si>
    <t>EarlyOn Playful Math (12 Months to 6 Years)</t>
  </si>
  <si>
    <t>Math is everywhere around us! This program invites you and your children to explore how math can be part of everyday play through fun and engaging activities.</t>
  </si>
  <si>
    <t>This is the first of 3 sessions (12/04/2025)</t>
  </si>
  <si>
    <t>This is the tenth of 12 sessions (12/05/2025)</t>
  </si>
  <si>
    <t>This is the sixth of 7 sessions (12/09/2025)</t>
  </si>
  <si>
    <t>This is the second of 3 sessions (12/11/2025)</t>
  </si>
  <si>
    <t>This is the eleventh of 12 sessions (12/12/2025)</t>
  </si>
  <si>
    <r>
      <rPr>
        <rFont val="Arial"/>
        <color rgb="FF000000"/>
      </rPr>
      <t>Earlyon Special Event: Holiday Make and Take (30 Months – 6 Years)</t>
    </r>
  </si>
  <si>
    <t>Join us with your little one to create simple, fun gifts for family and friends. Enjoy songs, rhymes, and a special visit from Santa to wrap up this festive celebration! Please register for only ONE session.</t>
  </si>
  <si>
    <t>This is the first of 2 sessions (12/13/2025)</t>
  </si>
  <si>
    <r>
      <rPr>
        <rFont val="Arial"/>
        <color rgb="FF000000"/>
      </rPr>
      <t>Earlyon Special Event: Holiday Make and Take (30 Months – 6 Years)</t>
    </r>
  </si>
  <si>
    <t>This is the second of 2 sessions (12/13/2025)</t>
  </si>
  <si>
    <t>This is the third of 3 sessions (12/18/2025)</t>
  </si>
  <si>
    <t>This is the twelfth of 12 sessions (12/12/2025)</t>
  </si>
  <si>
    <t>Christmas Storytime (Ages 0–5) Drop-in</t>
  </si>
  <si>
    <t>Join us for Christmas stories, songs, and music to celebrate the season with joy and cheer! Free, drop-in program.</t>
  </si>
  <si>
    <t>This is the only session (12/23/2025)</t>
  </si>
  <si>
    <t>(Story Time), Fall 2025, Kids, English</t>
  </si>
  <si>
    <t>PJ Storytime and Colouring Pages (Ages 2-6) Drop-in</t>
  </si>
  <si>
    <t>Join us for an evening Storytime filled with books, rhymes, songs, and puppetry. Wear your PJs, bring a stuffed friend, and enjoy quality family time before bedtime. Afterwards, stay for some colouring pages. Recommended for children aged 2+, but all are welcome!</t>
  </si>
  <si>
    <t>This is the first of 11 sessions (09/18/2025)</t>
  </si>
  <si>
    <t>Saturday Storytime (Ages 2-6) Drop-in</t>
  </si>
  <si>
    <t>Experience picture books and have fun with songs, rhymes, and puppetry. Recommended for children aged 2-6, but all are welcome! Free, Drop-in.</t>
  </si>
  <si>
    <t>This is the first of 2 sessions (09/20/2025)</t>
  </si>
  <si>
    <t>Tuesday Storytime (Ages 2-6) Drop-in</t>
  </si>
  <si>
    <t>This is the second of 11 sessions (09/25/2025)</t>
  </si>
  <si>
    <t>This is the second of 2 sessions (09/27/2025)</t>
  </si>
  <si>
    <t>Musical Storytime (Ages 0-4) Drop-in</t>
  </si>
  <si>
    <t>Enjoy storytime with an all-musical twist. Sing our books, sing our stories and of course, dance!</t>
  </si>
  <si>
    <t>This is the first of 8 sessions (10/02/2025)</t>
  </si>
  <si>
    <t>This is the third of 11 sessions (10/02/2025)</t>
  </si>
  <si>
    <t>This is the first of 10 sessions (10/04/2025)</t>
  </si>
  <si>
    <t>This is the first of 11 sessions (10/07/2025)</t>
  </si>
  <si>
    <t>This is the second of 8 sessions (10/09/2025)</t>
  </si>
  <si>
    <t>This is the fourth of 11 sessions (10/09/2025)</t>
  </si>
  <si>
    <t>This is the second of 10 sessions (10/11/2025)</t>
  </si>
  <si>
    <t>This is the second of 11 sessions (10/14/2025)</t>
  </si>
  <si>
    <t>Diwali Storytime (All Ages) Drop-in</t>
  </si>
  <si>
    <t>Celebrate the Festival of Lights with stories, songs, and fun activities for the whole family!</t>
  </si>
  <si>
    <t>This is the only session (10/14/2025)</t>
  </si>
  <si>
    <t>This is the third of 8 sessions (10/16/2025)</t>
  </si>
  <si>
    <t>This is the fifth of 11 sessions (10/16/2025)</t>
  </si>
  <si>
    <t>This is the third of 10 sessions (10/18/2025)</t>
  </si>
  <si>
    <t>This is the third of 11 sessions (10/21/2025)</t>
  </si>
  <si>
    <t>This is the fourth of 8 sessions (10/23/2025)</t>
  </si>
  <si>
    <t>This is the sixth of 11 sessions (10/23/2025)</t>
  </si>
  <si>
    <t>This is the fourth of 10 sessions (10/25/2025)</t>
  </si>
  <si>
    <t>This is the fourth of 11 sessions (10/28/2025)</t>
  </si>
  <si>
    <t>This is the fifth of 8 sessions (10/30/2025)</t>
  </si>
  <si>
    <t>This is the fifth of 10 sessions (11/01/2025)</t>
  </si>
  <si>
    <t>This is the fifth of 11 sessions (11/04/2025)</t>
  </si>
  <si>
    <t>This is the sixth of 8 sessions (11/06/2025)</t>
  </si>
  <si>
    <t>Read and Colour (All Ages) Drop-in</t>
  </si>
  <si>
    <t>Join us for a relaxing evening of reading a chapter book. While listening, you’ll be provided with drawing materials so you can doodle as you go!</t>
  </si>
  <si>
    <t>This is the seventh of 11 sessions (11/06/2025)</t>
  </si>
  <si>
    <t>This is the fourth of 10 sessions (11/12/2025)</t>
  </si>
  <si>
    <t>This is the sixth of 11 sessions (11/15/2025)</t>
  </si>
  <si>
    <t>This is the seventh of 8 sessions (11/18/2025)</t>
  </si>
  <si>
    <t>This is the second of 4 sessions (11/20/2025)</t>
  </si>
  <si>
    <t>This is the fifth of 10 sessions (11/22/2025)</t>
  </si>
  <si>
    <t>This is the seventh of 11 sessions (11/25/2025)</t>
  </si>
  <si>
    <t>English Language</t>
  </si>
  <si>
    <t>This is the third of 4 sessions (11/27/2025)</t>
  </si>
  <si>
    <t>Wed Mar 05 2025 00:00:00 GMT-0500 (Eastern Standard Time)</t>
  </si>
  <si>
    <t>This is the sixth of 10 sessions (11/29/2025)</t>
  </si>
  <si>
    <t>This is the eigthth of 11 sessions (12/02/2025)</t>
  </si>
  <si>
    <t>This is the seventh of 10 sessions (12/06/2025)</t>
  </si>
  <si>
    <t>This is the ninth of 11 sessions (12/09/2025)</t>
  </si>
  <si>
    <t>This is the eighth of 10 sessions (12/13/2025)</t>
  </si>
  <si>
    <t>Hanukkah Storytime (All Ages) Drop-in</t>
  </si>
  <si>
    <t>Enjoy festive tales and traditions of Hanukkah with stories and songs for all ages.</t>
  </si>
  <si>
    <t>This is the tenth of 11 sessions (12/16/2025)</t>
  </si>
  <si>
    <t>This is the ninth of 10 sessions (12/20/2025)</t>
  </si>
  <si>
    <t>Kwanzaa Storytime (All Ages) Drop-in</t>
  </si>
  <si>
    <t>Discover the rich traditions of Kwanzaa through engaging stories and songs for the whole family. Free, drop-in program.</t>
  </si>
  <si>
    <t>Movies</t>
  </si>
  <si>
    <t>This is the tenth of 10 sessions (12/27/2025)</t>
  </si>
  <si>
    <t>(Games and Activities), Summer 2025, Kids, English</t>
  </si>
  <si>
    <t>Free Play offers a relaxed, drop-in setting with free activities for kids. It's a great opportunity to meet other parents and find playmates for your children. Free, drop-in.</t>
  </si>
  <si>
    <t>This is the first of 2 sessions (09/19/2025)</t>
  </si>
  <si>
    <t>This is the second of 2 sessions (09/26/2025)</t>
  </si>
  <si>
    <t>(Games and Activities), Fall 2025, Kids, English</t>
  </si>
  <si>
    <t>Chess Club (Ages 6+) Drop-in</t>
  </si>
  <si>
    <t>Enjoy an hour of engaging chess gameplay! Face opponents with diverse skills to enhance your game. Boards and pieces provided by the Library. Limited to 20 players.</t>
  </si>
  <si>
    <t>This is the first of 12 sessions (10/01/2025)</t>
  </si>
  <si>
    <t>This is the second of 12 sessions (10/08/2025)</t>
  </si>
  <si>
    <t>This is the third of 12 sessions (10/15/2025)</t>
  </si>
  <si>
    <t>This is the fourth of 12 sessions (10/22/2025)</t>
  </si>
  <si>
    <t>Halloween Bingo (Age 7+)</t>
  </si>
  <si>
    <t>Play Bingo and win fun Halloween prizes!</t>
  </si>
  <si>
    <t>This is the only session (10/27/2025)</t>
  </si>
  <si>
    <t>Halloween Bingo (Age 3-6)</t>
  </si>
  <si>
    <t>Play Halloween-themed Picture Bingo and win tasty and cool prizes!</t>
  </si>
  <si>
    <t>This is the only session (10/28/2025)</t>
  </si>
  <si>
    <t>This is the fifth of 12 sessions (10/29/2025)</t>
  </si>
  <si>
    <t>This is the sixth of 12 sessions (11/05/2025)</t>
  </si>
  <si>
    <t>This is the seventh of 12 sessions (11/12/2025)</t>
  </si>
  <si>
    <t>Life Skills &amp; Learning</t>
  </si>
  <si>
    <t>Library Scavenger Hunt (Ages 3+) Drop-in</t>
  </si>
  <si>
    <t>Can you find all the objects and images hidden around the library? Join us for a fun scavenger hunt and win prizes for participating! Held on the third Monday of each month.</t>
  </si>
  <si>
    <t>This is the first of 2 sessions (11/17/2025)</t>
  </si>
  <si>
    <t>Frozen! Celebrate Winter! (Ages 6–12) $5</t>
  </si>
  <si>
    <t>Celebrate winter with a snow theme, including themed food, a craft, and Olaf shorts!</t>
  </si>
  <si>
    <t>This is the only session (11/18/2025)</t>
  </si>
  <si>
    <t>Mon Jan 06 2025 00:00:00 GMT-0500 (Eastern Standard Time)</t>
  </si>
  <si>
    <t>This is the eighth of 12 sessions (11/19/2025)</t>
  </si>
  <si>
    <t>Saturday Karaoke (Ages 7–12)</t>
  </si>
  <si>
    <t>Bring your singing voice (or lack of one!) and sing your heart out with your peers.</t>
  </si>
  <si>
    <t>This is the first of 2 sessions (11/22/2025)</t>
  </si>
  <si>
    <t>This is the ninth of 12 sessions (10/26/2025)</t>
  </si>
  <si>
    <t>This is the tenth of 12 sessions (12/03/2025)</t>
  </si>
  <si>
    <t>This is the eleventh of 12 sessions (12/10/2025)</t>
  </si>
  <si>
    <t>This is the second of 2 sessions (12/15/2025)</t>
  </si>
  <si>
    <t>This is the twelfth of 12 sessions (12/17/2025)</t>
  </si>
  <si>
    <t>Carols &amp; Karaoke (All Ages)</t>
  </si>
  <si>
    <t>Join us for a joyful morning of singing Christmas carols and festive karaoke fun! Registered, free program.</t>
  </si>
  <si>
    <t>This is the only session (12/18/2025)</t>
  </si>
  <si>
    <t>This is the second of 2 sessions (12/20/2025)</t>
  </si>
  <si>
    <t>Homework &amp; Reading</t>
  </si>
  <si>
    <t>Hogwarts School (Ages 8–12) $120</t>
  </si>
  <si>
    <t>You’ve received your letter to Hogwarts and we’re ready to welcome you! Join us for a magical week of everything Harry Potter. We’ll sort you into your house, play games, make crafts, learn potions, drink some non-alcoholic Butterbeer, taste magical treats, learn charms, and practice using your wand properly.</t>
  </si>
  <si>
    <t>This is the first of 4 sessions (12/29/2025)</t>
  </si>
  <si>
    <t>Thu Feb 06 2025 00:00:00 GMT-0500 (Eastern Standard Time)</t>
  </si>
  <si>
    <t>This is the second of 4 sessions (12/30/2025)</t>
  </si>
  <si>
    <t>This is the third of 4 sessions (12/31/2025)</t>
  </si>
  <si>
    <t>Entertainment</t>
  </si>
  <si>
    <t>This is the fourth of 4 sessions (01/02/2026)</t>
  </si>
  <si>
    <t>(Makerspace), Kids, English</t>
  </si>
  <si>
    <t>3D Design Challenge (Ages 9-12) $20</t>
  </si>
  <si>
    <t>This is the first of 2 sessions (10/04/2025)</t>
  </si>
  <si>
    <t>(Makerspace), Kids, English, Fall 2025</t>
  </si>
  <si>
    <t>Perler Beads (Ages 8+) Drop-in</t>
  </si>
  <si>
    <t>Create pixel-art masterpieces with Perler beads! Design and print craft projects inspired by pop culture. Children under 12 must be supervised by a parent or guardian.</t>
  </si>
  <si>
    <t>This is the first of 11 sessions (10/05/2025)</t>
  </si>
  <si>
    <t>Food &amp; Drink</t>
  </si>
  <si>
    <t>This is the second of 11 sessions (10/12/2025)</t>
  </si>
  <si>
    <t>This is the second of 2 sessions (10/18/2025)</t>
  </si>
  <si>
    <t>This is the third of 11 sessions (10/19/2025)</t>
  </si>
  <si>
    <t>This is the fourth of 11 sessions (10/26/2025)</t>
  </si>
  <si>
    <t>This is the first of 2 sessions (11/01/2025)</t>
  </si>
  <si>
    <t>This is the fifth of 11 sessions (11/02/2025)</t>
  </si>
  <si>
    <t>This is the sixth of 11 sessions (11/09/2025)</t>
  </si>
  <si>
    <t>This is the second of 2 sessions (11/15/2025)</t>
  </si>
  <si>
    <t>This is the seventh of 11 sessions (11/16/2025)</t>
  </si>
  <si>
    <t>This is the eighth of 11 sessions (11/23/2025)</t>
  </si>
  <si>
    <t>Introduction to 3D Printing (Ages 8-12) $10</t>
  </si>
  <si>
    <t>Learn the basics of 3D printing, from using Tinkercad to designing models, to preparing them for printing,  This beginner-friendly program includes one free print for participants.</t>
  </si>
  <si>
    <t>This is the ninth of 9 sessions (12/14/2025)</t>
  </si>
  <si>
    <t>(English Language), Adults, Teens, English, Fall 2025</t>
  </si>
  <si>
    <t>Lifeguard</t>
  </si>
  <si>
    <t>English Conversation Circle (Ages 16+) Drop-in</t>
  </si>
  <si>
    <t>English Conversation Circle provides a safe, encouraging environment for people learning to improver their English skills.  Circles will be held in person at the library. These classes are led by volunteers and/or library staff, not accredited teachers. Come join the fun!</t>
  </si>
  <si>
    <t>This is the first of 14 sessions (09/17/2025)</t>
  </si>
  <si>
    <t>This is the second of 14 sessions (09/24/2025)</t>
  </si>
  <si>
    <t>This is the third of 14 sessions (10/01/2025)</t>
  </si>
  <si>
    <t>This is the fourth of 14 sessions (10/08/2025)</t>
  </si>
  <si>
    <t>This is the fifth of 14 sessions (10/15/2025)</t>
  </si>
  <si>
    <t>This is the sixth of 14 sessions (10/22/2025)</t>
  </si>
  <si>
    <t>This is the seventh of 14 sessions (10/29/2025)</t>
  </si>
  <si>
    <t>This is the eighth of 14 sessions (11/05/2025)</t>
  </si>
  <si>
    <t>This is the ninth of 14 sessions (11/12/2025)</t>
  </si>
  <si>
    <t>This is the tenth of 14 sessions (11/19/2025)</t>
  </si>
  <si>
    <t>This is the eleventh of 14 sessions (11/26/2025)</t>
  </si>
  <si>
    <t>This is the twelfth of 14 sessions (12/03/2025)</t>
  </si>
  <si>
    <t>This is the thirteenth of 14 sessions (12/10/2025)</t>
  </si>
  <si>
    <t>This is the fourteenth of 14 sessions (12/17/2025)</t>
  </si>
  <si>
    <t>(Movies), Families, Kids, English, Fall 2025</t>
  </si>
  <si>
    <t>Movies (All Ages) Drop-in</t>
  </si>
  <si>
    <t>Join us for great movies on Sundays this fall.  All movies are free and drop-in.
October 12: 101 Dalmatians (Live) (1996) Rated G
October 26: Halloweentown (1998) Rated G
November 9: Aladdin (Live) (2019) Rated G
November 23: Wall-E (2008) Rated G
December 7: A Wrinkle in Time (2018) Rated G
December 21: Disney Princess: A Christmas of Enchantment (2005) Rated G</t>
  </si>
  <si>
    <t>This is the first of 7 sessions (10/12/2025)</t>
  </si>
  <si>
    <t>This is the second of 7 sessions (10/26/2025)</t>
  </si>
  <si>
    <t>This is the third of 7 sessions (11/09/2025)</t>
  </si>
  <si>
    <t>This is the fourth of 7 sessions (11/23/2025)</t>
  </si>
  <si>
    <t>This is the fifth of 7 sessions (12/07/2025)</t>
  </si>
  <si>
    <t>This is the sixth of 7 sessions (12/13/2025)</t>
  </si>
  <si>
    <t>Interest Group</t>
  </si>
  <si>
    <t>This is the seventh of 7 sessions (12/21/2025)</t>
  </si>
  <si>
    <t>Summer 2025, (Science &amp; Discovery), Kids, English</t>
  </si>
  <si>
    <t>Public Speaking</t>
  </si>
  <si>
    <t>LEGO (Ages 3+) Drop-in</t>
  </si>
  <si>
    <t>It's a free-for-all creation session! Join us to create, build, and imagine without Lego collection. Drop in, free.</t>
  </si>
  <si>
    <t>This is the only session (09/22/2025)</t>
  </si>
  <si>
    <t>Fall 2025, (Science &amp; Discovery), Kids, English</t>
  </si>
  <si>
    <t>Taekwon-Do</t>
  </si>
  <si>
    <t>STEM Science (Ages 3–4)</t>
  </si>
  <si>
    <t>This STEM program focuses on science. We will do a variety of age-appropriate experiments. This is a free, registered program.</t>
  </si>
  <si>
    <t>This is the only session (10/07/2025)</t>
  </si>
  <si>
    <r>
      <rPr>
        <color rgb="FF000000"/>
      </rPr>
      <t>STEM Math (Ages 3–4) Drop-in</t>
    </r>
  </si>
  <si>
    <t>This STEM program focuses on math. A variety of fun and age-appropriate scenarios will challenge your child and build their skills.</t>
  </si>
  <si>
    <t>This is the only session (10/21/2025)</t>
  </si>
  <si>
    <t>DIY Slime (Ages 7–12) $5</t>
  </si>
  <si>
    <t>Create and decorate your own oozing slime in this fun and hands-on program!</t>
  </si>
  <si>
    <t>This is the only session (11/28/2025)</t>
  </si>
  <si>
    <t>Mad Science: Science Of Toys (Ages 6–12) $10</t>
  </si>
  <si>
    <t>Dive into the fun side of physics by exploring how toys work! Children will flip, balance, and spin while discovering the science behind motion. They’ll experiment with gears, magnets, and even create a circuit using human touch. The session ends with kids assembling a Ball Catcher to continue the learning and play at home.</t>
  </si>
  <si>
    <t>This is the only session (11/29/2025)</t>
  </si>
  <si>
    <t>Summer 2025, (Life Skills &amp; Learning), Kids, Teens, English</t>
  </si>
  <si>
    <t>Don't Sit On The Baby! Babysitting Course (Ages 11-14) $25</t>
  </si>
  <si>
    <t xml:space="preserve">
In this course, based on the book Don't Sit on the Baby: The Ultimate Guide to Sane, Skilled, and Safe Babysitting, you will learn:
-how to find babysitting clients
-standard tasks babysitters are expected to perform
-what to expect from babies and children up to age 10
Please note that this babysitting course is not a St. John Ambulance Certified course.
</t>
  </si>
  <si>
    <t>Fall 2025, (Life Skills &amp; Learning), Kids, English</t>
  </si>
  <si>
    <t>Cursive Writing (Ages 8–12) $30</t>
  </si>
  <si>
    <t>Learn how to write in cursive in this intensive, practice-oriented class.</t>
  </si>
  <si>
    <t>This is the first of 3 sessions (10/07/2025)</t>
  </si>
  <si>
    <t>This is the second of 3 sessions (10/14/2025)</t>
  </si>
  <si>
    <t>This is the third of 3 sessions (10/21/2025)</t>
  </si>
  <si>
    <t>Fall 2025, (Life Skills &amp; Learning), Adults, Teens, English</t>
  </si>
  <si>
    <t>Intellectual Freedom Presentation (Ages 16+)</t>
  </si>
  <si>
    <t>Join us for a thought-provoking virtual presentation on Intellectual Freedom with Professor James L. Turk, a leading expert and advocate for free expression in Canada. Explore timely discussions around censorship, the right to read, and the role of libraries in protecting access to information.</t>
  </si>
  <si>
    <t>This is the only session (11/27/2025)</t>
  </si>
  <si>
    <t>Fall 2025, (Book Clubs), Kids, English</t>
  </si>
  <si>
    <t>Girls’ Book Club (Ages 9–12)</t>
  </si>
  <si>
    <t>Each month, discover a new book from our children’s book club kits. Participants will choose which book the group reads. Children will answer questions about the book for a chance to win a monthly prize! (Prize awarded to the participant with the most correct answers.)
Please register on Bibliocommons. Registering will register your child for all 3 dates (Oct 10, Nov 7, Dec 5).</t>
  </si>
  <si>
    <t>This is the first of 3 sessions (10/10/2025)</t>
  </si>
  <si>
    <t>Boys’ Book Club (Ages 9–12)</t>
  </si>
  <si>
    <t>Each month, discover a new book from our children’s book club kits. Participants will choose which book the group reads. Children will answer questions about the book for a chance to win a monthly prize! (Prize awarded to the participant with the most correct answers.)
Please register on Bibliocommons. Registering will register your child for all 3 dates (Oct 24, Nov 21, Dec 19).</t>
  </si>
  <si>
    <t>This is the first of 3 sessions (10/24/2025)</t>
  </si>
  <si>
    <t>This is the second of 3 sessions (11/07/2025)</t>
  </si>
  <si>
    <t>This is the second of 3 sessions (11/21/2025)</t>
  </si>
  <si>
    <t>This is the third of 3 sessions (12/05/2025)</t>
  </si>
  <si>
    <t>This is the third of 3 sessions (12/19/2025)</t>
  </si>
  <si>
    <t>Fall 2025, (Homework &amp; Reading), Help, Kids, English</t>
  </si>
  <si>
    <r>
      <rPr>
        <color rgb="FF000000"/>
      </rPr>
      <t>Math Grade 1 $30</t>
    </r>
  </si>
  <si>
    <t>A math program designed to help your child build upon the skills they are learning in Grade 1 at school.</t>
  </si>
  <si>
    <t>This is the first of 3 sessions (11/06/2025)</t>
  </si>
  <si>
    <r>
      <rPr>
        <color rgb="FF000000"/>
      </rPr>
      <t>Math Grade 1 $30</t>
    </r>
  </si>
  <si>
    <t>This is the second of 3 sessions (11/13/2025)</t>
  </si>
  <si>
    <r>
      <rPr>
        <color rgb="FF000000"/>
      </rPr>
      <t>Math Grade 1 $30</t>
    </r>
  </si>
  <si>
    <t>Thu Mar 06 2025 00:00:00 GMT-0500 (Eastern Standard Time)</t>
  </si>
  <si>
    <t>This is the second of 3 sessions (11/20/2025)</t>
  </si>
  <si>
    <t>Entertainment &amp; Performances, Adults, Family, Kids, Teens</t>
  </si>
  <si>
    <t>Fan Fest (All Ages) Drop-in</t>
  </si>
  <si>
    <t>Get ready for an epic celebration of all things fandom! Dress as your favourite superhero, wizard, Jedi, or Disney princess. Featuring character meet and greets, trivia, costume contests, and themed activities for all ages to enjoy.
Plus, check out the Stouffville Card Show just down the hall from the Library in the Leisure Centre Gymnasium to discover a wide variety of cards such as Pokémon and Magic: The Gathering.
More details and the event schedule will become available on the Library website closer to the date.</t>
  </si>
  <si>
    <t>This is the only session (10/18/2025)</t>
  </si>
  <si>
    <t>Entertainment &amp; Performances, Adults, Family, Kids, English</t>
  </si>
  <si>
    <t>Applefun Puppetry - The Halloween Show (All Ages) Drop-in</t>
  </si>
  <si>
    <t>Mike Harding from Applefun Puppetry is back with a Halloween Show of laughter and fun! Free, drop-in, space is limited.</t>
  </si>
  <si>
    <t>Entertainment &amp; Performances, Fall 2025, Kids, English</t>
  </si>
  <si>
    <t>Baking</t>
  </si>
  <si>
    <t>Halloween Party (Ages 7–12)$10</t>
  </si>
  <si>
    <t>Enjoy a spooky Halloween at the Library! Feast on pizza fingers, sip blood juice, and dig into worm cake, if you dare! 
Join us for creepy crafts, chilling stories, and frightful fun. Wear your scariest costume, best dressed wins a prize!</t>
  </si>
  <si>
    <t>This is the only session (10/30/2025)</t>
  </si>
  <si>
    <t>Summer 2025, (Food &amp; Drink), Kids, English</t>
  </si>
  <si>
    <t>No Bake Cooking Recipes (Ages 9-12) $10</t>
  </si>
  <si>
    <t>Your child will learn how to make recipes that involve no cooking!
They will take home examples to taste test and the recipes to try them at home as well.</t>
  </si>
  <si>
    <t>This is the only session (09/26/2025)</t>
  </si>
  <si>
    <t>Fall 2025, (Food &amp; Drink), Kids, English</t>
  </si>
  <si>
    <t>Guess What You’re Eating Contest (Ages 9–12) $10</t>
  </si>
  <si>
    <t>You’ll be blindfolded. You’ll taste a food item. You guess what you’ve just eaten. Whoever gets the most correct guesses wins! Allergy alert: Please inform staff of any food allergies before participating.</t>
  </si>
  <si>
    <t>This is the only session (11/15/2025)</t>
  </si>
  <si>
    <t>Private Swimming Fridays</t>
  </si>
  <si>
    <t>Ideal for children who have struggled with a swim level, kids benefit from focusing on completing specific skills to progress to the next level, one-on-one with an instructor. To turn a private swim lesson into a semi-private lesson, register your first child in a private lesson then contact the aquatic supervisor to add the second child for an additional cost. Both children must bein the same swim level or have similar swim ability. Call (905 642-PLAY (7529) for registration assistance.</t>
  </si>
  <si>
    <t>From (09/26/2025) to (12/05/2025)</t>
  </si>
  <si>
    <t>Private Swimming Mondays</t>
  </si>
  <si>
    <t>From (09/22/2025) to (12/01/2025)</t>
  </si>
  <si>
    <t>Private Swimming Saturdays</t>
  </si>
  <si>
    <t xml:space="preserve">From (09/27/2025) to (11/29/2025) </t>
  </si>
  <si>
    <t>Private Swimming Sundays</t>
  </si>
  <si>
    <t xml:space="preserve">From (09/28/2025) to (11/30/2025) </t>
  </si>
  <si>
    <t>Private Swimming Thursday</t>
  </si>
  <si>
    <t>From (09/25/2025) to (11/27/2025)</t>
  </si>
  <si>
    <t>Private Swimming Tuesday</t>
  </si>
  <si>
    <t>From (09/23/2025) to (11/25/2025)</t>
  </si>
  <si>
    <t>From (09/24/2025) to (11/26/2025)</t>
  </si>
  <si>
    <t>Swimmer 1 Fridays</t>
  </si>
  <si>
    <t>Kids will become comfortable jumping into water with and without lifejackets, learning to open their eyes, exhale, and hold their breath underwater. students will work on floats, glides and kicking through the water on their front and back.</t>
  </si>
  <si>
    <t>Swimmer 1 Mondays</t>
  </si>
  <si>
    <t>Swimmer 1 Saturdays</t>
  </si>
  <si>
    <t>From (09/27/2025) to (11/29/2025)</t>
  </si>
  <si>
    <r>
      <rPr>
        <rFont val="inherit"/>
        <color rgb="FF000000"/>
      </rPr>
      <t>Junior Lifeguard: Beginner - Tuesday (8:00pm)</t>
    </r>
  </si>
  <si>
    <t xml:space="preserve">Junior Lifeguard - engages youth in physical activity and participation in lifesaving sport. Participants will develop fitness, lifesaving skills, stroke correction, endurance and speed. This program will bridge the gap between swimming lessons and leadership courses.
</t>
  </si>
  <si>
    <t>Junior Lifeguard: Advanced - Thursday (8:00pm)</t>
  </si>
  <si>
    <t>Junior Lifeguard: Advanced - Swimmers in this group should have the ability to swim at a higher level of fitness and swimming skills including endurance and speed. They will attempt to perform the lifesaving sport events at the Provincial Level standards. This program bridges the gap between swimming lessons and Aquatic leadership courses.</t>
  </si>
  <si>
    <t>Swimmer 6: Small Group Tuesday (7:30 pm)</t>
  </si>
  <si>
    <t>Rise to the challenge of sophisticated aquatic skills like stride entries, compact jumps and lifesaving kicks like eggbeater and scissor kick. Kids develop strength and power in head-up breaststroke sprints over 25m. Learn to easily swim lengths of front crawl, back crawl, and breaststroke!</t>
  </si>
  <si>
    <t>Swimmer 5: Small Group Thursday (7:30 pm)</t>
  </si>
  <si>
    <t>Master shallow dives, cannonball entries, eggbeater kicks, and in-water backward somersaults. Refine front and back crawl over 50m swims of each, and breaststroke over 25m. Next, kids will pick up the pace in 25m sprints and two interval training bouts: 4 x 50m front or back crawl; and 4 x 15m breaststroke.</t>
  </si>
  <si>
    <t>Swimmer 4: Small Group Thursday (7:30 pm)</t>
  </si>
  <si>
    <t>Kids swim 5m underwater, 25m of front and back crawl, whip kick, and breaststroke arms with breathing. Their new bag of tricks includes the completion of Canadian Swim to Survive Standard. Cap it all off with front crawl sprints over 25m and 4 x 25m front or back crawl interval training.</t>
  </si>
  <si>
    <t>Swimmer 4: Small Group Friday (7:30 pm)</t>
  </si>
  <si>
    <t>Basketball - Skill Development Clinic (11-17 years)</t>
  </si>
  <si>
    <t>Focus on advanced skill development through intense training sessions. Our coaches provide opportunities in one-to-one and small group settings to improve your youth’s game. Perfect for the intermediate or advanced player intending to level up their basketball gameIndoor running shoes and active wear are required.</t>
  </si>
  <si>
    <t>Basketball - Level 1</t>
  </si>
  <si>
    <t>Using age appropriate equipment to enhance your child’s progression and learning, this entry level program focuses on fundamental skills including dribbling, passing, and shooting. This is the perfect starting point for beginner and novice players.
Indoor running shoes and active wear are required.</t>
  </si>
  <si>
    <t>Swimmer 7 &amp; 8: Rookie &amp; Ranger Patrol Tuesday (7:15pm)</t>
  </si>
  <si>
    <t xml:space="preserve">Swimmer 7 (Rookie Patrol)
Swimmers continue stroke development with 50m swims of front crawl, back crawl and breaststroke. Lifesaving sport skills include a 25m obstacle swim and 15m object carry. First aid focuses on assessment of conscious victims, contacting EMS, and treatment for bleeding. Fitness improves in 350m workouts and 100m timed swims.
Swimmer 8 (Ranger Patrol)
Swimmers develop better strokes over 75m swims of each stroke. They tackle lifesaving sport skills in a lifesaving medley, timed object support and rescue with a buoyant aid. First aid focuses on assessment of unconscious victims, treatment of victims in shock and obstructed airway procedures. Skill drills develop a strong lifesaving foundation.
</t>
  </si>
  <si>
    <t>Swimmer 7 &amp; 8: Rookie &amp; Ranger Patrol Thursday (7:15pm)</t>
  </si>
  <si>
    <t>Swimmer 7 &amp; 8: Rookie &amp; Ranger Patrol Friday (7:15pm)</t>
  </si>
  <si>
    <t>Kids' Kitchen!</t>
  </si>
  <si>
    <t>Children will learn the basics of navigating the kitchen, explore new and interesting flavours, and enjoy the aroma of this exciting program. They’ll need to bring their appetite so they can enjoy the fruits of their labour!
Participants should wear clothes that they don't mind getting messy! Items created in this program may include egg, milk and flour products.</t>
  </si>
  <si>
    <t>Youth Fitness Orientation (12-15)</t>
  </si>
  <si>
    <t>Whether your goal is to increase fitness, increase energy, lessen stress or train for sport, this provides a foundation for success. Certified exercise professionals will provide support in a small, group training atmosphere.</t>
  </si>
  <si>
    <t>From (09/11/2025) to (09/18/2025)</t>
  </si>
  <si>
    <t>From (09/25/2025) to (10/02/2025)</t>
  </si>
  <si>
    <t>From (10/09/2025) to (09/16/2025)</t>
  </si>
  <si>
    <t>From (10/23/2025) to (10/30/2025)</t>
  </si>
  <si>
    <t>From (11/06/2025) to (11/13/2025)</t>
  </si>
  <si>
    <t>From (11/20/2025) to (11/27/2025)</t>
  </si>
  <si>
    <t>From (12/04/2025) to (12/11/2025)</t>
  </si>
  <si>
    <t>Volleyball - Skill Development Clinic (11-17 years)</t>
  </si>
  <si>
    <t>Dominate the court with this next-level program that focuses on advanced skill development through intense training sessions. Coaches provide one-to-one and small group coaching to improve your youth’s volleyball game. Designed for the intermediate or advanced player who wants to land that spot on the team or become their team’s MVP! Indoor running shoes and active wear are required.</t>
  </si>
  <si>
    <t>From (09/29/2025) to (12/08/2025)</t>
  </si>
  <si>
    <t>TWEEN INTEREST GROUP (TWIG) (AGES 9 - 12)</t>
  </si>
  <si>
    <t>The Tween Interest Group (TWIG) is a volunteer program for tweens in grades 4 to 7. Participants will help develop Library programs, encourage tween reading, and promote the Library to the community.
Free, pre-registration is required.</t>
  </si>
  <si>
    <t>(10/08/2025)</t>
  </si>
  <si>
    <t>This course is designed to boost confidence and communication skills. The goals of the program are to teach teens to overcome their anxiety, make a good impression, and successfully deliver large or small presentations in front of any audience. Expert skills, pointers and tips can make giving a speech a breeze.</t>
  </si>
  <si>
    <t>From (11/04/2025) to (12/02/2025)</t>
  </si>
  <si>
    <t>Taekwon-Do White Belt (Beginner Level)</t>
  </si>
  <si>
    <t>Kids have a lot of energy! This training gives them a healthy outlet while having fun, staying fit and learning focus, integrity, and confidence. This program is delivered in partnership with Woodbridge Taekwon-Do Inc. as part of the International ChangHon Taekwon-Do Federation.
If your child has not completed a Taekwon-do level previously, please register for this level.
Uniforms are required for this program and are purchased from the instructors during the first two weeks of class. The cost of the uniform is $85. Testing fees for level completion are an additional charge.</t>
  </si>
  <si>
    <t>From (09/23/2025) to (11/27/2025)</t>
  </si>
  <si>
    <t>Taekwon-Do Yellow Stripe and Above</t>
  </si>
  <si>
    <t>Continue on your Taekwon-do learning journey. Kids have a lot of energy! This training gives them a healthy outlet while having fun, staying fit and learning focus, integrity, and confidence. This program is delivered in partnership with Woodbridge Taekwon-Do Inc. as part of the International ChangHon Taekwon-Do Federation.
Pre-requisite: Successful completion of a previous Taekwon-do Level with test. Please indicate your belt level during registration. If your child has not previously completed a Belt level, please register for White Belt.
Uniforms are required for this program and are purchased from the instructors for the first two weeks of class. The cost of the uniform is $85. Testing fees for level completion are an additional charge.</t>
  </si>
  <si>
    <t>Swimmer 6: Small Group Thursday (7:00 pm)</t>
  </si>
  <si>
    <t>Swimmer 5: Small Group Wednesday (7:00 pm)</t>
  </si>
  <si>
    <t>Swimmer 5: Small Group Tuesday (7:00 pm)</t>
  </si>
  <si>
    <t>Swimmer 5: Small Group Monday (7:00 pm)</t>
  </si>
  <si>
    <t>Swimmer 3: Small Group Thursday (7:00 pm)</t>
  </si>
  <si>
    <t>Dive in and do in-water front somersaults and handstands! Kids will work on 15m front crawl, back crawl and 10m of whip kick. Flutter kick interval training increases to 4 x 25m.</t>
  </si>
  <si>
    <t>Swimmer 3: Small Group Friday (7:00 pm)</t>
  </si>
  <si>
    <t>Swimmer 6: Small Group Wednesday (6:30 pm)</t>
  </si>
  <si>
    <t>Junior Scientists</t>
  </si>
  <si>
    <t xml:space="preserve">Do your child’s eyes light up at the mention of slime, or an erupting
volcano? Do they ask curious questions all the time? Then this program is made for them - each week, your child will learn a fun science concept through games, crafts, and experiments.
</t>
  </si>
  <si>
    <t xml:space="preserve">Dodge, dip, and dive and learn the inner workings of the schoolyard
favourite: dodgeball. Kids will have the opportunity to play a variety
of different dodgeball games, while working on fundamental
movement skills such as throwing, catching, and strategy in a safe
and positive environment.
</t>
  </si>
  <si>
    <t>Arts and Crafts</t>
  </si>
  <si>
    <t>DIY Arts and Crafts</t>
  </si>
  <si>
    <t xml:space="preserve">If your child is crafty by nature, this is the go-to program to get
their creative juices flowing. Children will create DIY projects using
a variety of mediums including household objects, fabric, paint, and
wood. Each week will feature a new project as participants learn
unique ways to create masterpieces.
All materials are supplied for this program. Participants should wearing clothes they don't mind getting messy
</t>
  </si>
  <si>
    <t>Dance: Hip-Hop</t>
  </si>
  <si>
    <t xml:space="preserve">Designed to get kids dancing and moving in their own way, children will develop the basic skills of hip hop dance. Your child will develop balance, coordination and improve their teamwork skills as they prepare a group dance routine to be presented at the end of the session.
Participants require running shoes or dance slippers.
</t>
  </si>
  <si>
    <t xml:space="preserve">Badminton: Instructional </t>
  </si>
  <si>
    <t>If you want your child to learn some new tricks, polish their skills, or get their start in the game, this is the program for them. Children will be introduced to badminton basics in a non-competitive and fun learning environment. Classes will focus on proper footwork, racquet handling and serving, through drills and games.
Indoor running shoes and active wear are required. Racquets and birdies will be supplied.</t>
  </si>
  <si>
    <r>
      <rPr>
        <rFont val="inherit"/>
        <color rgb="FF000000"/>
      </rPr>
      <t>Adapted Aquatics - Tuesday (7:00pm)</t>
    </r>
  </si>
  <si>
    <t>Designed to give individuals with exceptionalities opportunities to experience the benefits of swimming. With the assistance of qualified staff and volunteers, participants will work on improving their comfort in the water in a progressive format based on their needs. swimmer will gather in a positive and supportive environment, while interacting with peers and having fun! contact leisure.services@townofws.ca for more information on how to register.</t>
  </si>
  <si>
    <t>Swimmer 6 Friday (6:45 PM)</t>
  </si>
  <si>
    <t>Swimmer 4 - Wednesday (6:45pm)</t>
  </si>
  <si>
    <t>Swimmer 4 - Monday (6:45pm)</t>
  </si>
  <si>
    <t>Cookies and Cakes</t>
  </si>
  <si>
    <t>Measure, stir and bake! Participants will get a chance to bake a different confection every week.
Participants should wear clothes that they don't mind getting messy! Items created in this program may include egg, milk and flour products.</t>
  </si>
  <si>
    <t>From (09/24/2025) to (10/29/2025)</t>
  </si>
  <si>
    <t>Fri Nov 14 2025 00:00:00 GMT-0500 (Eastern Standard Time)</t>
  </si>
  <si>
    <t>From (11/05/2025) to (12/03/2025)</t>
  </si>
  <si>
    <t>Skating Lessons</t>
  </si>
  <si>
    <t>Swimmer 9 &amp; Bronze Star Thursday (6:30pm)</t>
  </si>
  <si>
    <t>Swimmer 9 (Star Patrol)
Swimmers are challenged with 600m workouts, 300m timed swims and a 25m object carry. Strokes are refined over 100m swims. First aid focuses on treatment of bone or joint injuries and respiratory emergencies including asthma and allergic reactions. Lifesaving skills include defense methods, victim removals and rolling over and supporting a victim face up in shallow water.
Bronze Star
Develops swimming proficiency, lifesaving skills and personal fitness. Candidates refine their stroke mechanics, learn self-rescue skills, and apply fitness principles in training workouts. Bronze Star is excellent preparation for Bronze Medallion and provides a fun introduction to lifesaving sport</t>
  </si>
  <si>
    <t>Swimmer 9 &amp; Bronze Star Tuesday (6:30pm)</t>
  </si>
  <si>
    <t>Swimmer 9 &amp; Bronze Star Friday (6:30pm)</t>
  </si>
  <si>
    <t>Swimmer 6: Small Group Tuesday (6:30 pm)</t>
  </si>
  <si>
    <t>Sportball - Multi-sport</t>
  </si>
  <si>
    <t xml:space="preserve">In this fun, stress-free, and non-competitive setting, children learn the fundamentals of 8 different sports. This class keeps children moving and engaged with a new skill highlighted every week. If you're looking for a way to give your child a well-rounded sports foundation that promotes their independence and leaves rooms for specialization later, look no further.
</t>
  </si>
  <si>
    <t>Girls Sports</t>
  </si>
  <si>
    <t xml:space="preserve">This program is for female-identifying participants who want to learn more about different sports and physical activities. Special guest will come teach participants the basics of sport and physical fitness to help inspire an active lifestyle.
The program is for female-identifying participants only.
</t>
  </si>
  <si>
    <t>From (09/25/2025) to (11/06/2025)</t>
  </si>
  <si>
    <t>Basketball - Get In The Game</t>
  </si>
  <si>
    <t xml:space="preserve">Does your child dream of shooting like NBA star Steph Curry? Perhaps they want to make the team at school or join a league. Whatever their goal, this program is designed to help them improve and develop their skills as a beginner, expand their abilities, build confidence on the court, and have fun!
Indoor running shoes and active wear are required.
</t>
  </si>
  <si>
    <t>Swimmer 6 Thursday (6:15 PM)</t>
  </si>
  <si>
    <t>Swimmer 5 Wednesday (6:15 PM)</t>
  </si>
  <si>
    <t xml:space="preserve">Master shallow dives, cannonball entries, eggbeater kicks, and in-water backward somersaults. Refine front and back crawl over 50m swims of each, and breaststroke over 25m. Next, kids will pick up the pace in 25m sprints and two interval training bouts: 4 x 50m front or back crawl; and 4 x 15m breaststroke.
Ratio 1:10
</t>
  </si>
  <si>
    <t>Swimmer 5 Tuesday (6:15 PM)</t>
  </si>
  <si>
    <t>Swimmer 5 Monday (6:15 PM)</t>
  </si>
  <si>
    <t>Swimmer 4 - Tuesday (6:15pm)</t>
  </si>
  <si>
    <t>Swimmer 3 - Thursday (6:15pm)</t>
  </si>
  <si>
    <t xml:space="preserve">Dive in and do in-water front somersaults and handstands! Kids will work on 15m front crawl, back crawl and 10m of whip kick. Flutter kick interval training increases to 4 x 25m.
</t>
  </si>
  <si>
    <t>Swimmer 3 - Friday (6:15pm)</t>
  </si>
  <si>
    <t>From (09/26/2025) to (11/28/2025)</t>
  </si>
  <si>
    <t>STEAM creators - Design &amp; Build</t>
  </si>
  <si>
    <t xml:space="preserve">Explore. Discover. Play. Do you dream of becoming a designer, an inventor, or a builder? Do you love science, technology, engineering, arts and mathematics? This introductory STEAM program is a fun and exciting way to learn about science and technology concepts and to apply them to create your own prototypes. Turn your imagination into reality through hands-on activities using building blocks, K’nex, Makedo and more.
</t>
  </si>
  <si>
    <r>
      <rPr>
        <rFont val="inherit"/>
        <color rgb="FF000000"/>
      </rPr>
      <t>Youth Fitness Drop-In (12-15)</t>
    </r>
  </si>
  <si>
    <t>This program is a great way to start being active. The program is available Friday 6:00pm - 9:00pm, Saturday and Sunday 1:00pm - 5:00pm but you choose the days that you want to come. Our CSEP certified fitness staff will oversee the program and be on hand to help you set goals and create your own personal work out routine. For those wanting to take part in the program, who have not completed a session of the 'Youth Fitness Program, 3 orientation visits will be scheduled at the beginning of the program prior to drop-in. Whether you have a specific goal, like training for a sport, or are just looking to get out and get active, this program is for you.</t>
  </si>
  <si>
    <t>From (09/26/2025) to (12/20/2025)</t>
  </si>
  <si>
    <t>Volleyball - Get In The Game</t>
  </si>
  <si>
    <t xml:space="preserve">This new program serves the basic skills, rules, and strategies for game play. Players will learn to bump, serve, volley, and spike as we teach the foundations of the game.
</t>
  </si>
  <si>
    <t>Tennis - Beginner</t>
  </si>
  <si>
    <t>Serve, volley, rally! Participants will learn the basics of tennis in a fun and supportive environment.
Participant must bring their own racquet.</t>
  </si>
  <si>
    <t>From (09/11/2025) to (10/09/2025)</t>
  </si>
  <si>
    <t>From (09/09/2025) to (10/07/2025)</t>
  </si>
  <si>
    <t>Swimmer 6: Small Group Friday (6:00 pm)</t>
  </si>
  <si>
    <t>Swimmer 5 Friday (6:00 PM)</t>
  </si>
  <si>
    <t>Swimmer 4: Small Group Wednesday (6:00 pm)</t>
  </si>
  <si>
    <t>Swimmer 4: Small Group Monday (6:00 pm)</t>
  </si>
  <si>
    <t>Swimmer 3 - Monday (6:00pm)</t>
  </si>
  <si>
    <t>Swimmer 3 - Wednesday (6:00pm)</t>
  </si>
  <si>
    <t>Sat Jun 14 2025 00:00:00 GMT-0400 (Eastern Daylight Time)</t>
  </si>
  <si>
    <t>Rising Bakers</t>
  </si>
  <si>
    <t>Welcome to Rising Bakers Academy, where the sweet journey of baking begins for our budding chefs! Our youth baking classes are specially designed to ignite the passion for creating delectable treats among aspiring young bakers.</t>
  </si>
  <si>
    <t>From (09/23/2025) to (10/21/2025)</t>
  </si>
  <si>
    <r>
      <rPr>
        <rFont val="inherit"/>
        <color rgb="FF000000"/>
      </rPr>
      <t>Masterchef Museum</t>
    </r>
  </si>
  <si>
    <t>Ring the dinner bell! Kids will step back in time and discover the flavours of history in this new immersive cooking program. Using traditional recipes, tools, and techniques participants will gain hands-on experience while learning sustainable practices that have stood the test of time. The best part? Each class ends with a tasty treat to take home!</t>
  </si>
  <si>
    <t>From (10/01/2025) to (11/05/2025)</t>
  </si>
  <si>
    <t>Masterchef Junior</t>
  </si>
  <si>
    <t>Take your culinary skills to the next level in our new cooking
program. Youth will explore new techniques, experience new
flavours and work toward developing a dish of their own!</t>
  </si>
  <si>
    <t>From (10/28/2025) to (11/25/2025)</t>
  </si>
  <si>
    <t>Junior Lifeguard: Beginner - Saturday (6:00pm)</t>
  </si>
  <si>
    <t>Junior Lifeguard: Advanced - Sunday (6:00pm)</t>
  </si>
  <si>
    <t>Sun Jun 15 2025 00:00:00 GMT-0400 (Eastern Daylight Time)</t>
  </si>
  <si>
    <t>From (09/28/2025) to (11/30/2025)</t>
  </si>
  <si>
    <t>Swimmer 9 &amp; Bronze Star Wednesday (5:45 pm)</t>
  </si>
  <si>
    <t>Swimmer 9 &amp; Bronze Star Monday (5:45 pm)</t>
  </si>
  <si>
    <t>Mon Nov 17 2025 00:00:00 GMT-0500 (Eastern Standard Time)</t>
  </si>
  <si>
    <t>Swimmer 6 Wednesday (5:30 PM)</t>
  </si>
  <si>
    <t>Thu Jul 10 2025 00:00:00 GMT-0400 (Eastern Daylight Time)</t>
  </si>
  <si>
    <t>Swimmer 6 Tuesday (5:30 PM)</t>
  </si>
  <si>
    <t>Swimmer 6 Monday (5:30 PM)</t>
  </si>
  <si>
    <t>Swimmer 5 Thursday (5:30 PM)</t>
  </si>
  <si>
    <t>Swimmer 4: Small Group Tuesday (5:30 pm)</t>
  </si>
  <si>
    <t>Swimmer 4 - Thursday (5:30 pm)</t>
  </si>
  <si>
    <t>Mon Dec 15 2025 00:00:00 GMT-0500 (Eastern Standard Time)</t>
  </si>
  <si>
    <t>Swimmer 4 - Friday (5:30 pm)</t>
  </si>
  <si>
    <t>Swimmer 3: Small Group Wednesday (5:30 pm)</t>
  </si>
  <si>
    <t>Swimmer 3: Small Group Monday (5:30 pm)</t>
  </si>
  <si>
    <t>Swimmer 3 - Tuesday (5:30 pm)</t>
  </si>
  <si>
    <t>TeenFit for Life (10-15)</t>
  </si>
  <si>
    <t>This program is designed as an introduction to fitness in a non-competitive environment. Led by qualified exercise professionals, participants will learn how to work out safely and effectively inspiring body awareness and self-confidence. Each week there will be a short lesson followed by exercise instruction and free workout time where participants can work on what they have been taught.</t>
  </si>
  <si>
    <t>Tennis - PLUS Beginner</t>
  </si>
  <si>
    <t>Serve, volley, rally! This extended tennis beginners program will introduce participants to foundational skills in a supportive learning environment. If you're interested in accelerating your tennis skills and knowledge then this program is for you. This program is delivered in partnership with Lander Management Team.
Participant must bring their own racquet.</t>
  </si>
  <si>
    <t>From (09/09/2025) to (10/09/2025)</t>
  </si>
  <si>
    <t>Swimmer 7 &amp; 8: Rookie &amp; Ranger Patrol Wednesday (5:00 pm)</t>
  </si>
  <si>
    <t>Sun Nov 16 2025 00:00:00 GMT-0500 (Eastern Standard Time)</t>
  </si>
  <si>
    <t>Swimmer 5: Small Group Friday (5:00 pm)</t>
  </si>
  <si>
    <t>National Lifeguard Pool</t>
  </si>
  <si>
    <t>This course is designed to develop sound understanding of lifeguarding principles, good judgement, and mature, responsible attitude toward the role of the lifeguard. The program emphasizes teamwork, leadership, communications, [prevention of accidents and treatment of medical emergencies. Participants are taught advanced lifeguarding skills in a lecture format and are required to demonstrate competency in managing a variety of emergency situations within an aquatic environment. successful completion of this course will certify the candidate in the only recognized lifeguarding award in Canada.</t>
  </si>
  <si>
    <t>From (12/06/2025) to (03/29/2026)</t>
  </si>
  <si>
    <t>Instructors: Swim, Lifesaving &amp; Emergency First Aid</t>
  </si>
  <si>
    <t>Prepares the instructors to teach and evaluate swim strokes and lifesaving skills. Through classroom learning and in-water practice, candidates explore teaching methods, learning strategies and activities, a variety of stroke and skill drills, correction techniques, and evaluation criteria. Practice teaching is emphasized throughout.. Materials included in the course fee.</t>
  </si>
  <si>
    <t xml:space="preserve">Swimmers being the transition from lifesaving to lifeguarding and prepare for responsibilities as assistant lifeguards. Candidates strengthen and expand their lifesaving skills and begin to apply the principles and techniques of active surveillance in aquatic facilities. Bronze Cross Emphasizes the importance of teamwork and communication in preventing and responding to aquatic emergencies; it is a prerequisite for advanced training in National Lifeguard and leadership certification programs.
</t>
  </si>
  <si>
    <t>From (09/24/2025) to (03/11/2026)</t>
  </si>
  <si>
    <t>Participants are required to have their own skates. Children should be able to work independently (free from caregiver) in a group setting. Children MUST wear a CSA approved hockey helmet and face mask (Bicycle and ski helmets are not permitted). Gloves/mitts and warm clothing are also required. Failure to arrive with the proper safety equipment will result in non-participation.</t>
  </si>
  <si>
    <t>Sun Jun 08 2025 00:00:00 GMT-0400 (Eastern Daylight Time)</t>
  </si>
  <si>
    <t>Thu Sep 11 2025 00:00:00 GMT-0400 (Eastern Daylight Time)</t>
  </si>
  <si>
    <t>Mon Jun 09 2025 00:00:00 GMT-0400 (Eastern Daylight Time)</t>
  </si>
  <si>
    <t>Fri Jul 11 2025 00:00:00 GMT-0400 (Eastern Daylight Time)</t>
  </si>
  <si>
    <t>Thu May 08 2025 00:00:00 GMT-0400 (Eastern Daylight Time)</t>
  </si>
  <si>
    <t>Sat Nov 15 2025 00:00:00 GMT-0500 (Eastern Standard Time)</t>
  </si>
  <si>
    <t>Mon Oct 13 2025 00:00:00 GMT-0400 (Eastern Daylight Time)</t>
  </si>
  <si>
    <t>Fri Jun 13 2025 00:00:00 GMT-0400 (Eastern Daylight Time)</t>
  </si>
  <si>
    <t>Thu Oct 16 2025 00:00:00 GMT-0400 (Eastern Daylight Time)</t>
  </si>
  <si>
    <t>AASC - Art Adventurers: Magnificent Monuments</t>
  </si>
  <si>
    <t>Step into the worlds of art and history, using legendary landmarks to inspire creative masterpieces! Campers will create works of art inspired by some of the world's most iconic and mysterious landmarks using techniques such as drawing, painting, and mixed media. Each day offers a new landmark to explore and a new creation to be brought to life!*Pack a nut-free lunch and snacks, as well as a water bottle/drinks.*Dress for the weather to enjoy outdoor activities.</t>
  </si>
  <si>
    <t>AMSC - Art Masters: Magnificent Monuments</t>
  </si>
  <si>
    <t>Step into the worlds of art and history, using legendary landmarks to inspire creative masterpieces! Campers will create works of art inspired by some of the world's most iconic and mysterious landmarks using techniques such as drawing, painting, and mixed media. Each day offers a new landmark to explore and a new creation to be brought to life.*Pack a nut-free lunch and snacks, as well as a water bottle/drinks.*Dress for the weather to enjoy outdoor activities.</t>
  </si>
  <si>
    <t>Brooklin CIT Camp - Week 8</t>
  </si>
  <si>
    <t>Counsellors In Training (CITs) will learn to develop a variety of leadership, team building and communication skills. CITs develop these skills while assisting with children and camp counsellors, leading activities and problem solving. Participants also become certified in First Aid and CPR Training. Upon completion of the CIT program, they will receive a certificate and will also be given the opportunity to complete their community service hours and gain practical experience for a week at the Brooklin Camps (Registration is not required for the second week).</t>
  </si>
  <si>
    <t>Brooklin Kidz Camp - Hollywood Week</t>
  </si>
  <si>
    <t>Under the care of trained camp counsellors, children will participate in weekly themed crafts, games, music and sports. Ratio is 1:10.</t>
  </si>
  <si>
    <t>Brooklin Kidz Camp - Treasure Island Week</t>
  </si>
  <si>
    <t>Cullen Kidz Camp - Hollywood Week</t>
  </si>
  <si>
    <t>This summer day camp is set in Cullen Central Park and has an outdoor focus. Under the care of trained camp counsellors, children will participate in weekly themed crafts, games, music and sports. Ratio is 1:10.</t>
  </si>
  <si>
    <t>Cullen Kidz Camp - Treasure Island Week</t>
  </si>
  <si>
    <t>Cullen Kinder Camp - Disney Week</t>
  </si>
  <si>
    <t>This is a unique summer day camp which has an outdoor focus as it is set in the picturesque Cullen Central Park. Under the care of trained camp counsellors, children participate in themed craft, music, and sports activities. Ratio is 1:6.</t>
  </si>
  <si>
    <t>Cullen Kinder Camp - Treasure Island Week</t>
  </si>
  <si>
    <t>Film Camp in a Box Feature Film Camp</t>
  </si>
  <si>
    <t>Fill your week with action, adventure and a lot of comedy with Film Camp in A Box movie making camp. Mentored by master filmmakers, campers will engage in hands-on exploration of the filmmaking process, including pre production, production and post production. Working in small crews, they will learn about cinematography, script writing and editing on Final Cut Pro. Campers will then create, act in and edit a short film and movie trailer, adding special effects, music, voices, titles and sound effects. Participants will have the opportunity to use our latest technology, including Mac books, 4K cameras, tripods, boom microphones, green screens and the use of an aerial drone. Crews will also create their own promotions and advertising links to showcase their music video the world. Movies will be presented at our red carpet, popcorn film festival and archived on our digital theatre.</t>
  </si>
  <si>
    <t xml:space="preserve">IPSC Multi Sport Camp Junior - Week 7
</t>
  </si>
  <si>
    <t>Campers enjoy a variety of sports ranging from basketball, soccer, lacrosse, floor hockey, swimming, baseball, and active games. Campers will swim on Monday and Wednesday of every week. On Thursdays, campers will enjoy ice skating. Qualified staff offer expert guidance, but the emphasis is on fun! Ratio is 1:10.</t>
  </si>
  <si>
    <t>IPSC Multi Sport Camp Junior - Week 8</t>
  </si>
  <si>
    <t xml:space="preserve">IPSC Multi Sport Camp Senior - Week 7
</t>
  </si>
  <si>
    <t>The Multi Sport Summer Camp offers sports ranging from basketball, soccer, lacrosse, floor hockey, swimming, baseball, and active games. Campers will swim on Monday and Wednesday of every week. On Thursdays, campers will enjoy ice skating.  Qualified staff offer expert guidance, but the emphasis is on fun! Ratio is 1:10.</t>
  </si>
  <si>
    <t xml:space="preserve">IPSC Multi Sport Camp Senior - Week 8
</t>
  </si>
  <si>
    <t>Junior Firefighter Camp</t>
  </si>
  <si>
    <t>In this camp campers will learn fire prevention and fire safety, how to react in emergencies and gain insight into the life of a firefighter. This includes classroom and hands-on lessons in first aid, CPR, fire extinguisher training and home escape planning. Campers will also have the opportunity to use some of the emergency rescue equipment used by the firefighting crews.</t>
  </si>
  <si>
    <t>Kids Great Minds - 3D Printing &amp; Modelling Camp</t>
  </si>
  <si>
    <t>Participants will design from start to finish their own 3D objects such as cars, characters and small toys. Our 3D printer will be on site so campers can see it in action while printing their own creations!! Each participant will print 2 small 3D pieces to take home to show off to family and friends!</t>
  </si>
  <si>
    <t>MCK Multi Sport Camp Junior - Week 7</t>
  </si>
  <si>
    <t>"Campers enjoy a variety of sports ranging from basketball,soccer, lacrosse, floor hockey, baseball, and active games. Campers will enjoythe splash pad on Monday and Wednesday of every week. On Fridays, campers willenjoy ice skating. Qualified staff offer expert guidance, but the emphasis ison fun! Ratio is 1:10."</t>
  </si>
  <si>
    <t xml:space="preserve">MCK Multi Sport Camp Senior - Week 7
</t>
  </si>
  <si>
    <t xml:space="preserve">Multi Sport CIT Camp - Week 7
</t>
  </si>
  <si>
    <t xml:space="preserve">Counsellors In Training (CITs) will learn to develop a variety of leadership, team building and communication skills. CITs develop these skills while assisting with children and camp counsellors, leading activities and problem-solving. Participants also become certified in First Aid and CPR. On Mondays and Wednesdays, our CITs will participate in swim times with the camp. On Thursdays they will participate in a skate time. Upon completion of the CIT program, they will receive a certificate and will also be given the opportunity to complete their community service hours and gain practical experience for a week at the Multi Sport Camp. (Registration is not required for the second week)
</t>
  </si>
  <si>
    <t>Playground Program</t>
  </si>
  <si>
    <t>This community drop in program runs five days a week at four local parks in the morning (Carnwith Park, Darren Park, Pringle Creek Park, Portage Park) and four different local parks in the afternoon (Folkstone Park, Willow Park, Jeffery Park, Kinsmen Park). This program is free for children ages 5-12. Participants are permitted to register for a total of two weeks per summer due to the demand of the program. Please note that this program will not run on statutory holidays and will be cancelled due to inclement weather and extreme heat. Please register for your weeks online or in person (at the Civic Recreation Complex, Brooklin Community Centre and Library, or Iroquois Park Sports Centre) using the corresponding course code. We do not accept on site registrations.</t>
  </si>
  <si>
    <t xml:space="preserve">Whitby Camps CIT Placement - Week 7
</t>
  </si>
  <si>
    <t xml:space="preserve">If you completed the Town of Whitby's CIT Camp in 2022, 2023 or 2024 and are looking for some community service hours, you can register for a week of practical experience at either the Cullen Camp or McKinney Multi Sport location. Spaces are limited, so register early!
</t>
  </si>
  <si>
    <t>Whitby Camps CIT Placement - Week 8</t>
  </si>
  <si>
    <t>Whitby Camps CIT Placement - Week 9</t>
  </si>
  <si>
    <t xml:space="preserve">Aquafit
</t>
  </si>
  <si>
    <t>Do you want an exercise that is easy on joints and is a great muscle toning workout? Then join this aquafit class! First time exercisers to elite athletes can work at their own level and enjoy all the benefits of a great water workout! No swimming experience is required.</t>
  </si>
  <si>
    <t xml:space="preserve">Aquafit - Deep Water
</t>
  </si>
  <si>
    <t>For a challenging and effective workout, enjoy the natural resistance of this deep water class. Ideal for all fitness levels.</t>
  </si>
  <si>
    <t>Aquafit- Low Impact</t>
  </si>
  <si>
    <t>This class is designed to provide low impact activities to help recover from injuries and regain strength! Exercises are designed to be performed at a slower pace, and focus on building strength with water resistance training and minimal impact to your joints. No swimming experience is required.</t>
  </si>
  <si>
    <t xml:space="preserve">Art Workshops </t>
  </si>
  <si>
    <t>AAW - Brushes &amp; Beverages: Family Edition!</t>
  </si>
  <si>
    <t>Unleash your creativity at Paint Night! Join us for an evening of artistic expression as you paint, sip, and enjoy some time with your loved ones. Our friendly instructors will help you create your own masterpieces in a fun and relaxed atmosphere surrounded by inspiring artworks in our galleries.    *All materials provided - canvas, acrylic paint and a beverage  *Cash bar and light refreshments available  *All family members must be individually enrolled</t>
  </si>
  <si>
    <t>AAW - Brushes &amp; Beverages: Paint Night at SG</t>
  </si>
  <si>
    <t>19+</t>
  </si>
  <si>
    <t>19</t>
  </si>
  <si>
    <t>Join us for an evening of artistic expression as you paint, sip, and socialize with friends! Our friendly instructors will help you create your own masterpiece in a fun and relaxed atmosphere, surrounded by inspiring artworks in our galleries.  Additional Information:  Instructed by Chelsea Frattura This event may be held outside on Station Gallery's patio, dependent on weather All materials provided - canvas, acrylic paint and a beverage Cash bar and light refreshments available</t>
  </si>
  <si>
    <t>AAW - Coffee Painting with Varshitha</t>
  </si>
  <si>
    <t>Discover the unique art of coffee painting in this creative workshop! Using brewed coffee as your medium, you’ll learn how to layer tones, create texture, and bring warm, sepia-toned images to life. No experience needed—just bring your imagination and enjoy a relaxing, aromatic approach to painting.  *Suitable for all levels of expertise *All materials provided  Please download the Student Supply List below or at stationgallery.ca/learn</t>
  </si>
  <si>
    <t>AAW - Fused Glass Ornaments with Wendy</t>
  </si>
  <si>
    <t>Celebrate the holiday season with a mini glass fusing workshop led by local glass artist Wendy Daly! Wendy will guide you through the basics of glass safety and into layering and arranging your pieces before taking them to be kiln-fired offsite. Finished ornaments will be ready for pickup at Station Gallery, just in time for the holidays!  *All materials provided *Suitable for all levels of expertise</t>
  </si>
  <si>
    <t>AAW - Halloween SFX Makeup with Lee Whiteman</t>
  </si>
  <si>
    <t>Get spooky this Halloween with a hands-on Special F/X Makeup workshop led by a Professional Makeup Artist! Learn how to create realistic bruises, scratches, and gory wounds using industry techniques. Perfect for costume prep or horror lovers—work on yourself or an enrolled partner to practice your creepy creations!  *All materials provided *Suitable for all levels of expertise *Smaller class size of 8 students</t>
  </si>
  <si>
    <t xml:space="preserve">
AAW - Holiday Ornament Painting with Chelsea Frattura</t>
  </si>
  <si>
    <t>Celebrate the season with a festive ornament painting workshop! Customize your own set of holiday ornaments using bright paints and fun techniques. Whether you're making keepsakes or heartfelt gifts, this workshop is perfect for all skill levels. All supplies are provided—just bring your creativity and holiday cheer!</t>
  </si>
  <si>
    <t>AAW - Linoblock Printing with Gabe</t>
  </si>
  <si>
    <t>Bring your ideas to life in this hands-on linoblock printmaking workshop! Students will transfer an image of their choice onto a lino block, carve the design, and create a striking series of prints. Perfect for beginners and enthusiasts looking to explore bold shapes, textures, and the art of repetition!  *Suitable for all levels of expertise *All materials provided – students may bring a reference photo as per the Student Supply List  Please download the Student Supply List below or at stationgallery.ca/learn</t>
  </si>
  <si>
    <t>AAW - Mandala Painting with Chelsea Frattura</t>
  </si>
  <si>
    <t>Discover the meditative art of mandala painting. Explore their sacred history, symbolism, and geometric structure, then create your own through guided, intuitive exercises. This workshop blends mindfulness with artmaking, offering a relaxing space for creativity, focus, and self-expression.  *Suitable for all levels of expertise *All materials provided</t>
  </si>
  <si>
    <t>AAW - Nifty Gnomes Pottery Workshop with Paulette</t>
  </si>
  <si>
    <t>Get your hands muddy and your imagination rolling in this playful clay workshop! Participants will sculpt their own one-of-a-kind gnomes—nifty, naughty, or nice—using handbuilding techniques. Then, you’ll return for the second session to add vibrant, colourful glazes to really bring your gnome to life!   *All materials provided  *Suitable for all levels of expertise *Artworks will be kiln fired and ready for pickup 2-3 weeks after the final class – participants will be notified via email</t>
  </si>
  <si>
    <t>AAW - Oracle Card Design with Chelsea Frattura</t>
  </si>
  <si>
    <t>Dive into your creativity and intuition in this oracle card-making workshop! Explore different oracle decks, connect imagery to messages, and create your first card through a guided intuitive art session. Leave with the skills and inspiration to continue building your own personalized oracle deck.  *Suitable for all levels of expertise *All materials provided</t>
  </si>
  <si>
    <t>AAW - Still-Life Drawing with Gavin</t>
  </si>
  <si>
    <r>
      <rPr/>
      <t xml:space="preserve">Join us for a dynamic still-life drawing workshop where you’ll bring everyday objects to life through line, light, and shadow. With guidance from an experienced instructor, you’ll explore composition, shading, and texture to create striking, detailed drawings. Perfect for artists eager to level up their skills in a fun, creative setting.   *Suitable for all levels of expertise *All materials provided, though students may bring their own materials as per the student supply list   Please download the Student Supply List below or at </t>
    </r>
    <r>
      <rPr>
        <color rgb="FF1155CC"/>
        <u/>
      </rPr>
      <t>stationgallery.ca/learn</t>
    </r>
  </si>
  <si>
    <t>AAW - Watercolour Holiday Cards with Dianne</t>
  </si>
  <si>
    <r>
      <rPr/>
      <t xml:space="preserve">Dive into the world of watercolour as you craft a beautiful, handmade card. Under expert guidance, you'll learn how to use watercolour pencils to create vibrance and depth, all while working with a provided project outline—no drawing skills needed!  *Suitable for all levels of expertise  Please download the Student Supply List below or at </t>
    </r>
    <r>
      <rPr>
        <color rgb="FF1155CC"/>
        <u/>
      </rPr>
      <t>stationgallery.ca/learn</t>
    </r>
  </si>
  <si>
    <t>Business and Technology</t>
  </si>
  <si>
    <t>Understanding AI and Emerging Technology with Ontario Tech</t>
  </si>
  <si>
    <t>Offered by Ontario Tech University, this session introduces artificial intelligence in simple, relatable ways, emphasizing how it’s already integrated into daily life. Participants will explore hands-on tools that showcase what AI can do, including identifying AI-generated content and deepfakes, exploring tools for summarizing articles, generating images, or automating tasks, and discussing how AI impacts health, safety, communication, and personal life. AI risks (like scams and misinformation) and ways to stay informed and protected will also be covered. No tech background is needed.</t>
  </si>
  <si>
    <t>Computer and Technology</t>
  </si>
  <si>
    <t>3D Printing at the Whitby Library</t>
  </si>
  <si>
    <t xml:space="preserve">Off Site program- Are you interested in 3D Printing want to be certified ? The Whitby Public Library offers Self-Serve and Pick-A-Print 3D printing Free training course with the Library Staff   Please register today    *must a valid library Card*     405 Dundas St W, Whitby, ON </t>
  </si>
  <si>
    <t>Engineering For Kids - Chem Kids</t>
  </si>
  <si>
    <t>Spark your child’s curiosity and ignite their passion for science with an unforgettable journey through the captivating world of chemical engineering. Through playful activities and creative experiments, they’ll unravel the mysteries of matter. From sizzling chemical reactions to dazzling color changes, they’ll delight in the magic of transformation as they learn about atoms, molecules, and the forces that drive these reactions. Learning about chemical engineering has never been more fun!.</t>
  </si>
  <si>
    <t>Engineering For Kids - High Voltage Hijinks</t>
  </si>
  <si>
    <t>Get powered-up for an energetic program of electrical engineering! In this class you will learn how to generate power using electromagnets, electrical circuits, wind turbines, and solar panels. You will take on exciting, hands-on engineering challenges and put your creations to the test using the EFK Engineering Design Process. This is an illuminating experience you won't want to miss!</t>
  </si>
  <si>
    <t>Engineering For Kids - Junior Inventors</t>
  </si>
  <si>
    <t>Junior Inventors Workshop (mechanical engineering) Unleash your imagination, as you tinker and invent a variety of mechanical gadgets! In this program, children become mechanical engineers as they learn to use gears and other components to make machines move. Each day, children will learn new concepts and engineering-related vocabulary using colorful picture books and by completing exciting, hands-on engineering challenges following EFK's Engineering Design Process. Students will become true inventors and leave with a take-home project that will inspire them to continue inventing long into the future.</t>
  </si>
  <si>
    <t>Engineering For Kids - Mission to Mars</t>
  </si>
  <si>
    <t>Our junior engineers will be inspired by Mars-themed children's literature featured in these classes. The stories will deepen their knowledge and spark their imaginations as they engage in hands-on engineering challenges using EFK's Engineering Design Process. In the stories and challenges, students will explore various topics in science, as well as explore various topics in science, as well as mechanical, aerospace, geologic and environmental engineering. This course is sure to spark children's imagination and ignite their curiosity about the future and Mars exploration.</t>
  </si>
  <si>
    <t>Engineering For Kids - Mysteries of Matter</t>
  </si>
  <si>
    <t>Welcome Join us for an exciting expedition through the world of molecules. This program is designed to ignite curiosity and inspire discovery while exploring topics such as chemical engineering states of matter, physical properties, chemical engineering states of matter, physical properties, chemical change, and acidity. Using hands-on projects and the EFK Engineering Design Process, students will unravel the mysteries of matter and discover the underlying principles shaping our universe.</t>
  </si>
  <si>
    <t>Engineering For Kids - Rescue Robots</t>
  </si>
  <si>
    <t>Welcome to the Rescue Bot Operations Centre, a place where robots have fun, compete and go on exciting adventures. In this program students will use EFK’s Engineering Design Process to take on a variety of rescue missions using the LEGO Spike Prime® robotics kit. Students will learn to build robots and use block coding to design a route through earthquake rubble, rescue a snowmobile from an avalanche, search a trail for lost hikers.</t>
  </si>
  <si>
    <t>Kids Great Minds - Animation Adventures</t>
  </si>
  <si>
    <t>Join our exciting program and dive into the world of computer animation! Kids  will embark on a journey to create their very own animated cartoon movie. With  step-by-step guidance, they'll unleash their creativity, master the 12  principles of animation, and bring their characters and stories to life. It's  an adventure filled with fun learning, imaginative expression, and a showcase  of awesome animated movies at the end of the program!</t>
  </si>
  <si>
    <t>Kids Great Minds - Creative Coding</t>
  </si>
  <si>
    <t>In this action-packed course, kids will embark on an exciting coding  adventure where they will learn to create animated stories and interactive art,  code their own kaleidoscope and epic games like saving the princess, space  invaders, and more. Through fun and engaging projects, they'll explore  fundamental programming concepts such as, loops, and event handling. By the end  of this thrilling journey, your child will be a coding superstar</t>
  </si>
  <si>
    <t>Kids Great Minds - Voxel Magic</t>
  </si>
  <si>
    <t>Welcome  to Voxel Magic! This enchanting course is perfect for kids who are excited to  explore the world of 3D design and virtual reality using MagicaVoxel. Create, design, and bring  your imaginative worlds to life in 3D and see them in virtual reality. We will  build exciting characters like Pikachu, Mario, the Ender Dragon, and more!</t>
  </si>
  <si>
    <t>Tech Fridays</t>
  </si>
  <si>
    <t xml:space="preserve">Book a one on one appointment with one of our Tech Volunteers to help alleviate any tech problems you may be having. Suggested topics are but not limited to:  How to use your smart phone How to use your tablet  Apps  Emails  Printer Usage  Document settings </t>
  </si>
  <si>
    <t>Tech Wednesday</t>
  </si>
  <si>
    <t>Acrylic Painting - Advanced Open Studio with Marni</t>
  </si>
  <si>
    <t>This course is designed for students who have taken acrylic painting courses, and are therefore considered "advanced painters" wanting individual support, critique and direction on projects selected by the student. This Open Studio opportunity will be structured around consultation with the instructor as mentor on materials, techniques, ideas and process, to create a body of work that supports and challenges the student's artistic vision and practice. Students will engage in group critiques to further enhance the learning experience and assessment of their own work. Not suitable for beginners.   Supplies: Please bring the acrylic painting materials and tools of your choice as this is an open session where you will work on your own projects, with feedback from the instructor.</t>
  </si>
  <si>
    <t>Charcoal Drawing Workshop-"Magnificent Moth" with Chrissie</t>
  </si>
  <si>
    <t>The "Spongy Moth" has made its presence known in North America in recent years. The devastating nature of its cycle can often overshadow the beauty of the creature. In this workshop you will learn how to draw using basic shapes and how to create a variety of textures and tones using black and white charcoal on toned paper to capture its delicate patterns and form. All materials are provided by the instructor.</t>
  </si>
  <si>
    <t>Coloured Pencil with Watercolour with Chrissie</t>
  </si>
  <si>
    <t xml:space="preserve">"Poinsettia" Get excited to draw and paint these beautiful, seasonal plants! You will use watercolours with coloured pencil to create the vibrant yet delicate forms and textures of the poinsettia plant. Learn new techniques and how to successfully use these two mediums together, creating a fabulous, finished work of art. All materials are provided by the instructor.    </t>
  </si>
  <si>
    <t>Drawing with Jade</t>
  </si>
  <si>
    <t>With an introduction to the basic tools and techniques of drawing, this course will inspire, expand your knowledge and improve your drawing skills. Learn to see like an artist through composition, values, mark-making and perspective. You will explore new styles and mediums allowing you the tools and confidence to continue independently with your drawing exploration. Supplies required: See list on online notes and on your receipt. List also available at Brooklin Community Centre and Library and Whitby 55+ Recreation Centre.</t>
  </si>
  <si>
    <t>Florals Using Ballpoint Pen with Jade</t>
  </si>
  <si>
    <t>Have fun with ballpoint pens as we dive into a beautiful floral drawing. Learn how to separate forms through line weight and value while also capturing the delicate details of nature. All materials are provided by the instructor.</t>
  </si>
  <si>
    <t>Instructed Acrylic Painting with David</t>
  </si>
  <si>
    <t>Accomplish a wonderful work of art in just one sitting. Instruction will be delivered through lessons, samples and demonstrations, leading you towards a finished masterpiece. Beginning with a loose approach and getting tighter along the way, your limited palette painting will evolve to a quality finish. These monthly workshops will explore all genres (nature art, still life, landscape, portraiture). A supply list will be available for pick up at the front desk at the Whitby 55+ Recreation Centre and the Brooklin Community Centre and Library.</t>
  </si>
  <si>
    <t>Knitted Ornaments with Tara</t>
  </si>
  <si>
    <t>These beautiful and quick knit ornaments will be your next favorite project.  Using yarn and beads we will knit a cozy that goes over a ball.  There is one that has no beads to start and the second week we will learn how to add beads to knitting using a crochet hook. A supply list will be available for pick up at the front desk at the Whitby 55+ Recreation Centre and the Brooklin Community Centre and Library.</t>
  </si>
  <si>
    <t>Needle Felting with Tara</t>
  </si>
  <si>
    <t>It's like painting with fiber: fluid, freeform and forgiving. This easy to learn craft, will cover the basics for needle felting simple 3D shapes. We will be working on the Jack O Lantern, a Witches hat and one more as time allows. A supply list will be available for pick up at the front desk at the Whitby 55+ Recreation Centre and the Brooklin Community Centre and Library.</t>
  </si>
  <si>
    <t>Pen and Ink with Watercolour with Chrissie</t>
  </si>
  <si>
    <t>"Maritime Still Life" From lobster traps, to boats, to historic memorabilia, look forward to bringing the iconic images of the Maritimes to life using pen and ink techniques and a splash of watercolour. Learn how to create contrast and interest using varied line weights, textures and values with pen and ink. All materials are provided by the instructor.</t>
  </si>
  <si>
    <t>Printmaking Card Design Workshop with Marni</t>
  </si>
  <si>
    <t>Enjoy this workshop in linoblock printmaking. You will use a carving tool to create a design using the reduction process onto a rubber linoblock. You will learn to apply the ink onto the carved surface in order to pull a series of prints that are perfect for framing or making into gift cards. All supplies are provided.</t>
  </si>
  <si>
    <t>Toddler Sweater with Tara</t>
  </si>
  <si>
    <t>This 5-week program will take you through the process of making a top-down raglan sweater in the round.   Making a toddler size sweater gives you the chance to complete all the steps and have a finished project leaving you with the knowledge to work a larger size at a later date. A supply list will be available for pick up at the front desk at  the Whitby 55+ Recreation Centre and the Brooklin Community Centre and Library.</t>
  </si>
  <si>
    <t>Watercolour Workshop: Part Two with Marni</t>
  </si>
  <si>
    <t xml:space="preserve">This workshop is best suited for the students who participated in the Part One Watercolour Workshop as students will apply knowledge and techniques learned in the previous workshop. A broader colour palette will be introduced. Colour theory and more techniques will be demonstrated. Application will be applied to the subject of landscape painting, including trees and a setting sun. All supplies are provided. </t>
  </si>
  <si>
    <t>Woodcarving - Open Studio</t>
  </si>
  <si>
    <t xml:space="preserve"> The Woodcarving - Open Studio is designed for those of you who already know how to wood carve as no formal instruction will be provided. Informal guidance from fellow woodcarvers is available for those who may need assistance. The open studio will allow you the time to work on your own project at your own pace and will also provide the opportunity to socialize with fellow woodcarvers. Please note a carving glove is required to be worn during this program. Please bring your own strop as no power sharpener is available. </t>
  </si>
  <si>
    <t>Curator Lectures</t>
  </si>
  <si>
    <t>CL - Art Talk: It's About Time with Tim Westhead</t>
  </si>
  <si>
    <t xml:space="preserve"> Join movie buff Tim Westhead to find out what’s beyond the silver screen! Enjoy discovering new films, and re-discovering classic films like High Noon, My Favorite Year, and Zero Dark Thirty that focus on calendars, clocks, and countdowns. You’ll also investigate vivid examples of time portrayed in art, so you can make your love for film and art a more rewarding experience!   *This is a drop-in event – no pre-registration required *Please bring non-perishable food donations for The Deacon’s Cupboard, Whitby’s food bank</t>
  </si>
  <si>
    <t>CL - Doris Mills Speirs: A Life in Art with John Sabean</t>
  </si>
  <si>
    <t>A friend and associate of members of the Group of Seven, Doris Mills, a self-taught artist, did well enough to be an invited contributor to several of the Group’s exhibitions in the 1920s. She has been credited by art historians as a pioneer in the business of art rentals, and of being one of the first Canadian painters to work in an abstract style. Later, from about 1940, as Doris Speirs, and living in Pickering Township, she was a patron of the arts and was often consulted by the media for information about the Group, who, by this time, had all departed the scene.  *This is a drop-in event – no pre-registration required *$20 suggested donation</t>
  </si>
  <si>
    <t>CL - Painterly Poise: The Art of Barry Lyndon</t>
  </si>
  <si>
    <t>Barry Lyndon is a film about an Irish rogue who wins the heart of a rich widow and assumes her dead husband's position in 18th Century aristocracy. To mark the 50th anniversary of Barry Lyndon, join SG Curator, Olex Wlasenko, as he delves into the painterly and artistic influences on Stanley Kubrick’s 1975 masterwork.  *This is a drop-in event – no pre-registration required *$20 suggested donation</t>
  </si>
  <si>
    <t>Ballet /Jazz</t>
  </si>
  <si>
    <t>Enjoy our new ballet/jazz class in a fun and relaxed atmosphere. Dress for comfort. We recommend bodysuit and footwear, such as slippers with a grip.</t>
  </si>
  <si>
    <t>Ballet 1</t>
  </si>
  <si>
    <t>Enjoy a ballet class in a fun and relaxed atmosphere. Dress for comfort. We recommend bodysuit and footwear, such as slippers with a grip.</t>
  </si>
  <si>
    <t>Ballet Basics with Tracy</t>
  </si>
  <si>
    <t xml:space="preserve">Have you ever wanted to do ballet but were afraid to try? Join us for a basic introduction to the world of ballet where you will learn about posture, balance, strength and coordination and how they contribute to the beauty of ballet movements. In this fun class you will use a barre at the beginning of class and then move into the center of the room to end. Soft, flexible shoes are suggested. </t>
  </si>
  <si>
    <t>Cardio Dance with Shari</t>
  </si>
  <si>
    <t>Cardio Dance consists of a warm up, aerobic dance, and a stretching cool down. You will enjoy an hour of fun and dancing through decades of music. You will dance to the Twist, shake your hips with Salsa, pop and Broadway songs. No dance experience required. All you need is to let go, have fun and feel the music. This class is suitable for all fitness levels</t>
  </si>
  <si>
    <t>Clogging - Beginner Plus with Sandy</t>
  </si>
  <si>
    <t>Clogging is a type of folk dance practiced worldwide in which the dancer’s footwear is used percussively by  striking the heel, the toe or both against the floor or each other to create audible rhythms, usually to the downbeat with the heel keeping the rhythm. Wear comfortable shoes, preferably a soft leather sole. Taps are not required at this time. Previous Clogging experience or completion of Clogging – Beginner is a prerequisite to participate in this class.</t>
  </si>
  <si>
    <t>Dance Fitness with Shari</t>
  </si>
  <si>
    <t xml:space="preserve">Join this class for an exciting workout that incorporates dance and resistance training in a fun and creative format. This class will include circuit training, super sets, interval training and more. Dance to your favourite tunes while increasing your strength and cardio capacity. No experience is necessary. All fitness levels are welcome. </t>
  </si>
  <si>
    <t>Dance Flow with Alison</t>
  </si>
  <si>
    <t xml:space="preserve">      Improve coordination, balance and flexibility through light stretching and various dance movements. This class is instructed by a Dance Instructor. </t>
  </si>
  <si>
    <t>Dance Medley</t>
  </si>
  <si>
    <t>Enjoy ballet, hip hop, modern and jazz with an emphasis on fun!</t>
  </si>
  <si>
    <t>Get Your Groove On with Tracy</t>
  </si>
  <si>
    <t xml:space="preserve">Come and enjoy a fun and inclusive gentle dance class that will have you "getting your groove on" to music from every era. We will combine easy dance steps and movements that challenge your coordination, balance and memory. Have fun while getting a great workout. No dance experience required. This class is suitable for all fitness levels. </t>
  </si>
  <si>
    <t>Halloween Social</t>
  </si>
  <si>
    <t>Hip Hop with Community Connection</t>
  </si>
  <si>
    <t>Participants learn basic hip-hop styles.</t>
  </si>
  <si>
    <t>Line Dance-Beginner with Alison</t>
  </si>
  <si>
    <t>This class is for those who feel a little familiar with some of the basic steps and language of line dancing. You may not be quite ready for Level 2 but are interested in trying routines that are a little more challenging without being difficult or too strenuous. Weekly warm up and reviews continue at this level.</t>
  </si>
  <si>
    <t>Line Dance-Beginner with Nicole</t>
  </si>
  <si>
    <t>Mindful Movement with Shari</t>
  </si>
  <si>
    <t>This class is a fusion of dance and  mindful technique. Time to get out of your head and into the sensations and  intuitiveness of how your body moves in space. Feel the music and transform  from the inside out. Move without judgement and expectations while focusing on  breathing and spatial and body awareness. This is a great way to connect with  your body to find your own authentic healing movement.</t>
  </si>
  <si>
    <t>Osteofit with Zoe</t>
  </si>
  <si>
    <t xml:space="preserve">A low-impact class using resistance bands, light hand weights, and exercise balls. This class will focus on bone-safe strength training, postural alignment, joint mobility, and fall prevention exercises. </t>
  </si>
  <si>
    <t>Tap Dance - Level 2 with Alison</t>
  </si>
  <si>
    <t>This class introduces advanced steps and dances. You must have some previous experience. Tap shoes or hard soled shoes are required.</t>
  </si>
  <si>
    <t>Total Body Tone with Zoe</t>
  </si>
  <si>
    <t>This energizing and effective total body workout is designed to improve cardiovascular health, strength, balance, and core stability. This class is composed of repeating sets of exercises using weights and resistance bands, as well as some exercises on the mat.</t>
  </si>
  <si>
    <t>Traditional Line Dance - Level 2 with Nicole</t>
  </si>
  <si>
    <t>This class is for the line dancer who has some experience and is ready to try some dance routines that are a little more challenging. A little faster, a little more complex and a few more turns but still a lot of repetition.</t>
  </si>
  <si>
    <t>Youth Mixed Media Program</t>
  </si>
  <si>
    <t>12-19</t>
  </si>
  <si>
    <t>12, 13, 14, 15, 16, 17, 18, 19</t>
  </si>
  <si>
    <t>Join the youth room Mixed Media program every other Thursday for a fun and creative experience where participants have the opportunity to create and explore a variety of art mediums. Through this program, youth will explore a new art medium each week such as Pointillism, creating with clay, mosaics, and a variety of others for participants to create with.</t>
  </si>
  <si>
    <t>First Aid and Safety</t>
  </si>
  <si>
    <t>Stay Safe! Course</t>
  </si>
  <si>
    <t>The Canadian Red Cross Stay Safe! program provided by Durham First Aid Inc., Offers basic first aid and safety skills for youth 9-13 years old. Participants learn about being safe when they are without the direct supervision of a parent, guardian, or trusted adult, both at home and in their communities.</t>
  </si>
  <si>
    <t>ABT-Abs/Butt/Thighs</t>
  </si>
  <si>
    <t>Wake up the core, glutes and thighs with this unique and targeted muscle conditioning class.  Lift and tone, stabilize the pelvis and improve balance and mobility.  Equipment used will include free weights, body bars, stability balls and bender balls. Variations suitable for all fitness levels and abilities will be provided.  Come and join us for this amazing workout!</t>
  </si>
  <si>
    <t>Arthritis Exercise with Karel</t>
  </si>
  <si>
    <t xml:space="preserve">This class will increase your range of motion, agility, balance, and strength. Arthritis exercise will improve your quality of life by decreasing pain, swelling and stiffness. It is suited for those with Osteo Arthritis, Rheumatoid Arthritis, and Fibromyalgia.     </t>
  </si>
  <si>
    <t>Arthritis Exercise with Kim</t>
  </si>
  <si>
    <t>This class will increase your range of motion, agility, balance, and strength. Arthritis exercise will improve your quality of life by decreasing pain, swelling and stiffness. It is suited for those with Osteo Arthritis, Rheumatoid Arthritis, and Fibromyalgia.</t>
  </si>
  <si>
    <t>Arthritis Exercise with Tracy</t>
  </si>
  <si>
    <t>Ball Fit</t>
  </si>
  <si>
    <t>This total body workout challenges the body through dynamic  movements for stabilization and balance. Using a combination of Stability balls, Pilates balls, BOSU and  medicine balls you will develop control and strength of your core body muscles,  increasing abdominal and back function.</t>
  </si>
  <si>
    <t xml:space="preserve">Barre
</t>
  </si>
  <si>
    <t>This popular class combines athletic style yoga, Pilates and ballet. This full body workout uses a weighted body bar and Pilates ball for conditioning to help improve your overall flexibility, core strength and wellbeing. The class is set to energizing dance music that is certain to get your body moving!</t>
  </si>
  <si>
    <t>Barre Fitness with Tracy</t>
  </si>
  <si>
    <t>An invigorating workout that will change your body! Ballet barre-based workout using a chair as support. This class will help tone and tighten those trouble areas.</t>
  </si>
  <si>
    <t>Basic Boot Camp</t>
  </si>
  <si>
    <t>Get ready to build strength, boost endurance, and push your limits in this fun and challenging class! Designed for all Fitness levels, Basic Boot Camp combines bodyweight exercises, cardio drills, and strength moves to help you increase stamina, tone muscles and improve your overall Fitness.</t>
  </si>
  <si>
    <t>Basics of Barbell Training</t>
  </si>
  <si>
    <t>Interested  in taking your weight training to the next level? This program will give intermediate lifters  the skills and techniques to improve form, function and safety while performing  the barbell squat, bench press and deadlift. You will also learn breathing  cues, spotting techniques, exercise variations as well as effective warm up and  cooldown guidelines.</t>
  </si>
  <si>
    <t>Beginner Dance</t>
  </si>
  <si>
    <t>Welcome aspiring Latin dancers! Learn the basics of Latin dance technique and variations while improving cardiovascular fitness, strength and flexibility.  This is a great class to prepare for our Latin Dance Fit workouts!</t>
  </si>
  <si>
    <t>Body Sculpt with Kim</t>
  </si>
  <si>
    <t>This full body muscular conditioning class combines  cardiovascular, strength and core exercises to help burn calories, increase  flexibility, and tone muscles all at once. You can expect to move through a  variety of low-impact exercises targeting all major muscle groups. Using  dumbbells, resistance bands, balls, and body weight to improve your overall  strength.</t>
  </si>
  <si>
    <t>Bollywood Choreography</t>
  </si>
  <si>
    <t>Step into a world of dancing, moving and performing in this  choreography styled bollywood class. Each class will teach a dance composition  from the most trending and classical Bollywood songs. Steps are easy to follow  with a combination of moves from modern jazz and hip hop which focuses on  stylish, rhythmic, energetic choreography.  It gives a whole body workout while  dancing to the powerful rhythm of Bollywood music.</t>
  </si>
  <si>
    <t>Don’t let the name scare you! Boot Camp is a great way to kick start your fitness routine, increase your muscular strength and improve your cardiovascular efficiency. Drill work, circuit training, obstacle courses, use of med balls and free weights along with total body functional exercises are just a few of the highlights in this workout. Guaranteed to keep your body guessing and help you reach your fitness goals. All fitness levels are welcome.</t>
  </si>
  <si>
    <t>Build Your Own Bones with Roberta</t>
  </si>
  <si>
    <t>One of the best ways to keep muscles healthy and strong is through strength training. This class will reduce the signs and symptoms of many diseases and chronic conditions such as Arthritis, Diabetes, Osteoporosis, Heart Disease, Obesity and Back Pain by focusing on bone builder exercises that put force on the bone.</t>
  </si>
  <si>
    <t>Build Your Own Bones with Tracy</t>
  </si>
  <si>
    <t>Cardio and Core</t>
  </si>
  <si>
    <t>Cardio &amp; Core is a full body high energy workout that keeps you moving.  Alternating between back to back cardio progressions and body weight core work, this class will challenge your endurance and energize your mind. All fitness levels and abilities are welcome.</t>
  </si>
  <si>
    <t>Cardio and Core with Kim</t>
  </si>
  <si>
    <t>This Cardio &amp; Core workout puts your body through its  paces testing your core and challenging your cardiovascular fitness. Whether  you enjoy lower or higher intensity workouts this class is for everyone  offering variations for each. These cardio exercises can provide health benefits  your body will thank you for while working your core affects your balance,  posture, and stability.</t>
  </si>
  <si>
    <t>Cardio Salsa with Tracy</t>
  </si>
  <si>
    <t xml:space="preserve">Come and enjoy some fun Latin rhythms as we move our bodies in this calorie burning, dance inspired cardio workout. No equipment will be used and no dance experience necessary. </t>
  </si>
  <si>
    <t>Chair Aerobics with Rida</t>
  </si>
  <si>
    <t>Join this fun, low-impact class designed for all levels. Chair Aerobics combines gentle cardiovascular exercises, strength training, and stretching - all performed while seated or using a chair for support. This class improves mobility, flexibility, balance, and circulation, making it ideal for those with limited mobility, arthritis or those recovering from injury. With upbeat music and easy to follow moves, it is a safe and social way to stay active. All fitness levels are welcome.</t>
  </si>
  <si>
    <t>Chair Exercise with Rida</t>
  </si>
  <si>
    <t xml:space="preserve">Get fit in your chair. An instructor demonstrates how to work muscles to stabilize and strengthen the entire body. Cardiovascular exercises are incorporated into this program to improve endurance. This class is great for those who are new to exercise or participants who prefer sitting during the routine.     </t>
  </si>
  <si>
    <t>Build core strength, improve posture and increase your cardiovascular endurance! This circuit workout will keep you moving with challenging exercises targeting the rectus abdominis, obliques, transverse abdominis, and lower back alternating with cardio intervals. All fitness levels and abilities are welcome.</t>
  </si>
  <si>
    <t>Core Strength and Stretch with Roberta</t>
  </si>
  <si>
    <t>Build strength, stability and endurance in the muscles that support your core.  By focusing on the abdominals, glutes and back you will improve your balance, flexibility and posture. Excellent class for pickleball and badminton players.</t>
  </si>
  <si>
    <t>Enjoy the most popular music, across all genres with this fun and motivating low impact dance inspired workout. Shape and tone your body while improving your sense of rhythm, body awareness and coordination. Get fit and have fun as you move and groove to hottest new music.  Suitable for all ages and fitness levels</t>
  </si>
  <si>
    <t>Easy Fit</t>
  </si>
  <si>
    <t>A perfect starting point for those new to fitness or looking for a low-impact workout to stay active.  Easy Fit focuses on gentle movement, basic strength exercises, and light cardo to help you build a solid fitness foundation, improve flexibility, and boost energy.  With a welcoming environment and no intense pressure, this class makes fitness fun.</t>
  </si>
  <si>
    <t>Express Strength &amp; Conditioning</t>
  </si>
  <si>
    <t>This high energy strength and conditioning class is designed for the athlete in each of us. Improve your athleticism by building strength, power and endurance. Each week you will be motivated and guided through a variety of functional exercises and intervals that include variations suitable for all fitness levels.</t>
  </si>
  <si>
    <t>Full Body Fit and Stretch with Kim</t>
  </si>
  <si>
    <t>This low impact total body strength class is suitable for all abilities. This class will take you through a total body workout combining low intensity aerobic and strength training exercises, including core exercises that will improve your stability and balance. The class finishes with safe stretching exercises to help loosen up tight muscles.</t>
  </si>
  <si>
    <t>Full Body Fitness</t>
  </si>
  <si>
    <t>Gentle Yoga</t>
  </si>
  <si>
    <t xml:space="preserve">Highly recommended for all ages. Explore up to 60 different postures and breathing techniques. Postures will be broken down, the use of muscle groups identified and the benefits and reasons “why” explained. Handouts of the postures will be provided which you can take home and study. Learn about the history of yoga, how it improves your way of life and some Sanskrit along the way. Namasta (is a sanskrit word) - meaning:  a respectful greeting of one another. </t>
  </si>
  <si>
    <t>jazz 1</t>
  </si>
  <si>
    <t>Welcome aspiring dancers! Learn the basics of jazz  dance technique while improving coordination, strength and flexibility. Traditional jazz steps, isolation work, jazz progressions and combinations will  be taught. Jazz dance combines rhythmic movement with great music and  dynamic energy.     **some basic dance experience required **</t>
  </si>
  <si>
    <t>Kettlebell Conditioning</t>
  </si>
  <si>
    <t>Kettlebell workouts develop movement skills, body awareness, core and grip strength. This class will train every major muscle group in the body in multiple movement planes for an effective and efficient workout. Improve your athleticism by building strength, power and endurance. Each week you will be motivated and guided through a variety of exercises and intervals that include variations suitable for all fitness levels.</t>
  </si>
  <si>
    <t xml:space="preserve">Latin Dance Fit
</t>
  </si>
  <si>
    <t>Sweat and groove to the flavourful Latin rhythms of Salsa, Reggaeton, Samba and more! This fun and exciting high energy workout will burn calories, strengthen and tone your body while energizing your body and mind. suitable for all fitness levels.</t>
  </si>
  <si>
    <t>Latin Dance Fitness with Tracy</t>
  </si>
  <si>
    <t>Latin Dance Fit is a dynamic and exciting workout set to a musical fusion of Latin and International rhythms. Easy to learn choreographed dance routines will elevate your heart rate and boost your cardiovascular endurance with resistance training to sculpt and strengthen your body.  You are invited to “Join the Party”! No rhythm required, just enjoy the music, move and have fun. suitable for all fitness levels.</t>
  </si>
  <si>
    <t>Light and Lively 1</t>
  </si>
  <si>
    <t>A low impact aerobic workout. This class includes muscle conditioning and stretching. Enjoy a no-bounce workout to your favourite tunes. This class is designed for beginners.  ****Registration Only****</t>
  </si>
  <si>
    <t>Light and Lively 2</t>
  </si>
  <si>
    <t>Light Circuit Training with Nicole A</t>
  </si>
  <si>
    <t>A  total body circuit training class to strengthen, improve posture, mobility and  balance. Comprised of repeating sets of exercises including body weight  exercises for upper and lower core as well as cardio. Hand weights and  resistance bands will be used.</t>
  </si>
  <si>
    <t>Move to music with choreographed low impact cardio routines for a fun and energizing workout.  Strength conditioning and a stretch complete this class.  All fitness levels are welcome.</t>
  </si>
  <si>
    <t>Low Impact Bootcamp with Karel</t>
  </si>
  <si>
    <t>This low-impact boot camp class will provide a total body workout to tone, strengthen and burn extra calories, while avoiding joint-jarring, high impact moves. Modifications will be given. All levels are welcome.</t>
  </si>
  <si>
    <t>Men's Fitness with Tracy</t>
  </si>
  <si>
    <t>Improve your strength, cardio, mobility and endurance in a class for all levels. Using a variety of equipment we target a whole body workout to suit your lifestyle. Enjoy friendly conversation during the workout.</t>
  </si>
  <si>
    <t>Mom and Baby Fitness</t>
  </si>
  <si>
    <t>This small group training fitness and mobility workout is specifically designed for post natal women and their fitness needs. Babies (non crawling) are welcome to attend this class with mom as she works on strength, sculpt, core, posture and mobility. Taught by a Pre and Post Natal Personal Trainer Specialist, this class caters to all fitness levels and abilities.</t>
  </si>
  <si>
    <t>Mom and Baby Yoga</t>
  </si>
  <si>
    <t>Morning Energizer with Charles</t>
  </si>
  <si>
    <t xml:space="preserve">Mom and Baby Yoga #64991/14 yrs +/Openings 8 Whitby Civic Rec Cplx October 9, 2025 to December 11, 2025 Thu 12:15 PM - 1:10 PM View fee details Morning Energizer with Charles (%) #64009/55 yrs +/Openings 8 Whitby 55+ Rec Centre September 16, 2025 to December 9, 2025 Tue 8:45 AM - 9:45 AM View fee details Pilates #63587/14 yrs +/Openings 8 Whitby Civic Rec Cplx October 6, 2025 to December 8, 2025 Mon 11:15 AM - 12:10 PM View fee details Full Pilates - Level 1 with Dennis (%) #64155/55 yrs +/Openings 0 Brooklin Cmty Centre and Library September 16, 2025 to December 9, 2025 Tue 9:00 AM - 10:00 AM $55.42 In progress Pilates for Seniors Level 1 #61833/55 yrs +/Openings 14 Whitby Civic Rec Cplx July 8, 2025 to September 23, 2025 Tue 9:00 AM - 9:55 AM View fee details Pilates for Seniors Level 1 #63620/55 yrs +/Openings 8 Whitby Civic Rec Cplx October 7, 2025 to December 9, 2025 Tue 9:00 AM - 9:55 AM View fee details Pilates for Seniors Level 2 #63664/55 yrs +/Openings 16 Whitby Civic Rec Cplx October 10, 2025 to December 12, 2025 Fri 2:30 PM - 3:25 PM View fee details In progress Pilates for Seniors Level 2 #61731/55 yrs +/Openings 15 Whitby Civic Rec Cplx July 11, 2025 to September 26, 2025 Fri 2:30 PM - 3:25 PM View fee details Power Yoga #63588/14 yrs +/Openings 20 Whitby Civic Rec Cplx October 6, 2025 to December 8, 2025 Mon 12:30 PM - 1:25 PM View fee details Power Yoga #63589/14 yrs +/Openings 6 Whitby Civic Rec Cplx October 9, 2025 to December 11, 2025 Thu 7:30 PM - 8:25 PM View fee details In progress Power Yoga #61667/14 yrs +/Openings 19 Whitby Civic Rec Cplx July 7, 2025 to September 29, 2025 Mon 12:30 PM - 1:25 PM View fee details Full Power Yoga #61669/14 yrs +/Openings 0 Whitby Civic Rec Cplx July 10, 2025 to September 25, 2025 Thu 7:30 PM - 8:25 PM View fee details 2 space(s) left Restorative Yoga #61901/14 yrs +/Openings 2 Brooklin Cmty Centre and Library July 7, 2025 to September 29, 2025 Mon 8:00 PM - 8:55 PM View fee details Full Restorative Yoga #63640/14 yrs +/Openings 0 Brooklin Cmty Centre and Library October 6, 2025 to December 8, 2025 Mon 8:00 PM - 8:55 PM View fee details Rock Body #63657/14 yrs +/Openings 10 Whitby Civic Rec Cplx October 9, 2025 to December 18, 2025 Thu 1:45 PM - 2:40 PM View fee details Rock Body #63658/14 yrs +/Openings 6 Whitby Civic Rec Cplx October 9, 2025 to December 11, 2025 Thu 5:30 PM - 6:25 PM View fee details In progress Rock Body #63526/14 yrs +/Openings 10 Whitby Civic Rec Cplx July 10, 2025 to September 25, 2025 Thu 1:45 PM - 2:40 PM View fee details Rock Body #64980/14 yrs +/Openings 2 Whitby Civic Rec Cplx October 8, 2025 to December 10, 2025 Wed 11:15 AM - 12:10 PM View fee details In progress Rock Body #64951/14 yrs +/Openings 3 Whitby Civic Rec Cplx July 9, 2025 to September 24, 2025 Wed 11:15 AM - 12:10 PM View fee details In progress Rock Body #61853/14 yrs +/Openings 6 Whitby Civic Rec Cplx July 10, 2025 to September 25, 2025 Thu 5:30 PM - 6:25 PM View fee details In progress Sculpt &amp; Stretch #61727/14 yrs +/Openings 9 Whitby Civic Rec Cplx July 10, 2025 to September 25, 2025 Thu 1:30 PM - 2:25 PM View fee details Sculpt &amp; Stretch #63655/14 yrs +/Openings 4 Whitby Civic Rec Cplx October 9, 2025 to December 11, 2025 Thu 1:30 PM - 2:25 PM View fee details Spin and Strength #63651/14 yrs +/Openings 8 Whitby Civic Rec Cplx October 9, 2025 to December 11, 2025 Thu 6:15 AM - 7:10 AM View fee details Spin and Strength #63652/14 yrs +/Openings 10 Whitby Civic Rec Cplx October 9, 2025 to December 11, 2025 Thu 5:30 PM - 6:25 PM View fee details In progress Spin and Strength #61724/14 yrs +/Openings 10 Whitby Civic Rec Cplx July 17, 2025 to September 25, 2025 Thu 6:15 AM - 7:10 AM View fee details In progress Spin and Strength #61725/14 yrs +/Openings 11 Whitby Civic Rec Cplx July 17, 2025 to September 25, 2025 Thu 5:30 PM - 6:25 PM View fee details In progress Spinning #61656/14 yrs +/Openings 7 Whitby Civic Rec Cplx July 7, 2025 to September 29, 2025 Mon 5:30 PM - 6:15 PM View fee details Refund Policy/Early Withdraw A full refund will be issued for any program cancelled by the Town. If a participant withdraws from a program, prior to the start date, a refund will be provided subject to an administration fee. After a program has started, participants can request that a pro-rated credit be applied to their account. Alternatively, a pro-rated refund can be issued and is subject to an administration fee. To withdraw from a course, please call our Customer Service Centre at 905.666.1991 or visit a registration centre. A refund application must be completed and include a receipt. Camps/Workshops: Transfers and withdrawals from camps, workshops and P.A. Day programs can be requested up to four days prior to the start date of a program. A full credit, subject to an administration fee, will be provided. A $10 fee is applied to all course withdrawals. *Withdrawals cannot be processed in your online account* 575 Rossland Road East Whitby, Ontario, L1N 2M8 Contact us for more information: Tel. 905.655.2010 Email: getactive@whitby.ca Methods of Payment Visa, MasterCard, Other Have Questions? Online Registration FAQs Stay Connected 	 Active Network Home Page Terms of Use Copyright Policy Privacy Notice The Corporation of the Town of Whitby's Policies: Terms of Use Your Privacy Rights © 2025 Active Network, LLC and/or its affiliates and licensors. All rights reserved. Start your day right with an energy boost! Incorporating full body movements, core strength, resistance training as well as balance and stability training, this class will leave you feeling fully energized! This challenging and exciting workout is recommended for all fitness levels. </t>
  </si>
  <si>
    <t>This Pilates program will increase abdominal and back strength, functional stability, and flexibility while expanding your body awareness. This class is designed for all levels.</t>
  </si>
  <si>
    <t>Pilates - Level 1 with Dennis</t>
  </si>
  <si>
    <t>This Pilates program will increase abdominal and back strength, functional stability, and flexibility while expanding your body awareness. This class is designed for beginners.</t>
  </si>
  <si>
    <t>Pilates for Seniors Level 1</t>
  </si>
  <si>
    <t xml:space="preserve">This Pilates program will increase abdominal and back strength, functional stability, and flexibility while expanding your body awareness. This class is designed for beginner levels.    
</t>
  </si>
  <si>
    <t>Pilates for Seniors Level 2</t>
  </si>
  <si>
    <t xml:space="preserve">Power Yoga
</t>
  </si>
  <si>
    <t>Join this dynamic style of yoga that's focused on building strength and endurance while linking your breathing to the different motions of your body. It is also an excellent form of yoga for burning calories and challenging the body and mind. Open to all levels of practice who are looking for a challenge.</t>
  </si>
  <si>
    <t xml:space="preserve">Restorative Yoga
</t>
  </si>
  <si>
    <t xml:space="preserve">Let go of your day and prepare for a restful evening by first moving through the gentle flows and stretches to let go tension and melt into a calm and peaceful state ending with a meditation portion. Please bring your own blanket for the meditation portion.
</t>
  </si>
  <si>
    <t>Rock Body</t>
  </si>
  <si>
    <t xml:space="preserve">Rock Body is a strength training and conditioning class, balanced and designed to improve overall fitness. Build muscle and sculpt your entire body with this incredible workout.  Free weights will be combined with the use of stability balls, BOSU balls and bench work.  Challenge yourself while getting fit and having fun. All fitness levels and abilities are welcome.
</t>
  </si>
  <si>
    <t>Sculpt &amp; Stretch</t>
  </si>
  <si>
    <t>This  class is will take you through a series of Yoga, Barre and Pilates inspired  exercises with a strong focus on proper form, alignment, overall body strength  and flexibility. Equipment will vary and will include dumbbells, Bender balls,  resistance bands, gliders and stability balls. Open to all fitness levels.</t>
  </si>
  <si>
    <t>Spin and Strength</t>
  </si>
  <si>
    <t>Spin and Strength is a winning combination to support your cardio and muscle conditioning goals. Fueled by a fun and energetic playlist, the spin bike portion guides both new and experienced riders through 4 zones of effort that targets cardio endurance and enhances calorie burn. The second half of the workout takes place off the bike and targets upper body and abdominals using dumbbells and a variety of other equipment. This unique workout is sure to leave you feeling energized and stronger from head to toe! Be sure to bring a water bottle and sweat towel. F IT IS YOUR FIRST TIME USING THE SPIN BIKES AT THE WHITBY COMPLEX: Please arrive at least 10 minutes before the posted start time of the class to allow for seat and handlebar fitting.</t>
  </si>
  <si>
    <t>Spinning</t>
  </si>
  <si>
    <t xml:space="preserve">Ready for an amazing cardio workout? Set your own pace and boost your metabolism in this exciting 45 minute indoor stationary cycling program.  You will learn proper spin technique while increasing your cardiovascular endurance and stamina.  We will take you through a series of cycling intervals of flats, hills and drills to get that heart pumping. Rockin’ music with a few laughs and tears. Bring a towel and water bottle and be prepared to sweat. This class is suitable for all fitness levels.
</t>
  </si>
  <si>
    <t>Step and Sculpt</t>
  </si>
  <si>
    <t>Heart-pumping, exciting step aerobic routines alternate with strength training intervals to give you a complete cardiovascular and weights workout. Get energized and get fit.  This is an excellent cross-training class for all skill and fitness levels.</t>
  </si>
  <si>
    <t>Strength &amp; Balance with Rida</t>
  </si>
  <si>
    <t>This class combines gentle stretching, strength-building exercises, and balance training to improve flexibility, muscle tone, and stability. Improve overall body strength, posture, mobility and coordination. Suitable for all fitness levels</t>
  </si>
  <si>
    <t>Strength &amp; Conditioning</t>
  </si>
  <si>
    <t>Strength &amp; Core</t>
  </si>
  <si>
    <t>A full-body workout using dumbbells, kettlebells, resistance bands and bench combined with bodyweight exercises that target the major muscle groups to strengthen the upper body, lower body and core.</t>
  </si>
  <si>
    <t xml:space="preserve">Strength &amp; Stretch
</t>
  </si>
  <si>
    <t>A full-body workout using various equipment combined with bodyweight  exercises to create compound and isolation exercises targeting the major  muscle groups of the upper and lower body as well as core to get you  strong, toned, and fit! This workout is followed by a longer, relaxing stretch.</t>
  </si>
  <si>
    <t xml:space="preserve">Stretch and Core
</t>
  </si>
  <si>
    <t>A strong flexible core underpins almost everything you do! This is a total body stretch and will target each of the major muscle groups using some gentle mobilizing movements to warm the muscles. Along with stretching you will be completing some core exercises to hep build and strengthen your core. All fitness levels are welcome.</t>
  </si>
  <si>
    <t>Stretch and Myofascial Release</t>
  </si>
  <si>
    <t>Myofascial Release is a safe and very effective technique that involves applying gentle sustained pressure into the Myofascial connective tissue where an adhesion, knot or trigger point exists to help release, eliminate pain and restore motion. This class will help improve flexibility, mobility and decrease muscle tension! Suitable for all fitness levels and abilities.</t>
  </si>
  <si>
    <t>Stretch and Relax with Nicole</t>
  </si>
  <si>
    <t>Give yourself the gift of one hour of stretching and relaxation at the end of the day. Stretching helps stimulate the circulation of blood and lymph fluid, contributing to an enhanced immune system. Gentle stretches for the entire body combined with moments of relaxation to leave you feeling rested and restored. This class is suitable for all participant levels.</t>
  </si>
  <si>
    <t>Taekwondo 12+ YRS</t>
  </si>
  <si>
    <t>12-89</t>
  </si>
  <si>
    <t>12, 13, 14, 15, 16, 17, 18, 19, 20, 21, 22, 23, 24, 25, 26, 27, 28, 29, 30, 31, 32, 33, 34, 35, 36, 37, 38, 39, 40, 41, 42, 43, 44, 45, 46, 47, 48, 49, 50, 51, 52, 53, 54, 55, 56, 57, 58, 59, 60, 61, 62, 63, 64, 65, 66, 67, 68, 69, 70, 71, 72, 73, 74, 75, 76, 77, 78, 79, 80, 81, 82, 83, 84, 85, 86, 87, 88, 89</t>
  </si>
  <si>
    <t>Taekwondo is a popular and global Martial art and Olympic sport for all ages and abilities. Our recreational program is delivered in a fun and safe learning environment with Provincial &amp; National Team Coach, Master Rommel Cabanatan, ChPC.  Introduction to the sport, fundamental skills and structure are covered in the curriculum.  This program is by registration only.</t>
  </si>
  <si>
    <t>Taekwondo 4-6 YRS</t>
  </si>
  <si>
    <t>Do you want to discover the dynamic sport of Olympic Taekwondo with Provincial &amp; National Team Coach, Master Rommel Cabanatan, ChPC. Then join this class! Our family training environment supports the recreational and performance streams. This program is for children 4-7 years old. This program is by registration only.</t>
  </si>
  <si>
    <t xml:space="preserve">Taekwondo 7-11 YRS
</t>
  </si>
  <si>
    <t>Taekwondo for Women</t>
  </si>
  <si>
    <t>16-89</t>
  </si>
  <si>
    <t>16, 17, 18, 19, 20, 21, 22, 23, 24, 25, 26, 27, 28, 29, 30, 31, 32, 33, 34, 35, 36, 37, 38, 39, 40, 41, 42, 43, 44, 45, 46, 47, 48, 49, 50, 51, 52, 53, 54, 55, 56, 57, 58, 59, 60, 61, 62, 63, 64, 65, 66, 67, 68, 69, 70, 71, 72, 73, 74, 75, 76, 77, 78, 79, 80, 81, 82, 83, 84, 85, 86, 87, 88, 89</t>
  </si>
  <si>
    <t>Taekwondo is a popular and global Martial art and Olympic sport for all ages and abilities. Our recreational program is delivered in a fun and safe learning environment with Provincial &amp; National Team Coach. Introduction to the sport, fundamental skills and structure are covered in the curriculum.  This is a Women only program and is by registration only.</t>
  </si>
  <si>
    <t>Tap 1</t>
  </si>
  <si>
    <t>Tap  dance is a great way to improve musicality, rhythm and coordination. Learn  solid proper tap technique and tap dance vocabulary while exploring shading,  rhythmic phrasing, clarity of tap sounds and timing.   The class will  include footwork patterns and across the floor exercises.  Participants  will develop personal style and most of all have fun learning a new dance  form.  *Tap shoes or hard sole shoes are required.  ** Some basic dance experience required *</t>
  </si>
  <si>
    <t>Teen Weight Training</t>
  </si>
  <si>
    <t>Is your teen interested in working out at the gym  to keep fit? This course offers youth the opportunity to workout supervised by  a personal trainer in the Health Club. Participants will learn proper exercise  and breathing techniques, how to design an exercise program as well as gym  etiquette. Teens will also participate in cross training activities such as  spinning, interval and dryland training.</t>
  </si>
  <si>
    <t xml:space="preserve">Total Body Circuit
</t>
  </si>
  <si>
    <t>This total body fitness class combines cardio work for endurance, strength  training with a variety of props to build muscle, and ample time for stretching  to restore and re-set the body. The exercises will be delivered in a format  using circuits involving a single strength and cardio exercise repeated for  several rounds before moving on to a new circuit combination. The class is  designed to provide a nice balance of cardio and strength training with dynamic  movement set to fun and contemporary dance music.</t>
  </si>
  <si>
    <t>Total Body Circuit Training with Kim</t>
  </si>
  <si>
    <t>Circuit training is a workout that involves rotating through various exercises targeting different parts of the body. Focusing on different muscle groups with the use of weights, resistance and body-weight exercises. Circuit training is suitable for all levels of fitness enthusiasts as you will work at your own personal level of intensity. Participants are matched up with others at their same level for a fun workout helping to create a healthy lifestyle.</t>
  </si>
  <si>
    <t>Total Body Stretch with Dennis</t>
  </si>
  <si>
    <t>Complete Bliss! One hour of muscle and limb stretch that will improve flexibility from head to toe. Stretching is essential for healthy posture and functional movement. It helps blood flow and can also alleviate stress. This class is suitable for all participant levels, the only requirement is that you can lie down on your mat!</t>
  </si>
  <si>
    <t xml:space="preserve">Total Body Workout with Tracy </t>
  </si>
  <si>
    <t xml:space="preserve">This class will help to develop and strengthen your muscles while burning fat. This workout includes free weights, cardio, and muscle building. A variety of fitness equipment is used.
</t>
  </si>
  <si>
    <t>Twenty, Twenty, Twenty with Charles</t>
  </si>
  <si>
    <t>This class includes 20 minutes of cardio, 20 minutes of free weights, and 20 minutes of Pilates. The Pilates portion of this class will include stretching, flexibility and slow precise movements with deep breathing for cardiovascular benefits.</t>
  </si>
  <si>
    <t>Twenty, Twenty, Twenty with Rida</t>
  </si>
  <si>
    <t>Twenty, Twenty, Twenty with Roberta</t>
  </si>
  <si>
    <t>Twenty, Twenty, Twenty with Tracy</t>
  </si>
  <si>
    <t xml:space="preserve">Walk Aerobics with Rida </t>
  </si>
  <si>
    <t xml:space="preserve">Join this low-impact, fun and energizing class for a safe and easy way to stay fit. This gentle and low-impact workout is designed for all levels. No fancy moves or equipment - just simple steps that keep your heart healthy, your joints happy and your energy high. Whether you are just starting out or staying active, Walk Aerobics makes fitness enjoyable and accessible for all. </t>
  </si>
  <si>
    <t>Weight Training - Level 1 and Level 2 with Tracy</t>
  </si>
  <si>
    <t>This combined beginner and intermediate class is an excellent weight training program for those with osteoporosis. This class will improve body strength, range of motion, endurance and will focus on proper body alignment and technique to ensure a safe workout.</t>
  </si>
  <si>
    <t>Weight Training - Level 2 with Tracy</t>
  </si>
  <si>
    <t xml:space="preserve">This program will improve strength, range of motion and endurance. This class will focus on proper body alignment and technique to ensure a safe workout. This class is suitable for those with some weight training experience. </t>
  </si>
  <si>
    <t>Women on Weights</t>
  </si>
  <si>
    <t>New to weight machines or the gym? This program takes place in the Whitby Civic Recreation Complex Health Club. Women On Weights is a program that has been designed to engage and teach women of all ages and abilities the importance of exercise, specifically that of Resistance Training. This 10-week program will teach participants proper technique for exercises and the benefits of weight training. Throughout this program participants will learn about gym etiquette, aerobic conditioning, specific resistance training techniques and more importantly you will learn about your body and yourself. It is our goal, that by the end of this program you feel strong and powerful and armed with the knowledge to confidently exercise within the gym setting.     **Please be advised that this course does not qualify for discounts</t>
  </si>
  <si>
    <t>Xpress ABT-Abs/Butt/Thighs</t>
  </si>
  <si>
    <t>Xpress Circuit</t>
  </si>
  <si>
    <t>Build  core strength, improve posture and increase your cardiovascular endurance! This circuit workout will keep you moving with  challenging exercises targeting the rectus abdominis, obliques, transverse  abdominis, and lower back alternating with cardio intervals. All fitness levels  and abilities are welcome.</t>
  </si>
  <si>
    <t xml:space="preserve">Xpress Spin - 45
</t>
  </si>
  <si>
    <t>Yin Yoga with Deborah</t>
  </si>
  <si>
    <t>Yin Yoga is a slow-paced, meditative style of yoga that targets the deep connective tissues of the body, such as ligaments, tendons, and fascia.   Unlike more dynamic practices, Yin yoga involves holding poses while seated or lying down for a longer period, typically three to five minutes, allowing gravity and stillness to gently open the body.  Focusing on conscious, controlled breathing calms the central nervous system, promoting a state of deep relaxation.  This class is suitable for all levels.  Please bring a small blanket or bath towel in addition to your yoga ma</t>
  </si>
  <si>
    <t>Yin Yoga with Judy</t>
  </si>
  <si>
    <t>Yin Yoga is a slower prop-based yoga bringing healthy stress to ligaments, tendons, and fascia tissue through longer held postures. The majority of this class takes place on the mat, so participants must be able to physically get up and down from the floor position.</t>
  </si>
  <si>
    <t>Yin Yoga with Patricia</t>
  </si>
  <si>
    <t>Yin Yoga is a slower prop-based yoga bringing healthy stress to ligaments, tendons, and fascia tissue through longer held postures. Most of this class takes place on the mat, so participants must be able to physically get up and down from the floor position. Please bring your mat and towel. Yoga blocks are available.</t>
  </si>
  <si>
    <t>Yoga - Arthritis with Jennifer</t>
  </si>
  <si>
    <t>This class, which can be done on the mat or in a chair, will focus on poses that can help keep the joints moving. This class will increase your range of motion, agility, balance, and strength. Yoga Arthritis will improve your quality of life by decreasing pain, swelling and stiffness. It is suited for those with Osteo Arthritis, Rheumatoid Arthritis, and Fibromyalgia.</t>
  </si>
  <si>
    <t>Yoga - Arthritis with Judy</t>
  </si>
  <si>
    <t>Yoga - Beginner with Pamela</t>
  </si>
  <si>
    <t xml:space="preserve">This class provides an introduction to Hatha Yoga. You will be introduced to meditation, relaxation, and learning breath work. You will also focus on improving posture, mobility and balance with emphasis on proper alignment of the body. This class is ideal for those new to Yoga or who would like a step up from the Chair Yoga class. </t>
  </si>
  <si>
    <t>Yoga - Chair with Jennifer</t>
  </si>
  <si>
    <t xml:space="preserve">      This class is ideal for those with limited mobility or those  who prefer a gentle form of yoga. With the use of a chair, you can participate in a yoga class without  getting up and down from the floor. Bring a water bottle, yoga mat, yoga  strap. (Mats and straps provided by the Centre as well).   You will experience numerous benefits including  increased flexibility, better sleep, reduced stress and a general feeling of  well being. No experience is required.      </t>
  </si>
  <si>
    <t>Yoga - Chair with Judy</t>
  </si>
  <si>
    <t xml:space="preserve">Yoga - Chair with Pamela </t>
  </si>
  <si>
    <t xml:space="preserve">This class is ideal for those with limited mobility or those who prefer a gentle form of yoga. With the use of a chair, you can participate in a yoga class without getting up and down from the floor. </t>
  </si>
  <si>
    <t>Yoga - Dynamic with Mag</t>
  </si>
  <si>
    <t xml:space="preserve">This class is designed for those who have prior yoga experience and are looking to enhance their practice by merging breath and movement. This class will leave you feeling energized, grounded and balanced. </t>
  </si>
  <si>
    <t>Yoga - Energy Flow with Patricia</t>
  </si>
  <si>
    <t xml:space="preserve">Join this class and bring energy to your yoga practice and daily life by exploring a series of poses honouring the moon and the sun. Suitable for all levels. </t>
  </si>
  <si>
    <t>Yoga - Gentle Flow with Deborah</t>
  </si>
  <si>
    <t>Release stress and tension through gentle yoga techniques such as breathing, movement, relaxation and meditation. This class is suited for all participant levels.</t>
  </si>
  <si>
    <t>Yoga - Gentle Flow with Donna</t>
  </si>
  <si>
    <t>Yoga - Hatha Flow with Deborah</t>
  </si>
  <si>
    <t>Improve posture, mobility and flexibility with an emphasis on proper alignment of the body through gentle yoga techniques. This class will leave you feeling energized, grounded and balanced. Suitable for all fitness levels.</t>
  </si>
  <si>
    <t>Yoga - Hatha Flow with Jennifer</t>
  </si>
  <si>
    <t>Improve posture, mobility and flexibility with an emphasis on proper alignment of the body  through gentle yoga techniques. This  class will leave you feeling energized, grounded and balanced. Suitable for all  fitness levels.</t>
  </si>
  <si>
    <t>Yoga - Intermediate with Mag</t>
  </si>
  <si>
    <t>Yoga - Relax and Restore with Dennis</t>
  </si>
  <si>
    <t>Release stress and tension through yoga techniques such as breathing, movement, relaxation and meditation. This class is suited for all participant levels.</t>
  </si>
  <si>
    <t>Yoga - Relax and Restore with Roberta</t>
  </si>
  <si>
    <t>Yoga - Rise and Shine with Donna</t>
  </si>
  <si>
    <t>Start your day right! Stretch, lengthen and tone your body in a calm and relaxed setting. This class is suited for all participant levels.</t>
  </si>
  <si>
    <t>Yoga - Rise and Shine with Jennifer</t>
  </si>
  <si>
    <t>Yoga - Rise and Shine with Mag</t>
  </si>
  <si>
    <t xml:space="preserve">Yoga Dance with Shari </t>
  </si>
  <si>
    <t>Yoga dance is a fusion of dance and standing yoga postures done in a fun, non-judgmental and safe environment. It’s about getting out of our heads and finding our personal yoga dance. Feeling the music from the inside and just letting go. Using music and movement to release stiffness and tension is also a big part of this program. The benefits of music, dance, movement and yoga are endless for the body, mind and spirit.</t>
  </si>
  <si>
    <t>Yoga Flow</t>
  </si>
  <si>
    <t>Wind down, reduce stress and improve flexibility. Yoga improves your way of life, by achieving health in body, mind and spirit. This class starts with pranayama, A and B Sun Salutations and standing asanas to promote strength and flexibility. We will then move towards grounding yin postures, ending with restorative and relaxation postures and finally savasana. More advanced asanas with be introduced depending on the level of participation. See you on the Mat!</t>
  </si>
  <si>
    <t>Yoga Flow with Patricia</t>
  </si>
  <si>
    <t>Bring your breath to guide you through a series of gentle poses that can be energizing or meditative in nature. The flowing movements may sometimes be combined with some longer holds of certain postures. This practice is suitable for all levels however participants must be able to physically get up and down from the floor position. Please bring your mat, and a towel to class. Yoga blocks are provided.</t>
  </si>
  <si>
    <t xml:space="preserve">Yoga Nidra with Jennifer
</t>
  </si>
  <si>
    <t>This  is a guided meditation which will allow you to arrive at the state just before  sleep. This yogic sleep is as restful as several hours of conventional sleep.  It helps to improve one’s emotional state of being, releases tension, and  promotes healing within the body and mind. Must be able to physically get up and down from yoga mat. Please bring blankets, bolsters or eye pillows.</t>
  </si>
  <si>
    <t>Yoga Stretch with Dennis</t>
  </si>
  <si>
    <t>This class will focus on a gentle, stretch yoga emphasizing breathing and coordinated with movement to assist in stretching and the release of stres</t>
  </si>
  <si>
    <t>Yoga Stretch with Judy</t>
  </si>
  <si>
    <t>This class will focus on a gentle, stretch yoga emphasizing breathing and coordinated with movement to assist in stretching and the release of stress.</t>
  </si>
  <si>
    <t>Yoga Vinyasa with Jennifer</t>
  </si>
  <si>
    <t>Flowing  between postures at a faster pace linking movement and breath. Improves flexibility, strength and balance. Promotes cardiovascular health by increasing heart rate during dynamic sequences. This class will  energize the body. This class is suitable for all participant levels.</t>
  </si>
  <si>
    <t>Yoga with David</t>
  </si>
  <si>
    <t xml:space="preserve">If you would like to experience renewed physical, emotional, and mental well being then this class is for you! Yoga with David will show you how to combine gentle movement, breath, and mindfulness resulting in a new lease on life that is more balanced and has greater vitality.
</t>
  </si>
  <si>
    <t>Yoga with Mag</t>
  </si>
  <si>
    <t>Practice yoga asanas that emphasize flexibility and relaxation. You can modify poses to suit your needs. This course is suitable for all participant levels.</t>
  </si>
  <si>
    <t>Yoga- Rise and Shine with Dennis</t>
  </si>
  <si>
    <t>Start your day right! Stretch, Lengthen and tone your body and relaxed setting</t>
  </si>
  <si>
    <t>Yogalates on the Ball with Mag</t>
  </si>
  <si>
    <t>Join this class on a stability ball to increase both strength and flexibility while sharpening the reflexes and calming the nervous system. Bring your own stability ball.</t>
  </si>
  <si>
    <t>Yogalates with Deb</t>
  </si>
  <si>
    <t xml:space="preserve">Inspired by Yoga and Pilates this class provides the physical and mental benefits of both practices and is described as a comprehensive exercise system. Where East meets West, it combines the yogic focus on enhanced mind and body awareness, strength, stamina, flexibility and balance, with Pilates techniques to improve posture and create a strong, stable foundation for movement. Class ends with Yoga for relaxation. </t>
  </si>
  <si>
    <t>Yogalates with Judy</t>
  </si>
  <si>
    <t>Yogalates with Suzette</t>
  </si>
  <si>
    <t xml:space="preserve">Youth Strength &amp; Conditioning
</t>
  </si>
  <si>
    <t>This high energy strength and conditioning class is  designed for the athlete in everyone. Improve your athleticism by building  strength, power and endurance. Each week you will be motivated and guided  through a variety of functional exercises and intervals that include variations  suitable for all fitness levels.</t>
  </si>
  <si>
    <t>Zumba Fit</t>
  </si>
  <si>
    <t>Zumba Fit is a dynamic and exciting high energy workout set to a musical fusion of Latin and International rhythms. One of the most popular group exercise classes in the world, Zumba Fit is an interval workout that alternates between high intensity and low intensity dance moves, guaranteed to burn calories.  Easy to learn choreographed dance routines will elevate your heart rate and boost your cardiovascular endurance. You are invited to “Join the Party”! No rhythm required, just enjoy the music, move and have fun.</t>
  </si>
  <si>
    <t>Zumba Gold (lite) with Nicole</t>
  </si>
  <si>
    <t>This class starts slow and speeds up as the class progresses. It features routines or interval training where fast and slow rhythm, and resistance training are combined to tone and sculpt your body while burning fat.</t>
  </si>
  <si>
    <t>Zumba Gold with Carolina</t>
  </si>
  <si>
    <t>This Zumba class builds cardiovascular  health by challenging the heart and working the muscles of the hips, legs and  arms with fun dance moves and variety of rhythms.</t>
  </si>
  <si>
    <t>Zumba Toning with Carolina</t>
  </si>
  <si>
    <t>Zumba Toning keeps Zumba's essence while  focusing on strength training the arms, abs and thighs. Zumba Toning incorporates weights (1 pound). You'll be dancing and giving shaping and  toning to your body.</t>
  </si>
  <si>
    <t>123 Come learn with me</t>
  </si>
  <si>
    <t>Each week will focus on numbers and counting. Participants will also learn about letters and colours while becoming comfortable and confident in a classroom on their own. There may also be circle time, songs and free play.</t>
  </si>
  <si>
    <t>55+ Photographic Club</t>
  </si>
  <si>
    <t>Join the 55+ Photographic Club to share your photos and skills with other members. Meetings include educational discussions and the occasional field trip.</t>
  </si>
  <si>
    <t>ABC Come Learn with me</t>
  </si>
  <si>
    <t>Each week will focus on a new letter in the Alphabet. Participants will also learn about colours and numbers while becoming comfortable and confident in a classroom on their own. There may also be circle time, songs and free play.</t>
  </si>
  <si>
    <t>Chess - Absolute Beginner with Kevin</t>
  </si>
  <si>
    <t>This class is focused on "Beginners" learning the game of Chess. It will teach the history of the game, the rules, what players need to know to play a Chess game. ( either for fun or in competition ) Players will be well equipped learning the fundamentals of the game and will be supplied with Chess sets in class. Please bring a note book and pen. If you already play Chess, this course is not structured for your level of play.</t>
  </si>
  <si>
    <t>Craft and Play</t>
  </si>
  <si>
    <t>Each week participants will make a craft, meet new friends and learn through play. Register for 1 or all 10 weeks!  Please note this is not a parent and tot class.</t>
  </si>
  <si>
    <t xml:space="preserve">Join the youth room Game On program every other Thursday for a tasty treat and interactive game. Each week participants will have the opportunity to explore a different game offered in the youth room such as Ping Pong, Pool, Mario Kart and Jeopardy while meeting new people and enjoying a treat.
</t>
  </si>
  <si>
    <t>Guided Meditation with Julie</t>
  </si>
  <si>
    <t>Guided meditation triggers a relaxation response which has many health benefits such as increased energy, a stronger immune system and relief from aches and pains. In this seated class, you will learn a variety of techniques including deep breathing, muscle relaxation, and creative visualization to quiet the mind, reduce worrying, and improve sleep and memory. Feeling relaxed creates a positive perspective and will enhance an overall sense of well-being and vitality.</t>
  </si>
  <si>
    <t>History</t>
  </si>
  <si>
    <t>This potpourri history course covers a series of seven topics not directly related but all of interest.</t>
  </si>
  <si>
    <t>Holiday Fun Days</t>
  </si>
  <si>
    <t xml:space="preserve">Take some time to yourself to get shopping completed while your child joins us for a themed holiday fun day! Each day will feature a different craft, activity and holiday story.
</t>
  </si>
  <si>
    <t>Learning Adventures - Fall Harvest</t>
  </si>
  <si>
    <t>Each week participants will engage in a themed, hands on learning activity focusing on outer space. Circle time and free play is included in this program.</t>
  </si>
  <si>
    <t>Learning Adventures - Outer Space</t>
  </si>
  <si>
    <t>Lego Club</t>
  </si>
  <si>
    <t xml:space="preserve">Join in the fun at Lego Club. We supply the bricks and challenges, you supply the creativity and imagination!
</t>
  </si>
  <si>
    <t>Life writing with April - Autobiography/Memoir</t>
  </si>
  <si>
    <t>If you’ve ever considered sharing your life stories by writing an autobiography or memoir, this class will help you get started. You will be provided with instructions on where to begin and how to set challenges and deadlines to get a few chapters written. Time will be spent in class suggesting topics, brainstorming discussions and for optional reading of your stories. Everyone’s got a story to tell. Let’s get yours started.</t>
  </si>
  <si>
    <t>Life writing with April - Storytelling</t>
  </si>
  <si>
    <t>Are you looking for a weekly writing challenge? This class is perfect for those who enjoy telling a tale and leaving with homework to write another one. There will be a discussion period to inspire further writing, trying different styles and genres, or research for an essay. Everyone has a story to tell. Let’s do this together. You do not have to have writing experience. All you need is enthusiasm, a pen and paper!</t>
  </si>
  <si>
    <t>Messy Family Fun</t>
  </si>
  <si>
    <t>Each week participants and caregivers will create a new messy art project. Story time, songs and movement games may also be included.</t>
  </si>
  <si>
    <t>Mindfulness Meditation with David</t>
  </si>
  <si>
    <t>Mindfulness meditation offers the opportunity to improve your health, relieve and overcome stress, anxiety, fears and depression. Mindfulness activates natural abilities to bring contentment, confidence and joy into your daily interactions.</t>
  </si>
  <si>
    <t>Paint and Play</t>
  </si>
  <si>
    <t>3-7</t>
  </si>
  <si>
    <t>3, 4, 5, 6, 7</t>
  </si>
  <si>
    <t>Each week participants will paint a new masterpiece, meet new friends and learn through play. Register for 1 or all 10 weeks!  Please note this is not a parent and tot class.</t>
  </si>
  <si>
    <t>Parent and Tot Music</t>
  </si>
  <si>
    <t>1-4</t>
  </si>
  <si>
    <t>1, 2, 3, 4</t>
  </si>
  <si>
    <t xml:space="preserve">Join us for Parent and Tot Music! Participants will make a music themed craft, sing songs and participate in active songs and finger plays. Free play may be included. </t>
  </si>
  <si>
    <t>Play and Learn</t>
  </si>
  <si>
    <t>This is a great introduction class for children who are ready to be on their own for the first time! Each session we will explore different themes like letters, numbers, shapes and colours. Preschoolers will learn through a play based approach which will include games, table activities, circle time, crafts and more!</t>
  </si>
  <si>
    <t>Qigong with Dave</t>
  </si>
  <si>
    <t xml:space="preserve">This class will improve your coordinated breathing with muscle movements, meditation, memory and neurological activity. Qigong (pronounced Chi Kung) is a gentle exercise that involves acupressure, mild stretching and relaxation of body and mind.
</t>
  </si>
  <si>
    <t>Ready for School</t>
  </si>
  <si>
    <t xml:space="preserve">If your child is heading off to kindergarten soon, this is the perfect class to get them ready for school! It introduces children to the fundamentals of science, math, and language. It also introduces fine and gross motor skills taught in school by using structured circle and table activities in a fun-filled and positive atmosphere. In preparation for Kindergarten, this program promotes independence and socialization skills. Children should be toilet trained and out of diapers in order to join this class. Children must be 3 by December 31, 2025, in order to register for this program.
</t>
  </si>
  <si>
    <t>Ready for School Holiday Fun</t>
  </si>
  <si>
    <t>This program will allow your child to celebrate the upcoming holidays with their Ready for School playmates. Children should be toilet trained and out of diapers in order to join this class. Children must be three years of age by December 31, 2025, in order to register for this program.</t>
  </si>
  <si>
    <t>Rise and Shine 55+ Walking Group</t>
  </si>
  <si>
    <t>Join our free walking group. Register each   session to participate and then drop in at the   Heydenshore Playground Parking on Tuesdays and Heber Down Conservation Area on Thursdays for an hour walk. Please note- this program will close after the registration period. If you are interested- please contact the 55+ Recreation Centre to be put in touch with the convenor after it closes.</t>
  </si>
  <si>
    <t>Tai Chi (Yang Style 24) with Dave</t>
  </si>
  <si>
    <t xml:space="preserve">Gentle dance-like movements which relaxes and massages the nervous system, muscles and joints. Tai Chi balances mind with body, enhancing the immune system, and improving circulation. </t>
  </si>
  <si>
    <t>Tai Chi - Level 1 with Mary Grace and Rick</t>
  </si>
  <si>
    <t>Tai Chi is thousands of years old and fuses martial arts and meditation. The Moy Tao style of Tai Chi involves movements that help to calm and balance the mind and body, and it is often referred to as "moving meditation". Slowly performing the movements helps you relax, while gently stretching your muscles, joints, tendons and ligaments. Other benefits include improving posture, circulation, flexibility, balance and memory.</t>
  </si>
  <si>
    <t>Tai Chi - Level 2 with Mary Grace and Rick</t>
  </si>
  <si>
    <t>Often referred to as “moving meditation”, Tai Chi helps people become stronger, more flexible, have better balance, more confidence and stamina. You must have completed Tai Chi - Level 1 previously.</t>
  </si>
  <si>
    <t>Tai Chi - Level 3 with Mary Grace and Rick</t>
  </si>
  <si>
    <t>Tai Chi is thousands of years old and fuses martial arts and meditation. The Moy Tao style of Tai Chi involves movements that help to calm and balance the mind and body, and it is often referred to as "moving meditation". Slowly performing the movements helps you relax, while gently stretching your muscles, joints, tendons and ligaments. Other benefits include improving posture, circulation, flexibility, balance and memory. You must have completed Tai Chi - Level 2 previously.</t>
  </si>
  <si>
    <t>Tot Science</t>
  </si>
  <si>
    <t>It's super science time! Come and try some fun experiments and explore new topics every week! There will also be a circle time, songs and free play.</t>
  </si>
  <si>
    <t>Tot Theme Days- Fall Leaves</t>
  </si>
  <si>
    <t>Participants get to join in seasonal and theme based activities every week! Activities may include crafts, stories, games, songs and more! Sign up for your favourite theme or sign up for them all!</t>
  </si>
  <si>
    <t>Tot Theme Days- Fall Scarecrows</t>
  </si>
  <si>
    <t>Tot Theme Days- Happy Holidays</t>
  </si>
  <si>
    <t>Tot Theme Days- Outer Space</t>
  </si>
  <si>
    <t>Tot Theme Days- Princess and Superheroes</t>
  </si>
  <si>
    <t>Tot Theme Days- Pumpkin Patch</t>
  </si>
  <si>
    <t>Tot Theme Days- The Very Hungry Caterpillar</t>
  </si>
  <si>
    <t>Tot Theme Days- Trick or Treat</t>
  </si>
  <si>
    <t>Tot Theme Days- Wheels on the bus</t>
  </si>
  <si>
    <t>Yoga in the Park with Judy</t>
  </si>
  <si>
    <t xml:space="preserve">Start your morning with a relaxing and rejuvenating Yoga class in the park. This class is suitable for all participant levels. Please bring a yoga mat, yoga block, water bottle, towel and sunscreen.  This class takes place on the grass area at Heydenshore. In the case of inclement weather, the class will be held at the 55+ Recreation Centre.  </t>
  </si>
  <si>
    <t>General Interest Workshops</t>
  </si>
  <si>
    <t>Estate Planning Workshop with Retirement Income Group</t>
  </si>
  <si>
    <t>Join Retirement Income Group and Learn about the financial aspects of planning your estate. Review ways to minimize probate fees, set up joint accounts with adult children, estate donation to charity, and other strategies to ensure an easy, tax efficient transition of your wealth to the next generation.</t>
  </si>
  <si>
    <t>Lunch and Learn- Durham Greener Homes</t>
  </si>
  <si>
    <t xml:space="preserve">Join us for our first Lunch and Learn. Enjoy a beautifully catered lunch and presentation by Durham Greener Homes on The Home Energy Retrofit Orientation program.   The Home Energy Retrofit Orientation (HERO) program  helps homeowners incorporate best practice energy-efficiency upgrades  in home renovations that improve comfort, resilience, peace of mind,  GHG reductions, and lower energy costs. The sessions are designed to educate  homeowners on the benefits of home energy retrofits, and introduce homeowners  to rebates, incentives &amp; finance options for energy upgrades.  </t>
  </si>
  <si>
    <t>Lunch and Learn- Fire Safety</t>
  </si>
  <si>
    <t>Join Whitby Fire for an engaging and educational Lunch and Learn. Topics will include smoke and carbon monoxide requirements and maintenance, fire blankets, fire extinguishers and home escape planning. Have your questions answered by the experts in fire safety.</t>
  </si>
  <si>
    <t xml:space="preserve">Lunch and Learn- Pharmacy Services
</t>
  </si>
  <si>
    <t>Join pharmacist Karim Ranmal and moderator Tim Westhead for an informative and lively Lunch and Learn session. Discover the many OHIP covered services available from your own pharmacist. Bring along written questions.</t>
  </si>
  <si>
    <t>Retirement Income Management and Investing Workshop</t>
  </si>
  <si>
    <t>A retiree often has 5-10 income sources between pensions and  investments. Learn ways to manage these sources and save tax. Learn a few  investment strategies for retirees. Review strategies for managing investments,  maximize your income and minimize tax when passing money on in your  estate.  Presented by the Retirement Income Group.</t>
  </si>
  <si>
    <t>Group Swimming Lessons</t>
  </si>
  <si>
    <t>Adult Swimmer 1 - Beginner - AOP</t>
  </si>
  <si>
    <t>This program is for new swimmers who are looking to learn the fundamentals of swimming. Participants will learn how to submerge their head and exhale underwater. They will perform floats, glides, and basic kicking techniques on their front, back and side. Swimmers are introduced to front crawl and back crawl. For more information visit our website.</t>
  </si>
  <si>
    <t>Adult Swimmer 1 - Beginner - CRC</t>
  </si>
  <si>
    <t>Adult Swimmer 2 - Intermediate - AOP</t>
  </si>
  <si>
    <t>These intermediate swimmers continue to gain confidence in the water and build on the skills learned in the previous level. Swimmers will work on front and back crawl, the individual components of breaststroke, and sprints. Lastly, swimmers will complete 25 to 50 metres of front crawl and back crawl and will be introduced to interval training. For more information visit our website.</t>
  </si>
  <si>
    <t>Adult Swimmer 2 - Intermediate - CRC</t>
  </si>
  <si>
    <t>Adult Swimmer 3 - Advanced - AOP</t>
  </si>
  <si>
    <t>These advanced swimmers will complete 50 to 100 metres of front crawl, back crawl, and breaststroke, and swim a continuous 300-metre (12 length) workout. Upon completion, swimmers that are interested, the next step is Aquatic Leadership. For more information visit our website.</t>
  </si>
  <si>
    <t>Adult Swimmer 3 - Advanced - CRC</t>
  </si>
  <si>
    <t xml:space="preserve">Fitness Swimmer - AOP
</t>
  </si>
  <si>
    <t>In this course a certified aquatic instructor will coach you through a 1 hour swim workout that will build endurance, strength, and cardio through a combination of lap swimming and drills. This is an excellent opportunity to practice swim strokes, build endurance and meet new friends. Participants must be able to swim a minimum of 50m ( 2 consecutive lengths of the pool unassisted).</t>
  </si>
  <si>
    <t>Fitness Swimmer - CRC</t>
  </si>
  <si>
    <t>Parent and Tot 1 - AOP</t>
  </si>
  <si>
    <t>Designed for the 4 to 12-month old to learn to enjoy the water with a parent. For more information visit our website.</t>
  </si>
  <si>
    <t>Parent and Tot 1 - CRC</t>
  </si>
  <si>
    <t xml:space="preserve">Designed for the 4 to 12-month old to learn to enjoy the water with a parent. For more information visit our website.
</t>
  </si>
  <si>
    <t>Parent and Tot 2 - AOP</t>
  </si>
  <si>
    <t xml:space="preserve">Designed for the 12 to 24-month-old to learn to enjoy the water with the assistance of a parent. For more information visit our website.
</t>
  </si>
  <si>
    <t>Parent and Tot 2 - CRC</t>
  </si>
  <si>
    <t>Parent and Tot 3- AOP</t>
  </si>
  <si>
    <t>Designed for the 2 to 3-year-old to develop confidence and the ability to perform skills with and without assistance from parents. For more information visit our website.</t>
  </si>
  <si>
    <t>Parent and Tot 3- CRC</t>
  </si>
  <si>
    <t xml:space="preserve">Preschool 1 - AOP
</t>
  </si>
  <si>
    <t>These  beginner preschoolers will have fun learning to get in and out of the water. We  will help them jump into chest deep water. We will assist them as they learn to  float and glide on their front and back, learn to get their faces wet, and  blow bubbles underwater. For more information visit our website.</t>
  </si>
  <si>
    <t>Preschool 1 - CRC</t>
  </si>
  <si>
    <t>These preschoolers will have fun learning to get in and out of the water. We will help them jump into chest deep water. We will assist them as they learn to float and glide on their front and back, learn to get their faces wet and blow bubbles underwater. For more information visit our website.</t>
  </si>
  <si>
    <t>Preschool 2 - AOP</t>
  </si>
  <si>
    <t>This level of preschool has participants submerge and exhale underwater comfortably. An emphasis will continue to be on front and back glides (assisted/unassisted) for a distance of 3 metres . They will learn to jump into chest-deep water by themselves, and how to enter and exit the water safely. For more information visit our website.</t>
  </si>
  <si>
    <t>Preschool 3 - AOP</t>
  </si>
  <si>
    <t>Building from the previous level, these preschoolers are now comfortable in the water. Independent floats and glides on front and back with a distance requirement of 5 metres is the focus. Deep water entries and exits are introduced. Participants will recover objects from the bottom in waist-deep water. For more information visit our website.</t>
  </si>
  <si>
    <t>Preschool 3 - CRC</t>
  </si>
  <si>
    <t>Preschool 4 - AOP</t>
  </si>
  <si>
    <t>These intermediate preschoolers continue to work on independence by gliding on their front and back with an emphasis on propulsive kicking. Side flutter kick, surface support, and front crawl in a PFD are introduced. For more information visit our website.</t>
  </si>
  <si>
    <t xml:space="preserve">Preschool 4 - CRC
</t>
  </si>
  <si>
    <t>Preschool 5 - AOP</t>
  </si>
  <si>
    <t>These advanced preschoolers are in the final stage before transferring to the swimmer levels. Swimmers continue to develop their front and back crawl. Participants will tread water unassisted, learn how to do forward rolls into deep water, and will be introduced to whip kick. For more information visit our website.</t>
  </si>
  <si>
    <t>Preschool 5 - CRC</t>
  </si>
  <si>
    <t>Swimmer 1 - AOP</t>
  </si>
  <si>
    <t>These entry level swimmers will become comfortable jumping into water with and without a PFD. They will learn to open their eyes, exhale and hold their breath underwater. They will work on independent floats, glides, and kicking through the water on their front and back. For more information visit our website.</t>
  </si>
  <si>
    <t>Swimmer 1 - CRC</t>
  </si>
  <si>
    <t>These beginners will become comfortable jumping into water with and without a lifejacket. They'll learn to open their eyes, exhale and hold their breath underwater. They'll work on floats, glides and kicking through the water on their front and back. For more information visit our website.</t>
  </si>
  <si>
    <t xml:space="preserve">Swimmer 2 - AOP
</t>
  </si>
  <si>
    <t>Swimmer 2 - CRC</t>
  </si>
  <si>
    <t>These beginners will learn to support themselves at the surface without an aid, learn whip kick, and swim 10 metres of front crawl and back crawl. Swimmers will be introduced to flutter kick interval training. They'll be comfortable jumping into deeper water and learn basic self rescue. For more information visit our website.</t>
  </si>
  <si>
    <t>Swimmer 3 - AOP</t>
  </si>
  <si>
    <t>Transitioning from a 30 minute to a 45 minute lesson, these junior swimmers will work on 15 metres of front and back crawl, and 10 metres of whip kick on their back. Flutter kick interval training increases. They will learn the foundations of diving and do in-water front somersaults and handstands. For more information visit our website.</t>
  </si>
  <si>
    <t>Swimmer 4 - AOP</t>
  </si>
  <si>
    <t>These intermediate swimmers will focus on technique, increase endurance and speed on front and back crawl. Swimmers will be introduced to the individual components of breaststroke. And to cap it all off, swimmers will test their skill with a 5 metre underwater swim. For more information visit our website.</t>
  </si>
  <si>
    <t>Swimmer 5 - AOP</t>
  </si>
  <si>
    <t xml:space="preserve">These swimmers will refine their front crawl, back crawl, and breaststroke techniques. They will pick up the pace with increased interval training from 25 to 50 metre sprints. They will master shallow dives, stationary eggbeater, and in-water back somersaults. For more information visit our website.
</t>
  </si>
  <si>
    <t>Swimmer 6 - AOP</t>
  </si>
  <si>
    <t>These advanced swimmers will easily swim lengths of front crawl, back crawl and breaststroke, and complete a 300 metre workout. They will continue to develop strength and power performing breaststroke sprints over 25 metres. Swimmers will be challenged with sophisticated aquatic skills and continue to prepare participants for their next step, Aquatic Leadership. For more information visit our website.</t>
  </si>
  <si>
    <t>Teen Swimmer 1- Beginner - CRC</t>
  </si>
  <si>
    <t>14-19</t>
  </si>
  <si>
    <t>14, 15, 16, 17, 18, 19</t>
  </si>
  <si>
    <t>These entry level teens are working towards being comfortable in the water and learn the basic mechanics of swimming. Swimmers will learn how to submerge and exhale underwater. Participants will learn floats, glides, and develop basic kicking techniques on their front, back and side. Teens will progress to the foundations of front and back crawl for a distance of 10-15 metres. This level of swimming lessons is equivalent to Swimmer 1 and 2 of the Swim for Life Program. For more information visit our website.</t>
  </si>
  <si>
    <t>Teen Swimmer 1- Beginner- AOP</t>
  </si>
  <si>
    <t xml:space="preserve">Teen Swimmer 2- Intermediate - CRC
</t>
  </si>
  <si>
    <t>These intermediate swimmers will continue to work on front and back crawl, the individual components of breaststroke, and sprints. Swimmers will perform a 5-metre underwater swim and learn basic self rescue skills. This level of swimming is equivalent to Swimmer 3 and 4 of the Swim for Life Program. For more information visit our website.</t>
  </si>
  <si>
    <t>Teen Swimmer 2- Intermediate- AOP</t>
  </si>
  <si>
    <t xml:space="preserve">Teen Swimmer 3- Advanced - CRC
</t>
  </si>
  <si>
    <t>These advanced swimmers will refine their front crawl, back crawl, and breaststroke techniques and complete a 300-metre (12 length) workout. Upon completion, swimmers that are interested, are ready for the next step which is Aquatic Leadership. This level of swimming lessons is equivalent to Swimmer 5 and 6 of the Swim for Life Program. For more information visit our website.</t>
  </si>
  <si>
    <t>Teen Swimmer 3- Advanced- AOP</t>
  </si>
  <si>
    <t>Kids Art Classes</t>
  </si>
  <si>
    <t>KAC - Artscapes with Kat</t>
  </si>
  <si>
    <t xml:space="preserve">Join Artscapes at Station Gallery and unleash your creativity! Each week, our students will explore new materials and playful techniques to create artworks inspired by the world around them. From painting and drawing to experimenting with collage and sculpture, every project is an adventure in self-expression!   *All materials provided *Suitable for all levels of expertise *New projects each session *No class October 31st </t>
  </si>
  <si>
    <t>KAC - Artscapes with Kerry</t>
  </si>
  <si>
    <t>Join Artscapes at Station Gallery and unleash your creativity! Each week, our students will explore new materials and playful techniques to create artworks inspired by the world around them. From painting and drawing to experimenting with collage and sculpture, every project is an adventure in self-expression!   *All materials provided *Suitable for all levels of expertise *New projects each session</t>
  </si>
  <si>
    <t>KAC - Artventure with Ashar</t>
  </si>
  <si>
    <t>Get ready for a creative adventure where kids will explore the exciting world of art! Each week, students will follow step-by-step demonstrations to create a unique project they’ll take home with them. We’ll experiment with painting and drawing materials, sculptural elements, and decorative techniques, offering a well-rounded introduction to art.   *All materials provided *New projects each session *Suitable for all levels of expertise</t>
  </si>
  <si>
    <t>KAC - Artventure with Elaine</t>
  </si>
  <si>
    <t>KAC - Artventure with Lucy</t>
  </si>
  <si>
    <t>KAC - Exploring Paint with Varshitha</t>
  </si>
  <si>
    <t>This painting class invites kids to grab a paintbrush and bring their ideas to life on the canvas! Each week, young artists will experiment with techniques like layering, blending, and brushwork while using a variety of materials. With guided instruction and plenty of freedom to create, this class offers a wonderful opportunity to expand your artistic horizons.  *All materials provided *Suitable for all levels of expertise *New projects each session</t>
  </si>
  <si>
    <t>KAC - Fun with Clay with Kat Lavery</t>
  </si>
  <si>
    <t xml:space="preserve">In this beginner-friendly class, young artists will develop a collection of hand-built pottery projects. Students will use tools to shape and add texture to air-dry clay, then they’ll paint their designs to add a unique flair. This class is a great way to explore creativity, learn new skills, and have fun with clay!  *All materials provided *New projects each session *Suitable for all levels of expertise </t>
  </si>
  <si>
    <t>KAC - Kids 3D Printing: Advanced, with Mike</t>
  </si>
  <si>
    <t>Take your 3D printing skills to the next level! In this class, students will dive deeper into the world of 3D design and printing, creating more complex models with the guidance of their instructor. Using online software, participants will design and print articulated creatures—like snakes and dragons—to bring home and proudly show off.  *All materials provided *Beginner class is a prerequisite *Smaller class size of 6 students *Designs will be printed and ready for pickup 2-3 weeks after the course has ended</t>
  </si>
  <si>
    <t>KAC - Kids 3D Printing: Beginner, with Mike</t>
  </si>
  <si>
    <t>Embark on an exciting journey into the world of 3D printing! Guided by their instructor, students will explore current 3D printing technology and its real-world applications. Participants will use online software to create 3D printed objects like keychains and figurines that they can take home and proudly display.   *All materials provided *Knowledge on how to use a computer keyboard, mouse, and web browser required *Designs will be printed and ready for pickup 2-3 weeks after the course has ended</t>
  </si>
  <si>
    <t>KAC - Let's Draw! with Patrick</t>
  </si>
  <si>
    <t>Let’s learn to draw together! In this beginner drawing course, participants will explore shading techniques, cartooning, and drawing from observation through a variety of fun and engaging activities. As one of the foundational skills in art, this class will help students develop techniques to support their creative growth for years to come!  *All materials provided *New projects each session *Suitable for all levels of expertise *Students are welcome to bring a personal sketchbook</t>
  </si>
  <si>
    <t>Language</t>
  </si>
  <si>
    <t xml:space="preserve">French - Beginner with Maurice </t>
  </si>
  <si>
    <t xml:space="preserve">The French Beginner class is designed for participants who have a basic but limited knowledge of French. You will learn basic French language skills to communicate orally in simple social situations (asking for information, ordering food in a restaurant, etc.). The language taught will be standard international French with occasional references to Quebec French. Fee includes printed materials. </t>
  </si>
  <si>
    <t>French - Intermediate with Maurice</t>
  </si>
  <si>
    <t xml:space="preserve">Intermediate French is a course designed for students who have already studied French and whose level of comprehension and verbal expression allows adequate but less than fluent communication. The focus of the course will be the development of oral communication with the expansion of vocabulary and language structures related to every day situations. Fee includes printed materials. </t>
  </si>
  <si>
    <t>Spanish - Advanced with Tony</t>
  </si>
  <si>
    <t xml:space="preserve">This advanced class is geared to those wishing to combine all the skills learned from the Beginner and Intermediate Spanish classes. Fee includes printed materials. </t>
  </si>
  <si>
    <t>Spanish - Beginner with Tony</t>
  </si>
  <si>
    <t xml:space="preserve">This introductory course is designed for those of you with no previous knowledge of the language, are travelling to Spanish speaking countries or for your own interest. This class is mostly conversational, but some grammar study will be required. A workbook is required for an additional $30.00. </t>
  </si>
  <si>
    <t>Spanish - Intermediate with Tony</t>
  </si>
  <si>
    <t xml:space="preserve">Special emphasis is placed on conversational Spanish by expanding your vocabulary with idioms and expressions as well as your listening and writing skills. Topics to include grammar (indicative mood verb tenses) conjugation, translations, games, songs, Hispanic culture and literature. Fee includes printed materials. </t>
  </si>
  <si>
    <t>Bronze Cross and Emergency First Aid</t>
  </si>
  <si>
    <t>Bronze Cross is a Lifesaving Society certification course for candidates who hold current Bronze Medallion certification. Bronze Cross is the prerequisite for the National Lifeguard Service Award. Upon successful completion of the course, candidates receive certification in Emergency First Aid and CPR 'B'. Please provide proof of prerequisite when registering. Topics include lifesaving vs. lifeguarding, teamwork and rescues, and management of spinal injuries. 100 per cent attendance is required. Candidates who are younger than fourteen years of age and hold a current Bronze Medallion must register in person at one of our Town of Whitby recreational facilities.</t>
  </si>
  <si>
    <t>Bronze Medallion</t>
  </si>
  <si>
    <t>Candidates develop the judgement, skills, and fitness required for water rescues including tows, carries, defenses, and releases as well as resuscitation skills. Candidates develop stroke efficiency and endurance in a timed swim.  As a prerequisite for this program, candidates must be thirteen years of age or have a current Bronze Star certification. Please bring prerequisite information to the first class. 100 per cent attendance is required.</t>
  </si>
  <si>
    <t>Bronze Star is an excellent preparation for success in Bronze Medallion. Participants develop problem solving and decision making skills as individuals and partners. They learn CPR and develop water smart confidence and the lifesaving skills needed to be their own personal lifeguard. Students who achieve this award can register in Bronze Medallion/Emergency First Aid and CPR 'B'.   The minimum prerequisite for this program is Swimmer 6 and 10 years of age. Canadian Swim Patrol is recommended.</t>
  </si>
  <si>
    <t>Canadian Swim Patrol 1- Rookie</t>
  </si>
  <si>
    <t>In Rookie, the first level in the Canadian Swim Patrol  Program, swimmers continue stroke development with 50 metre swims of front crawl,  back crawl and breaststroke. Lifesaving Sport skills include a 25 metre obstacle  swim and 15 metre object carry. First aid focuses on assessment of conscious  victims, contacting EMS and treatment for bleeding. Fitness improves in 350 metre  workouts and 100 metre timed swims. The minimum prerequisite for this program is  Swimmer 6 and 8 years of age</t>
  </si>
  <si>
    <t>Canadian Swim Patrol 2- Ranger</t>
  </si>
  <si>
    <t>In Ranger, the second level in the Canadian Swim Patrol  Program, swimmers develop better strokes over 75 m swims of each stroke. They  tackle Lifesaving Sport skills in a lifesaving medley, timed object support and  rescue with a buoyant aid. First aid focuses on assessment of unconscious  victims, treatment of victims in shock and obstructed airway procedures. Skill  drills develop a strong lifesaving foundation. The minimum prerequisite for  this program is Swimmer 6, 8 years of age and completed Rookie Patrol.</t>
  </si>
  <si>
    <t xml:space="preserve">Canadian Swim Patrol 3- Star
</t>
  </si>
  <si>
    <t>In Star, the third and final level of the Canadian Swim  Patrol Program, swimmers are challenged with 600 m workouts, 300 m timed swims  and a 25 m object carry. Strokes are refined over 100 m swims. First aid  focuses on treatment of bone, joint injuries and respiratory emergencies  including asthma and allergic reactions. Lifesaving skills include defence  methods, victim removals and rolling over and supporting a victim face up in  shallow water. The minimum prerequisite for this program is Swimmer 6, 8 years of  age and completed Rookie and Ranger Patrol.</t>
  </si>
  <si>
    <t>NLS &amp; Standard First Aid &amp; CPR 'C'</t>
  </si>
  <si>
    <t>This is a Lifesaving Society certification course and a nationally recognized lifeguarding award. Candidates must be 15-years-old by the date of the exam. This course also certifies a candidate in Standard First Aid &amp; CPR 'C'. Bronze Cross is a prerequisite for this course. Please provide proof of prerequisite both when registering and on the first day of lessons. 100 per cent attendance is mandatory.</t>
  </si>
  <si>
    <t>Swim for Life &amp; Lifesaving &amp; Emergency First Aid Instructor</t>
  </si>
  <si>
    <t>This is a two certification course. The Lifesaving Society Swim for Life Instructor course prepares the candidate to teach and evaluate the swimming strokes and related skills found in the Lifesaving Society Swim for Life program.  The Lifesaving Instructor course prepares the candidate to organize, plan, teach and evaluate lifesaving and first aid skills as well as resuscitation techniques to instruct Lifesavings Canadian Swim Patrol, Bronze Medallion, Bronze Cross and Emergency First Aid programs.  Candidates will be required to complete volunteer hours alongside a certified instructor to gain practical experience.  100% attendance is required.</t>
  </si>
  <si>
    <t>Leadership and Training</t>
  </si>
  <si>
    <t>Babysitting Course</t>
  </si>
  <si>
    <t>In this Canadian Red Cross course delivered by Durham First Aid Inc., experienced Youth Leaders will provide a course in basic first aid and care-giving skills. Participants learn how to provide care to younger children from a variety of age groups and how to prevent and respond to emergencies. This course also offers youth the training to promote themselves as a babysitter to prospective parents. Help your child build valuable skills for a lifetime, as a trained babysitter.</t>
  </si>
  <si>
    <t>Leagues and Sporting Groups</t>
  </si>
  <si>
    <t xml:space="preserve">Badminton - Adult
</t>
  </si>
  <si>
    <t>Play badminton and have loads of fun staying active. Participants will rotate through games with other players. Some experience is recommended. Racquets are provided but you are welcome to bring your own.</t>
  </si>
  <si>
    <t>Badminton - Basics for Kids</t>
  </si>
  <si>
    <t>This program is for kids that are new to the sport of badminton and want to learn how to play. Learn different shots, how to serve, general rules and have fun along the way. Racquets are provided but you are welcome to bring your own.</t>
  </si>
  <si>
    <t>Badminton - Kids</t>
  </si>
  <si>
    <t>Participants will learn the rules and techniques of badminton in a non-competitive, friendly environment along with other children. Racquets are provided but you are welcome to bring your own.</t>
  </si>
  <si>
    <t>Badminton - Youth</t>
  </si>
  <si>
    <t>Participants will get to work on skills during drills and friendly gameplay. Some experience recommended. Racquets are provided but you are welcome to bring your own.</t>
  </si>
  <si>
    <t>Badminton for Adults-Pick-up</t>
  </si>
  <si>
    <t>Enjoy a game of pick-up badminton with other enthusiasts! Please bring your own racquet and wear indoor shoes. There will be 4 players per court.</t>
  </si>
  <si>
    <t>Badminton for Kids</t>
  </si>
  <si>
    <t>Have fun learning the rules and techniques of badminton in a non-competitive, friendly environment. Racquets are available, but you are welcome to bring your own.</t>
  </si>
  <si>
    <t>Badminton League</t>
  </si>
  <si>
    <t xml:space="preserve">Join this league for some fun and exercise. Price includes shuttlecock fee.    </t>
  </si>
  <si>
    <t>Ball Hockey - Adult</t>
  </si>
  <si>
    <t>You will play with other adults in a fully equipped gymnasium. This program is co-ed and runs pick-up style with a staff organizing teams each week for a fun and friendly recreational game of hockey. You are welcome to bring your own stick without tape.</t>
  </si>
  <si>
    <t>Basketball - Basics for Kids</t>
  </si>
  <si>
    <t>Your child will learn how to play basketball in a fun and friendly environment. They learn new skills and play fun, non-competitive games. Rules are gradually introduced as everyone learns how to play the game of basketball.</t>
  </si>
  <si>
    <t>Basketball - Kids</t>
  </si>
  <si>
    <t>Players develop their basketball skills through non-competitive games and fun drills focusing on dribbling, passing and shooting skills.</t>
  </si>
  <si>
    <t xml:space="preserve">Basketball - Youth
</t>
  </si>
  <si>
    <t>Basketball with Community Connection</t>
  </si>
  <si>
    <t xml:space="preserve">This program is a combination of skill development and games in a non competitive environment. Please wear comfortable clothing and non-marking running shoes.
</t>
  </si>
  <si>
    <t>Brooklin Martial Arts-Advanced B.B.T. Class</t>
  </si>
  <si>
    <t>The Brooklin Martial Arts Advanced B.B.T. Class is for students who have earned a Brooklin Martial Arts Brown Belt or higher. This class is for our dedicated students who are on the quest to be their best. The goal of our advanced classes is to help our student athletes reach their full potential. With an excellence mindset, we challenge our students demonstrate what they’ve learned with full passion and intensity. We incorporate more dynamic drills to build their skill and focused training to help them achieve their personal training goals. This is all in preparation for our students to test for their black belts, and prove they embody the Indomitable Spirit of a warrior!</t>
  </si>
  <si>
    <t>Brooklin Martial Arts-Beginner/Fundamentals Class</t>
  </si>
  <si>
    <t>The Brooklin Martial Arts Beginner &amp; Fundamentals Class is our entry level program for NEW students 8 years old and older. Our classes focus on attention and discipline, thus building a sense of accomplishment and fostering self-confidence. Our classes are an excellent full-body workout with a focus on self-discipline and confidence. This class teaches the students foundational martial arts and self-defence techniques, including blocks, punches, kicks and stances. Returning students have the opportunity to refine their fundamental martial arts skills to progress up the remaining fundamental belt ranks.</t>
  </si>
  <si>
    <t>Brooklin Martial Arts-Black Belt Mastery Class</t>
  </si>
  <si>
    <t>The Brooklin Martial Arts Black Belt Mastery Class is for students who have earned the rank of Black Belt. The training journey does not end upon earning a Black Belt. To earn a Black Belt a student must demonstrate they grasp a fundamental understanding of the foundational  skills of the Martial Arts. Upon earning the Black Belt now one must  strive for mastery. “A Black Belt is a White Belt that never gave up.”  In this class we challenge our Black Belts to embrace the beginner, or white  belt, mindset to continue learning and growing as a Martial Artist. We  will refine our techniques, test our knowledge and learn new skills.  There is a comprehensive Black Belt curriculum that provides the  opportunity for Black Belt students to progress to further ranks,  degrees or dan of Black Belt.</t>
  </si>
  <si>
    <t>Brooklin Martial Arts-Brooklin Buddies</t>
  </si>
  <si>
    <t>The Brooklin Buddies class is our entry level class for any child between the ages of 5 and 7. At this age, they are in their prime development of listening and functioning. While Brooklin Buddies will be learning foundational martial arts techniques, our main focus is in helping your child in developing key skills such as listening, focusing, cooperation, control, discipline, memory, and balance. The curriculum includes a variety of drills used to teach each skill. The Brooklin Buddies classes will help them use their body and mind to its fullest potential. For your convenience, the same class is offered at both 6:00 and 6:30.</t>
  </si>
  <si>
    <t>Brooklin Martial Arts-Intermediate B.B.T Class</t>
  </si>
  <si>
    <t>Indoor Soccer - Kids</t>
  </si>
  <si>
    <t xml:space="preserve">Your child will learn how to play soccer in a fun and friendly environment. They learn new skills and play fun, non-competitive games.
</t>
  </si>
  <si>
    <t>Men's Basketball-Pick-up</t>
  </si>
  <si>
    <t>Enjoy a friendly pick-up game of basketball.</t>
  </si>
  <si>
    <t xml:space="preserve">Parent and Tot Basketball
</t>
  </si>
  <si>
    <t>Children will partner with their parents to learn foundational skills for basketball in a fun environment. Using child-size nets and basketballs, kids will be introduced to skills like dribbling, shooting, passing and catching while also learning basic rules. This program will have structured learning and free-play for you and your little one.</t>
  </si>
  <si>
    <t xml:space="preserve">Parent and Tot Indoor Soccer
</t>
  </si>
  <si>
    <t>Parents and children can enjoy a fun, non-competitive introduction to the game of soccer in this program.  Take part in free-play, basic skills and fun games and activities.</t>
  </si>
  <si>
    <t xml:space="preserve">Parent and Tot Kinder Sports
</t>
  </si>
  <si>
    <t>This parent and child program is suited for the little athlete in your family. Each week, children enjoy learning new sports and basic skills. Free-play and fun games and activities are also included.</t>
  </si>
  <si>
    <t xml:space="preserve">Parent and Tot Rookie Sports </t>
  </si>
  <si>
    <t>Parents will partner with their mini-athlete in this introduction to sports. Children will learn basic skills like running, kicking, throwing and catching.  Activities will focus on developing fundamentals they will use in sports throughout their life. This program will have structured learning and free-play for you and your little one.</t>
  </si>
  <si>
    <t xml:space="preserve">Pickleball - Adult Beginner
</t>
  </si>
  <si>
    <t>This program is designed for beginners who are ready to play. Some instruction will be provided. Rules and gameplay experience is recommended. Players will rotate through games each class. It is recommended you bring your own paddle, as paddles are limited.</t>
  </si>
  <si>
    <t xml:space="preserve">Pickleball - Adult Intermediate
</t>
  </si>
  <si>
    <t>Pickleball - All levels</t>
  </si>
  <si>
    <t>This Pickleball League is designed for those who already know how to play the game and keep score as no formal instruction will be given. This league combines Beginner, Intermediate and Advanced levels of players. Price includes ball fee. Due to the high demand for pickleball programs, registration is limited to 2 classes per session per person to accommodate as many players as possible.</t>
  </si>
  <si>
    <t>Pickleball - Learn to Play Beginners</t>
  </si>
  <si>
    <t xml:space="preserve">  This program is designed for those brand new to the sport. Topics will include safety aspects, rules of play, shot types, scoring, strategies, drills and how to play Pickleball. Participants will build up to playing full games. Group and individual instruction will be given. Paddles are provided but you are welcome to bring your own. Due to the high demand for pickleball programs, registration is limited to 2 classes per session per person to accommodate as many players as possible.</t>
  </si>
  <si>
    <t>Pickleball - Level 3</t>
  </si>
  <si>
    <t>This  Level 3 League is for experienced advanced pickleball players. Balls will be  provided. Basket rotation, timed games, and other formats will occur throughout the session. Due to the high demand for pickleball programs,  registration is limited to 2 classes per session per person to accommodate as  many players as possible.</t>
  </si>
  <si>
    <t>Pickleball - Level 1 and 2</t>
  </si>
  <si>
    <t>Pickleball is one of the fastest growing sports in North America. This program is for those at the introductory to junior level of play. You MUST know how to play pickleball and keep score as no formal instruction will be given. Price includes ball fee. Due to the high demand for pickleball programs, registration is limited to 2 classes per session per person to accommodate as many players as possible.</t>
  </si>
  <si>
    <t>Pickleball - Level 2</t>
  </si>
  <si>
    <t>You MUST know how to play pickleball and keep score as no formal instruction will be given. Must have experience in keeping score and experience with playing the game. This program is for those at the intermediate level of play. Price includes ball fee. Due to the high demand for pickleball programs, registration is limited to 2 classes per session per person to accommodate as many players as possible.</t>
  </si>
  <si>
    <t>Pickleball - Level 2 and Level 3</t>
  </si>
  <si>
    <t>This combined intermediate and Advanced program is designed for those who already know how to play the game and keep score as no formal instruction will be given. Price included ball fee. Due to the high demand for pickleball programs, registration is limited to 2 classes per session per person to accommodate as many players as possible.</t>
  </si>
  <si>
    <t xml:space="preserve">Pickleball Tournament- Level 1 </t>
  </si>
  <si>
    <t>Join us for a fun recreational tournament! Co-ed Level 1 Individual Tournament format will be rally point scoring, timed games and rotation.  A demo will be given about rally point scoring. Space is limited to 16 players.  Players MUST be able to stay for the full duration of the tournament.</t>
  </si>
  <si>
    <t>Pickleball-Pick-up</t>
  </si>
  <si>
    <t>Enjoy a pick-up game with other enthusiasts. Rules and game play experience is required. Please bring your own paddle and indoor shoes. There will be 4 players per court.</t>
  </si>
  <si>
    <t xml:space="preserve">Preschool Fun Play Group
</t>
  </si>
  <si>
    <t>0, 1, 2, 3, 4, 5, 6</t>
  </si>
  <si>
    <t>Our staff fill the gymnasium with cars, blocks, toys and more! Children get to run, dance and laugh in an unstructured, open-play setting. Indoor shoes are recommended. Adults are responsible for the supervision of their children. For children under 6. No registration needed. Pay at the front desk before entering the gym.</t>
  </si>
  <si>
    <t>Soccer for Kids with Community Connection</t>
  </si>
  <si>
    <t>Children learn the rules, improve skills and participate in drills and scrimmages. Please wear comfortable clothing and non-marking running shoes. Players do not require shin pads. Indoor soccer balls are used.</t>
  </si>
  <si>
    <t>Sportball - Indoor Coach and Child Multi-Sport</t>
  </si>
  <si>
    <t>Children will participate in eight popular sports: soccer, hockey, baseball, basketball, football, tennis, volleyball and golf. The focus of this program is gross motor skills development.</t>
  </si>
  <si>
    <t>Sportball - Indoor Parent and Child Multi-Sport</t>
  </si>
  <si>
    <t>Children and parents will develop skills in eight different ball sports. Children learn important introductory physical skills and develop confidence in their abilities. Parents also learn techniques for use outside of Sportball classes.</t>
  </si>
  <si>
    <t>Sportball - Outdoor Coach and Child Multi-Sport</t>
  </si>
  <si>
    <t>Children will participate in a different sport each week. The focus of this program is gross motor skills development. Parents are required to remain at the field during the classes.</t>
  </si>
  <si>
    <t>Sportball - Outdoor Coach and Child Soccer</t>
  </si>
  <si>
    <t xml:space="preserve">Classes are dedicated to skill development and play in an exciting, non-competitive environment. Parents are required to remain at the field during the classes.
</t>
  </si>
  <si>
    <t>Sportball - Outdoor Coach and Child Soccer/T-Ball</t>
  </si>
  <si>
    <t>The first half of the program focuses on soccer skills including: throw-ins, dribbling, trapping, passing, goalie skills and more. The second half of the program helps children develop T-Ball/baseball skills such as throwing, catching, correct batting form, running bases, fielding and positional play. Parents are required to remain at the field during the classes.</t>
  </si>
  <si>
    <t>Sportball - Outdoor Parent and Child Multi-Sport</t>
  </si>
  <si>
    <t>Tennis League</t>
  </si>
  <si>
    <t>Join the Whitby 55+ Tennis League for recreational tennis and some planned tournaments. Days of play are Tuesday and Thursday 8:00 - 10:00 a.m. and Friday 7:00 - 9:00 a.m.  ** An additional $10 ball fee will be collected on the first day of play by the convenor.**</t>
  </si>
  <si>
    <t>Volleyball Adult Co-Ed Recreational</t>
  </si>
  <si>
    <t>Enjoy a pick up game of volleyball with other enthusiasts. All skill levels are welcome. Please wear non-marking shoes.</t>
  </si>
  <si>
    <t>Volleyball Co-ed</t>
  </si>
  <si>
    <t xml:space="preserve">In this co-ed program, participants learn and improve their skills in a fun environment.
</t>
  </si>
  <si>
    <t>Leisure Programs</t>
  </si>
  <si>
    <t>This group meets once a month and generates a stimulating discussion on a current novel.</t>
  </si>
  <si>
    <t>This drop-in program is for all bridge players! Bring your partner and join this group for an afternoon of cards. A participation fee is paid each week to the Convenor at time of program.</t>
  </si>
  <si>
    <t>Penny Bingo</t>
  </si>
  <si>
    <t>Do you want to get rid of your pennies? Please remember to bring your jar of pennies and join us for a fun afternoon full of laughs and giggles!</t>
  </si>
  <si>
    <t>Pickleball - All Levels Drop-In</t>
  </si>
  <si>
    <t xml:space="preserve">Drop-in for an all level Pickleball play. A participation fee is collected by the Reception staff each week.  Maximum 25 participants.
</t>
  </si>
  <si>
    <t>Music and Drama</t>
  </si>
  <si>
    <t>Drumming for Health - Level 1 with Julie</t>
  </si>
  <si>
    <t xml:space="preserve">Drum your way to better health. This course is a basic introduction to Djembe drumming. Learn a variety of lively rhythms, how to jam with others and enjoy the many health benefits associated with drumming. Reduce stress, have fun and feel better. Drums are provided or bring your own.
</t>
  </si>
  <si>
    <t>Drumming for Health - Level 2 with Julie</t>
  </si>
  <si>
    <t>This class is for experienced drum students who have taken the Level 1 class several times and are now ready and encouraged by the instructor to seek proficiency with their drumming. Participants will be given the challenge of learning more complex rhythms and polyrhythms.</t>
  </si>
  <si>
    <t>Guitar for Kids</t>
  </si>
  <si>
    <t>Continue learning to play the guitar. Please bring your own acoustical guitar.</t>
  </si>
  <si>
    <t>Guitar For Kids- Level 1</t>
  </si>
  <si>
    <t>Learn the fundamentals of reading sheet music by playing musical exercises and simple songs. Please bring your own acoustical guitar.</t>
  </si>
  <si>
    <t>Private Swimming Lessons</t>
  </si>
  <si>
    <t>Private Swimming Lessons- AOP</t>
  </si>
  <si>
    <t>3-15</t>
  </si>
  <si>
    <t>3, 4, 5, 6, 7, 8, 9, 10, 11, 12, 13, 14, 15</t>
  </si>
  <si>
    <t>One on one instruction. Swimmer's abilities will be assessed on the first week to determine the appropriate level, unless a previous progress card has been submitted to the instructor. For more information visit our website.</t>
  </si>
  <si>
    <t>Private Adult Swimmer - AOP</t>
  </si>
  <si>
    <t>In this one-on one instruction, participants will work at their own pace to develop skills taught in Adult Swimmer 1, 2, or 3. For more information visit our website.</t>
  </si>
  <si>
    <t>Private Adult Swimmer- CRC</t>
  </si>
  <si>
    <t>Private Swimming Lessons- CRC</t>
  </si>
  <si>
    <t xml:space="preserve">One on one instruction. Swimmer's abilities will be assessed on the first week to determine the appropriate level, unless a previous progress card has been submitted to the instructor. For more information visit our website.
</t>
  </si>
  <si>
    <t>Private Teen Swimmer - CRC</t>
  </si>
  <si>
    <t>In this one-on-one instruction, participants will work at their own pace to develop skills taught in Teen Swimmer 1, 2 or 3. For more information visit our website.</t>
  </si>
  <si>
    <t>Sciences</t>
  </si>
  <si>
    <t>Biology Hike with Wilf - Fall Wildflowers and Fruits</t>
  </si>
  <si>
    <t>Join Wilf, an experienced guide, on a hike/challenging walk to view Fall wildflowers and fruits.  Meet at the paid parking area at Heber Down, accessed from Lyndebrook Road. If raining, you will be called in advance of cancellation. Rain date: Thursday, September 18. Please Note: Parking fee is not included in registration fee.</t>
  </si>
  <si>
    <t>Biology with Amanda</t>
  </si>
  <si>
    <t>Join us for this 5 week class and learn about the origin of animal fligh</t>
  </si>
  <si>
    <t>Semi Private Swimming Lessons</t>
  </si>
  <si>
    <t>Semi-Private Preschool 1 - AOP</t>
  </si>
  <si>
    <t>These beginner preschoolers will have fun learning to get in and out of the water. We will help them jump into chest deep water. We will assist them as they learn to float and glide on their front and back, learn to get their faces wet and blow bubbles underwater. For more information visit our website.</t>
  </si>
  <si>
    <t>Semi-Private Preschool 1 - CRC</t>
  </si>
  <si>
    <t xml:space="preserve">These beginner preschoolers will have fun learning to get in and out of the water. We will help them jump into chest deep water. We will assist them as they learn to float and glide on their front and back, learn to get their faces wet and blow bubbles underwater. For more information visit our website.
</t>
  </si>
  <si>
    <t>Semi-Private Preschool 2 - AOP</t>
  </si>
  <si>
    <t>This level of preschoolers submerge and exhale underwater comfortably. As emphasis will continue to be on front and back glides (assisted/unassisted) for a distance of 3 metres. A front swim with kick is introduced. They will learn to jump into chest deep water by themselves, and how to enter and exit the water safely. For more information visit our website.</t>
  </si>
  <si>
    <t>Semi-Private Preschool 2 - CRC</t>
  </si>
  <si>
    <t>Semi-Private Preschool 3 - AOP</t>
  </si>
  <si>
    <t>Building from the previous level, these preschoolers are now comfortable in the water. Independent floats, and glides, on front and back with a distance requirement of 5 metres are a focus. Deep water entries and exits are introduced. For more information visit our website.</t>
  </si>
  <si>
    <t>Semi-Private Preschool 3 - CRC</t>
  </si>
  <si>
    <t xml:space="preserve">Building from the previous level, these preschoolers are now comfortable in the water. Independent floats, and glides, on front and back with a distance requirement of 5 metres are a focus. Deep water entries and exits are introduced. For more information visit our website.
</t>
  </si>
  <si>
    <t>Semi-Private Preschool 4 - AOP</t>
  </si>
  <si>
    <t>These intermediate preschoolers continue to work on independence by gliding on front and back with an emphasis on propulsive kicking. Side flutter kick and surface support in a PFD are introduced. Ratio 3:1. For more information visit our website.</t>
  </si>
  <si>
    <t>Semi-Private Preschool 4 - CRC</t>
  </si>
  <si>
    <t xml:space="preserve">Advanced preschoolers will learn to do solo jumps into deeper water and get out by themselves. They'll do sideways entries and open their eyes underwater. They'll master a short swim on their front wearing a lifejacket, gliding, and kicking on their side. Ratio 3:1
</t>
  </si>
  <si>
    <t>Semi-Private Preschool 5 - CRC</t>
  </si>
  <si>
    <t xml:space="preserve">These youngsters get more adventuresome with a forward roll entry wearing a lifejacket and treading water for 10 seconds. They'll work on front and back crawl swims for 5 metres, interval training and get a giggle out of whip kick. Ratio 3:1
</t>
  </si>
  <si>
    <t>Semi-Private Swimmer 1 - AOP</t>
  </si>
  <si>
    <t>These entry level swimmers will become comfortable jumping into water with and without a PFD. They will learn to open their eyes, exhale and hold their breath underwater. They will work on independent floats, glides, and kicking through the water on their front and back. Ratio 3:1 For more information visit our website.</t>
  </si>
  <si>
    <t>Semi-Private Swimmer 1 - CRC</t>
  </si>
  <si>
    <t>Semi-Private Swimmer 2 - AOP</t>
  </si>
  <si>
    <t xml:space="preserve">These beginners will learn to support themselves at the surface without an aid, learn whip kick, and swim 10 metres of front and back crawl. Swimmers will be introduced to flutter kick interval training. Participants will be comfortable jumping into deep-water and learn basic self-rescue. Ratio 3:1 For more information visit our website. 
</t>
  </si>
  <si>
    <t>Semi-Private Swimmer 2 - CRC</t>
  </si>
  <si>
    <t>Semi-Private Swimmer 3 - AOP</t>
  </si>
  <si>
    <t xml:space="preserve">Transitioning from a 30 minute to 45 minute lesson, these junior swimmers will work on 15 metres of front and back crawl, and 10 metres of whip kick on their back. Flutter kick interval training increases. They will learn the foundations of diving and do in-water front somersaults and handstands. Ratio 3:1 For more information visit our website.
</t>
  </si>
  <si>
    <t xml:space="preserve">Semi-Private Swimmer 4 - AOP </t>
  </si>
  <si>
    <t>These intermediate swimmers will focus on technique, increase endurance and speed on front and back crawl. Swimmers will be introduced to the individual components of breaststroke. And to cap it all off, swimmers will test their skill with a 5 metre underwater swim. Ratio 3:1 For more information visit our website.</t>
  </si>
  <si>
    <t>Semi-Private Swimmer 5- AOP</t>
  </si>
  <si>
    <t>These swimmers will refine their front crawl, back crawl, and breaststroke techniques. They will pick up the pace with increased interval training from 25 to 50 metre sprints. They will master shallow dives, stationary eggbeater, and in-water back somersaults. Ratio 3:1 For more information visit our website.</t>
  </si>
  <si>
    <t>Semi-Private Swimmer 6 - AOP</t>
  </si>
  <si>
    <t>These advanced swimmers will easily swim lengths of front crawl, back crawl and breaststroke, and complete a 300 metre workout. They will continue to develop strength and power performing breaststroke sprints over 25 metres. Swimmers will be challenged with sophisticated aquatic skills and continue to prepare participants for their next step, Aquatic Leadership. Ratio 3:1 For more information visit our website.</t>
  </si>
  <si>
    <t>Awareness Pin Two Day Workshop</t>
  </si>
  <si>
    <t>Join  us for our first  Awareness Pin Two Day Workshop with Janet Dugan September 18 &amp; 25 1-4  Session 1 (up to 3 hours) Participants will create an Awareness pin using the one needle flat stitch method of bead embroidery. Participants will choose the type of pin, the colour of beads and backing for the project. Two or three rows will be beaded around the cabochon to complete the first part of the pin making process. Next, the project and backing will be cut out, a pin attached and then glued.  Session 2 (up to 3 hours) Participants will learn how to use the whip stitch method of edging to bring the back and front of the project together.   Janet Dugan  Artisan  Changing Sky Designs  Janet is of mixed heritage. Her Spirit name in Ojibwe is Onsek Keeshigo (kwe),  meaning Changing Sky (woman)  Janet is a proud member of Munsee Delaware FN (Leni Lenape) Wolf Clan. Her  maternal Grandmother was a member of Alderville FN, and her maternal Great  Grandmother was a member of Akwesasne FN, Turtle Clan.  The fallout from the residential school experience for Indigenous people has affected her  family tremendously. Her Great Grandmothers were best friends during their time at  residential school. Her Maternal Grandmother attended day school in Alderville FN, and  her Mother was detained in the Mohawk Institute as a young girl along with her siblings.  Janet began her journey with seed beads in 2018 when she founded the “Red Dress  Pin Project”. She has made over 350 red dress pins with all proceeds going to  organizations who support Indigenous Women, Girls and Two Spirit who are at risk of  becoming murdered or missing. More than $4,000 has been donated to date.  Beading is an important part of her healing journey.  Janet believes that beading is medicine</t>
  </si>
  <si>
    <t>Holiday Tea</t>
  </si>
  <si>
    <t>Join us for a cozy and festive Holiday Tea, filled with warm drinks, sweet treats, and cheerful company! Celebrate the season with music, conversation, and a touch of holiday magic in the company of friends old and new. Sponsored by the Court at Brooklin.</t>
  </si>
  <si>
    <t>Line Dance Mini-Workshop with Karen</t>
  </si>
  <si>
    <t xml:space="preserve">Come with your friends and dance with Karen Preston at this Line Dance Mini-Workshop and Social. Enjoy this fun-filled evening of all the dances you love, meet new friends and have some fun! This program is suitable for those with some line dance experience.  Bring your water bottle and dancing shoes. </t>
  </si>
  <si>
    <t>Mulligans Indoor Golf</t>
  </si>
  <si>
    <t>Join us for some fun at Mulligans Golf Simulator!  Enjoy light refreshments while golfing various courses of your choice.   Please note that participants are responsible for their own transportation to Mulligans.</t>
  </si>
  <si>
    <t>Murder Mystery Dinner</t>
  </si>
  <si>
    <t xml:space="preserve">Elmdale High's head cheerleader, Sue McNaughton has been murdered. Enjoy a dinner in the "Sugar Shack Cafe" and see if we can unravel this puzzling crime. Come in your best 1950s/1960s attire to help set the scene.   55+ Recreation Centre. </t>
  </si>
  <si>
    <t xml:space="preserve">Pink Tea - Summer Student Event
</t>
  </si>
  <si>
    <t>During the women’s suffrage movement, political meetings were covertly called Pink Teas. Today Pink Teas are held in honour of women’s liberation and accomplishments. Join us for an afternoon of tea, refreshments and fun to be had!</t>
  </si>
  <si>
    <t>Remembering Veterans Tea</t>
  </si>
  <si>
    <t xml:space="preserve">Join us for tea, treats and Remembrance day readings as we remember the men and   women who served and sacrificed for our   country. This is a registered event.    
</t>
  </si>
  <si>
    <t>Rotary Bingo</t>
  </si>
  <si>
    <t>Join us for a night of Bingo! This event is sponsored by the Rotary Club of Whitby.</t>
  </si>
  <si>
    <t>Walking Together: A Journey Through Truth, Reconciliation</t>
  </si>
  <si>
    <t>Dr. Peter Menzies has over 20 years of experience in Social Work. He has spent part of his career supporting his personal community of the Sagamok Anishnawbek First Nation peoples, among communities across northern Ontario. Peter is experienced with working with child welfare and income maintenance.   During this two-hour workshop, participants will be introduced to issues confronting Indigenous Peoples in Canada through a public policy framework. Central to this workshop is an overview examination of Indigenous Peoples’ experience with colonialism, ceremonies, celebrations, urban issues, and developing partnerships with Indigenous communities. Learning objective • Develop an understanding of the historic, social, and political factors that has shaped the experiences of Indigenous Peoples • Understand the impact of current public policy on the lives of Indigenous Peoples • Understanding the parameters of Intergenerational Trauma • Building partnerships/alliances with Indigenous communities</t>
  </si>
  <si>
    <t>AAC - 3D Printing with Mike</t>
  </si>
  <si>
    <t>Discover the possibilities of 3D printing in this hands-on introductory course. With guidance from an experienced instructor, participants will explore current 3D printing technology, software, and real-world applications. Using online tools, you'll design and augment custom objects to take home and showcase.  *All materials provided *Knowledge on how to use a computer keyboard, mouse, and web browser required *Designs will be printed and ready for pickup 2-3 weeks after the course has ended</t>
  </si>
  <si>
    <t>AAC - Abstract Landscape Painting with Randy</t>
  </si>
  <si>
    <t xml:space="preserve">Break free from realism and reimagine the landscape through shape, colour, and texture! Working from a reference photo, you'll experiment with layering, composition, and bold visual choices to create an expressive, stylized landscape. Through demonstration and discussion, you'll build foundational skills while embracing creativity, risk-taking, and your unique artistic voice.  *Beginner/Intermediate painting experience required *Participants bring their own materials, oil or acrylic *Smaller class size of 8 students *No class Oct. 31st  Please download the Student Supply List below or at stationgallery.ca/learn </t>
  </si>
  <si>
    <t>AAC - Acrylic Painting with Chelsea Frattura</t>
  </si>
  <si>
    <r>
      <rPr/>
      <t xml:space="preserve">Join us for an enlightening six-week acrylic painting course where you can unleash your creativity. You’ll explore essential techniques such as colour mixing, brushwork, and layering, while diving into various art styles and history. Don't worry if you've never painted before, our instructors will happily guide you through the process!  *Suitable for all levels of expertise  Please download the Student Supply List below or at </t>
    </r>
    <r>
      <rPr>
        <color rgb="FF1155CC"/>
        <u/>
      </rPr>
      <t>stationgallery.ca/learn</t>
    </r>
  </si>
  <si>
    <t>AAC - Acrylic Painting with Jean Jiang</t>
  </si>
  <si>
    <r>
      <rPr/>
      <t xml:space="preserve">Join us for an enlightening six-week acrylic painting course where you can unleash your creativity. You’ll explore essential techniques such as colour mixing, brushwork, and layering, while diving into various art styles and history. Don't worry if you've never painted before, our instructors will happily guide you through the process!  *Suitable for all levels of expertise  Please download the Student Supply List below or at </t>
    </r>
    <r>
      <rPr>
        <color rgb="FF1155CC"/>
        <u/>
      </rPr>
      <t>stationgallery.ca/learn</t>
    </r>
  </si>
  <si>
    <t>AAC - Art is Therapy with Bobby McBride</t>
  </si>
  <si>
    <t xml:space="preserve">The Art is Therapy program at Station Gallery introduces the principles of mindfulness, demonstrating how these can be incorporated into the visual arts. Using simple, relaxing and meditative art activities, participants will be encouraged to focus on the present moment, helping to reduce stress and increase a sense of calm.  *All materials provided *Suitable for all levels of expertise *No class Oct. 21st </t>
  </si>
  <si>
    <t>AAC - Beginner Watercolour Painting with Dianne</t>
  </si>
  <si>
    <t>Immerse yourself in the art of watercolour painting! Perfect for beginners or those refreshing their skills, this class will concentrate on water control, colour mixing, and blending through guided projects. After 6 sessions, you’ll have a collection of notes and projects to help you feel confident continuing your watercolour journey.  *Please download the Student Supply List below or at stationgallery.ca/learn *Suitable for all levels of expertise</t>
  </si>
  <si>
    <t>AAC - Crochet: The Pattern Pack with Chelsea Frenette</t>
  </si>
  <si>
    <t>Discover the joy of crochet in this fun and beginner-friendly class! Learn a new stitch each week—like waffle and crocodile stitches—while working on cute, practical projects such as scrubbies and scrunchies. You’ll also learn how to read patterns, sew in ends, and build the skills to keep creating at home.  *All materials provided *Suitable for all levels of expertise</t>
  </si>
  <si>
    <t>AAC - Figure Drawing with Gavin</t>
  </si>
  <si>
    <r>
      <rPr/>
      <t xml:space="preserve">Discover the art of figure drawing through live model sessions! You'll develop key skills in anatomy, proportion, gesture, and tone while creating expressive charcoal or conte sketches. Open to students of all experience levels, this class will help you build one of art’s most essential skills, with guidance from a seasoned instructor.  *Models may be nude or clothed *Suitable for all levels of expertise *All materials provided, though students are welcome to bring their own as per the Student Supply List  Please download the Student Supply List below or at </t>
    </r>
    <r>
      <rPr>
        <color rgb="FF1155CC"/>
        <u/>
      </rPr>
      <t>stationgallery.ca/learn</t>
    </r>
  </si>
  <si>
    <t>AAC - Hand Building Pottery: Level 1 with Paulette</t>
  </si>
  <si>
    <t>In this class, we provide students with fundamental technical knowledge and skills in hand building pottery. You'll explore methods like pinching, coiling, and slabbing, as well as decorating techniques such as appliqué, cut-outs, sgraffito, and glazing. By mastering these techniques, you'll complete several unique projects that will become cherished keepsakes!  *Last session is 3 hours long to include glazing  *All materials provided *Suitable for all levels of expertise *Artworks will be kiln fired and ready for pickup 4-6 weeks after the final class – participants will be notified via email</t>
  </si>
  <si>
    <t>AAC - Hand Building Pottery: Level 2 with Paulette</t>
  </si>
  <si>
    <t>Ready to take your pottery skills to the next level? This class is designed for intermediate students to build on foundational knowledge and explore new techniques in hand building pottery. Each week, we’ll complete a new project, then finish our pieces with beautiful glazes so that you leave with a stunning collection of ceramic artworks!  *All materials provided *Last session is 3 hours long to include glazing *Suitable for those with intermediate knowledge in hand-building pottery *We suggest taking at least two sessions of Hand Building Pottery Level 1 before advancing to Level 2  *Artworks will be kiln fired and ready for pickup 4-6 weeks after the final class – participants will be notified via email</t>
  </si>
  <si>
    <t>AAC - Introduction to Drawing with Ivana</t>
  </si>
  <si>
    <r>
      <rPr/>
      <t xml:space="preserve">Discover the joy of drawing in this introductory class for adults. Through guided exercises and hands-on practice, you’ll build confidence while experimenting with different tools and techniques. Whether you’re a total beginner or looking to reconnect with art, this class offers a relaxed and supportive environment to develop your skills.  *Suitable for all levels of expertise *Some materials provided – see Student Supply List for details  Please download the Student Supply list below or at </t>
    </r>
    <r>
      <rPr>
        <color rgb="FF1155CC"/>
        <u/>
      </rPr>
      <t>stationgallery.ca/learn</t>
    </r>
  </si>
  <si>
    <t>AAC - Introduction to Drawing with Sakshi</t>
  </si>
  <si>
    <r>
      <rPr/>
      <t xml:space="preserve">Discover the joy of drawing in this introductory class for adults. Through guided exercises and hands-on practice, you’ll build confidence while experimenting with different tools and techniques. Whether you’re a total beginner or looking to reconnect with art, this class offers a relaxed and supportive environment to develop your skills.  *Suitable for all levels of expertise *Some materials provided – see Student Supply List for details  Please download the Student Supply list below or at </t>
    </r>
    <r>
      <rPr>
        <color rgb="FF1155CC"/>
        <u/>
      </rPr>
      <t>stationgallery.ca/learn</t>
    </r>
  </si>
  <si>
    <t>AAC - Oil Painting with Chelsea Frattura</t>
  </si>
  <si>
    <r>
      <rPr/>
      <t xml:space="preserve">This class will guide you through the essentials of oil painting, including safety, tools, techniques, composition, and process. With a mix of demonstrations, discussions, and hands-on exercises, you’ll develop a unique painting and gain the foundational skills to continue your practice outside of class.  *Suitable for all levels of expertise *This course requires students to bring their own supplies. Please download the Student Supply List below or at </t>
    </r>
    <r>
      <rPr>
        <color rgb="FF1155CC"/>
        <u/>
      </rPr>
      <t>stationgallery.ca/learn</t>
    </r>
  </si>
  <si>
    <t>AAC - Open Studio</t>
  </si>
  <si>
    <t>Work alongside, and be inspired by, other practicing artists from the community in this drop-in program. Station Gallery Patrons are welcome to drop by anytime between 10am and 3pm to spend the day creating in our spacious, well-lit studios. Open Studio now runs every Monday from September to May, excluding holidays.    *For SG Patrons only; patron cards can be purchased at the gallery *Bring your own materials *No pre-registration required *Studio closed October 13, February 16, March 16, April 6, and May 18</t>
  </si>
  <si>
    <t>AAC - Pen, Ink, &amp; Watercolour Wash with Patrick</t>
  </si>
  <si>
    <t>Come explore the beauty of pen, ink, and watercolour sketching styles. As a participant, you will learn to masterfully use these materials to depict landscapes, seascapes, wildlife, and still-life imagery. As well, get a sneak peek into topics such as pricing your artwork and preparing work for sale or exhibition.  *Please download the Student Supply List below or at stationgallery.ca/learn *Suitable for all levels of expertise</t>
  </si>
  <si>
    <t>AAC - Portfolio Development Studio with Randy</t>
  </si>
  <si>
    <t>Learn to plan, organize, and catalogue a strong portfolio! This course is designed for emerging and established artists, as well as students preparing for submissions or post-secondary art programs. Each session blends portfolio-building with open studio time, offering the flexibility to work creatively while applying strategies with an instructor available to provide guidance.   *Students bring their own art supplies and technology if applicable. Please bring a notebook! *Smaller class size of 8 students</t>
  </si>
  <si>
    <t>AAC - Portrait Painting with Catherine</t>
  </si>
  <si>
    <r>
      <rPr/>
      <t xml:space="preserve">Guided by the principles of realism, students in this class will transform a chosen image into a painted portrait—with the freedom to explore more expressive styles! You’ll learn techniques for mixing skin tones, capturing facial features, rendering hair, and understanding form. The importance of backgrounds will be highlighted, with provided examples to inspire creative choices.   *Suitable for all levels of expertise – some painting experience recommended *Participants bring their own materials, oil or acrylic *Please download the Student Supply List below or at </t>
    </r>
    <r>
      <rPr>
        <color rgb="FF1155CC"/>
        <u/>
      </rPr>
      <t>stationgallery.ca/learn</t>
    </r>
  </si>
  <si>
    <t>AAC - Pottery Open Studio with Paulette</t>
  </si>
  <si>
    <t>This open studio course is for experienced ceramicists ready to explore personal projects with freedom and support. Access studio tools and materials while receiving guidance as needed. Whether you're hand building, throwing, or glazing, you'll have the space to experiment, refine techniques, and grow your individual artistic voice.  *All materials provided (10kg of clay included) *Students must be confident in wheel-throwing or hand building independently; a Level 2 course is recommended as a prerequisite. *Artworks will be kiln fired and ready for pickup 4-6 weeks after the final class – participants will be notified via email *Please wear an apron or clothes that can get messy</t>
  </si>
  <si>
    <t>AAC - Pottery Wheel Level 1 with Maeve</t>
  </si>
  <si>
    <t xml:space="preserve">In this class, students will learn the fundamentals of working with clay on the pottery wheel. You'll learn to wedge, center, open, and throw clay to develop functional pieces like mugs, vases, and dishes. Glazing techniques will be explored in the final class, and pieces will be kiln-fired for you to take home and enjoy!   *All materials provided (5kg of clay included) *Suitable for all levels of expertise *Artworks will be kiln fired and ready for pickup 4-6 weeks after the final class – participants will be notified via email *Please wear an apron or clothes that can get messy *No class October 31st </t>
  </si>
  <si>
    <t>AAC - Pottery Wheel Level 1 with Sarah</t>
  </si>
  <si>
    <t>In this class, students will learn the fundamentals of working with clay on the pottery wheel. You'll learn to wedge, center, open, and throw clay to develop functional pieces like mugs, vases, and dishes. Glazing techniques will be explored in the final class, and pieces will be kiln-fired for you to take home and enjoy!   *All materials provided (5kg of clay included) *Suitable for all levels of expertise *Please wear an apron or clothes that can get messy *Artworks will be kiln fired and ready for pickup 4-6 weeks after the final class – participants will be notified via email</t>
  </si>
  <si>
    <t>AAC - Pottery Wheel Level 2 with Sarah</t>
  </si>
  <si>
    <t>For experienced ceramicists who can confidently centre clay, this class offers the opportunity to refine wheel-throwing skills and explore advanced techniques. With a focus on consistency, surface decoration, and glaze application, students will receive personalized guidance to develop greater control, depth, and creative expression in their ceramics practice.  *All materials provided (10kg of clay included) *Please wear an apron or clothes that can get messy *We suggest taking at least 2 sessions of Pottery Wheel Level 1 before advancing to Level 2  *Artworks will be kiln fired and ready for pickup 4-6 weeks after the final class – participants will be notified via email</t>
  </si>
  <si>
    <t>AAC - Watercolour Explorations with Hi-Sook</t>
  </si>
  <si>
    <t xml:space="preserve">In these beginner-friendly courses, you’ll explore the fundamentals of watercolour through guided exercises and creative projects. Each week, the instructor will demonstrate how to develop a painting step-by-step, helping you build confidence with techniques like washes, blending, and brush control.  *Suitable for all levels of expertise  Please download the Student Supply List below or at stationgallery.ca/learn </t>
  </si>
  <si>
    <t>YAC - Character Design</t>
  </si>
  <si>
    <t>Explore the exciting world of cartooning and illustration in this hands-on class! Learn about character proportions, expressions, anatomy, linework, inking, and shading. Whether designing a hero or villain, you'll receive personalized feedback to develop your style and storytelling skills.   *All materials provided *Suitable for all levels of expertise</t>
  </si>
  <si>
    <t>YAC - Teen Art Studio with Varshitha</t>
  </si>
  <si>
    <t xml:space="preserve">Teen Art Studio is the place to build your artistic skills in a relaxing, creative environment. We’ll explore drawing techniques, painting, and mixed media through guided projects that balance technical skill-building with personal expression. You’ll leave with a set of stunning artworks that you can hang on the wall or add to your portfolio!  *All materials provided *Suitable for all levels of expertise *No class October 31st </t>
  </si>
  <si>
    <t>Wellness and Lifestyle</t>
  </si>
  <si>
    <t>Are your Ducks in Row? The importance of a Wil</t>
  </si>
  <si>
    <t>Join Steven from Canada Purple Shield to discuss the 9 struggles executers face and how to recognize them. You will go over tools you can use to organize Estate Paperwork , Probate issues and cost. You will discuss the value of funeral planning and final expense coverage.</t>
  </si>
  <si>
    <t>Breathing Easy: Tips for Healthy Lungs at Any Age</t>
  </si>
  <si>
    <t>Join our Respiratory Therapist for a discussion on lung health. Learn how your lungs change with age, how to spot early signs of common conditions like COPD and sleep apnea, and simple ways to improve your breathing every day. You’ll get a chance to try some easy breathing exercises, and we will answer all your respiratory questions This interactive session is perfect for seniors who want to take charge of their lung health.</t>
  </si>
  <si>
    <t xml:space="preserve">Cooking with Maria: Summer Salads
</t>
  </si>
  <si>
    <t>Get ready for summer  salads! In this class we will prepare traditional Italian salads, including  Caprese Salad and Panzanella Salad. You will make enough to sample in  class and take home to share with others! All supplies with be provided!</t>
  </si>
  <si>
    <t>Cooking with Maria: Tiramisu</t>
  </si>
  <si>
    <t>Learn  how to make one of Italy's most popular desserts - Tiramisu! This creamy  layered dessert features Savioardi cookies, coffee, cocoa and "crema di  mascarpone". You will make your own dessert to take home and we will  enjoy Tiramisu together in the class. You will be amazed how easy  this elegant dessert is to make! All supplies will be provided.</t>
  </si>
  <si>
    <t>Getting the most from your Health Care Appointment Workshop</t>
  </si>
  <si>
    <t>When patient leave a medical appointment, 1 out of  3 do not understand the answers to their questions. This interactive workshop, focuses on what to do before, during and after an  appointment to prepare and empowers individuals to communicate more effectively  with their health care provider. A variety of learning resources  are used including information sharing, videos and tools that supports the  individual with integrating the skills into their next appointment.</t>
  </si>
  <si>
    <t>Living a Healthy Life with Diabetes Workshop</t>
  </si>
  <si>
    <t>Participants learn skills and tools to manage their diabetes pre-diabetes. Some topics covered included monitoring, preventing or delaying complications, menu planning, food care, strategies for sick days, managing difficult emotions and working with your Health Care Professional and Health care System.  All participants will  receive the "Living a Healthy Life with Chronic Conditions" resource book. Presented by Ontario Health at Home.</t>
  </si>
  <si>
    <t>Managing Stress - Powerful Tools for Caregivers</t>
  </si>
  <si>
    <t>Join       us for a Powerful Tools for Caregivers workshop and information session on       Managing Stress. Caregiving and stress go hand-in-hand. Dealing with       anxiety can be a challenge, but it's easier when you're prepared. In this       1.5 hour session, caregivers will explore some of the signs and sources of       their stress, understand the consequences of neglecting stress, and learn       practical stress-reducing actions. You will also have the opportunity to       learn more about the free 6-Week Powerful Tools for Caregivers Workshop       and experience some stress-reducing activities firsthand. Don't miss       this chance to empower yourself as a caregiver!</t>
  </si>
  <si>
    <t>Power of Attorney and Wills Workshop</t>
  </si>
  <si>
    <t>Join Martin Franssen from the Durham Regional Police Services as he discusses Power of Attorney documents and Wills. This is a two-part session. The first part will take place Thursday, November 20 from10:00-11:30am and the second half will take place on Thursday, November 27 from 10:00 - 11:30am at the 55+ Recreation Centre. Participants should attend both sessions. By registering for this session, you are registering for both days.</t>
  </si>
  <si>
    <t>Powerful Tools for Caregivers Workshop</t>
  </si>
  <si>
    <t>55, 56, 57, 58, 59, 60, 61, 62, 63, 64, 65, 66, 67, 68, 69, 70, 71, 72, 73, 74, 75, 76, 77, 78, 79, 80, 81, 82, 83, 84, 85, 86, 87, 88, 89, 90, 91, 92, 93, 94, 95, 96, 97, 98, 99, 100</t>
  </si>
  <si>
    <t>Caregiver participants learn to minimize the potentially negative impacts of caregiving in a six-week program emphasizing self-care and empowerment.</t>
  </si>
  <si>
    <t>Stress and Sleep Workshop</t>
  </si>
  <si>
    <t>This  workshop reviews the myths about sleep, common signs of a sleep disorder and  tips on how to get a good nights sleep. The importance of recognizing stress  and leaning how to manage stress is reviewed through discussion and watching a  video on stress management.</t>
  </si>
  <si>
    <t>Wellness for Weight Loss Program with Sylvia Emmorey</t>
  </si>
  <si>
    <t>This 8  week Nutrition program will start you on  your way to a healthier and more energetic you! Sylvia will guide you  through holistic weight loss techniques including simple,  healthy, and effective ways to improve your eating habits and reach your goals.  This program will include (optional) weigh ins and food tracking to help with accountability. Sylvia is a certified nutritionist with 20 years experience.</t>
  </si>
  <si>
    <t>Author Visit</t>
  </si>
  <si>
    <t>Author Talk with Michelle Good</t>
  </si>
  <si>
    <t>Adults Join us for a special conversation with Michelle Good, the award-winning author of Five Little Indians and a member of the Red Pheasant Cree Nation in Saskatchewan. Michelle will read from her</t>
  </si>
  <si>
    <t>Author Visit with Karin Wells</t>
  </si>
  <si>
    <t>In Celebration of Women's History Month, author Karin Wells is here to discuss her new book Women Who Woke Up The Law: Inside the Cases that Changed Women's Rights in Canada. Register online, in</t>
  </si>
  <si>
    <t>Susanna and Rachel's Favourite Christmas Things</t>
  </si>
  <si>
    <t>Rachel McMillan and Susanna Kearsley enjoyed their last visit together so much they decided to do it again - this time to talk about their favourite Christmas things - movies and books! Register in</t>
  </si>
  <si>
    <t>Book clubs</t>
  </si>
  <si>
    <t>Brooklin Book Club: The Skin We’re In</t>
  </si>
  <si>
    <t>This month's selection is The Skin We’re In by Desmond Cole. A bracing, provocative, and perspective-shifting book from one of Canada's most celebrated and uncompromising writers, Desmond Cole</t>
  </si>
  <si>
    <t>Midweek Murders at Rossland</t>
  </si>
  <si>
    <t>Are you a fan of mysteries? Do you like your mysteries hard boiled? Cozy? Thriller? I like mine with a cup of tea and the murder off stage. Why don’t you join me once a month when we can share a</t>
  </si>
  <si>
    <t>Central Fiction Book Club</t>
  </si>
  <si>
    <t>This month's selection is Station Eleven by Emily St. John Mandel One snowy night a famous Hollywood actor slumps over and dies onstage during a production of King Lear. Hours later, the world as we</t>
  </si>
  <si>
    <t>Central Non-fiction Book Club: The Wager</t>
  </si>
  <si>
    <t>This month's selection is The Wager by David Grann. From the #1 New York Times bestselling author of Killers of the Flower Moon, comes a mesmerizing story of shipwreck, survival, and savagery;</t>
  </si>
  <si>
    <t>Online Book Club</t>
  </si>
  <si>
    <t xml:space="preserve">Tom Lake by Ann Patchett A beautiful and moving novel about family, love, and growing up. In the spring of 2020, Lara’s three daughters return home. While picking cherries, they beg their mother... </t>
  </si>
  <si>
    <t>Children's Book Club: Book Pirates</t>
  </si>
  <si>
    <t>Grade 4–5 This month's selection is Amari and the Night Brothers by B.B. Alston. Thirteen-year-old Amari, a poor Black girl from the projects, gets an invitation from her missing brother to join...</t>
  </si>
  <si>
    <t>Central Non-fiction Book Club: The Suspicions of Mr. Whicher</t>
  </si>
  <si>
    <t>This month's selection is The Suspicions of Mr. Whicher by Kate Summerscale Discover the dramatic story of the real-life murder that inspired the birth of modern detective fiction. The Suspicions..</t>
  </si>
  <si>
    <t>Children's Book Club: Page Turners</t>
  </si>
  <si>
    <t>Grades 6–8 This month's selection is The Lightning Thief by Rick Riordan. After learning that he is the son of a mortal woman and Poseidon, god of the sea, twelve-year-old Percy is sent to a</t>
  </si>
  <si>
    <t>Brooklin Book Club: All the Lonely People</t>
  </si>
  <si>
    <t>This month's selection is All the Lonely People by Mike Gayle. Hubert Bird is not alone in being alone. He just needs to realise it. In weekly phone calls to his daughter in Australia, widower</t>
  </si>
  <si>
    <t>Brooklin Book Club: Black Cake</t>
  </si>
  <si>
    <t>This month's selection is Black Cake by Charmaine Wilkerson. We can't choose what we inherit. But can we choose who we become? In present-day California, Eleanor Bennett's death leaves behind a.</t>
  </si>
  <si>
    <t>Central Non-fiction Book Club: We Have Always Been Here</t>
  </si>
  <si>
    <t>This month's selection is We Have Always Been Here by Samra Habib. How do you find yourself when the world tells you that you don't exist? Samra Habib, a Muslim lesbian who grew up in Pakistan and</t>
  </si>
  <si>
    <t>Community Information</t>
  </si>
  <si>
    <t>Alzheimer Society of Durham Region</t>
  </si>
  <si>
    <t>Stop by the table to chat with Dawn from the Alzheimer Society of Durham Region and pick up information about Alzheimer’s and other types of dementia, as well as available support and services.</t>
  </si>
  <si>
    <t>Employment Services with John Howard Society</t>
  </si>
  <si>
    <t>Job Seekers, need help? John Howard Society's Employment Services Workers are available at the Library to help you with resume writing, job applications, Smart Serve and Safe Food Handling</t>
  </si>
  <si>
    <t>Newcomer Settlement Services</t>
  </si>
  <si>
    <t>Supporting Newcomer, Immigrants and their families in their settlement journey. Community Development Council Durham (CDCD) offers confidential, culturally sensitive information, referral services,</t>
  </si>
  <si>
    <t>Durham Infant Hearing Screening Clinic</t>
  </si>
  <si>
    <t>Early detection of hearing loss and intervention are critical for a child’s language development. The Ontario Infant Hearing Program screens infants under two months of age to identify hearing loss.</t>
  </si>
  <si>
    <t>Harm Reduction Services with John Howard Society</t>
  </si>
  <si>
    <t>Drop by our community information booth at our Central Library to explore Harm Reduction with the John Howard Society! At the booth, you'll find: 💡 Insights on harm reduction strategies and</t>
  </si>
  <si>
    <t>Crafts and DIY</t>
  </si>
  <si>
    <t>Rainbow Recharge</t>
  </si>
  <si>
    <t>All ages Drop into our safe crafting space to connect with 2SLGBTQ+ folks in the community (allies are also welcome). Create something using our crafting materials or bring your own project</t>
  </si>
  <si>
    <t xml:space="preserve">Fireside Stitchers </t>
  </si>
  <si>
    <t>Ages 18+ All skill levels are welcome. Gather around the fireplace while you socialize and stitch. This is an informal circle for knitting, crochet and needlework. Bring your own supplies and share.</t>
  </si>
  <si>
    <t>Constellation Exploration</t>
  </si>
  <si>
    <t>Grades 1–3 Bring the night sky indoors by exploring the stars and making your own constellation telescopes. Register online, in person or by calling any location.</t>
  </si>
  <si>
    <t>Yo! Ho! Ho! - Talk like a Pirate Day</t>
  </si>
  <si>
    <t>Meet some pirate friends for fun and activities and be on the lookout for hidden treasure. Registration is not required.</t>
  </si>
  <si>
    <t>Brooklin Harvest Fest</t>
  </si>
  <si>
    <t>Visit our booth and make a fun harvest themed craft.</t>
  </si>
  <si>
    <t>Fall Leaves Wreath</t>
  </si>
  <si>
    <t>All ages Use paper leaves to create your very own wreath to celebrate the start of Fall! This is a drop-in program, no registration is required.</t>
  </si>
  <si>
    <t>Truck Town!</t>
  </si>
  <si>
    <t>Preschool-SK Vroom! Vroom! Come get your mini car license, grab a car and drive around our mini tape town! Bring your favourite car or truck if you have one! Registration is not required. Date:</t>
  </si>
  <si>
    <t>Paint Night</t>
  </si>
  <si>
    <t>Grades 7–12 There is more than one way to relax at the library. Join us for a night of painting and artistic exploration. No skills necessary, just a dash of curiosity. Due to program popularity, a.</t>
  </si>
  <si>
    <t>Orange Truth Bracelets</t>
  </si>
  <si>
    <t>Grades 3-6 Every Child Matters! Join us to make orange and black beaded bracelets in honour of Truth and Reconciliation Day. Please contact us if you require any accessibility...</t>
  </si>
  <si>
    <t>Personalized Gift Bags</t>
  </si>
  <si>
    <t xml:space="preserve">Join us as we learn how to easily personalize a gift bag. Bags will be provided on a first come, first served basis. Registration is required. Register online, in person or by calling any...  </t>
  </si>
  <si>
    <t>Affirm yourself! Affirmation Jars</t>
  </si>
  <si>
    <t>Grades 4–6 In honour of World Mental Health Day, decorate and build your own affirmation jar by adding positive statements on mini pieces of paper to read every day, leading to positive changes in t.</t>
  </si>
  <si>
    <t>Scrapbook Paper Pumpkins</t>
  </si>
  <si>
    <t>Embrace the fall and create your own paper pumpkin decor. Register in person, online or by calling any location. Please contact us if you require any accessibility accommodations. Halloween</t>
  </si>
  <si>
    <t>Witches and Wizards Workshop</t>
  </si>
  <si>
    <t>Grades 4–5 Deep within books, magic lurks. What will the witches and wizards unearth? Spells to be found; magic abounds. Wonder prowls on the library grounds. Register online, in person or by..</t>
  </si>
  <si>
    <t>Felt Poppies</t>
  </si>
  <si>
    <t>Create your own poppy pin as a symbol of remembrance this Remembrance Day. Register in person, online or by calling any branch.</t>
  </si>
  <si>
    <t>LEGO® Challenge</t>
  </si>
  <si>
    <t>All ages Put your creativity and building skills to the test! Drop in to challenge yourself to a surprise building theme. Everyone will receive a certificate for participating in the Challenge!...</t>
  </si>
  <si>
    <t>T-Rex Tea Party!</t>
  </si>
  <si>
    <t>Grades 1-3 Pish posh! Tea etiquette &amp; dinosaur manners clash! Games, crafts and tea! Register online, in person or by calling any location.</t>
  </si>
  <si>
    <t>Craft 'n' Chat</t>
  </si>
  <si>
    <t>Bring your current craft project for a fun, social crafting session! Share tips and connect with fellow makers. No project? No problem! A simple craft will be provided. This is a drop-in program, no..</t>
  </si>
  <si>
    <t>Indie Author Evening</t>
  </si>
  <si>
    <t>Discover your next favourite read from some of our local authors, and make your own zine at our zine-making workshop. Authors will be selling their books at this event. This is a drop-in program, no...</t>
  </si>
  <si>
    <t>Christmas in the Village</t>
  </si>
  <si>
    <t>Embrace the magic of small-town traditions with family and friends as we celebrate the holiday season. In partnership with the Town of Whitby</t>
  </si>
  <si>
    <t>Tote-ally Bridgerton</t>
  </si>
  <si>
    <t>Dearest Gentle Reader, join us in this Bridgerton themed program where you will use iron on vinyl to create your own tote bag with a Bridgerton quote! Due to high demand, patrons can only sign up for..</t>
  </si>
  <si>
    <t>Displays and Exhibits</t>
  </si>
  <si>
    <t>Central Library Art Rail: Stephanie MacKendrick</t>
  </si>
  <si>
    <t>Based in Port Perry, Ontario, Stephanie MacKendrick has been passionate about painting since childhood and has been exhibiting her work since 1991. Working primarily in oils and acrylics, her art.</t>
  </si>
  <si>
    <t>Central Library Display Case: Town of Whitby Road Watch</t>
  </si>
  <si>
    <t>The Road Watch program helps to keep the street safe in the Town of Whitby. It is a community-based, traffic safety initiative that helps individuals to report incidents of unsafe or aggressive</t>
  </si>
  <si>
    <t>Homeschool Hub</t>
  </si>
  <si>
    <t>All ages Visit our new Home School Hub! We'll provide a place for you to connect with other families and participate in games and activities. Please contact us if you require any accessibility...</t>
  </si>
  <si>
    <t>English Conversation Circles for Newcomers</t>
  </si>
  <si>
    <t>Adults Practice English, meet new people and learn about Canada with help from Community Development Council Durham (CDCD) volunteers. Drop into this weekly program or contact Mishal Abdulla at CDCD.</t>
  </si>
  <si>
    <t>Toddler Time</t>
  </si>
  <si>
    <t>Children Aged 19-35 months with caregivers Enhance language development for your child through stories, songs and movement in a high energy environment designed for fun and engagement. Child must..</t>
  </si>
  <si>
    <t xml:space="preserve">Grades JK–4 Bring your imagination to this exciting and creative program. Learn, build and play with our LEGO bricks. Caregivers are encouraged to stay with younger children. This is a drop-in... </t>
  </si>
  <si>
    <t>Babies, Music and Movement</t>
  </si>
  <si>
    <t xml:space="preserve">Infants from birth to 18 months with caregivers Enjoy our playful approach to literacy-rich songs, stories and action rhymes. This is a drop-in program, no registration is required. Please... </t>
  </si>
  <si>
    <t>Teen Lounge</t>
  </si>
  <si>
    <t>Grades 7–12 Drop in anytime to the Teen Lounge, a safe space where youth in grades 7–12 can hang out, play games, and more. Registration is not required.</t>
  </si>
  <si>
    <t>Sensory Storytime</t>
  </si>
  <si>
    <t>2–5 years with caregiver  Sensory-friendly stories and songs followed by sensory-based activity time, featuring a variety of colourful objects. Caregivers are encouraged to join the fun! Please...</t>
  </si>
  <si>
    <t>Game Club</t>
  </si>
  <si>
    <t>Grades 3–6   This is the place to play new and retro video games and meet new friends. Every week will be different. What will we play next? Please contact us if you require any accessibility..</t>
  </si>
  <si>
    <t>Drop-In Family Storytime</t>
  </si>
  <si>
    <t>All Ages Families listen to stories and sing songs together in a playful environment. Please contact us if you require any accessibility accommodations.</t>
  </si>
  <si>
    <t>Little Explorers</t>
  </si>
  <si>
    <t xml:space="preserve">Learn, Play and Make New Friends Children Aged 2-4 with caregiver Explore STEAM with fun activities in this sensory based program to enhance early learning skills. Please contact us if you require... </t>
  </si>
  <si>
    <t>Doors Open Whitby</t>
  </si>
  <si>
    <t>Adults As part of Doors Open Whitby, the Library invites visitors to explore behind-the-scenes spaces, discover unique services, and learn how we serve as a welcoming hub for creativity, learning,</t>
  </si>
  <si>
    <t>Toad-Tastic! All about Frogs and Toads!</t>
  </si>
  <si>
    <t>All Ages It's OcTOADer! Learn about frogs and toads through stories, games and a froggy craft. Registration is not required.</t>
  </si>
  <si>
    <t>Who You Gonna Call? Ghostmakers!</t>
  </si>
  <si>
    <t>Grade 1 - 3 Create a haunted house complete with ghosts, ghouls, and goblins. Registration is not required. Halloween</t>
  </si>
  <si>
    <t>Spooktacular Storytime</t>
  </si>
  <si>
    <t xml:space="preserve">All ages Is that a ghost? A goblin? Or maybe even a ballerina dinosaur? Wear a costume for this not-too-spooky Storytime to celebrate Halloween. Please contact us if you require any... </t>
  </si>
  <si>
    <t>Dino Night Stories</t>
  </si>
  <si>
    <t>All Ages Celebrate DiNovember with a roaring fun storytime and dinosaur craft. Registration is not required.</t>
  </si>
  <si>
    <t>The Indigenous Veterans Day Celebration</t>
  </si>
  <si>
    <t>Adults Honouring the courage, contributions, and sacrifices of First Nations, Inuit, and Métis veterans through ceremony, storytelling, and community reflection. In partnership with Whitby’s...</t>
  </si>
  <si>
    <t>Boredom Busters</t>
  </si>
  <si>
    <t>All ages Keep kids' brains busy and engaged at the library with fun activities. Please contact us if you require any accessibility accommodations. This is a drop-in program, no registration is...</t>
  </si>
  <si>
    <t>Early Literacy/Learning</t>
  </si>
  <si>
    <t>Numbers, Rhymes and Storytimes</t>
  </si>
  <si>
    <t>Ages 3–4  Expand language, number familiarity, and encourage school readiness. This program helps foster a love of learning and interacting with others. Register online, in person or by calling..</t>
  </si>
  <si>
    <t xml:space="preserve">Grades 1–3 This eight-week program pairs children who would benefit from additional reading support with a teen volunteer. Reading Buddies meet for an hour each week to read stories and play...  </t>
  </si>
  <si>
    <t xml:space="preserve">Guest Speaker/Entertainer  </t>
  </si>
  <si>
    <t>Introduction to Forest Bathing</t>
  </si>
  <si>
    <t xml:space="preserve">In 1982 Forest bathing was deemed an official wellness practice in Japan and by 2017 was included in clinical practice in Japan to support people’s physical and mental wellness. The health benefits... </t>
  </si>
  <si>
    <t>Dementia Friendly Community</t>
  </si>
  <si>
    <t>Learn how to better support those living with early signs of dementia. In partnership with Alzheimer Society of Durham Region. Register online, in person or by calling any location. Please contact..</t>
  </si>
  <si>
    <t>Internet Influencer 101</t>
  </si>
  <si>
    <t xml:space="preserve">Learn practical strategies to help elevate your online presence and build a strong personal brand with internet and TV personality Tiera Singh. Register online, in person or by calling any...  </t>
  </si>
  <si>
    <t>Trivia Night: Are You Smarter than a 7th Grader?</t>
  </si>
  <si>
    <t>Pop quiz: What's entertaining, educational, and has a competitive edge? Is it: a) Trivia, b) Trivia, or c) Trivia? To find out the answer, come to Trivia at the Central Library! The winning team will..</t>
  </si>
  <si>
    <t>Shifting Landscapes Film Series</t>
  </si>
  <si>
    <t>Shifting Landscapes, a documentary series directed by Emmy- and Peabody-nominated filmmakers Adam Loften and Emmanuel Vaughan-Lee, exploring the power of art and story to orient us amid the darkness..</t>
  </si>
  <si>
    <t>Guide Dogs</t>
  </si>
  <si>
    <t xml:space="preserve">In honour of Deaf Awareness Week, meet and learn about becoming a foster parent to a guide dog in training. Register online, in person or by calling any location. Please contact us if you require...  </t>
  </si>
  <si>
    <t>Understanding Joint and Back Pain</t>
  </si>
  <si>
    <t>How prevalent is chronic joint pain in Canada? What are the different kinds of arthritis? What can you do to manage arthritis? Get answers to these questions and more, and information on when to seek.</t>
  </si>
  <si>
    <t>Let's Talk Mental Health: Understanding the Struggles, Finding the Support</t>
  </si>
  <si>
    <t>Join members of the expert team from Francis Psychotherapy for an engaging and informative seminar focused on the mental health challenges impacting our communities today. Whether you're seeking..</t>
  </si>
  <si>
    <t>Bollywood Dancing</t>
  </si>
  <si>
    <t xml:space="preserve">Learn and practice the art of Bollywood dancing with experienced instructors from the Arunodhaya Foundation. This event is suitable for all skill levels. Register online, in person or by calling any... </t>
  </si>
  <si>
    <t>Paranormal Seekers</t>
  </si>
  <si>
    <t xml:space="preserve">Paranormal Seekers have investigated many haunted locations throughout Ontario. Discover how they perform an investigation as they share some experiences and evidence they have collected. Register... </t>
  </si>
  <si>
    <t>Know Before You Throw</t>
  </si>
  <si>
    <t>Grades 1-6 with caregiver Join us for this family-friendly workshop where participants will dive into the world of waste management. Learn about the importance of responsible waste management through...</t>
  </si>
  <si>
    <t>Henna: The Traditional Art</t>
  </si>
  <si>
    <t>Henna is a symbol of joy in many religions and used in celebration of special occasions. Celebrate and immerse yourself in the history and application of henna. Teens welcome! Register online, in...</t>
  </si>
  <si>
    <t>Tarot: A Journey into the Mystic</t>
  </si>
  <si>
    <t xml:space="preserve">Bradley Mcillwain will present a brief history of the tarot, symbolism of significant cards, and a live demonstration of how to read them with guest participants! Teens welcome! Register in...  </t>
  </si>
  <si>
    <t>The Movie Magic of Mystery Films</t>
  </si>
  <si>
    <t xml:space="preserve">Step beyond the silver screen and explore classic and contemporary mystery stories with movie buff Tim Westhead. This session does not include videos or film clips of the respective films. Tim's... </t>
  </si>
  <si>
    <t>Maximize Your Financial Potential</t>
  </si>
  <si>
    <t>Financial literacy is an important skill. Jordan Rawn from Optimize Wealth Management will share different strategies and opportunities available. Learn about the importance of tax and investment...</t>
  </si>
  <si>
    <t>Mindfulness and Meditation</t>
  </si>
  <si>
    <t>Celebrate National Stress Awareness Day with mindfulness and yoga featuring seated options. Classes will be guided by instructor and registered psychotherapist Stephanie Geraci. Registration is...</t>
  </si>
  <si>
    <t>Rachel McMillan and Susanna Kearsley enjoyed their last visit together so much they decided to do it again - this time to talk about their favourite Christmas things - movies and books! Register in...</t>
  </si>
  <si>
    <t>Dino-Discovery</t>
  </si>
  <si>
    <t xml:space="preserve">Grades 3-6 Learn all about how they find, excavate and study prehistoric dinosaur fossils from a Canadian paleontologist. Bring your dino- questions! Register in person, online or by calling any...  </t>
  </si>
  <si>
    <t>Building a Brighter Future</t>
  </si>
  <si>
    <t>Grades 9–12 In partnership with a financial professional, this program will teach you how to manage your money and set you up for success. Geared towards teens with jobs. Register online, in..</t>
  </si>
  <si>
    <t>Hybrid(In Person/Online)</t>
  </si>
  <si>
    <t>Adult Creative Writing Club</t>
  </si>
  <si>
    <t>Interested in writing but can’t find the time or words? Writing prompts and the opportunity to share your work with others is sure to inspire! This month's theme: Inspiration Everywhere: Write What Y</t>
  </si>
  <si>
    <t>Newcomers</t>
  </si>
  <si>
    <t>Newcomer Bus Tour</t>
  </si>
  <si>
    <t>Newcomers to Whitby are invited to hop aboard a bus tour to get their first look at some of the Town’s key sites. A newcomer can be a new immigrant to Canada who is settling in Whitby, or any new..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</si>
</sst>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quot;$&quot;#,##0.00"/>
    <numFmt numFmtId="165" formatCode="h:mm am/pm"/>
    <numFmt numFmtId="166" formatCode="hh:mm"/>
    <numFmt numFmtId="167" formatCode="&quot;$&quot;#,##0"/>
    <numFmt numFmtId="168" formatCode="dddd&quot;, &quot;mmmm&quot; &quot;d&quot;, &quot;yyyy"/>
    <numFmt numFmtId="169" formatCode="h:mm:ss am/pm"/>
    <numFmt numFmtId="170" formatCode="mmm d, yyyy"/>
    <numFmt numFmtId="171" formatCode="mmmm d, yyyy"/>
    <numFmt numFmtId="172" formatCode="dddd, mmmm d, yyyy"/>
    <numFmt numFmtId="173" formatCode="mmm d, yy"/>
    <numFmt numFmtId="174" formatCode="mmm dd, yy"/>
    <numFmt numFmtId="175" formatCode="yyyy-mm-dd"/>
    <numFmt numFmtId="176" formatCode="m/d/yyyy"/>
    <numFmt numFmtId="177" formatCode="m-d"/>
    <numFmt numFmtId="178" formatCode="h&quot;:&quot;mm&quot;: &quot;am/pm"/>
    <numFmt numFmtId="179" formatCode="h&quot;:&quot;mm&quot; &quot;am/pm"/>
    <numFmt numFmtId="180" formatCode="m, d"/>
    <numFmt numFmtId="181" formatCode="M/d/yyyy"/>
    <numFmt numFmtId="182" formatCode="m/d/yy"/>
  </numFmts>
  <fonts count="55">
    <font>
      <sz val="10.0"/>
      <color rgb="FF000000"/>
      <name val="Arial"/>
      <scheme val="minor"/>
    </font>
    <font>
      <b/>
      <color rgb="FF000000"/>
      <name val="Arial"/>
    </font>
    <font>
      <b/>
      <color theme="1"/>
      <name val="Arial"/>
    </font>
    <font>
      <color rgb="FF000000"/>
      <name val="Arial"/>
    </font>
    <font>
      <sz val="11.0"/>
      <color rgb="FF000000"/>
      <name val="Arial"/>
    </font>
    <font>
      <color theme="1"/>
      <name val="Arial"/>
    </font>
    <font>
      <sz val="10.0"/>
      <color rgb="FF000000"/>
      <name val="Arial"/>
    </font>
    <font>
      <sz val="9.0"/>
      <color rgb="FF000000"/>
      <name val="Arial"/>
    </font>
    <font>
      <sz val="10.0"/>
      <color rgb="FF333333"/>
      <name val="Arial"/>
    </font>
    <font>
      <color rgb="FF4A4A4A"/>
      <name val="Open Sans"/>
    </font>
    <font>
      <sz val="11.0"/>
      <color rgb="FF333333"/>
      <name val="Open Sans"/>
    </font>
    <font>
      <sz val="11.0"/>
      <color rgb="FF313741"/>
      <name val="Comme"/>
    </font>
    <font>
      <sz val="11.0"/>
      <color rgb="FF313741"/>
      <name val="Arial"/>
    </font>
    <font>
      <u/>
      <color rgb="FF0000FF"/>
    </font>
    <font>
      <b/>
      <sz val="11.0"/>
      <color rgb="FF000000"/>
      <name val="Calibri"/>
    </font>
    <font>
      <sz val="11.0"/>
      <color rgb="FF000000"/>
      <name val="Calibri"/>
    </font>
    <font>
      <b/>
      <color rgb="FF000000"/>
      <name val="Calibri"/>
    </font>
    <font>
      <color rgb="FF000000"/>
      <name val="Calibri"/>
    </font>
    <font>
      <sz val="6.0"/>
      <color rgb="FF69696B"/>
      <name val="Arial"/>
    </font>
    <font>
      <color rgb="FF69696B"/>
      <name val="Arial"/>
    </font>
    <font>
      <u/>
      <color rgb="FF0000FF"/>
    </font>
    <font>
      <b/>
      <sz val="10.0"/>
      <color rgb="FF000000"/>
      <name val="Arial"/>
    </font>
    <font>
      <sz val="10.0"/>
      <color rgb="FF000000"/>
      <name val="Comme"/>
    </font>
    <font>
      <sz val="10.0"/>
      <color rgb="FF000000"/>
      <name val="Inherit"/>
    </font>
    <font>
      <color rgb="FF000000"/>
      <name val="Inherit"/>
    </font>
    <font>
      <color rgb="FF000000"/>
      <name val="Comme"/>
    </font>
    <font>
      <sz val="10.0"/>
      <color rgb="FF000000"/>
      <name val="Open Sans"/>
    </font>
    <font>
      <sz val="10.0"/>
      <color rgb="FF313741"/>
      <name val="Inherit"/>
    </font>
    <font>
      <u/>
      <color rgb="FF000000"/>
      <name val="Inherit"/>
    </font>
    <font>
      <sz val="12.0"/>
      <color rgb="FF202124"/>
      <name val="Arial"/>
    </font>
    <font>
      <sz val="10.0"/>
      <color theme="1"/>
      <name val="Comme"/>
    </font>
    <font>
      <sz val="11.0"/>
      <color rgb="FF000000"/>
      <name val="Open Sans"/>
    </font>
    <font>
      <sz val="11.0"/>
      <color rgb="FF333333"/>
      <name val="Arial"/>
    </font>
    <font>
      <sz val="11.0"/>
      <color theme="1"/>
      <name val="Arial"/>
    </font>
    <font>
      <u/>
      <color rgb="FF000000"/>
    </font>
    <font>
      <u/>
      <color rgb="FF0000FF"/>
      <name val="Arial"/>
    </font>
    <font>
      <color rgb="FF000000"/>
      <name val="Open Sans"/>
    </font>
    <font>
      <sz val="11.0"/>
      <color theme="1"/>
      <name val="Calibri"/>
    </font>
    <font>
      <b/>
      <sz val="11.0"/>
      <color theme="1"/>
      <name val="Arial"/>
    </font>
    <font>
      <sz val="11.0"/>
      <color rgb="FF4A4A4A"/>
      <name val="Open Sans"/>
    </font>
    <font>
      <sz val="11.0"/>
      <color rgb="FF000000"/>
      <name val="System-ui"/>
    </font>
    <font>
      <b/>
      <color theme="1"/>
      <name val="Arial"/>
      <scheme val="minor"/>
    </font>
    <font>
      <sz val="10.0"/>
      <color theme="1"/>
      <name val="Arial"/>
    </font>
    <font>
      <sz val="10.0"/>
      <color rgb="FF4A4A4A"/>
      <name val="Arial"/>
    </font>
    <font>
      <u/>
      <color rgb="FF0000FF"/>
    </font>
    <font>
      <u/>
      <sz val="10.0"/>
      <color rgb="FF000000"/>
      <name val="Arial"/>
    </font>
    <font>
      <sz val="20.0"/>
      <color rgb="FF000000"/>
      <name val="Arial"/>
    </font>
    <font>
      <b/>
      <sz val="11.0"/>
      <color rgb="FF000000"/>
      <name val="Arial"/>
    </font>
    <font>
      <u/>
      <sz val="11.0"/>
      <color rgb="FF000000"/>
    </font>
    <font>
      <u/>
      <sz val="11.0"/>
      <color rgb="FF000000"/>
      <name val="Open Sans"/>
    </font>
    <font>
      <u/>
      <color rgb="FF000000"/>
    </font>
    <font>
      <u/>
      <color rgb="FF0000FF"/>
    </font>
    <font>
      <sz val="9.0"/>
      <color theme="1"/>
      <name val="Arial"/>
    </font>
    <font>
      <u/>
      <color rgb="FF0000FF"/>
    </font>
    <font>
      <sz val="8.0"/>
      <color theme="1"/>
      <name val="Arial"/>
    </font>
  </fonts>
  <fills count="6">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E9E9E9"/>
        <bgColor rgb="FFE9E9E9"/>
      </patternFill>
    </fill>
    <fill>
      <patternFill patternType="solid">
        <fgColor rgb="FFE5E3DF"/>
        <bgColor rgb="FFE5E3D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4">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49" xfId="0" applyAlignment="1" applyBorder="1" applyFont="1" applyNumberFormat="1">
      <alignment horizontal="center"/>
    </xf>
    <xf borderId="1" fillId="0" fontId="1" numFmtId="164" xfId="0" applyAlignment="1" applyBorder="1" applyFont="1" applyNumberFormat="1">
      <alignment horizontal="center"/>
    </xf>
    <xf borderId="1" fillId="0" fontId="2" numFmtId="0" xfId="0" applyBorder="1" applyFont="1"/>
    <xf borderId="0" fillId="0" fontId="1" numFmtId="0" xfId="0" applyFont="1"/>
    <xf borderId="0" fillId="0" fontId="3" numFmtId="0" xfId="0" applyFont="1"/>
    <xf borderId="0" fillId="0" fontId="4" numFmtId="49" xfId="0" applyAlignment="1" applyFont="1" applyNumberFormat="1">
      <alignment horizontal="left"/>
    </xf>
    <xf borderId="0" fillId="0" fontId="3" numFmtId="49" xfId="0" applyFont="1" applyNumberFormat="1"/>
    <xf borderId="0" fillId="0" fontId="4" numFmtId="165" xfId="0" applyAlignment="1" applyFont="1" applyNumberFormat="1">
      <alignment horizontal="left"/>
    </xf>
    <xf borderId="0" fillId="0" fontId="3" numFmtId="164" xfId="0" applyFont="1" applyNumberFormat="1"/>
    <xf borderId="0" fillId="0" fontId="5" numFmtId="0" xfId="0" applyFont="1"/>
    <xf borderId="0" fillId="0" fontId="4" numFmtId="0" xfId="0" applyAlignment="1" applyFont="1">
      <alignment horizontal="left"/>
    </xf>
    <xf borderId="0" fillId="0" fontId="3" numFmtId="0" xfId="0" applyAlignment="1" applyFont="1">
      <alignment horizontal="left" shrinkToFit="0" vertical="center" wrapText="0"/>
    </xf>
    <xf borderId="0" fillId="0" fontId="3" numFmtId="49" xfId="0" applyAlignment="1" applyFont="1" applyNumberFormat="1">
      <alignment horizontal="left" shrinkToFit="0" vertical="center" wrapText="0"/>
    </xf>
    <xf borderId="0" fillId="0" fontId="3" numFmtId="165" xfId="0" applyAlignment="1" applyFont="1" applyNumberFormat="1">
      <alignment horizontal="left" shrinkToFit="0" vertical="center" wrapText="0"/>
    </xf>
    <xf borderId="0" fillId="0" fontId="3" numFmtId="164" xfId="0" applyAlignment="1" applyFont="1" applyNumberFormat="1">
      <alignment horizontal="left" shrinkToFit="0" vertical="center" wrapText="0"/>
    </xf>
    <xf borderId="0" fillId="0" fontId="6" numFmtId="0" xfId="0" applyAlignment="1" applyFont="1">
      <alignment horizontal="left" shrinkToFit="0" wrapText="1"/>
    </xf>
    <xf borderId="0" fillId="0" fontId="3" numFmtId="49" xfId="0" applyAlignment="1" applyFont="1" applyNumberFormat="1">
      <alignment horizontal="center"/>
    </xf>
    <xf borderId="0" fillId="0" fontId="3" numFmtId="165" xfId="0" applyAlignment="1" applyFont="1" applyNumberFormat="1">
      <alignment horizontal="center"/>
    </xf>
    <xf borderId="0" fillId="0" fontId="3" numFmtId="164" xfId="0" applyAlignment="1" applyFont="1" applyNumberFormat="1">
      <alignment horizontal="center"/>
    </xf>
    <xf borderId="0" fillId="0" fontId="3" numFmtId="0" xfId="0" applyAlignment="1" applyFont="1">
      <alignment horizontal="center"/>
    </xf>
    <xf borderId="0" fillId="0" fontId="3" numFmtId="0" xfId="0" applyAlignment="1" applyFont="1">
      <alignment vertical="bottom"/>
    </xf>
    <xf borderId="0" fillId="0" fontId="3" numFmtId="49" xfId="0" applyAlignment="1" applyFont="1" applyNumberFormat="1">
      <alignment vertical="bottom"/>
    </xf>
    <xf borderId="0" fillId="0" fontId="3" numFmtId="166" xfId="0" applyAlignment="1" applyFont="1" applyNumberFormat="1">
      <alignment horizontal="right" vertical="bottom"/>
    </xf>
    <xf borderId="0" fillId="0" fontId="3" numFmtId="164" xfId="0" applyAlignment="1" applyFont="1" applyNumberFormat="1">
      <alignment vertical="bottom"/>
    </xf>
    <xf borderId="0" fillId="0" fontId="3" numFmtId="0" xfId="0" applyAlignment="1" applyFont="1">
      <alignment horizontal="right" vertical="bottom"/>
    </xf>
    <xf borderId="0" fillId="0" fontId="3" numFmtId="49" xfId="0" applyAlignment="1" applyFont="1" applyNumberFormat="1">
      <alignment horizontal="right" vertical="bottom"/>
    </xf>
    <xf borderId="0" fillId="0" fontId="3" numFmtId="165" xfId="0" applyAlignment="1" applyFont="1" applyNumberFormat="1">
      <alignment vertical="bottom"/>
    </xf>
    <xf borderId="0" fillId="0" fontId="3" numFmtId="167" xfId="0" applyAlignment="1" applyFont="1" applyNumberFormat="1">
      <alignment vertical="bottom"/>
    </xf>
    <xf borderId="0" fillId="0" fontId="7" numFmtId="49" xfId="0" applyAlignment="1" applyFont="1" applyNumberFormat="1">
      <alignment horizontal="left" shrinkToFit="0" wrapText="0"/>
    </xf>
    <xf borderId="0" fillId="0" fontId="3" numFmtId="20" xfId="0" applyAlignment="1" applyFont="1" applyNumberFormat="1">
      <alignment horizontal="center"/>
    </xf>
    <xf borderId="0" fillId="0" fontId="3" numFmtId="0" xfId="0" applyAlignment="1" applyFont="1">
      <alignment horizontal="center" shrinkToFit="0" vertical="center" wrapText="1"/>
    </xf>
    <xf borderId="0" fillId="0" fontId="3" numFmtId="165" xfId="0" applyAlignment="1" applyFont="1" applyNumberFormat="1">
      <alignment horizontal="center" shrinkToFit="0" vertical="center" wrapText="1"/>
    </xf>
    <xf borderId="0" fillId="0" fontId="3" numFmtId="164" xfId="0" applyAlignment="1" applyFont="1" applyNumberFormat="1">
      <alignment horizontal="center" vertical="center"/>
    </xf>
    <xf borderId="0" fillId="0" fontId="3" numFmtId="0" xfId="0" applyAlignment="1" applyFont="1">
      <alignment horizontal="center" vertical="center"/>
    </xf>
    <xf borderId="0" fillId="0" fontId="3" numFmtId="49" xfId="0" applyAlignment="1" applyFont="1" applyNumberFormat="1">
      <alignment horizontal="center" vertical="center"/>
    </xf>
    <xf borderId="0" fillId="0" fontId="3" numFmtId="165" xfId="0" applyAlignment="1" applyFont="1" applyNumberFormat="1">
      <alignment horizontal="center" vertical="center"/>
    </xf>
    <xf borderId="0" fillId="0" fontId="6" numFmtId="164" xfId="0" applyAlignment="1" applyFont="1" applyNumberFormat="1">
      <alignment horizontal="center" vertical="center"/>
    </xf>
    <xf borderId="0" fillId="0" fontId="3" numFmtId="164" xfId="0" applyAlignment="1" applyFont="1" applyNumberFormat="1">
      <alignment horizontal="center" vertical="top"/>
    </xf>
    <xf borderId="0" fillId="0" fontId="4" numFmtId="164" xfId="0" applyAlignment="1" applyFont="1" applyNumberFormat="1">
      <alignment horizontal="center" vertical="top"/>
    </xf>
    <xf borderId="0" fillId="0" fontId="3" numFmtId="165" xfId="0" applyFont="1" applyNumberFormat="1"/>
    <xf borderId="0" fillId="0" fontId="3" numFmtId="20" xfId="0" applyFont="1" applyNumberFormat="1"/>
    <xf borderId="0" fillId="0" fontId="3" numFmtId="167" xfId="0" applyFont="1" applyNumberFormat="1"/>
    <xf borderId="0" fillId="0" fontId="5" numFmtId="49" xfId="0" applyFont="1" applyNumberFormat="1"/>
    <xf borderId="1" fillId="0" fontId="2" numFmtId="0" xfId="0" applyAlignment="1" applyBorder="1" applyFont="1">
      <alignment horizontal="center" shrinkToFit="0" vertical="center" wrapText="0"/>
    </xf>
    <xf borderId="1" fillId="0" fontId="2" numFmtId="49" xfId="0" applyAlignment="1" applyBorder="1" applyFont="1" applyNumberFormat="1">
      <alignment horizontal="center" shrinkToFit="0" vertical="center" wrapText="0"/>
    </xf>
    <xf borderId="1" fillId="0" fontId="2" numFmtId="164" xfId="0" applyAlignment="1" applyBorder="1" applyFont="1" applyNumberFormat="1">
      <alignment horizontal="center" shrinkToFit="0" vertical="center" wrapText="0"/>
    </xf>
    <xf borderId="1" fillId="0" fontId="2" numFmtId="168" xfId="0" applyAlignment="1" applyBorder="1" applyFont="1" applyNumberFormat="1">
      <alignment horizontal="center" shrinkToFit="0" vertical="center" wrapText="0"/>
    </xf>
    <xf borderId="0" fillId="0" fontId="2" numFmtId="0" xfId="0" applyAlignment="1" applyFont="1">
      <alignment horizontal="center" shrinkToFit="0" vertical="center" wrapText="0"/>
    </xf>
    <xf borderId="0" fillId="0" fontId="5" numFmtId="0" xfId="0" applyAlignment="1" applyFont="1">
      <alignment horizontal="center" shrinkToFit="0" vertical="center" wrapText="0"/>
    </xf>
    <xf borderId="0" fillId="0" fontId="5" numFmtId="49" xfId="0" applyAlignment="1" applyFont="1" applyNumberFormat="1">
      <alignment horizontal="center" shrinkToFit="0" vertical="center" wrapText="0"/>
    </xf>
    <xf borderId="0" fillId="0" fontId="5" numFmtId="165" xfId="0" applyAlignment="1" applyFont="1" applyNumberFormat="1">
      <alignment horizontal="center" shrinkToFit="0" vertical="center" wrapText="0"/>
    </xf>
    <xf borderId="0" fillId="0" fontId="5" numFmtId="164" xfId="0" applyAlignment="1" applyFont="1" applyNumberFormat="1">
      <alignment horizontal="center" shrinkToFit="0" vertical="center" wrapText="0"/>
    </xf>
    <xf borderId="0" fillId="0" fontId="5" numFmtId="168" xfId="0" applyAlignment="1" applyFont="1" applyNumberFormat="1">
      <alignment horizontal="center" shrinkToFit="0" vertical="center" wrapText="0"/>
    </xf>
    <xf borderId="0" fillId="0" fontId="5" numFmtId="0" xfId="0" applyAlignment="1" applyFont="1">
      <alignment horizontal="center"/>
    </xf>
    <xf borderId="0" fillId="0" fontId="5" numFmtId="49" xfId="0" applyAlignment="1" applyFont="1" applyNumberFormat="1">
      <alignment horizontal="center"/>
    </xf>
    <xf borderId="0" fillId="0" fontId="5" numFmtId="165" xfId="0" applyAlignment="1" applyFont="1" applyNumberFormat="1">
      <alignment horizontal="center"/>
    </xf>
    <xf borderId="0" fillId="0" fontId="5" numFmtId="164" xfId="0" applyAlignment="1" applyFont="1" applyNumberFormat="1">
      <alignment horizontal="center"/>
    </xf>
    <xf borderId="0" fillId="0" fontId="5" numFmtId="168" xfId="0" applyAlignment="1" applyFont="1" applyNumberFormat="1">
      <alignment horizontal="center"/>
    </xf>
    <xf borderId="0" fillId="0" fontId="5" numFmtId="0" xfId="0" applyAlignment="1" applyFont="1">
      <alignment horizontal="center" vertical="bottom"/>
    </xf>
    <xf borderId="0" fillId="0" fontId="5" numFmtId="167" xfId="0" applyAlignment="1" applyFont="1" applyNumberFormat="1">
      <alignment horizontal="center" shrinkToFit="0" vertical="center" wrapText="0"/>
    </xf>
    <xf borderId="0" fillId="0" fontId="5" numFmtId="169" xfId="0" applyAlignment="1" applyFont="1" applyNumberFormat="1">
      <alignment horizontal="center" shrinkToFit="0" vertical="center" wrapText="0"/>
    </xf>
    <xf borderId="0" fillId="0" fontId="3" numFmtId="164" xfId="0" applyAlignment="1" applyFont="1" applyNumberFormat="1">
      <alignment horizontal="center" shrinkToFit="0" vertical="center" wrapText="0"/>
    </xf>
    <xf borderId="0" fillId="0" fontId="8" numFmtId="164" xfId="0" applyAlignment="1" applyFont="1" applyNumberFormat="1">
      <alignment horizontal="center" shrinkToFit="0" vertical="center" wrapText="0"/>
    </xf>
    <xf borderId="0" fillId="0" fontId="9" numFmtId="164" xfId="0" applyAlignment="1" applyFont="1" applyNumberFormat="1">
      <alignment horizontal="center" shrinkToFit="0" vertical="center" wrapText="0"/>
    </xf>
    <xf borderId="0" fillId="0" fontId="10" numFmtId="0" xfId="0" applyAlignment="1" applyFont="1">
      <alignment horizontal="center" shrinkToFit="0" vertical="center" wrapText="0"/>
    </xf>
    <xf borderId="1" fillId="0" fontId="2" numFmtId="0" xfId="0" applyAlignment="1" applyBorder="1" applyFont="1">
      <alignment horizontal="center"/>
    </xf>
    <xf borderId="1" fillId="0" fontId="2" numFmtId="49" xfId="0" applyAlignment="1" applyBorder="1" applyFont="1" applyNumberFormat="1">
      <alignment horizontal="center"/>
    </xf>
    <xf borderId="1" fillId="0" fontId="2" numFmtId="164" xfId="0" applyAlignment="1" applyBorder="1" applyFont="1" applyNumberFormat="1">
      <alignment horizontal="center"/>
    </xf>
    <xf borderId="0" fillId="0" fontId="2" numFmtId="0" xfId="0" applyAlignment="1" applyFont="1">
      <alignment horizontal="center"/>
    </xf>
    <xf borderId="0" fillId="0" fontId="11" numFmtId="0" xfId="0" applyAlignment="1" applyFont="1">
      <alignment horizontal="center"/>
    </xf>
    <xf borderId="0" fillId="0" fontId="12" numFmtId="0" xfId="0" applyAlignment="1" applyFont="1">
      <alignment horizontal="center"/>
    </xf>
    <xf borderId="0" fillId="0" fontId="5" numFmtId="170" xfId="0" applyAlignment="1" applyFont="1" applyNumberFormat="1">
      <alignment horizontal="center"/>
    </xf>
    <xf borderId="0" fillId="0" fontId="5" numFmtId="171" xfId="0" applyAlignment="1" applyFont="1" applyNumberFormat="1">
      <alignment horizontal="center" shrinkToFit="0" vertical="center" wrapText="0"/>
    </xf>
    <xf borderId="0" fillId="0" fontId="5" numFmtId="171" xfId="0" applyAlignment="1" applyFont="1" applyNumberFormat="1">
      <alignment horizontal="center"/>
    </xf>
    <xf borderId="0" fillId="0" fontId="5" numFmtId="170" xfId="0" applyAlignment="1" applyFont="1" applyNumberFormat="1">
      <alignment horizontal="center" shrinkToFit="0" vertical="center" wrapText="0"/>
    </xf>
    <xf borderId="0" fillId="0" fontId="13" numFmtId="0" xfId="0" applyAlignment="1" applyFont="1">
      <alignment horizontal="center"/>
    </xf>
    <xf borderId="0" fillId="0" fontId="5" numFmtId="172" xfId="0" applyAlignment="1" applyFont="1" applyNumberFormat="1">
      <alignment horizontal="center"/>
    </xf>
    <xf borderId="0" fillId="0" fontId="5" numFmtId="172" xfId="0" applyAlignment="1" applyFont="1" applyNumberFormat="1">
      <alignment horizontal="center" shrinkToFit="0" vertical="center" wrapText="0"/>
    </xf>
    <xf borderId="0" fillId="0" fontId="5" numFmtId="49" xfId="0" applyAlignment="1" applyFont="1" applyNumberFormat="1">
      <alignment horizontal="center" vertical="center"/>
    </xf>
    <xf borderId="0" fillId="0" fontId="5" numFmtId="0" xfId="0" applyAlignment="1" applyFont="1">
      <alignment horizontal="center" shrinkToFit="0" vertical="center" wrapText="1"/>
    </xf>
    <xf borderId="0" fillId="0" fontId="6" numFmtId="0" xfId="0" applyAlignment="1" applyFont="1">
      <alignment horizontal="center" shrinkToFit="0" wrapText="1"/>
    </xf>
    <xf borderId="0" fillId="0" fontId="5" numFmtId="0" xfId="0" applyAlignment="1" applyFont="1">
      <alignment horizontal="center" vertical="center"/>
    </xf>
    <xf borderId="0" fillId="0" fontId="5" numFmtId="172" xfId="0" applyAlignment="1" applyFont="1" applyNumberFormat="1">
      <alignment horizontal="center" vertical="center"/>
    </xf>
    <xf borderId="0" fillId="0" fontId="6" numFmtId="0" xfId="0" applyAlignment="1" applyFont="1">
      <alignment horizontal="center" vertical="center"/>
    </xf>
    <xf borderId="0" fillId="0" fontId="6" numFmtId="172" xfId="0" applyAlignment="1" applyFont="1" applyNumberFormat="1">
      <alignment horizontal="center" shrinkToFit="0" vertical="center" wrapText="1"/>
    </xf>
    <xf borderId="0" fillId="0" fontId="6" numFmtId="0" xfId="0" applyAlignment="1" applyFont="1">
      <alignment horizontal="center" shrinkToFit="0" vertical="center" wrapText="0"/>
    </xf>
    <xf borderId="0" fillId="0" fontId="6" numFmtId="172" xfId="0" applyAlignment="1" applyFont="1" applyNumberFormat="1">
      <alignment horizontal="center" vertical="center"/>
    </xf>
    <xf borderId="0" fillId="0" fontId="6" numFmtId="0" xfId="0" applyAlignment="1" applyFont="1">
      <alignment horizontal="center"/>
    </xf>
    <xf borderId="0" fillId="0" fontId="6" numFmtId="0" xfId="0" applyAlignment="1" applyFont="1">
      <alignment horizontal="center" shrinkToFit="0" wrapText="0"/>
    </xf>
    <xf borderId="0" fillId="0" fontId="8" numFmtId="0" xfId="0" applyAlignment="1" applyFont="1">
      <alignment horizontal="center"/>
    </xf>
    <xf borderId="0" fillId="0" fontId="5" numFmtId="49" xfId="0" applyAlignment="1" applyFont="1" applyNumberFormat="1">
      <alignment horizontal="center" shrinkToFit="0" vertical="center" wrapText="1"/>
    </xf>
    <xf borderId="0" fillId="0" fontId="5" numFmtId="164" xfId="0" applyAlignment="1" applyFont="1" applyNumberFormat="1">
      <alignment horizontal="center" vertical="center"/>
    </xf>
    <xf borderId="0" fillId="0" fontId="8" numFmtId="164" xfId="0" applyAlignment="1" applyFont="1" applyNumberFormat="1">
      <alignment horizontal="center" vertical="center"/>
    </xf>
    <xf borderId="0" fillId="0" fontId="9" numFmtId="164" xfId="0" applyAlignment="1" applyFont="1" applyNumberFormat="1">
      <alignment horizontal="center" vertical="top"/>
    </xf>
    <xf borderId="0" fillId="0" fontId="10" numFmtId="0" xfId="0" applyAlignment="1" applyFont="1">
      <alignment horizontal="center" vertical="top"/>
    </xf>
    <xf borderId="1" fillId="0" fontId="14" numFmtId="0" xfId="0" applyAlignment="1" applyBorder="1" applyFont="1">
      <alignment horizontal="center" shrinkToFit="0" vertical="top" wrapText="0"/>
    </xf>
    <xf borderId="1" fillId="0" fontId="14" numFmtId="164" xfId="0" applyAlignment="1" applyBorder="1" applyFont="1" applyNumberFormat="1">
      <alignment horizontal="center" shrinkToFit="0" vertical="top" wrapText="0"/>
    </xf>
    <xf borderId="0" fillId="0" fontId="5" numFmtId="0" xfId="0" applyAlignment="1" applyFont="1">
      <alignment horizontal="left" shrinkToFit="0" wrapText="0"/>
    </xf>
    <xf borderId="0" fillId="0" fontId="15" numFmtId="0" xfId="0" applyAlignment="1" applyFont="1">
      <alignment shrinkToFit="0" vertical="bottom" wrapText="0"/>
    </xf>
    <xf borderId="0" fillId="0" fontId="15" numFmtId="0" xfId="0" applyAlignment="1" applyFont="1">
      <alignment horizontal="right" shrinkToFit="0" vertical="bottom" wrapText="0"/>
    </xf>
    <xf borderId="0" fillId="0" fontId="15" numFmtId="164" xfId="0" applyAlignment="1" applyFont="1" applyNumberFormat="1">
      <alignment shrinkToFit="0" vertical="bottom" wrapText="0"/>
    </xf>
    <xf borderId="0" fillId="0" fontId="15" numFmtId="165" xfId="0" applyAlignment="1" applyFont="1" applyNumberFormat="1">
      <alignment shrinkToFit="0" vertical="bottom" wrapText="0"/>
    </xf>
    <xf borderId="0" fillId="0" fontId="15" numFmtId="167" xfId="0" applyAlignment="1" applyFont="1" applyNumberFormat="1">
      <alignment shrinkToFit="0" vertical="bottom" wrapText="0"/>
    </xf>
    <xf borderId="0" fillId="0" fontId="15" numFmtId="164" xfId="0" applyAlignment="1" applyFont="1" applyNumberFormat="1">
      <alignment horizontal="center" shrinkToFit="0" vertical="bottom" wrapText="0"/>
    </xf>
    <xf borderId="0" fillId="0" fontId="15" numFmtId="173" xfId="0" applyAlignment="1" applyFont="1" applyNumberFormat="1">
      <alignment shrinkToFit="0" vertical="bottom" wrapText="0"/>
    </xf>
    <xf borderId="0" fillId="0" fontId="15" numFmtId="0" xfId="0" applyAlignment="1" applyFont="1">
      <alignment horizontal="center" shrinkToFit="0" vertical="bottom" wrapText="0"/>
    </xf>
    <xf borderId="0" fillId="0" fontId="15" numFmtId="174" xfId="0" applyAlignment="1" applyFont="1" applyNumberFormat="1">
      <alignment shrinkToFit="0" vertical="bottom" wrapText="0"/>
    </xf>
    <xf borderId="0" fillId="0" fontId="5" numFmtId="0" xfId="0" applyAlignment="1" applyFont="1">
      <alignment vertical="bottom"/>
    </xf>
    <xf borderId="0" fillId="0" fontId="15" numFmtId="175" xfId="0" applyAlignment="1" applyFont="1" applyNumberFormat="1">
      <alignment shrinkToFit="0" vertical="bottom" wrapText="0"/>
    </xf>
    <xf borderId="1" fillId="0" fontId="16" numFmtId="0" xfId="0" applyAlignment="1" applyBorder="1" applyFont="1">
      <alignment horizontal="center" shrinkToFit="0" vertical="top" wrapText="0"/>
    </xf>
    <xf borderId="1" fillId="0" fontId="16" numFmtId="164" xfId="0" applyAlignment="1" applyBorder="1" applyFont="1" applyNumberFormat="1">
      <alignment horizontal="center" shrinkToFit="0" vertical="top" wrapText="0"/>
    </xf>
    <xf borderId="0" fillId="0" fontId="17" numFmtId="0" xfId="0" applyAlignment="1" applyFont="1">
      <alignment shrinkToFit="0" vertical="bottom" wrapText="0"/>
    </xf>
    <xf borderId="0" fillId="0" fontId="17" numFmtId="0" xfId="0" applyAlignment="1" applyFont="1">
      <alignment horizontal="right" shrinkToFit="0" vertical="bottom" wrapText="0"/>
    </xf>
    <xf borderId="0" fillId="0" fontId="17" numFmtId="164" xfId="0" applyAlignment="1" applyFont="1" applyNumberFormat="1">
      <alignment shrinkToFit="0" vertical="bottom" wrapText="0"/>
    </xf>
    <xf borderId="0" fillId="0" fontId="17" numFmtId="21" xfId="0" applyAlignment="1" applyFont="1" applyNumberFormat="1">
      <alignment shrinkToFit="0" vertical="bottom" wrapText="0"/>
    </xf>
    <xf borderId="0" fillId="0" fontId="17" numFmtId="176" xfId="0" applyAlignment="1" applyFont="1" applyNumberFormat="1">
      <alignment horizontal="right" shrinkToFit="0" vertical="bottom" wrapText="0"/>
    </xf>
    <xf borderId="0" fillId="0" fontId="17" numFmtId="0" xfId="0" applyAlignment="1" applyFont="1">
      <alignment horizontal="center" shrinkToFit="0" vertical="bottom" wrapText="0"/>
    </xf>
    <xf borderId="0" fillId="0" fontId="18" numFmtId="165" xfId="0" applyAlignment="1" applyFont="1" applyNumberFormat="1">
      <alignment horizontal="right" shrinkToFit="0" vertical="bottom" wrapText="0"/>
    </xf>
    <xf borderId="0" fillId="0" fontId="17" numFmtId="165" xfId="0" applyAlignment="1" applyFont="1" applyNumberFormat="1">
      <alignment shrinkToFit="0" vertical="bottom" wrapText="0"/>
    </xf>
    <xf borderId="0" fillId="0" fontId="17" numFmtId="165" xfId="0" applyAlignment="1" applyFont="1" applyNumberFormat="1">
      <alignment horizontal="right" shrinkToFit="0" vertical="bottom" wrapText="0"/>
    </xf>
    <xf borderId="0" fillId="0" fontId="17" numFmtId="169" xfId="0" applyAlignment="1" applyFont="1" applyNumberFormat="1">
      <alignment shrinkToFit="0" vertical="bottom" wrapText="0"/>
    </xf>
    <xf borderId="0" fillId="0" fontId="17" numFmtId="21" xfId="0" applyAlignment="1" applyFont="1" applyNumberFormat="1">
      <alignment horizontal="right" shrinkToFit="0" vertical="bottom" wrapText="0"/>
    </xf>
    <xf borderId="0" fillId="0" fontId="17" numFmtId="167" xfId="0" applyAlignment="1" applyFont="1" applyNumberFormat="1">
      <alignment shrinkToFit="0" vertical="bottom" wrapText="0"/>
    </xf>
    <xf borderId="0" fillId="0" fontId="19" numFmtId="165" xfId="0" applyAlignment="1" applyFont="1" applyNumberFormat="1">
      <alignment horizontal="right" shrinkToFit="0" vertical="bottom" wrapText="0"/>
    </xf>
    <xf borderId="0" fillId="0" fontId="17" numFmtId="20" xfId="0" applyAlignment="1" applyFont="1" applyNumberFormat="1">
      <alignment horizontal="right" shrinkToFit="0" vertical="bottom" wrapText="0"/>
    </xf>
    <xf borderId="0" fillId="0" fontId="14" numFmtId="0" xfId="0" applyAlignment="1" applyFont="1">
      <alignment horizontal="center" shrinkToFit="0" vertical="top" wrapText="0"/>
    </xf>
    <xf borderId="0" fillId="0" fontId="5" numFmtId="0" xfId="0" applyAlignment="1" applyFont="1">
      <alignment horizontal="left" shrinkToFit="0" vertical="center" wrapText="0"/>
    </xf>
    <xf borderId="0" fillId="0" fontId="5" numFmtId="0" xfId="0" applyAlignment="1" applyFont="1">
      <alignment horizontal="left"/>
    </xf>
    <xf borderId="0" fillId="0" fontId="5" numFmtId="165" xfId="0" applyAlignment="1" applyFont="1" applyNumberFormat="1">
      <alignment horizontal="center" vertical="center"/>
    </xf>
    <xf borderId="0" fillId="0" fontId="5" numFmtId="0" xfId="0" applyAlignment="1" applyFont="1">
      <alignment horizontal="left" vertical="center"/>
    </xf>
    <xf borderId="0" fillId="0" fontId="5" numFmtId="164" xfId="0" applyFont="1" applyNumberFormat="1"/>
    <xf borderId="0" fillId="0" fontId="5" numFmtId="20" xfId="0" applyAlignment="1" applyFont="1" applyNumberFormat="1">
      <alignment horizontal="center"/>
    </xf>
    <xf borderId="1" fillId="0" fontId="2" numFmtId="0" xfId="0" applyAlignment="1" applyBorder="1" applyFont="1">
      <alignment horizontal="center" vertical="center"/>
    </xf>
    <xf borderId="1" fillId="0" fontId="2" numFmtId="49" xfId="0" applyAlignment="1" applyBorder="1" applyFont="1" applyNumberFormat="1">
      <alignment horizontal="center" vertical="center"/>
    </xf>
    <xf borderId="1" fillId="0" fontId="2" numFmtId="164" xfId="0" applyAlignment="1" applyBorder="1" applyFont="1" applyNumberFormat="1">
      <alignment horizontal="center" vertical="center"/>
    </xf>
    <xf borderId="0" fillId="0" fontId="2" numFmtId="0" xfId="0" applyAlignment="1" applyFont="1">
      <alignment horizontal="center" vertical="center"/>
    </xf>
    <xf borderId="0" fillId="0" fontId="20" numFmtId="0" xfId="0" applyAlignment="1" applyFont="1">
      <alignment horizontal="center" vertical="center"/>
    </xf>
    <xf borderId="0" fillId="0" fontId="6" numFmtId="0" xfId="0" applyAlignment="1" applyFont="1">
      <alignment horizontal="center" shrinkToFit="0" vertical="center" wrapText="1"/>
    </xf>
    <xf borderId="0" fillId="0" fontId="5" numFmtId="167" xfId="0" applyAlignment="1" applyFont="1" applyNumberFormat="1">
      <alignment horizontal="center" vertical="center"/>
    </xf>
    <xf borderId="0" fillId="0" fontId="5" numFmtId="165" xfId="0" applyAlignment="1" applyFont="1" applyNumberFormat="1">
      <alignment horizontal="center" shrinkToFit="0" vertical="center" wrapText="1"/>
    </xf>
    <xf borderId="0" fillId="0" fontId="9" numFmtId="164" xfId="0" applyAlignment="1" applyFont="1" applyNumberFormat="1">
      <alignment horizontal="center" vertical="center"/>
    </xf>
    <xf borderId="0" fillId="0" fontId="10" numFmtId="0" xfId="0" applyAlignment="1" applyFont="1">
      <alignment horizontal="center" vertical="center"/>
    </xf>
    <xf borderId="1" fillId="2" fontId="21" numFmtId="0" xfId="0" applyAlignment="1" applyBorder="1" applyFill="1" applyFont="1">
      <alignment horizontal="left"/>
    </xf>
    <xf borderId="1" fillId="2" fontId="21" numFmtId="49" xfId="0" applyAlignment="1" applyBorder="1" applyFont="1" applyNumberFormat="1">
      <alignment horizontal="left"/>
    </xf>
    <xf borderId="1" fillId="2" fontId="21" numFmtId="164" xfId="0" applyAlignment="1" applyBorder="1" applyFont="1" applyNumberFormat="1">
      <alignment horizontal="left"/>
    </xf>
    <xf borderId="0" fillId="2" fontId="6" numFmtId="0" xfId="0" applyAlignment="1" applyFont="1">
      <alignment horizontal="left"/>
    </xf>
    <xf borderId="0" fillId="2" fontId="6" numFmtId="49" xfId="0" applyAlignment="1" applyFont="1" applyNumberFormat="1">
      <alignment horizontal="left"/>
    </xf>
    <xf borderId="0" fillId="2" fontId="6" numFmtId="165" xfId="0" applyAlignment="1" applyFont="1" applyNumberFormat="1">
      <alignment horizontal="left"/>
    </xf>
    <xf borderId="0" fillId="2" fontId="6" numFmtId="164" xfId="0" applyAlignment="1" applyFont="1" applyNumberFormat="1">
      <alignment horizontal="left"/>
    </xf>
    <xf borderId="0" fillId="2" fontId="6" numFmtId="0" xfId="0" applyAlignment="1" applyFont="1">
      <alignment horizontal="left" shrinkToFit="0" vertical="center" wrapText="0"/>
    </xf>
    <xf borderId="0" fillId="2" fontId="6" numFmtId="49" xfId="0" applyAlignment="1" applyFont="1" applyNumberFormat="1">
      <alignment horizontal="left" shrinkToFit="0" vertical="center" wrapText="0"/>
    </xf>
    <xf borderId="0" fillId="2" fontId="6" numFmtId="165" xfId="0" applyAlignment="1" applyFont="1" applyNumberFormat="1">
      <alignment horizontal="left" shrinkToFit="0" vertical="center" wrapText="0"/>
    </xf>
    <xf borderId="0" fillId="3" fontId="6" numFmtId="164" xfId="0" applyAlignment="1" applyFill="1" applyFont="1" applyNumberFormat="1">
      <alignment horizontal="left" shrinkToFit="0" vertical="center" wrapText="0"/>
    </xf>
    <xf borderId="0" fillId="2" fontId="22" numFmtId="0" xfId="0" applyAlignment="1" applyFont="1">
      <alignment horizontal="left"/>
    </xf>
    <xf borderId="0" fillId="3" fontId="6" numFmtId="164" xfId="0" applyAlignment="1" applyFont="1" applyNumberFormat="1">
      <alignment horizontal="left"/>
    </xf>
    <xf borderId="0" fillId="0" fontId="23" numFmtId="0" xfId="0" applyAlignment="1" applyFont="1">
      <alignment horizontal="left"/>
    </xf>
    <xf borderId="0" fillId="0" fontId="22" numFmtId="0" xfId="0" applyAlignment="1" applyFont="1">
      <alignment horizontal="left"/>
    </xf>
    <xf borderId="0" fillId="2" fontId="6" numFmtId="164" xfId="0" applyAlignment="1" applyFont="1" applyNumberFormat="1">
      <alignment horizontal="left" shrinkToFit="0" vertical="center" wrapText="0"/>
    </xf>
    <xf borderId="0" fillId="0" fontId="6" numFmtId="0" xfId="0" applyFont="1"/>
    <xf borderId="0" fillId="0" fontId="24" numFmtId="0" xfId="0" applyAlignment="1" applyFont="1">
      <alignment horizontal="left"/>
    </xf>
    <xf borderId="0" fillId="0" fontId="25" numFmtId="0" xfId="0" applyFont="1"/>
    <xf borderId="0" fillId="3" fontId="6" numFmtId="0" xfId="0" applyAlignment="1" applyFont="1">
      <alignment horizontal="left"/>
    </xf>
    <xf borderId="0" fillId="3" fontId="6" numFmtId="0" xfId="0" applyAlignment="1" applyFont="1">
      <alignment horizontal="left" shrinkToFit="0" vertical="center" wrapText="0"/>
    </xf>
    <xf borderId="0" fillId="0" fontId="6" numFmtId="0" xfId="0" applyAlignment="1" applyFont="1">
      <alignment horizontal="left"/>
    </xf>
    <xf borderId="0" fillId="0" fontId="6" numFmtId="49" xfId="0" applyAlignment="1" applyFont="1" applyNumberFormat="1">
      <alignment horizontal="left"/>
    </xf>
    <xf borderId="0" fillId="0" fontId="6" numFmtId="165" xfId="0" applyAlignment="1" applyFont="1" applyNumberFormat="1">
      <alignment horizontal="left"/>
    </xf>
    <xf borderId="0" fillId="0" fontId="6" numFmtId="164" xfId="0" applyAlignment="1" applyFont="1" applyNumberFormat="1">
      <alignment horizontal="left"/>
    </xf>
    <xf borderId="0" fillId="2" fontId="6" numFmtId="164" xfId="0" applyAlignment="1" applyFont="1" applyNumberFormat="1">
      <alignment horizontal="left" vertical="top"/>
    </xf>
    <xf borderId="0" fillId="2" fontId="6" numFmtId="49" xfId="0" applyAlignment="1" applyFont="1" applyNumberFormat="1">
      <alignment horizontal="left" vertical="center"/>
    </xf>
    <xf borderId="0" fillId="2" fontId="6" numFmtId="0" xfId="0" applyAlignment="1" applyFont="1">
      <alignment horizontal="left" shrinkToFit="0" vertical="center" wrapText="1"/>
    </xf>
    <xf borderId="0" fillId="2" fontId="6" numFmtId="0" xfId="0" applyAlignment="1" applyFont="1">
      <alignment horizontal="left" shrinkToFit="0" wrapText="1"/>
    </xf>
    <xf borderId="0" fillId="2" fontId="6" numFmtId="165" xfId="0" applyAlignment="1" applyFont="1" applyNumberFormat="1">
      <alignment horizontal="left" vertical="center"/>
    </xf>
    <xf borderId="0" fillId="2" fontId="6" numFmtId="164" xfId="0" applyAlignment="1" applyFont="1" applyNumberFormat="1">
      <alignment horizontal="left" vertical="center"/>
    </xf>
    <xf borderId="0" fillId="2" fontId="6" numFmtId="0" xfId="0" applyAlignment="1" applyFont="1">
      <alignment horizontal="left" vertical="center"/>
    </xf>
    <xf borderId="0" fillId="2" fontId="6" numFmtId="0" xfId="0" applyAlignment="1" applyFont="1">
      <alignment horizontal="left" shrinkToFit="0" wrapText="0"/>
    </xf>
    <xf borderId="0" fillId="2" fontId="6" numFmtId="167" xfId="0" applyAlignment="1" applyFont="1" applyNumberFormat="1">
      <alignment horizontal="left"/>
    </xf>
    <xf borderId="0" fillId="2" fontId="6" numFmtId="169" xfId="0" applyAlignment="1" applyFont="1" applyNumberFormat="1">
      <alignment horizontal="left"/>
    </xf>
    <xf borderId="0" fillId="2" fontId="6" numFmtId="49" xfId="0" applyAlignment="1" applyFont="1" applyNumberFormat="1">
      <alignment horizontal="left" shrinkToFit="0" vertical="center" wrapText="1"/>
    </xf>
    <xf borderId="0" fillId="2" fontId="6" numFmtId="165" xfId="0" applyAlignment="1" applyFont="1" applyNumberFormat="1">
      <alignment horizontal="left" shrinkToFit="0" vertical="center" wrapText="1"/>
    </xf>
    <xf borderId="0" fillId="2" fontId="26" numFmtId="164" xfId="0" applyAlignment="1" applyFont="1" applyNumberFormat="1">
      <alignment horizontal="left" vertical="top"/>
    </xf>
    <xf borderId="0" fillId="2" fontId="26" numFmtId="0" xfId="0" applyAlignment="1" applyFont="1">
      <alignment horizontal="left" vertical="top"/>
    </xf>
    <xf borderId="0" fillId="0" fontId="2" numFmtId="0" xfId="0" applyAlignment="1" applyFont="1">
      <alignment horizontal="left"/>
    </xf>
    <xf borderId="0" fillId="0" fontId="2" numFmtId="164" xfId="0" applyAlignment="1" applyFont="1" applyNumberFormat="1">
      <alignment horizontal="left"/>
    </xf>
    <xf borderId="0" fillId="0" fontId="27" numFmtId="0" xfId="0" applyAlignment="1" applyFont="1">
      <alignment horizontal="left" shrinkToFit="0" wrapText="1"/>
    </xf>
    <xf borderId="0" fillId="0" fontId="5" numFmtId="165" xfId="0" applyAlignment="1" applyFont="1" applyNumberFormat="1">
      <alignment horizontal="left"/>
    </xf>
    <xf borderId="0" fillId="0" fontId="5" numFmtId="164" xfId="0" applyAlignment="1" applyFont="1" applyNumberFormat="1">
      <alignment horizontal="left"/>
    </xf>
    <xf borderId="0" fillId="0" fontId="12" numFmtId="164" xfId="0" applyAlignment="1" applyFont="1" applyNumberFormat="1">
      <alignment horizontal="left"/>
    </xf>
    <xf borderId="0" fillId="0" fontId="5" numFmtId="177" xfId="0" applyAlignment="1" applyFont="1" applyNumberFormat="1">
      <alignment horizontal="left" shrinkToFit="0" vertical="center" wrapText="0"/>
    </xf>
    <xf borderId="0" fillId="0" fontId="5" numFmtId="165" xfId="0" applyAlignment="1" applyFont="1" applyNumberFormat="1">
      <alignment horizontal="left" shrinkToFit="0" vertical="center" wrapText="0"/>
    </xf>
    <xf borderId="0" fillId="0" fontId="5" numFmtId="164" xfId="0" applyAlignment="1" applyFont="1" applyNumberFormat="1">
      <alignment horizontal="left" shrinkToFit="0" vertical="center" wrapText="0"/>
    </xf>
    <xf borderId="0" fillId="0" fontId="11" numFmtId="164" xfId="0" applyAlignment="1" applyFont="1" applyNumberFormat="1">
      <alignment horizontal="left"/>
    </xf>
    <xf borderId="0" fillId="0" fontId="5" numFmtId="177" xfId="0" applyAlignment="1" applyFont="1" applyNumberFormat="1">
      <alignment horizontal="left"/>
    </xf>
    <xf borderId="0" fillId="0" fontId="24" numFmtId="164" xfId="0" applyAlignment="1" applyFont="1" applyNumberFormat="1">
      <alignment horizontal="left"/>
    </xf>
    <xf borderId="0" fillId="0" fontId="3" numFmtId="164" xfId="0" applyAlignment="1" applyFont="1" applyNumberFormat="1">
      <alignment horizontal="left"/>
    </xf>
    <xf borderId="0" fillId="0" fontId="5" numFmtId="167" xfId="0" applyAlignment="1" applyFont="1" applyNumberFormat="1">
      <alignment horizontal="left"/>
    </xf>
    <xf borderId="0" fillId="0" fontId="5" numFmtId="167" xfId="0" applyAlignment="1" applyFont="1" applyNumberFormat="1">
      <alignment horizontal="left" shrinkToFit="0" vertical="center" wrapText="0"/>
    </xf>
    <xf borderId="0" fillId="0" fontId="28" numFmtId="164" xfId="0" applyAlignment="1" applyFont="1" applyNumberFormat="1">
      <alignment horizontal="left"/>
    </xf>
    <xf borderId="0" fillId="0" fontId="3" numFmtId="0" xfId="0" applyAlignment="1" applyFont="1">
      <alignment horizontal="left"/>
    </xf>
    <xf borderId="0" fillId="0" fontId="3" numFmtId="165" xfId="0" applyAlignment="1" applyFont="1" applyNumberFormat="1">
      <alignment horizontal="left" vertical="center"/>
    </xf>
    <xf borderId="0" fillId="0" fontId="3" numFmtId="164" xfId="0" applyAlignment="1" applyFont="1" applyNumberFormat="1">
      <alignment horizontal="left" vertical="center"/>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6" numFmtId="0" xfId="0" applyAlignment="1" applyFont="1">
      <alignment horizontal="left" shrinkToFit="0" vertical="center" wrapText="1"/>
    </xf>
    <xf borderId="0" fillId="0" fontId="11" numFmtId="0" xfId="0" applyAlignment="1" applyFont="1">
      <alignment horizontal="left"/>
    </xf>
    <xf borderId="0" fillId="0" fontId="3" numFmtId="165" xfId="0" applyAlignment="1" applyFont="1" applyNumberFormat="1">
      <alignment horizontal="left"/>
    </xf>
    <xf borderId="0" fillId="0" fontId="12" numFmtId="0" xfId="0" applyAlignment="1" applyFont="1">
      <alignment horizontal="left"/>
    </xf>
    <xf borderId="0" fillId="0" fontId="5" numFmtId="0" xfId="0" applyAlignment="1" applyFont="1">
      <alignment horizontal="left" shrinkToFit="0" vertical="center" wrapText="1"/>
    </xf>
    <xf borderId="0" fillId="0" fontId="5" numFmtId="165" xfId="0" applyAlignment="1" applyFont="1" applyNumberFormat="1">
      <alignment horizontal="left" shrinkToFit="0" vertical="center" wrapText="1"/>
    </xf>
    <xf borderId="0" fillId="0" fontId="11" numFmtId="164" xfId="0" applyFont="1" applyNumberFormat="1"/>
    <xf borderId="0" fillId="0" fontId="5" numFmtId="165" xfId="0" applyAlignment="1" applyFont="1" applyNumberFormat="1">
      <alignment horizontal="left" vertical="center"/>
    </xf>
    <xf borderId="0" fillId="0" fontId="5" numFmtId="164" xfId="0" applyAlignment="1" applyFont="1" applyNumberFormat="1">
      <alignment horizontal="left" vertical="center"/>
    </xf>
    <xf borderId="0" fillId="2" fontId="29" numFmtId="164" xfId="0" applyAlignment="1" applyFont="1" applyNumberFormat="1">
      <alignment horizontal="left"/>
    </xf>
    <xf borderId="0" fillId="0" fontId="25" numFmtId="0" xfId="0" applyAlignment="1" applyFont="1">
      <alignment horizontal="left"/>
    </xf>
    <xf borderId="0" fillId="0" fontId="25" numFmtId="164" xfId="0" applyAlignment="1" applyFont="1" applyNumberFormat="1">
      <alignment horizontal="left"/>
    </xf>
    <xf borderId="0" fillId="0" fontId="30" numFmtId="0" xfId="0" applyAlignment="1" applyFont="1">
      <alignment horizontal="left"/>
    </xf>
    <xf borderId="0" fillId="0" fontId="5" numFmtId="20" xfId="0" applyAlignment="1" applyFont="1" applyNumberFormat="1">
      <alignment horizontal="left"/>
    </xf>
    <xf borderId="0" fillId="3" fontId="5" numFmtId="0" xfId="0" applyAlignment="1" applyFont="1">
      <alignment horizontal="left"/>
    </xf>
    <xf borderId="1" fillId="0" fontId="2" numFmtId="0" xfId="0" applyAlignment="1" applyBorder="1" applyFont="1">
      <alignment horizontal="left" shrinkToFit="0" wrapText="0"/>
    </xf>
    <xf borderId="1" fillId="0" fontId="2" numFmtId="49" xfId="0" applyAlignment="1" applyBorder="1" applyFont="1" applyNumberFormat="1">
      <alignment horizontal="left" shrinkToFit="0" wrapText="0"/>
    </xf>
    <xf borderId="1" fillId="0" fontId="2" numFmtId="164" xfId="0" applyAlignment="1" applyBorder="1" applyFont="1" applyNumberFormat="1">
      <alignment horizontal="left" shrinkToFit="0" wrapText="0"/>
    </xf>
    <xf borderId="0" fillId="0" fontId="2" numFmtId="0" xfId="0" applyAlignment="1" applyFont="1">
      <alignment shrinkToFit="0" wrapText="0"/>
    </xf>
    <xf borderId="0" fillId="0" fontId="5" numFmtId="0" xfId="0" applyAlignment="1" applyFont="1">
      <alignment shrinkToFit="0" wrapText="0"/>
    </xf>
    <xf borderId="0" fillId="0" fontId="5" numFmtId="0" xfId="0" applyAlignment="1" applyFont="1">
      <alignment horizontal="center" shrinkToFit="0" wrapText="0"/>
    </xf>
    <xf borderId="0" fillId="0" fontId="5" numFmtId="49" xfId="0" applyAlignment="1" applyFont="1" applyNumberFormat="1">
      <alignment horizontal="center" shrinkToFit="0" wrapText="0"/>
    </xf>
    <xf borderId="0" fillId="0" fontId="5" numFmtId="165" xfId="0" applyAlignment="1" applyFont="1" applyNumberFormat="1">
      <alignment horizontal="center" shrinkToFit="0" wrapText="0"/>
    </xf>
    <xf borderId="0" fillId="0" fontId="5" numFmtId="164" xfId="0" applyAlignment="1" applyFont="1" applyNumberFormat="1">
      <alignment horizontal="center" shrinkToFit="0" wrapText="0"/>
    </xf>
    <xf borderId="0" fillId="0" fontId="5" numFmtId="165" xfId="0" applyAlignment="1" applyFont="1" applyNumberFormat="1">
      <alignment horizontal="center" shrinkToFit="0" vertical="bottom" wrapText="0"/>
    </xf>
    <xf borderId="0" fillId="0" fontId="6" numFmtId="164" xfId="0" applyAlignment="1" applyFont="1" applyNumberFormat="1">
      <alignment horizontal="center" shrinkToFit="0" vertical="top" wrapText="0"/>
    </xf>
    <xf borderId="0" fillId="0" fontId="6" numFmtId="0" xfId="0" applyAlignment="1" applyFont="1">
      <alignment horizontal="left" shrinkToFit="0" vertical="center" wrapText="0"/>
    </xf>
    <xf borderId="0" fillId="0" fontId="6" numFmtId="0" xfId="0" applyAlignment="1" applyFont="1">
      <alignment horizontal="left" shrinkToFit="0" wrapText="0"/>
    </xf>
    <xf borderId="0" fillId="0" fontId="5" numFmtId="0" xfId="0" applyAlignment="1" applyFont="1">
      <alignment horizontal="center" shrinkToFit="0" vertical="bottom" wrapText="0"/>
    </xf>
    <xf borderId="0" fillId="0" fontId="5" numFmtId="164" xfId="0" applyAlignment="1" applyFont="1" applyNumberFormat="1">
      <alignment horizontal="center" shrinkToFit="0" vertical="bottom" wrapText="0"/>
    </xf>
    <xf borderId="0" fillId="0" fontId="5" numFmtId="49" xfId="0" applyAlignment="1" applyFont="1" applyNumberFormat="1">
      <alignment horizontal="left" shrinkToFit="0" vertical="center" wrapText="0"/>
    </xf>
    <xf borderId="0" fillId="0" fontId="9" numFmtId="164" xfId="0" applyAlignment="1" applyFont="1" applyNumberFormat="1">
      <alignment horizontal="center" shrinkToFit="0" vertical="top" wrapText="0"/>
    </xf>
    <xf borderId="0" fillId="0" fontId="10" numFmtId="0" xfId="0" applyAlignment="1" applyFont="1">
      <alignment horizontal="center" shrinkToFit="0" vertical="top" wrapText="0"/>
    </xf>
    <xf borderId="0" fillId="0" fontId="5" numFmtId="49" xfId="0" applyAlignment="1" applyFont="1" applyNumberFormat="1">
      <alignment shrinkToFit="0" wrapText="0"/>
    </xf>
    <xf borderId="0" fillId="0" fontId="2" numFmtId="0" xfId="0" applyFont="1"/>
    <xf borderId="0" fillId="0" fontId="5" numFmtId="165" xfId="0" applyFont="1" applyNumberFormat="1"/>
    <xf borderId="0" fillId="0" fontId="6" numFmtId="164" xfId="0" applyAlignment="1" applyFont="1" applyNumberFormat="1">
      <alignment horizontal="center" vertical="top"/>
    </xf>
    <xf borderId="0" fillId="0" fontId="5" numFmtId="49" xfId="0" applyAlignment="1" applyFont="1" applyNumberFormat="1">
      <alignment vertical="center"/>
    </xf>
    <xf borderId="0" fillId="0" fontId="5" numFmtId="165" xfId="0" applyAlignment="1" applyFont="1" applyNumberFormat="1">
      <alignment vertical="center"/>
    </xf>
    <xf borderId="0" fillId="0" fontId="5" numFmtId="164" xfId="0" applyAlignment="1" applyFont="1" applyNumberFormat="1">
      <alignment vertical="center"/>
    </xf>
    <xf borderId="0" fillId="0" fontId="5" numFmtId="0" xfId="0" applyAlignment="1" applyFont="1">
      <alignment vertical="center"/>
    </xf>
    <xf borderId="0" fillId="0" fontId="5" numFmtId="0" xfId="0" applyAlignment="1" applyFont="1">
      <alignment shrinkToFit="0" vertical="center" wrapText="1"/>
    </xf>
    <xf borderId="0" fillId="0" fontId="5" numFmtId="164" xfId="0" applyAlignment="1" applyFont="1" applyNumberFormat="1">
      <alignment horizontal="right" vertical="center"/>
    </xf>
    <xf borderId="0" fillId="0" fontId="6" numFmtId="0" xfId="0" applyAlignment="1" applyFont="1">
      <alignment shrinkToFit="0" vertical="center" wrapText="0"/>
    </xf>
    <xf borderId="0" fillId="0" fontId="5" numFmtId="0" xfId="0" applyAlignment="1" applyFont="1">
      <alignment shrinkToFit="0" wrapText="1"/>
    </xf>
    <xf borderId="0" fillId="0" fontId="6" numFmtId="0" xfId="0" applyAlignment="1" applyFont="1">
      <alignment horizontal="left" vertical="center"/>
    </xf>
    <xf borderId="0" fillId="0" fontId="5" numFmtId="165" xfId="0" applyAlignment="1" applyFont="1" applyNumberFormat="1">
      <alignment horizontal="right" vertical="center"/>
    </xf>
    <xf borderId="0" fillId="0" fontId="5" numFmtId="0" xfId="0" applyAlignment="1" applyFont="1">
      <alignment shrinkToFit="0" vertical="center" wrapText="0"/>
    </xf>
    <xf borderId="0" fillId="0" fontId="6" numFmtId="0" xfId="0" applyAlignment="1" applyFont="1">
      <alignment shrinkToFit="0" wrapText="0"/>
    </xf>
    <xf borderId="0" fillId="0" fontId="8" numFmtId="0" xfId="0" applyAlignment="1" applyFont="1">
      <alignment horizontal="left"/>
    </xf>
    <xf borderId="0" fillId="0" fontId="5" numFmtId="169" xfId="0" applyAlignment="1" applyFont="1" applyNumberFormat="1">
      <alignment horizontal="center"/>
    </xf>
    <xf borderId="0" fillId="0" fontId="25" numFmtId="0" xfId="0" applyAlignment="1" applyFont="1">
      <alignment horizontal="center"/>
    </xf>
    <xf borderId="0" fillId="0" fontId="5" numFmtId="0" xfId="0" applyAlignment="1" applyFont="1">
      <alignment horizontal="center" shrinkToFit="0" wrapText="1"/>
    </xf>
    <xf borderId="1" fillId="0" fontId="1" numFmtId="0" xfId="0" applyAlignment="1" applyBorder="1" applyFont="1">
      <alignment horizontal="center" vertical="center"/>
    </xf>
    <xf borderId="0" fillId="0" fontId="1" numFmtId="0" xfId="0" applyAlignment="1" applyFont="1">
      <alignment horizontal="center" vertical="center"/>
    </xf>
    <xf borderId="1" fillId="0" fontId="1" numFmtId="164" xfId="0" applyAlignment="1" applyBorder="1" applyFont="1" applyNumberFormat="1">
      <alignment horizontal="center" vertical="center"/>
    </xf>
    <xf borderId="0" fillId="0" fontId="31" numFmtId="0" xfId="0" applyFont="1"/>
    <xf borderId="0" fillId="0" fontId="3" numFmtId="0" xfId="0" applyAlignment="1" applyFont="1">
      <alignment horizontal="center" vertical="bottom"/>
    </xf>
    <xf borderId="0" fillId="0" fontId="3" numFmtId="165" xfId="0" applyAlignment="1" applyFont="1" applyNumberFormat="1">
      <alignment horizontal="center" vertical="bottom"/>
    </xf>
    <xf borderId="0" fillId="0" fontId="31" numFmtId="0" xfId="0" applyAlignment="1" applyFont="1">
      <alignment shrinkToFit="0" wrapText="1"/>
    </xf>
    <xf borderId="0" fillId="0" fontId="3" numFmtId="20" xfId="0" applyAlignment="1" applyFont="1" applyNumberFormat="1">
      <alignment horizontal="center" vertical="bottom"/>
    </xf>
    <xf borderId="0" fillId="0" fontId="3" numFmtId="0" xfId="0" applyAlignment="1" applyFont="1">
      <alignment horizontal="center" shrinkToFit="0" vertical="bottom" wrapText="1"/>
    </xf>
    <xf borderId="0" fillId="0" fontId="3" numFmtId="0" xfId="0" applyAlignment="1" applyFont="1">
      <alignment horizontal="center" shrinkToFit="0" wrapText="1"/>
    </xf>
    <xf borderId="0" fillId="2" fontId="32" numFmtId="0" xfId="0" applyAlignment="1" applyFont="1">
      <alignment horizontal="left"/>
    </xf>
    <xf borderId="0" fillId="0" fontId="4" numFmtId="0" xfId="0" applyFont="1"/>
    <xf borderId="0" fillId="2" fontId="33" numFmtId="0" xfId="0" applyAlignment="1" applyFont="1">
      <alignment horizontal="left"/>
    </xf>
    <xf borderId="0" fillId="0" fontId="3" numFmtId="20" xfId="0" applyAlignment="1" applyFont="1" applyNumberFormat="1">
      <alignment horizontal="center" vertical="center"/>
    </xf>
    <xf borderId="0" fillId="0" fontId="3" numFmtId="164" xfId="0" applyAlignment="1" applyFont="1" applyNumberFormat="1">
      <alignment horizontal="center" vertical="bottom"/>
    </xf>
    <xf borderId="0" fillId="0" fontId="3" numFmtId="0" xfId="0" applyAlignment="1" applyFont="1">
      <alignment horizontal="center" shrinkToFit="0" vertical="center" wrapText="0"/>
    </xf>
    <xf borderId="0" fillId="0" fontId="3" numFmtId="165" xfId="0" applyAlignment="1" applyFont="1" applyNumberFormat="1">
      <alignment horizontal="center" shrinkToFit="0" vertical="center" wrapText="0"/>
    </xf>
    <xf borderId="0" fillId="0" fontId="3" numFmtId="178" xfId="0" applyAlignment="1" applyFont="1" applyNumberFormat="1">
      <alignment horizontal="center" vertical="center"/>
    </xf>
    <xf borderId="0" fillId="0" fontId="3" numFmtId="179" xfId="0" applyAlignment="1" applyFont="1" applyNumberFormat="1">
      <alignment horizontal="center" vertical="center"/>
    </xf>
    <xf borderId="0" fillId="0" fontId="31" numFmtId="0" xfId="0" applyAlignment="1" applyFont="1">
      <alignment horizontal="left"/>
    </xf>
    <xf borderId="0" fillId="4" fontId="31" numFmtId="0" xfId="0" applyAlignment="1" applyFill="1" applyFont="1">
      <alignment horizontal="left"/>
    </xf>
    <xf borderId="0" fillId="0" fontId="31" numFmtId="0" xfId="0" applyAlignment="1" applyFont="1">
      <alignment horizontal="left" shrinkToFit="0" wrapText="1"/>
    </xf>
    <xf borderId="0" fillId="0" fontId="3" numFmtId="177" xfId="0" applyAlignment="1" applyFont="1" applyNumberFormat="1">
      <alignment horizontal="center" vertical="center"/>
    </xf>
    <xf borderId="0" fillId="0" fontId="34" numFmtId="0" xfId="0" applyAlignment="1" applyFont="1">
      <alignment horizontal="center" vertical="center"/>
    </xf>
    <xf borderId="0" fillId="0" fontId="3" numFmtId="0" xfId="0" applyAlignment="1" applyFont="1">
      <alignment horizontal="center" readingOrder="0" vertical="center"/>
    </xf>
    <xf borderId="0" fillId="0" fontId="5" numFmtId="179" xfId="0" applyAlignment="1" applyFont="1" applyNumberFormat="1">
      <alignment horizontal="center"/>
    </xf>
    <xf borderId="0" fillId="0" fontId="5" numFmtId="178" xfId="0" applyAlignment="1" applyFont="1" applyNumberFormat="1">
      <alignment horizontal="center"/>
    </xf>
    <xf borderId="0" fillId="0" fontId="35" numFmtId="0" xfId="0" applyAlignment="1" applyFont="1">
      <alignment horizontal="center"/>
    </xf>
    <xf borderId="0" fillId="0" fontId="5" numFmtId="178" xfId="0" applyAlignment="1" applyFont="1" applyNumberFormat="1">
      <alignment horizontal="center" readingOrder="0"/>
    </xf>
    <xf borderId="0" fillId="0" fontId="5" numFmtId="165" xfId="0" applyAlignment="1" applyFont="1" applyNumberFormat="1">
      <alignment horizontal="center" vertical="bottom"/>
    </xf>
    <xf borderId="0" fillId="0" fontId="5" numFmtId="0" xfId="0" applyAlignment="1" applyFont="1">
      <alignment horizontal="center" shrinkToFit="0" vertical="bottom" wrapText="1"/>
    </xf>
    <xf borderId="0" fillId="0" fontId="3" numFmtId="167" xfId="0" applyAlignment="1" applyFont="1" applyNumberFormat="1">
      <alignment horizontal="center" vertical="center"/>
    </xf>
    <xf borderId="0" fillId="0" fontId="3" numFmtId="178" xfId="0" applyAlignment="1" applyFont="1" applyNumberFormat="1">
      <alignment horizontal="center" shrinkToFit="0" vertical="center" wrapText="1"/>
    </xf>
    <xf borderId="0" fillId="0" fontId="3" numFmtId="0" xfId="0" applyAlignment="1" applyFont="1">
      <alignment horizontal="center" shrinkToFit="0" wrapText="0"/>
    </xf>
    <xf borderId="0" fillId="0" fontId="26" numFmtId="0" xfId="0" applyAlignment="1" applyFont="1">
      <alignment shrinkToFit="0" wrapText="1"/>
    </xf>
    <xf borderId="0" fillId="0" fontId="36" numFmtId="0" xfId="0" applyAlignment="1" applyFont="1">
      <alignment horizontal="center" shrinkToFit="0" wrapText="0"/>
    </xf>
    <xf borderId="0" fillId="0" fontId="3" numFmtId="20" xfId="0" applyAlignment="1" applyFont="1" applyNumberFormat="1">
      <alignment horizontal="center" shrinkToFit="0" vertical="center" wrapText="1"/>
    </xf>
    <xf borderId="0" fillId="0" fontId="5" numFmtId="167" xfId="0" applyAlignment="1" applyFont="1" applyNumberFormat="1">
      <alignment horizontal="center"/>
    </xf>
    <xf borderId="0" fillId="0" fontId="36" numFmtId="0" xfId="0" applyAlignment="1" applyFont="1">
      <alignment horizontal="center" shrinkToFit="0" wrapText="1"/>
    </xf>
    <xf borderId="0" fillId="0" fontId="36" numFmtId="0" xfId="0" applyAlignment="1" applyFont="1">
      <alignment horizontal="left" shrinkToFit="0" wrapText="1"/>
    </xf>
    <xf borderId="1" fillId="0" fontId="21" numFmtId="0" xfId="0" applyAlignment="1" applyBorder="1" applyFont="1">
      <alignment horizontal="center"/>
    </xf>
    <xf borderId="1" fillId="0" fontId="21" numFmtId="49" xfId="0" applyAlignment="1" applyBorder="1" applyFont="1" applyNumberFormat="1">
      <alignment horizontal="center"/>
    </xf>
    <xf borderId="1" fillId="0" fontId="21" numFmtId="164" xfId="0" applyAlignment="1" applyBorder="1" applyFont="1" applyNumberFormat="1">
      <alignment horizontal="center"/>
    </xf>
    <xf borderId="0" fillId="0" fontId="6" numFmtId="49" xfId="0" applyAlignment="1" applyFont="1" applyNumberFormat="1">
      <alignment horizontal="center"/>
    </xf>
    <xf borderId="0" fillId="0" fontId="6" numFmtId="165" xfId="0" applyAlignment="1" applyFont="1" applyNumberFormat="1">
      <alignment horizontal="center"/>
    </xf>
    <xf borderId="0" fillId="0" fontId="6" numFmtId="164" xfId="0" applyAlignment="1" applyFont="1" applyNumberFormat="1">
      <alignment horizontal="center"/>
    </xf>
    <xf borderId="0" fillId="0" fontId="6" numFmtId="49" xfId="0" applyAlignment="1" applyFont="1" applyNumberFormat="1">
      <alignment horizontal="center" shrinkToFit="0" vertical="center" wrapText="0"/>
    </xf>
    <xf borderId="0" fillId="0" fontId="6" numFmtId="165" xfId="0" applyAlignment="1" applyFont="1" applyNumberFormat="1">
      <alignment horizontal="center" shrinkToFit="0" vertical="center" wrapText="0"/>
    </xf>
    <xf borderId="0" fillId="0" fontId="6" numFmtId="164" xfId="0" applyAlignment="1" applyFont="1" applyNumberFormat="1">
      <alignment horizontal="center" shrinkToFit="0" vertical="center" wrapText="0"/>
    </xf>
    <xf borderId="0" fillId="0" fontId="6" numFmtId="49" xfId="0" applyAlignment="1" applyFont="1" applyNumberFormat="1">
      <alignment horizontal="center" vertical="center"/>
    </xf>
    <xf borderId="0" fillId="0" fontId="6" numFmtId="165" xfId="0" applyAlignment="1" applyFont="1" applyNumberFormat="1">
      <alignment horizontal="center" vertical="center"/>
    </xf>
    <xf borderId="0" fillId="0" fontId="6" numFmtId="49" xfId="0" applyAlignment="1" applyFont="1" applyNumberFormat="1">
      <alignment horizontal="center" shrinkToFit="0" vertical="center" wrapText="1"/>
    </xf>
    <xf borderId="0" fillId="0" fontId="6" numFmtId="165" xfId="0" applyAlignment="1" applyFont="1" applyNumberFormat="1">
      <alignment horizontal="center" shrinkToFit="0" vertical="center" wrapText="1"/>
    </xf>
    <xf borderId="0" fillId="0" fontId="6" numFmtId="165" xfId="0" applyFont="1" applyNumberFormat="1"/>
    <xf borderId="0" fillId="0" fontId="6" numFmtId="164" xfId="0" applyFont="1" applyNumberFormat="1"/>
    <xf borderId="0" fillId="0" fontId="6" numFmtId="49" xfId="0" applyFont="1" applyNumberFormat="1"/>
    <xf borderId="0" fillId="0" fontId="5" numFmtId="167" xfId="0" applyFont="1" applyNumberFormat="1"/>
    <xf borderId="1" fillId="0" fontId="2" numFmtId="0" xfId="0" applyAlignment="1" applyBorder="1" applyFont="1">
      <alignment horizontal="center" readingOrder="0"/>
    </xf>
    <xf borderId="0" fillId="0" fontId="37" numFmtId="0" xfId="0" applyAlignment="1" applyFont="1">
      <alignment vertical="bottom"/>
    </xf>
    <xf borderId="0" fillId="0" fontId="37" numFmtId="165" xfId="0" applyAlignment="1" applyFont="1" applyNumberFormat="1">
      <alignment vertical="bottom"/>
    </xf>
    <xf borderId="0" fillId="0" fontId="37" numFmtId="164" xfId="0" applyAlignment="1" applyFont="1" applyNumberFormat="1">
      <alignment vertical="bottom"/>
    </xf>
    <xf borderId="0" fillId="0" fontId="37" numFmtId="177" xfId="0" applyAlignment="1" applyFont="1" applyNumberFormat="1">
      <alignment vertical="bottom"/>
    </xf>
    <xf borderId="0" fillId="0" fontId="37" numFmtId="167" xfId="0" applyAlignment="1" applyFont="1" applyNumberFormat="1">
      <alignment vertical="bottom"/>
    </xf>
    <xf borderId="0" fillId="0" fontId="37" numFmtId="169" xfId="0" applyAlignment="1" applyFont="1" applyNumberFormat="1">
      <alignment vertical="bottom"/>
    </xf>
    <xf borderId="0" fillId="0" fontId="5" numFmtId="49" xfId="0" applyAlignment="1" applyFont="1" applyNumberFormat="1">
      <alignment horizontal="left"/>
    </xf>
    <xf borderId="0" fillId="0" fontId="5" numFmtId="169" xfId="0" applyAlignment="1" applyFont="1" applyNumberFormat="1">
      <alignment horizontal="left"/>
    </xf>
    <xf borderId="0" fillId="0" fontId="5" numFmtId="0" xfId="0" applyAlignment="1" applyFont="1">
      <alignment horizontal="left" shrinkToFit="0" wrapText="1"/>
    </xf>
    <xf borderId="0" fillId="0" fontId="5" numFmtId="167" xfId="0" applyAlignment="1" applyFont="1" applyNumberFormat="1">
      <alignment horizontal="left" vertical="center"/>
    </xf>
    <xf borderId="0" fillId="0" fontId="5" numFmtId="49" xfId="0" applyAlignment="1" applyFont="1" applyNumberFormat="1">
      <alignment horizontal="left" vertical="center"/>
    </xf>
    <xf borderId="0" fillId="0" fontId="8" numFmtId="164" xfId="0" applyAlignment="1" applyFont="1" applyNumberFormat="1">
      <alignment horizontal="left" vertical="center"/>
    </xf>
    <xf borderId="0" fillId="0" fontId="9" numFmtId="164" xfId="0" applyAlignment="1" applyFont="1" applyNumberFormat="1">
      <alignment horizontal="left" vertical="top"/>
    </xf>
    <xf borderId="0" fillId="0" fontId="10" numFmtId="167" xfId="0" applyAlignment="1" applyFont="1" applyNumberFormat="1">
      <alignment horizontal="left" vertical="top"/>
    </xf>
    <xf borderId="1" fillId="0" fontId="5"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1" fillId="0" fontId="5" numFmtId="164" xfId="0" applyAlignment="1" applyBorder="1" applyFont="1" applyNumberFormat="1">
      <alignment horizontal="left" shrinkToFit="0" vertical="center" wrapText="1"/>
    </xf>
    <xf borderId="0" fillId="0" fontId="2" numFmtId="0" xfId="0" applyAlignment="1" applyFont="1">
      <alignment horizontal="left" shrinkToFit="0" vertical="center" wrapText="1"/>
    </xf>
    <xf borderId="0" fillId="0" fontId="5" numFmtId="164" xfId="0" applyAlignment="1" applyFont="1" applyNumberFormat="1">
      <alignment horizontal="left" shrinkToFit="0" vertical="center" wrapText="1"/>
    </xf>
    <xf borderId="0" fillId="0" fontId="2" numFmtId="177" xfId="0" applyAlignment="1" applyFont="1" applyNumberFormat="1">
      <alignment horizontal="left" shrinkToFit="0" vertical="center" wrapText="1"/>
    </xf>
    <xf borderId="0" fillId="0" fontId="5" numFmtId="180" xfId="0" applyAlignment="1" applyFont="1" applyNumberFormat="1">
      <alignment horizontal="left" shrinkToFit="0" vertical="center" wrapText="1"/>
    </xf>
    <xf borderId="0" fillId="0" fontId="6" numFmtId="164" xfId="0" applyAlignment="1" applyFont="1" applyNumberFormat="1">
      <alignment horizontal="left" shrinkToFit="0" vertical="center" wrapText="1"/>
    </xf>
    <xf borderId="0" fillId="0" fontId="8" numFmtId="0" xfId="0" applyAlignment="1" applyFont="1">
      <alignment horizontal="left" shrinkToFit="0" vertical="center" wrapText="1"/>
    </xf>
    <xf borderId="0" fillId="0" fontId="5" numFmtId="177" xfId="0" applyAlignment="1" applyFont="1" applyNumberFormat="1">
      <alignment horizontal="left" shrinkToFit="0" vertical="center" wrapText="1"/>
    </xf>
    <xf borderId="0" fillId="0" fontId="3" numFmtId="164" xfId="0" applyAlignment="1" applyFont="1" applyNumberFormat="1">
      <alignment horizontal="left" shrinkToFit="0" vertical="center" wrapText="1"/>
    </xf>
    <xf borderId="0" fillId="0" fontId="8" numFmtId="164" xfId="0" applyAlignment="1" applyFont="1" applyNumberFormat="1">
      <alignment horizontal="left" shrinkToFit="0" vertical="center" wrapText="1"/>
    </xf>
    <xf borderId="0" fillId="0" fontId="33" numFmtId="0" xfId="0" applyAlignment="1" applyFont="1">
      <alignment horizontal="left" shrinkToFit="0" vertical="center" wrapText="1"/>
    </xf>
    <xf borderId="0" fillId="0" fontId="38" numFmtId="177" xfId="0" applyAlignment="1" applyFont="1" applyNumberFormat="1">
      <alignment horizontal="left" shrinkToFit="0" vertical="center" wrapText="1"/>
    </xf>
    <xf borderId="0" fillId="0" fontId="33" numFmtId="165" xfId="0" applyAlignment="1" applyFont="1" applyNumberFormat="1">
      <alignment horizontal="left" shrinkToFit="0" vertical="center" wrapText="1"/>
    </xf>
    <xf borderId="0" fillId="0" fontId="33" numFmtId="164" xfId="0" applyAlignment="1" applyFont="1" applyNumberFormat="1">
      <alignment horizontal="left" shrinkToFit="0" vertical="center" wrapText="1"/>
    </xf>
    <xf borderId="0" fillId="0" fontId="39" numFmtId="164" xfId="0" applyAlignment="1" applyFont="1" applyNumberFormat="1">
      <alignment horizontal="left" shrinkToFit="0" vertical="center" wrapText="1"/>
    </xf>
    <xf borderId="0" fillId="0" fontId="10" numFmtId="164" xfId="0" applyAlignment="1" applyFont="1" applyNumberFormat="1">
      <alignment horizontal="left" shrinkToFit="0" vertical="center" wrapText="1"/>
    </xf>
    <xf borderId="0" fillId="0" fontId="38" numFmtId="0" xfId="0" applyAlignment="1" applyFont="1">
      <alignment horizontal="left" shrinkToFit="0" vertical="center" wrapText="1"/>
    </xf>
    <xf borderId="0" fillId="2" fontId="40" numFmtId="0" xfId="0" applyAlignment="1" applyFont="1">
      <alignment horizontal="left" shrinkToFit="0" vertical="center" wrapText="1"/>
    </xf>
    <xf borderId="0" fillId="0" fontId="33" numFmtId="177" xfId="0" applyAlignment="1" applyFont="1" applyNumberFormat="1">
      <alignment horizontal="left" shrinkToFit="0" vertical="center" wrapText="1"/>
    </xf>
    <xf borderId="0" fillId="0" fontId="38" numFmtId="177" xfId="0" applyAlignment="1" applyFont="1" applyNumberFormat="1">
      <alignment horizontal="left" vertical="center"/>
    </xf>
    <xf borderId="0" fillId="0" fontId="33" numFmtId="164" xfId="0" applyAlignment="1" applyFont="1" applyNumberFormat="1">
      <alignment horizontal="left" vertical="center"/>
    </xf>
    <xf borderId="0" fillId="0" fontId="33" numFmtId="0" xfId="0" applyAlignment="1" applyFont="1">
      <alignment horizontal="left" vertical="center"/>
    </xf>
    <xf borderId="0" fillId="0" fontId="33" numFmtId="177" xfId="0" applyAlignment="1" applyFont="1" applyNumberFormat="1">
      <alignment horizontal="left" vertical="center"/>
    </xf>
    <xf borderId="0" fillId="0" fontId="38" numFmtId="0" xfId="0" applyAlignment="1" applyFont="1">
      <alignment horizontal="left" vertical="center"/>
    </xf>
    <xf borderId="0" fillId="0" fontId="41" numFmtId="0" xfId="0" applyFont="1"/>
    <xf borderId="1" fillId="0" fontId="2" numFmtId="0" xfId="0" applyAlignment="1" applyBorder="1" applyFont="1">
      <alignment horizontal="left"/>
    </xf>
    <xf borderId="1" fillId="0" fontId="2" numFmtId="49" xfId="0" applyAlignment="1" applyBorder="1" applyFont="1" applyNumberFormat="1">
      <alignment horizontal="left"/>
    </xf>
    <xf borderId="1" fillId="0" fontId="2" numFmtId="164" xfId="0" applyAlignment="1" applyBorder="1" applyFont="1" applyNumberFormat="1">
      <alignment horizontal="left"/>
    </xf>
    <xf borderId="0" fillId="0" fontId="5" numFmtId="169" xfId="0" applyAlignment="1" applyFont="1" applyNumberFormat="1">
      <alignment horizontal="left" shrinkToFit="0" vertical="center" wrapText="0"/>
    </xf>
    <xf borderId="0" fillId="2" fontId="8" numFmtId="0" xfId="0" applyAlignment="1" applyFont="1">
      <alignment horizontal="left"/>
    </xf>
    <xf borderId="0" fillId="0" fontId="5" numFmtId="169" xfId="0" applyAlignment="1" applyFont="1" applyNumberFormat="1">
      <alignment horizontal="left" vertical="center"/>
    </xf>
    <xf borderId="0" fillId="0" fontId="5" numFmtId="49" xfId="0" applyAlignment="1" applyFont="1" applyNumberFormat="1">
      <alignment horizontal="left" shrinkToFit="0" vertical="center" wrapText="1"/>
    </xf>
    <xf borderId="0" fillId="0" fontId="42" numFmtId="0" xfId="0" applyAlignment="1" applyFont="1">
      <alignment horizontal="left"/>
    </xf>
    <xf borderId="0" fillId="0" fontId="42" numFmtId="0" xfId="0" applyAlignment="1" applyFont="1">
      <alignment horizontal="left" shrinkToFit="0" vertical="center" wrapText="0"/>
    </xf>
    <xf borderId="0" fillId="0" fontId="42" numFmtId="49" xfId="0" applyAlignment="1" applyFont="1" applyNumberFormat="1">
      <alignment horizontal="left" shrinkToFit="0" vertical="center" wrapText="0"/>
    </xf>
    <xf borderId="0" fillId="0" fontId="42" numFmtId="169" xfId="0" applyAlignment="1" applyFont="1" applyNumberFormat="1">
      <alignment horizontal="left" shrinkToFit="0" vertical="center" wrapText="0"/>
    </xf>
    <xf borderId="0" fillId="0" fontId="42" numFmtId="164" xfId="0" applyAlignment="1" applyFont="1" applyNumberFormat="1">
      <alignment horizontal="left" shrinkToFit="0" vertical="center" wrapText="0"/>
    </xf>
    <xf borderId="0" fillId="0" fontId="42" numFmtId="49" xfId="0" applyAlignment="1" applyFont="1" applyNumberFormat="1">
      <alignment horizontal="left"/>
    </xf>
    <xf borderId="0" fillId="0" fontId="42" numFmtId="169" xfId="0" applyAlignment="1" applyFont="1" applyNumberFormat="1">
      <alignment horizontal="left"/>
    </xf>
    <xf borderId="0" fillId="0" fontId="5" numFmtId="169" xfId="0" applyAlignment="1" applyFont="1" applyNumberFormat="1">
      <alignment horizontal="left" vertical="bottom"/>
    </xf>
    <xf borderId="0" fillId="0" fontId="42" numFmtId="164" xfId="0" applyAlignment="1" applyFont="1" applyNumberFormat="1">
      <alignment horizontal="left"/>
    </xf>
    <xf borderId="0" fillId="0" fontId="43" numFmtId="164" xfId="0" applyAlignment="1" applyFont="1" applyNumberFormat="1">
      <alignment horizontal="left" vertical="top"/>
    </xf>
    <xf borderId="0" fillId="0" fontId="8" numFmtId="164" xfId="0" applyAlignment="1" applyFont="1" applyNumberFormat="1">
      <alignment horizontal="left" vertical="top"/>
    </xf>
    <xf borderId="0" fillId="0" fontId="5" numFmtId="164" xfId="0" applyAlignment="1" applyFont="1" applyNumberFormat="1">
      <alignment horizontal="left" vertical="bottom"/>
    </xf>
    <xf borderId="0" fillId="0" fontId="5" numFmtId="0" xfId="0" applyAlignment="1" applyFont="1">
      <alignment horizontal="left" vertical="bottom"/>
    </xf>
    <xf borderId="0" fillId="0" fontId="5" numFmtId="165" xfId="0" applyAlignment="1" applyFont="1" applyNumberFormat="1">
      <alignment horizontal="left" vertical="bottom"/>
    </xf>
    <xf borderId="0" fillId="0" fontId="5" numFmtId="49" xfId="0" applyAlignment="1" applyFont="1" applyNumberFormat="1">
      <alignment horizontal="left" vertical="bottom"/>
    </xf>
    <xf borderId="0" fillId="0" fontId="5" numFmtId="165" xfId="0" applyAlignment="1" applyFont="1" applyNumberFormat="1">
      <alignment horizontal="right" vertical="bottom"/>
    </xf>
    <xf borderId="0" fillId="0" fontId="5" numFmtId="49" xfId="0" applyAlignment="1" applyFont="1" applyNumberFormat="1">
      <alignment horizontal="right" vertical="bottom"/>
    </xf>
    <xf borderId="1" fillId="0" fontId="2" numFmtId="0" xfId="0" applyAlignment="1" applyBorder="1" applyFont="1">
      <alignment horizontal="center" shrinkToFit="0" wrapText="0"/>
    </xf>
    <xf borderId="1" fillId="0" fontId="2" numFmtId="49" xfId="0" applyAlignment="1" applyBorder="1" applyFont="1" applyNumberFormat="1">
      <alignment horizontal="center" shrinkToFit="0" wrapText="0"/>
    </xf>
    <xf borderId="1" fillId="0" fontId="2" numFmtId="164" xfId="0" applyAlignment="1" applyBorder="1" applyFont="1" applyNumberFormat="1">
      <alignment horizontal="center" shrinkToFit="0" wrapText="0"/>
    </xf>
    <xf borderId="0" fillId="0" fontId="2" numFmtId="0" xfId="0" applyAlignment="1" applyFont="1">
      <alignment horizontal="center" shrinkToFit="0" wrapText="0"/>
    </xf>
    <xf borderId="0" fillId="0" fontId="8" numFmtId="0" xfId="0" applyAlignment="1" applyFont="1">
      <alignment horizontal="center" shrinkToFit="0" wrapText="0"/>
    </xf>
    <xf borderId="0" fillId="0" fontId="5" numFmtId="169" xfId="0" applyAlignment="1" applyFont="1" applyNumberFormat="1">
      <alignment horizontal="center" shrinkToFit="0" wrapText="0"/>
    </xf>
    <xf borderId="0" fillId="0" fontId="44" numFmtId="0" xfId="0" applyAlignment="1" applyFont="1">
      <alignment horizontal="center" shrinkToFit="0" wrapText="0"/>
    </xf>
    <xf quotePrefix="1" borderId="0" fillId="0" fontId="5" numFmtId="0" xfId="0" applyAlignment="1" applyFont="1">
      <alignment horizontal="center" shrinkToFit="0" wrapText="0"/>
    </xf>
    <xf borderId="0" fillId="0" fontId="5" numFmtId="167" xfId="0" applyAlignment="1" applyFont="1" applyNumberFormat="1">
      <alignment horizontal="center" shrinkToFit="0" wrapText="0"/>
    </xf>
    <xf borderId="0" fillId="0" fontId="21" numFmtId="0" xfId="0" applyAlignment="1" applyFont="1">
      <alignment horizontal="center"/>
    </xf>
    <xf borderId="0" fillId="0" fontId="6" numFmtId="49" xfId="0" applyAlignment="1" applyFont="1" applyNumberFormat="1">
      <alignment horizontal="center" shrinkToFit="0" wrapText="0"/>
    </xf>
    <xf borderId="0" fillId="0" fontId="6" numFmtId="165" xfId="0" applyAlignment="1" applyFont="1" applyNumberFormat="1">
      <alignment horizontal="center" shrinkToFit="0" wrapText="0"/>
    </xf>
    <xf borderId="0" fillId="0" fontId="6" numFmtId="164" xfId="0" applyAlignment="1" applyFont="1" applyNumberFormat="1">
      <alignment horizontal="center" shrinkToFit="0" wrapText="0"/>
    </xf>
    <xf borderId="0" fillId="0" fontId="6" numFmtId="169" xfId="0" applyAlignment="1" applyFont="1" applyNumberFormat="1">
      <alignment horizontal="center" shrinkToFit="0" wrapText="0"/>
    </xf>
    <xf borderId="0" fillId="0" fontId="10" numFmtId="164" xfId="0" applyAlignment="1" applyFont="1" applyNumberFormat="1">
      <alignment horizontal="center" shrinkToFit="0" vertical="top" wrapText="0"/>
    </xf>
    <xf borderId="0" fillId="0" fontId="25" numFmtId="164" xfId="0" applyFont="1" applyNumberFormat="1"/>
    <xf borderId="0" fillId="3" fontId="5" numFmtId="0" xfId="0" applyAlignment="1" applyFont="1">
      <alignment horizontal="left" shrinkToFit="0" vertical="center" wrapText="0"/>
    </xf>
    <xf borderId="0" fillId="0" fontId="42" numFmtId="165" xfId="0" applyAlignment="1" applyFont="1" applyNumberFormat="1">
      <alignment horizontal="left"/>
    </xf>
    <xf borderId="0" fillId="0" fontId="22" numFmtId="164" xfId="0" applyFont="1" applyNumberFormat="1"/>
    <xf borderId="0" fillId="3" fontId="42" numFmtId="0" xfId="0" applyAlignment="1" applyFont="1">
      <alignment horizontal="left"/>
    </xf>
    <xf borderId="0" fillId="0" fontId="42" numFmtId="0" xfId="0" applyAlignment="1" applyFont="1">
      <alignment horizontal="center"/>
    </xf>
    <xf borderId="0" fillId="0" fontId="42" numFmtId="165" xfId="0" applyAlignment="1" applyFont="1" applyNumberFormat="1">
      <alignment horizontal="left" shrinkToFit="0" vertical="center" wrapText="0"/>
    </xf>
    <xf borderId="0" fillId="3" fontId="42" numFmtId="0" xfId="0" applyAlignment="1" applyFont="1">
      <alignment horizontal="left" shrinkToFit="0" vertical="center" wrapText="0"/>
    </xf>
    <xf borderId="0" fillId="2" fontId="45" numFmtId="164" xfId="0" applyAlignment="1" applyFont="1" applyNumberFormat="1">
      <alignment horizontal="left"/>
    </xf>
    <xf borderId="0" fillId="0" fontId="6" numFmtId="164" xfId="0" applyAlignment="1" applyFont="1" applyNumberFormat="1">
      <alignment horizontal="left" vertical="top"/>
    </xf>
    <xf borderId="0" fillId="2" fontId="3" numFmtId="164" xfId="0" applyAlignment="1" applyFont="1" applyNumberFormat="1">
      <alignment horizontal="left"/>
    </xf>
    <xf borderId="0" fillId="0" fontId="6" numFmtId="49" xfId="0" applyAlignment="1" applyFont="1" applyNumberFormat="1">
      <alignment horizontal="left" shrinkToFit="0" wrapText="1"/>
    </xf>
    <xf borderId="0" fillId="0" fontId="6" numFmtId="49" xfId="0" applyAlignment="1" applyFont="1" applyNumberFormat="1">
      <alignment horizontal="left" vertical="center"/>
    </xf>
    <xf borderId="0" fillId="0" fontId="8" numFmtId="49" xfId="0" applyAlignment="1" applyFont="1" applyNumberFormat="1">
      <alignment horizontal="left"/>
    </xf>
    <xf borderId="0" fillId="0" fontId="46" numFmtId="0" xfId="0" applyAlignment="1" applyFont="1">
      <alignment horizontal="left" shrinkToFit="0" vertical="center" wrapText="0"/>
    </xf>
    <xf borderId="0" fillId="0" fontId="10" numFmtId="0" xfId="0" applyAlignment="1" applyFont="1">
      <alignment horizontal="left" vertical="top"/>
    </xf>
    <xf borderId="0" fillId="0" fontId="47" numFmtId="181" xfId="0" applyAlignment="1" applyFont="1" applyNumberFormat="1">
      <alignment horizontal="left"/>
    </xf>
    <xf borderId="0" fillId="0" fontId="47" numFmtId="0" xfId="0" applyAlignment="1" applyFont="1">
      <alignment horizontal="left"/>
    </xf>
    <xf borderId="0" fillId="0" fontId="47" numFmtId="181" xfId="0" applyAlignment="1" applyFont="1" applyNumberFormat="1">
      <alignment horizontal="right"/>
    </xf>
    <xf borderId="0" fillId="0" fontId="47" numFmtId="181" xfId="0" applyAlignment="1" applyFont="1" applyNumberFormat="1">
      <alignment horizontal="center"/>
    </xf>
    <xf borderId="0" fillId="0" fontId="4" numFmtId="181" xfId="0" applyAlignment="1" applyFont="1" applyNumberFormat="1">
      <alignment horizontal="left"/>
    </xf>
    <xf borderId="0" fillId="0" fontId="33" numFmtId="0" xfId="0" applyFont="1"/>
    <xf borderId="0" fillId="0" fontId="33" numFmtId="0" xfId="0" applyAlignment="1" applyFont="1">
      <alignment horizontal="left"/>
    </xf>
    <xf borderId="0" fillId="0" fontId="33" numFmtId="165" xfId="0" applyAlignment="1" applyFont="1" applyNumberFormat="1">
      <alignment horizontal="right"/>
    </xf>
    <xf borderId="0" fillId="0" fontId="33" numFmtId="0" xfId="0" applyAlignment="1" applyFont="1">
      <alignment horizontal="center"/>
    </xf>
    <xf borderId="0" fillId="0" fontId="33" numFmtId="0" xfId="0" applyAlignment="1" applyFont="1">
      <alignment horizontal="right"/>
    </xf>
    <xf borderId="0" fillId="0" fontId="33" numFmtId="177" xfId="0" applyAlignment="1" applyFont="1" applyNumberFormat="1">
      <alignment horizontal="left"/>
    </xf>
    <xf borderId="0" fillId="0" fontId="4" numFmtId="165" xfId="0" applyAlignment="1" applyFont="1" applyNumberFormat="1">
      <alignment horizontal="right"/>
    </xf>
    <xf borderId="0" fillId="0" fontId="4" numFmtId="0" xfId="0" applyAlignment="1" applyFont="1">
      <alignment horizontal="center"/>
    </xf>
    <xf borderId="0" fillId="0" fontId="4" numFmtId="0" xfId="0" applyAlignment="1" applyFont="1">
      <alignment horizontal="right"/>
    </xf>
    <xf borderId="0" fillId="0" fontId="4" numFmtId="0" xfId="0" applyAlignment="1" applyFont="1">
      <alignment horizontal="right" shrinkToFit="0" vertical="center" wrapText="0"/>
    </xf>
    <xf borderId="0" fillId="0" fontId="4" numFmtId="164" xfId="0" applyAlignment="1" applyFont="1" applyNumberFormat="1">
      <alignment horizontal="center"/>
    </xf>
    <xf borderId="0" fillId="0" fontId="4" numFmtId="181" xfId="0" applyAlignment="1" applyFont="1" applyNumberFormat="1">
      <alignment horizontal="left" vertical="center"/>
    </xf>
    <xf borderId="0" fillId="0" fontId="4" numFmtId="0" xfId="0" applyAlignment="1" applyFont="1">
      <alignment horizontal="left" shrinkToFit="0" vertical="center" wrapText="0"/>
    </xf>
    <xf borderId="0" fillId="0" fontId="4" numFmtId="177" xfId="0" applyAlignment="1" applyFont="1" applyNumberFormat="1">
      <alignment horizontal="left"/>
    </xf>
    <xf borderId="0" fillId="0" fontId="31" numFmtId="165" xfId="0" applyAlignment="1" applyFont="1" applyNumberFormat="1">
      <alignment horizontal="right"/>
    </xf>
    <xf borderId="0" fillId="0" fontId="31" numFmtId="164" xfId="0" applyAlignment="1" applyFont="1" applyNumberFormat="1">
      <alignment horizontal="center" vertical="top"/>
    </xf>
    <xf borderId="0" fillId="0" fontId="31" numFmtId="164" xfId="0" applyAlignment="1" applyFont="1" applyNumberFormat="1">
      <alignment horizontal="center"/>
    </xf>
    <xf borderId="0" fillId="0" fontId="31" numFmtId="0" xfId="0" applyAlignment="1" applyFont="1">
      <alignment horizontal="center"/>
    </xf>
    <xf borderId="0" fillId="0" fontId="31" numFmtId="0" xfId="0" applyAlignment="1" applyFont="1">
      <alignment horizontal="center" vertical="top"/>
    </xf>
    <xf borderId="0" fillId="0" fontId="4" numFmtId="0" xfId="0" applyAlignment="1" applyFont="1">
      <alignment horizontal="right" shrinkToFit="0" vertical="center" wrapText="1"/>
    </xf>
    <xf quotePrefix="1" borderId="0" fillId="0" fontId="31" numFmtId="0" xfId="0" applyAlignment="1" applyFont="1">
      <alignment horizontal="left"/>
    </xf>
    <xf borderId="0" fillId="0" fontId="31" numFmtId="177" xfId="0" applyAlignment="1" applyFont="1" applyNumberFormat="1">
      <alignment horizontal="left"/>
    </xf>
    <xf borderId="0" fillId="0" fontId="4" numFmtId="0" xfId="0" applyAlignment="1" applyFont="1">
      <alignment vertical="bottom"/>
    </xf>
    <xf borderId="0" fillId="0" fontId="4" numFmtId="0" xfId="0" applyAlignment="1" applyFont="1">
      <alignment horizontal="right" vertical="bottom"/>
    </xf>
    <xf borderId="0" fillId="0" fontId="48" numFmtId="0" xfId="0" applyAlignment="1" applyFont="1">
      <alignment horizontal="left"/>
    </xf>
    <xf borderId="0" fillId="0" fontId="49" numFmtId="0" xfId="0" applyAlignment="1" applyFont="1">
      <alignment horizontal="left"/>
    </xf>
    <xf borderId="0" fillId="0" fontId="4" numFmtId="182" xfId="0" applyAlignment="1" applyFont="1" applyNumberFormat="1">
      <alignment horizontal="right"/>
    </xf>
    <xf borderId="0" fillId="0" fontId="4" numFmtId="167" xfId="0" applyAlignment="1" applyFont="1" applyNumberFormat="1">
      <alignment horizontal="center"/>
    </xf>
    <xf borderId="0" fillId="0" fontId="33" numFmtId="165" xfId="0" applyAlignment="1" applyFont="1" applyNumberFormat="1">
      <alignment horizontal="right" vertical="bottom"/>
    </xf>
    <xf borderId="0" fillId="0" fontId="4" numFmtId="0" xfId="0" applyAlignment="1" applyFont="1">
      <alignment horizontal="left" readingOrder="0"/>
    </xf>
    <xf borderId="0" fillId="0" fontId="6" numFmtId="0" xfId="0" applyAlignment="1" applyFont="1">
      <alignment horizontal="right"/>
    </xf>
    <xf borderId="0" fillId="0" fontId="2" numFmtId="164" xfId="0" applyAlignment="1" applyFont="1" applyNumberFormat="1">
      <alignment horizontal="center"/>
    </xf>
    <xf borderId="0" fillId="0" fontId="5" numFmtId="177" xfId="0" applyAlignment="1" applyFont="1" applyNumberFormat="1">
      <alignment horizontal="right"/>
    </xf>
    <xf borderId="0" fillId="0" fontId="5" numFmtId="49" xfId="0" applyAlignment="1" applyFont="1" applyNumberFormat="1">
      <alignment horizontal="right"/>
    </xf>
    <xf borderId="0" fillId="0" fontId="5" numFmtId="0" xfId="0" applyAlignment="1" applyFont="1">
      <alignment horizontal="right"/>
    </xf>
    <xf borderId="0" fillId="0" fontId="5" numFmtId="165" xfId="0" applyAlignment="1" applyFont="1" applyNumberFormat="1">
      <alignment horizontal="right"/>
    </xf>
    <xf borderId="0" fillId="0" fontId="5" numFmtId="164" xfId="0" applyAlignment="1" applyFont="1" applyNumberFormat="1">
      <alignment horizontal="right"/>
    </xf>
    <xf borderId="0" fillId="0" fontId="5" numFmtId="177" xfId="0" applyAlignment="1" applyFont="1" applyNumberFormat="1">
      <alignment horizontal="right" shrinkToFit="0" vertical="center" wrapText="0"/>
    </xf>
    <xf borderId="0" fillId="0" fontId="5" numFmtId="49" xfId="0" applyAlignment="1" applyFont="1" applyNumberFormat="1">
      <alignment horizontal="right" shrinkToFit="0" vertical="center" wrapText="0"/>
    </xf>
    <xf borderId="0" fillId="0" fontId="5" numFmtId="165" xfId="0" applyAlignment="1" applyFont="1" applyNumberFormat="1">
      <alignment horizontal="right" shrinkToFit="0" vertical="center" wrapText="0"/>
    </xf>
    <xf borderId="0" fillId="0" fontId="5" numFmtId="164" xfId="0" applyAlignment="1" applyFont="1" applyNumberFormat="1">
      <alignment horizontal="right" shrinkToFit="0" vertical="center" wrapText="0"/>
    </xf>
    <xf borderId="0" fillId="0" fontId="5" numFmtId="0" xfId="0" applyAlignment="1" applyFont="1">
      <alignment horizontal="right" shrinkToFit="0" vertical="center" wrapText="0"/>
    </xf>
    <xf borderId="0" fillId="0" fontId="5" numFmtId="177" xfId="0" applyAlignment="1" applyFont="1" applyNumberFormat="1">
      <alignment horizontal="right" vertical="bottom"/>
    </xf>
    <xf borderId="0" fillId="0" fontId="5" numFmtId="164" xfId="0" applyAlignment="1" applyFont="1" applyNumberFormat="1">
      <alignment horizontal="right" vertical="bottom"/>
    </xf>
    <xf borderId="0" fillId="0" fontId="50" numFmtId="0" xfId="0" applyFont="1"/>
    <xf borderId="0" fillId="0" fontId="5" numFmtId="169" xfId="0" applyAlignment="1" applyFont="1" applyNumberFormat="1">
      <alignment horizontal="right"/>
    </xf>
    <xf borderId="0" fillId="0" fontId="5" numFmtId="20" xfId="0" applyAlignment="1" applyFont="1" applyNumberFormat="1">
      <alignment horizontal="right"/>
    </xf>
    <xf borderId="0" fillId="5" fontId="12" numFmtId="0" xfId="0" applyAlignment="1" applyFill="1" applyFont="1">
      <alignment horizontal="left"/>
    </xf>
    <xf borderId="0" fillId="0" fontId="2" numFmtId="49" xfId="0" applyAlignment="1" applyFont="1" applyNumberFormat="1">
      <alignment horizontal="center"/>
    </xf>
    <xf borderId="0" fillId="0" fontId="2" numFmtId="164" xfId="0" applyAlignment="1" applyFont="1" applyNumberFormat="1">
      <alignment horizontal="center" readingOrder="0"/>
    </xf>
    <xf borderId="0" fillId="0" fontId="51" numFmtId="49" xfId="0" applyFont="1" applyNumberFormat="1"/>
    <xf borderId="0" fillId="0" fontId="52" numFmtId="0" xfId="0" applyAlignment="1" applyFont="1">
      <alignment horizontal="center"/>
    </xf>
    <xf borderId="0" fillId="0" fontId="42" numFmtId="0" xfId="0" applyAlignment="1" applyFont="1">
      <alignment horizontal="center" shrinkToFit="0" vertical="center" wrapText="0"/>
    </xf>
    <xf borderId="0" fillId="0" fontId="53" numFmtId="49" xfId="0" applyAlignment="1" applyFont="1" applyNumberFormat="1">
      <alignment horizontal="left"/>
    </xf>
    <xf borderId="0" fillId="0" fontId="6" numFmtId="49" xfId="0" applyAlignment="1" applyFont="1" applyNumberFormat="1">
      <alignment shrinkToFit="0" vertical="center" wrapText="0"/>
    </xf>
    <xf borderId="0" fillId="0" fontId="6" numFmtId="49" xfId="0" applyAlignment="1" applyFont="1" applyNumberFormat="1">
      <alignment shrinkToFit="0" wrapText="0"/>
    </xf>
    <xf borderId="0" fillId="0" fontId="5" numFmtId="176" xfId="0" applyAlignment="1" applyFont="1" applyNumberFormat="1">
      <alignment horizontal="center"/>
    </xf>
    <xf borderId="0" fillId="0" fontId="54"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customschemas.google.com/relationships/workbookmetadata" Target="metadata"/><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uroraculturalcentre.ca/"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cplma.ca/src"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editing.at/"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mississauga.ca/play"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hmcconnections.com/hmc-event/computer-training-at-mplmainbranch/all/?customize_changeset_uuid=" TargetMode="External"/><Relationship Id="rId2" Type="http://schemas.openxmlformats.org/officeDocument/2006/relationships/hyperlink" Target="https://kerrysplace.org/get-started/" TargetMode="External"/><Relationship Id="rId3" Type="http://schemas.openxmlformats.org/officeDocument/2006/relationships/hyperlink" Target="https://hmcconnections.com/hmc-event/computer-training-at-mplmainbranch/all/?customize_changeset_uuid=" TargetMode="External"/><Relationship Id="rId4" Type="http://schemas.openxmlformats.org/officeDocument/2006/relationships/hyperlink" Target="https://kerrysplace.org/get-started/"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goo.gl/ceP0wT"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mailto:contact@vickyearle.com"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vaughan.ca/swim." TargetMode="External"/><Relationship Id="rId3" Type="http://schemas.openxmlformats.org/officeDocument/2006/relationships/hyperlink" Target="http://vaughan.ca/swim." TargetMode="External"/><Relationship Id="rId4" Type="http://schemas.openxmlformats.org/officeDocument/2006/relationships/hyperlink" Target="http://vaughan.ca/swim." TargetMode="External"/><Relationship Id="rId5" Type="http://schemas.openxmlformats.org/officeDocument/2006/relationships/hyperlink" Target="http://vaughan.ca/swim." TargetMode="External"/><Relationship Id="rId6" Type="http://schemas.openxmlformats.org/officeDocument/2006/relationships/drawing" Target="../drawings/drawing22.xml"/><Relationship Id="rId7" Type="http://schemas.openxmlformats.org/officeDocument/2006/relationships/vmlDrawing" Target="../drawings/vmlDrawing1.vml"/></Relationships>
</file>

<file path=xl/worksheets/_rels/sheet23.xml.rels><?xml version="1.0" encoding="UTF-8" standalone="yes"?><Relationships xmlns="http://schemas.openxmlformats.org/package/2006/relationships"><Relationship Id="rId1" Type="http://schemas.openxmlformats.org/officeDocument/2006/relationships/hyperlink" Target="https://wsplibrary.bibliocommons.com/events/68a12ae4a29c6a4e46c64796" TargetMode="External"/><Relationship Id="rId2" Type="http://schemas.openxmlformats.org/officeDocument/2006/relationships/hyperlink" Target="https://wsplibrary.bibliocommons.com/events/68a13024b7a97e36001c5237" TargetMode="External"/><Relationship Id="rId3" Type="http://schemas.openxmlformats.org/officeDocument/2006/relationships/hyperlink" Target="https://wsplibrary.bibliocommons.com/events/68a13024b7a97e36001c5237" TargetMode="External"/><Relationship Id="rId4" Type="http://schemas.openxmlformats.org/officeDocument/2006/relationships/hyperlink" Target="https://wsplibrary.bibliocommons.com/events/68a13024b7a97e36001c5237" TargetMode="External"/><Relationship Id="rId5"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tationgallery.ca/learn" TargetMode="External"/><Relationship Id="rId2" Type="http://schemas.openxmlformats.org/officeDocument/2006/relationships/hyperlink" Target="http://stationgallery.ca/learn" TargetMode="External"/><Relationship Id="rId3" Type="http://schemas.openxmlformats.org/officeDocument/2006/relationships/hyperlink" Target="http://stationgallery.ca/learn" TargetMode="External"/><Relationship Id="rId4" Type="http://schemas.openxmlformats.org/officeDocument/2006/relationships/hyperlink" Target="http://stationgallery.ca/learn" TargetMode="External"/><Relationship Id="rId11" Type="http://schemas.openxmlformats.org/officeDocument/2006/relationships/hyperlink" Target="http://stationgallery.ca/learn" TargetMode="External"/><Relationship Id="rId10" Type="http://schemas.openxmlformats.org/officeDocument/2006/relationships/hyperlink" Target="http://stationgallery.ca/learn" TargetMode="External"/><Relationship Id="rId12" Type="http://schemas.openxmlformats.org/officeDocument/2006/relationships/drawing" Target="../drawings/drawing24.xml"/><Relationship Id="rId9" Type="http://schemas.openxmlformats.org/officeDocument/2006/relationships/hyperlink" Target="http://stationgallery.ca/learn" TargetMode="External"/><Relationship Id="rId5" Type="http://schemas.openxmlformats.org/officeDocument/2006/relationships/hyperlink" Target="http://stationgallery.ca/learn" TargetMode="External"/><Relationship Id="rId6" Type="http://schemas.openxmlformats.org/officeDocument/2006/relationships/hyperlink" Target="http://stationgallery.ca/learn" TargetMode="External"/><Relationship Id="rId7" Type="http://schemas.openxmlformats.org/officeDocument/2006/relationships/hyperlink" Target="http://stationgallery.ca/learn" TargetMode="External"/><Relationship Id="rId8" Type="http://schemas.openxmlformats.org/officeDocument/2006/relationships/hyperlink" Target="http://stationgallery.ca/lear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2" width="34.63"/>
    <col customWidth="1" min="3" max="3" width="37.75"/>
    <col customWidth="1" min="4" max="5" width="17.38"/>
    <col customWidth="1" min="6" max="6" width="12.63"/>
    <col customWidth="1" min="8" max="8" width="16.13"/>
    <col customWidth="1" min="9" max="10" width="19.5"/>
    <col customWidth="1" min="11" max="11" width="18.63"/>
    <col customWidth="1" min="13" max="13" width="28.13"/>
  </cols>
  <sheetData>
    <row r="1" ht="15.75" customHeight="1">
      <c r="A1" s="1" t="s">
        <v>0</v>
      </c>
      <c r="B1" s="1" t="s">
        <v>1</v>
      </c>
      <c r="C1" s="1" t="s">
        <v>2</v>
      </c>
      <c r="D1" s="2" t="s">
        <v>3</v>
      </c>
      <c r="E1" s="1" t="s">
        <v>4</v>
      </c>
      <c r="F1" s="1" t="s">
        <v>5</v>
      </c>
      <c r="G1" s="1" t="s">
        <v>6</v>
      </c>
      <c r="H1" s="2" t="s">
        <v>7</v>
      </c>
      <c r="I1" s="3" t="s">
        <v>8</v>
      </c>
      <c r="J1" s="3" t="s">
        <v>9</v>
      </c>
      <c r="K1" s="1" t="s">
        <v>10</v>
      </c>
      <c r="L1" s="1" t="s">
        <v>11</v>
      </c>
      <c r="M1" s="1" t="s">
        <v>12</v>
      </c>
      <c r="N1" s="4" t="s">
        <v>13</v>
      </c>
    </row>
    <row r="2" ht="15.75" customHeight="1">
      <c r="A2" s="5" t="s">
        <v>14</v>
      </c>
      <c r="B2" s="5"/>
      <c r="C2" s="6"/>
      <c r="D2" s="7" t="s">
        <v>15</v>
      </c>
      <c r="E2" s="7" t="s">
        <v>16</v>
      </c>
      <c r="F2" s="8" t="s">
        <v>17</v>
      </c>
      <c r="G2" s="9">
        <v>0.6666666666666666</v>
      </c>
      <c r="H2" s="7">
        <f t="shared" ref="H2:H545" si="1">(G2 - F2) * 24
</f>
        <v>7</v>
      </c>
      <c r="I2" s="10">
        <v>20.0</v>
      </c>
      <c r="J2" s="10">
        <f t="shared" ref="J2:J545" si="2">DIVIDE(I2,H2)/N2</f>
        <v>0.9523809524</v>
      </c>
      <c r="K2" s="6" t="s">
        <v>18</v>
      </c>
      <c r="L2" s="6">
        <v>2.0</v>
      </c>
      <c r="M2" s="6" t="s">
        <v>19</v>
      </c>
      <c r="N2" s="11">
        <f>IFERROR(__xludf.DUMMYFUNCTION("IFERROR(VALUE(REGEXEXTRACT(M2, ""(\d+)\s+(sessions?|days?|weeks?|Weeks?|Sessions?|Days?)"")), 1)"),3.0)</f>
        <v>3</v>
      </c>
    </row>
    <row r="3" ht="15.75" customHeight="1">
      <c r="A3" s="6" t="s">
        <v>20</v>
      </c>
      <c r="B3" s="6" t="s">
        <v>21</v>
      </c>
      <c r="C3" s="6" t="s">
        <v>22</v>
      </c>
      <c r="D3" s="7" t="s">
        <v>23</v>
      </c>
      <c r="E3" s="7" t="s">
        <v>24</v>
      </c>
      <c r="F3" s="8" t="s">
        <v>25</v>
      </c>
      <c r="G3" s="9">
        <v>0.7291666666666666</v>
      </c>
      <c r="H3" s="7">
        <f t="shared" si="1"/>
        <v>1.5</v>
      </c>
      <c r="I3" s="10">
        <v>34.0</v>
      </c>
      <c r="J3" s="10">
        <f t="shared" si="2"/>
        <v>4.533333333</v>
      </c>
      <c r="K3" s="12" t="s">
        <v>26</v>
      </c>
      <c r="L3" s="6">
        <v>5.0</v>
      </c>
      <c r="M3" s="6" t="s">
        <v>27</v>
      </c>
      <c r="N3" s="11">
        <f>IFERROR(__xludf.DUMMYFUNCTION("IFERROR(VALUE(REGEXEXTRACT(M3, ""(\d+)\s+(sessions?|days?|weeks?|Weeks?|Sessions?|Days?)"")), 1)"),5.0)</f>
        <v>5</v>
      </c>
    </row>
    <row r="4" ht="15.75" customHeight="1">
      <c r="A4" s="6" t="s">
        <v>28</v>
      </c>
      <c r="B4" s="6" t="s">
        <v>28</v>
      </c>
      <c r="C4" s="13" t="s">
        <v>29</v>
      </c>
      <c r="D4" s="14" t="s">
        <v>30</v>
      </c>
      <c r="E4" s="14" t="s">
        <v>31</v>
      </c>
      <c r="F4" s="14" t="s">
        <v>32</v>
      </c>
      <c r="G4" s="15">
        <v>0.8229166666666666</v>
      </c>
      <c r="H4" s="7">
        <f t="shared" si="1"/>
        <v>1.25</v>
      </c>
      <c r="I4" s="16">
        <v>183.0</v>
      </c>
      <c r="J4" s="10">
        <f t="shared" si="2"/>
        <v>18.3</v>
      </c>
      <c r="K4" s="6" t="s">
        <v>33</v>
      </c>
      <c r="L4" s="13">
        <v>14.0</v>
      </c>
      <c r="M4" s="13" t="s">
        <v>34</v>
      </c>
      <c r="N4" s="11">
        <f>IFERROR(__xludf.DUMMYFUNCTION("IFERROR(VALUE(REGEXEXTRACT(M4, ""(\d+)\s+(sessions?|days?|weeks?|Weeks?|Sessions?|Days?)"")), 1)"),8.0)</f>
        <v>8</v>
      </c>
    </row>
    <row r="5" ht="15.75" customHeight="1">
      <c r="A5" s="6" t="s">
        <v>35</v>
      </c>
      <c r="B5" s="6" t="s">
        <v>35</v>
      </c>
      <c r="C5" s="17" t="s">
        <v>36</v>
      </c>
      <c r="D5" s="18" t="s">
        <v>37</v>
      </c>
      <c r="E5" s="18" t="s">
        <v>38</v>
      </c>
      <c r="F5" s="18" t="s">
        <v>25</v>
      </c>
      <c r="G5" s="19">
        <v>0.7291666666666666</v>
      </c>
      <c r="H5" s="7">
        <f t="shared" si="1"/>
        <v>1.5</v>
      </c>
      <c r="I5" s="20">
        <v>109.0</v>
      </c>
      <c r="J5" s="10">
        <f t="shared" si="2"/>
        <v>6.055555556</v>
      </c>
      <c r="K5" s="12" t="s">
        <v>39</v>
      </c>
      <c r="L5" s="21">
        <v>12.0</v>
      </c>
      <c r="M5" s="21" t="s">
        <v>40</v>
      </c>
      <c r="N5" s="11">
        <f>IFERROR(__xludf.DUMMYFUNCTION("IFERROR(VALUE(REGEXEXTRACT(M5, ""(\d+)\s+(sessions?|days?|weeks?|Weeks?|Sessions?|Days?)"")), 1)"),12.0)</f>
        <v>12</v>
      </c>
    </row>
    <row r="6" ht="15.75" customHeight="1">
      <c r="A6" s="6" t="s">
        <v>28</v>
      </c>
      <c r="B6" s="6" t="s">
        <v>28</v>
      </c>
      <c r="C6" s="21" t="s">
        <v>41</v>
      </c>
      <c r="D6" s="18" t="s">
        <v>42</v>
      </c>
      <c r="E6" s="18" t="s">
        <v>43</v>
      </c>
      <c r="F6" s="18" t="s">
        <v>44</v>
      </c>
      <c r="G6" s="19">
        <v>0.7708333333333334</v>
      </c>
      <c r="H6" s="7">
        <f t="shared" si="1"/>
        <v>1.25</v>
      </c>
      <c r="I6" s="20">
        <v>90.0</v>
      </c>
      <c r="J6" s="10">
        <f t="shared" si="2"/>
        <v>6</v>
      </c>
      <c r="K6" s="6" t="s">
        <v>45</v>
      </c>
      <c r="L6" s="21">
        <v>16.0</v>
      </c>
      <c r="M6" s="21" t="s">
        <v>40</v>
      </c>
      <c r="N6" s="11">
        <f>IFERROR(__xludf.DUMMYFUNCTION("IFERROR(VALUE(REGEXEXTRACT(M6, ""(\d+)\s+(sessions?|days?|weeks?|Weeks?|Sessions?|Days?)"")), 1)"),12.0)</f>
        <v>12</v>
      </c>
    </row>
    <row r="7" ht="15.75" customHeight="1">
      <c r="A7" s="6" t="s">
        <v>28</v>
      </c>
      <c r="B7" s="6" t="s">
        <v>46</v>
      </c>
      <c r="C7" s="21" t="s">
        <v>47</v>
      </c>
      <c r="D7" s="18" t="s">
        <v>48</v>
      </c>
      <c r="E7" s="18" t="s">
        <v>49</v>
      </c>
      <c r="F7" s="18" t="s">
        <v>50</v>
      </c>
      <c r="G7" s="19">
        <v>0.5</v>
      </c>
      <c r="H7" s="7">
        <f t="shared" si="1"/>
        <v>1</v>
      </c>
      <c r="I7" s="20">
        <v>109.0</v>
      </c>
      <c r="J7" s="10">
        <f t="shared" si="2"/>
        <v>9.083333333</v>
      </c>
      <c r="K7" s="6" t="s">
        <v>51</v>
      </c>
      <c r="L7" s="21">
        <v>12.0</v>
      </c>
      <c r="M7" s="21" t="s">
        <v>40</v>
      </c>
      <c r="N7" s="11">
        <f>IFERROR(__xludf.DUMMYFUNCTION("IFERROR(VALUE(REGEXEXTRACT(M7, ""(\d+)\s+(sessions?|days?|weeks?|Weeks?|Sessions?|Days?)"")), 1)"),12.0)</f>
        <v>12</v>
      </c>
    </row>
    <row r="8" ht="15.75" customHeight="1">
      <c r="A8" s="22" t="s">
        <v>28</v>
      </c>
      <c r="B8" s="22" t="s">
        <v>28</v>
      </c>
      <c r="C8" s="22" t="s">
        <v>52</v>
      </c>
      <c r="D8" s="23" t="s">
        <v>53</v>
      </c>
      <c r="E8" s="23" t="s">
        <v>54</v>
      </c>
      <c r="F8" s="24">
        <v>0.7708333333333334</v>
      </c>
      <c r="G8" s="24">
        <v>0.8541666666666666</v>
      </c>
      <c r="H8" s="7">
        <f t="shared" si="1"/>
        <v>2</v>
      </c>
      <c r="I8" s="25">
        <v>0.0</v>
      </c>
      <c r="J8" s="10">
        <f t="shared" si="2"/>
        <v>0</v>
      </c>
      <c r="K8" s="22" t="s">
        <v>55</v>
      </c>
      <c r="L8" s="26">
        <v>40.0</v>
      </c>
      <c r="M8" s="26">
        <v>13.0</v>
      </c>
      <c r="N8" s="11">
        <f>IFERROR(__xludf.DUMMYFUNCTION("IFERROR(VALUE(REGEXEXTRACT(M8, ""(\d+)\s+(sessions?|days?|weeks?|Weeks?|Sessions?|Days?)"")), 1)"),1.0)</f>
        <v>1</v>
      </c>
    </row>
    <row r="9" ht="15.75" customHeight="1">
      <c r="A9" s="22" t="s">
        <v>28</v>
      </c>
      <c r="B9" s="22" t="s">
        <v>28</v>
      </c>
      <c r="C9" s="22" t="s">
        <v>56</v>
      </c>
      <c r="D9" s="23" t="s">
        <v>57</v>
      </c>
      <c r="E9" s="23" t="s">
        <v>58</v>
      </c>
      <c r="F9" s="24">
        <v>0.7604166666666666</v>
      </c>
      <c r="G9" s="24">
        <v>0.84375</v>
      </c>
      <c r="H9" s="7">
        <f t="shared" si="1"/>
        <v>2</v>
      </c>
      <c r="I9" s="25">
        <v>0.0</v>
      </c>
      <c r="J9" s="10">
        <f t="shared" si="2"/>
        <v>0</v>
      </c>
      <c r="K9" s="22" t="s">
        <v>55</v>
      </c>
      <c r="L9" s="26">
        <v>40.0</v>
      </c>
      <c r="M9" s="26">
        <v>14.0</v>
      </c>
      <c r="N9" s="11">
        <f>IFERROR(__xludf.DUMMYFUNCTION("IFERROR(VALUE(REGEXEXTRACT(M9, ""(\d+)\s+(sessions?|days?|weeks?|Weeks?|Sessions?|Days?)"")), 1)"),1.0)</f>
        <v>1</v>
      </c>
    </row>
    <row r="10" ht="15.75" customHeight="1">
      <c r="A10" s="22" t="s">
        <v>28</v>
      </c>
      <c r="B10" s="22" t="s">
        <v>28</v>
      </c>
      <c r="C10" s="22" t="s">
        <v>56</v>
      </c>
      <c r="D10" s="23" t="s">
        <v>57</v>
      </c>
      <c r="E10" s="23" t="s">
        <v>58</v>
      </c>
      <c r="F10" s="24">
        <v>0.6666666666666666</v>
      </c>
      <c r="G10" s="24">
        <v>0.75</v>
      </c>
      <c r="H10" s="7">
        <f t="shared" si="1"/>
        <v>2</v>
      </c>
      <c r="I10" s="25">
        <v>0.0</v>
      </c>
      <c r="J10" s="10">
        <f t="shared" si="2"/>
        <v>0</v>
      </c>
      <c r="K10" s="22" t="s">
        <v>55</v>
      </c>
      <c r="L10" s="26">
        <v>20.0</v>
      </c>
      <c r="M10" s="26">
        <v>14.0</v>
      </c>
      <c r="N10" s="11">
        <f>IFERROR(__xludf.DUMMYFUNCTION("IFERROR(VALUE(REGEXEXTRACT(M10, ""(\d+)\s+(sessions?|days?|weeks?|Weeks?|Sessions?|Days?)"")), 1)"),1.0)</f>
        <v>1</v>
      </c>
    </row>
    <row r="11" ht="15.75" customHeight="1">
      <c r="A11" s="22" t="s">
        <v>28</v>
      </c>
      <c r="B11" s="22" t="s">
        <v>28</v>
      </c>
      <c r="C11" s="22" t="s">
        <v>56</v>
      </c>
      <c r="D11" s="23" t="s">
        <v>57</v>
      </c>
      <c r="E11" s="23" t="s">
        <v>58</v>
      </c>
      <c r="F11" s="24">
        <v>0.6458333333333334</v>
      </c>
      <c r="G11" s="24">
        <v>0.7291666666666666</v>
      </c>
      <c r="H11" s="7">
        <f t="shared" si="1"/>
        <v>2</v>
      </c>
      <c r="I11" s="25">
        <v>0.0</v>
      </c>
      <c r="J11" s="10">
        <f t="shared" si="2"/>
        <v>0</v>
      </c>
      <c r="K11" s="22" t="s">
        <v>55</v>
      </c>
      <c r="L11" s="26">
        <v>20.0</v>
      </c>
      <c r="M11" s="26">
        <v>28.0</v>
      </c>
      <c r="N11" s="11">
        <f>IFERROR(__xludf.DUMMYFUNCTION("IFERROR(VALUE(REGEXEXTRACT(M11, ""(\d+)\s+(sessions?|days?|weeks?|Weeks?|Sessions?|Days?)"")), 1)"),1.0)</f>
        <v>1</v>
      </c>
    </row>
    <row r="12" ht="15.75" customHeight="1">
      <c r="A12" s="22" t="s">
        <v>28</v>
      </c>
      <c r="B12" s="22" t="s">
        <v>28</v>
      </c>
      <c r="C12" s="22" t="s">
        <v>56</v>
      </c>
      <c r="D12" s="23" t="s">
        <v>57</v>
      </c>
      <c r="E12" s="23" t="s">
        <v>58</v>
      </c>
      <c r="F12" s="24">
        <v>0.75</v>
      </c>
      <c r="G12" s="24">
        <v>0.8333333333333334</v>
      </c>
      <c r="H12" s="7">
        <f t="shared" si="1"/>
        <v>2</v>
      </c>
      <c r="I12" s="25">
        <v>0.0</v>
      </c>
      <c r="J12" s="10">
        <f t="shared" si="2"/>
        <v>0</v>
      </c>
      <c r="K12" s="22" t="s">
        <v>55</v>
      </c>
      <c r="L12" s="26">
        <v>40.0</v>
      </c>
      <c r="M12" s="26">
        <v>8.0</v>
      </c>
      <c r="N12" s="11">
        <f>IFERROR(__xludf.DUMMYFUNCTION("IFERROR(VALUE(REGEXEXTRACT(M12, ""(\d+)\s+(sessions?|days?|weeks?|Weeks?|Sessions?|Days?)"")), 1)"),1.0)</f>
        <v>1</v>
      </c>
    </row>
    <row r="13" ht="15.75" customHeight="1">
      <c r="A13" s="22" t="s">
        <v>28</v>
      </c>
      <c r="B13" s="22" t="s">
        <v>28</v>
      </c>
      <c r="C13" s="22" t="s">
        <v>56</v>
      </c>
      <c r="D13" s="23" t="s">
        <v>57</v>
      </c>
      <c r="E13" s="23" t="s">
        <v>58</v>
      </c>
      <c r="F13" s="24">
        <v>0.7083333333333334</v>
      </c>
      <c r="G13" s="24">
        <v>0.7916666666666666</v>
      </c>
      <c r="H13" s="7">
        <f t="shared" si="1"/>
        <v>2</v>
      </c>
      <c r="I13" s="25">
        <v>0.0</v>
      </c>
      <c r="J13" s="10">
        <f t="shared" si="2"/>
        <v>0</v>
      </c>
      <c r="K13" s="22" t="s">
        <v>55</v>
      </c>
      <c r="L13" s="26">
        <v>20.0</v>
      </c>
      <c r="M13" s="26">
        <v>17.0</v>
      </c>
      <c r="N13" s="11">
        <f>IFERROR(__xludf.DUMMYFUNCTION("IFERROR(VALUE(REGEXEXTRACT(M13, ""(\d+)\s+(sessions?|days?|weeks?|Weeks?|Sessions?|Days?)"")), 1)"),1.0)</f>
        <v>1</v>
      </c>
    </row>
    <row r="14" ht="15.75" customHeight="1">
      <c r="A14" s="22" t="s">
        <v>28</v>
      </c>
      <c r="B14" s="22" t="s">
        <v>28</v>
      </c>
      <c r="C14" s="22" t="s">
        <v>52</v>
      </c>
      <c r="D14" s="23" t="s">
        <v>53</v>
      </c>
      <c r="E14" s="23" t="s">
        <v>54</v>
      </c>
      <c r="F14" s="24">
        <v>0.7916666666666666</v>
      </c>
      <c r="G14" s="24">
        <v>0.875</v>
      </c>
      <c r="H14" s="7">
        <f t="shared" si="1"/>
        <v>2</v>
      </c>
      <c r="I14" s="25">
        <v>0.0</v>
      </c>
      <c r="J14" s="10">
        <f t="shared" si="2"/>
        <v>0</v>
      </c>
      <c r="K14" s="22" t="s">
        <v>55</v>
      </c>
      <c r="L14" s="26">
        <v>40.0</v>
      </c>
      <c r="M14" s="26">
        <v>17.0</v>
      </c>
      <c r="N14" s="11">
        <f>IFERROR(__xludf.DUMMYFUNCTION("IFERROR(VALUE(REGEXEXTRACT(M14, ""(\d+)\s+(sessions?|days?|weeks?|Weeks?|Sessions?|Days?)"")), 1)"),1.0)</f>
        <v>1</v>
      </c>
    </row>
    <row r="15" ht="15.75" customHeight="1">
      <c r="A15" s="22" t="s">
        <v>28</v>
      </c>
      <c r="B15" s="22" t="s">
        <v>28</v>
      </c>
      <c r="C15" s="22" t="s">
        <v>52</v>
      </c>
      <c r="D15" s="23" t="s">
        <v>53</v>
      </c>
      <c r="E15" s="23" t="s">
        <v>54</v>
      </c>
      <c r="F15" s="24">
        <v>0.7291666666666666</v>
      </c>
      <c r="G15" s="24">
        <v>0.8125</v>
      </c>
      <c r="H15" s="7">
        <f t="shared" si="1"/>
        <v>2</v>
      </c>
      <c r="I15" s="25">
        <v>0.0</v>
      </c>
      <c r="J15" s="10">
        <f t="shared" si="2"/>
        <v>0</v>
      </c>
      <c r="K15" s="22" t="s">
        <v>55</v>
      </c>
      <c r="L15" s="26">
        <v>40.0</v>
      </c>
      <c r="M15" s="26">
        <v>28.0</v>
      </c>
      <c r="N15" s="11">
        <f>IFERROR(__xludf.DUMMYFUNCTION("IFERROR(VALUE(REGEXEXTRACT(M15, ""(\d+)\s+(sessions?|days?|weeks?|Weeks?|Sessions?|Days?)"")), 1)"),1.0)</f>
        <v>1</v>
      </c>
    </row>
    <row r="16" ht="15.75" customHeight="1">
      <c r="A16" s="22" t="s">
        <v>28</v>
      </c>
      <c r="B16" s="22" t="s">
        <v>28</v>
      </c>
      <c r="C16" s="22" t="s">
        <v>52</v>
      </c>
      <c r="D16" s="23" t="s">
        <v>53</v>
      </c>
      <c r="E16" s="23" t="s">
        <v>54</v>
      </c>
      <c r="F16" s="24">
        <v>0.6666666666666666</v>
      </c>
      <c r="G16" s="24">
        <v>0.75</v>
      </c>
      <c r="H16" s="7">
        <f t="shared" si="1"/>
        <v>2</v>
      </c>
      <c r="I16" s="25">
        <v>0.0</v>
      </c>
      <c r="J16" s="10">
        <f t="shared" si="2"/>
        <v>0</v>
      </c>
      <c r="K16" s="22" t="s">
        <v>55</v>
      </c>
      <c r="L16" s="26">
        <v>20.0</v>
      </c>
      <c r="M16" s="26">
        <v>14.0</v>
      </c>
      <c r="N16" s="11">
        <f>IFERROR(__xludf.DUMMYFUNCTION("IFERROR(VALUE(REGEXEXTRACT(M16, ""(\d+)\s+(sessions?|days?|weeks?|Weeks?|Sessions?|Days?)"")), 1)"),1.0)</f>
        <v>1</v>
      </c>
    </row>
    <row r="17" ht="15.75" customHeight="1">
      <c r="A17" s="22" t="s">
        <v>28</v>
      </c>
      <c r="B17" s="22" t="s">
        <v>28</v>
      </c>
      <c r="C17" s="22" t="s">
        <v>52</v>
      </c>
      <c r="D17" s="23" t="s">
        <v>53</v>
      </c>
      <c r="E17" s="23" t="s">
        <v>54</v>
      </c>
      <c r="F17" s="24">
        <v>0.6666666666666666</v>
      </c>
      <c r="G17" s="24">
        <v>0.75</v>
      </c>
      <c r="H17" s="7">
        <f t="shared" si="1"/>
        <v>2</v>
      </c>
      <c r="I17" s="25">
        <v>0.0</v>
      </c>
      <c r="J17" s="10">
        <f t="shared" si="2"/>
        <v>0</v>
      </c>
      <c r="K17" s="22" t="s">
        <v>55</v>
      </c>
      <c r="L17" s="26">
        <v>40.0</v>
      </c>
      <c r="M17" s="26">
        <v>15.0</v>
      </c>
      <c r="N17" s="11">
        <f>IFERROR(__xludf.DUMMYFUNCTION("IFERROR(VALUE(REGEXEXTRACT(M17, ""(\d+)\s+(sessions?|days?|weeks?|Weeks?|Sessions?|Days?)"")), 1)"),1.0)</f>
        <v>1</v>
      </c>
    </row>
    <row r="18" ht="15.75" customHeight="1">
      <c r="A18" s="22" t="s">
        <v>20</v>
      </c>
      <c r="B18" s="22" t="s">
        <v>59</v>
      </c>
      <c r="C18" s="22" t="s">
        <v>60</v>
      </c>
      <c r="D18" s="23" t="s">
        <v>23</v>
      </c>
      <c r="E18" s="23" t="s">
        <v>24</v>
      </c>
      <c r="F18" s="24">
        <v>0.3125</v>
      </c>
      <c r="G18" s="24">
        <v>0.375</v>
      </c>
      <c r="H18" s="7">
        <f t="shared" si="1"/>
        <v>1.5</v>
      </c>
      <c r="I18" s="25" t="s">
        <v>61</v>
      </c>
      <c r="J18" s="10">
        <f t="shared" si="2"/>
        <v>22.66666667</v>
      </c>
      <c r="K18" s="22" t="s">
        <v>62</v>
      </c>
      <c r="L18" s="26">
        <v>5.0</v>
      </c>
      <c r="M18" s="26">
        <v>5.0</v>
      </c>
      <c r="N18" s="11">
        <f>IFERROR(__xludf.DUMMYFUNCTION("IFERROR(VALUE(REGEXEXTRACT(M18, ""(\d+)\s+(sessions?|days?|weeks?|Weeks?|Sessions?|Days?)"")), 1)"),1.0)</f>
        <v>1</v>
      </c>
    </row>
    <row r="19" ht="15.75" customHeight="1">
      <c r="A19" s="22" t="s">
        <v>63</v>
      </c>
      <c r="B19" s="11" t="s">
        <v>64</v>
      </c>
      <c r="C19" s="22" t="s">
        <v>65</v>
      </c>
      <c r="D19" s="23" t="s">
        <v>66</v>
      </c>
      <c r="E19" s="23" t="s">
        <v>67</v>
      </c>
      <c r="F19" s="24">
        <v>0.7708333333333334</v>
      </c>
      <c r="G19" s="24">
        <v>0.8125</v>
      </c>
      <c r="H19" s="7">
        <f t="shared" si="1"/>
        <v>1</v>
      </c>
      <c r="I19" s="25">
        <v>0.0</v>
      </c>
      <c r="J19" s="10">
        <f t="shared" si="2"/>
        <v>0</v>
      </c>
      <c r="K19" s="22" t="s">
        <v>68</v>
      </c>
      <c r="L19" s="26">
        <v>30.0</v>
      </c>
      <c r="M19" s="26">
        <v>1.0</v>
      </c>
      <c r="N19" s="11">
        <f>IFERROR(__xludf.DUMMYFUNCTION("IFERROR(VALUE(REGEXEXTRACT(M19, ""(\d+)\s+(sessions?|days?|weeks?|Weeks?|Sessions?|Days?)"")), 1)"),1.0)</f>
        <v>1</v>
      </c>
    </row>
    <row r="20" ht="15.75" customHeight="1">
      <c r="A20" s="22" t="s">
        <v>46</v>
      </c>
      <c r="B20" s="22" t="s">
        <v>46</v>
      </c>
      <c r="C20" s="22" t="s">
        <v>69</v>
      </c>
      <c r="D20" s="27" t="s">
        <v>70</v>
      </c>
      <c r="E20" s="27" t="s">
        <v>71</v>
      </c>
      <c r="F20" s="24">
        <v>0.75</v>
      </c>
      <c r="G20" s="24">
        <v>0.7916666666666666</v>
      </c>
      <c r="H20" s="7">
        <f t="shared" si="1"/>
        <v>1</v>
      </c>
      <c r="I20" s="25" t="s">
        <v>72</v>
      </c>
      <c r="J20" s="10">
        <f t="shared" si="2"/>
        <v>109</v>
      </c>
      <c r="K20" s="22" t="s">
        <v>73</v>
      </c>
      <c r="L20" s="26">
        <v>14.0</v>
      </c>
      <c r="M20" s="26">
        <v>12.0</v>
      </c>
      <c r="N20" s="11">
        <f>IFERROR(__xludf.DUMMYFUNCTION("IFERROR(VALUE(REGEXEXTRACT(M20, ""(\d+)\s+(sessions?|days?|weeks?|Weeks?|Sessions?|Days?)"")), 1)"),1.0)</f>
        <v>1</v>
      </c>
    </row>
    <row r="21" ht="15.75" customHeight="1">
      <c r="A21" s="22" t="s">
        <v>46</v>
      </c>
      <c r="B21" s="22" t="s">
        <v>46</v>
      </c>
      <c r="C21" s="22" t="s">
        <v>69</v>
      </c>
      <c r="D21" s="27" t="s">
        <v>70</v>
      </c>
      <c r="E21" s="27" t="s">
        <v>71</v>
      </c>
      <c r="F21" s="24">
        <v>0.7916666666666666</v>
      </c>
      <c r="G21" s="24">
        <v>0.8333333333333334</v>
      </c>
      <c r="H21" s="7">
        <f t="shared" si="1"/>
        <v>1</v>
      </c>
      <c r="I21" s="25" t="s">
        <v>72</v>
      </c>
      <c r="J21" s="10">
        <f t="shared" si="2"/>
        <v>109</v>
      </c>
      <c r="K21" s="22" t="s">
        <v>73</v>
      </c>
      <c r="L21" s="26">
        <v>14.0</v>
      </c>
      <c r="M21" s="26">
        <v>12.0</v>
      </c>
      <c r="N21" s="11">
        <f>IFERROR(__xludf.DUMMYFUNCTION("IFERROR(VALUE(REGEXEXTRACT(M21, ""(\d+)\s+(sessions?|days?|weeks?|Weeks?|Sessions?|Days?)"")), 1)"),1.0)</f>
        <v>1</v>
      </c>
    </row>
    <row r="22" ht="15.75" customHeight="1">
      <c r="A22" s="22" t="s">
        <v>46</v>
      </c>
      <c r="B22" s="22" t="s">
        <v>46</v>
      </c>
      <c r="C22" s="22" t="s">
        <v>74</v>
      </c>
      <c r="D22" s="27" t="s">
        <v>75</v>
      </c>
      <c r="E22" s="27" t="s">
        <v>76</v>
      </c>
      <c r="F22" s="24">
        <v>0.4791666666666667</v>
      </c>
      <c r="G22" s="24">
        <v>0.5208333333333334</v>
      </c>
      <c r="H22" s="7">
        <f t="shared" si="1"/>
        <v>1</v>
      </c>
      <c r="I22" s="25" t="s">
        <v>72</v>
      </c>
      <c r="J22" s="10">
        <f t="shared" si="2"/>
        <v>109</v>
      </c>
      <c r="K22" s="22" t="s">
        <v>73</v>
      </c>
      <c r="L22" s="26">
        <v>14.0</v>
      </c>
      <c r="M22" s="26">
        <v>12.0</v>
      </c>
      <c r="N22" s="11">
        <f>IFERROR(__xludf.DUMMYFUNCTION("IFERROR(VALUE(REGEXEXTRACT(M22, ""(\d+)\s+(sessions?|days?|weeks?|Weeks?|Sessions?|Days?)"")), 1)"),1.0)</f>
        <v>1</v>
      </c>
    </row>
    <row r="23" ht="15.75" customHeight="1">
      <c r="A23" s="22" t="s">
        <v>35</v>
      </c>
      <c r="B23" s="22" t="s">
        <v>35</v>
      </c>
      <c r="C23" s="22" t="s">
        <v>77</v>
      </c>
      <c r="D23" s="23" t="s">
        <v>42</v>
      </c>
      <c r="E23" s="23" t="s">
        <v>43</v>
      </c>
      <c r="F23" s="24">
        <v>0.7395833333333334</v>
      </c>
      <c r="G23" s="24">
        <v>0.8020833333333334</v>
      </c>
      <c r="H23" s="7">
        <f t="shared" si="1"/>
        <v>1.5</v>
      </c>
      <c r="I23" s="25" t="s">
        <v>78</v>
      </c>
      <c r="J23" s="10">
        <f t="shared" si="2"/>
        <v>70.66666667</v>
      </c>
      <c r="K23" s="22" t="s">
        <v>79</v>
      </c>
      <c r="L23" s="26">
        <v>14.0</v>
      </c>
      <c r="M23" s="26">
        <v>12.0</v>
      </c>
      <c r="N23" s="11">
        <f>IFERROR(__xludf.DUMMYFUNCTION("IFERROR(VALUE(REGEXEXTRACT(M23, ""(\d+)\s+(sessions?|days?|weeks?|Weeks?|Sessions?|Days?)"")), 1)"),1.0)</f>
        <v>1</v>
      </c>
    </row>
    <row r="24" ht="15.75" customHeight="1">
      <c r="A24" s="22" t="s">
        <v>28</v>
      </c>
      <c r="B24" s="22" t="s">
        <v>28</v>
      </c>
      <c r="C24" s="22" t="s">
        <v>80</v>
      </c>
      <c r="D24" s="23" t="s">
        <v>42</v>
      </c>
      <c r="E24" s="23" t="s">
        <v>43</v>
      </c>
      <c r="F24" s="24">
        <v>0.6666666666666666</v>
      </c>
      <c r="G24" s="24">
        <v>0.71875</v>
      </c>
      <c r="H24" s="7">
        <f t="shared" si="1"/>
        <v>1.25</v>
      </c>
      <c r="I24" s="25" t="s">
        <v>81</v>
      </c>
      <c r="J24" s="10">
        <f t="shared" si="2"/>
        <v>72</v>
      </c>
      <c r="K24" s="22" t="s">
        <v>82</v>
      </c>
      <c r="L24" s="26">
        <v>18.0</v>
      </c>
      <c r="M24" s="26">
        <v>12.0</v>
      </c>
      <c r="N24" s="11">
        <f>IFERROR(__xludf.DUMMYFUNCTION("IFERROR(VALUE(REGEXEXTRACT(M24, ""(\d+)\s+(sessions?|days?|weeks?|Weeks?|Sessions?|Days?)"")), 1)"),1.0)</f>
        <v>1</v>
      </c>
    </row>
    <row r="25" ht="15.75" customHeight="1">
      <c r="A25" s="22" t="s">
        <v>28</v>
      </c>
      <c r="B25" s="22" t="s">
        <v>28</v>
      </c>
      <c r="C25" s="22" t="s">
        <v>83</v>
      </c>
      <c r="D25" s="23" t="s">
        <v>42</v>
      </c>
      <c r="E25" s="23" t="s">
        <v>43</v>
      </c>
      <c r="F25" s="24">
        <v>0.71875</v>
      </c>
      <c r="G25" s="24">
        <v>0.7708333333333334</v>
      </c>
      <c r="H25" s="7">
        <f t="shared" si="1"/>
        <v>1.25</v>
      </c>
      <c r="I25" s="25" t="s">
        <v>81</v>
      </c>
      <c r="J25" s="10">
        <f t="shared" si="2"/>
        <v>72</v>
      </c>
      <c r="K25" s="22" t="s">
        <v>84</v>
      </c>
      <c r="L25" s="26">
        <v>24.0</v>
      </c>
      <c r="M25" s="26">
        <v>12.0</v>
      </c>
      <c r="N25" s="11">
        <f>IFERROR(__xludf.DUMMYFUNCTION("IFERROR(VALUE(REGEXEXTRACT(M25, ""(\d+)\s+(sessions?|days?|weeks?|Weeks?|Sessions?|Days?)"")), 1)"),1.0)</f>
        <v>1</v>
      </c>
    </row>
    <row r="26" ht="15.75" customHeight="1">
      <c r="A26" s="22" t="s">
        <v>46</v>
      </c>
      <c r="B26" s="22" t="s">
        <v>46</v>
      </c>
      <c r="C26" s="22" t="s">
        <v>85</v>
      </c>
      <c r="D26" s="23" t="s">
        <v>86</v>
      </c>
      <c r="E26" s="23" t="s">
        <v>87</v>
      </c>
      <c r="F26" s="24">
        <v>0.5520833333333334</v>
      </c>
      <c r="G26" s="24">
        <v>0.59375</v>
      </c>
      <c r="H26" s="7">
        <f t="shared" si="1"/>
        <v>1</v>
      </c>
      <c r="I26" s="25" t="s">
        <v>72</v>
      </c>
      <c r="J26" s="10">
        <f t="shared" si="2"/>
        <v>109</v>
      </c>
      <c r="K26" s="22" t="s">
        <v>88</v>
      </c>
      <c r="L26" s="26">
        <v>12.0</v>
      </c>
      <c r="M26" s="26">
        <v>12.0</v>
      </c>
      <c r="N26" s="11">
        <f>IFERROR(__xludf.DUMMYFUNCTION("IFERROR(VALUE(REGEXEXTRACT(M26, ""(\d+)\s+(sessions?|days?|weeks?|Weeks?|Sessions?|Days?)"")), 1)"),1.0)</f>
        <v>1</v>
      </c>
    </row>
    <row r="27" ht="15.75" customHeight="1">
      <c r="A27" s="22" t="s">
        <v>46</v>
      </c>
      <c r="B27" s="22" t="s">
        <v>46</v>
      </c>
      <c r="C27" s="22" t="s">
        <v>89</v>
      </c>
      <c r="D27" s="23" t="s">
        <v>90</v>
      </c>
      <c r="E27" s="23" t="s">
        <v>91</v>
      </c>
      <c r="F27" s="24">
        <v>0.7291666666666666</v>
      </c>
      <c r="G27" s="24">
        <v>0.7604166666666666</v>
      </c>
      <c r="H27" s="7">
        <f t="shared" si="1"/>
        <v>0.75</v>
      </c>
      <c r="I27" s="25">
        <v>0.0</v>
      </c>
      <c r="J27" s="10">
        <f t="shared" si="2"/>
        <v>0</v>
      </c>
      <c r="K27" s="22" t="s">
        <v>92</v>
      </c>
      <c r="L27" s="26">
        <v>10.0</v>
      </c>
      <c r="M27" s="26">
        <v>13.0</v>
      </c>
      <c r="N27" s="11">
        <f>IFERROR(__xludf.DUMMYFUNCTION("IFERROR(VALUE(REGEXEXTRACT(M27, ""(\d+)\s+(sessions?|days?|weeks?|Weeks?|Sessions?|Days?)"")), 1)"),1.0)</f>
        <v>1</v>
      </c>
    </row>
    <row r="28" ht="15.75" customHeight="1">
      <c r="A28" s="22" t="s">
        <v>20</v>
      </c>
      <c r="B28" s="22" t="s">
        <v>93</v>
      </c>
      <c r="C28" s="22" t="s">
        <v>94</v>
      </c>
      <c r="D28" s="23" t="s">
        <v>95</v>
      </c>
      <c r="E28" s="23" t="s">
        <v>43</v>
      </c>
      <c r="F28" s="24">
        <v>0.375</v>
      </c>
      <c r="G28" s="24">
        <v>0.6666666666666666</v>
      </c>
      <c r="H28" s="7">
        <f t="shared" si="1"/>
        <v>7</v>
      </c>
      <c r="I28" s="25" t="s">
        <v>96</v>
      </c>
      <c r="J28" s="10">
        <f t="shared" si="2"/>
        <v>44.28571429</v>
      </c>
      <c r="K28" s="22" t="s">
        <v>97</v>
      </c>
      <c r="L28" s="26">
        <v>1.0</v>
      </c>
      <c r="M28" s="26">
        <v>5.0</v>
      </c>
      <c r="N28" s="11">
        <f>IFERROR(__xludf.DUMMYFUNCTION("IFERROR(VALUE(REGEXEXTRACT(M28, ""(\d+)\s+(sessions?|days?|weeks?|Weeks?|Sessions?|Days?)"")), 1)"),1.0)</f>
        <v>1</v>
      </c>
    </row>
    <row r="29" ht="15.75" customHeight="1">
      <c r="A29" s="22" t="s">
        <v>98</v>
      </c>
      <c r="B29" s="22" t="s">
        <v>98</v>
      </c>
      <c r="C29" s="22" t="s">
        <v>99</v>
      </c>
      <c r="D29" s="27" t="s">
        <v>100</v>
      </c>
      <c r="E29" s="27" t="s">
        <v>101</v>
      </c>
      <c r="F29" s="24">
        <v>0.75</v>
      </c>
      <c r="G29" s="24">
        <v>0.78125</v>
      </c>
      <c r="H29" s="7">
        <f t="shared" si="1"/>
        <v>0.75</v>
      </c>
      <c r="I29" s="25" t="s">
        <v>102</v>
      </c>
      <c r="J29" s="10">
        <f t="shared" si="2"/>
        <v>90.66666667</v>
      </c>
      <c r="K29" s="22" t="s">
        <v>103</v>
      </c>
      <c r="L29" s="26">
        <v>1.0</v>
      </c>
      <c r="M29" s="26">
        <v>8.0</v>
      </c>
      <c r="N29" s="11">
        <f>IFERROR(__xludf.DUMMYFUNCTION("IFERROR(VALUE(REGEXEXTRACT(M29, ""(\d+)\s+(sessions?|days?|weeks?|Weeks?|Sessions?|Days?)"")), 1)"),1.0)</f>
        <v>1</v>
      </c>
    </row>
    <row r="30" ht="15.75" customHeight="1">
      <c r="A30" s="22" t="s">
        <v>98</v>
      </c>
      <c r="B30" s="22" t="s">
        <v>98</v>
      </c>
      <c r="C30" s="22" t="s">
        <v>99</v>
      </c>
      <c r="D30" s="27" t="s">
        <v>104</v>
      </c>
      <c r="E30" s="27" t="s">
        <v>105</v>
      </c>
      <c r="F30" s="24">
        <v>0.75</v>
      </c>
      <c r="G30" s="24">
        <v>0.78125</v>
      </c>
      <c r="H30" s="7">
        <f t="shared" si="1"/>
        <v>0.75</v>
      </c>
      <c r="I30" s="25" t="s">
        <v>106</v>
      </c>
      <c r="J30" s="10">
        <f t="shared" si="2"/>
        <v>154.6666667</v>
      </c>
      <c r="K30" s="22" t="s">
        <v>103</v>
      </c>
      <c r="L30" s="26">
        <v>10.0</v>
      </c>
      <c r="M30" s="26">
        <v>13.0</v>
      </c>
      <c r="N30" s="11">
        <f>IFERROR(__xludf.DUMMYFUNCTION("IFERROR(VALUE(REGEXEXTRACT(M30, ""(\d+)\s+(sessions?|days?|weeks?|Weeks?|Sessions?|Days?)"")), 1)"),1.0)</f>
        <v>1</v>
      </c>
    </row>
    <row r="31" ht="15.75" customHeight="1">
      <c r="A31" s="22" t="s">
        <v>28</v>
      </c>
      <c r="B31" s="22" t="s">
        <v>28</v>
      </c>
      <c r="C31" s="22" t="s">
        <v>107</v>
      </c>
      <c r="D31" s="27" t="s">
        <v>108</v>
      </c>
      <c r="E31" s="27" t="s">
        <v>109</v>
      </c>
      <c r="F31" s="24">
        <v>0.4583333333333333</v>
      </c>
      <c r="G31" s="24">
        <v>0.5104166666666666</v>
      </c>
      <c r="H31" s="7">
        <f t="shared" si="1"/>
        <v>1.25</v>
      </c>
      <c r="I31" s="25" t="s">
        <v>81</v>
      </c>
      <c r="J31" s="10">
        <f t="shared" si="2"/>
        <v>72</v>
      </c>
      <c r="K31" s="22" t="s">
        <v>110</v>
      </c>
      <c r="L31" s="26">
        <v>24.0</v>
      </c>
      <c r="M31" s="26">
        <v>12.0</v>
      </c>
      <c r="N31" s="11">
        <f>IFERROR(__xludf.DUMMYFUNCTION("IFERROR(VALUE(REGEXEXTRACT(M31, ""(\d+)\s+(sessions?|days?|weeks?|Weeks?|Sessions?|Days?)"")), 1)"),1.0)</f>
        <v>1</v>
      </c>
    </row>
    <row r="32" ht="15.75" customHeight="1">
      <c r="A32" s="22" t="s">
        <v>28</v>
      </c>
      <c r="B32" s="22" t="s">
        <v>28</v>
      </c>
      <c r="C32" s="22" t="s">
        <v>111</v>
      </c>
      <c r="D32" s="23" t="s">
        <v>42</v>
      </c>
      <c r="E32" s="23" t="s">
        <v>43</v>
      </c>
      <c r="F32" s="24">
        <v>0.7708333333333334</v>
      </c>
      <c r="G32" s="24">
        <v>0.8333333333333334</v>
      </c>
      <c r="H32" s="7">
        <f t="shared" si="1"/>
        <v>1.5</v>
      </c>
      <c r="I32" s="25" t="s">
        <v>112</v>
      </c>
      <c r="J32" s="10">
        <f t="shared" si="2"/>
        <v>58.66666667</v>
      </c>
      <c r="K32" s="22" t="s">
        <v>113</v>
      </c>
      <c r="L32" s="26">
        <v>24.0</v>
      </c>
      <c r="M32" s="26">
        <v>12.0</v>
      </c>
      <c r="N32" s="11">
        <f>IFERROR(__xludf.DUMMYFUNCTION("IFERROR(VALUE(REGEXEXTRACT(M32, ""(\d+)\s+(sessions?|days?|weeks?|Weeks?|Sessions?|Days?)"")), 1)"),1.0)</f>
        <v>1</v>
      </c>
    </row>
    <row r="33" ht="15.75" customHeight="1">
      <c r="A33" s="22" t="s">
        <v>114</v>
      </c>
      <c r="B33" s="22" t="s">
        <v>115</v>
      </c>
      <c r="C33" s="22" t="s">
        <v>116</v>
      </c>
      <c r="D33" s="27" t="s">
        <v>104</v>
      </c>
      <c r="E33" s="27" t="s">
        <v>105</v>
      </c>
      <c r="F33" s="24">
        <v>0.4270833333333333</v>
      </c>
      <c r="G33" s="24">
        <v>0.46875</v>
      </c>
      <c r="H33" s="7">
        <f t="shared" si="1"/>
        <v>1</v>
      </c>
      <c r="I33" s="25" t="s">
        <v>117</v>
      </c>
      <c r="J33" s="10">
        <f t="shared" si="2"/>
        <v>110</v>
      </c>
      <c r="K33" s="22" t="s">
        <v>118</v>
      </c>
      <c r="L33" s="26">
        <v>15.0</v>
      </c>
      <c r="M33" s="26">
        <v>10.0</v>
      </c>
      <c r="N33" s="11">
        <f>IFERROR(__xludf.DUMMYFUNCTION("IFERROR(VALUE(REGEXEXTRACT(M33, ""(\d+)\s+(sessions?|days?|weeks?|Weeks?|Sessions?|Days?)"")), 1)"),1.0)</f>
        <v>1</v>
      </c>
    </row>
    <row r="34" ht="15.75" customHeight="1">
      <c r="A34" s="22" t="s">
        <v>114</v>
      </c>
      <c r="B34" s="22" t="s">
        <v>115</v>
      </c>
      <c r="C34" s="22" t="s">
        <v>119</v>
      </c>
      <c r="D34" s="23" t="s">
        <v>120</v>
      </c>
      <c r="E34" s="23" t="s">
        <v>121</v>
      </c>
      <c r="F34" s="24">
        <v>0.4791666666666667</v>
      </c>
      <c r="G34" s="24">
        <v>0.5208333333333334</v>
      </c>
      <c r="H34" s="7">
        <f t="shared" si="1"/>
        <v>1</v>
      </c>
      <c r="I34" s="25" t="s">
        <v>117</v>
      </c>
      <c r="J34" s="10">
        <f t="shared" si="2"/>
        <v>110</v>
      </c>
      <c r="K34" s="22" t="s">
        <v>122</v>
      </c>
      <c r="L34" s="26">
        <v>12.0</v>
      </c>
      <c r="M34" s="26">
        <v>10.0</v>
      </c>
      <c r="N34" s="11">
        <f>IFERROR(__xludf.DUMMYFUNCTION("IFERROR(VALUE(REGEXEXTRACT(M34, ""(\d+)\s+(sessions?|days?|weeks?|Weeks?|Sessions?|Days?)"")), 1)"),1.0)</f>
        <v>1</v>
      </c>
    </row>
    <row r="35" ht="15.75" customHeight="1">
      <c r="A35" s="22" t="s">
        <v>28</v>
      </c>
      <c r="B35" s="22" t="s">
        <v>28</v>
      </c>
      <c r="C35" s="22" t="s">
        <v>123</v>
      </c>
      <c r="D35" s="27" t="s">
        <v>104</v>
      </c>
      <c r="E35" s="27" t="s">
        <v>105</v>
      </c>
      <c r="F35" s="24">
        <v>0.7708333333333334</v>
      </c>
      <c r="G35" s="24">
        <v>0.8541666666666666</v>
      </c>
      <c r="H35" s="7">
        <f t="shared" si="1"/>
        <v>2</v>
      </c>
      <c r="I35" s="25" t="s">
        <v>124</v>
      </c>
      <c r="J35" s="10">
        <f t="shared" si="2"/>
        <v>52.5</v>
      </c>
      <c r="K35" s="22" t="s">
        <v>125</v>
      </c>
      <c r="L35" s="26">
        <v>24.0</v>
      </c>
      <c r="M35" s="26">
        <v>12.0</v>
      </c>
      <c r="N35" s="11">
        <f>IFERROR(__xludf.DUMMYFUNCTION("IFERROR(VALUE(REGEXEXTRACT(M35, ""(\d+)\s+(sessions?|days?|weeks?|Weeks?|Sessions?|Days?)"")), 1)"),1.0)</f>
        <v>1</v>
      </c>
    </row>
    <row r="36" ht="15.75" customHeight="1">
      <c r="A36" s="22" t="s">
        <v>46</v>
      </c>
      <c r="B36" s="22" t="s">
        <v>46</v>
      </c>
      <c r="C36" s="22" t="s">
        <v>126</v>
      </c>
      <c r="D36" s="27" t="s">
        <v>127</v>
      </c>
      <c r="E36" s="27" t="s">
        <v>128</v>
      </c>
      <c r="F36" s="24">
        <v>0.7708333333333334</v>
      </c>
      <c r="G36" s="24">
        <v>0.8125</v>
      </c>
      <c r="H36" s="7">
        <f t="shared" si="1"/>
        <v>1</v>
      </c>
      <c r="I36" s="25" t="s">
        <v>72</v>
      </c>
      <c r="J36" s="10">
        <f t="shared" si="2"/>
        <v>109</v>
      </c>
      <c r="K36" s="22" t="s">
        <v>129</v>
      </c>
      <c r="L36" s="26">
        <v>14.0</v>
      </c>
      <c r="M36" s="26">
        <v>12.0</v>
      </c>
      <c r="N36" s="11">
        <f>IFERROR(__xludf.DUMMYFUNCTION("IFERROR(VALUE(REGEXEXTRACT(M36, ""(\d+)\s+(sessions?|days?|weeks?|Weeks?|Sessions?|Days?)"")), 1)"),1.0)</f>
        <v>1</v>
      </c>
    </row>
    <row r="37" ht="15.75" customHeight="1">
      <c r="A37" s="22" t="s">
        <v>46</v>
      </c>
      <c r="B37" s="22" t="s">
        <v>46</v>
      </c>
      <c r="C37" s="22" t="s">
        <v>126</v>
      </c>
      <c r="D37" s="27" t="s">
        <v>127</v>
      </c>
      <c r="E37" s="27" t="s">
        <v>128</v>
      </c>
      <c r="F37" s="24">
        <v>0.7708333333333334</v>
      </c>
      <c r="G37" s="24">
        <v>0.8125</v>
      </c>
      <c r="H37" s="7">
        <f t="shared" si="1"/>
        <v>1</v>
      </c>
      <c r="I37" s="25" t="s">
        <v>72</v>
      </c>
      <c r="J37" s="10">
        <f t="shared" si="2"/>
        <v>109</v>
      </c>
      <c r="K37" s="22" t="s">
        <v>129</v>
      </c>
      <c r="L37" s="26">
        <v>14.0</v>
      </c>
      <c r="M37" s="26">
        <v>12.0</v>
      </c>
      <c r="N37" s="11">
        <f>IFERROR(__xludf.DUMMYFUNCTION("IFERROR(VALUE(REGEXEXTRACT(M37, ""(\d+)\s+(sessions?|days?|weeks?|Weeks?|Sessions?|Days?)"")), 1)"),1.0)</f>
        <v>1</v>
      </c>
    </row>
    <row r="38" ht="15.75" customHeight="1">
      <c r="A38" s="22" t="s">
        <v>46</v>
      </c>
      <c r="B38" s="22" t="s">
        <v>46</v>
      </c>
      <c r="C38" s="22" t="s">
        <v>130</v>
      </c>
      <c r="D38" s="27" t="s">
        <v>100</v>
      </c>
      <c r="E38" s="27" t="s">
        <v>101</v>
      </c>
      <c r="F38" s="24">
        <v>0.8125</v>
      </c>
      <c r="G38" s="24">
        <v>0.8541666666666666</v>
      </c>
      <c r="H38" s="7">
        <f t="shared" si="1"/>
        <v>1</v>
      </c>
      <c r="I38" s="25" t="s">
        <v>72</v>
      </c>
      <c r="J38" s="10">
        <f t="shared" si="2"/>
        <v>109</v>
      </c>
      <c r="K38" s="22" t="s">
        <v>129</v>
      </c>
      <c r="L38" s="26">
        <v>14.0</v>
      </c>
      <c r="M38" s="26">
        <v>12.0</v>
      </c>
      <c r="N38" s="11">
        <f>IFERROR(__xludf.DUMMYFUNCTION("IFERROR(VALUE(REGEXEXTRACT(M38, ""(\d+)\s+(sessions?|days?|weeks?|Weeks?|Sessions?|Days?)"")), 1)"),1.0)</f>
        <v>1</v>
      </c>
    </row>
    <row r="39" ht="15.75" customHeight="1">
      <c r="A39" s="22" t="s">
        <v>46</v>
      </c>
      <c r="B39" s="22" t="s">
        <v>46</v>
      </c>
      <c r="C39" s="22" t="s">
        <v>131</v>
      </c>
      <c r="D39" s="23" t="s">
        <v>53</v>
      </c>
      <c r="E39" s="23" t="s">
        <v>54</v>
      </c>
      <c r="F39" s="24">
        <v>0.4270833333333333</v>
      </c>
      <c r="G39" s="24">
        <v>0.46875</v>
      </c>
      <c r="H39" s="7">
        <f t="shared" si="1"/>
        <v>1</v>
      </c>
      <c r="I39" s="25" t="s">
        <v>132</v>
      </c>
      <c r="J39" s="10">
        <f t="shared" si="2"/>
        <v>78</v>
      </c>
      <c r="K39" s="22" t="s">
        <v>133</v>
      </c>
      <c r="L39" s="26">
        <v>12.0</v>
      </c>
      <c r="M39" s="26">
        <v>10.0</v>
      </c>
      <c r="N39" s="11">
        <f>IFERROR(__xludf.DUMMYFUNCTION("IFERROR(VALUE(REGEXEXTRACT(M39, ""(\d+)\s+(sessions?|days?|weeks?|Weeks?|Sessions?|Days?)"")), 1)"),1.0)</f>
        <v>1</v>
      </c>
    </row>
    <row r="40" ht="15.75" customHeight="1">
      <c r="A40" s="22" t="s">
        <v>134</v>
      </c>
      <c r="B40" s="22" t="s">
        <v>35</v>
      </c>
      <c r="C40" s="22" t="s">
        <v>135</v>
      </c>
      <c r="D40" s="23" t="s">
        <v>136</v>
      </c>
      <c r="E40" s="23" t="s">
        <v>137</v>
      </c>
      <c r="F40" s="24">
        <v>0.7083333333333334</v>
      </c>
      <c r="G40" s="24">
        <v>0.7916666666666666</v>
      </c>
      <c r="H40" s="7">
        <f t="shared" si="1"/>
        <v>2</v>
      </c>
      <c r="I40" s="25" t="s">
        <v>138</v>
      </c>
      <c r="J40" s="10">
        <f t="shared" si="2"/>
        <v>17.5</v>
      </c>
      <c r="K40" s="22" t="s">
        <v>139</v>
      </c>
      <c r="L40" s="26">
        <v>14.0</v>
      </c>
      <c r="M40" s="26">
        <v>1.0</v>
      </c>
      <c r="N40" s="11">
        <f>IFERROR(__xludf.DUMMYFUNCTION("IFERROR(VALUE(REGEXEXTRACT(M40, ""(\d+)\s+(sessions?|days?|weeks?|Weeks?|Sessions?|Days?)"")), 1)"),1.0)</f>
        <v>1</v>
      </c>
    </row>
    <row r="41" ht="15.75" customHeight="1">
      <c r="A41" s="22" t="s">
        <v>134</v>
      </c>
      <c r="B41" s="22" t="s">
        <v>35</v>
      </c>
      <c r="C41" s="22" t="s">
        <v>135</v>
      </c>
      <c r="D41" s="23" t="s">
        <v>136</v>
      </c>
      <c r="E41" s="23" t="s">
        <v>137</v>
      </c>
      <c r="F41" s="24">
        <v>0.7083333333333334</v>
      </c>
      <c r="G41" s="24">
        <v>0.7916666666666666</v>
      </c>
      <c r="H41" s="7">
        <f t="shared" si="1"/>
        <v>2</v>
      </c>
      <c r="I41" s="25" t="s">
        <v>138</v>
      </c>
      <c r="J41" s="10">
        <f t="shared" si="2"/>
        <v>17.5</v>
      </c>
      <c r="K41" s="22" t="s">
        <v>139</v>
      </c>
      <c r="L41" s="26">
        <v>14.0</v>
      </c>
      <c r="M41" s="26">
        <v>1.0</v>
      </c>
      <c r="N41" s="11">
        <f>IFERROR(__xludf.DUMMYFUNCTION("IFERROR(VALUE(REGEXEXTRACT(M41, ""(\d+)\s+(sessions?|days?|weeks?|Weeks?|Sessions?|Days?)"")), 1)"),1.0)</f>
        <v>1</v>
      </c>
    </row>
    <row r="42" ht="15.75" customHeight="1">
      <c r="A42" s="22" t="s">
        <v>140</v>
      </c>
      <c r="B42" s="22" t="s">
        <v>141</v>
      </c>
      <c r="C42" s="22" t="s">
        <v>142</v>
      </c>
      <c r="D42" s="23" t="s">
        <v>143</v>
      </c>
      <c r="E42" s="23" t="s">
        <v>144</v>
      </c>
      <c r="F42" s="24">
        <v>0.8125</v>
      </c>
      <c r="G42" s="24">
        <v>0.8541666666666666</v>
      </c>
      <c r="H42" s="7">
        <f t="shared" si="1"/>
        <v>1</v>
      </c>
      <c r="I42" s="25" t="s">
        <v>145</v>
      </c>
      <c r="J42" s="10">
        <f t="shared" si="2"/>
        <v>70</v>
      </c>
      <c r="K42" s="22" t="s">
        <v>146</v>
      </c>
      <c r="L42" s="26">
        <v>8.0</v>
      </c>
      <c r="M42" s="26">
        <v>12.0</v>
      </c>
      <c r="N42" s="11">
        <f>IFERROR(__xludf.DUMMYFUNCTION("IFERROR(VALUE(REGEXEXTRACT(M42, ""(\d+)\s+(sessions?|days?|weeks?|Weeks?|Sessions?|Days?)"")), 1)"),1.0)</f>
        <v>1</v>
      </c>
    </row>
    <row r="43" ht="15.75" customHeight="1">
      <c r="A43" s="22" t="s">
        <v>140</v>
      </c>
      <c r="B43" s="22" t="s">
        <v>141</v>
      </c>
      <c r="C43" s="22" t="s">
        <v>147</v>
      </c>
      <c r="D43" s="27" t="s">
        <v>148</v>
      </c>
      <c r="E43" s="27" t="s">
        <v>149</v>
      </c>
      <c r="F43" s="24">
        <v>0.7604166666666666</v>
      </c>
      <c r="G43" s="24">
        <v>0.8020833333333334</v>
      </c>
      <c r="H43" s="7">
        <f t="shared" si="1"/>
        <v>1</v>
      </c>
      <c r="I43" s="25" t="s">
        <v>145</v>
      </c>
      <c r="J43" s="10">
        <f t="shared" si="2"/>
        <v>70</v>
      </c>
      <c r="K43" s="22" t="s">
        <v>150</v>
      </c>
      <c r="L43" s="26">
        <v>16.0</v>
      </c>
      <c r="M43" s="26">
        <v>12.0</v>
      </c>
      <c r="N43" s="11">
        <f>IFERROR(__xludf.DUMMYFUNCTION("IFERROR(VALUE(REGEXEXTRACT(M43, ""(\d+)\s+(sessions?|days?|weeks?|Weeks?|Sessions?|Days?)"")), 1)"),1.0)</f>
        <v>1</v>
      </c>
    </row>
    <row r="44" ht="15.75" customHeight="1">
      <c r="A44" s="22" t="s">
        <v>151</v>
      </c>
      <c r="B44" s="22" t="s">
        <v>28</v>
      </c>
      <c r="C44" s="22" t="s">
        <v>152</v>
      </c>
      <c r="D44" s="23" t="s">
        <v>153</v>
      </c>
      <c r="E44" s="23" t="s">
        <v>154</v>
      </c>
      <c r="F44" s="24">
        <v>0.6145833333333334</v>
      </c>
      <c r="G44" s="24">
        <v>0.6666666666666666</v>
      </c>
      <c r="H44" s="7">
        <f t="shared" si="1"/>
        <v>1.25</v>
      </c>
      <c r="I44" s="25">
        <v>0.0</v>
      </c>
      <c r="J44" s="10">
        <f t="shared" si="2"/>
        <v>0</v>
      </c>
      <c r="K44" s="22" t="s">
        <v>155</v>
      </c>
      <c r="L44" s="26">
        <v>20.0</v>
      </c>
      <c r="M44" s="26">
        <v>6.0</v>
      </c>
      <c r="N44" s="11">
        <f>IFERROR(__xludf.DUMMYFUNCTION("IFERROR(VALUE(REGEXEXTRACT(M44, ""(\d+)\s+(sessions?|days?|weeks?|Weeks?|Sessions?|Days?)"")), 1)"),1.0)</f>
        <v>1</v>
      </c>
    </row>
    <row r="45" ht="15.75" customHeight="1">
      <c r="A45" s="22" t="s">
        <v>151</v>
      </c>
      <c r="B45" s="22" t="s">
        <v>28</v>
      </c>
      <c r="C45" s="22" t="s">
        <v>156</v>
      </c>
      <c r="D45" s="23" t="s">
        <v>157</v>
      </c>
      <c r="E45" s="23" t="s">
        <v>158</v>
      </c>
      <c r="F45" s="24">
        <v>0.6145833333333334</v>
      </c>
      <c r="G45" s="24">
        <v>0.6666666666666666</v>
      </c>
      <c r="H45" s="7">
        <f t="shared" si="1"/>
        <v>1.25</v>
      </c>
      <c r="I45" s="25" t="s">
        <v>159</v>
      </c>
      <c r="J45" s="10">
        <f t="shared" si="2"/>
        <v>36</v>
      </c>
      <c r="K45" s="22" t="s">
        <v>160</v>
      </c>
      <c r="L45" s="26">
        <v>8.0</v>
      </c>
      <c r="M45" s="26">
        <v>6.0</v>
      </c>
      <c r="N45" s="11">
        <f>IFERROR(__xludf.DUMMYFUNCTION("IFERROR(VALUE(REGEXEXTRACT(M45, ""(\d+)\s+(sessions?|days?|weeks?|Weeks?|Sessions?|Days?)"")), 1)"),1.0)</f>
        <v>1</v>
      </c>
    </row>
    <row r="46" ht="15.75" customHeight="1">
      <c r="A46" s="22" t="s">
        <v>151</v>
      </c>
      <c r="B46" s="22" t="s">
        <v>28</v>
      </c>
      <c r="C46" s="22" t="s">
        <v>161</v>
      </c>
      <c r="D46" s="23" t="s">
        <v>37</v>
      </c>
      <c r="E46" s="23" t="s">
        <v>38</v>
      </c>
      <c r="F46" s="24">
        <v>0.5833333333333334</v>
      </c>
      <c r="G46" s="24">
        <v>0.6666666666666666</v>
      </c>
      <c r="H46" s="7">
        <f t="shared" si="1"/>
        <v>2</v>
      </c>
      <c r="I46" s="25">
        <v>0.0</v>
      </c>
      <c r="J46" s="10">
        <f t="shared" si="2"/>
        <v>0</v>
      </c>
      <c r="K46" s="22" t="s">
        <v>162</v>
      </c>
      <c r="L46" s="26">
        <v>4.0</v>
      </c>
      <c r="M46" s="26">
        <v>12.0</v>
      </c>
      <c r="N46" s="11">
        <f>IFERROR(__xludf.DUMMYFUNCTION("IFERROR(VALUE(REGEXEXTRACT(M46, ""(\d+)\s+(sessions?|days?|weeks?|Weeks?|Sessions?|Days?)"")), 1)"),1.0)</f>
        <v>1</v>
      </c>
    </row>
    <row r="47" ht="15.75" customHeight="1">
      <c r="A47" s="22" t="s">
        <v>163</v>
      </c>
      <c r="B47" s="22" t="s">
        <v>164</v>
      </c>
      <c r="C47" s="22" t="s">
        <v>165</v>
      </c>
      <c r="D47" s="23" t="s">
        <v>166</v>
      </c>
      <c r="E47" s="23" t="s">
        <v>167</v>
      </c>
      <c r="F47" s="24">
        <v>0.5208333333333334</v>
      </c>
      <c r="G47" s="24">
        <v>0.8541666666666666</v>
      </c>
      <c r="H47" s="7">
        <f t="shared" si="1"/>
        <v>8</v>
      </c>
      <c r="I47" s="25" t="s">
        <v>168</v>
      </c>
      <c r="J47" s="10">
        <f t="shared" si="2"/>
        <v>53.375</v>
      </c>
      <c r="K47" s="22" t="s">
        <v>169</v>
      </c>
      <c r="L47" s="26">
        <v>16.0</v>
      </c>
      <c r="M47" s="26">
        <v>5.0</v>
      </c>
      <c r="N47" s="11">
        <f>IFERROR(__xludf.DUMMYFUNCTION("IFERROR(VALUE(REGEXEXTRACT(M47, ""(\d+)\s+(sessions?|days?|weeks?|Weeks?|Sessions?|Days?)"")), 1)"),1.0)</f>
        <v>1</v>
      </c>
    </row>
    <row r="48" ht="15.75" customHeight="1">
      <c r="A48" s="22" t="s">
        <v>163</v>
      </c>
      <c r="B48" s="22" t="s">
        <v>164</v>
      </c>
      <c r="C48" s="22" t="s">
        <v>170</v>
      </c>
      <c r="D48" s="23" t="s">
        <v>166</v>
      </c>
      <c r="E48" s="23" t="s">
        <v>167</v>
      </c>
      <c r="F48" s="24">
        <v>0.3958333333333333</v>
      </c>
      <c r="G48" s="24">
        <v>0.5833333333333334</v>
      </c>
      <c r="H48" s="7">
        <f t="shared" si="1"/>
        <v>4.5</v>
      </c>
      <c r="I48" s="25" t="s">
        <v>171</v>
      </c>
      <c r="J48" s="10">
        <f t="shared" si="2"/>
        <v>48.66666667</v>
      </c>
      <c r="K48" s="22" t="s">
        <v>172</v>
      </c>
      <c r="L48" s="26">
        <v>0.0</v>
      </c>
      <c r="M48" s="26">
        <v>5.0</v>
      </c>
      <c r="N48" s="11">
        <f>IFERROR(__xludf.DUMMYFUNCTION("IFERROR(VALUE(REGEXEXTRACT(M48, ""(\d+)\s+(sessions?|days?|weeks?|Weeks?|Sessions?|Days?)"")), 1)"),1.0)</f>
        <v>1</v>
      </c>
    </row>
    <row r="49" ht="15.75" customHeight="1">
      <c r="A49" s="22" t="s">
        <v>140</v>
      </c>
      <c r="B49" s="22" t="s">
        <v>141</v>
      </c>
      <c r="C49" s="22" t="s">
        <v>173</v>
      </c>
      <c r="D49" s="23" t="s">
        <v>174</v>
      </c>
      <c r="E49" s="23" t="s">
        <v>175</v>
      </c>
      <c r="F49" s="24">
        <v>0.75</v>
      </c>
      <c r="G49" s="24">
        <v>0.8333333333333334</v>
      </c>
      <c r="H49" s="7">
        <f t="shared" si="1"/>
        <v>2</v>
      </c>
      <c r="I49" s="25" t="s">
        <v>176</v>
      </c>
      <c r="J49" s="10">
        <f t="shared" si="2"/>
        <v>73</v>
      </c>
      <c r="K49" s="22" t="s">
        <v>177</v>
      </c>
      <c r="L49" s="26">
        <v>14.0</v>
      </c>
      <c r="M49" s="26">
        <v>12.0</v>
      </c>
      <c r="N49" s="11">
        <f>IFERROR(__xludf.DUMMYFUNCTION("IFERROR(VALUE(REGEXEXTRACT(M49, ""(\d+)\s+(sessions?|days?|weeks?|Weeks?|Sessions?|Days?)"")), 1)"),1.0)</f>
        <v>1</v>
      </c>
    </row>
    <row r="50" ht="15.75" customHeight="1">
      <c r="A50" s="22" t="s">
        <v>20</v>
      </c>
      <c r="B50" s="22" t="s">
        <v>114</v>
      </c>
      <c r="C50" s="22" t="s">
        <v>178</v>
      </c>
      <c r="D50" s="23" t="s">
        <v>179</v>
      </c>
      <c r="E50" s="23" t="s">
        <v>180</v>
      </c>
      <c r="F50" s="24">
        <v>0.375</v>
      </c>
      <c r="G50" s="24">
        <v>0.6666666666666666</v>
      </c>
      <c r="H50" s="7">
        <f t="shared" si="1"/>
        <v>7</v>
      </c>
      <c r="I50" s="25" t="s">
        <v>181</v>
      </c>
      <c r="J50" s="10">
        <f t="shared" si="2"/>
        <v>32.14285714</v>
      </c>
      <c r="K50" s="22" t="s">
        <v>182</v>
      </c>
      <c r="L50" s="26">
        <v>4.0</v>
      </c>
      <c r="M50" s="26">
        <v>5.0</v>
      </c>
      <c r="N50" s="11">
        <f>IFERROR(__xludf.DUMMYFUNCTION("IFERROR(VALUE(REGEXEXTRACT(M50, ""(\d+)\s+(sessions?|days?|weeks?|Weeks?|Sessions?|Days?)"")), 1)"),1.0)</f>
        <v>1</v>
      </c>
    </row>
    <row r="51" ht="15.75" customHeight="1">
      <c r="A51" s="22" t="s">
        <v>183</v>
      </c>
      <c r="B51" s="22" t="s">
        <v>35</v>
      </c>
      <c r="C51" s="22" t="s">
        <v>184</v>
      </c>
      <c r="D51" s="27" t="s">
        <v>104</v>
      </c>
      <c r="E51" s="27" t="s">
        <v>105</v>
      </c>
      <c r="F51" s="24">
        <v>0.375</v>
      </c>
      <c r="G51" s="24">
        <v>0.6666666666666666</v>
      </c>
      <c r="H51" s="7">
        <f t="shared" si="1"/>
        <v>7</v>
      </c>
      <c r="I51" s="25" t="s">
        <v>185</v>
      </c>
      <c r="J51" s="10">
        <f t="shared" si="2"/>
        <v>53.85714286</v>
      </c>
      <c r="K51" s="22" t="s">
        <v>186</v>
      </c>
      <c r="L51" s="26">
        <v>5.0</v>
      </c>
      <c r="M51" s="26">
        <v>5.0</v>
      </c>
      <c r="N51" s="11">
        <f>IFERROR(__xludf.DUMMYFUNCTION("IFERROR(VALUE(REGEXEXTRACT(M51, ""(\d+)\s+(sessions?|days?|weeks?|Weeks?|Sessions?|Days?)"")), 1)"),1.0)</f>
        <v>1</v>
      </c>
    </row>
    <row r="52" ht="15.75" customHeight="1">
      <c r="A52" s="22" t="s">
        <v>183</v>
      </c>
      <c r="B52" s="22" t="s">
        <v>187</v>
      </c>
      <c r="C52" s="22" t="s">
        <v>188</v>
      </c>
      <c r="D52" s="27" t="s">
        <v>189</v>
      </c>
      <c r="E52" s="27" t="s">
        <v>190</v>
      </c>
      <c r="F52" s="24">
        <v>0.375</v>
      </c>
      <c r="G52" s="24">
        <v>0.6666666666666666</v>
      </c>
      <c r="H52" s="7">
        <f t="shared" si="1"/>
        <v>7</v>
      </c>
      <c r="I52" s="25" t="s">
        <v>185</v>
      </c>
      <c r="J52" s="10">
        <f t="shared" si="2"/>
        <v>53.85714286</v>
      </c>
      <c r="K52" s="22" t="s">
        <v>191</v>
      </c>
      <c r="L52" s="26">
        <v>17.0</v>
      </c>
      <c r="M52" s="26">
        <v>5.0</v>
      </c>
      <c r="N52" s="11">
        <f>IFERROR(__xludf.DUMMYFUNCTION("IFERROR(VALUE(REGEXEXTRACT(M52, ""(\d+)\s+(sessions?|days?|weeks?|Weeks?|Sessions?|Days?)"")), 1)"),1.0)</f>
        <v>1</v>
      </c>
    </row>
    <row r="53" ht="15.75" customHeight="1">
      <c r="A53" s="22" t="s">
        <v>192</v>
      </c>
      <c r="B53" s="22" t="s">
        <v>187</v>
      </c>
      <c r="C53" s="22" t="s">
        <v>193</v>
      </c>
      <c r="D53" s="27" t="s">
        <v>70</v>
      </c>
      <c r="E53" s="27" t="s">
        <v>71</v>
      </c>
      <c r="F53" s="24">
        <v>0.7083333333333334</v>
      </c>
      <c r="G53" s="24">
        <v>0.75</v>
      </c>
      <c r="H53" s="7">
        <f t="shared" si="1"/>
        <v>1</v>
      </c>
      <c r="I53" s="25" t="s">
        <v>194</v>
      </c>
      <c r="J53" s="10">
        <f t="shared" si="2"/>
        <v>192</v>
      </c>
      <c r="K53" s="22" t="s">
        <v>195</v>
      </c>
      <c r="L53" s="26">
        <v>18.0</v>
      </c>
      <c r="M53" s="26">
        <v>8.0</v>
      </c>
      <c r="N53" s="11">
        <f>IFERROR(__xludf.DUMMYFUNCTION("IFERROR(VALUE(REGEXEXTRACT(M53, ""(\d+)\s+(sessions?|days?|weeks?|Weeks?|Sessions?|Days?)"")), 1)"),1.0)</f>
        <v>1</v>
      </c>
    </row>
    <row r="54" ht="15.75" customHeight="1">
      <c r="A54" s="22" t="s">
        <v>183</v>
      </c>
      <c r="B54" s="22" t="s">
        <v>187</v>
      </c>
      <c r="C54" s="22" t="s">
        <v>196</v>
      </c>
      <c r="D54" s="23" t="s">
        <v>197</v>
      </c>
      <c r="E54" s="23" t="s">
        <v>198</v>
      </c>
      <c r="F54" s="24">
        <v>0.375</v>
      </c>
      <c r="G54" s="24">
        <v>0.6666666666666666</v>
      </c>
      <c r="H54" s="7">
        <f t="shared" si="1"/>
        <v>7</v>
      </c>
      <c r="I54" s="25" t="s">
        <v>185</v>
      </c>
      <c r="J54" s="10">
        <f t="shared" si="2"/>
        <v>53.85714286</v>
      </c>
      <c r="K54" s="22" t="s">
        <v>199</v>
      </c>
      <c r="L54" s="26">
        <v>13.0</v>
      </c>
      <c r="M54" s="26">
        <v>5.0</v>
      </c>
      <c r="N54" s="11">
        <f>IFERROR(__xludf.DUMMYFUNCTION("IFERROR(VALUE(REGEXEXTRACT(M54, ""(\d+)\s+(sessions?|days?|weeks?|Weeks?|Sessions?|Days?)"")), 1)"),1.0)</f>
        <v>1</v>
      </c>
    </row>
    <row r="55" ht="15.75" customHeight="1">
      <c r="A55" s="22" t="s">
        <v>183</v>
      </c>
      <c r="B55" s="22" t="s">
        <v>187</v>
      </c>
      <c r="C55" s="22" t="s">
        <v>200</v>
      </c>
      <c r="D55" s="27" t="s">
        <v>148</v>
      </c>
      <c r="E55" s="27" t="s">
        <v>149</v>
      </c>
      <c r="F55" s="24">
        <v>0.375</v>
      </c>
      <c r="G55" s="24">
        <v>0.6666666666666666</v>
      </c>
      <c r="H55" s="7">
        <f t="shared" si="1"/>
        <v>7</v>
      </c>
      <c r="I55" s="25" t="s">
        <v>185</v>
      </c>
      <c r="J55" s="10">
        <f t="shared" si="2"/>
        <v>53.85714286</v>
      </c>
      <c r="K55" s="22" t="s">
        <v>201</v>
      </c>
      <c r="L55" s="26">
        <v>10.0</v>
      </c>
      <c r="M55" s="26">
        <v>5.0</v>
      </c>
      <c r="N55" s="11">
        <f>IFERROR(__xludf.DUMMYFUNCTION("IFERROR(VALUE(REGEXEXTRACT(M55, ""(\d+)\s+(sessions?|days?|weeks?|Weeks?|Sessions?|Days?)"")), 1)"),1.0)</f>
        <v>1</v>
      </c>
    </row>
    <row r="56" ht="15.75" customHeight="1">
      <c r="A56" s="22" t="s">
        <v>192</v>
      </c>
      <c r="B56" s="22" t="s">
        <v>187</v>
      </c>
      <c r="C56" s="22" t="s">
        <v>202</v>
      </c>
      <c r="D56" s="27" t="s">
        <v>104</v>
      </c>
      <c r="E56" s="27" t="s">
        <v>105</v>
      </c>
      <c r="F56" s="24">
        <v>0.7534722222222222</v>
      </c>
      <c r="G56" s="24">
        <v>0.8159722222222222</v>
      </c>
      <c r="H56" s="7">
        <f t="shared" si="1"/>
        <v>1.5</v>
      </c>
      <c r="I56" s="25" t="s">
        <v>203</v>
      </c>
      <c r="J56" s="10">
        <f t="shared" si="2"/>
        <v>190</v>
      </c>
      <c r="K56" s="22" t="s">
        <v>204</v>
      </c>
      <c r="L56" s="26">
        <v>10.0</v>
      </c>
      <c r="M56" s="26">
        <v>8.0</v>
      </c>
      <c r="N56" s="11">
        <f>IFERROR(__xludf.DUMMYFUNCTION("IFERROR(VALUE(REGEXEXTRACT(M56, ""(\d+)\s+(sessions?|days?|weeks?|Weeks?|Sessions?|Days?)"")), 1)"),1.0)</f>
        <v>1</v>
      </c>
    </row>
    <row r="57" ht="15.75" customHeight="1">
      <c r="A57" s="22" t="s">
        <v>192</v>
      </c>
      <c r="B57" s="22" t="s">
        <v>187</v>
      </c>
      <c r="C57" s="22" t="s">
        <v>205</v>
      </c>
      <c r="D57" s="27" t="s">
        <v>104</v>
      </c>
      <c r="E57" s="27" t="s">
        <v>105</v>
      </c>
      <c r="F57" s="24">
        <v>0.8194444444444444</v>
      </c>
      <c r="G57" s="24">
        <v>0.8611111111111112</v>
      </c>
      <c r="H57" s="7">
        <f t="shared" si="1"/>
        <v>1</v>
      </c>
      <c r="I57" s="25" t="s">
        <v>194</v>
      </c>
      <c r="J57" s="10">
        <f t="shared" si="2"/>
        <v>192</v>
      </c>
      <c r="K57" s="22" t="s">
        <v>206</v>
      </c>
      <c r="L57" s="26">
        <v>10.0</v>
      </c>
      <c r="M57" s="26">
        <v>8.0</v>
      </c>
      <c r="N57" s="11">
        <f>IFERROR(__xludf.DUMMYFUNCTION("IFERROR(VALUE(REGEXEXTRACT(M57, ""(\d+)\s+(sessions?|days?|weeks?|Weeks?|Sessions?|Days?)"")), 1)"),1.0)</f>
        <v>1</v>
      </c>
    </row>
    <row r="58" ht="15.75" customHeight="1">
      <c r="A58" s="22" t="s">
        <v>207</v>
      </c>
      <c r="B58" s="22" t="s">
        <v>208</v>
      </c>
      <c r="C58" s="22" t="s">
        <v>209</v>
      </c>
      <c r="D58" s="27" t="s">
        <v>70</v>
      </c>
      <c r="E58" s="27" t="s">
        <v>71</v>
      </c>
      <c r="F58" s="24">
        <v>0.75</v>
      </c>
      <c r="G58" s="24">
        <v>0.8333333333333334</v>
      </c>
      <c r="H58" s="7">
        <f t="shared" si="1"/>
        <v>2</v>
      </c>
      <c r="I58" s="25">
        <v>0.0</v>
      </c>
      <c r="J58" s="10">
        <f t="shared" si="2"/>
        <v>0</v>
      </c>
      <c r="K58" s="22" t="s">
        <v>210</v>
      </c>
      <c r="L58" s="26">
        <v>50.0</v>
      </c>
      <c r="M58" s="26">
        <v>12.0</v>
      </c>
      <c r="N58" s="11">
        <f>IFERROR(__xludf.DUMMYFUNCTION("IFERROR(VALUE(REGEXEXTRACT(M58, ""(\d+)\s+(sessions?|days?|weeks?|Weeks?|Sessions?|Days?)"")), 1)"),1.0)</f>
        <v>1</v>
      </c>
    </row>
    <row r="59" ht="15.75" customHeight="1">
      <c r="A59" s="22" t="s">
        <v>207</v>
      </c>
      <c r="B59" s="22" t="s">
        <v>208</v>
      </c>
      <c r="C59" s="22" t="s">
        <v>209</v>
      </c>
      <c r="D59" s="27" t="s">
        <v>70</v>
      </c>
      <c r="E59" s="27" t="s">
        <v>71</v>
      </c>
      <c r="F59" s="24">
        <v>0.75</v>
      </c>
      <c r="G59" s="24">
        <v>0.8333333333333334</v>
      </c>
      <c r="H59" s="7">
        <f t="shared" si="1"/>
        <v>2</v>
      </c>
      <c r="I59" s="25">
        <v>0.0</v>
      </c>
      <c r="J59" s="10">
        <f t="shared" si="2"/>
        <v>0</v>
      </c>
      <c r="K59" s="22" t="s">
        <v>210</v>
      </c>
      <c r="L59" s="26">
        <v>50.0</v>
      </c>
      <c r="M59" s="26">
        <v>12.0</v>
      </c>
      <c r="N59" s="11">
        <f>IFERROR(__xludf.DUMMYFUNCTION("IFERROR(VALUE(REGEXEXTRACT(M59, ""(\d+)\s+(sessions?|days?|weeks?|Weeks?|Sessions?|Days?)"")), 1)"),1.0)</f>
        <v>1</v>
      </c>
    </row>
    <row r="60" ht="15.75" customHeight="1">
      <c r="A60" s="22" t="s">
        <v>211</v>
      </c>
      <c r="B60" s="22" t="s">
        <v>64</v>
      </c>
      <c r="C60" s="22" t="s">
        <v>212</v>
      </c>
      <c r="D60" s="23" t="s">
        <v>213</v>
      </c>
      <c r="E60" s="23" t="s">
        <v>214</v>
      </c>
      <c r="F60" s="24">
        <v>0.4375</v>
      </c>
      <c r="G60" s="28">
        <v>0.5</v>
      </c>
      <c r="H60" s="7">
        <f t="shared" si="1"/>
        <v>1.5</v>
      </c>
      <c r="I60" s="25" t="s">
        <v>215</v>
      </c>
      <c r="J60" s="10">
        <f t="shared" si="2"/>
        <v>47.33333333</v>
      </c>
      <c r="K60" s="22" t="s">
        <v>216</v>
      </c>
      <c r="L60" s="26">
        <v>12.0</v>
      </c>
      <c r="M60" s="26">
        <v>8.0</v>
      </c>
      <c r="N60" s="11">
        <f>IFERROR(__xludf.DUMMYFUNCTION("IFERROR(VALUE(REGEXEXTRACT(M60, ""(\d+)\s+(sessions?|days?|weeks?|Weeks?|Sessions?|Days?)"")), 1)"),1.0)</f>
        <v>1</v>
      </c>
    </row>
    <row r="61" ht="15.75" customHeight="1">
      <c r="A61" s="22" t="s">
        <v>163</v>
      </c>
      <c r="B61" s="22" t="s">
        <v>164</v>
      </c>
      <c r="C61" s="22" t="s">
        <v>217</v>
      </c>
      <c r="D61" s="23" t="s">
        <v>90</v>
      </c>
      <c r="E61" s="23" t="s">
        <v>91</v>
      </c>
      <c r="F61" s="24">
        <v>0.375</v>
      </c>
      <c r="G61" s="24">
        <v>0.4583333333333333</v>
      </c>
      <c r="H61" s="7">
        <f t="shared" si="1"/>
        <v>2</v>
      </c>
      <c r="I61" s="25" t="s">
        <v>218</v>
      </c>
      <c r="J61" s="10">
        <f t="shared" si="2"/>
        <v>118</v>
      </c>
      <c r="K61" s="22" t="s">
        <v>219</v>
      </c>
      <c r="L61" s="26">
        <v>1.0</v>
      </c>
      <c r="M61" s="26">
        <v>10.0</v>
      </c>
      <c r="N61" s="11">
        <f>IFERROR(__xludf.DUMMYFUNCTION("IFERROR(VALUE(REGEXEXTRACT(M61, ""(\d+)\s+(sessions?|days?|weeks?|Weeks?|Sessions?|Days?)"")), 1)"),1.0)</f>
        <v>1</v>
      </c>
    </row>
    <row r="62" ht="15.75" customHeight="1">
      <c r="A62" s="22" t="s">
        <v>163</v>
      </c>
      <c r="B62" s="22" t="s">
        <v>164</v>
      </c>
      <c r="C62" s="22" t="s">
        <v>217</v>
      </c>
      <c r="D62" s="23" t="s">
        <v>90</v>
      </c>
      <c r="E62" s="23" t="s">
        <v>91</v>
      </c>
      <c r="F62" s="24">
        <v>0.5833333333333334</v>
      </c>
      <c r="G62" s="24">
        <v>0.75</v>
      </c>
      <c r="H62" s="7">
        <f t="shared" si="1"/>
        <v>4</v>
      </c>
      <c r="I62" s="25" t="s">
        <v>218</v>
      </c>
      <c r="J62" s="10">
        <f t="shared" si="2"/>
        <v>59</v>
      </c>
      <c r="K62" s="22" t="s">
        <v>219</v>
      </c>
      <c r="L62" s="26">
        <v>1.0</v>
      </c>
      <c r="M62" s="26">
        <v>5.0</v>
      </c>
      <c r="N62" s="11">
        <f>IFERROR(__xludf.DUMMYFUNCTION("IFERROR(VALUE(REGEXEXTRACT(M62, ""(\d+)\s+(sessions?|days?|weeks?|Weeks?|Sessions?|Days?)"")), 1)"),1.0)</f>
        <v>1</v>
      </c>
    </row>
    <row r="63" ht="15.75" customHeight="1">
      <c r="A63" s="22" t="s">
        <v>163</v>
      </c>
      <c r="B63" s="22" t="s">
        <v>164</v>
      </c>
      <c r="C63" s="22" t="s">
        <v>217</v>
      </c>
      <c r="D63" s="23" t="s">
        <v>90</v>
      </c>
      <c r="E63" s="23" t="s">
        <v>91</v>
      </c>
      <c r="F63" s="24">
        <v>0.375</v>
      </c>
      <c r="G63" s="24">
        <v>0.5416666666666666</v>
      </c>
      <c r="H63" s="7">
        <f t="shared" si="1"/>
        <v>4</v>
      </c>
      <c r="I63" s="25" t="s">
        <v>220</v>
      </c>
      <c r="J63" s="10">
        <f t="shared" si="2"/>
        <v>57.5</v>
      </c>
      <c r="K63" s="22" t="s">
        <v>219</v>
      </c>
      <c r="L63" s="26">
        <v>24.0</v>
      </c>
      <c r="M63" s="26">
        <v>6.0</v>
      </c>
      <c r="N63" s="11">
        <f>IFERROR(__xludf.DUMMYFUNCTION("IFERROR(VALUE(REGEXEXTRACT(M63, ""(\d+)\s+(sessions?|days?|weeks?|Weeks?|Sessions?|Days?)"")), 1)"),1.0)</f>
        <v>1</v>
      </c>
    </row>
    <row r="64" ht="15.75" customHeight="1">
      <c r="A64" s="22" t="s">
        <v>163</v>
      </c>
      <c r="B64" s="22" t="s">
        <v>164</v>
      </c>
      <c r="C64" s="22" t="s">
        <v>217</v>
      </c>
      <c r="D64" s="23" t="s">
        <v>90</v>
      </c>
      <c r="E64" s="23" t="s">
        <v>91</v>
      </c>
      <c r="F64" s="24">
        <v>0.7708333333333334</v>
      </c>
      <c r="G64" s="24">
        <v>0.8541666666666666</v>
      </c>
      <c r="H64" s="7">
        <f t="shared" si="1"/>
        <v>2</v>
      </c>
      <c r="I64" s="25" t="s">
        <v>220</v>
      </c>
      <c r="J64" s="10">
        <f t="shared" si="2"/>
        <v>115</v>
      </c>
      <c r="K64" s="22" t="s">
        <v>219</v>
      </c>
      <c r="L64" s="26">
        <v>24.0</v>
      </c>
      <c r="M64" s="26">
        <v>10.0</v>
      </c>
      <c r="N64" s="11">
        <f>IFERROR(__xludf.DUMMYFUNCTION("IFERROR(VALUE(REGEXEXTRACT(M64, ""(\d+)\s+(sessions?|days?|weeks?|Weeks?|Sessions?|Days?)"")), 1)"),1.0)</f>
        <v>1</v>
      </c>
    </row>
    <row r="65" ht="15.75" customHeight="1">
      <c r="A65" s="22" t="s">
        <v>163</v>
      </c>
      <c r="B65" s="22" t="s">
        <v>164</v>
      </c>
      <c r="C65" s="22" t="s">
        <v>221</v>
      </c>
      <c r="D65" s="23" t="s">
        <v>222</v>
      </c>
      <c r="E65" s="23" t="s">
        <v>223</v>
      </c>
      <c r="F65" s="24">
        <v>0.375</v>
      </c>
      <c r="G65" s="24">
        <v>0.5416666666666666</v>
      </c>
      <c r="H65" s="7">
        <f t="shared" si="1"/>
        <v>4</v>
      </c>
      <c r="I65" s="25" t="s">
        <v>224</v>
      </c>
      <c r="J65" s="10">
        <f t="shared" si="2"/>
        <v>55</v>
      </c>
      <c r="K65" s="22" t="s">
        <v>225</v>
      </c>
      <c r="L65" s="26">
        <v>24.0</v>
      </c>
      <c r="M65" s="26">
        <v>5.0</v>
      </c>
      <c r="N65" s="11">
        <f>IFERROR(__xludf.DUMMYFUNCTION("IFERROR(VALUE(REGEXEXTRACT(M65, ""(\d+)\s+(sessions?|days?|weeks?|Weeks?|Sessions?|Days?)"")), 1)"),1.0)</f>
        <v>1</v>
      </c>
    </row>
    <row r="66" ht="15.75" customHeight="1">
      <c r="A66" s="22" t="s">
        <v>163</v>
      </c>
      <c r="B66" s="22" t="s">
        <v>164</v>
      </c>
      <c r="C66" s="22" t="s">
        <v>221</v>
      </c>
      <c r="D66" s="23" t="s">
        <v>222</v>
      </c>
      <c r="E66" s="23" t="s">
        <v>223</v>
      </c>
      <c r="F66" s="24">
        <v>0.6666666666666666</v>
      </c>
      <c r="G66" s="24">
        <v>0.75</v>
      </c>
      <c r="H66" s="7">
        <f t="shared" si="1"/>
        <v>2</v>
      </c>
      <c r="I66" s="25" t="s">
        <v>226</v>
      </c>
      <c r="J66" s="10">
        <f t="shared" si="2"/>
        <v>113</v>
      </c>
      <c r="K66" s="22" t="s">
        <v>225</v>
      </c>
      <c r="L66" s="26">
        <v>3.0</v>
      </c>
      <c r="M66" s="26">
        <v>10.0</v>
      </c>
      <c r="N66" s="11">
        <f>IFERROR(__xludf.DUMMYFUNCTION("IFERROR(VALUE(REGEXEXTRACT(M66, ""(\d+)\s+(sessions?|days?|weeks?|Weeks?|Sessions?|Days?)"")), 1)"),1.0)</f>
        <v>1</v>
      </c>
    </row>
    <row r="67" ht="15.75" customHeight="1">
      <c r="A67" s="22" t="s">
        <v>163</v>
      </c>
      <c r="B67" s="22" t="s">
        <v>164</v>
      </c>
      <c r="C67" s="22" t="s">
        <v>227</v>
      </c>
      <c r="D67" s="23" t="s">
        <v>166</v>
      </c>
      <c r="E67" s="23" t="s">
        <v>167</v>
      </c>
      <c r="F67" s="24">
        <v>0.4166666666666667</v>
      </c>
      <c r="G67" s="24">
        <v>0.7083333333333334</v>
      </c>
      <c r="H67" s="7">
        <f t="shared" si="1"/>
        <v>7</v>
      </c>
      <c r="I67" s="25" t="s">
        <v>228</v>
      </c>
      <c r="J67" s="10">
        <f t="shared" si="2"/>
        <v>49.71428571</v>
      </c>
      <c r="K67" s="22" t="s">
        <v>229</v>
      </c>
      <c r="L67" s="26">
        <v>7.0</v>
      </c>
      <c r="M67" s="26">
        <v>6.0</v>
      </c>
      <c r="N67" s="11">
        <f>IFERROR(__xludf.DUMMYFUNCTION("IFERROR(VALUE(REGEXEXTRACT(M67, ""(\d+)\s+(sessions?|days?|weeks?|Weeks?|Sessions?|Days?)"")), 1)"),1.0)</f>
        <v>1</v>
      </c>
    </row>
    <row r="68" ht="15.75" customHeight="1">
      <c r="A68" s="22" t="s">
        <v>163</v>
      </c>
      <c r="B68" s="22" t="s">
        <v>164</v>
      </c>
      <c r="C68" s="22" t="s">
        <v>227</v>
      </c>
      <c r="D68" s="23" t="s">
        <v>230</v>
      </c>
      <c r="E68" s="23" t="s">
        <v>231</v>
      </c>
      <c r="F68" s="24">
        <v>0.5208333333333334</v>
      </c>
      <c r="G68" s="24">
        <v>0.8541666666666666</v>
      </c>
      <c r="H68" s="7">
        <f t="shared" si="1"/>
        <v>8</v>
      </c>
      <c r="I68" s="25" t="s">
        <v>232</v>
      </c>
      <c r="J68" s="10">
        <f t="shared" si="2"/>
        <v>42.375</v>
      </c>
      <c r="K68" s="22" t="s">
        <v>229</v>
      </c>
      <c r="L68" s="26">
        <v>24.0</v>
      </c>
      <c r="M68" s="26">
        <v>6.0</v>
      </c>
      <c r="N68" s="11">
        <f>IFERROR(__xludf.DUMMYFUNCTION("IFERROR(VALUE(REGEXEXTRACT(M68, ""(\d+)\s+(sessions?|days?|weeks?|Weeks?|Sessions?|Days?)"")), 1)"),1.0)</f>
        <v>1</v>
      </c>
    </row>
    <row r="69" ht="15.75" customHeight="1">
      <c r="A69" s="22" t="s">
        <v>192</v>
      </c>
      <c r="B69" s="22" t="s">
        <v>187</v>
      </c>
      <c r="C69" s="22" t="s">
        <v>233</v>
      </c>
      <c r="D69" s="27" t="s">
        <v>70</v>
      </c>
      <c r="E69" s="27" t="s">
        <v>71</v>
      </c>
      <c r="F69" s="24">
        <v>0.75</v>
      </c>
      <c r="G69" s="24">
        <v>0.7916666666666666</v>
      </c>
      <c r="H69" s="7">
        <f t="shared" si="1"/>
        <v>1</v>
      </c>
      <c r="I69" s="25" t="s">
        <v>234</v>
      </c>
      <c r="J69" s="10">
        <f t="shared" si="2"/>
        <v>208</v>
      </c>
      <c r="K69" s="22" t="s">
        <v>235</v>
      </c>
      <c r="L69" s="26">
        <v>20.0</v>
      </c>
      <c r="M69" s="26">
        <v>8.0</v>
      </c>
      <c r="N69" s="11">
        <f>IFERROR(__xludf.DUMMYFUNCTION("IFERROR(VALUE(REGEXEXTRACT(M69, ""(\d+)\s+(sessions?|days?|weeks?|Weeks?|Sessions?|Days?)"")), 1)"),1.0)</f>
        <v>1</v>
      </c>
    </row>
    <row r="70" ht="15.75" customHeight="1">
      <c r="A70" s="22" t="s">
        <v>28</v>
      </c>
      <c r="B70" s="22" t="s">
        <v>28</v>
      </c>
      <c r="C70" s="22" t="s">
        <v>236</v>
      </c>
      <c r="D70" s="27" t="s">
        <v>237</v>
      </c>
      <c r="E70" s="27" t="s">
        <v>238</v>
      </c>
      <c r="F70" s="24">
        <v>0.6875</v>
      </c>
      <c r="G70" s="24">
        <v>0.7395833333333334</v>
      </c>
      <c r="H70" s="7">
        <f t="shared" si="1"/>
        <v>1.25</v>
      </c>
      <c r="I70" s="25" t="s">
        <v>81</v>
      </c>
      <c r="J70" s="10">
        <f t="shared" si="2"/>
        <v>72</v>
      </c>
      <c r="K70" s="22" t="s">
        <v>239</v>
      </c>
      <c r="L70" s="26">
        <v>30.0</v>
      </c>
      <c r="M70" s="26">
        <v>12.0</v>
      </c>
      <c r="N70" s="11">
        <f>IFERROR(__xludf.DUMMYFUNCTION("IFERROR(VALUE(REGEXEXTRACT(M70, ""(\d+)\s+(sessions?|days?|weeks?|Weeks?|Sessions?|Days?)"")), 1)"),1.0)</f>
        <v>1</v>
      </c>
    </row>
    <row r="71" ht="15.75" customHeight="1">
      <c r="A71" s="22" t="s">
        <v>28</v>
      </c>
      <c r="B71" s="22" t="s">
        <v>28</v>
      </c>
      <c r="C71" s="22" t="s">
        <v>236</v>
      </c>
      <c r="D71" s="27" t="s">
        <v>237</v>
      </c>
      <c r="E71" s="27" t="s">
        <v>238</v>
      </c>
      <c r="F71" s="24">
        <v>0.5625</v>
      </c>
      <c r="G71" s="24">
        <v>0.6145833333333334</v>
      </c>
      <c r="H71" s="7">
        <f t="shared" si="1"/>
        <v>1.25</v>
      </c>
      <c r="I71" s="25" t="s">
        <v>81</v>
      </c>
      <c r="J71" s="10">
        <f t="shared" si="2"/>
        <v>72</v>
      </c>
      <c r="K71" s="22" t="s">
        <v>239</v>
      </c>
      <c r="L71" s="26">
        <v>24.0</v>
      </c>
      <c r="M71" s="26">
        <v>12.0</v>
      </c>
      <c r="N71" s="11">
        <f>IFERROR(__xludf.DUMMYFUNCTION("IFERROR(VALUE(REGEXEXTRACT(M71, ""(\d+)\s+(sessions?|days?|weeks?|Weeks?|Sessions?|Days?)"")), 1)"),1.0)</f>
        <v>1</v>
      </c>
    </row>
    <row r="72" ht="15.75" customHeight="1">
      <c r="A72" s="22" t="s">
        <v>28</v>
      </c>
      <c r="B72" s="22" t="s">
        <v>28</v>
      </c>
      <c r="C72" s="22" t="s">
        <v>240</v>
      </c>
      <c r="D72" s="27" t="s">
        <v>237</v>
      </c>
      <c r="E72" s="27" t="s">
        <v>238</v>
      </c>
      <c r="F72" s="24">
        <v>0.5104166666666666</v>
      </c>
      <c r="G72" s="24">
        <v>0.5625</v>
      </c>
      <c r="H72" s="7">
        <f t="shared" si="1"/>
        <v>1.25</v>
      </c>
      <c r="I72" s="22" t="s">
        <v>81</v>
      </c>
      <c r="J72" s="10">
        <f t="shared" si="2"/>
        <v>72</v>
      </c>
      <c r="K72" s="22" t="s">
        <v>241</v>
      </c>
      <c r="L72" s="26">
        <v>24.0</v>
      </c>
      <c r="M72" s="26">
        <v>12.0</v>
      </c>
      <c r="N72" s="11">
        <f>IFERROR(__xludf.DUMMYFUNCTION("IFERROR(VALUE(REGEXEXTRACT(M72, ""(\d+)\s+(sessions?|days?|weeks?|Weeks?|Sessions?|Days?)"")), 1)"),1.0)</f>
        <v>1</v>
      </c>
    </row>
    <row r="73" ht="15.75" customHeight="1">
      <c r="A73" s="22" t="s">
        <v>20</v>
      </c>
      <c r="B73" s="22" t="s">
        <v>93</v>
      </c>
      <c r="C73" s="22" t="s">
        <v>242</v>
      </c>
      <c r="D73" s="27" t="s">
        <v>243</v>
      </c>
      <c r="E73" s="27" t="s">
        <v>244</v>
      </c>
      <c r="F73" s="24">
        <v>0.3333333333333333</v>
      </c>
      <c r="G73" s="24">
        <v>0.7083333333333334</v>
      </c>
      <c r="H73" s="7">
        <f t="shared" si="1"/>
        <v>9</v>
      </c>
      <c r="I73" s="25" t="s">
        <v>245</v>
      </c>
      <c r="J73" s="10">
        <f t="shared" si="2"/>
        <v>5.777777778</v>
      </c>
      <c r="K73" s="22" t="s">
        <v>246</v>
      </c>
      <c r="L73" s="26">
        <v>20.0</v>
      </c>
      <c r="M73" s="26">
        <v>1.0</v>
      </c>
      <c r="N73" s="11">
        <f>IFERROR(__xludf.DUMMYFUNCTION("IFERROR(VALUE(REGEXEXTRACT(M73, ""(\d+)\s+(sessions?|days?|weeks?|Weeks?|Sessions?|Days?)"")), 1)"),1.0)</f>
        <v>1</v>
      </c>
    </row>
    <row r="74" ht="15.75" customHeight="1">
      <c r="A74" s="22" t="s">
        <v>20</v>
      </c>
      <c r="B74" s="22" t="s">
        <v>93</v>
      </c>
      <c r="C74" s="22" t="s">
        <v>242</v>
      </c>
      <c r="D74" s="27" t="s">
        <v>243</v>
      </c>
      <c r="E74" s="27" t="s">
        <v>244</v>
      </c>
      <c r="F74" s="24">
        <v>0.3333333333333333</v>
      </c>
      <c r="G74" s="24">
        <v>0.7083333333333334</v>
      </c>
      <c r="H74" s="7">
        <f t="shared" si="1"/>
        <v>9</v>
      </c>
      <c r="I74" s="25" t="s">
        <v>245</v>
      </c>
      <c r="J74" s="10">
        <f t="shared" si="2"/>
        <v>5.777777778</v>
      </c>
      <c r="K74" s="22" t="s">
        <v>246</v>
      </c>
      <c r="L74" s="26">
        <v>20.0</v>
      </c>
      <c r="M74" s="26">
        <v>1.0</v>
      </c>
      <c r="N74" s="11">
        <f>IFERROR(__xludf.DUMMYFUNCTION("IFERROR(VALUE(REGEXEXTRACT(M74, ""(\d+)\s+(sessions?|days?|weeks?|Weeks?|Sessions?|Days?)"")), 1)"),1.0)</f>
        <v>1</v>
      </c>
    </row>
    <row r="75" ht="15.75" customHeight="1">
      <c r="A75" s="22" t="s">
        <v>163</v>
      </c>
      <c r="B75" s="22" t="s">
        <v>164</v>
      </c>
      <c r="C75" s="22" t="s">
        <v>247</v>
      </c>
      <c r="D75" s="27" t="s">
        <v>248</v>
      </c>
      <c r="E75" s="27" t="s">
        <v>249</v>
      </c>
      <c r="F75" s="24">
        <v>0.4166666666666667</v>
      </c>
      <c r="G75" s="24">
        <v>0.4583333333333333</v>
      </c>
      <c r="H75" s="7">
        <f t="shared" si="1"/>
        <v>1</v>
      </c>
      <c r="I75" s="25" t="s">
        <v>250</v>
      </c>
      <c r="J75" s="10">
        <f t="shared" si="2"/>
        <v>120</v>
      </c>
      <c r="K75" s="22" t="s">
        <v>251</v>
      </c>
      <c r="L75" s="26">
        <v>10.0</v>
      </c>
      <c r="M75" s="26">
        <v>10.0</v>
      </c>
      <c r="N75" s="11">
        <f>IFERROR(__xludf.DUMMYFUNCTION("IFERROR(VALUE(REGEXEXTRACT(M75, ""(\d+)\s+(sessions?|days?|weeks?|Weeks?|Sessions?|Days?)"")), 1)"),1.0)</f>
        <v>1</v>
      </c>
    </row>
    <row r="76" ht="15.75" customHeight="1">
      <c r="A76" s="22" t="s">
        <v>163</v>
      </c>
      <c r="B76" s="22" t="s">
        <v>164</v>
      </c>
      <c r="C76" s="22" t="s">
        <v>252</v>
      </c>
      <c r="D76" s="27" t="s">
        <v>253</v>
      </c>
      <c r="E76" s="27" t="s">
        <v>254</v>
      </c>
      <c r="F76" s="24">
        <v>0.4166666666666667</v>
      </c>
      <c r="G76" s="24">
        <v>0.4583333333333333</v>
      </c>
      <c r="H76" s="7">
        <f t="shared" si="1"/>
        <v>1</v>
      </c>
      <c r="I76" s="25" t="s">
        <v>250</v>
      </c>
      <c r="J76" s="10">
        <f t="shared" si="2"/>
        <v>120</v>
      </c>
      <c r="K76" s="22" t="s">
        <v>255</v>
      </c>
      <c r="L76" s="26">
        <v>10.0</v>
      </c>
      <c r="M76" s="26">
        <v>10.0</v>
      </c>
      <c r="N76" s="11">
        <f>IFERROR(__xludf.DUMMYFUNCTION("IFERROR(VALUE(REGEXEXTRACT(M76, ""(\d+)\s+(sessions?|days?|weeks?|Weeks?|Sessions?|Days?)"")), 1)"),1.0)</f>
        <v>1</v>
      </c>
    </row>
    <row r="77" ht="15.75" customHeight="1">
      <c r="A77" s="22" t="s">
        <v>35</v>
      </c>
      <c r="B77" s="22" t="s">
        <v>35</v>
      </c>
      <c r="C77" s="22" t="s">
        <v>256</v>
      </c>
      <c r="D77" s="23" t="s">
        <v>257</v>
      </c>
      <c r="E77" s="23" t="s">
        <v>258</v>
      </c>
      <c r="F77" s="24">
        <v>0.7708333333333334</v>
      </c>
      <c r="G77" s="24">
        <v>0.8333333333333334</v>
      </c>
      <c r="H77" s="7">
        <f t="shared" si="1"/>
        <v>1.5</v>
      </c>
      <c r="I77" s="25" t="s">
        <v>72</v>
      </c>
      <c r="J77" s="10">
        <f t="shared" si="2"/>
        <v>72.66666667</v>
      </c>
      <c r="K77" s="22" t="s">
        <v>259</v>
      </c>
      <c r="L77" s="26">
        <v>12.0</v>
      </c>
      <c r="M77" s="26">
        <v>12.0</v>
      </c>
      <c r="N77" s="11">
        <f>IFERROR(__xludf.DUMMYFUNCTION("IFERROR(VALUE(REGEXEXTRACT(M77, ""(\d+)\s+(sessions?|days?|weeks?|Weeks?|Sessions?|Days?)"")), 1)"),1.0)</f>
        <v>1</v>
      </c>
    </row>
    <row r="78" ht="15.75" customHeight="1">
      <c r="A78" s="22" t="s">
        <v>260</v>
      </c>
      <c r="B78" s="22" t="s">
        <v>208</v>
      </c>
      <c r="C78" s="22" t="s">
        <v>261</v>
      </c>
      <c r="D78" s="27" t="s">
        <v>70</v>
      </c>
      <c r="E78" s="27" t="s">
        <v>71</v>
      </c>
      <c r="F78" s="24">
        <v>0.7083333333333334</v>
      </c>
      <c r="G78" s="24">
        <v>0.7916666666666666</v>
      </c>
      <c r="H78" s="7">
        <f t="shared" si="1"/>
        <v>2</v>
      </c>
      <c r="I78" s="25" t="s">
        <v>138</v>
      </c>
      <c r="J78" s="10">
        <f t="shared" si="2"/>
        <v>17.5</v>
      </c>
      <c r="K78" s="22" t="s">
        <v>262</v>
      </c>
      <c r="L78" s="26">
        <v>14.0</v>
      </c>
      <c r="M78" s="26">
        <v>1.0</v>
      </c>
      <c r="N78" s="11">
        <f>IFERROR(__xludf.DUMMYFUNCTION("IFERROR(VALUE(REGEXEXTRACT(M78, ""(\d+)\s+(sessions?|days?|weeks?|Weeks?|Sessions?|Days?)"")), 1)"),1.0)</f>
        <v>1</v>
      </c>
    </row>
    <row r="79" ht="15.75" customHeight="1">
      <c r="A79" s="22" t="s">
        <v>260</v>
      </c>
      <c r="B79" s="22" t="s">
        <v>208</v>
      </c>
      <c r="C79" s="22" t="s">
        <v>261</v>
      </c>
      <c r="D79" s="27" t="s">
        <v>70</v>
      </c>
      <c r="E79" s="27" t="s">
        <v>71</v>
      </c>
      <c r="F79" s="24">
        <v>0.7083333333333334</v>
      </c>
      <c r="G79" s="24">
        <v>0.7916666666666666</v>
      </c>
      <c r="H79" s="7">
        <f t="shared" si="1"/>
        <v>2</v>
      </c>
      <c r="I79" s="25" t="s">
        <v>138</v>
      </c>
      <c r="J79" s="10">
        <f t="shared" si="2"/>
        <v>17.5</v>
      </c>
      <c r="K79" s="22" t="s">
        <v>262</v>
      </c>
      <c r="L79" s="26">
        <v>14.0</v>
      </c>
      <c r="M79" s="26">
        <v>1.0</v>
      </c>
      <c r="N79" s="11">
        <f>IFERROR(__xludf.DUMMYFUNCTION("IFERROR(VALUE(REGEXEXTRACT(M79, ""(\d+)\s+(sessions?|days?|weeks?|Weeks?|Sessions?|Days?)"")), 1)"),1.0)</f>
        <v>1</v>
      </c>
    </row>
    <row r="80" ht="15.75" customHeight="1">
      <c r="A80" s="22" t="s">
        <v>263</v>
      </c>
      <c r="B80" s="22" t="s">
        <v>208</v>
      </c>
      <c r="C80" s="22" t="s">
        <v>264</v>
      </c>
      <c r="D80" s="23" t="s">
        <v>197</v>
      </c>
      <c r="E80" s="23" t="s">
        <v>198</v>
      </c>
      <c r="F80" s="24">
        <v>0.6666666666666666</v>
      </c>
      <c r="G80" s="24">
        <v>0.75</v>
      </c>
      <c r="H80" s="7">
        <f t="shared" si="1"/>
        <v>2</v>
      </c>
      <c r="I80" s="25">
        <v>0.0</v>
      </c>
      <c r="J80" s="10">
        <f t="shared" si="2"/>
        <v>0</v>
      </c>
      <c r="K80" s="22" t="s">
        <v>265</v>
      </c>
      <c r="L80" s="26">
        <v>25.0</v>
      </c>
      <c r="M80" s="26">
        <v>12.0</v>
      </c>
      <c r="N80" s="11">
        <f>IFERROR(__xludf.DUMMYFUNCTION("IFERROR(VALUE(REGEXEXTRACT(M80, ""(\d+)\s+(sessions?|days?|weeks?|Weeks?|Sessions?|Days?)"")), 1)"),1.0)</f>
        <v>1</v>
      </c>
    </row>
    <row r="81" ht="15.75" customHeight="1">
      <c r="A81" s="22" t="s">
        <v>20</v>
      </c>
      <c r="B81" s="22" t="s">
        <v>28</v>
      </c>
      <c r="C81" s="22" t="s">
        <v>266</v>
      </c>
      <c r="D81" s="23" t="s">
        <v>157</v>
      </c>
      <c r="E81" s="23" t="s">
        <v>158</v>
      </c>
      <c r="F81" s="24">
        <v>0.375</v>
      </c>
      <c r="G81" s="24">
        <v>0.6666666666666666</v>
      </c>
      <c r="H81" s="7">
        <f t="shared" si="1"/>
        <v>7</v>
      </c>
      <c r="I81" s="25" t="s">
        <v>267</v>
      </c>
      <c r="J81" s="10">
        <f t="shared" si="2"/>
        <v>30.57142857</v>
      </c>
      <c r="K81" s="22" t="s">
        <v>268</v>
      </c>
      <c r="L81" s="26">
        <v>0.0</v>
      </c>
      <c r="M81" s="26">
        <v>5.0</v>
      </c>
      <c r="N81" s="11">
        <f>IFERROR(__xludf.DUMMYFUNCTION("IFERROR(VALUE(REGEXEXTRACT(M81, ""(\d+)\s+(sessions?|days?|weeks?|Weeks?|Sessions?|Days?)"")), 1)"),1.0)</f>
        <v>1</v>
      </c>
    </row>
    <row r="82" ht="15.75" customHeight="1">
      <c r="A82" s="22" t="s">
        <v>28</v>
      </c>
      <c r="B82" s="22" t="s">
        <v>28</v>
      </c>
      <c r="C82" s="22" t="s">
        <v>269</v>
      </c>
      <c r="D82" s="23" t="s">
        <v>157</v>
      </c>
      <c r="E82" s="23" t="s">
        <v>158</v>
      </c>
      <c r="F82" s="24">
        <v>0.4166666666666667</v>
      </c>
      <c r="G82" s="28">
        <v>0.5</v>
      </c>
      <c r="H82" s="7">
        <f t="shared" si="1"/>
        <v>2</v>
      </c>
      <c r="I82" s="25" t="s">
        <v>270</v>
      </c>
      <c r="J82" s="10">
        <f t="shared" si="2"/>
        <v>37</v>
      </c>
      <c r="K82" s="22" t="s">
        <v>271</v>
      </c>
      <c r="L82" s="26">
        <v>20.0</v>
      </c>
      <c r="M82" s="26">
        <v>6.0</v>
      </c>
      <c r="N82" s="11">
        <f>IFERROR(__xludf.DUMMYFUNCTION("IFERROR(VALUE(REGEXEXTRACT(M82, ""(\d+)\s+(sessions?|days?|weeks?|Weeks?|Sessions?|Days?)"")), 1)"),1.0)</f>
        <v>1</v>
      </c>
    </row>
    <row r="83" ht="15.75" customHeight="1">
      <c r="A83" s="22" t="s">
        <v>272</v>
      </c>
      <c r="B83" s="22" t="s">
        <v>64</v>
      </c>
      <c r="C83" s="22" t="s">
        <v>273</v>
      </c>
      <c r="D83" s="27" t="s">
        <v>100</v>
      </c>
      <c r="E83" s="27" t="s">
        <v>101</v>
      </c>
      <c r="F83" s="24">
        <v>0.375</v>
      </c>
      <c r="G83" s="24">
        <v>0.6666666666666666</v>
      </c>
      <c r="H83" s="7">
        <f t="shared" si="1"/>
        <v>7</v>
      </c>
      <c r="I83" s="25" t="s">
        <v>274</v>
      </c>
      <c r="J83" s="10">
        <f t="shared" si="2"/>
        <v>13.85714286</v>
      </c>
      <c r="K83" s="22" t="s">
        <v>275</v>
      </c>
      <c r="L83" s="26">
        <v>20.0</v>
      </c>
      <c r="M83" s="26">
        <v>1.0</v>
      </c>
      <c r="N83" s="11">
        <f>IFERROR(__xludf.DUMMYFUNCTION("IFERROR(VALUE(REGEXEXTRACT(M83, ""(\d+)\s+(sessions?|days?|weeks?|Weeks?|Sessions?|Days?)"")), 1)"),1.0)</f>
        <v>1</v>
      </c>
    </row>
    <row r="84" ht="15.75" customHeight="1">
      <c r="A84" s="22" t="s">
        <v>272</v>
      </c>
      <c r="B84" s="22" t="s">
        <v>64</v>
      </c>
      <c r="C84" s="22" t="s">
        <v>276</v>
      </c>
      <c r="D84" s="23" t="s">
        <v>143</v>
      </c>
      <c r="E84" s="23" t="s">
        <v>144</v>
      </c>
      <c r="F84" s="24">
        <v>0.375</v>
      </c>
      <c r="G84" s="24">
        <v>0.6666666666666666</v>
      </c>
      <c r="H84" s="7">
        <f t="shared" si="1"/>
        <v>7</v>
      </c>
      <c r="I84" s="29" t="s">
        <v>274</v>
      </c>
      <c r="J84" s="10">
        <f t="shared" si="2"/>
        <v>13.85714286</v>
      </c>
      <c r="K84" s="22" t="s">
        <v>277</v>
      </c>
      <c r="L84" s="26">
        <v>20.0</v>
      </c>
      <c r="M84" s="26">
        <v>1.0</v>
      </c>
      <c r="N84" s="11">
        <f>IFERROR(__xludf.DUMMYFUNCTION("IFERROR(VALUE(REGEXEXTRACT(M84, ""(\d+)\s+(sessions?|days?|weeks?|Weeks?|Sessions?|Days?)"")), 1)"),1.0)</f>
        <v>1</v>
      </c>
    </row>
    <row r="85" ht="15.75" customHeight="1">
      <c r="A85" s="22" t="s">
        <v>28</v>
      </c>
      <c r="B85" s="22" t="s">
        <v>28</v>
      </c>
      <c r="C85" s="22" t="s">
        <v>278</v>
      </c>
      <c r="D85" s="27" t="s">
        <v>237</v>
      </c>
      <c r="E85" s="27" t="s">
        <v>238</v>
      </c>
      <c r="F85" s="28">
        <v>0.5</v>
      </c>
      <c r="G85" s="24">
        <v>0.5416666666666666</v>
      </c>
      <c r="H85" s="7">
        <f t="shared" si="1"/>
        <v>1</v>
      </c>
      <c r="I85" s="29" t="s">
        <v>279</v>
      </c>
      <c r="J85" s="10">
        <f t="shared" si="2"/>
        <v>291</v>
      </c>
      <c r="K85" s="22" t="s">
        <v>280</v>
      </c>
      <c r="L85" s="26">
        <v>18.0</v>
      </c>
      <c r="M85" s="26">
        <v>13.0</v>
      </c>
      <c r="N85" s="11">
        <f>IFERROR(__xludf.DUMMYFUNCTION("IFERROR(VALUE(REGEXEXTRACT(M85, ""(\d+)\s+(sessions?|days?|weeks?|Weeks?|Sessions?|Days?)"")), 1)"),1.0)</f>
        <v>1</v>
      </c>
    </row>
    <row r="86" ht="15.75" customHeight="1">
      <c r="A86" s="22" t="s">
        <v>28</v>
      </c>
      <c r="B86" s="22" t="s">
        <v>28</v>
      </c>
      <c r="C86" s="22" t="s">
        <v>281</v>
      </c>
      <c r="D86" s="27" t="s">
        <v>100</v>
      </c>
      <c r="E86" s="27" t="s">
        <v>101</v>
      </c>
      <c r="F86" s="24">
        <v>0.7222222222222222</v>
      </c>
      <c r="G86" s="24">
        <v>0.75</v>
      </c>
      <c r="H86" s="7">
        <f t="shared" si="1"/>
        <v>0.6666666667</v>
      </c>
      <c r="I86" s="25">
        <v>0.0</v>
      </c>
      <c r="J86" s="10">
        <f t="shared" si="2"/>
        <v>0</v>
      </c>
      <c r="K86" s="22" t="s">
        <v>282</v>
      </c>
      <c r="L86" s="26">
        <v>8.0</v>
      </c>
      <c r="M86" s="26">
        <v>5.0</v>
      </c>
      <c r="N86" s="11">
        <f>IFERROR(__xludf.DUMMYFUNCTION("IFERROR(VALUE(REGEXEXTRACT(M86, ""(\d+)\s+(sessions?|days?|weeks?|Weeks?|Sessions?|Days?)"")), 1)"),1.0)</f>
        <v>1</v>
      </c>
    </row>
    <row r="87" ht="15.75" customHeight="1">
      <c r="A87" s="22" t="s">
        <v>28</v>
      </c>
      <c r="B87" s="22" t="s">
        <v>28</v>
      </c>
      <c r="C87" s="22" t="s">
        <v>281</v>
      </c>
      <c r="D87" s="23" t="s">
        <v>283</v>
      </c>
      <c r="E87" s="23" t="s">
        <v>284</v>
      </c>
      <c r="F87" s="24">
        <v>0.7638888888888888</v>
      </c>
      <c r="G87" s="24">
        <v>0.7916666666666666</v>
      </c>
      <c r="H87" s="7">
        <f t="shared" si="1"/>
        <v>0.6666666667</v>
      </c>
      <c r="I87" s="25">
        <v>0.0</v>
      </c>
      <c r="J87" s="10">
        <f t="shared" si="2"/>
        <v>0</v>
      </c>
      <c r="K87" s="22" t="s">
        <v>282</v>
      </c>
      <c r="L87" s="26">
        <v>8.0</v>
      </c>
      <c r="M87" s="26">
        <v>5.0</v>
      </c>
      <c r="N87" s="11">
        <f>IFERROR(__xludf.DUMMYFUNCTION("IFERROR(VALUE(REGEXEXTRACT(M87, ""(\d+)\s+(sessions?|days?|weeks?|Weeks?|Sessions?|Days?)"")), 1)"),1.0)</f>
        <v>1</v>
      </c>
    </row>
    <row r="88" ht="15.75" customHeight="1">
      <c r="A88" s="22" t="s">
        <v>20</v>
      </c>
      <c r="B88" s="22" t="s">
        <v>28</v>
      </c>
      <c r="C88" s="22" t="s">
        <v>285</v>
      </c>
      <c r="D88" s="23" t="s">
        <v>286</v>
      </c>
      <c r="E88" s="23" t="s">
        <v>287</v>
      </c>
      <c r="F88" s="24">
        <v>0.375</v>
      </c>
      <c r="G88" s="28">
        <v>0.5</v>
      </c>
      <c r="H88" s="7">
        <f t="shared" si="1"/>
        <v>3</v>
      </c>
      <c r="I88" s="25" t="s">
        <v>288</v>
      </c>
      <c r="J88" s="10">
        <f t="shared" si="2"/>
        <v>46.33333333</v>
      </c>
      <c r="K88" s="22" t="s">
        <v>289</v>
      </c>
      <c r="L88" s="26">
        <v>17.0</v>
      </c>
      <c r="M88" s="26">
        <v>5.0</v>
      </c>
      <c r="N88" s="11">
        <f>IFERROR(__xludf.DUMMYFUNCTION("IFERROR(VALUE(REGEXEXTRACT(M88, ""(\d+)\s+(sessions?|days?|weeks?|Weeks?|Sessions?|Days?)"")), 1)"),1.0)</f>
        <v>1</v>
      </c>
    </row>
    <row r="89" ht="15.75" customHeight="1">
      <c r="A89" s="22" t="s">
        <v>20</v>
      </c>
      <c r="B89" s="22" t="s">
        <v>28</v>
      </c>
      <c r="C89" s="22" t="s">
        <v>285</v>
      </c>
      <c r="D89" s="23" t="s">
        <v>286</v>
      </c>
      <c r="E89" s="23" t="s">
        <v>287</v>
      </c>
      <c r="F89" s="24">
        <v>0.375</v>
      </c>
      <c r="G89" s="28">
        <v>0.5</v>
      </c>
      <c r="H89" s="7">
        <f t="shared" si="1"/>
        <v>3</v>
      </c>
      <c r="I89" s="25" t="s">
        <v>288</v>
      </c>
      <c r="J89" s="10">
        <f t="shared" si="2"/>
        <v>46.33333333</v>
      </c>
      <c r="K89" s="22" t="s">
        <v>289</v>
      </c>
      <c r="L89" s="26">
        <v>16.0</v>
      </c>
      <c r="M89" s="26">
        <v>5.0</v>
      </c>
      <c r="N89" s="11">
        <f>IFERROR(__xludf.DUMMYFUNCTION("IFERROR(VALUE(REGEXEXTRACT(M89, ""(\d+)\s+(sessions?|days?|weeks?|Weeks?|Sessions?|Days?)"")), 1)"),1.0)</f>
        <v>1</v>
      </c>
    </row>
    <row r="90" ht="15.75" customHeight="1">
      <c r="A90" s="22" t="s">
        <v>272</v>
      </c>
      <c r="B90" s="22" t="s">
        <v>64</v>
      </c>
      <c r="C90" s="22" t="s">
        <v>290</v>
      </c>
      <c r="D90" s="23" t="s">
        <v>222</v>
      </c>
      <c r="E90" s="23" t="s">
        <v>223</v>
      </c>
      <c r="F90" s="24">
        <v>0.375</v>
      </c>
      <c r="G90" s="24">
        <v>0.7083333333333334</v>
      </c>
      <c r="H90" s="7">
        <f t="shared" si="1"/>
        <v>8</v>
      </c>
      <c r="I90" s="25" t="s">
        <v>291</v>
      </c>
      <c r="J90" s="10">
        <f t="shared" si="2"/>
        <v>17.75</v>
      </c>
      <c r="K90" s="22" t="s">
        <v>292</v>
      </c>
      <c r="L90" s="26">
        <v>15.0</v>
      </c>
      <c r="M90" s="26">
        <v>2.0</v>
      </c>
      <c r="N90" s="11">
        <f>IFERROR(__xludf.DUMMYFUNCTION("IFERROR(VALUE(REGEXEXTRACT(M90, ""(\d+)\s+(sessions?|days?|weeks?|Weeks?|Sessions?|Days?)"")), 1)"),1.0)</f>
        <v>1</v>
      </c>
    </row>
    <row r="91" ht="15.75" customHeight="1">
      <c r="A91" s="21" t="s">
        <v>164</v>
      </c>
      <c r="B91" s="21" t="s">
        <v>164</v>
      </c>
      <c r="C91" s="21" t="s">
        <v>293</v>
      </c>
      <c r="D91" s="30" t="s">
        <v>294</v>
      </c>
      <c r="E91" s="30" t="s">
        <v>295</v>
      </c>
      <c r="F91" s="18" t="s">
        <v>296</v>
      </c>
      <c r="G91" s="19">
        <v>0.375</v>
      </c>
      <c r="H91" s="7">
        <f t="shared" si="1"/>
        <v>0.5</v>
      </c>
      <c r="I91" s="20">
        <v>105.0</v>
      </c>
      <c r="J91" s="10">
        <f t="shared" si="2"/>
        <v>42</v>
      </c>
      <c r="K91" s="12" t="s">
        <v>297</v>
      </c>
      <c r="L91" s="21" t="s">
        <v>298</v>
      </c>
      <c r="M91" s="21" t="s">
        <v>299</v>
      </c>
      <c r="N91" s="11">
        <f>IFERROR(__xludf.DUMMYFUNCTION("IFERROR(VALUE(REGEXEXTRACT(M91, ""(\d+)\s+(sessions?|days?|weeks?|Weeks?|Sessions?|Days?)"")), 1)"),5.0)</f>
        <v>5</v>
      </c>
    </row>
    <row r="92" ht="15.75" customHeight="1">
      <c r="A92" s="21" t="s">
        <v>164</v>
      </c>
      <c r="B92" s="21" t="s">
        <v>164</v>
      </c>
      <c r="C92" s="21" t="s">
        <v>293</v>
      </c>
      <c r="D92" s="30" t="s">
        <v>294</v>
      </c>
      <c r="E92" s="30" t="s">
        <v>295</v>
      </c>
      <c r="F92" s="18" t="s">
        <v>300</v>
      </c>
      <c r="G92" s="19">
        <v>0.4166666666666667</v>
      </c>
      <c r="H92" s="7">
        <f t="shared" si="1"/>
        <v>0.5</v>
      </c>
      <c r="I92" s="20">
        <v>105.0</v>
      </c>
      <c r="J92" s="10">
        <f t="shared" si="2"/>
        <v>42</v>
      </c>
      <c r="K92" s="6" t="s">
        <v>297</v>
      </c>
      <c r="L92" s="21" t="s">
        <v>298</v>
      </c>
      <c r="M92" s="21" t="s">
        <v>299</v>
      </c>
      <c r="N92" s="11">
        <f>IFERROR(__xludf.DUMMYFUNCTION("IFERROR(VALUE(REGEXEXTRACT(M92, ""(\d+)\s+(sessions?|days?|weeks?|Weeks?|Sessions?|Days?)"")), 1)"),5.0)</f>
        <v>5</v>
      </c>
    </row>
    <row r="93" ht="15.75" customHeight="1">
      <c r="A93" s="21" t="s">
        <v>164</v>
      </c>
      <c r="B93" s="21" t="s">
        <v>164</v>
      </c>
      <c r="C93" s="21" t="s">
        <v>293</v>
      </c>
      <c r="D93" s="30" t="s">
        <v>294</v>
      </c>
      <c r="E93" s="30" t="s">
        <v>295</v>
      </c>
      <c r="F93" s="18" t="s">
        <v>301</v>
      </c>
      <c r="G93" s="19">
        <v>0.4791666666666667</v>
      </c>
      <c r="H93" s="7">
        <f t="shared" si="1"/>
        <v>0.5</v>
      </c>
      <c r="I93" s="20">
        <v>105.0</v>
      </c>
      <c r="J93" s="10">
        <f t="shared" si="2"/>
        <v>42</v>
      </c>
      <c r="K93" s="6" t="s">
        <v>297</v>
      </c>
      <c r="L93" s="21" t="s">
        <v>298</v>
      </c>
      <c r="M93" s="21" t="s">
        <v>299</v>
      </c>
      <c r="N93" s="11">
        <f>IFERROR(__xludf.DUMMYFUNCTION("IFERROR(VALUE(REGEXEXTRACT(M93, ""(\d+)\s+(sessions?|days?|weeks?|Weeks?|Sessions?|Days?)"")), 1)"),5.0)</f>
        <v>5</v>
      </c>
    </row>
    <row r="94" ht="15.75" customHeight="1">
      <c r="A94" s="21" t="s">
        <v>164</v>
      </c>
      <c r="B94" s="21" t="s">
        <v>164</v>
      </c>
      <c r="C94" s="21" t="s">
        <v>293</v>
      </c>
      <c r="D94" s="30" t="s">
        <v>294</v>
      </c>
      <c r="E94" s="30" t="s">
        <v>295</v>
      </c>
      <c r="F94" s="18" t="s">
        <v>302</v>
      </c>
      <c r="G94" s="19">
        <v>0.5</v>
      </c>
      <c r="H94" s="7">
        <f t="shared" si="1"/>
        <v>0.5</v>
      </c>
      <c r="I94" s="20">
        <v>105.0</v>
      </c>
      <c r="J94" s="10">
        <f t="shared" si="2"/>
        <v>42</v>
      </c>
      <c r="K94" s="12" t="s">
        <v>297</v>
      </c>
      <c r="L94" s="21" t="s">
        <v>298</v>
      </c>
      <c r="M94" s="21" t="s">
        <v>299</v>
      </c>
      <c r="N94" s="11">
        <f>IFERROR(__xludf.DUMMYFUNCTION("IFERROR(VALUE(REGEXEXTRACT(M94, ""(\d+)\s+(sessions?|days?|weeks?|Weeks?|Sessions?|Days?)"")), 1)"),5.0)</f>
        <v>5</v>
      </c>
    </row>
    <row r="95" ht="15.75" customHeight="1">
      <c r="A95" s="21" t="s">
        <v>164</v>
      </c>
      <c r="B95" s="21" t="s">
        <v>164</v>
      </c>
      <c r="C95" s="21" t="s">
        <v>293</v>
      </c>
      <c r="D95" s="30" t="s">
        <v>294</v>
      </c>
      <c r="E95" s="30" t="s">
        <v>295</v>
      </c>
      <c r="F95" s="18" t="s">
        <v>303</v>
      </c>
      <c r="G95" s="31">
        <v>0.7291666666666666</v>
      </c>
      <c r="H95" s="7">
        <f t="shared" si="1"/>
        <v>0.5</v>
      </c>
      <c r="I95" s="20">
        <v>105.0</v>
      </c>
      <c r="J95" s="10">
        <f t="shared" si="2"/>
        <v>42</v>
      </c>
      <c r="K95" s="21" t="s">
        <v>297</v>
      </c>
      <c r="L95" s="21" t="s">
        <v>298</v>
      </c>
      <c r="M95" s="21" t="s">
        <v>299</v>
      </c>
      <c r="N95" s="11">
        <f>IFERROR(__xludf.DUMMYFUNCTION("IFERROR(VALUE(REGEXEXTRACT(M95, ""(\d+)\s+(sessions?|days?|weeks?|Weeks?|Sessions?|Days?)"")), 1)"),5.0)</f>
        <v>5</v>
      </c>
    </row>
    <row r="96" ht="15.75" customHeight="1">
      <c r="A96" s="21" t="s">
        <v>164</v>
      </c>
      <c r="B96" s="21" t="s">
        <v>164</v>
      </c>
      <c r="C96" s="21" t="s">
        <v>293</v>
      </c>
      <c r="D96" s="30" t="s">
        <v>294</v>
      </c>
      <c r="E96" s="30" t="s">
        <v>295</v>
      </c>
      <c r="F96" s="19">
        <v>0.7291666666666666</v>
      </c>
      <c r="G96" s="19">
        <v>0.75</v>
      </c>
      <c r="H96" s="7">
        <f t="shared" si="1"/>
        <v>0.5</v>
      </c>
      <c r="I96" s="20">
        <v>105.0</v>
      </c>
      <c r="J96" s="10">
        <f t="shared" si="2"/>
        <v>42</v>
      </c>
      <c r="K96" s="6" t="s">
        <v>297</v>
      </c>
      <c r="L96" s="21" t="s">
        <v>298</v>
      </c>
      <c r="M96" s="21" t="s">
        <v>299</v>
      </c>
      <c r="N96" s="11">
        <f>IFERROR(__xludf.DUMMYFUNCTION("IFERROR(VALUE(REGEXEXTRACT(M96, ""(\d+)\s+(sessions?|days?|weeks?|Weeks?|Sessions?|Days?)"")), 1)"),5.0)</f>
        <v>5</v>
      </c>
    </row>
    <row r="97" ht="15.75" customHeight="1">
      <c r="A97" s="21" t="s">
        <v>164</v>
      </c>
      <c r="B97" s="21" t="s">
        <v>164</v>
      </c>
      <c r="C97" s="21" t="s">
        <v>293</v>
      </c>
      <c r="D97" s="30" t="s">
        <v>294</v>
      </c>
      <c r="E97" s="30" t="s">
        <v>295</v>
      </c>
      <c r="F97" s="19">
        <v>0.375</v>
      </c>
      <c r="G97" s="19">
        <v>0.3958333333333333</v>
      </c>
      <c r="H97" s="7">
        <f t="shared" si="1"/>
        <v>0.5</v>
      </c>
      <c r="I97" s="20">
        <v>105.0</v>
      </c>
      <c r="J97" s="10">
        <f t="shared" si="2"/>
        <v>42</v>
      </c>
      <c r="K97" s="6" t="s">
        <v>297</v>
      </c>
      <c r="L97" s="21" t="s">
        <v>298</v>
      </c>
      <c r="M97" s="21" t="s">
        <v>304</v>
      </c>
      <c r="N97" s="11">
        <f>IFERROR(__xludf.DUMMYFUNCTION("IFERROR(VALUE(REGEXEXTRACT(M97, ""(\d+)\s+(sessions?|days?|weeks?|Weeks?|Sessions?|Days?)"")), 1)"),5.0)</f>
        <v>5</v>
      </c>
    </row>
    <row r="98" ht="15.75" customHeight="1">
      <c r="A98" s="21" t="s">
        <v>164</v>
      </c>
      <c r="B98" s="21" t="s">
        <v>164</v>
      </c>
      <c r="C98" s="21" t="s">
        <v>293</v>
      </c>
      <c r="D98" s="30" t="s">
        <v>294</v>
      </c>
      <c r="E98" s="30" t="s">
        <v>295</v>
      </c>
      <c r="F98" s="19">
        <v>0.3958333333333333</v>
      </c>
      <c r="G98" s="19">
        <v>0.4166666666666667</v>
      </c>
      <c r="H98" s="7">
        <f t="shared" si="1"/>
        <v>0.5</v>
      </c>
      <c r="I98" s="20">
        <v>105.0</v>
      </c>
      <c r="J98" s="10">
        <f t="shared" si="2"/>
        <v>42</v>
      </c>
      <c r="K98" s="12" t="s">
        <v>297</v>
      </c>
      <c r="L98" s="21" t="s">
        <v>298</v>
      </c>
      <c r="M98" s="21" t="s">
        <v>304</v>
      </c>
      <c r="N98" s="11">
        <f>IFERROR(__xludf.DUMMYFUNCTION("IFERROR(VALUE(REGEXEXTRACT(M98, ""(\d+)\s+(sessions?|days?|weeks?|Weeks?|Sessions?|Days?)"")), 1)"),5.0)</f>
        <v>5</v>
      </c>
    </row>
    <row r="99" ht="15.75" customHeight="1">
      <c r="A99" s="21" t="s">
        <v>164</v>
      </c>
      <c r="B99" s="21" t="s">
        <v>164</v>
      </c>
      <c r="C99" s="21" t="s">
        <v>293</v>
      </c>
      <c r="D99" s="30" t="s">
        <v>294</v>
      </c>
      <c r="E99" s="30" t="s">
        <v>295</v>
      </c>
      <c r="F99" s="19">
        <v>0.4583333333333333</v>
      </c>
      <c r="G99" s="19">
        <v>0.4791666666666667</v>
      </c>
      <c r="H99" s="7">
        <f t="shared" si="1"/>
        <v>0.5</v>
      </c>
      <c r="I99" s="20">
        <v>105.0</v>
      </c>
      <c r="J99" s="10">
        <f t="shared" si="2"/>
        <v>42</v>
      </c>
      <c r="K99" s="21" t="s">
        <v>297</v>
      </c>
      <c r="L99" s="21" t="s">
        <v>298</v>
      </c>
      <c r="M99" s="21" t="s">
        <v>304</v>
      </c>
      <c r="N99" s="11">
        <f>IFERROR(__xludf.DUMMYFUNCTION("IFERROR(VALUE(REGEXEXTRACT(M99, ""(\d+)\s+(sessions?|days?|weeks?|Weeks?|Sessions?|Days?)"")), 1)"),5.0)</f>
        <v>5</v>
      </c>
    </row>
    <row r="100" ht="15.75" customHeight="1">
      <c r="A100" s="21" t="s">
        <v>164</v>
      </c>
      <c r="B100" s="21" t="s">
        <v>164</v>
      </c>
      <c r="C100" s="21" t="s">
        <v>293</v>
      </c>
      <c r="D100" s="30" t="s">
        <v>294</v>
      </c>
      <c r="E100" s="30" t="s">
        <v>295</v>
      </c>
      <c r="F100" s="19">
        <v>0.4791666666666667</v>
      </c>
      <c r="G100" s="31">
        <v>0.5</v>
      </c>
      <c r="H100" s="7">
        <f t="shared" si="1"/>
        <v>0.5</v>
      </c>
      <c r="I100" s="20">
        <v>105.0</v>
      </c>
      <c r="J100" s="10">
        <f t="shared" si="2"/>
        <v>42</v>
      </c>
      <c r="K100" s="21" t="s">
        <v>297</v>
      </c>
      <c r="L100" s="21" t="s">
        <v>298</v>
      </c>
      <c r="M100" s="21" t="s">
        <v>304</v>
      </c>
      <c r="N100" s="11">
        <f>IFERROR(__xludf.DUMMYFUNCTION("IFERROR(VALUE(REGEXEXTRACT(M100, ""(\d+)\s+(sessions?|days?|weeks?|Weeks?|Sessions?|Days?)"")), 1)"),5.0)</f>
        <v>5</v>
      </c>
    </row>
    <row r="101" ht="15.75" customHeight="1">
      <c r="A101" s="21" t="s">
        <v>164</v>
      </c>
      <c r="B101" s="21" t="s">
        <v>164</v>
      </c>
      <c r="C101" s="21" t="s">
        <v>293</v>
      </c>
      <c r="D101" s="30" t="s">
        <v>294</v>
      </c>
      <c r="E101" s="30" t="s">
        <v>295</v>
      </c>
      <c r="F101" s="19">
        <v>0.4375</v>
      </c>
      <c r="G101" s="19">
        <v>0.4583333333333333</v>
      </c>
      <c r="H101" s="7">
        <f t="shared" si="1"/>
        <v>0.5</v>
      </c>
      <c r="I101" s="20">
        <v>105.0</v>
      </c>
      <c r="J101" s="10">
        <f t="shared" si="2"/>
        <v>42</v>
      </c>
      <c r="K101" s="21" t="s">
        <v>297</v>
      </c>
      <c r="L101" s="21" t="s">
        <v>298</v>
      </c>
      <c r="M101" s="21" t="s">
        <v>304</v>
      </c>
      <c r="N101" s="11">
        <f>IFERROR(__xludf.DUMMYFUNCTION("IFERROR(VALUE(REGEXEXTRACT(M101, ""(\d+)\s+(sessions?|days?|weeks?|Weeks?|Sessions?|Days?)"")), 1)"),5.0)</f>
        <v>5</v>
      </c>
    </row>
    <row r="102" ht="15.75" customHeight="1">
      <c r="A102" s="21" t="s">
        <v>164</v>
      </c>
      <c r="B102" s="21" t="s">
        <v>164</v>
      </c>
      <c r="C102" s="21" t="s">
        <v>293</v>
      </c>
      <c r="D102" s="30" t="s">
        <v>294</v>
      </c>
      <c r="E102" s="30" t="s">
        <v>295</v>
      </c>
      <c r="F102" s="19">
        <v>0.6875</v>
      </c>
      <c r="G102" s="19">
        <v>0.7083333333333334</v>
      </c>
      <c r="H102" s="7">
        <f t="shared" si="1"/>
        <v>0.5</v>
      </c>
      <c r="I102" s="20">
        <v>105.0</v>
      </c>
      <c r="J102" s="10">
        <f t="shared" si="2"/>
        <v>42</v>
      </c>
      <c r="K102" s="21" t="s">
        <v>297</v>
      </c>
      <c r="L102" s="21" t="s">
        <v>298</v>
      </c>
      <c r="M102" s="21" t="s">
        <v>304</v>
      </c>
      <c r="N102" s="11">
        <f>IFERROR(__xludf.DUMMYFUNCTION("IFERROR(VALUE(REGEXEXTRACT(M102, ""(\d+)\s+(sessions?|days?|weeks?|Weeks?|Sessions?|Days?)"")), 1)"),5.0)</f>
        <v>5</v>
      </c>
    </row>
    <row r="103" ht="15.75" customHeight="1">
      <c r="A103" s="21" t="s">
        <v>164</v>
      </c>
      <c r="B103" s="21" t="s">
        <v>164</v>
      </c>
      <c r="C103" s="21" t="s">
        <v>293</v>
      </c>
      <c r="D103" s="30" t="s">
        <v>294</v>
      </c>
      <c r="E103" s="30" t="s">
        <v>295</v>
      </c>
      <c r="F103" s="19">
        <v>0.7083333333333334</v>
      </c>
      <c r="G103" s="19">
        <v>0.7291666666666666</v>
      </c>
      <c r="H103" s="7">
        <f t="shared" si="1"/>
        <v>0.5</v>
      </c>
      <c r="I103" s="20">
        <v>105.0</v>
      </c>
      <c r="J103" s="10">
        <f t="shared" si="2"/>
        <v>42</v>
      </c>
      <c r="K103" s="21" t="s">
        <v>297</v>
      </c>
      <c r="L103" s="21">
        <v>1.0</v>
      </c>
      <c r="M103" s="21" t="s">
        <v>304</v>
      </c>
      <c r="N103" s="11">
        <f>IFERROR(__xludf.DUMMYFUNCTION("IFERROR(VALUE(REGEXEXTRACT(M103, ""(\d+)\s+(sessions?|days?|weeks?|Weeks?|Sessions?|Days?)"")), 1)"),5.0)</f>
        <v>5</v>
      </c>
    </row>
    <row r="104" ht="15.75" customHeight="1">
      <c r="A104" s="21" t="s">
        <v>164</v>
      </c>
      <c r="B104" s="21" t="s">
        <v>164</v>
      </c>
      <c r="C104" s="21" t="s">
        <v>293</v>
      </c>
      <c r="D104" s="30" t="s">
        <v>294</v>
      </c>
      <c r="E104" s="30" t="s">
        <v>295</v>
      </c>
      <c r="F104" s="19">
        <v>0.4166666666666667</v>
      </c>
      <c r="G104" s="19">
        <v>0.4375</v>
      </c>
      <c r="H104" s="7">
        <f t="shared" si="1"/>
        <v>0.5</v>
      </c>
      <c r="I104" s="20">
        <v>105.0</v>
      </c>
      <c r="J104" s="10">
        <f t="shared" si="2"/>
        <v>42</v>
      </c>
      <c r="K104" s="21" t="s">
        <v>297</v>
      </c>
      <c r="L104" s="21" t="s">
        <v>298</v>
      </c>
      <c r="M104" s="21" t="s">
        <v>304</v>
      </c>
      <c r="N104" s="11">
        <f>IFERROR(__xludf.DUMMYFUNCTION("IFERROR(VALUE(REGEXEXTRACT(M104, ""(\d+)\s+(sessions?|days?|weeks?|Weeks?|Sessions?|Days?)"")), 1)"),5.0)</f>
        <v>5</v>
      </c>
    </row>
    <row r="105" ht="15.75" customHeight="1">
      <c r="A105" s="21" t="s">
        <v>164</v>
      </c>
      <c r="B105" s="21" t="s">
        <v>164</v>
      </c>
      <c r="C105" s="21" t="s">
        <v>293</v>
      </c>
      <c r="D105" s="30" t="s">
        <v>294</v>
      </c>
      <c r="E105" s="30" t="s">
        <v>295</v>
      </c>
      <c r="F105" s="19">
        <v>0.4375</v>
      </c>
      <c r="G105" s="31">
        <v>0.4583333333333333</v>
      </c>
      <c r="H105" s="7">
        <f t="shared" si="1"/>
        <v>0.5</v>
      </c>
      <c r="I105" s="20">
        <v>105.0</v>
      </c>
      <c r="J105" s="10">
        <f t="shared" si="2"/>
        <v>42</v>
      </c>
      <c r="K105" s="21" t="s">
        <v>297</v>
      </c>
      <c r="L105" s="21">
        <v>1.0</v>
      </c>
      <c r="M105" s="21" t="s">
        <v>304</v>
      </c>
      <c r="N105" s="11">
        <f>IFERROR(__xludf.DUMMYFUNCTION("IFERROR(VALUE(REGEXEXTRACT(M105, ""(\d+)\s+(sessions?|days?|weeks?|Weeks?|Sessions?|Days?)"")), 1)"),5.0)</f>
        <v>5</v>
      </c>
    </row>
    <row r="106" ht="15.75" customHeight="1">
      <c r="A106" s="21" t="s">
        <v>164</v>
      </c>
      <c r="B106" s="21" t="s">
        <v>164</v>
      </c>
      <c r="C106" s="21" t="s">
        <v>293</v>
      </c>
      <c r="D106" s="30" t="s">
        <v>294</v>
      </c>
      <c r="E106" s="30" t="s">
        <v>295</v>
      </c>
      <c r="F106" s="19">
        <v>0.6875</v>
      </c>
      <c r="G106" s="19">
        <v>0.7083333333333334</v>
      </c>
      <c r="H106" s="7">
        <f t="shared" si="1"/>
        <v>0.5</v>
      </c>
      <c r="I106" s="20">
        <v>210.0</v>
      </c>
      <c r="J106" s="10">
        <f t="shared" si="2"/>
        <v>42</v>
      </c>
      <c r="K106" s="21" t="s">
        <v>297</v>
      </c>
      <c r="L106" s="21">
        <v>1.0</v>
      </c>
      <c r="M106" s="21" t="s">
        <v>305</v>
      </c>
      <c r="N106" s="11">
        <f>IFERROR(__xludf.DUMMYFUNCTION("IFERROR(VALUE(REGEXEXTRACT(M106, ""(\d+)\s+(sessions?|days?|weeks?|Weeks?|Sessions?|Days?)"")), 1)"),10.0)</f>
        <v>10</v>
      </c>
    </row>
    <row r="107" ht="15.75" customHeight="1">
      <c r="A107" s="21" t="s">
        <v>164</v>
      </c>
      <c r="B107" s="21" t="s">
        <v>164</v>
      </c>
      <c r="C107" s="21" t="s">
        <v>293</v>
      </c>
      <c r="D107" s="30" t="s">
        <v>294</v>
      </c>
      <c r="E107" s="30" t="s">
        <v>295</v>
      </c>
      <c r="F107" s="19">
        <v>0.7083333333333334</v>
      </c>
      <c r="G107" s="19">
        <v>0.7291666666666666</v>
      </c>
      <c r="H107" s="7">
        <f t="shared" si="1"/>
        <v>0.5</v>
      </c>
      <c r="I107" s="20">
        <v>210.0</v>
      </c>
      <c r="J107" s="10">
        <f t="shared" si="2"/>
        <v>42</v>
      </c>
      <c r="K107" s="21" t="s">
        <v>297</v>
      </c>
      <c r="L107" s="21">
        <v>1.0</v>
      </c>
      <c r="M107" s="21" t="s">
        <v>305</v>
      </c>
      <c r="N107" s="11">
        <f>IFERROR(__xludf.DUMMYFUNCTION("IFERROR(VALUE(REGEXEXTRACT(M107, ""(\d+)\s+(sessions?|days?|weeks?|Weeks?|Sessions?|Days?)"")), 1)"),10.0)</f>
        <v>10</v>
      </c>
    </row>
    <row r="108" ht="15.75" customHeight="1">
      <c r="A108" s="21" t="s">
        <v>164</v>
      </c>
      <c r="B108" s="21" t="s">
        <v>164</v>
      </c>
      <c r="C108" s="21" t="s">
        <v>293</v>
      </c>
      <c r="D108" s="30" t="s">
        <v>294</v>
      </c>
      <c r="E108" s="30" t="s">
        <v>295</v>
      </c>
      <c r="F108" s="19">
        <v>0.75</v>
      </c>
      <c r="G108" s="19">
        <v>0.7708333333333334</v>
      </c>
      <c r="H108" s="7">
        <f t="shared" si="1"/>
        <v>0.5</v>
      </c>
      <c r="I108" s="20">
        <v>210.0</v>
      </c>
      <c r="J108" s="10">
        <f t="shared" si="2"/>
        <v>42</v>
      </c>
      <c r="K108" s="21" t="s">
        <v>297</v>
      </c>
      <c r="L108" s="21">
        <v>1.0</v>
      </c>
      <c r="M108" s="21" t="s">
        <v>305</v>
      </c>
      <c r="N108" s="11">
        <f>IFERROR(__xludf.DUMMYFUNCTION("IFERROR(VALUE(REGEXEXTRACT(M108, ""(\d+)\s+(sessions?|days?|weeks?|Weeks?|Sessions?|Days?)"")), 1)"),10.0)</f>
        <v>10</v>
      </c>
    </row>
    <row r="109" ht="15.75" customHeight="1">
      <c r="A109" s="21" t="s">
        <v>164</v>
      </c>
      <c r="B109" s="21" t="s">
        <v>164</v>
      </c>
      <c r="C109" s="21" t="s">
        <v>293</v>
      </c>
      <c r="D109" s="30" t="s">
        <v>294</v>
      </c>
      <c r="E109" s="30" t="s">
        <v>295</v>
      </c>
      <c r="F109" s="19">
        <v>0.7708333333333334</v>
      </c>
      <c r="G109" s="19">
        <v>0.7916666666666666</v>
      </c>
      <c r="H109" s="7">
        <f t="shared" si="1"/>
        <v>0.5</v>
      </c>
      <c r="I109" s="20">
        <v>210.0</v>
      </c>
      <c r="J109" s="10">
        <f t="shared" si="2"/>
        <v>42</v>
      </c>
      <c r="K109" s="21" t="s">
        <v>297</v>
      </c>
      <c r="L109" s="21">
        <v>1.0</v>
      </c>
      <c r="M109" s="21" t="s">
        <v>305</v>
      </c>
      <c r="N109" s="11">
        <f>IFERROR(__xludf.DUMMYFUNCTION("IFERROR(VALUE(REGEXEXTRACT(M109, ""(\d+)\s+(sessions?|days?|weeks?|Weeks?|Sessions?|Days?)"")), 1)"),10.0)</f>
        <v>10</v>
      </c>
    </row>
    <row r="110" ht="15.75" customHeight="1">
      <c r="A110" s="21" t="s">
        <v>164</v>
      </c>
      <c r="B110" s="21" t="s">
        <v>164</v>
      </c>
      <c r="C110" s="21" t="s">
        <v>293</v>
      </c>
      <c r="D110" s="30" t="s">
        <v>294</v>
      </c>
      <c r="E110" s="30" t="s">
        <v>295</v>
      </c>
      <c r="F110" s="19">
        <v>0.6875</v>
      </c>
      <c r="G110" s="19">
        <v>0.7083333333333334</v>
      </c>
      <c r="H110" s="7">
        <f t="shared" si="1"/>
        <v>0.5</v>
      </c>
      <c r="I110" s="20">
        <v>210.0</v>
      </c>
      <c r="J110" s="10">
        <f t="shared" si="2"/>
        <v>42</v>
      </c>
      <c r="K110" s="21" t="s">
        <v>297</v>
      </c>
      <c r="L110" s="21">
        <v>1.0</v>
      </c>
      <c r="M110" s="21" t="s">
        <v>306</v>
      </c>
      <c r="N110" s="11">
        <f>IFERROR(__xludf.DUMMYFUNCTION("IFERROR(VALUE(REGEXEXTRACT(M110, ""(\d+)\s+(sessions?|days?|weeks?|Weeks?|Sessions?|Days?)"")), 1)"),10.0)</f>
        <v>10</v>
      </c>
    </row>
    <row r="111" ht="15.75" customHeight="1">
      <c r="A111" s="21" t="s">
        <v>164</v>
      </c>
      <c r="B111" s="21" t="s">
        <v>164</v>
      </c>
      <c r="C111" s="21" t="s">
        <v>293</v>
      </c>
      <c r="D111" s="30" t="s">
        <v>294</v>
      </c>
      <c r="E111" s="30" t="s">
        <v>295</v>
      </c>
      <c r="F111" s="19">
        <v>0.7291666666666666</v>
      </c>
      <c r="G111" s="31">
        <v>0.75</v>
      </c>
      <c r="H111" s="7">
        <f t="shared" si="1"/>
        <v>0.5</v>
      </c>
      <c r="I111" s="20">
        <v>210.0</v>
      </c>
      <c r="J111" s="10">
        <f t="shared" si="2"/>
        <v>42</v>
      </c>
      <c r="K111" s="21" t="s">
        <v>297</v>
      </c>
      <c r="L111" s="21">
        <v>1.0</v>
      </c>
      <c r="M111" s="21" t="s">
        <v>306</v>
      </c>
      <c r="N111" s="11">
        <f>IFERROR(__xludf.DUMMYFUNCTION("IFERROR(VALUE(REGEXEXTRACT(M111, ""(\d+)\s+(sessions?|days?|weeks?|Weeks?|Sessions?|Days?)"")), 1)"),10.0)</f>
        <v>10</v>
      </c>
    </row>
    <row r="112" ht="15.75" customHeight="1">
      <c r="A112" s="21" t="s">
        <v>164</v>
      </c>
      <c r="B112" s="21" t="s">
        <v>164</v>
      </c>
      <c r="C112" s="21" t="s">
        <v>293</v>
      </c>
      <c r="D112" s="30" t="s">
        <v>294</v>
      </c>
      <c r="E112" s="30" t="s">
        <v>295</v>
      </c>
      <c r="F112" s="19">
        <v>0.7708333333333334</v>
      </c>
      <c r="G112" s="19">
        <v>0.7916666666666666</v>
      </c>
      <c r="H112" s="7">
        <f t="shared" si="1"/>
        <v>0.5</v>
      </c>
      <c r="I112" s="20">
        <v>210.0</v>
      </c>
      <c r="J112" s="10">
        <f t="shared" si="2"/>
        <v>42</v>
      </c>
      <c r="K112" s="21" t="s">
        <v>297</v>
      </c>
      <c r="L112" s="21">
        <v>1.0</v>
      </c>
      <c r="M112" s="21" t="s">
        <v>306</v>
      </c>
      <c r="N112" s="11">
        <f>IFERROR(__xludf.DUMMYFUNCTION("IFERROR(VALUE(REGEXEXTRACT(M112, ""(\d+)\s+(sessions?|days?|weeks?|Weeks?|Sessions?|Days?)"")), 1)"),10.0)</f>
        <v>10</v>
      </c>
    </row>
    <row r="113" ht="15.75" customHeight="1">
      <c r="A113" s="21" t="s">
        <v>164</v>
      </c>
      <c r="B113" s="21" t="s">
        <v>164</v>
      </c>
      <c r="C113" s="21" t="s">
        <v>293</v>
      </c>
      <c r="D113" s="30" t="s">
        <v>294</v>
      </c>
      <c r="E113" s="30" t="s">
        <v>295</v>
      </c>
      <c r="F113" s="19">
        <v>0.7083333333333334</v>
      </c>
      <c r="G113" s="19">
        <v>0.7291666666666666</v>
      </c>
      <c r="H113" s="7">
        <f t="shared" si="1"/>
        <v>0.5</v>
      </c>
      <c r="I113" s="20">
        <v>210.0</v>
      </c>
      <c r="J113" s="10">
        <f t="shared" si="2"/>
        <v>42</v>
      </c>
      <c r="K113" s="21" t="s">
        <v>297</v>
      </c>
      <c r="L113" s="21">
        <v>1.0</v>
      </c>
      <c r="M113" s="21" t="s">
        <v>307</v>
      </c>
      <c r="N113" s="11">
        <f>IFERROR(__xludf.DUMMYFUNCTION("IFERROR(VALUE(REGEXEXTRACT(M113, ""(\d+)\s+(sessions?|days?|weeks?|Weeks?|Sessions?|Days?)"")), 1)"),10.0)</f>
        <v>10</v>
      </c>
    </row>
    <row r="114" ht="15.75" customHeight="1">
      <c r="A114" s="21" t="s">
        <v>164</v>
      </c>
      <c r="B114" s="21" t="s">
        <v>164</v>
      </c>
      <c r="C114" s="21" t="s">
        <v>293</v>
      </c>
      <c r="D114" s="30" t="s">
        <v>294</v>
      </c>
      <c r="E114" s="30" t="s">
        <v>295</v>
      </c>
      <c r="F114" s="19">
        <v>0.7291666666666666</v>
      </c>
      <c r="G114" s="19">
        <v>0.75</v>
      </c>
      <c r="H114" s="7">
        <f t="shared" si="1"/>
        <v>0.5</v>
      </c>
      <c r="I114" s="20">
        <v>210.0</v>
      </c>
      <c r="J114" s="10">
        <f t="shared" si="2"/>
        <v>42</v>
      </c>
      <c r="K114" s="21" t="s">
        <v>297</v>
      </c>
      <c r="L114" s="21">
        <v>1.0</v>
      </c>
      <c r="M114" s="21" t="s">
        <v>307</v>
      </c>
      <c r="N114" s="11">
        <f>IFERROR(__xludf.DUMMYFUNCTION("IFERROR(VALUE(REGEXEXTRACT(M114, ""(\d+)\s+(sessions?|days?|weeks?|Weeks?|Sessions?|Days?)"")), 1)"),10.0)</f>
        <v>10</v>
      </c>
    </row>
    <row r="115" ht="15.75" customHeight="1">
      <c r="A115" s="21" t="s">
        <v>164</v>
      </c>
      <c r="B115" s="21" t="s">
        <v>164</v>
      </c>
      <c r="C115" s="21" t="s">
        <v>293</v>
      </c>
      <c r="D115" s="30" t="s">
        <v>294</v>
      </c>
      <c r="E115" s="30" t="s">
        <v>295</v>
      </c>
      <c r="F115" s="19">
        <v>0.75</v>
      </c>
      <c r="G115" s="19">
        <v>0.7708333333333334</v>
      </c>
      <c r="H115" s="7">
        <f t="shared" si="1"/>
        <v>0.5</v>
      </c>
      <c r="I115" s="20">
        <v>210.0</v>
      </c>
      <c r="J115" s="10">
        <f t="shared" si="2"/>
        <v>42</v>
      </c>
      <c r="K115" s="21" t="s">
        <v>297</v>
      </c>
      <c r="L115" s="21">
        <v>1.0</v>
      </c>
      <c r="M115" s="21" t="s">
        <v>307</v>
      </c>
      <c r="N115" s="11">
        <f>IFERROR(__xludf.DUMMYFUNCTION("IFERROR(VALUE(REGEXEXTRACT(M115, ""(\d+)\s+(sessions?|days?|weeks?|Weeks?|Sessions?|Days?)"")), 1)"),10.0)</f>
        <v>10</v>
      </c>
    </row>
    <row r="116" ht="15.75" customHeight="1">
      <c r="A116" s="21" t="s">
        <v>164</v>
      </c>
      <c r="B116" s="21" t="s">
        <v>164</v>
      </c>
      <c r="C116" s="21" t="s">
        <v>293</v>
      </c>
      <c r="D116" s="30" t="s">
        <v>294</v>
      </c>
      <c r="E116" s="30" t="s">
        <v>295</v>
      </c>
      <c r="F116" s="19">
        <v>0.7708333333333334</v>
      </c>
      <c r="G116" s="19">
        <v>0.7916666666666666</v>
      </c>
      <c r="H116" s="7">
        <f t="shared" si="1"/>
        <v>0.5</v>
      </c>
      <c r="I116" s="20">
        <v>210.0</v>
      </c>
      <c r="J116" s="10">
        <f t="shared" si="2"/>
        <v>42</v>
      </c>
      <c r="K116" s="21" t="s">
        <v>297</v>
      </c>
      <c r="L116" s="21">
        <v>1.0</v>
      </c>
      <c r="M116" s="21" t="s">
        <v>307</v>
      </c>
      <c r="N116" s="11">
        <f>IFERROR(__xludf.DUMMYFUNCTION("IFERROR(VALUE(REGEXEXTRACT(M116, ""(\d+)\s+(sessions?|days?|weeks?|Weeks?|Sessions?|Days?)"")), 1)"),10.0)</f>
        <v>10</v>
      </c>
    </row>
    <row r="117" ht="15.75" customHeight="1">
      <c r="A117" s="21" t="s">
        <v>164</v>
      </c>
      <c r="B117" s="21" t="s">
        <v>164</v>
      </c>
      <c r="C117" s="21" t="s">
        <v>293</v>
      </c>
      <c r="D117" s="30" t="s">
        <v>294</v>
      </c>
      <c r="E117" s="30" t="s">
        <v>295</v>
      </c>
      <c r="F117" s="19">
        <v>0.7083333333333334</v>
      </c>
      <c r="G117" s="19">
        <v>0.7291666666666666</v>
      </c>
      <c r="H117" s="7">
        <f t="shared" si="1"/>
        <v>0.5</v>
      </c>
      <c r="I117" s="20">
        <v>210.0</v>
      </c>
      <c r="J117" s="10">
        <f t="shared" si="2"/>
        <v>42</v>
      </c>
      <c r="K117" s="21" t="s">
        <v>297</v>
      </c>
      <c r="L117" s="21">
        <v>1.0</v>
      </c>
      <c r="M117" s="21" t="s">
        <v>308</v>
      </c>
      <c r="N117" s="11">
        <f>IFERROR(__xludf.DUMMYFUNCTION("IFERROR(VALUE(REGEXEXTRACT(M117, ""(\d+)\s+(sessions?|days?|weeks?|Weeks?|Sessions?|Days?)"")), 1)"),10.0)</f>
        <v>10</v>
      </c>
    </row>
    <row r="118" ht="15.75" customHeight="1">
      <c r="A118" s="21" t="s">
        <v>164</v>
      </c>
      <c r="B118" s="21" t="s">
        <v>164</v>
      </c>
      <c r="C118" s="21" t="s">
        <v>293</v>
      </c>
      <c r="D118" s="30" t="s">
        <v>294</v>
      </c>
      <c r="E118" s="30" t="s">
        <v>295</v>
      </c>
      <c r="F118" s="19">
        <v>0.7708333333333334</v>
      </c>
      <c r="G118" s="19">
        <v>0.7916666666666666</v>
      </c>
      <c r="H118" s="7">
        <f t="shared" si="1"/>
        <v>0.5</v>
      </c>
      <c r="I118" s="20">
        <v>210.0</v>
      </c>
      <c r="J118" s="10">
        <f t="shared" si="2"/>
        <v>42</v>
      </c>
      <c r="K118" s="21" t="s">
        <v>297</v>
      </c>
      <c r="L118" s="21">
        <v>1.0</v>
      </c>
      <c r="M118" s="21" t="s">
        <v>308</v>
      </c>
      <c r="N118" s="11">
        <f>IFERROR(__xludf.DUMMYFUNCTION("IFERROR(VALUE(REGEXEXTRACT(M118, ""(\d+)\s+(sessions?|days?|weeks?|Weeks?|Sessions?|Days?)"")), 1)"),10.0)</f>
        <v>10</v>
      </c>
    </row>
    <row r="119" ht="15.75" customHeight="1">
      <c r="A119" s="21" t="s">
        <v>164</v>
      </c>
      <c r="B119" s="21" t="s">
        <v>164</v>
      </c>
      <c r="C119" s="21" t="s">
        <v>293</v>
      </c>
      <c r="D119" s="30" t="s">
        <v>294</v>
      </c>
      <c r="E119" s="30" t="s">
        <v>295</v>
      </c>
      <c r="F119" s="19">
        <v>0.3958333333333333</v>
      </c>
      <c r="G119" s="19">
        <v>0.4166666666666667</v>
      </c>
      <c r="H119" s="7">
        <f t="shared" si="1"/>
        <v>0.5</v>
      </c>
      <c r="I119" s="20">
        <v>210.0</v>
      </c>
      <c r="J119" s="10">
        <f t="shared" si="2"/>
        <v>42</v>
      </c>
      <c r="K119" s="21" t="s">
        <v>297</v>
      </c>
      <c r="L119" s="21">
        <v>1.0</v>
      </c>
      <c r="M119" s="21" t="s">
        <v>309</v>
      </c>
      <c r="N119" s="11">
        <f>IFERROR(__xludf.DUMMYFUNCTION("IFERROR(VALUE(REGEXEXTRACT(M119, ""(\d+)\s+(sessions?|days?|weeks?|Weeks?|Sessions?|Days?)"")), 1)"),10.0)</f>
        <v>10</v>
      </c>
    </row>
    <row r="120" ht="15.75" customHeight="1">
      <c r="A120" s="21" t="s">
        <v>164</v>
      </c>
      <c r="B120" s="21" t="s">
        <v>164</v>
      </c>
      <c r="C120" s="21" t="s">
        <v>293</v>
      </c>
      <c r="D120" s="30" t="s">
        <v>294</v>
      </c>
      <c r="E120" s="30" t="s">
        <v>295</v>
      </c>
      <c r="F120" s="19">
        <v>0.4791666666666667</v>
      </c>
      <c r="G120" s="19">
        <v>0.5</v>
      </c>
      <c r="H120" s="7">
        <f t="shared" si="1"/>
        <v>0.5</v>
      </c>
      <c r="I120" s="20">
        <v>210.0</v>
      </c>
      <c r="J120" s="10">
        <f t="shared" si="2"/>
        <v>42</v>
      </c>
      <c r="K120" s="21" t="s">
        <v>297</v>
      </c>
      <c r="L120" s="21">
        <v>1.0</v>
      </c>
      <c r="M120" s="21" t="s">
        <v>309</v>
      </c>
      <c r="N120" s="11">
        <f>IFERROR(__xludf.DUMMYFUNCTION("IFERROR(VALUE(REGEXEXTRACT(M120, ""(\d+)\s+(sessions?|days?|weeks?|Weeks?|Sessions?|Days?)"")), 1)"),10.0)</f>
        <v>10</v>
      </c>
    </row>
    <row r="121" ht="15.75" customHeight="1">
      <c r="A121" s="21" t="s">
        <v>164</v>
      </c>
      <c r="B121" s="21" t="s">
        <v>164</v>
      </c>
      <c r="C121" s="21" t="s">
        <v>293</v>
      </c>
      <c r="D121" s="30" t="s">
        <v>294</v>
      </c>
      <c r="E121" s="30" t="s">
        <v>295</v>
      </c>
      <c r="F121" s="19">
        <v>0.3958333333333333</v>
      </c>
      <c r="G121" s="19">
        <v>0.4166666666666667</v>
      </c>
      <c r="H121" s="7">
        <f t="shared" si="1"/>
        <v>0.5</v>
      </c>
      <c r="I121" s="20">
        <v>210.0</v>
      </c>
      <c r="J121" s="10">
        <f t="shared" si="2"/>
        <v>42</v>
      </c>
      <c r="K121" s="21" t="s">
        <v>297</v>
      </c>
      <c r="L121" s="21">
        <v>1.0</v>
      </c>
      <c r="M121" s="21" t="s">
        <v>310</v>
      </c>
      <c r="N121" s="11">
        <f>IFERROR(__xludf.DUMMYFUNCTION("IFERROR(VALUE(REGEXEXTRACT(M121, ""(\d+)\s+(sessions?|days?|weeks?|Weeks?|Sessions?|Days?)"")), 1)"),10.0)</f>
        <v>10</v>
      </c>
    </row>
    <row r="122" ht="15.75" customHeight="1">
      <c r="A122" s="21" t="s">
        <v>164</v>
      </c>
      <c r="B122" s="21" t="s">
        <v>164</v>
      </c>
      <c r="C122" s="21" t="s">
        <v>293</v>
      </c>
      <c r="D122" s="30" t="s">
        <v>294</v>
      </c>
      <c r="E122" s="30" t="s">
        <v>295</v>
      </c>
      <c r="F122" s="19">
        <v>0.4166666666666667</v>
      </c>
      <c r="G122" s="19">
        <v>0.4375</v>
      </c>
      <c r="H122" s="7">
        <f t="shared" si="1"/>
        <v>0.5</v>
      </c>
      <c r="I122" s="20">
        <v>210.0</v>
      </c>
      <c r="J122" s="10">
        <f t="shared" si="2"/>
        <v>42</v>
      </c>
      <c r="K122" s="21" t="s">
        <v>297</v>
      </c>
      <c r="L122" s="21">
        <v>1.0</v>
      </c>
      <c r="M122" s="21" t="s">
        <v>310</v>
      </c>
      <c r="N122" s="11">
        <f>IFERROR(__xludf.DUMMYFUNCTION("IFERROR(VALUE(REGEXEXTRACT(M122, ""(\d+)\s+(sessions?|days?|weeks?|Weeks?|Sessions?|Days?)"")), 1)"),10.0)</f>
        <v>10</v>
      </c>
    </row>
    <row r="123" ht="15.75" customHeight="1">
      <c r="A123" s="21" t="s">
        <v>164</v>
      </c>
      <c r="B123" s="21" t="s">
        <v>164</v>
      </c>
      <c r="C123" s="21" t="s">
        <v>293</v>
      </c>
      <c r="D123" s="30" t="s">
        <v>294</v>
      </c>
      <c r="E123" s="30" t="s">
        <v>295</v>
      </c>
      <c r="F123" s="19">
        <v>0.4583333333333333</v>
      </c>
      <c r="G123" s="19">
        <v>0.4791666666666667</v>
      </c>
      <c r="H123" s="7">
        <f t="shared" si="1"/>
        <v>0.5</v>
      </c>
      <c r="I123" s="20">
        <v>210.0</v>
      </c>
      <c r="J123" s="10">
        <f t="shared" si="2"/>
        <v>42</v>
      </c>
      <c r="K123" s="21" t="s">
        <v>297</v>
      </c>
      <c r="L123" s="21">
        <v>1.0</v>
      </c>
      <c r="M123" s="21" t="s">
        <v>310</v>
      </c>
      <c r="N123" s="11">
        <f>IFERROR(__xludf.DUMMYFUNCTION("IFERROR(VALUE(REGEXEXTRACT(M123, ""(\d+)\s+(sessions?|days?|weeks?|Weeks?|Sessions?|Days?)"")), 1)"),10.0)</f>
        <v>10</v>
      </c>
    </row>
    <row r="124" ht="15.75" customHeight="1">
      <c r="A124" s="21" t="s">
        <v>164</v>
      </c>
      <c r="B124" s="21" t="s">
        <v>164</v>
      </c>
      <c r="C124" s="21" t="s">
        <v>293</v>
      </c>
      <c r="D124" s="30" t="s">
        <v>294</v>
      </c>
      <c r="E124" s="30" t="s">
        <v>295</v>
      </c>
      <c r="F124" s="19">
        <v>0.6875</v>
      </c>
      <c r="G124" s="19">
        <v>0.7083333333333334</v>
      </c>
      <c r="H124" s="7">
        <f t="shared" si="1"/>
        <v>0.5</v>
      </c>
      <c r="I124" s="20">
        <v>210.0</v>
      </c>
      <c r="J124" s="10">
        <f t="shared" si="2"/>
        <v>42</v>
      </c>
      <c r="K124" s="21" t="s">
        <v>297</v>
      </c>
      <c r="L124" s="21">
        <v>1.0</v>
      </c>
      <c r="M124" s="21" t="s">
        <v>311</v>
      </c>
      <c r="N124" s="11">
        <f>IFERROR(__xludf.DUMMYFUNCTION("IFERROR(VALUE(REGEXEXTRACT(M124, ""(\d+)\s+(sessions?|days?|weeks?|Weeks?|Sessions?|Days?)"")), 1)"),10.0)</f>
        <v>10</v>
      </c>
    </row>
    <row r="125" ht="15.75" customHeight="1">
      <c r="A125" s="21" t="s">
        <v>164</v>
      </c>
      <c r="B125" s="21" t="s">
        <v>164</v>
      </c>
      <c r="C125" s="13" t="s">
        <v>293</v>
      </c>
      <c r="D125" s="30" t="s">
        <v>294</v>
      </c>
      <c r="E125" s="30" t="s">
        <v>295</v>
      </c>
      <c r="F125" s="15">
        <v>0.7291666666666666</v>
      </c>
      <c r="G125" s="15">
        <v>0.75</v>
      </c>
      <c r="H125" s="7">
        <f t="shared" si="1"/>
        <v>0.5</v>
      </c>
      <c r="I125" s="16">
        <v>210.0</v>
      </c>
      <c r="J125" s="10">
        <f t="shared" si="2"/>
        <v>42</v>
      </c>
      <c r="K125" s="13" t="s">
        <v>297</v>
      </c>
      <c r="L125" s="13">
        <v>1.0</v>
      </c>
      <c r="M125" s="13" t="s">
        <v>311</v>
      </c>
      <c r="N125" s="11">
        <f>IFERROR(__xludf.DUMMYFUNCTION("IFERROR(VALUE(REGEXEXTRACT(M125, ""(\d+)\s+(sessions?|days?|weeks?|Weeks?|Sessions?|Days?)"")), 1)"),10.0)</f>
        <v>10</v>
      </c>
    </row>
    <row r="126" ht="15.75" customHeight="1">
      <c r="A126" s="21" t="s">
        <v>164</v>
      </c>
      <c r="B126" s="21" t="s">
        <v>164</v>
      </c>
      <c r="C126" s="32" t="s">
        <v>293</v>
      </c>
      <c r="D126" s="30" t="s">
        <v>294</v>
      </c>
      <c r="E126" s="30" t="s">
        <v>295</v>
      </c>
      <c r="F126" s="33">
        <v>0.7708333333333334</v>
      </c>
      <c r="G126" s="33">
        <v>0.7916666666666666</v>
      </c>
      <c r="H126" s="7">
        <f t="shared" si="1"/>
        <v>0.5</v>
      </c>
      <c r="I126" s="34">
        <v>210.0</v>
      </c>
      <c r="J126" s="10">
        <f t="shared" si="2"/>
        <v>42</v>
      </c>
      <c r="K126" s="35" t="s">
        <v>297</v>
      </c>
      <c r="L126" s="35">
        <v>1.0</v>
      </c>
      <c r="M126" s="32" t="s">
        <v>311</v>
      </c>
      <c r="N126" s="11">
        <f>IFERROR(__xludf.DUMMYFUNCTION("IFERROR(VALUE(REGEXEXTRACT(M126, ""(\d+)\s+(sessions?|days?|weeks?|Weeks?|Sessions?|Days?)"")), 1)"),10.0)</f>
        <v>10</v>
      </c>
    </row>
    <row r="127" ht="15.75" customHeight="1">
      <c r="A127" s="21" t="s">
        <v>164</v>
      </c>
      <c r="B127" s="21" t="s">
        <v>164</v>
      </c>
      <c r="C127" s="32" t="s">
        <v>293</v>
      </c>
      <c r="D127" s="36" t="s">
        <v>294</v>
      </c>
      <c r="E127" s="36" t="s">
        <v>295</v>
      </c>
      <c r="F127" s="37">
        <v>0.7916666666666666</v>
      </c>
      <c r="G127" s="37">
        <v>0.8125</v>
      </c>
      <c r="H127" s="7">
        <f t="shared" si="1"/>
        <v>0.5</v>
      </c>
      <c r="I127" s="34">
        <v>210.0</v>
      </c>
      <c r="J127" s="10">
        <f t="shared" si="2"/>
        <v>42</v>
      </c>
      <c r="K127" s="35" t="s">
        <v>297</v>
      </c>
      <c r="L127" s="35">
        <v>1.0</v>
      </c>
      <c r="M127" s="32" t="s">
        <v>311</v>
      </c>
      <c r="N127" s="11">
        <f>IFERROR(__xludf.DUMMYFUNCTION("IFERROR(VALUE(REGEXEXTRACT(M127, ""(\d+)\s+(sessions?|days?|weeks?|Weeks?|Sessions?|Days?)"")), 1)"),10.0)</f>
        <v>10</v>
      </c>
    </row>
    <row r="128" ht="15.75" customHeight="1">
      <c r="A128" s="21" t="s">
        <v>164</v>
      </c>
      <c r="B128" s="21" t="s">
        <v>164</v>
      </c>
      <c r="C128" s="32" t="s">
        <v>312</v>
      </c>
      <c r="D128" s="36" t="s">
        <v>313</v>
      </c>
      <c r="E128" s="36" t="s">
        <v>314</v>
      </c>
      <c r="F128" s="37">
        <v>0.7916666666666666</v>
      </c>
      <c r="G128" s="37">
        <v>0.8125</v>
      </c>
      <c r="H128" s="7">
        <f t="shared" si="1"/>
        <v>0.5</v>
      </c>
      <c r="I128" s="34">
        <v>112.0</v>
      </c>
      <c r="J128" s="10">
        <f t="shared" si="2"/>
        <v>22.4</v>
      </c>
      <c r="K128" s="35" t="s">
        <v>297</v>
      </c>
      <c r="L128" s="35">
        <v>5.0</v>
      </c>
      <c r="M128" s="32" t="s">
        <v>311</v>
      </c>
      <c r="N128" s="11">
        <f>IFERROR(__xludf.DUMMYFUNCTION("IFERROR(VALUE(REGEXEXTRACT(M128, ""(\d+)\s+(sessions?|days?|weeks?|Weeks?|Sessions?|Days?)"")), 1)"),10.0)</f>
        <v>10</v>
      </c>
    </row>
    <row r="129" ht="15.75" customHeight="1">
      <c r="A129" s="21" t="s">
        <v>164</v>
      </c>
      <c r="B129" s="21" t="s">
        <v>164</v>
      </c>
      <c r="C129" s="32" t="s">
        <v>312</v>
      </c>
      <c r="D129" s="36" t="s">
        <v>313</v>
      </c>
      <c r="E129" s="36" t="s">
        <v>314</v>
      </c>
      <c r="F129" s="37">
        <v>0.7291666666666666</v>
      </c>
      <c r="G129" s="37">
        <v>0.75</v>
      </c>
      <c r="H129" s="7">
        <f t="shared" si="1"/>
        <v>0.5</v>
      </c>
      <c r="I129" s="38">
        <v>112.0</v>
      </c>
      <c r="J129" s="10">
        <f t="shared" si="2"/>
        <v>22.4</v>
      </c>
      <c r="K129" s="35" t="s">
        <v>297</v>
      </c>
      <c r="L129" s="35">
        <v>5.0</v>
      </c>
      <c r="M129" s="32" t="s">
        <v>306</v>
      </c>
      <c r="N129" s="11">
        <f>IFERROR(__xludf.DUMMYFUNCTION("IFERROR(VALUE(REGEXEXTRACT(M129, ""(\d+)\s+(sessions?|days?|weeks?|Weeks?|Sessions?|Days?)"")), 1)"),10.0)</f>
        <v>10</v>
      </c>
    </row>
    <row r="130" ht="15.75" customHeight="1">
      <c r="A130" s="21" t="s">
        <v>164</v>
      </c>
      <c r="B130" s="21" t="s">
        <v>164</v>
      </c>
      <c r="C130" s="32" t="s">
        <v>312</v>
      </c>
      <c r="D130" s="36" t="s">
        <v>313</v>
      </c>
      <c r="E130" s="36" t="s">
        <v>314</v>
      </c>
      <c r="F130" s="37">
        <v>0.6875</v>
      </c>
      <c r="G130" s="37">
        <v>0.7083333333333334</v>
      </c>
      <c r="H130" s="7">
        <f t="shared" si="1"/>
        <v>0.5</v>
      </c>
      <c r="I130" s="34">
        <v>112.0</v>
      </c>
      <c r="J130" s="10">
        <f t="shared" si="2"/>
        <v>22.4</v>
      </c>
      <c r="K130" s="35" t="s">
        <v>297</v>
      </c>
      <c r="L130" s="35">
        <v>5.0</v>
      </c>
      <c r="M130" s="32" t="s">
        <v>307</v>
      </c>
      <c r="N130" s="11">
        <f>IFERROR(__xludf.DUMMYFUNCTION("IFERROR(VALUE(REGEXEXTRACT(M130, ""(\d+)\s+(sessions?|days?|weeks?|Weeks?|Sessions?|Days?)"")), 1)"),10.0)</f>
        <v>10</v>
      </c>
    </row>
    <row r="131" ht="15.75" customHeight="1">
      <c r="A131" s="21" t="s">
        <v>164</v>
      </c>
      <c r="B131" s="21" t="s">
        <v>164</v>
      </c>
      <c r="C131" s="13" t="s">
        <v>312</v>
      </c>
      <c r="D131" s="36" t="s">
        <v>313</v>
      </c>
      <c r="E131" s="36" t="s">
        <v>314</v>
      </c>
      <c r="F131" s="15">
        <v>0.75</v>
      </c>
      <c r="G131" s="15">
        <v>0.7708333333333334</v>
      </c>
      <c r="H131" s="7">
        <f t="shared" si="1"/>
        <v>0.5</v>
      </c>
      <c r="I131" s="16">
        <v>112.0</v>
      </c>
      <c r="J131" s="10">
        <f t="shared" si="2"/>
        <v>22.4</v>
      </c>
      <c r="K131" s="13" t="s">
        <v>297</v>
      </c>
      <c r="L131" s="13">
        <v>5.0</v>
      </c>
      <c r="M131" s="13" t="s">
        <v>308</v>
      </c>
      <c r="N131" s="11">
        <f>IFERROR(__xludf.DUMMYFUNCTION("IFERROR(VALUE(REGEXEXTRACT(M131, ""(\d+)\s+(sessions?|days?|weeks?|Weeks?|Sessions?|Days?)"")), 1)"),10.0)</f>
        <v>10</v>
      </c>
    </row>
    <row r="132" ht="15.75" customHeight="1">
      <c r="A132" s="21" t="s">
        <v>164</v>
      </c>
      <c r="B132" s="21" t="s">
        <v>164</v>
      </c>
      <c r="C132" s="21" t="s">
        <v>312</v>
      </c>
      <c r="D132" s="36" t="s">
        <v>313</v>
      </c>
      <c r="E132" s="36" t="s">
        <v>314</v>
      </c>
      <c r="F132" s="19">
        <v>0.4375</v>
      </c>
      <c r="G132" s="19">
        <v>0.4583333333333333</v>
      </c>
      <c r="H132" s="7">
        <f t="shared" si="1"/>
        <v>0.5</v>
      </c>
      <c r="I132" s="20">
        <v>112.0</v>
      </c>
      <c r="J132" s="10">
        <f t="shared" si="2"/>
        <v>22.4</v>
      </c>
      <c r="K132" s="21" t="s">
        <v>297</v>
      </c>
      <c r="L132" s="21">
        <v>5.0</v>
      </c>
      <c r="M132" s="21" t="s">
        <v>309</v>
      </c>
      <c r="N132" s="11">
        <f>IFERROR(__xludf.DUMMYFUNCTION("IFERROR(VALUE(REGEXEXTRACT(M132, ""(\d+)\s+(sessions?|days?|weeks?|Weeks?|Sessions?|Days?)"")), 1)"),10.0)</f>
        <v>10</v>
      </c>
    </row>
    <row r="133" ht="15.75" customHeight="1">
      <c r="A133" s="21" t="s">
        <v>164</v>
      </c>
      <c r="B133" s="21" t="s">
        <v>164</v>
      </c>
      <c r="C133" s="21" t="s">
        <v>312</v>
      </c>
      <c r="D133" s="36" t="s">
        <v>313</v>
      </c>
      <c r="E133" s="36" t="s">
        <v>314</v>
      </c>
      <c r="F133" s="19">
        <v>0.4583333333333333</v>
      </c>
      <c r="G133" s="19">
        <v>0.4791666666666667</v>
      </c>
      <c r="H133" s="7">
        <f t="shared" si="1"/>
        <v>0.5</v>
      </c>
      <c r="I133" s="20">
        <v>112.0</v>
      </c>
      <c r="J133" s="10">
        <f t="shared" si="2"/>
        <v>22.4</v>
      </c>
      <c r="K133" s="21" t="s">
        <v>297</v>
      </c>
      <c r="L133" s="21">
        <v>5.0</v>
      </c>
      <c r="M133" s="21" t="s">
        <v>310</v>
      </c>
      <c r="N133" s="11">
        <f>IFERROR(__xludf.DUMMYFUNCTION("IFERROR(VALUE(REGEXEXTRACT(M133, ""(\d+)\s+(sessions?|days?|weeks?|Weeks?|Sessions?|Days?)"")), 1)"),10.0)</f>
        <v>10</v>
      </c>
    </row>
    <row r="134" ht="15.75" customHeight="1">
      <c r="A134" s="21" t="s">
        <v>164</v>
      </c>
      <c r="B134" s="21" t="s">
        <v>164</v>
      </c>
      <c r="C134" s="21" t="s">
        <v>312</v>
      </c>
      <c r="D134" s="36" t="s">
        <v>313</v>
      </c>
      <c r="E134" s="36" t="s">
        <v>314</v>
      </c>
      <c r="F134" s="31">
        <v>0.7083333333333334</v>
      </c>
      <c r="G134" s="31">
        <v>0.7291666666666666</v>
      </c>
      <c r="H134" s="7">
        <f t="shared" si="1"/>
        <v>0.5</v>
      </c>
      <c r="I134" s="20">
        <v>112.0</v>
      </c>
      <c r="J134" s="10">
        <f t="shared" si="2"/>
        <v>22.4</v>
      </c>
      <c r="K134" s="21" t="s">
        <v>297</v>
      </c>
      <c r="L134" s="21">
        <v>5.0</v>
      </c>
      <c r="M134" s="21" t="s">
        <v>311</v>
      </c>
      <c r="N134" s="11">
        <f>IFERROR(__xludf.DUMMYFUNCTION("IFERROR(VALUE(REGEXEXTRACT(M134, ""(\d+)\s+(sessions?|days?|weeks?|Weeks?|Sessions?|Days?)"")), 1)"),10.0)</f>
        <v>10</v>
      </c>
    </row>
    <row r="135" ht="15.75" customHeight="1">
      <c r="A135" s="21" t="s">
        <v>164</v>
      </c>
      <c r="B135" s="21" t="s">
        <v>164</v>
      </c>
      <c r="C135" s="21" t="s">
        <v>312</v>
      </c>
      <c r="D135" s="36" t="s">
        <v>313</v>
      </c>
      <c r="E135" s="36" t="s">
        <v>314</v>
      </c>
      <c r="F135" s="19">
        <v>0.75</v>
      </c>
      <c r="G135" s="19">
        <v>0.7708333333333334</v>
      </c>
      <c r="H135" s="7">
        <f t="shared" si="1"/>
        <v>0.5</v>
      </c>
      <c r="I135" s="20">
        <v>112.0</v>
      </c>
      <c r="J135" s="10">
        <f t="shared" si="2"/>
        <v>22.4</v>
      </c>
      <c r="K135" s="21" t="s">
        <v>297</v>
      </c>
      <c r="L135" s="21" t="s">
        <v>298</v>
      </c>
      <c r="M135" s="21" t="s">
        <v>305</v>
      </c>
      <c r="N135" s="11">
        <f>IFERROR(__xludf.DUMMYFUNCTION("IFERROR(VALUE(REGEXEXTRACT(M135, ""(\d+)\s+(sessions?|days?|weeks?|Weeks?|Sessions?|Days?)"")), 1)"),10.0)</f>
        <v>10</v>
      </c>
    </row>
    <row r="136" ht="15.75" customHeight="1">
      <c r="A136" s="21" t="s">
        <v>164</v>
      </c>
      <c r="B136" s="21" t="s">
        <v>164</v>
      </c>
      <c r="C136" s="21" t="s">
        <v>315</v>
      </c>
      <c r="D136" s="30" t="s">
        <v>294</v>
      </c>
      <c r="E136" s="30" t="s">
        <v>295</v>
      </c>
      <c r="F136" s="19">
        <v>0.375</v>
      </c>
      <c r="G136" s="31">
        <v>0.3958333333333333</v>
      </c>
      <c r="H136" s="7">
        <f t="shared" si="1"/>
        <v>0.5</v>
      </c>
      <c r="I136" s="39">
        <v>171.0</v>
      </c>
      <c r="J136" s="10">
        <f t="shared" si="2"/>
        <v>68.4</v>
      </c>
      <c r="K136" s="21" t="s">
        <v>297</v>
      </c>
      <c r="L136" s="21" t="s">
        <v>298</v>
      </c>
      <c r="M136" s="21" t="s">
        <v>299</v>
      </c>
      <c r="N136" s="11">
        <f>IFERROR(__xludf.DUMMYFUNCTION("IFERROR(VALUE(REGEXEXTRACT(M136, ""(\d+)\s+(sessions?|days?|weeks?|Weeks?|Sessions?|Days?)"")), 1)"),5.0)</f>
        <v>5</v>
      </c>
    </row>
    <row r="137" ht="15.75" customHeight="1">
      <c r="A137" s="21" t="s">
        <v>164</v>
      </c>
      <c r="B137" s="21" t="s">
        <v>164</v>
      </c>
      <c r="C137" s="21" t="s">
        <v>315</v>
      </c>
      <c r="D137" s="30" t="s">
        <v>294</v>
      </c>
      <c r="E137" s="30" t="s">
        <v>295</v>
      </c>
      <c r="F137" s="19">
        <v>0.4375</v>
      </c>
      <c r="G137" s="19">
        <v>0.4583333333333333</v>
      </c>
      <c r="H137" s="7">
        <f t="shared" si="1"/>
        <v>0.5</v>
      </c>
      <c r="I137" s="40">
        <v>171.0</v>
      </c>
      <c r="J137" s="10">
        <f t="shared" si="2"/>
        <v>68.4</v>
      </c>
      <c r="K137" s="21" t="s">
        <v>297</v>
      </c>
      <c r="L137" s="21" t="s">
        <v>298</v>
      </c>
      <c r="M137" s="21" t="s">
        <v>299</v>
      </c>
      <c r="N137" s="11">
        <f>IFERROR(__xludf.DUMMYFUNCTION("IFERROR(VALUE(REGEXEXTRACT(M137, ""(\d+)\s+(sessions?|days?|weeks?|Weeks?|Sessions?|Days?)"")), 1)"),5.0)</f>
        <v>5</v>
      </c>
    </row>
    <row r="138" ht="15.75" customHeight="1">
      <c r="A138" s="21" t="s">
        <v>164</v>
      </c>
      <c r="B138" s="21" t="s">
        <v>164</v>
      </c>
      <c r="C138" s="21" t="s">
        <v>315</v>
      </c>
      <c r="D138" s="30" t="s">
        <v>294</v>
      </c>
      <c r="E138" s="30" t="s">
        <v>295</v>
      </c>
      <c r="F138" s="19">
        <v>0.4791666666666667</v>
      </c>
      <c r="G138" s="19">
        <v>0.5</v>
      </c>
      <c r="H138" s="7">
        <f t="shared" si="1"/>
        <v>0.5</v>
      </c>
      <c r="I138" s="20">
        <v>171.0</v>
      </c>
      <c r="J138" s="10">
        <f t="shared" si="2"/>
        <v>68.4</v>
      </c>
      <c r="K138" s="21" t="s">
        <v>297</v>
      </c>
      <c r="L138" s="21" t="s">
        <v>298</v>
      </c>
      <c r="M138" s="21" t="s">
        <v>299</v>
      </c>
      <c r="N138" s="11">
        <f>IFERROR(__xludf.DUMMYFUNCTION("IFERROR(VALUE(REGEXEXTRACT(M138, ""(\d+)\s+(sessions?|days?|weeks?|Weeks?|Sessions?|Days?)"")), 1)"),5.0)</f>
        <v>5</v>
      </c>
    </row>
    <row r="139" ht="15.75" customHeight="1">
      <c r="A139" s="21" t="s">
        <v>164</v>
      </c>
      <c r="B139" s="21" t="s">
        <v>164</v>
      </c>
      <c r="C139" s="21" t="s">
        <v>315</v>
      </c>
      <c r="D139" s="30" t="s">
        <v>294</v>
      </c>
      <c r="E139" s="30" t="s">
        <v>295</v>
      </c>
      <c r="F139" s="19">
        <v>0.6875</v>
      </c>
      <c r="G139" s="19">
        <v>0.7083333333333334</v>
      </c>
      <c r="H139" s="7">
        <f t="shared" si="1"/>
        <v>0.5</v>
      </c>
      <c r="I139" s="20">
        <v>171.0</v>
      </c>
      <c r="J139" s="10">
        <f t="shared" si="2"/>
        <v>68.4</v>
      </c>
      <c r="K139" s="21" t="s">
        <v>297</v>
      </c>
      <c r="L139" s="21" t="s">
        <v>298</v>
      </c>
      <c r="M139" s="21" t="s">
        <v>299</v>
      </c>
      <c r="N139" s="11">
        <f>IFERROR(__xludf.DUMMYFUNCTION("IFERROR(VALUE(REGEXEXTRACT(M139, ""(\d+)\s+(sessions?|days?|weeks?|Weeks?|Sessions?|Days?)"")), 1)"),5.0)</f>
        <v>5</v>
      </c>
    </row>
    <row r="140" ht="1.5" customHeight="1">
      <c r="A140" s="21" t="s">
        <v>164</v>
      </c>
      <c r="B140" s="21" t="s">
        <v>164</v>
      </c>
      <c r="C140" s="21" t="s">
        <v>315</v>
      </c>
      <c r="D140" s="30" t="s">
        <v>294</v>
      </c>
      <c r="E140" s="30" t="s">
        <v>295</v>
      </c>
      <c r="F140" s="19">
        <v>0.7083333333333334</v>
      </c>
      <c r="G140" s="19">
        <v>0.7291666666666666</v>
      </c>
      <c r="H140" s="7">
        <f t="shared" si="1"/>
        <v>0.5</v>
      </c>
      <c r="I140" s="20">
        <v>171.0</v>
      </c>
      <c r="J140" s="10">
        <f t="shared" si="2"/>
        <v>68.4</v>
      </c>
      <c r="K140" s="21" t="s">
        <v>297</v>
      </c>
      <c r="L140" s="21" t="s">
        <v>298</v>
      </c>
      <c r="M140" s="21" t="s">
        <v>299</v>
      </c>
      <c r="N140" s="11">
        <f>IFERROR(__xludf.DUMMYFUNCTION("IFERROR(VALUE(REGEXEXTRACT(M140, ""(\d+)\s+(sessions?|days?|weeks?|Weeks?|Sessions?|Days?)"")), 1)"),5.0)</f>
        <v>5</v>
      </c>
    </row>
    <row r="141" ht="15.75" customHeight="1">
      <c r="A141" s="21" t="s">
        <v>164</v>
      </c>
      <c r="B141" s="21" t="s">
        <v>164</v>
      </c>
      <c r="C141" s="21" t="s">
        <v>315</v>
      </c>
      <c r="D141" s="30" t="s">
        <v>294</v>
      </c>
      <c r="E141" s="30" t="s">
        <v>295</v>
      </c>
      <c r="F141" s="19">
        <v>0.75</v>
      </c>
      <c r="G141" s="19">
        <v>0.7708333333333334</v>
      </c>
      <c r="H141" s="7">
        <f t="shared" si="1"/>
        <v>0.5</v>
      </c>
      <c r="I141" s="20">
        <v>171.0</v>
      </c>
      <c r="J141" s="10">
        <f t="shared" si="2"/>
        <v>68.4</v>
      </c>
      <c r="K141" s="21" t="s">
        <v>297</v>
      </c>
      <c r="L141" s="21" t="s">
        <v>298</v>
      </c>
      <c r="M141" s="21" t="s">
        <v>299</v>
      </c>
      <c r="N141" s="11">
        <f>IFERROR(__xludf.DUMMYFUNCTION("IFERROR(VALUE(REGEXEXTRACT(M141, ""(\d+)\s+(sessions?|days?|weeks?|Weeks?|Sessions?|Days?)"")), 1)"),5.0)</f>
        <v>5</v>
      </c>
    </row>
    <row r="142" ht="15.75" customHeight="1">
      <c r="A142" s="21" t="s">
        <v>164</v>
      </c>
      <c r="B142" s="21" t="s">
        <v>164</v>
      </c>
      <c r="C142" s="21" t="s">
        <v>315</v>
      </c>
      <c r="D142" s="30" t="s">
        <v>294</v>
      </c>
      <c r="E142" s="30" t="s">
        <v>295</v>
      </c>
      <c r="F142" s="19">
        <v>0.3541666666666667</v>
      </c>
      <c r="G142" s="19">
        <v>0.375</v>
      </c>
      <c r="H142" s="7">
        <f t="shared" si="1"/>
        <v>0.5</v>
      </c>
      <c r="I142" s="20">
        <v>171.0</v>
      </c>
      <c r="J142" s="10">
        <f t="shared" si="2"/>
        <v>68.4</v>
      </c>
      <c r="K142" s="21" t="s">
        <v>297</v>
      </c>
      <c r="L142" s="21" t="s">
        <v>298</v>
      </c>
      <c r="M142" s="21" t="s">
        <v>304</v>
      </c>
      <c r="N142" s="11">
        <f>IFERROR(__xludf.DUMMYFUNCTION("IFERROR(VALUE(REGEXEXTRACT(M142, ""(\d+)\s+(sessions?|days?|weeks?|Weeks?|Sessions?|Days?)"")), 1)"),5.0)</f>
        <v>5</v>
      </c>
    </row>
    <row r="143" ht="15.75" customHeight="1">
      <c r="A143" s="21" t="s">
        <v>164</v>
      </c>
      <c r="B143" s="21" t="s">
        <v>164</v>
      </c>
      <c r="C143" s="6" t="s">
        <v>315</v>
      </c>
      <c r="D143" s="30" t="s">
        <v>294</v>
      </c>
      <c r="E143" s="30" t="s">
        <v>295</v>
      </c>
      <c r="F143" s="41">
        <v>0.4166666666666667</v>
      </c>
      <c r="G143" s="41">
        <v>0.4375</v>
      </c>
      <c r="H143" s="7">
        <f t="shared" si="1"/>
        <v>0.5</v>
      </c>
      <c r="I143" s="10">
        <v>171.0</v>
      </c>
      <c r="J143" s="10">
        <f t="shared" si="2"/>
        <v>68.4</v>
      </c>
      <c r="K143" s="6" t="s">
        <v>297</v>
      </c>
      <c r="L143" s="6" t="s">
        <v>298</v>
      </c>
      <c r="M143" s="6" t="s">
        <v>304</v>
      </c>
      <c r="N143" s="11">
        <f>IFERROR(__xludf.DUMMYFUNCTION("IFERROR(VALUE(REGEXEXTRACT(M143, ""(\d+)\s+(sessions?|days?|weeks?|Weeks?|Sessions?|Days?)"")), 1)"),5.0)</f>
        <v>5</v>
      </c>
    </row>
    <row r="144" ht="15.75" customHeight="1">
      <c r="A144" s="21" t="s">
        <v>164</v>
      </c>
      <c r="B144" s="21" t="s">
        <v>164</v>
      </c>
      <c r="C144" s="6" t="s">
        <v>315</v>
      </c>
      <c r="D144" s="30" t="s">
        <v>294</v>
      </c>
      <c r="E144" s="30" t="s">
        <v>295</v>
      </c>
      <c r="F144" s="41">
        <v>0.4791666666666667</v>
      </c>
      <c r="G144" s="41">
        <v>0.5</v>
      </c>
      <c r="H144" s="7">
        <f t="shared" si="1"/>
        <v>0.5</v>
      </c>
      <c r="I144" s="10">
        <v>171.0</v>
      </c>
      <c r="J144" s="10">
        <f t="shared" si="2"/>
        <v>68.4</v>
      </c>
      <c r="K144" s="6" t="s">
        <v>297</v>
      </c>
      <c r="L144" s="6" t="s">
        <v>298</v>
      </c>
      <c r="M144" s="6" t="s">
        <v>304</v>
      </c>
      <c r="N144" s="11">
        <f>IFERROR(__xludf.DUMMYFUNCTION("IFERROR(VALUE(REGEXEXTRACT(M144, ""(\d+)\s+(sessions?|days?|weeks?|Weeks?|Sessions?|Days?)"")), 1)"),5.0)</f>
        <v>5</v>
      </c>
    </row>
    <row r="145" ht="15.75" customHeight="1">
      <c r="A145" s="21" t="s">
        <v>164</v>
      </c>
      <c r="B145" s="21" t="s">
        <v>164</v>
      </c>
      <c r="C145" s="6" t="s">
        <v>315</v>
      </c>
      <c r="D145" s="30" t="s">
        <v>294</v>
      </c>
      <c r="E145" s="30" t="s">
        <v>295</v>
      </c>
      <c r="F145" s="41">
        <v>0.6875</v>
      </c>
      <c r="G145" s="41">
        <v>0.7083333333333334</v>
      </c>
      <c r="H145" s="7">
        <f t="shared" si="1"/>
        <v>0.5</v>
      </c>
      <c r="I145" s="10">
        <v>171.0</v>
      </c>
      <c r="J145" s="10">
        <f t="shared" si="2"/>
        <v>68.4</v>
      </c>
      <c r="K145" s="6" t="s">
        <v>297</v>
      </c>
      <c r="L145" s="6" t="s">
        <v>298</v>
      </c>
      <c r="M145" s="6" t="s">
        <v>304</v>
      </c>
      <c r="N145" s="11">
        <f>IFERROR(__xludf.DUMMYFUNCTION("IFERROR(VALUE(REGEXEXTRACT(M145, ""(\d+)\s+(sessions?|days?|weeks?|Weeks?|Sessions?|Days?)"")), 1)"),5.0)</f>
        <v>5</v>
      </c>
    </row>
    <row r="146" ht="15.75" customHeight="1">
      <c r="A146" s="21" t="s">
        <v>164</v>
      </c>
      <c r="B146" s="21" t="s">
        <v>164</v>
      </c>
      <c r="C146" s="6" t="s">
        <v>315</v>
      </c>
      <c r="D146" s="30" t="s">
        <v>294</v>
      </c>
      <c r="E146" s="30" t="s">
        <v>295</v>
      </c>
      <c r="F146" s="41">
        <v>0.7291666666666666</v>
      </c>
      <c r="G146" s="41">
        <v>0.75</v>
      </c>
      <c r="H146" s="7">
        <f t="shared" si="1"/>
        <v>0.5</v>
      </c>
      <c r="I146" s="10">
        <v>171.0</v>
      </c>
      <c r="J146" s="10">
        <f t="shared" si="2"/>
        <v>68.4</v>
      </c>
      <c r="K146" s="6" t="s">
        <v>297</v>
      </c>
      <c r="L146" s="6" t="s">
        <v>298</v>
      </c>
      <c r="M146" s="6" t="s">
        <v>304</v>
      </c>
      <c r="N146" s="11">
        <f>IFERROR(__xludf.DUMMYFUNCTION("IFERROR(VALUE(REGEXEXTRACT(M146, ""(\d+)\s+(sessions?|days?|weeks?|Weeks?|Sessions?|Days?)"")), 1)"),5.0)</f>
        <v>5</v>
      </c>
    </row>
    <row r="147" ht="15.75" customHeight="1">
      <c r="A147" s="21" t="s">
        <v>164</v>
      </c>
      <c r="B147" s="21" t="s">
        <v>164</v>
      </c>
      <c r="C147" s="6" t="s">
        <v>315</v>
      </c>
      <c r="D147" s="30" t="s">
        <v>294</v>
      </c>
      <c r="E147" s="30" t="s">
        <v>295</v>
      </c>
      <c r="F147" s="41">
        <v>0.75</v>
      </c>
      <c r="G147" s="41">
        <v>0.7708333333333334</v>
      </c>
      <c r="H147" s="7">
        <f t="shared" si="1"/>
        <v>0.5</v>
      </c>
      <c r="I147" s="10">
        <v>171.0</v>
      </c>
      <c r="J147" s="10">
        <f t="shared" si="2"/>
        <v>68.4</v>
      </c>
      <c r="K147" s="6" t="s">
        <v>297</v>
      </c>
      <c r="L147" s="6" t="s">
        <v>298</v>
      </c>
      <c r="M147" s="6" t="s">
        <v>304</v>
      </c>
      <c r="N147" s="11">
        <f>IFERROR(__xludf.DUMMYFUNCTION("IFERROR(VALUE(REGEXEXTRACT(M147, ""(\d+)\s+(sessions?|days?|weeks?|Weeks?|Sessions?|Days?)"")), 1)"),5.0)</f>
        <v>5</v>
      </c>
    </row>
    <row r="148" ht="15.75" customHeight="1">
      <c r="A148" s="21" t="s">
        <v>164</v>
      </c>
      <c r="B148" s="21" t="s">
        <v>164</v>
      </c>
      <c r="C148" s="6" t="s">
        <v>315</v>
      </c>
      <c r="D148" s="30" t="s">
        <v>294</v>
      </c>
      <c r="E148" s="30" t="s">
        <v>295</v>
      </c>
      <c r="F148" s="41">
        <v>0.4166666666666667</v>
      </c>
      <c r="G148" s="41">
        <v>0.4375</v>
      </c>
      <c r="H148" s="7">
        <f t="shared" si="1"/>
        <v>0.5</v>
      </c>
      <c r="I148" s="10">
        <v>171.0</v>
      </c>
      <c r="J148" s="10">
        <f t="shared" si="2"/>
        <v>68.4</v>
      </c>
      <c r="K148" s="6" t="s">
        <v>297</v>
      </c>
      <c r="L148" s="6" t="s">
        <v>298</v>
      </c>
      <c r="M148" s="6" t="s">
        <v>299</v>
      </c>
      <c r="N148" s="11">
        <f>IFERROR(__xludf.DUMMYFUNCTION("IFERROR(VALUE(REGEXEXTRACT(M148, ""(\d+)\s+(sessions?|days?|weeks?|Weeks?|Sessions?|Days?)"")), 1)"),5.0)</f>
        <v>5</v>
      </c>
    </row>
    <row r="149" ht="15.75" customHeight="1">
      <c r="A149" s="21" t="s">
        <v>164</v>
      </c>
      <c r="B149" s="21" t="s">
        <v>164</v>
      </c>
      <c r="C149" s="6" t="s">
        <v>315</v>
      </c>
      <c r="D149" s="30" t="s">
        <v>294</v>
      </c>
      <c r="E149" s="30" t="s">
        <v>295</v>
      </c>
      <c r="F149" s="41">
        <v>0.375</v>
      </c>
      <c r="G149" s="41">
        <v>0.3958333333333333</v>
      </c>
      <c r="H149" s="7">
        <f t="shared" si="1"/>
        <v>0.5</v>
      </c>
      <c r="I149" s="10">
        <v>171.0</v>
      </c>
      <c r="J149" s="10">
        <f t="shared" si="2"/>
        <v>68.4</v>
      </c>
      <c r="K149" s="6" t="s">
        <v>297</v>
      </c>
      <c r="L149" s="6" t="s">
        <v>298</v>
      </c>
      <c r="M149" s="6" t="s">
        <v>304</v>
      </c>
      <c r="N149" s="11">
        <f>IFERROR(__xludf.DUMMYFUNCTION("IFERROR(VALUE(REGEXEXTRACT(M149, ""(\d+)\s+(sessions?|days?|weeks?|Weeks?|Sessions?|Days?)"")), 1)"),5.0)</f>
        <v>5</v>
      </c>
    </row>
    <row r="150" ht="15.75" customHeight="1">
      <c r="A150" s="21" t="s">
        <v>164</v>
      </c>
      <c r="B150" s="21" t="s">
        <v>164</v>
      </c>
      <c r="C150" s="6" t="s">
        <v>315</v>
      </c>
      <c r="D150" s="30" t="s">
        <v>294</v>
      </c>
      <c r="E150" s="30" t="s">
        <v>295</v>
      </c>
      <c r="F150" s="41">
        <v>0.4375</v>
      </c>
      <c r="G150" s="41">
        <v>0.4583333333333333</v>
      </c>
      <c r="H150" s="7">
        <f t="shared" si="1"/>
        <v>0.5</v>
      </c>
      <c r="I150" s="10">
        <v>171.0</v>
      </c>
      <c r="J150" s="10">
        <f t="shared" si="2"/>
        <v>68.4</v>
      </c>
      <c r="K150" s="6" t="s">
        <v>297</v>
      </c>
      <c r="L150" s="6">
        <v>1.0</v>
      </c>
      <c r="M150" s="6" t="s">
        <v>304</v>
      </c>
      <c r="N150" s="11">
        <f>IFERROR(__xludf.DUMMYFUNCTION("IFERROR(VALUE(REGEXEXTRACT(M150, ""(\d+)\s+(sessions?|days?|weeks?|Weeks?|Sessions?|Days?)"")), 1)"),5.0)</f>
        <v>5</v>
      </c>
    </row>
    <row r="151" ht="15.75" customHeight="1">
      <c r="A151" s="21" t="s">
        <v>164</v>
      </c>
      <c r="B151" s="21" t="s">
        <v>164</v>
      </c>
      <c r="C151" s="6" t="s">
        <v>315</v>
      </c>
      <c r="D151" s="30" t="s">
        <v>294</v>
      </c>
      <c r="E151" s="30" t="s">
        <v>295</v>
      </c>
      <c r="F151" s="41">
        <v>0.6875</v>
      </c>
      <c r="G151" s="41">
        <v>0.7083333333333334</v>
      </c>
      <c r="H151" s="7">
        <f t="shared" si="1"/>
        <v>0.5</v>
      </c>
      <c r="I151" s="10">
        <v>342.0</v>
      </c>
      <c r="J151" s="10">
        <f t="shared" si="2"/>
        <v>68.4</v>
      </c>
      <c r="K151" s="6" t="s">
        <v>297</v>
      </c>
      <c r="L151" s="6">
        <v>1.0</v>
      </c>
      <c r="M151" s="6" t="s">
        <v>305</v>
      </c>
      <c r="N151" s="11">
        <f>IFERROR(__xludf.DUMMYFUNCTION("IFERROR(VALUE(REGEXEXTRACT(M151, ""(\d+)\s+(sessions?|days?|weeks?|Weeks?|Sessions?|Days?)"")), 1)"),10.0)</f>
        <v>10</v>
      </c>
    </row>
    <row r="152" ht="15.75" customHeight="1">
      <c r="A152" s="21" t="s">
        <v>164</v>
      </c>
      <c r="B152" s="21" t="s">
        <v>164</v>
      </c>
      <c r="C152" s="6" t="s">
        <v>315</v>
      </c>
      <c r="D152" s="30" t="s">
        <v>294</v>
      </c>
      <c r="E152" s="30" t="s">
        <v>295</v>
      </c>
      <c r="F152" s="41">
        <v>0.75</v>
      </c>
      <c r="G152" s="41">
        <v>0.7708333333333334</v>
      </c>
      <c r="H152" s="7">
        <f t="shared" si="1"/>
        <v>0.5</v>
      </c>
      <c r="I152" s="10">
        <v>342.0</v>
      </c>
      <c r="J152" s="10">
        <f t="shared" si="2"/>
        <v>68.4</v>
      </c>
      <c r="K152" s="6" t="s">
        <v>297</v>
      </c>
      <c r="L152" s="6">
        <v>1.0</v>
      </c>
      <c r="M152" s="6" t="s">
        <v>308</v>
      </c>
      <c r="N152" s="11">
        <f>IFERROR(__xludf.DUMMYFUNCTION("IFERROR(VALUE(REGEXEXTRACT(M152, ""(\d+)\s+(sessions?|days?|weeks?|Weeks?|Sessions?|Days?)"")), 1)"),10.0)</f>
        <v>10</v>
      </c>
    </row>
    <row r="153" ht="15.75" customHeight="1">
      <c r="A153" s="6" t="s">
        <v>164</v>
      </c>
      <c r="B153" s="21" t="s">
        <v>164</v>
      </c>
      <c r="C153" s="6" t="s">
        <v>315</v>
      </c>
      <c r="D153" s="30" t="s">
        <v>294</v>
      </c>
      <c r="E153" s="30" t="s">
        <v>295</v>
      </c>
      <c r="F153" s="42">
        <v>0.6875</v>
      </c>
      <c r="G153" s="42">
        <v>0.7083333333333334</v>
      </c>
      <c r="H153" s="7">
        <f t="shared" si="1"/>
        <v>0.5</v>
      </c>
      <c r="I153" s="10">
        <v>171.0</v>
      </c>
      <c r="J153" s="10">
        <f t="shared" si="2"/>
        <v>68.4</v>
      </c>
      <c r="K153" s="6" t="s">
        <v>297</v>
      </c>
      <c r="L153" s="6" t="s">
        <v>298</v>
      </c>
      <c r="M153" s="6" t="s">
        <v>304</v>
      </c>
      <c r="N153" s="11">
        <f>IFERROR(__xludf.DUMMYFUNCTION("IFERROR(VALUE(REGEXEXTRACT(M153, ""(\d+)\s+(sessions?|days?|weeks?|Weeks?|Sessions?|Days?)"")), 1)"),5.0)</f>
        <v>5</v>
      </c>
    </row>
    <row r="154" ht="15.75" customHeight="1">
      <c r="A154" s="6" t="s">
        <v>164</v>
      </c>
      <c r="B154" s="21" t="s">
        <v>164</v>
      </c>
      <c r="C154" s="6" t="s">
        <v>315</v>
      </c>
      <c r="D154" s="30" t="s">
        <v>294</v>
      </c>
      <c r="E154" s="30" t="s">
        <v>295</v>
      </c>
      <c r="F154" s="42">
        <v>0.7083333333333334</v>
      </c>
      <c r="G154" s="42">
        <v>0.7291666666666666</v>
      </c>
      <c r="H154" s="7">
        <f t="shared" si="1"/>
        <v>0.5</v>
      </c>
      <c r="I154" s="10">
        <v>171.0</v>
      </c>
      <c r="J154" s="10">
        <f t="shared" si="2"/>
        <v>68.4</v>
      </c>
      <c r="K154" s="6" t="s">
        <v>297</v>
      </c>
      <c r="L154" s="6" t="s">
        <v>298</v>
      </c>
      <c r="M154" s="6" t="s">
        <v>299</v>
      </c>
      <c r="N154" s="11">
        <f>IFERROR(__xludf.DUMMYFUNCTION("IFERROR(VALUE(REGEXEXTRACT(M154, ""(\d+)\s+(sessions?|days?|weeks?|Weeks?|Sessions?|Days?)"")), 1)"),5.0)</f>
        <v>5</v>
      </c>
    </row>
    <row r="155" ht="15.75" customHeight="1">
      <c r="A155" s="6" t="s">
        <v>164</v>
      </c>
      <c r="B155" s="21" t="s">
        <v>164</v>
      </c>
      <c r="C155" s="6" t="s">
        <v>315</v>
      </c>
      <c r="D155" s="30" t="s">
        <v>294</v>
      </c>
      <c r="E155" s="30" t="s">
        <v>295</v>
      </c>
      <c r="F155" s="42">
        <v>0.4583333333333333</v>
      </c>
      <c r="G155" s="42">
        <v>0.4791666666666667</v>
      </c>
      <c r="H155" s="7">
        <f t="shared" si="1"/>
        <v>0.5</v>
      </c>
      <c r="I155" s="10">
        <v>171.0</v>
      </c>
      <c r="J155" s="10">
        <f t="shared" si="2"/>
        <v>68.4</v>
      </c>
      <c r="K155" s="6" t="s">
        <v>297</v>
      </c>
      <c r="L155" s="6" t="s">
        <v>298</v>
      </c>
      <c r="M155" s="6" t="s">
        <v>299</v>
      </c>
      <c r="N155" s="11">
        <f>IFERROR(__xludf.DUMMYFUNCTION("IFERROR(VALUE(REGEXEXTRACT(M155, ""(\d+)\s+(sessions?|days?|weeks?|Weeks?|Sessions?|Days?)"")), 1)"),5.0)</f>
        <v>5</v>
      </c>
    </row>
    <row r="156" ht="15.75" customHeight="1">
      <c r="A156" s="6" t="s">
        <v>164</v>
      </c>
      <c r="B156" s="21" t="s">
        <v>164</v>
      </c>
      <c r="C156" s="6" t="s">
        <v>315</v>
      </c>
      <c r="D156" s="30" t="s">
        <v>294</v>
      </c>
      <c r="E156" s="30" t="s">
        <v>295</v>
      </c>
      <c r="F156" s="42">
        <v>0.6666666666666666</v>
      </c>
      <c r="G156" s="42">
        <v>0.6875</v>
      </c>
      <c r="H156" s="7">
        <f t="shared" si="1"/>
        <v>0.5</v>
      </c>
      <c r="I156" s="10">
        <v>171.0</v>
      </c>
      <c r="J156" s="10">
        <f t="shared" si="2"/>
        <v>68.4</v>
      </c>
      <c r="K156" s="6" t="s">
        <v>297</v>
      </c>
      <c r="L156" s="6" t="s">
        <v>298</v>
      </c>
      <c r="M156" s="6" t="s">
        <v>299</v>
      </c>
      <c r="N156" s="11">
        <f>IFERROR(__xludf.DUMMYFUNCTION("IFERROR(VALUE(REGEXEXTRACT(M156, ""(\d+)\s+(sessions?|days?|weeks?|Weeks?|Sessions?|Days?)"")), 1)"),5.0)</f>
        <v>5</v>
      </c>
    </row>
    <row r="157" ht="15.75" customHeight="1">
      <c r="A157" s="6" t="s">
        <v>164</v>
      </c>
      <c r="B157" s="21" t="s">
        <v>164</v>
      </c>
      <c r="C157" s="6" t="s">
        <v>315</v>
      </c>
      <c r="D157" s="30" t="s">
        <v>294</v>
      </c>
      <c r="E157" s="30" t="s">
        <v>295</v>
      </c>
      <c r="F157" s="42">
        <v>0.6875</v>
      </c>
      <c r="G157" s="42">
        <v>0.7083333333333334</v>
      </c>
      <c r="H157" s="7">
        <f t="shared" si="1"/>
        <v>0.5</v>
      </c>
      <c r="I157" s="10">
        <v>171.0</v>
      </c>
      <c r="J157" s="10">
        <f t="shared" si="2"/>
        <v>68.4</v>
      </c>
      <c r="K157" s="6" t="s">
        <v>297</v>
      </c>
      <c r="L157" s="6" t="s">
        <v>298</v>
      </c>
      <c r="M157" s="6" t="s">
        <v>299</v>
      </c>
      <c r="N157" s="11">
        <f>IFERROR(__xludf.DUMMYFUNCTION("IFERROR(VALUE(REGEXEXTRACT(M157, ""(\d+)\s+(sessions?|days?|weeks?|Weeks?|Sessions?|Days?)"")), 1)"),5.0)</f>
        <v>5</v>
      </c>
    </row>
    <row r="158" ht="15.75" customHeight="1">
      <c r="A158" s="6" t="s">
        <v>164</v>
      </c>
      <c r="B158" s="21" t="s">
        <v>164</v>
      </c>
      <c r="C158" s="6" t="s">
        <v>315</v>
      </c>
      <c r="D158" s="30" t="s">
        <v>294</v>
      </c>
      <c r="E158" s="30" t="s">
        <v>295</v>
      </c>
      <c r="F158" s="42">
        <v>0.4166666666666667</v>
      </c>
      <c r="G158" s="42">
        <v>0.4375</v>
      </c>
      <c r="H158" s="7">
        <f t="shared" si="1"/>
        <v>0.5</v>
      </c>
      <c r="I158" s="10">
        <v>171.0</v>
      </c>
      <c r="J158" s="10">
        <f t="shared" si="2"/>
        <v>68.4</v>
      </c>
      <c r="K158" s="6" t="s">
        <v>297</v>
      </c>
      <c r="L158" s="6" t="s">
        <v>298</v>
      </c>
      <c r="M158" s="6" t="s">
        <v>299</v>
      </c>
      <c r="N158" s="11">
        <f>IFERROR(__xludf.DUMMYFUNCTION("IFERROR(VALUE(REGEXEXTRACT(M158, ""(\d+)\s+(sessions?|days?|weeks?|Weeks?|Sessions?|Days?)"")), 1)"),5.0)</f>
        <v>5</v>
      </c>
    </row>
    <row r="159" ht="15.75" customHeight="1">
      <c r="A159" s="6" t="s">
        <v>164</v>
      </c>
      <c r="B159" s="21" t="s">
        <v>164</v>
      </c>
      <c r="C159" s="6" t="s">
        <v>315</v>
      </c>
      <c r="D159" s="30" t="s">
        <v>294</v>
      </c>
      <c r="E159" s="30" t="s">
        <v>295</v>
      </c>
      <c r="F159" s="42">
        <v>0.375</v>
      </c>
      <c r="G159" s="41">
        <v>0.3958333333333333</v>
      </c>
      <c r="H159" s="7">
        <f t="shared" si="1"/>
        <v>0.5</v>
      </c>
      <c r="I159" s="10">
        <v>171.0</v>
      </c>
      <c r="J159" s="10">
        <f t="shared" si="2"/>
        <v>68.4</v>
      </c>
      <c r="K159" s="12" t="s">
        <v>297</v>
      </c>
      <c r="L159" s="6" t="s">
        <v>298</v>
      </c>
      <c r="M159" s="6" t="s">
        <v>316</v>
      </c>
      <c r="N159" s="11">
        <f>IFERROR(__xludf.DUMMYFUNCTION("IFERROR(VALUE(REGEXEXTRACT(M159, ""(\d+)\s+(sessions?|days?|weeks?|Weeks?|Sessions?|Days?)"")), 1)"),5.0)</f>
        <v>5</v>
      </c>
    </row>
    <row r="160" ht="15.75" customHeight="1">
      <c r="A160" s="6" t="s">
        <v>164</v>
      </c>
      <c r="B160" s="21" t="s">
        <v>164</v>
      </c>
      <c r="C160" s="6" t="s">
        <v>315</v>
      </c>
      <c r="D160" s="30" t="s">
        <v>294</v>
      </c>
      <c r="E160" s="30" t="s">
        <v>295</v>
      </c>
      <c r="F160" s="41">
        <v>0.4583333333333333</v>
      </c>
      <c r="G160" s="41">
        <v>0.4791666666666667</v>
      </c>
      <c r="H160" s="7">
        <f t="shared" si="1"/>
        <v>0.5</v>
      </c>
      <c r="I160" s="10">
        <v>171.0</v>
      </c>
      <c r="J160" s="10">
        <f t="shared" si="2"/>
        <v>68.4</v>
      </c>
      <c r="K160" s="6" t="s">
        <v>297</v>
      </c>
      <c r="L160" s="6" t="s">
        <v>298</v>
      </c>
      <c r="M160" s="6" t="s">
        <v>316</v>
      </c>
      <c r="N160" s="11">
        <f>IFERROR(__xludf.DUMMYFUNCTION("IFERROR(VALUE(REGEXEXTRACT(M160, ""(\d+)\s+(sessions?|days?|weeks?|Weeks?|Sessions?|Days?)"")), 1)"),5.0)</f>
        <v>5</v>
      </c>
    </row>
    <row r="161" ht="15.75" customHeight="1">
      <c r="A161" s="6" t="s">
        <v>164</v>
      </c>
      <c r="B161" s="21" t="s">
        <v>164</v>
      </c>
      <c r="C161" s="6" t="s">
        <v>315</v>
      </c>
      <c r="D161" s="30" t="s">
        <v>294</v>
      </c>
      <c r="E161" s="30" t="s">
        <v>295</v>
      </c>
      <c r="F161" s="41">
        <v>0.375</v>
      </c>
      <c r="G161" s="41">
        <v>0.3958333333333333</v>
      </c>
      <c r="H161" s="7">
        <f t="shared" si="1"/>
        <v>0.5</v>
      </c>
      <c r="I161" s="10">
        <v>171.0</v>
      </c>
      <c r="J161" s="10">
        <f t="shared" si="2"/>
        <v>68.4</v>
      </c>
      <c r="K161" s="6" t="s">
        <v>297</v>
      </c>
      <c r="L161" s="6" t="s">
        <v>298</v>
      </c>
      <c r="M161" s="6" t="s">
        <v>317</v>
      </c>
      <c r="N161" s="11">
        <f>IFERROR(__xludf.DUMMYFUNCTION("IFERROR(VALUE(REGEXEXTRACT(M161, ""(\d+)\s+(sessions?|days?|weeks?|Weeks?|Sessions?|Days?)"")), 1)"),5.0)</f>
        <v>5</v>
      </c>
    </row>
    <row r="162" ht="15.75" customHeight="1">
      <c r="A162" s="6" t="s">
        <v>164</v>
      </c>
      <c r="B162" s="21" t="s">
        <v>164</v>
      </c>
      <c r="C162" s="6" t="s">
        <v>315</v>
      </c>
      <c r="D162" s="30" t="s">
        <v>294</v>
      </c>
      <c r="E162" s="30" t="s">
        <v>295</v>
      </c>
      <c r="F162" s="41">
        <v>0.4583333333333333</v>
      </c>
      <c r="G162" s="41">
        <v>0.4791666666666667</v>
      </c>
      <c r="H162" s="7">
        <f t="shared" si="1"/>
        <v>0.5</v>
      </c>
      <c r="I162" s="10">
        <v>171.0</v>
      </c>
      <c r="J162" s="10">
        <f t="shared" si="2"/>
        <v>68.4</v>
      </c>
      <c r="K162" s="6" t="s">
        <v>297</v>
      </c>
      <c r="L162" s="6" t="s">
        <v>298</v>
      </c>
      <c r="M162" s="6" t="s">
        <v>317</v>
      </c>
      <c r="N162" s="11">
        <f>IFERROR(__xludf.DUMMYFUNCTION("IFERROR(VALUE(REGEXEXTRACT(M162, ""(\d+)\s+(sessions?|days?|weeks?|Weeks?|Sessions?|Days?)"")), 1)"),5.0)</f>
        <v>5</v>
      </c>
    </row>
    <row r="163" ht="15.75" customHeight="1">
      <c r="A163" s="6" t="s">
        <v>164</v>
      </c>
      <c r="B163" s="21" t="s">
        <v>164</v>
      </c>
      <c r="C163" s="6" t="s">
        <v>315</v>
      </c>
      <c r="D163" s="30" t="s">
        <v>294</v>
      </c>
      <c r="E163" s="30" t="s">
        <v>295</v>
      </c>
      <c r="F163" s="41">
        <v>0.7291666666666666</v>
      </c>
      <c r="G163" s="41">
        <v>0.75</v>
      </c>
      <c r="H163" s="7">
        <f t="shared" si="1"/>
        <v>0.5</v>
      </c>
      <c r="I163" s="10">
        <v>171.0</v>
      </c>
      <c r="J163" s="10">
        <f t="shared" si="2"/>
        <v>68.4</v>
      </c>
      <c r="K163" s="6" t="s">
        <v>297</v>
      </c>
      <c r="L163" s="6" t="s">
        <v>298</v>
      </c>
      <c r="M163" s="6" t="s">
        <v>304</v>
      </c>
      <c r="N163" s="11">
        <f>IFERROR(__xludf.DUMMYFUNCTION("IFERROR(VALUE(REGEXEXTRACT(M163, ""(\d+)\s+(sessions?|days?|weeks?|Weeks?|Sessions?|Days?)"")), 1)"),5.0)</f>
        <v>5</v>
      </c>
    </row>
    <row r="164" ht="15.75" customHeight="1">
      <c r="A164" s="6" t="s">
        <v>164</v>
      </c>
      <c r="B164" s="21" t="s">
        <v>164</v>
      </c>
      <c r="C164" s="6" t="s">
        <v>315</v>
      </c>
      <c r="D164" s="30" t="s">
        <v>294</v>
      </c>
      <c r="E164" s="30" t="s">
        <v>295</v>
      </c>
      <c r="F164" s="41">
        <v>0.75</v>
      </c>
      <c r="G164" s="41">
        <v>0.7708333333333334</v>
      </c>
      <c r="H164" s="7">
        <f t="shared" si="1"/>
        <v>0.5</v>
      </c>
      <c r="I164" s="10">
        <v>171.0</v>
      </c>
      <c r="J164" s="10">
        <f t="shared" si="2"/>
        <v>68.4</v>
      </c>
      <c r="K164" s="6" t="s">
        <v>297</v>
      </c>
      <c r="L164" s="6" t="s">
        <v>298</v>
      </c>
      <c r="M164" s="6" t="s">
        <v>304</v>
      </c>
      <c r="N164" s="11">
        <f>IFERROR(__xludf.DUMMYFUNCTION("IFERROR(VALUE(REGEXEXTRACT(M164, ""(\d+)\s+(sessions?|days?|weeks?|Weeks?|Sessions?|Days?)"")), 1)"),5.0)</f>
        <v>5</v>
      </c>
    </row>
    <row r="165" ht="15.75" customHeight="1">
      <c r="A165" s="6" t="s">
        <v>164</v>
      </c>
      <c r="B165" s="21" t="s">
        <v>164</v>
      </c>
      <c r="C165" s="6" t="s">
        <v>315</v>
      </c>
      <c r="D165" s="30" t="s">
        <v>294</v>
      </c>
      <c r="E165" s="30" t="s">
        <v>295</v>
      </c>
      <c r="F165" s="41">
        <v>0.7708333333333334</v>
      </c>
      <c r="G165" s="41">
        <v>0.7916666666666666</v>
      </c>
      <c r="H165" s="7">
        <f t="shared" si="1"/>
        <v>0.5</v>
      </c>
      <c r="I165" s="10">
        <v>171.0</v>
      </c>
      <c r="J165" s="10">
        <f t="shared" si="2"/>
        <v>68.4</v>
      </c>
      <c r="K165" s="6" t="s">
        <v>297</v>
      </c>
      <c r="L165" s="6" t="s">
        <v>298</v>
      </c>
      <c r="M165" s="6" t="s">
        <v>304</v>
      </c>
      <c r="N165" s="11">
        <f>IFERROR(__xludf.DUMMYFUNCTION("IFERROR(VALUE(REGEXEXTRACT(M165, ""(\d+)\s+(sessions?|days?|weeks?|Weeks?|Sessions?|Days?)"")), 1)"),5.0)</f>
        <v>5</v>
      </c>
    </row>
    <row r="166" ht="15.75" customHeight="1">
      <c r="A166" s="6" t="s">
        <v>164</v>
      </c>
      <c r="B166" s="21" t="s">
        <v>164</v>
      </c>
      <c r="C166" s="6" t="s">
        <v>315</v>
      </c>
      <c r="D166" s="30" t="s">
        <v>294</v>
      </c>
      <c r="E166" s="30" t="s">
        <v>295</v>
      </c>
      <c r="F166" s="41">
        <v>0.4375</v>
      </c>
      <c r="G166" s="41">
        <v>0.4583333333333333</v>
      </c>
      <c r="H166" s="7">
        <f t="shared" si="1"/>
        <v>0.5</v>
      </c>
      <c r="I166" s="10">
        <v>171.0</v>
      </c>
      <c r="J166" s="10">
        <f t="shared" si="2"/>
        <v>68.4</v>
      </c>
      <c r="K166" s="6" t="s">
        <v>297</v>
      </c>
      <c r="L166" s="6" t="s">
        <v>298</v>
      </c>
      <c r="M166" s="6" t="s">
        <v>304</v>
      </c>
      <c r="N166" s="11">
        <f>IFERROR(__xludf.DUMMYFUNCTION("IFERROR(VALUE(REGEXEXTRACT(M166, ""(\d+)\s+(sessions?|days?|weeks?|Weeks?|Sessions?|Days?)"")), 1)"),5.0)</f>
        <v>5</v>
      </c>
    </row>
    <row r="167" ht="15.75" customHeight="1">
      <c r="A167" s="6" t="s">
        <v>164</v>
      </c>
      <c r="B167" s="21" t="s">
        <v>164</v>
      </c>
      <c r="C167" s="6" t="s">
        <v>315</v>
      </c>
      <c r="D167" s="30" t="s">
        <v>294</v>
      </c>
      <c r="E167" s="30" t="s">
        <v>295</v>
      </c>
      <c r="F167" s="41">
        <v>0.4791666666666667</v>
      </c>
      <c r="G167" s="41">
        <v>0.5</v>
      </c>
      <c r="H167" s="7">
        <f t="shared" si="1"/>
        <v>0.5</v>
      </c>
      <c r="I167" s="10">
        <v>171.0</v>
      </c>
      <c r="J167" s="10">
        <f t="shared" si="2"/>
        <v>68.4</v>
      </c>
      <c r="K167" s="6" t="s">
        <v>297</v>
      </c>
      <c r="L167" s="6" t="s">
        <v>298</v>
      </c>
      <c r="M167" s="6" t="s">
        <v>304</v>
      </c>
      <c r="N167" s="11">
        <f>IFERROR(__xludf.DUMMYFUNCTION("IFERROR(VALUE(REGEXEXTRACT(M167, ""(\d+)\s+(sessions?|days?|weeks?|Weeks?|Sessions?|Days?)"")), 1)"),5.0)</f>
        <v>5</v>
      </c>
    </row>
    <row r="168" ht="15.75" customHeight="1">
      <c r="A168" s="6" t="s">
        <v>164</v>
      </c>
      <c r="B168" s="21" t="s">
        <v>164</v>
      </c>
      <c r="C168" s="6" t="s">
        <v>315</v>
      </c>
      <c r="D168" s="30" t="s">
        <v>294</v>
      </c>
      <c r="E168" s="30" t="s">
        <v>295</v>
      </c>
      <c r="F168" s="41">
        <v>0.6666666666666666</v>
      </c>
      <c r="G168" s="41">
        <v>0.6875</v>
      </c>
      <c r="H168" s="7">
        <f t="shared" si="1"/>
        <v>0.5</v>
      </c>
      <c r="I168" s="10">
        <v>171.0</v>
      </c>
      <c r="J168" s="10">
        <f t="shared" si="2"/>
        <v>68.4</v>
      </c>
      <c r="K168" s="6" t="s">
        <v>297</v>
      </c>
      <c r="L168" s="6" t="s">
        <v>298</v>
      </c>
      <c r="M168" s="6" t="s">
        <v>304</v>
      </c>
      <c r="N168" s="11">
        <f>IFERROR(__xludf.DUMMYFUNCTION("IFERROR(VALUE(REGEXEXTRACT(M168, ""(\d+)\s+(sessions?|days?|weeks?|Weeks?|Sessions?|Days?)"")), 1)"),5.0)</f>
        <v>5</v>
      </c>
    </row>
    <row r="169" ht="15.75" customHeight="1">
      <c r="A169" s="6" t="s">
        <v>164</v>
      </c>
      <c r="B169" s="21" t="s">
        <v>164</v>
      </c>
      <c r="C169" s="6" t="s">
        <v>315</v>
      </c>
      <c r="D169" s="30" t="s">
        <v>294</v>
      </c>
      <c r="E169" s="30" t="s">
        <v>295</v>
      </c>
      <c r="F169" s="41">
        <v>0.7708333333333334</v>
      </c>
      <c r="G169" s="41">
        <v>0.7916666666666666</v>
      </c>
      <c r="H169" s="7">
        <f t="shared" si="1"/>
        <v>0.5</v>
      </c>
      <c r="I169" s="10">
        <v>171.0</v>
      </c>
      <c r="J169" s="10">
        <f t="shared" si="2"/>
        <v>68.4</v>
      </c>
      <c r="K169" s="6" t="s">
        <v>297</v>
      </c>
      <c r="L169" s="6" t="s">
        <v>298</v>
      </c>
      <c r="M169" s="6" t="s">
        <v>299</v>
      </c>
      <c r="N169" s="11">
        <f>IFERROR(__xludf.DUMMYFUNCTION("IFERROR(VALUE(REGEXEXTRACT(M169, ""(\d+)\s+(sessions?|days?|weeks?|Weeks?|Sessions?|Days?)"")), 1)"),5.0)</f>
        <v>5</v>
      </c>
    </row>
    <row r="170" ht="15.75" customHeight="1">
      <c r="A170" s="6" t="s">
        <v>164</v>
      </c>
      <c r="B170" s="21" t="s">
        <v>164</v>
      </c>
      <c r="C170" s="6" t="s">
        <v>315</v>
      </c>
      <c r="D170" s="30" t="s">
        <v>294</v>
      </c>
      <c r="E170" s="30" t="s">
        <v>295</v>
      </c>
      <c r="F170" s="41">
        <v>0.6875</v>
      </c>
      <c r="G170" s="41">
        <v>0.7083333333333334</v>
      </c>
      <c r="H170" s="7">
        <f t="shared" si="1"/>
        <v>0.5</v>
      </c>
      <c r="I170" s="10">
        <v>342.0</v>
      </c>
      <c r="J170" s="10">
        <f t="shared" si="2"/>
        <v>68.4</v>
      </c>
      <c r="K170" s="6" t="s">
        <v>297</v>
      </c>
      <c r="L170" s="6">
        <v>1.0</v>
      </c>
      <c r="M170" s="6" t="s">
        <v>311</v>
      </c>
      <c r="N170" s="11">
        <f>IFERROR(__xludf.DUMMYFUNCTION("IFERROR(VALUE(REGEXEXTRACT(M170, ""(\d+)\s+(sessions?|days?|weeks?|Weeks?|Sessions?|Days?)"")), 1)"),10.0)</f>
        <v>10</v>
      </c>
    </row>
    <row r="171" ht="15.75" customHeight="1">
      <c r="A171" s="6" t="s">
        <v>164</v>
      </c>
      <c r="B171" s="21" t="s">
        <v>164</v>
      </c>
      <c r="C171" s="6" t="s">
        <v>315</v>
      </c>
      <c r="D171" s="30" t="s">
        <v>294</v>
      </c>
      <c r="E171" s="30" t="s">
        <v>295</v>
      </c>
      <c r="F171" s="41">
        <v>0.4166666666666667</v>
      </c>
      <c r="G171" s="41">
        <v>0.4375</v>
      </c>
      <c r="H171" s="7">
        <f t="shared" si="1"/>
        <v>0.5</v>
      </c>
      <c r="I171" s="10">
        <v>171.0</v>
      </c>
      <c r="J171" s="10">
        <f t="shared" si="2"/>
        <v>68.4</v>
      </c>
      <c r="K171" s="6" t="s">
        <v>297</v>
      </c>
      <c r="L171" s="6" t="s">
        <v>298</v>
      </c>
      <c r="M171" s="6" t="s">
        <v>316</v>
      </c>
      <c r="N171" s="11">
        <f>IFERROR(__xludf.DUMMYFUNCTION("IFERROR(VALUE(REGEXEXTRACT(M171, ""(\d+)\s+(sessions?|days?|weeks?|Weeks?|Sessions?|Days?)"")), 1)"),5.0)</f>
        <v>5</v>
      </c>
    </row>
    <row r="172" ht="15.75" customHeight="1">
      <c r="A172" s="6" t="s">
        <v>164</v>
      </c>
      <c r="B172" s="21" t="s">
        <v>164</v>
      </c>
      <c r="C172" s="6" t="s">
        <v>315</v>
      </c>
      <c r="D172" s="30" t="s">
        <v>294</v>
      </c>
      <c r="E172" s="30" t="s">
        <v>295</v>
      </c>
      <c r="F172" s="41">
        <v>0.6666666666666666</v>
      </c>
      <c r="G172" s="42">
        <v>0.6875</v>
      </c>
      <c r="H172" s="7">
        <f t="shared" si="1"/>
        <v>0.5</v>
      </c>
      <c r="I172" s="10">
        <v>171.0</v>
      </c>
      <c r="J172" s="10">
        <f t="shared" si="2"/>
        <v>68.4</v>
      </c>
      <c r="K172" s="6" t="s">
        <v>297</v>
      </c>
      <c r="L172" s="6" t="s">
        <v>298</v>
      </c>
      <c r="M172" s="6" t="s">
        <v>304</v>
      </c>
      <c r="N172" s="11">
        <f>IFERROR(__xludf.DUMMYFUNCTION("IFERROR(VALUE(REGEXEXTRACT(M172, ""(\d+)\s+(sessions?|days?|weeks?|Weeks?|Sessions?|Days?)"")), 1)"),5.0)</f>
        <v>5</v>
      </c>
    </row>
    <row r="173" ht="15.75" customHeight="1">
      <c r="A173" s="6" t="s">
        <v>164</v>
      </c>
      <c r="B173" s="21" t="s">
        <v>164</v>
      </c>
      <c r="C173" s="6" t="s">
        <v>315</v>
      </c>
      <c r="D173" s="30" t="s">
        <v>294</v>
      </c>
      <c r="E173" s="30" t="s">
        <v>295</v>
      </c>
      <c r="F173" s="41">
        <v>0.4791666666666667</v>
      </c>
      <c r="G173" s="41">
        <v>0.5</v>
      </c>
      <c r="H173" s="7">
        <f t="shared" si="1"/>
        <v>0.5</v>
      </c>
      <c r="I173" s="10">
        <v>171.0</v>
      </c>
      <c r="J173" s="10">
        <f t="shared" si="2"/>
        <v>68.4</v>
      </c>
      <c r="K173" s="6" t="s">
        <v>297</v>
      </c>
      <c r="L173" s="6" t="s">
        <v>298</v>
      </c>
      <c r="M173" s="6" t="s">
        <v>317</v>
      </c>
      <c r="N173" s="11">
        <f>IFERROR(__xludf.DUMMYFUNCTION("IFERROR(VALUE(REGEXEXTRACT(M173, ""(\d+)\s+(sessions?|days?|weeks?|Weeks?|Sessions?|Days?)"")), 1)"),5.0)</f>
        <v>5</v>
      </c>
    </row>
    <row r="174" ht="15.75" customHeight="1">
      <c r="A174" s="6" t="s">
        <v>164</v>
      </c>
      <c r="B174" s="21" t="s">
        <v>164</v>
      </c>
      <c r="C174" s="6" t="s">
        <v>315</v>
      </c>
      <c r="D174" s="30" t="s">
        <v>294</v>
      </c>
      <c r="E174" s="30" t="s">
        <v>295</v>
      </c>
      <c r="F174" s="41">
        <v>0.8125</v>
      </c>
      <c r="G174" s="41">
        <v>0.8333333333333334</v>
      </c>
      <c r="H174" s="7">
        <f t="shared" si="1"/>
        <v>0.5</v>
      </c>
      <c r="I174" s="10">
        <v>342.0</v>
      </c>
      <c r="J174" s="10">
        <f t="shared" si="2"/>
        <v>68.4</v>
      </c>
      <c r="K174" s="6" t="s">
        <v>297</v>
      </c>
      <c r="L174" s="6" t="s">
        <v>298</v>
      </c>
      <c r="M174" s="6" t="s">
        <v>307</v>
      </c>
      <c r="N174" s="11">
        <f>IFERROR(__xludf.DUMMYFUNCTION("IFERROR(VALUE(REGEXEXTRACT(M174, ""(\d+)\s+(sessions?|days?|weeks?|Weeks?|Sessions?|Days?)"")), 1)"),10.0)</f>
        <v>10</v>
      </c>
    </row>
    <row r="175" ht="15.75" customHeight="1">
      <c r="A175" s="6" t="s">
        <v>164</v>
      </c>
      <c r="B175" s="21" t="s">
        <v>164</v>
      </c>
      <c r="C175" s="6" t="s">
        <v>315</v>
      </c>
      <c r="D175" s="30" t="s">
        <v>294</v>
      </c>
      <c r="E175" s="30" t="s">
        <v>295</v>
      </c>
      <c r="F175" s="41">
        <v>0.75</v>
      </c>
      <c r="G175" s="41">
        <v>0.7708333333333334</v>
      </c>
      <c r="H175" s="7">
        <f t="shared" si="1"/>
        <v>0.5</v>
      </c>
      <c r="I175" s="10">
        <v>342.0</v>
      </c>
      <c r="J175" s="10">
        <f t="shared" si="2"/>
        <v>68.4</v>
      </c>
      <c r="K175" s="6" t="s">
        <v>297</v>
      </c>
      <c r="L175" s="6">
        <v>1.0</v>
      </c>
      <c r="M175" s="6" t="s">
        <v>307</v>
      </c>
      <c r="N175" s="11">
        <f>IFERROR(__xludf.DUMMYFUNCTION("IFERROR(VALUE(REGEXEXTRACT(M175, ""(\d+)\s+(sessions?|days?|weeks?|Weeks?|Sessions?|Days?)"")), 1)"),10.0)</f>
        <v>10</v>
      </c>
    </row>
    <row r="176" ht="15.75" customHeight="1">
      <c r="A176" s="6" t="s">
        <v>164</v>
      </c>
      <c r="B176" s="21" t="s">
        <v>164</v>
      </c>
      <c r="C176" s="6" t="s">
        <v>315</v>
      </c>
      <c r="D176" s="30" t="s">
        <v>294</v>
      </c>
      <c r="E176" s="30" t="s">
        <v>295</v>
      </c>
      <c r="F176" s="41">
        <v>0.7916666666666666</v>
      </c>
      <c r="G176" s="41">
        <v>0.8125</v>
      </c>
      <c r="H176" s="7">
        <f t="shared" si="1"/>
        <v>0.5</v>
      </c>
      <c r="I176" s="10">
        <v>342.0</v>
      </c>
      <c r="J176" s="10">
        <f t="shared" si="2"/>
        <v>68.4</v>
      </c>
      <c r="K176" s="6" t="s">
        <v>297</v>
      </c>
      <c r="L176" s="6">
        <v>1.0</v>
      </c>
      <c r="M176" s="6" t="s">
        <v>307</v>
      </c>
      <c r="N176" s="11">
        <f>IFERROR(__xludf.DUMMYFUNCTION("IFERROR(VALUE(REGEXEXTRACT(M176, ""(\d+)\s+(sessions?|days?|weeks?|Weeks?|Sessions?|Days?)"")), 1)"),10.0)</f>
        <v>10</v>
      </c>
    </row>
    <row r="177" ht="15.75" customHeight="1">
      <c r="A177" s="6" t="s">
        <v>164</v>
      </c>
      <c r="B177" s="21" t="s">
        <v>164</v>
      </c>
      <c r="C177" s="6" t="s">
        <v>315</v>
      </c>
      <c r="D177" s="30" t="s">
        <v>294</v>
      </c>
      <c r="E177" s="30" t="s">
        <v>295</v>
      </c>
      <c r="F177" s="41">
        <v>0.5208333333333334</v>
      </c>
      <c r="G177" s="41">
        <v>0.5416666666666666</v>
      </c>
      <c r="H177" s="7">
        <f t="shared" si="1"/>
        <v>0.5</v>
      </c>
      <c r="I177" s="10">
        <v>342.0</v>
      </c>
      <c r="J177" s="10">
        <f t="shared" si="2"/>
        <v>68.4</v>
      </c>
      <c r="K177" s="6" t="s">
        <v>297</v>
      </c>
      <c r="L177" s="6">
        <v>1.0</v>
      </c>
      <c r="M177" s="6" t="s">
        <v>309</v>
      </c>
      <c r="N177" s="11">
        <f>IFERROR(__xludf.DUMMYFUNCTION("IFERROR(VALUE(REGEXEXTRACT(M177, ""(\d+)\s+(sessions?|days?|weeks?|Weeks?|Sessions?|Days?)"")), 1)"),10.0)</f>
        <v>10</v>
      </c>
    </row>
    <row r="178" ht="15.75" customHeight="1">
      <c r="A178" s="6" t="s">
        <v>164</v>
      </c>
      <c r="B178" s="21" t="s">
        <v>164</v>
      </c>
      <c r="C178" s="6" t="s">
        <v>315</v>
      </c>
      <c r="D178" s="30" t="s">
        <v>294</v>
      </c>
      <c r="E178" s="30" t="s">
        <v>295</v>
      </c>
      <c r="F178" s="41">
        <v>0.5416666666666666</v>
      </c>
      <c r="G178" s="41">
        <v>0.5625</v>
      </c>
      <c r="H178" s="7">
        <f t="shared" si="1"/>
        <v>0.5</v>
      </c>
      <c r="I178" s="10">
        <v>342.0</v>
      </c>
      <c r="J178" s="10">
        <f t="shared" si="2"/>
        <v>68.4</v>
      </c>
      <c r="K178" s="6" t="s">
        <v>297</v>
      </c>
      <c r="L178" s="6">
        <v>1.0</v>
      </c>
      <c r="M178" s="6" t="s">
        <v>309</v>
      </c>
      <c r="N178" s="11">
        <f>IFERROR(__xludf.DUMMYFUNCTION("IFERROR(VALUE(REGEXEXTRACT(M178, ""(\d+)\s+(sessions?|days?|weeks?|Weeks?|Sessions?|Days?)"")), 1)"),10.0)</f>
        <v>10</v>
      </c>
    </row>
    <row r="179" ht="15.75" customHeight="1">
      <c r="A179" s="6" t="s">
        <v>164</v>
      </c>
      <c r="B179" s="21" t="s">
        <v>164</v>
      </c>
      <c r="C179" s="6" t="s">
        <v>315</v>
      </c>
      <c r="D179" s="30" t="s">
        <v>294</v>
      </c>
      <c r="E179" s="30" t="s">
        <v>295</v>
      </c>
      <c r="F179" s="41">
        <v>0.5625</v>
      </c>
      <c r="G179" s="41">
        <v>0.5833333333333334</v>
      </c>
      <c r="H179" s="7">
        <f t="shared" si="1"/>
        <v>0.5</v>
      </c>
      <c r="I179" s="10">
        <v>342.0</v>
      </c>
      <c r="J179" s="10">
        <f t="shared" si="2"/>
        <v>68.4</v>
      </c>
      <c r="K179" s="6" t="s">
        <v>297</v>
      </c>
      <c r="L179" s="6">
        <v>1.0</v>
      </c>
      <c r="M179" s="6" t="s">
        <v>309</v>
      </c>
      <c r="N179" s="11">
        <f>IFERROR(__xludf.DUMMYFUNCTION("IFERROR(VALUE(REGEXEXTRACT(M179, ""(\d+)\s+(sessions?|days?|weeks?|Weeks?|Sessions?|Days?)"")), 1)"),10.0)</f>
        <v>10</v>
      </c>
    </row>
    <row r="180" ht="15.75" customHeight="1">
      <c r="A180" s="6" t="s">
        <v>318</v>
      </c>
      <c r="B180" s="21" t="s">
        <v>164</v>
      </c>
      <c r="C180" s="6" t="s">
        <v>319</v>
      </c>
      <c r="D180" s="8" t="s">
        <v>136</v>
      </c>
      <c r="E180" s="8" t="s">
        <v>137</v>
      </c>
      <c r="F180" s="41">
        <v>0.8125</v>
      </c>
      <c r="G180" s="41">
        <v>0.8333333333333334</v>
      </c>
      <c r="H180" s="7">
        <f t="shared" si="1"/>
        <v>0.5</v>
      </c>
      <c r="I180" s="10">
        <v>112.0</v>
      </c>
      <c r="J180" s="10">
        <f t="shared" si="2"/>
        <v>22.4</v>
      </c>
      <c r="K180" s="6" t="s">
        <v>297</v>
      </c>
      <c r="L180" s="6">
        <v>6.0</v>
      </c>
      <c r="M180" s="6" t="s">
        <v>311</v>
      </c>
      <c r="N180" s="11">
        <f>IFERROR(__xludf.DUMMYFUNCTION("IFERROR(VALUE(REGEXEXTRACT(M180, ""(\d+)\s+(sessions?|days?|weeks?|Weeks?|Sessions?|Days?)"")), 1)"),10.0)</f>
        <v>10</v>
      </c>
    </row>
    <row r="181" ht="15.75" customHeight="1">
      <c r="A181" s="6" t="s">
        <v>318</v>
      </c>
      <c r="B181" s="21" t="s">
        <v>164</v>
      </c>
      <c r="C181" s="6" t="s">
        <v>319</v>
      </c>
      <c r="D181" s="8" t="s">
        <v>136</v>
      </c>
      <c r="E181" s="8" t="s">
        <v>137</v>
      </c>
      <c r="F181" s="41">
        <v>0.7916666666666666</v>
      </c>
      <c r="G181" s="41">
        <v>0.8125</v>
      </c>
      <c r="H181" s="7">
        <f t="shared" si="1"/>
        <v>0.5</v>
      </c>
      <c r="I181" s="10">
        <v>112.0</v>
      </c>
      <c r="J181" s="10">
        <f t="shared" si="2"/>
        <v>22.4</v>
      </c>
      <c r="K181" s="6" t="s">
        <v>297</v>
      </c>
      <c r="L181" s="6">
        <v>6.0</v>
      </c>
      <c r="M181" s="6" t="s">
        <v>311</v>
      </c>
      <c r="N181" s="11">
        <f>IFERROR(__xludf.DUMMYFUNCTION("IFERROR(VALUE(REGEXEXTRACT(M181, ""(\d+)\s+(sessions?|days?|weeks?|Weeks?|Sessions?|Days?)"")), 1)"),10.0)</f>
        <v>10</v>
      </c>
    </row>
    <row r="182" ht="15.75" customHeight="1">
      <c r="A182" s="6" t="s">
        <v>318</v>
      </c>
      <c r="B182" s="21" t="s">
        <v>164</v>
      </c>
      <c r="C182" s="6" t="s">
        <v>319</v>
      </c>
      <c r="D182" s="8" t="s">
        <v>136</v>
      </c>
      <c r="E182" s="8" t="s">
        <v>137</v>
      </c>
      <c r="F182" s="41">
        <v>0.7291666666666666</v>
      </c>
      <c r="G182" s="41">
        <v>0.75</v>
      </c>
      <c r="H182" s="7">
        <f t="shared" si="1"/>
        <v>0.5</v>
      </c>
      <c r="I182" s="10">
        <v>112.0</v>
      </c>
      <c r="J182" s="10">
        <f t="shared" si="2"/>
        <v>22.4</v>
      </c>
      <c r="K182" s="6" t="s">
        <v>297</v>
      </c>
      <c r="L182" s="6">
        <v>6.0</v>
      </c>
      <c r="M182" s="6" t="s">
        <v>311</v>
      </c>
      <c r="N182" s="11">
        <f>IFERROR(__xludf.DUMMYFUNCTION("IFERROR(VALUE(REGEXEXTRACT(M182, ""(\d+)\s+(sessions?|days?|weeks?|Weeks?|Sessions?|Days?)"")), 1)"),10.0)</f>
        <v>10</v>
      </c>
    </row>
    <row r="183" ht="15.75" customHeight="1">
      <c r="A183" s="6" t="s">
        <v>318</v>
      </c>
      <c r="B183" s="21" t="s">
        <v>164</v>
      </c>
      <c r="C183" s="6" t="s">
        <v>319</v>
      </c>
      <c r="D183" s="8" t="s">
        <v>136</v>
      </c>
      <c r="E183" s="8" t="s">
        <v>137</v>
      </c>
      <c r="F183" s="41">
        <v>0.75</v>
      </c>
      <c r="G183" s="41">
        <v>0.7708333333333334</v>
      </c>
      <c r="H183" s="7">
        <f t="shared" si="1"/>
        <v>0.5</v>
      </c>
      <c r="I183" s="10">
        <v>112.0</v>
      </c>
      <c r="J183" s="10">
        <f t="shared" si="2"/>
        <v>22.4</v>
      </c>
      <c r="K183" s="6" t="s">
        <v>297</v>
      </c>
      <c r="L183" s="6">
        <v>6.0</v>
      </c>
      <c r="M183" s="6" t="s">
        <v>311</v>
      </c>
      <c r="N183" s="11">
        <f>IFERROR(__xludf.DUMMYFUNCTION("IFERROR(VALUE(REGEXEXTRACT(M183, ""(\d+)\s+(sessions?|days?|weeks?|Weeks?|Sessions?|Days?)"")), 1)"),10.0)</f>
        <v>10</v>
      </c>
    </row>
    <row r="184" ht="15.75" customHeight="1">
      <c r="A184" s="6" t="s">
        <v>318</v>
      </c>
      <c r="B184" s="21" t="s">
        <v>164</v>
      </c>
      <c r="C184" s="6" t="s">
        <v>319</v>
      </c>
      <c r="D184" s="8" t="s">
        <v>136</v>
      </c>
      <c r="E184" s="8" t="s">
        <v>137</v>
      </c>
      <c r="F184" s="41">
        <v>0.7708333333333334</v>
      </c>
      <c r="G184" s="41">
        <v>0.7916666666666666</v>
      </c>
      <c r="H184" s="7">
        <f t="shared" si="1"/>
        <v>0.5</v>
      </c>
      <c r="I184" s="10">
        <v>112.0</v>
      </c>
      <c r="J184" s="10">
        <f t="shared" si="2"/>
        <v>22.4</v>
      </c>
      <c r="K184" s="6" t="s">
        <v>297</v>
      </c>
      <c r="L184" s="6">
        <v>6.0</v>
      </c>
      <c r="M184" s="6" t="s">
        <v>311</v>
      </c>
      <c r="N184" s="11">
        <f>IFERROR(__xludf.DUMMYFUNCTION("IFERROR(VALUE(REGEXEXTRACT(M184, ""(\d+)\s+(sessions?|days?|weeks?|Weeks?|Sessions?|Days?)"")), 1)"),10.0)</f>
        <v>10</v>
      </c>
    </row>
    <row r="185" ht="15.75" customHeight="1">
      <c r="A185" s="6" t="s">
        <v>318</v>
      </c>
      <c r="B185" s="21" t="s">
        <v>164</v>
      </c>
      <c r="C185" s="6" t="s">
        <v>319</v>
      </c>
      <c r="D185" s="8" t="s">
        <v>136</v>
      </c>
      <c r="E185" s="8" t="s">
        <v>137</v>
      </c>
      <c r="F185" s="41">
        <v>0.4583333333333333</v>
      </c>
      <c r="G185" s="41">
        <v>0.4791666666666667</v>
      </c>
      <c r="H185" s="7">
        <f t="shared" si="1"/>
        <v>0.5</v>
      </c>
      <c r="I185" s="10">
        <v>112.0</v>
      </c>
      <c r="J185" s="10">
        <f t="shared" si="2"/>
        <v>22.4</v>
      </c>
      <c r="K185" s="6" t="s">
        <v>297</v>
      </c>
      <c r="L185" s="6">
        <v>6.0</v>
      </c>
      <c r="M185" s="6" t="s">
        <v>310</v>
      </c>
      <c r="N185" s="11">
        <f>IFERROR(__xludf.DUMMYFUNCTION("IFERROR(VALUE(REGEXEXTRACT(M185, ""(\d+)\s+(sessions?|days?|weeks?|Weeks?|Sessions?|Days?)"")), 1)"),10.0)</f>
        <v>10</v>
      </c>
    </row>
    <row r="186" ht="15.75" customHeight="1">
      <c r="A186" s="6" t="s">
        <v>318</v>
      </c>
      <c r="B186" s="21" t="s">
        <v>164</v>
      </c>
      <c r="C186" s="6" t="s">
        <v>319</v>
      </c>
      <c r="D186" s="8" t="s">
        <v>136</v>
      </c>
      <c r="E186" s="8" t="s">
        <v>137</v>
      </c>
      <c r="F186" s="41">
        <v>0.4791666666666667</v>
      </c>
      <c r="G186" s="41">
        <v>0.5</v>
      </c>
      <c r="H186" s="7">
        <f t="shared" si="1"/>
        <v>0.5</v>
      </c>
      <c r="I186" s="10">
        <v>112.0</v>
      </c>
      <c r="J186" s="10">
        <f t="shared" si="2"/>
        <v>22.4</v>
      </c>
      <c r="K186" s="6" t="s">
        <v>297</v>
      </c>
      <c r="L186" s="6">
        <v>6.0</v>
      </c>
      <c r="M186" s="6" t="s">
        <v>310</v>
      </c>
      <c r="N186" s="11">
        <f>IFERROR(__xludf.DUMMYFUNCTION("IFERROR(VALUE(REGEXEXTRACT(M186, ""(\d+)\s+(sessions?|days?|weeks?|Weeks?|Sessions?|Days?)"")), 1)"),10.0)</f>
        <v>10</v>
      </c>
    </row>
    <row r="187" ht="15.75" customHeight="1">
      <c r="A187" s="6" t="s">
        <v>318</v>
      </c>
      <c r="B187" s="21" t="s">
        <v>164</v>
      </c>
      <c r="C187" s="6" t="s">
        <v>319</v>
      </c>
      <c r="D187" s="8" t="s">
        <v>136</v>
      </c>
      <c r="E187" s="8" t="s">
        <v>137</v>
      </c>
      <c r="F187" s="41">
        <v>0.6875</v>
      </c>
      <c r="G187" s="41">
        <v>0.7083333333333334</v>
      </c>
      <c r="H187" s="7">
        <f t="shared" si="1"/>
        <v>0.5</v>
      </c>
      <c r="I187" s="10">
        <v>112.0</v>
      </c>
      <c r="J187" s="10">
        <f t="shared" si="2"/>
        <v>22.4</v>
      </c>
      <c r="K187" s="6" t="s">
        <v>297</v>
      </c>
      <c r="L187" s="6">
        <v>6.0</v>
      </c>
      <c r="M187" s="6" t="s">
        <v>311</v>
      </c>
      <c r="N187" s="11">
        <f>IFERROR(__xludf.DUMMYFUNCTION("IFERROR(VALUE(REGEXEXTRACT(M187, ""(\d+)\s+(sessions?|days?|weeks?|Weeks?|Sessions?|Days?)"")), 1)"),10.0)</f>
        <v>10</v>
      </c>
    </row>
    <row r="188" ht="15.75" customHeight="1">
      <c r="A188" s="6" t="s">
        <v>318</v>
      </c>
      <c r="B188" s="21" t="s">
        <v>164</v>
      </c>
      <c r="C188" s="6" t="s">
        <v>319</v>
      </c>
      <c r="D188" s="8" t="s">
        <v>136</v>
      </c>
      <c r="E188" s="8" t="s">
        <v>137</v>
      </c>
      <c r="F188" s="41">
        <v>0.7083333333333334</v>
      </c>
      <c r="G188" s="41">
        <v>0.7291666666666666</v>
      </c>
      <c r="H188" s="7">
        <f t="shared" si="1"/>
        <v>0.5</v>
      </c>
      <c r="I188" s="10">
        <v>112.0</v>
      </c>
      <c r="J188" s="10">
        <f t="shared" si="2"/>
        <v>22.4</v>
      </c>
      <c r="K188" s="6" t="s">
        <v>297</v>
      </c>
      <c r="L188" s="6">
        <v>6.0</v>
      </c>
      <c r="M188" s="6" t="s">
        <v>311</v>
      </c>
      <c r="N188" s="11">
        <f>IFERROR(__xludf.DUMMYFUNCTION("IFERROR(VALUE(REGEXEXTRACT(M188, ""(\d+)\s+(sessions?|days?|weeks?|Weeks?|Sessions?|Days?)"")), 1)"),10.0)</f>
        <v>10</v>
      </c>
    </row>
    <row r="189" ht="15.75" customHeight="1">
      <c r="A189" s="6" t="s">
        <v>318</v>
      </c>
      <c r="B189" s="21" t="s">
        <v>164</v>
      </c>
      <c r="C189" s="6" t="s">
        <v>319</v>
      </c>
      <c r="D189" s="8" t="s">
        <v>136</v>
      </c>
      <c r="E189" s="8" t="s">
        <v>137</v>
      </c>
      <c r="F189" s="41">
        <v>0.7083333333333334</v>
      </c>
      <c r="G189" s="41">
        <v>0.7291666666666666</v>
      </c>
      <c r="H189" s="7">
        <f t="shared" si="1"/>
        <v>0.5</v>
      </c>
      <c r="I189" s="10">
        <v>112.0</v>
      </c>
      <c r="J189" s="10">
        <f t="shared" si="2"/>
        <v>22.4</v>
      </c>
      <c r="K189" s="6" t="s">
        <v>297</v>
      </c>
      <c r="L189" s="6">
        <v>6.0</v>
      </c>
      <c r="M189" s="6" t="s">
        <v>311</v>
      </c>
      <c r="N189" s="11">
        <f>IFERROR(__xludf.DUMMYFUNCTION("IFERROR(VALUE(REGEXEXTRACT(M189, ""(\d+)\s+(sessions?|days?|weeks?|Weeks?|Sessions?|Days?)"")), 1)"),10.0)</f>
        <v>10</v>
      </c>
    </row>
    <row r="190" ht="15.75" customHeight="1">
      <c r="A190" s="6" t="s">
        <v>318</v>
      </c>
      <c r="B190" s="21" t="s">
        <v>164</v>
      </c>
      <c r="C190" s="6" t="s">
        <v>319</v>
      </c>
      <c r="D190" s="8" t="s">
        <v>136</v>
      </c>
      <c r="E190" s="8" t="s">
        <v>137</v>
      </c>
      <c r="F190" s="41">
        <v>0.4375</v>
      </c>
      <c r="G190" s="42">
        <v>0.4583333333333333</v>
      </c>
      <c r="H190" s="7">
        <f t="shared" si="1"/>
        <v>0.5</v>
      </c>
      <c r="I190" s="10">
        <v>112.0</v>
      </c>
      <c r="J190" s="10">
        <f t="shared" si="2"/>
        <v>22.4</v>
      </c>
      <c r="K190" s="6" t="s">
        <v>297</v>
      </c>
      <c r="L190" s="6">
        <v>6.0</v>
      </c>
      <c r="M190" s="6" t="s">
        <v>310</v>
      </c>
      <c r="N190" s="11">
        <f>IFERROR(__xludf.DUMMYFUNCTION("IFERROR(VALUE(REGEXEXTRACT(M190, ""(\d+)\s+(sessions?|days?|weeks?|Weeks?|Sessions?|Days?)"")), 1)"),10.0)</f>
        <v>10</v>
      </c>
    </row>
    <row r="191" ht="15.75" customHeight="1">
      <c r="A191" s="6" t="s">
        <v>318</v>
      </c>
      <c r="B191" s="21" t="s">
        <v>164</v>
      </c>
      <c r="C191" s="6" t="s">
        <v>319</v>
      </c>
      <c r="D191" s="8" t="s">
        <v>136</v>
      </c>
      <c r="E191" s="8" t="s">
        <v>137</v>
      </c>
      <c r="F191" s="41">
        <v>0.4583333333333333</v>
      </c>
      <c r="G191" s="41">
        <v>0.4791666666666667</v>
      </c>
      <c r="H191" s="7">
        <f t="shared" si="1"/>
        <v>0.5</v>
      </c>
      <c r="I191" s="10">
        <v>112.0</v>
      </c>
      <c r="J191" s="10">
        <f t="shared" si="2"/>
        <v>22.4</v>
      </c>
      <c r="K191" s="6" t="s">
        <v>297</v>
      </c>
      <c r="L191" s="6">
        <v>6.0</v>
      </c>
      <c r="M191" s="6" t="s">
        <v>310</v>
      </c>
      <c r="N191" s="11">
        <f>IFERROR(__xludf.DUMMYFUNCTION("IFERROR(VALUE(REGEXEXTRACT(M191, ""(\d+)\s+(sessions?|days?|weeks?|Weeks?|Sessions?|Days?)"")), 1)"),10.0)</f>
        <v>10</v>
      </c>
    </row>
    <row r="192" ht="15.75" customHeight="1">
      <c r="A192" s="6" t="s">
        <v>318</v>
      </c>
      <c r="B192" s="21" t="s">
        <v>164</v>
      </c>
      <c r="C192" s="6" t="s">
        <v>319</v>
      </c>
      <c r="D192" s="8" t="s">
        <v>136</v>
      </c>
      <c r="E192" s="8" t="s">
        <v>137</v>
      </c>
      <c r="F192" s="41">
        <v>0.4166666666666667</v>
      </c>
      <c r="G192" s="41">
        <v>0.4375</v>
      </c>
      <c r="H192" s="7">
        <f t="shared" si="1"/>
        <v>0.5</v>
      </c>
      <c r="I192" s="10">
        <v>112.0</v>
      </c>
      <c r="J192" s="10">
        <f t="shared" si="2"/>
        <v>22.4</v>
      </c>
      <c r="K192" s="6" t="s">
        <v>297</v>
      </c>
      <c r="L192" s="6">
        <v>6.0</v>
      </c>
      <c r="M192" s="6" t="s">
        <v>310</v>
      </c>
      <c r="N192" s="11">
        <f>IFERROR(__xludf.DUMMYFUNCTION("IFERROR(VALUE(REGEXEXTRACT(M192, ""(\d+)\s+(sessions?|days?|weeks?|Weeks?|Sessions?|Days?)"")), 1)"),10.0)</f>
        <v>10</v>
      </c>
    </row>
    <row r="193" ht="15.75" customHeight="1">
      <c r="A193" s="6" t="s">
        <v>318</v>
      </c>
      <c r="B193" s="21" t="s">
        <v>164</v>
      </c>
      <c r="C193" s="6" t="s">
        <v>319</v>
      </c>
      <c r="D193" s="8" t="s">
        <v>136</v>
      </c>
      <c r="E193" s="8" t="s">
        <v>137</v>
      </c>
      <c r="F193" s="41">
        <v>0.3958333333333333</v>
      </c>
      <c r="G193" s="41">
        <v>0.4166666666666667</v>
      </c>
      <c r="H193" s="7">
        <f t="shared" si="1"/>
        <v>0.5</v>
      </c>
      <c r="I193" s="10">
        <v>112.0</v>
      </c>
      <c r="J193" s="10">
        <f t="shared" si="2"/>
        <v>22.4</v>
      </c>
      <c r="K193" s="6" t="s">
        <v>297</v>
      </c>
      <c r="L193" s="6">
        <v>6.0</v>
      </c>
      <c r="M193" s="6" t="s">
        <v>310</v>
      </c>
      <c r="N193" s="11">
        <f>IFERROR(__xludf.DUMMYFUNCTION("IFERROR(VALUE(REGEXEXTRACT(M193, ""(\d+)\s+(sessions?|days?|weeks?|Weeks?|Sessions?|Days?)"")), 1)"),10.0)</f>
        <v>10</v>
      </c>
    </row>
    <row r="194" ht="15.75" customHeight="1">
      <c r="A194" s="6" t="s">
        <v>318</v>
      </c>
      <c r="B194" s="21" t="s">
        <v>164</v>
      </c>
      <c r="C194" s="6" t="s">
        <v>319</v>
      </c>
      <c r="D194" s="8" t="s">
        <v>136</v>
      </c>
      <c r="E194" s="8" t="s">
        <v>137</v>
      </c>
      <c r="F194" s="41">
        <v>0.375</v>
      </c>
      <c r="G194" s="41">
        <v>0.3958333333333333</v>
      </c>
      <c r="H194" s="7">
        <f t="shared" si="1"/>
        <v>0.5</v>
      </c>
      <c r="I194" s="10">
        <v>112.0</v>
      </c>
      <c r="J194" s="10">
        <f t="shared" si="2"/>
        <v>22.4</v>
      </c>
      <c r="K194" s="6" t="s">
        <v>297</v>
      </c>
      <c r="L194" s="6">
        <v>6.0</v>
      </c>
      <c r="M194" s="6" t="s">
        <v>310</v>
      </c>
      <c r="N194" s="11">
        <f>IFERROR(__xludf.DUMMYFUNCTION("IFERROR(VALUE(REGEXEXTRACT(M194, ""(\d+)\s+(sessions?|days?|weeks?|Weeks?|Sessions?|Days?)"")), 1)"),10.0)</f>
        <v>10</v>
      </c>
    </row>
    <row r="195" ht="15.75" customHeight="1">
      <c r="A195" s="6" t="s">
        <v>318</v>
      </c>
      <c r="B195" s="21" t="s">
        <v>164</v>
      </c>
      <c r="C195" s="6" t="s">
        <v>319</v>
      </c>
      <c r="D195" s="8" t="s">
        <v>136</v>
      </c>
      <c r="E195" s="8" t="s">
        <v>137</v>
      </c>
      <c r="F195" s="41">
        <v>0.3541666666666667</v>
      </c>
      <c r="G195" s="41">
        <v>0.375</v>
      </c>
      <c r="H195" s="7">
        <f t="shared" si="1"/>
        <v>0.5</v>
      </c>
      <c r="I195" s="10">
        <v>112.0</v>
      </c>
      <c r="J195" s="10">
        <f t="shared" si="2"/>
        <v>22.4</v>
      </c>
      <c r="K195" s="6" t="s">
        <v>297</v>
      </c>
      <c r="L195" s="6">
        <v>6.0</v>
      </c>
      <c r="M195" s="6" t="s">
        <v>310</v>
      </c>
      <c r="N195" s="11">
        <f>IFERROR(__xludf.DUMMYFUNCTION("IFERROR(VALUE(REGEXEXTRACT(M195, ""(\d+)\s+(sessions?|days?|weeks?|Weeks?|Sessions?|Days?)"")), 1)"),10.0)</f>
        <v>10</v>
      </c>
    </row>
    <row r="196" ht="15.75" customHeight="1">
      <c r="A196" s="6" t="s">
        <v>318</v>
      </c>
      <c r="B196" s="21" t="s">
        <v>164</v>
      </c>
      <c r="C196" s="6" t="s">
        <v>319</v>
      </c>
      <c r="D196" s="8" t="s">
        <v>136</v>
      </c>
      <c r="E196" s="8" t="s">
        <v>137</v>
      </c>
      <c r="F196" s="41">
        <v>0.4791666666666667</v>
      </c>
      <c r="G196" s="41">
        <v>0.5</v>
      </c>
      <c r="H196" s="7">
        <f t="shared" si="1"/>
        <v>0.5</v>
      </c>
      <c r="I196" s="10">
        <v>112.0</v>
      </c>
      <c r="J196" s="10">
        <f t="shared" si="2"/>
        <v>22.4</v>
      </c>
      <c r="K196" s="6" t="s">
        <v>297</v>
      </c>
      <c r="L196" s="6">
        <v>6.0</v>
      </c>
      <c r="M196" s="6" t="s">
        <v>309</v>
      </c>
      <c r="N196" s="11">
        <f>IFERROR(__xludf.DUMMYFUNCTION("IFERROR(VALUE(REGEXEXTRACT(M196, ""(\d+)\s+(sessions?|days?|weeks?|Weeks?|Sessions?|Days?)"")), 1)"),10.0)</f>
        <v>10</v>
      </c>
    </row>
    <row r="197" ht="15.75" customHeight="1">
      <c r="A197" s="6" t="s">
        <v>318</v>
      </c>
      <c r="B197" s="21" t="s">
        <v>164</v>
      </c>
      <c r="C197" s="6" t="s">
        <v>319</v>
      </c>
      <c r="D197" s="8" t="s">
        <v>136</v>
      </c>
      <c r="E197" s="8" t="s">
        <v>137</v>
      </c>
      <c r="F197" s="41">
        <v>0.4583333333333333</v>
      </c>
      <c r="G197" s="41">
        <v>0.4791666666666667</v>
      </c>
      <c r="H197" s="7">
        <f t="shared" si="1"/>
        <v>0.5</v>
      </c>
      <c r="I197" s="10">
        <v>112.0</v>
      </c>
      <c r="J197" s="10">
        <f t="shared" si="2"/>
        <v>22.4</v>
      </c>
      <c r="K197" s="6" t="s">
        <v>297</v>
      </c>
      <c r="L197" s="6">
        <v>6.0</v>
      </c>
      <c r="M197" s="6" t="s">
        <v>309</v>
      </c>
      <c r="N197" s="11">
        <f>IFERROR(__xludf.DUMMYFUNCTION("IFERROR(VALUE(REGEXEXTRACT(M197, ""(\d+)\s+(sessions?|days?|weeks?|Weeks?|Sessions?|Days?)"")), 1)"),10.0)</f>
        <v>10</v>
      </c>
    </row>
    <row r="198" ht="15.75" customHeight="1">
      <c r="A198" s="6" t="s">
        <v>318</v>
      </c>
      <c r="B198" s="21" t="s">
        <v>164</v>
      </c>
      <c r="C198" s="6" t="s">
        <v>319</v>
      </c>
      <c r="D198" s="8" t="s">
        <v>136</v>
      </c>
      <c r="E198" s="8" t="s">
        <v>137</v>
      </c>
      <c r="F198" s="41">
        <v>0.7708333333333334</v>
      </c>
      <c r="G198" s="41">
        <v>0.7916666666666666</v>
      </c>
      <c r="H198" s="7">
        <f t="shared" si="1"/>
        <v>0.5</v>
      </c>
      <c r="I198" s="10">
        <v>112.0</v>
      </c>
      <c r="J198" s="10">
        <f t="shared" si="2"/>
        <v>22.4</v>
      </c>
      <c r="K198" s="6" t="s">
        <v>297</v>
      </c>
      <c r="L198" s="6">
        <v>6.0</v>
      </c>
      <c r="M198" s="6" t="s">
        <v>308</v>
      </c>
      <c r="N198" s="11">
        <f>IFERROR(__xludf.DUMMYFUNCTION("IFERROR(VALUE(REGEXEXTRACT(M198, ""(\d+)\s+(sessions?|days?|weeks?|Weeks?|Sessions?|Days?)"")), 1)"),10.0)</f>
        <v>10</v>
      </c>
    </row>
    <row r="199" ht="15.75" customHeight="1">
      <c r="A199" s="6" t="s">
        <v>318</v>
      </c>
      <c r="B199" s="21" t="s">
        <v>164</v>
      </c>
      <c r="C199" s="6" t="s">
        <v>319</v>
      </c>
      <c r="D199" s="8" t="s">
        <v>136</v>
      </c>
      <c r="E199" s="8" t="s">
        <v>137</v>
      </c>
      <c r="F199" s="41">
        <v>0.375</v>
      </c>
      <c r="G199" s="41">
        <v>0.3958333333333333</v>
      </c>
      <c r="H199" s="7">
        <f t="shared" si="1"/>
        <v>0.5</v>
      </c>
      <c r="I199" s="10">
        <v>112.0</v>
      </c>
      <c r="J199" s="10">
        <f t="shared" si="2"/>
        <v>22.4</v>
      </c>
      <c r="K199" s="6" t="s">
        <v>297</v>
      </c>
      <c r="L199" s="6">
        <v>6.0</v>
      </c>
      <c r="M199" s="6" t="s">
        <v>309</v>
      </c>
      <c r="N199" s="11">
        <f>IFERROR(__xludf.DUMMYFUNCTION("IFERROR(VALUE(REGEXEXTRACT(M199, ""(\d+)\s+(sessions?|days?|weeks?|Weeks?|Sessions?|Days?)"")), 1)"),10.0)</f>
        <v>10</v>
      </c>
    </row>
    <row r="200" ht="15.75" customHeight="1">
      <c r="A200" s="6" t="s">
        <v>318</v>
      </c>
      <c r="B200" s="21" t="s">
        <v>164</v>
      </c>
      <c r="C200" s="6" t="s">
        <v>319</v>
      </c>
      <c r="D200" s="8" t="s">
        <v>136</v>
      </c>
      <c r="E200" s="8" t="s">
        <v>137</v>
      </c>
      <c r="F200" s="41">
        <v>0.3958333333333333</v>
      </c>
      <c r="G200" s="41">
        <v>0.4166666666666667</v>
      </c>
      <c r="H200" s="7">
        <f t="shared" si="1"/>
        <v>0.5</v>
      </c>
      <c r="I200" s="10">
        <v>112.0</v>
      </c>
      <c r="J200" s="10">
        <f t="shared" si="2"/>
        <v>22.4</v>
      </c>
      <c r="K200" s="6" t="s">
        <v>297</v>
      </c>
      <c r="L200" s="6">
        <v>6.0</v>
      </c>
      <c r="M200" s="6" t="s">
        <v>309</v>
      </c>
      <c r="N200" s="11">
        <f>IFERROR(__xludf.DUMMYFUNCTION("IFERROR(VALUE(REGEXEXTRACT(M200, ""(\d+)\s+(sessions?|days?|weeks?|Weeks?|Sessions?|Days?)"")), 1)"),10.0)</f>
        <v>10</v>
      </c>
    </row>
    <row r="201" ht="15.75" customHeight="1">
      <c r="A201" s="6" t="s">
        <v>318</v>
      </c>
      <c r="B201" s="21" t="s">
        <v>164</v>
      </c>
      <c r="C201" s="6" t="s">
        <v>319</v>
      </c>
      <c r="D201" s="8" t="s">
        <v>136</v>
      </c>
      <c r="E201" s="8" t="s">
        <v>137</v>
      </c>
      <c r="F201" s="41">
        <v>0.4166666666666667</v>
      </c>
      <c r="G201" s="42">
        <v>0.4375</v>
      </c>
      <c r="H201" s="7">
        <f t="shared" si="1"/>
        <v>0.5</v>
      </c>
      <c r="I201" s="10">
        <v>112.0</v>
      </c>
      <c r="J201" s="10">
        <f t="shared" si="2"/>
        <v>22.4</v>
      </c>
      <c r="K201" s="6" t="s">
        <v>297</v>
      </c>
      <c r="L201" s="6">
        <v>6.0</v>
      </c>
      <c r="M201" s="6" t="s">
        <v>309</v>
      </c>
      <c r="N201" s="11">
        <f>IFERROR(__xludf.DUMMYFUNCTION("IFERROR(VALUE(REGEXEXTRACT(M201, ""(\d+)\s+(sessions?|days?|weeks?|Weeks?|Sessions?|Days?)"")), 1)"),10.0)</f>
        <v>10</v>
      </c>
    </row>
    <row r="202" ht="15.75" customHeight="1">
      <c r="A202" s="6" t="s">
        <v>318</v>
      </c>
      <c r="B202" s="21" t="s">
        <v>164</v>
      </c>
      <c r="C202" s="6" t="s">
        <v>319</v>
      </c>
      <c r="D202" s="8" t="s">
        <v>136</v>
      </c>
      <c r="E202" s="8" t="s">
        <v>137</v>
      </c>
      <c r="F202" s="41">
        <v>0.4166666666666667</v>
      </c>
      <c r="G202" s="41">
        <v>0.4375</v>
      </c>
      <c r="H202" s="7">
        <f t="shared" si="1"/>
        <v>0.5</v>
      </c>
      <c r="I202" s="10">
        <v>112.0</v>
      </c>
      <c r="J202" s="10">
        <f t="shared" si="2"/>
        <v>22.4</v>
      </c>
      <c r="K202" s="6" t="s">
        <v>297</v>
      </c>
      <c r="L202" s="6">
        <v>6.0</v>
      </c>
      <c r="M202" s="6" t="s">
        <v>309</v>
      </c>
      <c r="N202" s="11">
        <f>IFERROR(__xludf.DUMMYFUNCTION("IFERROR(VALUE(REGEXEXTRACT(M202, ""(\d+)\s+(sessions?|days?|weeks?|Weeks?|Sessions?|Days?)"")), 1)"),10.0)</f>
        <v>10</v>
      </c>
    </row>
    <row r="203" ht="15.75" customHeight="1">
      <c r="A203" s="6" t="s">
        <v>318</v>
      </c>
      <c r="B203" s="21" t="s">
        <v>164</v>
      </c>
      <c r="C203" s="6" t="s">
        <v>319</v>
      </c>
      <c r="D203" s="8" t="s">
        <v>136</v>
      </c>
      <c r="E203" s="8" t="s">
        <v>137</v>
      </c>
      <c r="F203" s="41">
        <v>0.4375</v>
      </c>
      <c r="G203" s="41">
        <v>0.4583333333333333</v>
      </c>
      <c r="H203" s="7">
        <f t="shared" si="1"/>
        <v>0.5</v>
      </c>
      <c r="I203" s="10">
        <v>112.0</v>
      </c>
      <c r="J203" s="10">
        <f t="shared" si="2"/>
        <v>22.4</v>
      </c>
      <c r="K203" s="6" t="s">
        <v>297</v>
      </c>
      <c r="L203" s="6">
        <v>6.0</v>
      </c>
      <c r="M203" s="6" t="s">
        <v>309</v>
      </c>
      <c r="N203" s="11">
        <f>IFERROR(__xludf.DUMMYFUNCTION("IFERROR(VALUE(REGEXEXTRACT(M203, ""(\d+)\s+(sessions?|days?|weeks?|Weeks?|Sessions?|Days?)"")), 1)"),10.0)</f>
        <v>10</v>
      </c>
    </row>
    <row r="204" ht="15.75" customHeight="1">
      <c r="A204" s="6" t="s">
        <v>318</v>
      </c>
      <c r="B204" s="21" t="s">
        <v>164</v>
      </c>
      <c r="C204" s="6" t="s">
        <v>319</v>
      </c>
      <c r="D204" s="8" t="s">
        <v>136</v>
      </c>
      <c r="E204" s="8" t="s">
        <v>137</v>
      </c>
      <c r="F204" s="41">
        <v>0.75</v>
      </c>
      <c r="G204" s="41">
        <v>0.7708333333333334</v>
      </c>
      <c r="H204" s="7">
        <f t="shared" si="1"/>
        <v>0.5</v>
      </c>
      <c r="I204" s="10">
        <v>112.0</v>
      </c>
      <c r="J204" s="10">
        <f t="shared" si="2"/>
        <v>22.4</v>
      </c>
      <c r="K204" s="6" t="s">
        <v>297</v>
      </c>
      <c r="L204" s="6">
        <v>6.0</v>
      </c>
      <c r="M204" s="6" t="s">
        <v>311</v>
      </c>
      <c r="N204" s="11">
        <f>IFERROR(__xludf.DUMMYFUNCTION("IFERROR(VALUE(REGEXEXTRACT(M204, ""(\d+)\s+(sessions?|days?|weeks?|Weeks?|Sessions?|Days?)"")), 1)"),10.0)</f>
        <v>10</v>
      </c>
    </row>
    <row r="205" ht="15.75" customHeight="1">
      <c r="A205" s="6" t="s">
        <v>318</v>
      </c>
      <c r="B205" s="21" t="s">
        <v>164</v>
      </c>
      <c r="C205" s="6" t="s">
        <v>319</v>
      </c>
      <c r="D205" s="8" t="s">
        <v>136</v>
      </c>
      <c r="E205" s="8" t="s">
        <v>137</v>
      </c>
      <c r="F205" s="41">
        <v>0.6875</v>
      </c>
      <c r="G205" s="41">
        <v>0.7083333333333334</v>
      </c>
      <c r="H205" s="7">
        <f t="shared" si="1"/>
        <v>0.5</v>
      </c>
      <c r="I205" s="10">
        <v>112.0</v>
      </c>
      <c r="J205" s="10">
        <f t="shared" si="2"/>
        <v>22.4</v>
      </c>
      <c r="K205" s="6" t="s">
        <v>297</v>
      </c>
      <c r="L205" s="6">
        <v>6.0</v>
      </c>
      <c r="M205" s="6" t="s">
        <v>306</v>
      </c>
      <c r="N205" s="11">
        <f>IFERROR(__xludf.DUMMYFUNCTION("IFERROR(VALUE(REGEXEXTRACT(M205, ""(\d+)\s+(sessions?|days?|weeks?|Weeks?|Sessions?|Days?)"")), 1)"),10.0)</f>
        <v>10</v>
      </c>
    </row>
    <row r="206" ht="15.75" customHeight="1">
      <c r="A206" s="6" t="s">
        <v>318</v>
      </c>
      <c r="B206" s="21" t="s">
        <v>164</v>
      </c>
      <c r="C206" s="6" t="s">
        <v>319</v>
      </c>
      <c r="D206" s="8" t="s">
        <v>136</v>
      </c>
      <c r="E206" s="8" t="s">
        <v>137</v>
      </c>
      <c r="F206" s="41">
        <v>0.7083333333333334</v>
      </c>
      <c r="G206" s="41">
        <v>0.7291666666666666</v>
      </c>
      <c r="H206" s="7">
        <f t="shared" si="1"/>
        <v>0.5</v>
      </c>
      <c r="I206" s="10">
        <v>112.0</v>
      </c>
      <c r="J206" s="10">
        <f t="shared" si="2"/>
        <v>22.4</v>
      </c>
      <c r="K206" s="6" t="s">
        <v>297</v>
      </c>
      <c r="L206" s="6">
        <v>6.0</v>
      </c>
      <c r="M206" s="6" t="s">
        <v>306</v>
      </c>
      <c r="N206" s="11">
        <f>IFERROR(__xludf.DUMMYFUNCTION("IFERROR(VALUE(REGEXEXTRACT(M206, ""(\d+)\s+(sessions?|days?|weeks?|Weeks?|Sessions?|Days?)"")), 1)"),10.0)</f>
        <v>10</v>
      </c>
    </row>
    <row r="207" ht="15.75" customHeight="1">
      <c r="A207" s="6" t="s">
        <v>318</v>
      </c>
      <c r="B207" s="21" t="s">
        <v>164</v>
      </c>
      <c r="C207" s="6" t="s">
        <v>319</v>
      </c>
      <c r="D207" s="8" t="s">
        <v>136</v>
      </c>
      <c r="E207" s="8" t="s">
        <v>137</v>
      </c>
      <c r="F207" s="41">
        <v>0.7291666666666666</v>
      </c>
      <c r="G207" s="41">
        <v>0.75</v>
      </c>
      <c r="H207" s="7">
        <f t="shared" si="1"/>
        <v>0.5</v>
      </c>
      <c r="I207" s="10">
        <v>112.0</v>
      </c>
      <c r="J207" s="10">
        <f t="shared" si="2"/>
        <v>22.4</v>
      </c>
      <c r="K207" s="6" t="s">
        <v>297</v>
      </c>
      <c r="L207" s="6">
        <v>6.0</v>
      </c>
      <c r="M207" s="6" t="s">
        <v>306</v>
      </c>
      <c r="N207" s="11">
        <f>IFERROR(__xludf.DUMMYFUNCTION("IFERROR(VALUE(REGEXEXTRACT(M207, ""(\d+)\s+(sessions?|days?|weeks?|Weeks?|Sessions?|Days?)"")), 1)"),10.0)</f>
        <v>10</v>
      </c>
    </row>
    <row r="208" ht="15.75" customHeight="1">
      <c r="A208" s="6" t="s">
        <v>318</v>
      </c>
      <c r="B208" s="21" t="s">
        <v>164</v>
      </c>
      <c r="C208" s="6" t="s">
        <v>319</v>
      </c>
      <c r="D208" s="8" t="s">
        <v>136</v>
      </c>
      <c r="E208" s="8" t="s">
        <v>137</v>
      </c>
      <c r="F208" s="41">
        <v>0.75</v>
      </c>
      <c r="G208" s="42">
        <v>0.7708333333333334</v>
      </c>
      <c r="H208" s="7">
        <f t="shared" si="1"/>
        <v>0.5</v>
      </c>
      <c r="I208" s="10">
        <v>112.0</v>
      </c>
      <c r="J208" s="10">
        <f t="shared" si="2"/>
        <v>22.4</v>
      </c>
      <c r="K208" s="6" t="s">
        <v>297</v>
      </c>
      <c r="L208" s="6">
        <v>6.0</v>
      </c>
      <c r="M208" s="6" t="s">
        <v>306</v>
      </c>
      <c r="N208" s="11">
        <f>IFERROR(__xludf.DUMMYFUNCTION("IFERROR(VALUE(REGEXEXTRACT(M208, ""(\d+)\s+(sessions?|days?|weeks?|Weeks?|Sessions?|Days?)"")), 1)"),10.0)</f>
        <v>10</v>
      </c>
    </row>
    <row r="209" ht="15.75" customHeight="1">
      <c r="A209" s="6" t="s">
        <v>318</v>
      </c>
      <c r="B209" s="21" t="s">
        <v>164</v>
      </c>
      <c r="C209" s="6" t="s">
        <v>319</v>
      </c>
      <c r="D209" s="8" t="s">
        <v>136</v>
      </c>
      <c r="E209" s="8" t="s">
        <v>137</v>
      </c>
      <c r="F209" s="41">
        <v>0.7708333333333334</v>
      </c>
      <c r="G209" s="41">
        <v>0.7916666666666666</v>
      </c>
      <c r="H209" s="7">
        <f t="shared" si="1"/>
        <v>0.5</v>
      </c>
      <c r="I209" s="10">
        <v>112.0</v>
      </c>
      <c r="J209" s="10">
        <f t="shared" si="2"/>
        <v>22.4</v>
      </c>
      <c r="K209" s="6" t="s">
        <v>297</v>
      </c>
      <c r="L209" s="6">
        <v>6.0</v>
      </c>
      <c r="M209" s="6" t="s">
        <v>306</v>
      </c>
      <c r="N209" s="11">
        <f>IFERROR(__xludf.DUMMYFUNCTION("IFERROR(VALUE(REGEXEXTRACT(M209, ""(\d+)\s+(sessions?|days?|weeks?|Weeks?|Sessions?|Days?)"")), 1)"),10.0)</f>
        <v>10</v>
      </c>
    </row>
    <row r="210" ht="15.75" customHeight="1">
      <c r="A210" s="6" t="s">
        <v>318</v>
      </c>
      <c r="B210" s="21" t="s">
        <v>164</v>
      </c>
      <c r="C210" s="6" t="s">
        <v>319</v>
      </c>
      <c r="D210" s="8" t="s">
        <v>136</v>
      </c>
      <c r="E210" s="8" t="s">
        <v>137</v>
      </c>
      <c r="F210" s="41">
        <v>0.6875</v>
      </c>
      <c r="G210" s="41">
        <v>0.7083333333333334</v>
      </c>
      <c r="H210" s="7">
        <f t="shared" si="1"/>
        <v>0.5</v>
      </c>
      <c r="I210" s="10">
        <v>112.0</v>
      </c>
      <c r="J210" s="10">
        <f t="shared" si="2"/>
        <v>22.4</v>
      </c>
      <c r="K210" s="6" t="s">
        <v>297</v>
      </c>
      <c r="L210" s="6">
        <v>6.0</v>
      </c>
      <c r="M210" s="6" t="s">
        <v>307</v>
      </c>
      <c r="N210" s="11">
        <f>IFERROR(__xludf.DUMMYFUNCTION("IFERROR(VALUE(REGEXEXTRACT(M210, ""(\d+)\s+(sessions?|days?|weeks?|Weeks?|Sessions?|Days?)"")), 1)"),10.0)</f>
        <v>10</v>
      </c>
    </row>
    <row r="211" ht="15.75" customHeight="1">
      <c r="A211" s="6" t="s">
        <v>318</v>
      </c>
      <c r="B211" s="21" t="s">
        <v>164</v>
      </c>
      <c r="C211" s="6" t="s">
        <v>319</v>
      </c>
      <c r="D211" s="8" t="s">
        <v>136</v>
      </c>
      <c r="E211" s="8" t="s">
        <v>137</v>
      </c>
      <c r="F211" s="42">
        <v>0.7083333333333334</v>
      </c>
      <c r="G211" s="42">
        <v>0.7291666666666666</v>
      </c>
      <c r="H211" s="7">
        <f t="shared" si="1"/>
        <v>0.5</v>
      </c>
      <c r="I211" s="10">
        <v>112.0</v>
      </c>
      <c r="J211" s="10">
        <f t="shared" si="2"/>
        <v>22.4</v>
      </c>
      <c r="K211" s="6" t="s">
        <v>297</v>
      </c>
      <c r="L211" s="6">
        <v>6.0</v>
      </c>
      <c r="M211" s="6" t="s">
        <v>307</v>
      </c>
      <c r="N211" s="11">
        <f>IFERROR(__xludf.DUMMYFUNCTION("IFERROR(VALUE(REGEXEXTRACT(M211, ""(\d+)\s+(sessions?|days?|weeks?|Weeks?|Sessions?|Days?)"")), 1)"),10.0)</f>
        <v>10</v>
      </c>
    </row>
    <row r="212" ht="15.75" customHeight="1">
      <c r="A212" s="6" t="s">
        <v>318</v>
      </c>
      <c r="B212" s="21" t="s">
        <v>164</v>
      </c>
      <c r="C212" s="6" t="s">
        <v>319</v>
      </c>
      <c r="D212" s="8" t="s">
        <v>136</v>
      </c>
      <c r="E212" s="8" t="s">
        <v>137</v>
      </c>
      <c r="F212" s="42">
        <v>0.7291666666666666</v>
      </c>
      <c r="G212" s="42">
        <v>0.75</v>
      </c>
      <c r="H212" s="7">
        <f t="shared" si="1"/>
        <v>0.5</v>
      </c>
      <c r="I212" s="10">
        <v>112.0</v>
      </c>
      <c r="J212" s="10">
        <f t="shared" si="2"/>
        <v>22.4</v>
      </c>
      <c r="K212" s="6" t="s">
        <v>297</v>
      </c>
      <c r="L212" s="6">
        <v>6.0</v>
      </c>
      <c r="M212" s="6" t="s">
        <v>307</v>
      </c>
      <c r="N212" s="11">
        <f>IFERROR(__xludf.DUMMYFUNCTION("IFERROR(VALUE(REGEXEXTRACT(M212, ""(\d+)\s+(sessions?|days?|weeks?|Weeks?|Sessions?|Days?)"")), 1)"),10.0)</f>
        <v>10</v>
      </c>
    </row>
    <row r="213" ht="15.75" customHeight="1">
      <c r="A213" s="6" t="s">
        <v>318</v>
      </c>
      <c r="B213" s="21" t="s">
        <v>164</v>
      </c>
      <c r="C213" s="6" t="s">
        <v>319</v>
      </c>
      <c r="D213" s="8" t="s">
        <v>136</v>
      </c>
      <c r="E213" s="8" t="s">
        <v>137</v>
      </c>
      <c r="F213" s="42">
        <v>0.75</v>
      </c>
      <c r="G213" s="42">
        <v>0.7708333333333334</v>
      </c>
      <c r="H213" s="7">
        <f t="shared" si="1"/>
        <v>0.5</v>
      </c>
      <c r="I213" s="10">
        <v>112.0</v>
      </c>
      <c r="J213" s="10">
        <f t="shared" si="2"/>
        <v>22.4</v>
      </c>
      <c r="K213" s="6" t="s">
        <v>297</v>
      </c>
      <c r="L213" s="6">
        <v>6.0</v>
      </c>
      <c r="M213" s="6" t="s">
        <v>307</v>
      </c>
      <c r="N213" s="11">
        <f>IFERROR(__xludf.DUMMYFUNCTION("IFERROR(VALUE(REGEXEXTRACT(M213, ""(\d+)\s+(sessions?|days?|weeks?|Weeks?|Sessions?|Days?)"")), 1)"),10.0)</f>
        <v>10</v>
      </c>
    </row>
    <row r="214" ht="15.75" customHeight="1">
      <c r="A214" s="6" t="s">
        <v>318</v>
      </c>
      <c r="B214" s="21" t="s">
        <v>164</v>
      </c>
      <c r="C214" s="6" t="s">
        <v>319</v>
      </c>
      <c r="D214" s="8" t="s">
        <v>136</v>
      </c>
      <c r="E214" s="8" t="s">
        <v>137</v>
      </c>
      <c r="F214" s="42">
        <v>0.7708333333333334</v>
      </c>
      <c r="G214" s="42">
        <v>0.7916666666666666</v>
      </c>
      <c r="H214" s="7">
        <f t="shared" si="1"/>
        <v>0.5</v>
      </c>
      <c r="I214" s="10">
        <v>112.0</v>
      </c>
      <c r="J214" s="10">
        <f t="shared" si="2"/>
        <v>22.4</v>
      </c>
      <c r="K214" s="6" t="s">
        <v>297</v>
      </c>
      <c r="L214" s="6">
        <v>6.0</v>
      </c>
      <c r="M214" s="6" t="s">
        <v>307</v>
      </c>
      <c r="N214" s="11">
        <f>IFERROR(__xludf.DUMMYFUNCTION("IFERROR(VALUE(REGEXEXTRACT(M214, ""(\d+)\s+(sessions?|days?|weeks?|Weeks?|Sessions?|Days?)"")), 1)"),10.0)</f>
        <v>10</v>
      </c>
    </row>
    <row r="215" ht="15.75" customHeight="1">
      <c r="A215" s="6" t="s">
        <v>318</v>
      </c>
      <c r="B215" s="21" t="s">
        <v>164</v>
      </c>
      <c r="C215" s="6" t="s">
        <v>319</v>
      </c>
      <c r="D215" s="8" t="s">
        <v>136</v>
      </c>
      <c r="E215" s="8" t="s">
        <v>137</v>
      </c>
      <c r="F215" s="42">
        <v>0.6875</v>
      </c>
      <c r="G215" s="42">
        <v>0.7083333333333334</v>
      </c>
      <c r="H215" s="7">
        <f t="shared" si="1"/>
        <v>0.5</v>
      </c>
      <c r="I215" s="10">
        <v>112.0</v>
      </c>
      <c r="J215" s="10">
        <f t="shared" si="2"/>
        <v>22.4</v>
      </c>
      <c r="K215" s="6" t="s">
        <v>297</v>
      </c>
      <c r="L215" s="6">
        <v>6.0</v>
      </c>
      <c r="M215" s="6" t="s">
        <v>308</v>
      </c>
      <c r="N215" s="11">
        <f>IFERROR(__xludf.DUMMYFUNCTION("IFERROR(VALUE(REGEXEXTRACT(M215, ""(\d+)\s+(sessions?|days?|weeks?|Weeks?|Sessions?|Days?)"")), 1)"),10.0)</f>
        <v>10</v>
      </c>
    </row>
    <row r="216" ht="15.75" customHeight="1">
      <c r="A216" s="6" t="s">
        <v>318</v>
      </c>
      <c r="B216" s="21" t="s">
        <v>164</v>
      </c>
      <c r="C216" s="6" t="s">
        <v>319</v>
      </c>
      <c r="D216" s="8" t="s">
        <v>136</v>
      </c>
      <c r="E216" s="8" t="s">
        <v>137</v>
      </c>
      <c r="F216" s="42">
        <v>0.7083333333333334</v>
      </c>
      <c r="G216" s="42">
        <v>0.7291666666666666</v>
      </c>
      <c r="H216" s="7">
        <f t="shared" si="1"/>
        <v>0.5</v>
      </c>
      <c r="I216" s="10">
        <v>112.0</v>
      </c>
      <c r="J216" s="10">
        <f t="shared" si="2"/>
        <v>22.4</v>
      </c>
      <c r="K216" s="6" t="s">
        <v>297</v>
      </c>
      <c r="L216" s="6">
        <v>6.0</v>
      </c>
      <c r="M216" s="6" t="s">
        <v>308</v>
      </c>
      <c r="N216" s="11">
        <f>IFERROR(__xludf.DUMMYFUNCTION("IFERROR(VALUE(REGEXEXTRACT(M216, ""(\d+)\s+(sessions?|days?|weeks?|Weeks?|Sessions?|Days?)"")), 1)"),10.0)</f>
        <v>10</v>
      </c>
    </row>
    <row r="217" ht="15.75" customHeight="1">
      <c r="A217" s="6" t="s">
        <v>318</v>
      </c>
      <c r="B217" s="21" t="s">
        <v>164</v>
      </c>
      <c r="C217" s="6" t="s">
        <v>319</v>
      </c>
      <c r="D217" s="8" t="s">
        <v>136</v>
      </c>
      <c r="E217" s="8" t="s">
        <v>137</v>
      </c>
      <c r="F217" s="42">
        <v>0.7291666666666666</v>
      </c>
      <c r="G217" s="42">
        <v>0.75</v>
      </c>
      <c r="H217" s="7">
        <f t="shared" si="1"/>
        <v>0.5</v>
      </c>
      <c r="I217" s="10">
        <v>112.0</v>
      </c>
      <c r="J217" s="10">
        <f t="shared" si="2"/>
        <v>22.4</v>
      </c>
      <c r="K217" s="6" t="s">
        <v>297</v>
      </c>
      <c r="L217" s="6">
        <v>6.0</v>
      </c>
      <c r="M217" s="6" t="s">
        <v>308</v>
      </c>
      <c r="N217" s="11">
        <f>IFERROR(__xludf.DUMMYFUNCTION("IFERROR(VALUE(REGEXEXTRACT(M217, ""(\d+)\s+(sessions?|days?|weeks?|Weeks?|Sessions?|Days?)"")), 1)"),10.0)</f>
        <v>10</v>
      </c>
    </row>
    <row r="218" ht="15.75" customHeight="1">
      <c r="A218" s="6" t="s">
        <v>318</v>
      </c>
      <c r="B218" s="21" t="s">
        <v>164</v>
      </c>
      <c r="C218" s="6" t="s">
        <v>319</v>
      </c>
      <c r="D218" s="8" t="s">
        <v>136</v>
      </c>
      <c r="E218" s="8" t="s">
        <v>137</v>
      </c>
      <c r="F218" s="42">
        <v>0.75</v>
      </c>
      <c r="G218" s="42">
        <v>0.7708333333333334</v>
      </c>
      <c r="H218" s="7">
        <f t="shared" si="1"/>
        <v>0.5</v>
      </c>
      <c r="I218" s="10">
        <v>112.0</v>
      </c>
      <c r="J218" s="10">
        <f t="shared" si="2"/>
        <v>22.4</v>
      </c>
      <c r="K218" s="6" t="s">
        <v>297</v>
      </c>
      <c r="L218" s="6">
        <v>6.0</v>
      </c>
      <c r="M218" s="6" t="s">
        <v>308</v>
      </c>
      <c r="N218" s="11">
        <f>IFERROR(__xludf.DUMMYFUNCTION("IFERROR(VALUE(REGEXEXTRACT(M218, ""(\d+)\s+(sessions?|days?|weeks?|Weeks?|Sessions?|Days?)"")), 1)"),10.0)</f>
        <v>10</v>
      </c>
    </row>
    <row r="219" ht="15.75" customHeight="1">
      <c r="A219" s="6" t="s">
        <v>318</v>
      </c>
      <c r="B219" s="21" t="s">
        <v>164</v>
      </c>
      <c r="C219" s="6" t="s">
        <v>319</v>
      </c>
      <c r="D219" s="8" t="s">
        <v>136</v>
      </c>
      <c r="E219" s="8" t="s">
        <v>137</v>
      </c>
      <c r="F219" s="42">
        <v>0.7083333333333334</v>
      </c>
      <c r="G219" s="42">
        <v>0.7291666666666666</v>
      </c>
      <c r="H219" s="7">
        <f t="shared" si="1"/>
        <v>0.5</v>
      </c>
      <c r="I219" s="10">
        <v>112.0</v>
      </c>
      <c r="J219" s="10">
        <f t="shared" si="2"/>
        <v>22.4</v>
      </c>
      <c r="K219" s="6" t="s">
        <v>297</v>
      </c>
      <c r="L219" s="6">
        <v>6.0</v>
      </c>
      <c r="M219" s="6" t="s">
        <v>305</v>
      </c>
      <c r="N219" s="11">
        <f>IFERROR(__xludf.DUMMYFUNCTION("IFERROR(VALUE(REGEXEXTRACT(M219, ""(\d+)\s+(sessions?|days?|weeks?|Weeks?|Sessions?|Days?)"")), 1)"),10.0)</f>
        <v>10</v>
      </c>
    </row>
    <row r="220" ht="15.75" customHeight="1">
      <c r="A220" s="6" t="s">
        <v>318</v>
      </c>
      <c r="B220" s="21" t="s">
        <v>164</v>
      </c>
      <c r="C220" s="6" t="s">
        <v>319</v>
      </c>
      <c r="D220" s="8" t="s">
        <v>136</v>
      </c>
      <c r="E220" s="8" t="s">
        <v>137</v>
      </c>
      <c r="F220" s="42">
        <v>0.7291666666666666</v>
      </c>
      <c r="G220" s="42">
        <v>0.75</v>
      </c>
      <c r="H220" s="7">
        <f t="shared" si="1"/>
        <v>0.5</v>
      </c>
      <c r="I220" s="10">
        <v>112.0</v>
      </c>
      <c r="J220" s="10">
        <f t="shared" si="2"/>
        <v>22.4</v>
      </c>
      <c r="K220" s="6" t="s">
        <v>297</v>
      </c>
      <c r="L220" s="6">
        <v>6.0</v>
      </c>
      <c r="M220" s="6" t="s">
        <v>305</v>
      </c>
      <c r="N220" s="11">
        <f>IFERROR(__xludf.DUMMYFUNCTION("IFERROR(VALUE(REGEXEXTRACT(M220, ""(\d+)\s+(sessions?|days?|weeks?|Weeks?|Sessions?|Days?)"")), 1)"),10.0)</f>
        <v>10</v>
      </c>
    </row>
    <row r="221" ht="15.75" customHeight="1">
      <c r="A221" s="6" t="s">
        <v>318</v>
      </c>
      <c r="B221" s="21" t="s">
        <v>164</v>
      </c>
      <c r="C221" s="6" t="s">
        <v>319</v>
      </c>
      <c r="D221" s="8" t="s">
        <v>136</v>
      </c>
      <c r="E221" s="8" t="s">
        <v>137</v>
      </c>
      <c r="F221" s="42">
        <v>0.75</v>
      </c>
      <c r="G221" s="42">
        <v>0.7708333333333334</v>
      </c>
      <c r="H221" s="7">
        <f t="shared" si="1"/>
        <v>0.5</v>
      </c>
      <c r="I221" s="10">
        <v>112.0</v>
      </c>
      <c r="J221" s="10">
        <f t="shared" si="2"/>
        <v>22.4</v>
      </c>
      <c r="K221" s="6" t="s">
        <v>297</v>
      </c>
      <c r="L221" s="6">
        <v>6.0</v>
      </c>
      <c r="M221" s="6" t="s">
        <v>305</v>
      </c>
      <c r="N221" s="11">
        <f>IFERROR(__xludf.DUMMYFUNCTION("IFERROR(VALUE(REGEXEXTRACT(M221, ""(\d+)\s+(sessions?|days?|weeks?|Weeks?|Sessions?|Days?)"")), 1)"),10.0)</f>
        <v>10</v>
      </c>
    </row>
    <row r="222" ht="15.75" customHeight="1">
      <c r="A222" s="6" t="s">
        <v>318</v>
      </c>
      <c r="B222" s="21" t="s">
        <v>164</v>
      </c>
      <c r="C222" s="6" t="s">
        <v>319</v>
      </c>
      <c r="D222" s="8" t="s">
        <v>136</v>
      </c>
      <c r="E222" s="8" t="s">
        <v>137</v>
      </c>
      <c r="F222" s="42">
        <v>0.75</v>
      </c>
      <c r="G222" s="42">
        <v>0.7708333333333334</v>
      </c>
      <c r="H222" s="7">
        <f t="shared" si="1"/>
        <v>0.5</v>
      </c>
      <c r="I222" s="10">
        <v>112.0</v>
      </c>
      <c r="J222" s="10">
        <f t="shared" si="2"/>
        <v>22.4</v>
      </c>
      <c r="K222" s="6" t="s">
        <v>297</v>
      </c>
      <c r="L222" s="6">
        <v>6.0</v>
      </c>
      <c r="M222" s="6" t="s">
        <v>305</v>
      </c>
      <c r="N222" s="11">
        <f>IFERROR(__xludf.DUMMYFUNCTION("IFERROR(VALUE(REGEXEXTRACT(M222, ""(\d+)\s+(sessions?|days?|weeks?|Weeks?|Sessions?|Days?)"")), 1)"),10.0)</f>
        <v>10</v>
      </c>
    </row>
    <row r="223" ht="15.75" customHeight="1">
      <c r="A223" s="6" t="s">
        <v>318</v>
      </c>
      <c r="B223" s="21" t="s">
        <v>164</v>
      </c>
      <c r="C223" s="6" t="s">
        <v>319</v>
      </c>
      <c r="D223" s="8" t="s">
        <v>136</v>
      </c>
      <c r="E223" s="8" t="s">
        <v>137</v>
      </c>
      <c r="F223" s="42">
        <v>0.7708333333333334</v>
      </c>
      <c r="G223" s="42">
        <v>0.7916666666666666</v>
      </c>
      <c r="H223" s="7">
        <f t="shared" si="1"/>
        <v>0.5</v>
      </c>
      <c r="I223" s="10">
        <v>112.0</v>
      </c>
      <c r="J223" s="10">
        <f t="shared" si="2"/>
        <v>22.4</v>
      </c>
      <c r="K223" s="6" t="s">
        <v>297</v>
      </c>
      <c r="L223" s="6">
        <v>6.0</v>
      </c>
      <c r="M223" s="6" t="s">
        <v>305</v>
      </c>
      <c r="N223" s="11">
        <f>IFERROR(__xludf.DUMMYFUNCTION("IFERROR(VALUE(REGEXEXTRACT(M223, ""(\d+)\s+(sessions?|days?|weeks?|Weeks?|Sessions?|Days?)"")), 1)"),10.0)</f>
        <v>10</v>
      </c>
    </row>
    <row r="224" ht="15.75" customHeight="1">
      <c r="A224" s="6" t="s">
        <v>318</v>
      </c>
      <c r="B224" s="21" t="s">
        <v>164</v>
      </c>
      <c r="C224" s="6" t="s">
        <v>319</v>
      </c>
      <c r="D224" s="8" t="s">
        <v>136</v>
      </c>
      <c r="E224" s="8" t="s">
        <v>137</v>
      </c>
      <c r="F224" s="42">
        <v>0.7083333333333334</v>
      </c>
      <c r="G224" s="42">
        <v>0.7291666666666666</v>
      </c>
      <c r="H224" s="7">
        <f t="shared" si="1"/>
        <v>0.5</v>
      </c>
      <c r="I224" s="10">
        <v>56.0</v>
      </c>
      <c r="J224" s="10">
        <f t="shared" si="2"/>
        <v>22.4</v>
      </c>
      <c r="K224" s="6" t="s">
        <v>297</v>
      </c>
      <c r="L224" s="6">
        <v>4.0</v>
      </c>
      <c r="M224" s="6" t="s">
        <v>304</v>
      </c>
      <c r="N224" s="11">
        <f>IFERROR(__xludf.DUMMYFUNCTION("IFERROR(VALUE(REGEXEXTRACT(M224, ""(\d+)\s+(sessions?|days?|weeks?|Weeks?|Sessions?|Days?)"")), 1)"),5.0)</f>
        <v>5</v>
      </c>
    </row>
    <row r="225" ht="15.75" customHeight="1">
      <c r="A225" s="6" t="s">
        <v>318</v>
      </c>
      <c r="B225" s="21" t="s">
        <v>164</v>
      </c>
      <c r="C225" s="6" t="s">
        <v>319</v>
      </c>
      <c r="D225" s="8" t="s">
        <v>136</v>
      </c>
      <c r="E225" s="8" t="s">
        <v>137</v>
      </c>
      <c r="F225" s="42">
        <v>0.4375</v>
      </c>
      <c r="G225" s="42">
        <v>0.4583333333333333</v>
      </c>
      <c r="H225" s="7">
        <f t="shared" si="1"/>
        <v>0.5</v>
      </c>
      <c r="I225" s="10">
        <v>56.0</v>
      </c>
      <c r="J225" s="10">
        <f t="shared" si="2"/>
        <v>22.4</v>
      </c>
      <c r="K225" s="6" t="s">
        <v>297</v>
      </c>
      <c r="L225" s="6">
        <v>2.0</v>
      </c>
      <c r="M225" s="6" t="s">
        <v>304</v>
      </c>
      <c r="N225" s="11">
        <f>IFERROR(__xludf.DUMMYFUNCTION("IFERROR(VALUE(REGEXEXTRACT(M225, ""(\d+)\s+(sessions?|days?|weeks?|Weeks?|Sessions?|Days?)"")), 1)"),5.0)</f>
        <v>5</v>
      </c>
    </row>
    <row r="226" ht="15.75" customHeight="1">
      <c r="A226" s="6" t="s">
        <v>318</v>
      </c>
      <c r="B226" s="21" t="s">
        <v>164</v>
      </c>
      <c r="C226" s="6" t="s">
        <v>319</v>
      </c>
      <c r="D226" s="8" t="s">
        <v>136</v>
      </c>
      <c r="E226" s="8" t="s">
        <v>137</v>
      </c>
      <c r="F226" s="42">
        <v>0.6875</v>
      </c>
      <c r="G226" s="42">
        <v>0.7083333333333334</v>
      </c>
      <c r="H226" s="7">
        <f t="shared" si="1"/>
        <v>0.5</v>
      </c>
      <c r="I226" s="10">
        <v>112.0</v>
      </c>
      <c r="J226" s="10">
        <f t="shared" si="2"/>
        <v>22.4</v>
      </c>
      <c r="K226" s="6" t="s">
        <v>297</v>
      </c>
      <c r="L226" s="6" t="s">
        <v>298</v>
      </c>
      <c r="M226" s="6" t="s">
        <v>305</v>
      </c>
      <c r="N226" s="11">
        <f>IFERROR(__xludf.DUMMYFUNCTION("IFERROR(VALUE(REGEXEXTRACT(M226, ""(\d+)\s+(sessions?|days?|weeks?|Weeks?|Sessions?|Days?)"")), 1)"),10.0)</f>
        <v>10</v>
      </c>
    </row>
    <row r="227" ht="15.75" customHeight="1">
      <c r="A227" s="6" t="s">
        <v>318</v>
      </c>
      <c r="B227" s="21" t="s">
        <v>164</v>
      </c>
      <c r="C227" s="6" t="s">
        <v>319</v>
      </c>
      <c r="D227" s="8" t="s">
        <v>136</v>
      </c>
      <c r="E227" s="8" t="s">
        <v>137</v>
      </c>
      <c r="F227" s="42">
        <v>0.3541666666666667</v>
      </c>
      <c r="G227" s="42">
        <v>0.375</v>
      </c>
      <c r="H227" s="7">
        <f t="shared" si="1"/>
        <v>0.5</v>
      </c>
      <c r="I227" s="10">
        <v>56.0</v>
      </c>
      <c r="J227" s="10">
        <f t="shared" si="2"/>
        <v>22.4</v>
      </c>
      <c r="K227" s="6" t="s">
        <v>297</v>
      </c>
      <c r="L227" s="6">
        <v>1.0</v>
      </c>
      <c r="M227" s="6" t="s">
        <v>299</v>
      </c>
      <c r="N227" s="11">
        <f>IFERROR(__xludf.DUMMYFUNCTION("IFERROR(VALUE(REGEXEXTRACT(M227, ""(\d+)\s+(sessions?|days?|weeks?|Weeks?|Sessions?|Days?)"")), 1)"),5.0)</f>
        <v>5</v>
      </c>
    </row>
    <row r="228" ht="15.75" customHeight="1">
      <c r="A228" s="6" t="s">
        <v>318</v>
      </c>
      <c r="B228" s="21" t="s">
        <v>164</v>
      </c>
      <c r="C228" s="6" t="s">
        <v>319</v>
      </c>
      <c r="D228" s="8" t="s">
        <v>136</v>
      </c>
      <c r="E228" s="8" t="s">
        <v>137</v>
      </c>
      <c r="F228" s="42">
        <v>0.375</v>
      </c>
      <c r="G228" s="42">
        <v>0.3958333333333333</v>
      </c>
      <c r="H228" s="7">
        <f t="shared" si="1"/>
        <v>0.5</v>
      </c>
      <c r="I228" s="10">
        <v>56.0</v>
      </c>
      <c r="J228" s="10">
        <f t="shared" si="2"/>
        <v>22.4</v>
      </c>
      <c r="K228" s="6" t="s">
        <v>297</v>
      </c>
      <c r="L228" s="6" t="s">
        <v>298</v>
      </c>
      <c r="M228" s="6" t="s">
        <v>299</v>
      </c>
      <c r="N228" s="11">
        <f>IFERROR(__xludf.DUMMYFUNCTION("IFERROR(VALUE(REGEXEXTRACT(M228, ""(\d+)\s+(sessions?|days?|weeks?|Weeks?|Sessions?|Days?)"")), 1)"),5.0)</f>
        <v>5</v>
      </c>
    </row>
    <row r="229" ht="15.75" customHeight="1">
      <c r="A229" s="6" t="s">
        <v>318</v>
      </c>
      <c r="B229" s="21" t="s">
        <v>164</v>
      </c>
      <c r="C229" s="6" t="s">
        <v>319</v>
      </c>
      <c r="D229" s="8" t="s">
        <v>136</v>
      </c>
      <c r="E229" s="8" t="s">
        <v>137</v>
      </c>
      <c r="F229" s="42">
        <v>0.3958333333333333</v>
      </c>
      <c r="G229" s="42">
        <v>0.4166666666666667</v>
      </c>
      <c r="H229" s="7">
        <f t="shared" si="1"/>
        <v>0.5</v>
      </c>
      <c r="I229" s="10">
        <v>56.0</v>
      </c>
      <c r="J229" s="10">
        <f t="shared" si="2"/>
        <v>22.4</v>
      </c>
      <c r="K229" s="6" t="s">
        <v>297</v>
      </c>
      <c r="L229" s="6" t="s">
        <v>298</v>
      </c>
      <c r="M229" s="6" t="s">
        <v>299</v>
      </c>
      <c r="N229" s="11">
        <f>IFERROR(__xludf.DUMMYFUNCTION("IFERROR(VALUE(REGEXEXTRACT(M229, ""(\d+)\s+(sessions?|days?|weeks?|Weeks?|Sessions?|Days?)"")), 1)"),5.0)</f>
        <v>5</v>
      </c>
    </row>
    <row r="230" ht="15.75" customHeight="1">
      <c r="A230" s="6" t="s">
        <v>318</v>
      </c>
      <c r="B230" s="21" t="s">
        <v>164</v>
      </c>
      <c r="C230" s="6" t="s">
        <v>319</v>
      </c>
      <c r="D230" s="8" t="s">
        <v>136</v>
      </c>
      <c r="E230" s="8" t="s">
        <v>137</v>
      </c>
      <c r="F230" s="42">
        <v>0.4166666666666667</v>
      </c>
      <c r="G230" s="42">
        <v>0.4375</v>
      </c>
      <c r="H230" s="7">
        <f t="shared" si="1"/>
        <v>0.5</v>
      </c>
      <c r="I230" s="10">
        <v>56.0</v>
      </c>
      <c r="J230" s="10">
        <f t="shared" si="2"/>
        <v>22.4</v>
      </c>
      <c r="K230" s="6" t="s">
        <v>297</v>
      </c>
      <c r="L230" s="6" t="s">
        <v>298</v>
      </c>
      <c r="M230" s="6" t="s">
        <v>299</v>
      </c>
      <c r="N230" s="11">
        <f>IFERROR(__xludf.DUMMYFUNCTION("IFERROR(VALUE(REGEXEXTRACT(M230, ""(\d+)\s+(sessions?|days?|weeks?|Weeks?|Sessions?|Days?)"")), 1)"),5.0)</f>
        <v>5</v>
      </c>
    </row>
    <row r="231" ht="15.75" customHeight="1">
      <c r="A231" s="6" t="s">
        <v>318</v>
      </c>
      <c r="B231" s="21" t="s">
        <v>164</v>
      </c>
      <c r="C231" s="6" t="s">
        <v>319</v>
      </c>
      <c r="D231" s="8" t="s">
        <v>136</v>
      </c>
      <c r="E231" s="8" t="s">
        <v>137</v>
      </c>
      <c r="F231" s="42">
        <v>0.4375</v>
      </c>
      <c r="G231" s="42">
        <v>0.4583333333333333</v>
      </c>
      <c r="H231" s="7">
        <f t="shared" si="1"/>
        <v>0.5</v>
      </c>
      <c r="I231" s="10">
        <v>56.0</v>
      </c>
      <c r="J231" s="10">
        <f t="shared" si="2"/>
        <v>22.4</v>
      </c>
      <c r="K231" s="6" t="s">
        <v>297</v>
      </c>
      <c r="L231" s="6" t="s">
        <v>298</v>
      </c>
      <c r="M231" s="6" t="s">
        <v>299</v>
      </c>
      <c r="N231" s="11">
        <f>IFERROR(__xludf.DUMMYFUNCTION("IFERROR(VALUE(REGEXEXTRACT(M231, ""(\d+)\s+(sessions?|days?|weeks?|Weeks?|Sessions?|Days?)"")), 1)"),5.0)</f>
        <v>5</v>
      </c>
    </row>
    <row r="232" ht="15.75" customHeight="1">
      <c r="A232" s="6" t="s">
        <v>318</v>
      </c>
      <c r="B232" s="21" t="s">
        <v>164</v>
      </c>
      <c r="C232" s="6" t="s">
        <v>319</v>
      </c>
      <c r="D232" s="8" t="s">
        <v>136</v>
      </c>
      <c r="E232" s="8" t="s">
        <v>137</v>
      </c>
      <c r="F232" s="42">
        <v>0.4583333333333333</v>
      </c>
      <c r="G232" s="42">
        <v>0.4791666666666667</v>
      </c>
      <c r="H232" s="7">
        <f t="shared" si="1"/>
        <v>0.5</v>
      </c>
      <c r="I232" s="10">
        <v>56.0</v>
      </c>
      <c r="J232" s="10">
        <f t="shared" si="2"/>
        <v>22.4</v>
      </c>
      <c r="K232" s="6" t="s">
        <v>297</v>
      </c>
      <c r="L232" s="6" t="s">
        <v>298</v>
      </c>
      <c r="M232" s="6" t="s">
        <v>299</v>
      </c>
      <c r="N232" s="11">
        <f>IFERROR(__xludf.DUMMYFUNCTION("IFERROR(VALUE(REGEXEXTRACT(M232, ""(\d+)\s+(sessions?|days?|weeks?|Weeks?|Sessions?|Days?)"")), 1)"),5.0)</f>
        <v>5</v>
      </c>
    </row>
    <row r="233" ht="15.75" customHeight="1">
      <c r="A233" s="6" t="s">
        <v>318</v>
      </c>
      <c r="B233" s="21" t="s">
        <v>164</v>
      </c>
      <c r="C233" s="6" t="s">
        <v>319</v>
      </c>
      <c r="D233" s="8" t="s">
        <v>136</v>
      </c>
      <c r="E233" s="8" t="s">
        <v>137</v>
      </c>
      <c r="F233" s="42">
        <v>0.4791666666666667</v>
      </c>
      <c r="G233" s="42">
        <v>0.5</v>
      </c>
      <c r="H233" s="7">
        <f t="shared" si="1"/>
        <v>0.5</v>
      </c>
      <c r="I233" s="10">
        <v>56.0</v>
      </c>
      <c r="J233" s="10">
        <f t="shared" si="2"/>
        <v>22.4</v>
      </c>
      <c r="K233" s="6" t="s">
        <v>297</v>
      </c>
      <c r="L233" s="6">
        <v>2.0</v>
      </c>
      <c r="M233" s="6" t="s">
        <v>299</v>
      </c>
      <c r="N233" s="11">
        <f>IFERROR(__xludf.DUMMYFUNCTION("IFERROR(VALUE(REGEXEXTRACT(M233, ""(\d+)\s+(sessions?|days?|weeks?|Weeks?|Sessions?|Days?)"")), 1)"),5.0)</f>
        <v>5</v>
      </c>
    </row>
    <row r="234" ht="15.75" customHeight="1">
      <c r="A234" s="6" t="s">
        <v>318</v>
      </c>
      <c r="B234" s="21" t="s">
        <v>164</v>
      </c>
      <c r="C234" s="6" t="s">
        <v>319</v>
      </c>
      <c r="D234" s="8" t="s">
        <v>136</v>
      </c>
      <c r="E234" s="8" t="s">
        <v>137</v>
      </c>
      <c r="F234" s="42">
        <v>0.6875</v>
      </c>
      <c r="G234" s="42">
        <v>0.7083333333333334</v>
      </c>
      <c r="H234" s="7">
        <f t="shared" si="1"/>
        <v>0.5</v>
      </c>
      <c r="I234" s="10">
        <v>56.0</v>
      </c>
      <c r="J234" s="10">
        <f t="shared" si="2"/>
        <v>22.4</v>
      </c>
      <c r="K234" s="6" t="s">
        <v>297</v>
      </c>
      <c r="L234" s="6" t="s">
        <v>298</v>
      </c>
      <c r="M234" s="6" t="s">
        <v>299</v>
      </c>
      <c r="N234" s="11">
        <f>IFERROR(__xludf.DUMMYFUNCTION("IFERROR(VALUE(REGEXEXTRACT(M234, ""(\d+)\s+(sessions?|days?|weeks?|Weeks?|Sessions?|Days?)"")), 1)"),5.0)</f>
        <v>5</v>
      </c>
    </row>
    <row r="235" ht="15.75" customHeight="1">
      <c r="A235" s="6" t="s">
        <v>318</v>
      </c>
      <c r="B235" s="21" t="s">
        <v>164</v>
      </c>
      <c r="C235" s="6" t="s">
        <v>319</v>
      </c>
      <c r="D235" s="8" t="s">
        <v>136</v>
      </c>
      <c r="E235" s="8" t="s">
        <v>137</v>
      </c>
      <c r="F235" s="42">
        <v>0.7083333333333334</v>
      </c>
      <c r="G235" s="42">
        <v>0.7291666666666666</v>
      </c>
      <c r="H235" s="7">
        <f t="shared" si="1"/>
        <v>0.5</v>
      </c>
      <c r="I235" s="10">
        <v>56.0</v>
      </c>
      <c r="J235" s="10">
        <f t="shared" si="2"/>
        <v>22.4</v>
      </c>
      <c r="K235" s="6" t="s">
        <v>297</v>
      </c>
      <c r="L235" s="6" t="s">
        <v>298</v>
      </c>
      <c r="M235" s="6" t="s">
        <v>299</v>
      </c>
      <c r="N235" s="11">
        <f>IFERROR(__xludf.DUMMYFUNCTION("IFERROR(VALUE(REGEXEXTRACT(M235, ""(\d+)\s+(sessions?|days?|weeks?|Weeks?|Sessions?|Days?)"")), 1)"),5.0)</f>
        <v>5</v>
      </c>
    </row>
    <row r="236" ht="15.75" customHeight="1">
      <c r="A236" s="6" t="s">
        <v>318</v>
      </c>
      <c r="B236" s="21" t="s">
        <v>164</v>
      </c>
      <c r="C236" s="6" t="s">
        <v>319</v>
      </c>
      <c r="D236" s="8" t="s">
        <v>136</v>
      </c>
      <c r="E236" s="8" t="s">
        <v>137</v>
      </c>
      <c r="F236" s="42">
        <v>0.7291666666666666</v>
      </c>
      <c r="G236" s="42">
        <v>0.75</v>
      </c>
      <c r="H236" s="7">
        <f t="shared" si="1"/>
        <v>0.5</v>
      </c>
      <c r="I236" s="10">
        <v>56.0</v>
      </c>
      <c r="J236" s="10">
        <f t="shared" si="2"/>
        <v>22.4</v>
      </c>
      <c r="K236" s="6" t="s">
        <v>297</v>
      </c>
      <c r="L236" s="6" t="s">
        <v>298</v>
      </c>
      <c r="M236" s="6" t="s">
        <v>299</v>
      </c>
      <c r="N236" s="11">
        <f>IFERROR(__xludf.DUMMYFUNCTION("IFERROR(VALUE(REGEXEXTRACT(M236, ""(\d+)\s+(sessions?|days?|weeks?|Weeks?|Sessions?|Days?)"")), 1)"),5.0)</f>
        <v>5</v>
      </c>
    </row>
    <row r="237" ht="15.75" customHeight="1">
      <c r="A237" s="6" t="s">
        <v>318</v>
      </c>
      <c r="B237" s="21" t="s">
        <v>164</v>
      </c>
      <c r="C237" s="6" t="s">
        <v>319</v>
      </c>
      <c r="D237" s="8" t="s">
        <v>136</v>
      </c>
      <c r="E237" s="8" t="s">
        <v>137</v>
      </c>
      <c r="F237" s="42">
        <v>0.75</v>
      </c>
      <c r="G237" s="42">
        <v>0.7708333333333334</v>
      </c>
      <c r="H237" s="7">
        <f t="shared" si="1"/>
        <v>0.5</v>
      </c>
      <c r="I237" s="10">
        <v>56.0</v>
      </c>
      <c r="J237" s="10">
        <f t="shared" si="2"/>
        <v>22.4</v>
      </c>
      <c r="K237" s="6" t="s">
        <v>297</v>
      </c>
      <c r="L237" s="6" t="s">
        <v>298</v>
      </c>
      <c r="M237" s="6" t="s">
        <v>299</v>
      </c>
      <c r="N237" s="11">
        <f>IFERROR(__xludf.DUMMYFUNCTION("IFERROR(VALUE(REGEXEXTRACT(M237, ""(\d+)\s+(sessions?|days?|weeks?|Weeks?|Sessions?|Days?)"")), 1)"),5.0)</f>
        <v>5</v>
      </c>
    </row>
    <row r="238" ht="15.75" customHeight="1">
      <c r="A238" s="6" t="s">
        <v>318</v>
      </c>
      <c r="B238" s="21" t="s">
        <v>164</v>
      </c>
      <c r="C238" s="6" t="s">
        <v>319</v>
      </c>
      <c r="D238" s="8" t="s">
        <v>136</v>
      </c>
      <c r="E238" s="8" t="s">
        <v>137</v>
      </c>
      <c r="F238" s="42">
        <v>0.3541666666666667</v>
      </c>
      <c r="G238" s="42">
        <v>0.375</v>
      </c>
      <c r="H238" s="7">
        <f t="shared" si="1"/>
        <v>0.5</v>
      </c>
      <c r="I238" s="10">
        <v>56.0</v>
      </c>
      <c r="J238" s="10">
        <f t="shared" si="2"/>
        <v>22.4</v>
      </c>
      <c r="K238" s="6" t="s">
        <v>297</v>
      </c>
      <c r="L238" s="6">
        <v>3.0</v>
      </c>
      <c r="M238" s="6" t="s">
        <v>304</v>
      </c>
      <c r="N238" s="11">
        <f>IFERROR(__xludf.DUMMYFUNCTION("IFERROR(VALUE(REGEXEXTRACT(M238, ""(\d+)\s+(sessions?|days?|weeks?|Weeks?|Sessions?|Days?)"")), 1)"),5.0)</f>
        <v>5</v>
      </c>
    </row>
    <row r="239" ht="15.75" customHeight="1">
      <c r="A239" s="6" t="s">
        <v>318</v>
      </c>
      <c r="B239" s="21" t="s">
        <v>164</v>
      </c>
      <c r="C239" s="6" t="s">
        <v>319</v>
      </c>
      <c r="D239" s="8" t="s">
        <v>136</v>
      </c>
      <c r="E239" s="8" t="s">
        <v>137</v>
      </c>
      <c r="F239" s="42">
        <v>0.375</v>
      </c>
      <c r="G239" s="42">
        <v>0.3958333333333333</v>
      </c>
      <c r="H239" s="7">
        <f t="shared" si="1"/>
        <v>0.5</v>
      </c>
      <c r="I239" s="10">
        <v>56.0</v>
      </c>
      <c r="J239" s="10">
        <f t="shared" si="2"/>
        <v>22.4</v>
      </c>
      <c r="K239" s="6" t="s">
        <v>297</v>
      </c>
      <c r="L239" s="6" t="s">
        <v>298</v>
      </c>
      <c r="M239" s="6" t="s">
        <v>304</v>
      </c>
      <c r="N239" s="11">
        <f>IFERROR(__xludf.DUMMYFUNCTION("IFERROR(VALUE(REGEXEXTRACT(M239, ""(\d+)\s+(sessions?|days?|weeks?|Weeks?|Sessions?|Days?)"")), 1)"),5.0)</f>
        <v>5</v>
      </c>
    </row>
    <row r="240" ht="15.75" customHeight="1">
      <c r="A240" s="6" t="s">
        <v>318</v>
      </c>
      <c r="B240" s="21" t="s">
        <v>164</v>
      </c>
      <c r="C240" s="6" t="s">
        <v>319</v>
      </c>
      <c r="D240" s="8" t="s">
        <v>136</v>
      </c>
      <c r="E240" s="8" t="s">
        <v>137</v>
      </c>
      <c r="F240" s="42">
        <v>0.3958333333333333</v>
      </c>
      <c r="G240" s="42">
        <v>0.4166666666666667</v>
      </c>
      <c r="H240" s="7">
        <f t="shared" si="1"/>
        <v>0.5</v>
      </c>
      <c r="I240" s="10">
        <v>56.0</v>
      </c>
      <c r="J240" s="10">
        <f t="shared" si="2"/>
        <v>22.4</v>
      </c>
      <c r="K240" s="6" t="s">
        <v>297</v>
      </c>
      <c r="L240" s="6">
        <v>3.0</v>
      </c>
      <c r="M240" s="6" t="s">
        <v>304</v>
      </c>
      <c r="N240" s="11">
        <f>IFERROR(__xludf.DUMMYFUNCTION("IFERROR(VALUE(REGEXEXTRACT(M240, ""(\d+)\s+(sessions?|days?|weeks?|Weeks?|Sessions?|Days?)"")), 1)"),5.0)</f>
        <v>5</v>
      </c>
    </row>
    <row r="241" ht="15.75" customHeight="1">
      <c r="A241" s="6" t="s">
        <v>318</v>
      </c>
      <c r="B241" s="21" t="s">
        <v>164</v>
      </c>
      <c r="C241" s="6" t="s">
        <v>319</v>
      </c>
      <c r="D241" s="8" t="s">
        <v>136</v>
      </c>
      <c r="E241" s="8" t="s">
        <v>137</v>
      </c>
      <c r="F241" s="42">
        <v>0.4166666666666667</v>
      </c>
      <c r="G241" s="42">
        <v>0.4375</v>
      </c>
      <c r="H241" s="7">
        <f t="shared" si="1"/>
        <v>0.5</v>
      </c>
      <c r="I241" s="10">
        <v>56.0</v>
      </c>
      <c r="J241" s="10">
        <f t="shared" si="2"/>
        <v>22.4</v>
      </c>
      <c r="K241" s="6" t="s">
        <v>297</v>
      </c>
      <c r="L241" s="6" t="s">
        <v>298</v>
      </c>
      <c r="M241" s="6" t="s">
        <v>304</v>
      </c>
      <c r="N241" s="11">
        <f>IFERROR(__xludf.DUMMYFUNCTION("IFERROR(VALUE(REGEXEXTRACT(M241, ""(\d+)\s+(sessions?|days?|weeks?|Weeks?|Sessions?|Days?)"")), 1)"),5.0)</f>
        <v>5</v>
      </c>
    </row>
    <row r="242" ht="15.75" customHeight="1">
      <c r="A242" s="6" t="s">
        <v>318</v>
      </c>
      <c r="B242" s="21" t="s">
        <v>164</v>
      </c>
      <c r="C242" s="6" t="s">
        <v>319</v>
      </c>
      <c r="D242" s="8" t="s">
        <v>136</v>
      </c>
      <c r="E242" s="8" t="s">
        <v>137</v>
      </c>
      <c r="F242" s="42">
        <v>0.4375</v>
      </c>
      <c r="G242" s="42">
        <v>0.4583333333333333</v>
      </c>
      <c r="H242" s="7">
        <f t="shared" si="1"/>
        <v>0.5</v>
      </c>
      <c r="I242" s="10">
        <v>56.0</v>
      </c>
      <c r="J242" s="10">
        <f t="shared" si="2"/>
        <v>22.4</v>
      </c>
      <c r="K242" s="6" t="s">
        <v>297</v>
      </c>
      <c r="L242" s="6" t="s">
        <v>298</v>
      </c>
      <c r="M242" s="6" t="s">
        <v>304</v>
      </c>
      <c r="N242" s="11">
        <f>IFERROR(__xludf.DUMMYFUNCTION("IFERROR(VALUE(REGEXEXTRACT(M242, ""(\d+)\s+(sessions?|days?|weeks?|Weeks?|Sessions?|Days?)"")), 1)"),5.0)</f>
        <v>5</v>
      </c>
    </row>
    <row r="243" ht="15.75" customHeight="1">
      <c r="A243" s="6" t="s">
        <v>318</v>
      </c>
      <c r="B243" s="21" t="s">
        <v>164</v>
      </c>
      <c r="C243" s="6" t="s">
        <v>319</v>
      </c>
      <c r="D243" s="8" t="s">
        <v>136</v>
      </c>
      <c r="E243" s="8" t="s">
        <v>137</v>
      </c>
      <c r="F243" s="42">
        <v>0.4583333333333333</v>
      </c>
      <c r="G243" s="42">
        <v>0.4791666666666667</v>
      </c>
      <c r="H243" s="7">
        <f t="shared" si="1"/>
        <v>0.5</v>
      </c>
      <c r="I243" s="10">
        <v>56.0</v>
      </c>
      <c r="J243" s="10">
        <f t="shared" si="2"/>
        <v>22.4</v>
      </c>
      <c r="K243" s="6" t="s">
        <v>297</v>
      </c>
      <c r="L243" s="6" t="s">
        <v>298</v>
      </c>
      <c r="M243" s="6" t="s">
        <v>304</v>
      </c>
      <c r="N243" s="11">
        <f>IFERROR(__xludf.DUMMYFUNCTION("IFERROR(VALUE(REGEXEXTRACT(M243, ""(\d+)\s+(sessions?|days?|weeks?|Weeks?|Sessions?|Days?)"")), 1)"),5.0)</f>
        <v>5</v>
      </c>
    </row>
    <row r="244" ht="15.75" customHeight="1">
      <c r="A244" s="6" t="s">
        <v>318</v>
      </c>
      <c r="B244" s="21" t="s">
        <v>164</v>
      </c>
      <c r="C244" s="6" t="s">
        <v>319</v>
      </c>
      <c r="D244" s="8" t="s">
        <v>136</v>
      </c>
      <c r="E244" s="8" t="s">
        <v>137</v>
      </c>
      <c r="F244" s="42">
        <v>0.4791666666666667</v>
      </c>
      <c r="G244" s="42">
        <v>0.5</v>
      </c>
      <c r="H244" s="7">
        <f t="shared" si="1"/>
        <v>0.5</v>
      </c>
      <c r="I244" s="10">
        <v>56.0</v>
      </c>
      <c r="J244" s="10">
        <f t="shared" si="2"/>
        <v>22.4</v>
      </c>
      <c r="K244" s="6" t="s">
        <v>297</v>
      </c>
      <c r="L244" s="6" t="s">
        <v>298</v>
      </c>
      <c r="M244" s="6" t="s">
        <v>304</v>
      </c>
      <c r="N244" s="11">
        <f>IFERROR(__xludf.DUMMYFUNCTION("IFERROR(VALUE(REGEXEXTRACT(M244, ""(\d+)\s+(sessions?|days?|weeks?|Weeks?|Sessions?|Days?)"")), 1)"),5.0)</f>
        <v>5</v>
      </c>
    </row>
    <row r="245" ht="15.75" customHeight="1">
      <c r="A245" s="6" t="s">
        <v>318</v>
      </c>
      <c r="B245" s="21" t="s">
        <v>164</v>
      </c>
      <c r="C245" s="6" t="s">
        <v>319</v>
      </c>
      <c r="D245" s="8" t="s">
        <v>136</v>
      </c>
      <c r="E245" s="8" t="s">
        <v>137</v>
      </c>
      <c r="F245" s="42">
        <v>0.6875</v>
      </c>
      <c r="G245" s="42">
        <v>0.7083333333333334</v>
      </c>
      <c r="H245" s="7">
        <f t="shared" si="1"/>
        <v>0.5</v>
      </c>
      <c r="I245" s="10">
        <v>56.0</v>
      </c>
      <c r="J245" s="10">
        <f t="shared" si="2"/>
        <v>22.4</v>
      </c>
      <c r="K245" s="6" t="s">
        <v>297</v>
      </c>
      <c r="L245" s="6" t="s">
        <v>298</v>
      </c>
      <c r="M245" s="6" t="s">
        <v>304</v>
      </c>
      <c r="N245" s="11">
        <f>IFERROR(__xludf.DUMMYFUNCTION("IFERROR(VALUE(REGEXEXTRACT(M245, ""(\d+)\s+(sessions?|days?|weeks?|Weeks?|Sessions?|Days?)"")), 1)"),5.0)</f>
        <v>5</v>
      </c>
    </row>
    <row r="246" ht="15.75" customHeight="1">
      <c r="A246" s="6" t="s">
        <v>318</v>
      </c>
      <c r="B246" s="21" t="s">
        <v>164</v>
      </c>
      <c r="C246" s="6" t="s">
        <v>319</v>
      </c>
      <c r="D246" s="8" t="s">
        <v>136</v>
      </c>
      <c r="E246" s="8" t="s">
        <v>137</v>
      </c>
      <c r="F246" s="42">
        <v>0.7083333333333334</v>
      </c>
      <c r="G246" s="42">
        <v>0.7291666666666666</v>
      </c>
      <c r="H246" s="7">
        <f t="shared" si="1"/>
        <v>0.5</v>
      </c>
      <c r="I246" s="10">
        <v>56.0</v>
      </c>
      <c r="J246" s="10">
        <f t="shared" si="2"/>
        <v>22.4</v>
      </c>
      <c r="K246" s="6" t="s">
        <v>297</v>
      </c>
      <c r="L246" s="6" t="s">
        <v>298</v>
      </c>
      <c r="M246" s="6" t="s">
        <v>304</v>
      </c>
      <c r="N246" s="11">
        <f>IFERROR(__xludf.DUMMYFUNCTION("IFERROR(VALUE(REGEXEXTRACT(M246, ""(\d+)\s+(sessions?|days?|weeks?|Weeks?|Sessions?|Days?)"")), 1)"),5.0)</f>
        <v>5</v>
      </c>
    </row>
    <row r="247" ht="15.75" customHeight="1">
      <c r="A247" s="6" t="s">
        <v>318</v>
      </c>
      <c r="B247" s="21" t="s">
        <v>164</v>
      </c>
      <c r="C247" s="6" t="s">
        <v>319</v>
      </c>
      <c r="D247" s="8" t="s">
        <v>136</v>
      </c>
      <c r="E247" s="8" t="s">
        <v>137</v>
      </c>
      <c r="F247" s="42">
        <v>0.7291666666666666</v>
      </c>
      <c r="G247" s="42">
        <v>0.75</v>
      </c>
      <c r="H247" s="7">
        <f t="shared" si="1"/>
        <v>0.5</v>
      </c>
      <c r="I247" s="10">
        <v>56.0</v>
      </c>
      <c r="J247" s="10">
        <f t="shared" si="2"/>
        <v>22.4</v>
      </c>
      <c r="K247" s="6" t="s">
        <v>297</v>
      </c>
      <c r="L247" s="6" t="s">
        <v>298</v>
      </c>
      <c r="M247" s="6" t="s">
        <v>304</v>
      </c>
      <c r="N247" s="11">
        <f>IFERROR(__xludf.DUMMYFUNCTION("IFERROR(VALUE(REGEXEXTRACT(M247, ""(\d+)\s+(sessions?|days?|weeks?|Weeks?|Sessions?|Days?)"")), 1)"),5.0)</f>
        <v>5</v>
      </c>
    </row>
    <row r="248" ht="15.75" customHeight="1">
      <c r="A248" s="6" t="s">
        <v>318</v>
      </c>
      <c r="B248" s="21" t="s">
        <v>164</v>
      </c>
      <c r="C248" s="6" t="s">
        <v>319</v>
      </c>
      <c r="D248" s="8" t="s">
        <v>136</v>
      </c>
      <c r="E248" s="8" t="s">
        <v>137</v>
      </c>
      <c r="F248" s="42">
        <v>0.75</v>
      </c>
      <c r="G248" s="42">
        <v>0.7708333333333334</v>
      </c>
      <c r="H248" s="7">
        <f t="shared" si="1"/>
        <v>0.5</v>
      </c>
      <c r="I248" s="10">
        <v>56.0</v>
      </c>
      <c r="J248" s="10">
        <f t="shared" si="2"/>
        <v>22.4</v>
      </c>
      <c r="K248" s="6" t="s">
        <v>297</v>
      </c>
      <c r="L248" s="6" t="s">
        <v>298</v>
      </c>
      <c r="M248" s="6" t="s">
        <v>304</v>
      </c>
      <c r="N248" s="11">
        <f>IFERROR(__xludf.DUMMYFUNCTION("IFERROR(VALUE(REGEXEXTRACT(M248, ""(\d+)\s+(sessions?|days?|weeks?|Weeks?|Sessions?|Days?)"")), 1)"),5.0)</f>
        <v>5</v>
      </c>
    </row>
    <row r="249" ht="15.75" customHeight="1">
      <c r="A249" s="6" t="s">
        <v>318</v>
      </c>
      <c r="B249" s="21" t="s">
        <v>164</v>
      </c>
      <c r="C249" s="6" t="s">
        <v>320</v>
      </c>
      <c r="D249" s="8" t="s">
        <v>136</v>
      </c>
      <c r="E249" s="8" t="s">
        <v>137</v>
      </c>
      <c r="F249" s="42">
        <v>0.3541666666666667</v>
      </c>
      <c r="G249" s="42">
        <v>0.375</v>
      </c>
      <c r="H249" s="7">
        <f t="shared" si="1"/>
        <v>0.5</v>
      </c>
      <c r="I249" s="10">
        <v>56.0</v>
      </c>
      <c r="J249" s="10">
        <f t="shared" si="2"/>
        <v>22.4</v>
      </c>
      <c r="K249" s="6" t="s">
        <v>297</v>
      </c>
      <c r="L249" s="6">
        <v>3.0</v>
      </c>
      <c r="M249" s="6" t="s">
        <v>299</v>
      </c>
      <c r="N249" s="11">
        <f>IFERROR(__xludf.DUMMYFUNCTION("IFERROR(VALUE(REGEXEXTRACT(M249, ""(\d+)\s+(sessions?|days?|weeks?|Weeks?|Sessions?|Days?)"")), 1)"),5.0)</f>
        <v>5</v>
      </c>
    </row>
    <row r="250" ht="15.75" customHeight="1">
      <c r="A250" s="6" t="s">
        <v>318</v>
      </c>
      <c r="B250" s="21" t="s">
        <v>164</v>
      </c>
      <c r="C250" s="6" t="s">
        <v>320</v>
      </c>
      <c r="D250" s="8" t="s">
        <v>136</v>
      </c>
      <c r="E250" s="8" t="s">
        <v>137</v>
      </c>
      <c r="F250" s="42">
        <v>0.375</v>
      </c>
      <c r="G250" s="42">
        <v>0.3958333333333333</v>
      </c>
      <c r="H250" s="7">
        <f t="shared" si="1"/>
        <v>0.5</v>
      </c>
      <c r="I250" s="10">
        <v>56.0</v>
      </c>
      <c r="J250" s="10">
        <f t="shared" si="2"/>
        <v>22.4</v>
      </c>
      <c r="K250" s="6" t="s">
        <v>297</v>
      </c>
      <c r="L250" s="6">
        <v>2.0</v>
      </c>
      <c r="M250" s="6" t="s">
        <v>299</v>
      </c>
      <c r="N250" s="11">
        <f>IFERROR(__xludf.DUMMYFUNCTION("IFERROR(VALUE(REGEXEXTRACT(M250, ""(\d+)\s+(sessions?|days?|weeks?|Weeks?|Sessions?|Days?)"")), 1)"),5.0)</f>
        <v>5</v>
      </c>
    </row>
    <row r="251" ht="15.75" customHeight="1">
      <c r="A251" s="6" t="s">
        <v>318</v>
      </c>
      <c r="B251" s="21" t="s">
        <v>164</v>
      </c>
      <c r="C251" s="6" t="s">
        <v>320</v>
      </c>
      <c r="D251" s="8" t="s">
        <v>136</v>
      </c>
      <c r="E251" s="8" t="s">
        <v>137</v>
      </c>
      <c r="F251" s="42">
        <v>0.3958333333333333</v>
      </c>
      <c r="G251" s="42">
        <v>0.4166666666666667</v>
      </c>
      <c r="H251" s="7">
        <f t="shared" si="1"/>
        <v>0.5</v>
      </c>
      <c r="I251" s="10">
        <v>56.0</v>
      </c>
      <c r="J251" s="10">
        <f t="shared" si="2"/>
        <v>22.4</v>
      </c>
      <c r="K251" s="6" t="s">
        <v>297</v>
      </c>
      <c r="L251" s="6">
        <v>1.0</v>
      </c>
      <c r="M251" s="6" t="s">
        <v>299</v>
      </c>
      <c r="N251" s="11">
        <f>IFERROR(__xludf.DUMMYFUNCTION("IFERROR(VALUE(REGEXEXTRACT(M251, ""(\d+)\s+(sessions?|days?|weeks?|Weeks?|Sessions?|Days?)"")), 1)"),5.0)</f>
        <v>5</v>
      </c>
    </row>
    <row r="252" ht="15.75" customHeight="1">
      <c r="A252" s="6" t="s">
        <v>318</v>
      </c>
      <c r="B252" s="21" t="s">
        <v>164</v>
      </c>
      <c r="C252" s="6" t="s">
        <v>320</v>
      </c>
      <c r="D252" s="8" t="s">
        <v>136</v>
      </c>
      <c r="E252" s="8" t="s">
        <v>137</v>
      </c>
      <c r="F252" s="42">
        <v>0.4166666666666667</v>
      </c>
      <c r="G252" s="42">
        <v>0.4375</v>
      </c>
      <c r="H252" s="7">
        <f t="shared" si="1"/>
        <v>0.5</v>
      </c>
      <c r="I252" s="10">
        <v>56.0</v>
      </c>
      <c r="J252" s="10">
        <f t="shared" si="2"/>
        <v>22.4</v>
      </c>
      <c r="K252" s="6" t="s">
        <v>297</v>
      </c>
      <c r="L252" s="6">
        <v>1.0</v>
      </c>
      <c r="M252" s="6" t="s">
        <v>299</v>
      </c>
      <c r="N252" s="11">
        <f>IFERROR(__xludf.DUMMYFUNCTION("IFERROR(VALUE(REGEXEXTRACT(M252, ""(\d+)\s+(sessions?|days?|weeks?|Weeks?|Sessions?|Days?)"")), 1)"),5.0)</f>
        <v>5</v>
      </c>
    </row>
    <row r="253" ht="15.75" customHeight="1">
      <c r="A253" s="6" t="s">
        <v>318</v>
      </c>
      <c r="B253" s="21" t="s">
        <v>164</v>
      </c>
      <c r="C253" s="6" t="s">
        <v>320</v>
      </c>
      <c r="D253" s="8" t="s">
        <v>136</v>
      </c>
      <c r="E253" s="8" t="s">
        <v>137</v>
      </c>
      <c r="F253" s="42">
        <v>0.4583333333333333</v>
      </c>
      <c r="G253" s="42">
        <v>0.4791666666666667</v>
      </c>
      <c r="H253" s="7">
        <f t="shared" si="1"/>
        <v>0.5</v>
      </c>
      <c r="I253" s="10">
        <v>56.0</v>
      </c>
      <c r="J253" s="10">
        <f t="shared" si="2"/>
        <v>22.4</v>
      </c>
      <c r="K253" s="6" t="s">
        <v>297</v>
      </c>
      <c r="L253" s="6" t="s">
        <v>298</v>
      </c>
      <c r="M253" s="6" t="s">
        <v>299</v>
      </c>
      <c r="N253" s="11">
        <f>IFERROR(__xludf.DUMMYFUNCTION("IFERROR(VALUE(REGEXEXTRACT(M253, ""(\d+)\s+(sessions?|days?|weeks?|Weeks?|Sessions?|Days?)"")), 1)"),5.0)</f>
        <v>5</v>
      </c>
    </row>
    <row r="254" ht="15.75" customHeight="1">
      <c r="A254" s="6" t="s">
        <v>318</v>
      </c>
      <c r="B254" s="21" t="s">
        <v>164</v>
      </c>
      <c r="C254" s="6" t="s">
        <v>320</v>
      </c>
      <c r="D254" s="8" t="s">
        <v>136</v>
      </c>
      <c r="E254" s="8" t="s">
        <v>137</v>
      </c>
      <c r="F254" s="42">
        <v>0.4791666666666667</v>
      </c>
      <c r="G254" s="42">
        <v>0.5</v>
      </c>
      <c r="H254" s="7">
        <f t="shared" si="1"/>
        <v>0.5</v>
      </c>
      <c r="I254" s="10">
        <v>56.0</v>
      </c>
      <c r="J254" s="10">
        <f t="shared" si="2"/>
        <v>22.4</v>
      </c>
      <c r="K254" s="6" t="s">
        <v>297</v>
      </c>
      <c r="L254" s="6" t="s">
        <v>298</v>
      </c>
      <c r="M254" s="6" t="s">
        <v>299</v>
      </c>
      <c r="N254" s="11">
        <f>IFERROR(__xludf.DUMMYFUNCTION("IFERROR(VALUE(REGEXEXTRACT(M254, ""(\d+)\s+(sessions?|days?|weeks?|Weeks?|Sessions?|Days?)"")), 1)"),5.0)</f>
        <v>5</v>
      </c>
    </row>
    <row r="255" ht="15.75" customHeight="1">
      <c r="A255" s="6" t="s">
        <v>318</v>
      </c>
      <c r="B255" s="21" t="s">
        <v>164</v>
      </c>
      <c r="C255" s="6" t="s">
        <v>320</v>
      </c>
      <c r="D255" s="8" t="s">
        <v>136</v>
      </c>
      <c r="E255" s="8" t="s">
        <v>137</v>
      </c>
      <c r="F255" s="42">
        <v>0.6875</v>
      </c>
      <c r="G255" s="42">
        <v>0.7083333333333334</v>
      </c>
      <c r="H255" s="7">
        <f t="shared" si="1"/>
        <v>0.5</v>
      </c>
      <c r="I255" s="10">
        <v>56.0</v>
      </c>
      <c r="J255" s="10">
        <f t="shared" si="2"/>
        <v>22.4</v>
      </c>
      <c r="K255" s="6" t="s">
        <v>297</v>
      </c>
      <c r="L255" s="6" t="s">
        <v>298</v>
      </c>
      <c r="M255" s="6" t="s">
        <v>299</v>
      </c>
      <c r="N255" s="11">
        <f>IFERROR(__xludf.DUMMYFUNCTION("IFERROR(VALUE(REGEXEXTRACT(M255, ""(\d+)\s+(sessions?|days?|weeks?|Weeks?|Sessions?|Days?)"")), 1)"),5.0)</f>
        <v>5</v>
      </c>
    </row>
    <row r="256" ht="15.75" customHeight="1">
      <c r="A256" s="6" t="s">
        <v>318</v>
      </c>
      <c r="B256" s="21" t="s">
        <v>164</v>
      </c>
      <c r="C256" s="6" t="s">
        <v>320</v>
      </c>
      <c r="D256" s="8" t="s">
        <v>136</v>
      </c>
      <c r="E256" s="8" t="s">
        <v>137</v>
      </c>
      <c r="F256" s="42">
        <v>0.7291666666666666</v>
      </c>
      <c r="G256" s="42">
        <v>0.75</v>
      </c>
      <c r="H256" s="7">
        <f t="shared" si="1"/>
        <v>0.5</v>
      </c>
      <c r="I256" s="10">
        <v>56.0</v>
      </c>
      <c r="J256" s="10">
        <f t="shared" si="2"/>
        <v>22.4</v>
      </c>
      <c r="K256" s="6" t="s">
        <v>297</v>
      </c>
      <c r="L256" s="6" t="s">
        <v>298</v>
      </c>
      <c r="M256" s="6" t="s">
        <v>299</v>
      </c>
      <c r="N256" s="11">
        <f>IFERROR(__xludf.DUMMYFUNCTION("IFERROR(VALUE(REGEXEXTRACT(M256, ""(\d+)\s+(sessions?|days?|weeks?|Weeks?|Sessions?|Days?)"")), 1)"),5.0)</f>
        <v>5</v>
      </c>
    </row>
    <row r="257" ht="15.75" customHeight="1">
      <c r="A257" s="6" t="s">
        <v>318</v>
      </c>
      <c r="B257" s="21" t="s">
        <v>164</v>
      </c>
      <c r="C257" s="6" t="s">
        <v>320</v>
      </c>
      <c r="D257" s="8" t="s">
        <v>136</v>
      </c>
      <c r="E257" s="8" t="s">
        <v>137</v>
      </c>
      <c r="F257" s="42">
        <v>0.75</v>
      </c>
      <c r="G257" s="42">
        <v>0.7708333333333334</v>
      </c>
      <c r="H257" s="7">
        <f t="shared" si="1"/>
        <v>0.5</v>
      </c>
      <c r="I257" s="10">
        <v>56.0</v>
      </c>
      <c r="J257" s="10">
        <f t="shared" si="2"/>
        <v>22.4</v>
      </c>
      <c r="K257" s="6" t="s">
        <v>297</v>
      </c>
      <c r="L257" s="6">
        <v>1.0</v>
      </c>
      <c r="M257" s="6" t="s">
        <v>299</v>
      </c>
      <c r="N257" s="11">
        <f>IFERROR(__xludf.DUMMYFUNCTION("IFERROR(VALUE(REGEXEXTRACT(M257, ""(\d+)\s+(sessions?|days?|weeks?|Weeks?|Sessions?|Days?)"")), 1)"),5.0)</f>
        <v>5</v>
      </c>
    </row>
    <row r="258" ht="15.75" customHeight="1">
      <c r="A258" s="6" t="s">
        <v>318</v>
      </c>
      <c r="B258" s="21" t="s">
        <v>164</v>
      </c>
      <c r="C258" s="6" t="s">
        <v>320</v>
      </c>
      <c r="D258" s="8" t="s">
        <v>136</v>
      </c>
      <c r="E258" s="8" t="s">
        <v>137</v>
      </c>
      <c r="F258" s="42">
        <v>0.3541666666666667</v>
      </c>
      <c r="G258" s="42">
        <v>0.375</v>
      </c>
      <c r="H258" s="7">
        <f t="shared" si="1"/>
        <v>0.5</v>
      </c>
      <c r="I258" s="10">
        <v>56.0</v>
      </c>
      <c r="J258" s="10">
        <f t="shared" si="2"/>
        <v>22.4</v>
      </c>
      <c r="K258" s="6" t="s">
        <v>297</v>
      </c>
      <c r="L258" s="6">
        <v>1.0</v>
      </c>
      <c r="M258" s="6" t="s">
        <v>304</v>
      </c>
      <c r="N258" s="11">
        <f>IFERROR(__xludf.DUMMYFUNCTION("IFERROR(VALUE(REGEXEXTRACT(M258, ""(\d+)\s+(sessions?|days?|weeks?|Weeks?|Sessions?|Days?)"")), 1)"),5.0)</f>
        <v>5</v>
      </c>
    </row>
    <row r="259" ht="15.75" customHeight="1">
      <c r="A259" s="6" t="s">
        <v>318</v>
      </c>
      <c r="B259" s="21" t="s">
        <v>164</v>
      </c>
      <c r="C259" s="6" t="s">
        <v>320</v>
      </c>
      <c r="D259" s="8" t="s">
        <v>136</v>
      </c>
      <c r="E259" s="8" t="s">
        <v>137</v>
      </c>
      <c r="F259" s="42">
        <v>0.3958333333333333</v>
      </c>
      <c r="G259" s="42">
        <v>0.4166666666666667</v>
      </c>
      <c r="H259" s="7">
        <f t="shared" si="1"/>
        <v>0.5</v>
      </c>
      <c r="I259" s="10">
        <v>56.0</v>
      </c>
      <c r="J259" s="10">
        <f t="shared" si="2"/>
        <v>22.4</v>
      </c>
      <c r="K259" s="6" t="s">
        <v>297</v>
      </c>
      <c r="L259" s="6" t="s">
        <v>298</v>
      </c>
      <c r="M259" s="6" t="s">
        <v>304</v>
      </c>
      <c r="N259" s="11">
        <f>IFERROR(__xludf.DUMMYFUNCTION("IFERROR(VALUE(REGEXEXTRACT(M259, ""(\d+)\s+(sessions?|days?|weeks?|Weeks?|Sessions?|Days?)"")), 1)"),5.0)</f>
        <v>5</v>
      </c>
    </row>
    <row r="260" ht="15.75" customHeight="1">
      <c r="A260" s="6" t="s">
        <v>318</v>
      </c>
      <c r="B260" s="21" t="s">
        <v>164</v>
      </c>
      <c r="C260" s="6" t="s">
        <v>320</v>
      </c>
      <c r="D260" s="8" t="s">
        <v>136</v>
      </c>
      <c r="E260" s="8" t="s">
        <v>137</v>
      </c>
      <c r="F260" s="42">
        <v>0.4166666666666667</v>
      </c>
      <c r="G260" s="42">
        <v>0.4375</v>
      </c>
      <c r="H260" s="7">
        <f t="shared" si="1"/>
        <v>0.5</v>
      </c>
      <c r="I260" s="10">
        <v>56.0</v>
      </c>
      <c r="J260" s="10">
        <f t="shared" si="2"/>
        <v>22.4</v>
      </c>
      <c r="K260" s="6" t="s">
        <v>297</v>
      </c>
      <c r="L260" s="6">
        <v>5.0</v>
      </c>
      <c r="M260" s="6" t="s">
        <v>321</v>
      </c>
      <c r="N260" s="11">
        <f>IFERROR(__xludf.DUMMYFUNCTION("IFERROR(VALUE(REGEXEXTRACT(M260, ""(\d+)\s+(sessions?|days?|weeks?|Weeks?|Sessions?|Days?)"")), 1)"),5.0)</f>
        <v>5</v>
      </c>
    </row>
    <row r="261" ht="15.75" customHeight="1">
      <c r="A261" s="6" t="s">
        <v>318</v>
      </c>
      <c r="B261" s="21" t="s">
        <v>164</v>
      </c>
      <c r="C261" s="6" t="s">
        <v>320</v>
      </c>
      <c r="D261" s="8" t="s">
        <v>136</v>
      </c>
      <c r="E261" s="8" t="s">
        <v>137</v>
      </c>
      <c r="F261" s="42">
        <v>0.4583333333333333</v>
      </c>
      <c r="G261" s="42">
        <v>0.4791666666666667</v>
      </c>
      <c r="H261" s="7">
        <f t="shared" si="1"/>
        <v>0.5</v>
      </c>
      <c r="I261" s="10">
        <v>56.0</v>
      </c>
      <c r="J261" s="10">
        <f t="shared" si="2"/>
        <v>22.4</v>
      </c>
      <c r="K261" s="6" t="s">
        <v>297</v>
      </c>
      <c r="L261" s="6">
        <v>2.0</v>
      </c>
      <c r="M261" s="6" t="s">
        <v>304</v>
      </c>
      <c r="N261" s="11">
        <f>IFERROR(__xludf.DUMMYFUNCTION("IFERROR(VALUE(REGEXEXTRACT(M261, ""(\d+)\s+(sessions?|days?|weeks?|Weeks?|Sessions?|Days?)"")), 1)"),5.0)</f>
        <v>5</v>
      </c>
    </row>
    <row r="262" ht="15.75" customHeight="1">
      <c r="A262" s="6" t="s">
        <v>318</v>
      </c>
      <c r="B262" s="21" t="s">
        <v>164</v>
      </c>
      <c r="C262" s="6" t="s">
        <v>320</v>
      </c>
      <c r="D262" s="8" t="s">
        <v>136</v>
      </c>
      <c r="E262" s="8" t="s">
        <v>137</v>
      </c>
      <c r="F262" s="42">
        <v>0.4791666666666667</v>
      </c>
      <c r="G262" s="42">
        <v>0.5</v>
      </c>
      <c r="H262" s="7">
        <f t="shared" si="1"/>
        <v>0.5</v>
      </c>
      <c r="I262" s="10">
        <v>56.0</v>
      </c>
      <c r="J262" s="10">
        <f t="shared" si="2"/>
        <v>22.4</v>
      </c>
      <c r="K262" s="6" t="s">
        <v>297</v>
      </c>
      <c r="L262" s="6">
        <v>4.0</v>
      </c>
      <c r="M262" s="6" t="s">
        <v>304</v>
      </c>
      <c r="N262" s="11">
        <f>IFERROR(__xludf.DUMMYFUNCTION("IFERROR(VALUE(REGEXEXTRACT(M262, ""(\d+)\s+(sessions?|days?|weeks?|Weeks?|Sessions?|Days?)"")), 1)"),5.0)</f>
        <v>5</v>
      </c>
    </row>
    <row r="263" ht="15.75" customHeight="1">
      <c r="A263" s="6" t="s">
        <v>318</v>
      </c>
      <c r="B263" s="21" t="s">
        <v>164</v>
      </c>
      <c r="C263" s="6" t="s">
        <v>320</v>
      </c>
      <c r="D263" s="8" t="s">
        <v>136</v>
      </c>
      <c r="E263" s="8" t="s">
        <v>137</v>
      </c>
      <c r="F263" s="42">
        <v>0.6875</v>
      </c>
      <c r="G263" s="42">
        <v>0.7083333333333334</v>
      </c>
      <c r="H263" s="7">
        <f t="shared" si="1"/>
        <v>0.5</v>
      </c>
      <c r="I263" s="10">
        <v>56.0</v>
      </c>
      <c r="J263" s="10">
        <f t="shared" si="2"/>
        <v>22.4</v>
      </c>
      <c r="K263" s="6" t="s">
        <v>297</v>
      </c>
      <c r="L263" s="6" t="s">
        <v>298</v>
      </c>
      <c r="M263" s="6" t="s">
        <v>304</v>
      </c>
      <c r="N263" s="11">
        <f>IFERROR(__xludf.DUMMYFUNCTION("IFERROR(VALUE(REGEXEXTRACT(M263, ""(\d+)\s+(sessions?|days?|weeks?|Weeks?|Sessions?|Days?)"")), 1)"),5.0)</f>
        <v>5</v>
      </c>
    </row>
    <row r="264" ht="15.75" customHeight="1">
      <c r="A264" s="6" t="s">
        <v>318</v>
      </c>
      <c r="B264" s="21" t="s">
        <v>164</v>
      </c>
      <c r="C264" s="6" t="s">
        <v>320</v>
      </c>
      <c r="D264" s="8" t="s">
        <v>136</v>
      </c>
      <c r="E264" s="8" t="s">
        <v>137</v>
      </c>
      <c r="F264" s="42">
        <v>0.7083333333333334</v>
      </c>
      <c r="G264" s="42">
        <v>0.7291666666666666</v>
      </c>
      <c r="H264" s="7">
        <f t="shared" si="1"/>
        <v>0.5</v>
      </c>
      <c r="I264" s="10">
        <v>56.0</v>
      </c>
      <c r="J264" s="10">
        <f t="shared" si="2"/>
        <v>22.4</v>
      </c>
      <c r="K264" s="6" t="s">
        <v>297</v>
      </c>
      <c r="L264" s="6" t="s">
        <v>298</v>
      </c>
      <c r="M264" s="6" t="s">
        <v>304</v>
      </c>
      <c r="N264" s="11">
        <f>IFERROR(__xludf.DUMMYFUNCTION("IFERROR(VALUE(REGEXEXTRACT(M264, ""(\d+)\s+(sessions?|days?|weeks?|Weeks?|Sessions?|Days?)"")), 1)"),5.0)</f>
        <v>5</v>
      </c>
    </row>
    <row r="265" ht="15.75" customHeight="1">
      <c r="A265" s="6" t="s">
        <v>318</v>
      </c>
      <c r="B265" s="21" t="s">
        <v>164</v>
      </c>
      <c r="C265" s="6" t="s">
        <v>320</v>
      </c>
      <c r="D265" s="8" t="s">
        <v>136</v>
      </c>
      <c r="E265" s="8" t="s">
        <v>137</v>
      </c>
      <c r="F265" s="42">
        <v>0.7291666666666666</v>
      </c>
      <c r="G265" s="42">
        <v>0.75</v>
      </c>
      <c r="H265" s="7">
        <f t="shared" si="1"/>
        <v>0.5</v>
      </c>
      <c r="I265" s="43">
        <v>56.0</v>
      </c>
      <c r="J265" s="10">
        <f t="shared" si="2"/>
        <v>22.4</v>
      </c>
      <c r="K265" s="6" t="s">
        <v>297</v>
      </c>
      <c r="L265" s="6" t="s">
        <v>298</v>
      </c>
      <c r="M265" s="6" t="s">
        <v>304</v>
      </c>
      <c r="N265" s="11">
        <f>IFERROR(__xludf.DUMMYFUNCTION("IFERROR(VALUE(REGEXEXTRACT(M265, ""(\d+)\s+(sessions?|days?|weeks?|Weeks?|Sessions?|Days?)"")), 1)"),5.0)</f>
        <v>5</v>
      </c>
    </row>
    <row r="266" ht="15.75" customHeight="1">
      <c r="A266" s="6" t="s">
        <v>318</v>
      </c>
      <c r="B266" s="21" t="s">
        <v>164</v>
      </c>
      <c r="C266" s="6" t="s">
        <v>320</v>
      </c>
      <c r="D266" s="8" t="s">
        <v>136</v>
      </c>
      <c r="E266" s="8" t="s">
        <v>137</v>
      </c>
      <c r="F266" s="42">
        <v>0.75</v>
      </c>
      <c r="G266" s="42">
        <v>0.7708333333333334</v>
      </c>
      <c r="H266" s="7">
        <f t="shared" si="1"/>
        <v>0.5</v>
      </c>
      <c r="I266" s="10">
        <v>56.0</v>
      </c>
      <c r="J266" s="10">
        <f t="shared" si="2"/>
        <v>22.4</v>
      </c>
      <c r="K266" s="6" t="s">
        <v>297</v>
      </c>
      <c r="L266" s="6" t="s">
        <v>298</v>
      </c>
      <c r="M266" s="6" t="s">
        <v>304</v>
      </c>
      <c r="N266" s="11">
        <f>IFERROR(__xludf.DUMMYFUNCTION("IFERROR(VALUE(REGEXEXTRACT(M266, ""(\d+)\s+(sessions?|days?|weeks?|Weeks?|Sessions?|Days?)"")), 1)"),5.0)</f>
        <v>5</v>
      </c>
    </row>
    <row r="267" ht="15.75" customHeight="1">
      <c r="A267" s="6" t="s">
        <v>318</v>
      </c>
      <c r="B267" s="21" t="s">
        <v>164</v>
      </c>
      <c r="C267" s="6" t="s">
        <v>320</v>
      </c>
      <c r="D267" s="8" t="s">
        <v>136</v>
      </c>
      <c r="E267" s="8" t="s">
        <v>137</v>
      </c>
      <c r="F267" s="42">
        <v>0.6875</v>
      </c>
      <c r="G267" s="42">
        <v>0.7083333333333334</v>
      </c>
      <c r="H267" s="7">
        <f t="shared" si="1"/>
        <v>0.5</v>
      </c>
      <c r="I267" s="10">
        <v>112.0</v>
      </c>
      <c r="J267" s="10">
        <f t="shared" si="2"/>
        <v>22.4</v>
      </c>
      <c r="K267" s="6" t="s">
        <v>297</v>
      </c>
      <c r="L267" s="6">
        <v>6.0</v>
      </c>
      <c r="M267" s="6" t="s">
        <v>305</v>
      </c>
      <c r="N267" s="11">
        <f>IFERROR(__xludf.DUMMYFUNCTION("IFERROR(VALUE(REGEXEXTRACT(M267, ""(\d+)\s+(sessions?|days?|weeks?|Weeks?|Sessions?|Days?)"")), 1)"),10.0)</f>
        <v>10</v>
      </c>
    </row>
    <row r="268" ht="15.75" customHeight="1">
      <c r="A268" s="6" t="s">
        <v>318</v>
      </c>
      <c r="B268" s="21" t="s">
        <v>164</v>
      </c>
      <c r="C268" s="6" t="s">
        <v>320</v>
      </c>
      <c r="D268" s="8" t="s">
        <v>136</v>
      </c>
      <c r="E268" s="8" t="s">
        <v>137</v>
      </c>
      <c r="F268" s="42">
        <v>0.7083333333333334</v>
      </c>
      <c r="G268" s="42">
        <v>0.7291666666666666</v>
      </c>
      <c r="H268" s="7">
        <f t="shared" si="1"/>
        <v>0.5</v>
      </c>
      <c r="I268" s="10">
        <v>112.0</v>
      </c>
      <c r="J268" s="10">
        <f t="shared" si="2"/>
        <v>22.4</v>
      </c>
      <c r="K268" s="6" t="s">
        <v>297</v>
      </c>
      <c r="L268" s="6">
        <v>6.0</v>
      </c>
      <c r="M268" s="6" t="s">
        <v>305</v>
      </c>
      <c r="N268" s="11">
        <f>IFERROR(__xludf.DUMMYFUNCTION("IFERROR(VALUE(REGEXEXTRACT(M268, ""(\d+)\s+(sessions?|days?|weeks?|Weeks?|Sessions?|Days?)"")), 1)"),10.0)</f>
        <v>10</v>
      </c>
    </row>
    <row r="269" ht="15.75" customHeight="1">
      <c r="A269" s="6" t="s">
        <v>318</v>
      </c>
      <c r="B269" s="21" t="s">
        <v>164</v>
      </c>
      <c r="C269" s="6" t="s">
        <v>320</v>
      </c>
      <c r="D269" s="8" t="s">
        <v>136</v>
      </c>
      <c r="E269" s="8" t="s">
        <v>137</v>
      </c>
      <c r="F269" s="42">
        <v>0.7291666666666666</v>
      </c>
      <c r="G269" s="42">
        <v>0.75</v>
      </c>
      <c r="H269" s="7">
        <f t="shared" si="1"/>
        <v>0.5</v>
      </c>
      <c r="I269" s="10">
        <v>112.0</v>
      </c>
      <c r="J269" s="10">
        <f t="shared" si="2"/>
        <v>22.4</v>
      </c>
      <c r="K269" s="6" t="s">
        <v>297</v>
      </c>
      <c r="L269" s="6">
        <v>6.0</v>
      </c>
      <c r="M269" s="6" t="s">
        <v>305</v>
      </c>
      <c r="N269" s="11">
        <f>IFERROR(__xludf.DUMMYFUNCTION("IFERROR(VALUE(REGEXEXTRACT(M269, ""(\d+)\s+(sessions?|days?|weeks?|Weeks?|Sessions?|Days?)"")), 1)"),10.0)</f>
        <v>10</v>
      </c>
    </row>
    <row r="270" ht="15.75" customHeight="1">
      <c r="A270" s="6" t="s">
        <v>318</v>
      </c>
      <c r="B270" s="21" t="s">
        <v>164</v>
      </c>
      <c r="C270" s="6" t="s">
        <v>320</v>
      </c>
      <c r="D270" s="8" t="s">
        <v>136</v>
      </c>
      <c r="E270" s="8" t="s">
        <v>137</v>
      </c>
      <c r="F270" s="42">
        <v>0.75</v>
      </c>
      <c r="G270" s="42">
        <v>0.7708333333333334</v>
      </c>
      <c r="H270" s="7">
        <f t="shared" si="1"/>
        <v>0.5</v>
      </c>
      <c r="I270" s="10">
        <v>112.0</v>
      </c>
      <c r="J270" s="10">
        <f t="shared" si="2"/>
        <v>22.4</v>
      </c>
      <c r="K270" s="6" t="s">
        <v>297</v>
      </c>
      <c r="L270" s="6">
        <v>6.0</v>
      </c>
      <c r="M270" s="6" t="s">
        <v>305</v>
      </c>
      <c r="N270" s="11">
        <f>IFERROR(__xludf.DUMMYFUNCTION("IFERROR(VALUE(REGEXEXTRACT(M270, ""(\d+)\s+(sessions?|days?|weeks?|Weeks?|Sessions?|Days?)"")), 1)"),10.0)</f>
        <v>10</v>
      </c>
    </row>
    <row r="271" ht="15.75" customHeight="1">
      <c r="A271" s="6" t="s">
        <v>318</v>
      </c>
      <c r="B271" s="21" t="s">
        <v>164</v>
      </c>
      <c r="C271" s="6" t="s">
        <v>320</v>
      </c>
      <c r="D271" s="8" t="s">
        <v>136</v>
      </c>
      <c r="E271" s="8" t="s">
        <v>137</v>
      </c>
      <c r="F271" s="42">
        <v>0.7708333333333334</v>
      </c>
      <c r="G271" s="42">
        <v>0.7916666666666666</v>
      </c>
      <c r="H271" s="7">
        <f t="shared" si="1"/>
        <v>0.5</v>
      </c>
      <c r="I271" s="10">
        <v>112.0</v>
      </c>
      <c r="J271" s="10">
        <f t="shared" si="2"/>
        <v>22.4</v>
      </c>
      <c r="K271" s="6" t="s">
        <v>297</v>
      </c>
      <c r="L271" s="6">
        <v>6.0</v>
      </c>
      <c r="M271" s="6" t="s">
        <v>305</v>
      </c>
      <c r="N271" s="11">
        <f>IFERROR(__xludf.DUMMYFUNCTION("IFERROR(VALUE(REGEXEXTRACT(M271, ""(\d+)\s+(sessions?|days?|weeks?|Weeks?|Sessions?|Days?)"")), 1)"),10.0)</f>
        <v>10</v>
      </c>
    </row>
    <row r="272" ht="15.75" customHeight="1">
      <c r="A272" s="6" t="s">
        <v>318</v>
      </c>
      <c r="B272" s="21" t="s">
        <v>164</v>
      </c>
      <c r="C272" s="6" t="s">
        <v>320</v>
      </c>
      <c r="D272" s="8" t="s">
        <v>136</v>
      </c>
      <c r="E272" s="8" t="s">
        <v>137</v>
      </c>
      <c r="F272" s="42">
        <v>0.4791666666666667</v>
      </c>
      <c r="G272" s="42">
        <v>0.5</v>
      </c>
      <c r="H272" s="7">
        <f t="shared" si="1"/>
        <v>0.5</v>
      </c>
      <c r="I272" s="10">
        <v>112.0</v>
      </c>
      <c r="J272" s="10">
        <f t="shared" si="2"/>
        <v>22.4</v>
      </c>
      <c r="K272" s="6" t="s">
        <v>297</v>
      </c>
      <c r="L272" s="6">
        <v>6.0</v>
      </c>
      <c r="M272" s="6" t="s">
        <v>309</v>
      </c>
      <c r="N272" s="11">
        <f>IFERROR(__xludf.DUMMYFUNCTION("IFERROR(VALUE(REGEXEXTRACT(M272, ""(\d+)\s+(sessions?|days?|weeks?|Weeks?|Sessions?|Days?)"")), 1)"),10.0)</f>
        <v>10</v>
      </c>
    </row>
    <row r="273" ht="15.75" customHeight="1">
      <c r="A273" s="6" t="s">
        <v>318</v>
      </c>
      <c r="B273" s="21" t="s">
        <v>164</v>
      </c>
      <c r="C273" s="6" t="s">
        <v>320</v>
      </c>
      <c r="D273" s="8" t="s">
        <v>136</v>
      </c>
      <c r="E273" s="8" t="s">
        <v>137</v>
      </c>
      <c r="F273" s="42">
        <v>0.4583333333333333</v>
      </c>
      <c r="G273" s="42">
        <v>0.4791666666666667</v>
      </c>
      <c r="H273" s="7">
        <f t="shared" si="1"/>
        <v>0.5</v>
      </c>
      <c r="I273" s="10">
        <v>112.0</v>
      </c>
      <c r="J273" s="10">
        <f t="shared" si="2"/>
        <v>22.4</v>
      </c>
      <c r="K273" s="6" t="s">
        <v>297</v>
      </c>
      <c r="L273" s="6">
        <v>6.0</v>
      </c>
      <c r="M273" s="6" t="s">
        <v>309</v>
      </c>
      <c r="N273" s="11">
        <f>IFERROR(__xludf.DUMMYFUNCTION("IFERROR(VALUE(REGEXEXTRACT(M273, ""(\d+)\s+(sessions?|days?|weeks?|Weeks?|Sessions?|Days?)"")), 1)"),10.0)</f>
        <v>10</v>
      </c>
    </row>
    <row r="274" ht="15.75" customHeight="1">
      <c r="A274" s="6" t="s">
        <v>318</v>
      </c>
      <c r="B274" s="21" t="s">
        <v>164</v>
      </c>
      <c r="C274" s="6" t="s">
        <v>320</v>
      </c>
      <c r="D274" s="8" t="s">
        <v>136</v>
      </c>
      <c r="E274" s="8" t="s">
        <v>137</v>
      </c>
      <c r="F274" s="42">
        <v>0.4375</v>
      </c>
      <c r="G274" s="42">
        <v>0.4583333333333333</v>
      </c>
      <c r="H274" s="7">
        <f t="shared" si="1"/>
        <v>0.5</v>
      </c>
      <c r="I274" s="10">
        <v>112.0</v>
      </c>
      <c r="J274" s="10">
        <f t="shared" si="2"/>
        <v>22.4</v>
      </c>
      <c r="K274" s="6" t="s">
        <v>297</v>
      </c>
      <c r="L274" s="6">
        <v>6.0</v>
      </c>
      <c r="M274" s="6" t="s">
        <v>309</v>
      </c>
      <c r="N274" s="11">
        <f>IFERROR(__xludf.DUMMYFUNCTION("IFERROR(VALUE(REGEXEXTRACT(M274, ""(\d+)\s+(sessions?|days?|weeks?|Weeks?|Sessions?|Days?)"")), 1)"),10.0)</f>
        <v>10</v>
      </c>
    </row>
    <row r="275" ht="15.75" customHeight="1">
      <c r="A275" s="6" t="s">
        <v>318</v>
      </c>
      <c r="B275" s="21" t="s">
        <v>164</v>
      </c>
      <c r="C275" s="6" t="s">
        <v>320</v>
      </c>
      <c r="D275" s="8" t="s">
        <v>136</v>
      </c>
      <c r="E275" s="8" t="s">
        <v>137</v>
      </c>
      <c r="F275" s="42">
        <v>0.7708333333333334</v>
      </c>
      <c r="G275" s="42">
        <v>0.7916666666666666</v>
      </c>
      <c r="H275" s="7">
        <f t="shared" si="1"/>
        <v>0.5</v>
      </c>
      <c r="I275" s="10">
        <v>112.0</v>
      </c>
      <c r="J275" s="10">
        <f t="shared" si="2"/>
        <v>22.4</v>
      </c>
      <c r="K275" s="6" t="s">
        <v>297</v>
      </c>
      <c r="L275" s="6">
        <v>6.0</v>
      </c>
      <c r="M275" s="6" t="s">
        <v>308</v>
      </c>
      <c r="N275" s="11">
        <f>IFERROR(__xludf.DUMMYFUNCTION("IFERROR(VALUE(REGEXEXTRACT(M275, ""(\d+)\s+(sessions?|days?|weeks?|Weeks?|Sessions?|Days?)"")), 1)"),10.0)</f>
        <v>10</v>
      </c>
    </row>
    <row r="276" ht="15.75" customHeight="1">
      <c r="A276" s="6" t="s">
        <v>318</v>
      </c>
      <c r="B276" s="21" t="s">
        <v>164</v>
      </c>
      <c r="C276" s="6" t="s">
        <v>320</v>
      </c>
      <c r="D276" s="8" t="s">
        <v>136</v>
      </c>
      <c r="E276" s="8" t="s">
        <v>137</v>
      </c>
      <c r="F276" s="42">
        <v>0.7708333333333334</v>
      </c>
      <c r="G276" s="42">
        <v>0.7916666666666666</v>
      </c>
      <c r="H276" s="7">
        <f t="shared" si="1"/>
        <v>0.5</v>
      </c>
      <c r="I276" s="10">
        <v>112.0</v>
      </c>
      <c r="J276" s="10">
        <f t="shared" si="2"/>
        <v>22.4</v>
      </c>
      <c r="K276" s="6" t="s">
        <v>297</v>
      </c>
      <c r="L276" s="6">
        <v>6.0</v>
      </c>
      <c r="M276" s="6" t="s">
        <v>307</v>
      </c>
      <c r="N276" s="11">
        <f>IFERROR(__xludf.DUMMYFUNCTION("IFERROR(VALUE(REGEXEXTRACT(M276, ""(\d+)\s+(sessions?|days?|weeks?|Weeks?|Sessions?|Days?)"")), 1)"),10.0)</f>
        <v>10</v>
      </c>
    </row>
    <row r="277" ht="15.75" customHeight="1">
      <c r="A277" s="6" t="s">
        <v>318</v>
      </c>
      <c r="B277" s="21" t="s">
        <v>164</v>
      </c>
      <c r="C277" s="6" t="s">
        <v>320</v>
      </c>
      <c r="D277" s="8" t="s">
        <v>136</v>
      </c>
      <c r="E277" s="8" t="s">
        <v>137</v>
      </c>
      <c r="F277" s="42">
        <v>0.6875</v>
      </c>
      <c r="G277" s="42">
        <v>0.7083333333333334</v>
      </c>
      <c r="H277" s="7">
        <f t="shared" si="1"/>
        <v>0.5</v>
      </c>
      <c r="I277" s="10">
        <v>112.0</v>
      </c>
      <c r="J277" s="10">
        <f t="shared" si="2"/>
        <v>22.4</v>
      </c>
      <c r="K277" s="6" t="s">
        <v>297</v>
      </c>
      <c r="L277" s="6">
        <v>6.0</v>
      </c>
      <c r="M277" s="6" t="s">
        <v>308</v>
      </c>
      <c r="N277" s="11">
        <f>IFERROR(__xludf.DUMMYFUNCTION("IFERROR(VALUE(REGEXEXTRACT(M277, ""(\d+)\s+(sessions?|days?|weeks?|Weeks?|Sessions?|Days?)"")), 1)"),10.0)</f>
        <v>10</v>
      </c>
    </row>
    <row r="278" ht="15.75" customHeight="1">
      <c r="A278" s="6" t="s">
        <v>318</v>
      </c>
      <c r="B278" s="21" t="s">
        <v>164</v>
      </c>
      <c r="C278" s="6" t="s">
        <v>320</v>
      </c>
      <c r="D278" s="8" t="s">
        <v>136</v>
      </c>
      <c r="E278" s="8" t="s">
        <v>137</v>
      </c>
      <c r="F278" s="42">
        <v>0.7083333333333334</v>
      </c>
      <c r="G278" s="42">
        <v>0.7291666666666666</v>
      </c>
      <c r="H278" s="7">
        <f t="shared" si="1"/>
        <v>0.5</v>
      </c>
      <c r="I278" s="10">
        <v>112.0</v>
      </c>
      <c r="J278" s="10">
        <f t="shared" si="2"/>
        <v>22.4</v>
      </c>
      <c r="K278" s="6" t="s">
        <v>297</v>
      </c>
      <c r="L278" s="6">
        <v>6.0</v>
      </c>
      <c r="M278" s="6" t="s">
        <v>308</v>
      </c>
      <c r="N278" s="11">
        <f>IFERROR(__xludf.DUMMYFUNCTION("IFERROR(VALUE(REGEXEXTRACT(M278, ""(\d+)\s+(sessions?|days?|weeks?|Weeks?|Sessions?|Days?)"")), 1)"),10.0)</f>
        <v>10</v>
      </c>
    </row>
    <row r="279" ht="15.75" customHeight="1">
      <c r="A279" s="6" t="s">
        <v>318</v>
      </c>
      <c r="B279" s="21" t="s">
        <v>164</v>
      </c>
      <c r="C279" s="6" t="s">
        <v>320</v>
      </c>
      <c r="D279" s="8" t="s">
        <v>136</v>
      </c>
      <c r="E279" s="8" t="s">
        <v>137</v>
      </c>
      <c r="F279" s="42">
        <v>0.7291666666666666</v>
      </c>
      <c r="G279" s="42">
        <v>0.75</v>
      </c>
      <c r="H279" s="7">
        <f t="shared" si="1"/>
        <v>0.5</v>
      </c>
      <c r="I279" s="10">
        <v>112.0</v>
      </c>
      <c r="J279" s="10">
        <f t="shared" si="2"/>
        <v>22.4</v>
      </c>
      <c r="K279" s="6" t="s">
        <v>297</v>
      </c>
      <c r="L279" s="6">
        <v>6.0</v>
      </c>
      <c r="M279" s="6" t="s">
        <v>308</v>
      </c>
      <c r="N279" s="11">
        <f>IFERROR(__xludf.DUMMYFUNCTION("IFERROR(VALUE(REGEXEXTRACT(M279, ""(\d+)\s+(sessions?|days?|weeks?|Weeks?|Sessions?|Days?)"")), 1)"),10.0)</f>
        <v>10</v>
      </c>
    </row>
    <row r="280" ht="15.75" customHeight="1">
      <c r="A280" s="6" t="s">
        <v>318</v>
      </c>
      <c r="B280" s="21" t="s">
        <v>164</v>
      </c>
      <c r="C280" s="6" t="s">
        <v>320</v>
      </c>
      <c r="D280" s="8" t="s">
        <v>136</v>
      </c>
      <c r="E280" s="8" t="s">
        <v>137</v>
      </c>
      <c r="F280" s="42">
        <v>0.75</v>
      </c>
      <c r="G280" s="42">
        <v>0.7708333333333334</v>
      </c>
      <c r="H280" s="7">
        <f t="shared" si="1"/>
        <v>0.5</v>
      </c>
      <c r="I280" s="10">
        <v>112.0</v>
      </c>
      <c r="J280" s="10">
        <f t="shared" si="2"/>
        <v>22.4</v>
      </c>
      <c r="K280" s="6" t="s">
        <v>297</v>
      </c>
      <c r="L280" s="6">
        <v>6.0</v>
      </c>
      <c r="M280" s="6" t="s">
        <v>308</v>
      </c>
      <c r="N280" s="11">
        <f>IFERROR(__xludf.DUMMYFUNCTION("IFERROR(VALUE(REGEXEXTRACT(M280, ""(\d+)\s+(sessions?|days?|weeks?|Weeks?|Sessions?|Days?)"")), 1)"),10.0)</f>
        <v>10</v>
      </c>
    </row>
    <row r="281" ht="15.75" customHeight="1">
      <c r="A281" s="6" t="s">
        <v>318</v>
      </c>
      <c r="B281" s="21" t="s">
        <v>164</v>
      </c>
      <c r="C281" s="6" t="s">
        <v>320</v>
      </c>
      <c r="D281" s="8" t="s">
        <v>136</v>
      </c>
      <c r="E281" s="8" t="s">
        <v>137</v>
      </c>
      <c r="F281" s="42">
        <v>0.7291666666666666</v>
      </c>
      <c r="G281" s="42">
        <v>0.75</v>
      </c>
      <c r="H281" s="7">
        <f t="shared" si="1"/>
        <v>0.5</v>
      </c>
      <c r="I281" s="10">
        <v>112.0</v>
      </c>
      <c r="J281" s="10">
        <f t="shared" si="2"/>
        <v>22.4</v>
      </c>
      <c r="K281" s="6" t="s">
        <v>297</v>
      </c>
      <c r="L281" s="6">
        <v>6.0</v>
      </c>
      <c r="M281" s="6" t="s">
        <v>311</v>
      </c>
      <c r="N281" s="11">
        <f>IFERROR(__xludf.DUMMYFUNCTION("IFERROR(VALUE(REGEXEXTRACT(M281, ""(\d+)\s+(sessions?|days?|weeks?|Weeks?|Sessions?|Days?)"")), 1)"),10.0)</f>
        <v>10</v>
      </c>
    </row>
    <row r="282" ht="15.75" customHeight="1">
      <c r="A282" s="6" t="s">
        <v>318</v>
      </c>
      <c r="B282" s="21" t="s">
        <v>164</v>
      </c>
      <c r="C282" s="6" t="s">
        <v>320</v>
      </c>
      <c r="D282" s="8" t="s">
        <v>136</v>
      </c>
      <c r="E282" s="8" t="s">
        <v>137</v>
      </c>
      <c r="F282" s="42">
        <v>0.7916666666666666</v>
      </c>
      <c r="G282" s="42">
        <v>0.8125</v>
      </c>
      <c r="H282" s="7">
        <f t="shared" si="1"/>
        <v>0.5</v>
      </c>
      <c r="I282" s="10">
        <v>112.0</v>
      </c>
      <c r="J282" s="10">
        <f t="shared" si="2"/>
        <v>22.4</v>
      </c>
      <c r="K282" s="6" t="s">
        <v>297</v>
      </c>
      <c r="L282" s="6">
        <v>6.0</v>
      </c>
      <c r="M282" s="6" t="s">
        <v>311</v>
      </c>
      <c r="N282" s="11">
        <f>IFERROR(__xludf.DUMMYFUNCTION("IFERROR(VALUE(REGEXEXTRACT(M282, ""(\d+)\s+(sessions?|days?|weeks?|Weeks?|Sessions?|Days?)"")), 1)"),10.0)</f>
        <v>10</v>
      </c>
    </row>
    <row r="283" ht="15.75" customHeight="1">
      <c r="A283" s="6" t="s">
        <v>318</v>
      </c>
      <c r="B283" s="21" t="s">
        <v>164</v>
      </c>
      <c r="C283" s="6" t="s">
        <v>320</v>
      </c>
      <c r="D283" s="8" t="s">
        <v>136</v>
      </c>
      <c r="E283" s="8" t="s">
        <v>137</v>
      </c>
      <c r="F283" s="42">
        <v>0.75</v>
      </c>
      <c r="G283" s="42">
        <v>0.7708333333333334</v>
      </c>
      <c r="H283" s="7">
        <f t="shared" si="1"/>
        <v>0.5</v>
      </c>
      <c r="I283" s="10">
        <v>112.0</v>
      </c>
      <c r="J283" s="10">
        <f t="shared" si="2"/>
        <v>22.4</v>
      </c>
      <c r="K283" s="6" t="s">
        <v>297</v>
      </c>
      <c r="L283" s="6">
        <v>6.0</v>
      </c>
      <c r="M283" s="6" t="s">
        <v>311</v>
      </c>
      <c r="N283" s="11">
        <f>IFERROR(__xludf.DUMMYFUNCTION("IFERROR(VALUE(REGEXEXTRACT(M283, ""(\d+)\s+(sessions?|days?|weeks?|Weeks?|Sessions?|Days?)"")), 1)"),10.0)</f>
        <v>10</v>
      </c>
    </row>
    <row r="284" ht="15.75" customHeight="1">
      <c r="A284" s="6" t="s">
        <v>318</v>
      </c>
      <c r="B284" s="21" t="s">
        <v>164</v>
      </c>
      <c r="C284" s="6" t="s">
        <v>320</v>
      </c>
      <c r="D284" s="8" t="s">
        <v>136</v>
      </c>
      <c r="E284" s="8" t="s">
        <v>137</v>
      </c>
      <c r="F284" s="42">
        <v>0.7083333333333334</v>
      </c>
      <c r="G284" s="42">
        <v>0.7291666666666666</v>
      </c>
      <c r="H284" s="7">
        <f t="shared" si="1"/>
        <v>0.5</v>
      </c>
      <c r="I284" s="10">
        <v>112.0</v>
      </c>
      <c r="J284" s="10">
        <f t="shared" si="2"/>
        <v>22.4</v>
      </c>
      <c r="K284" s="6" t="s">
        <v>297</v>
      </c>
      <c r="L284" s="6">
        <v>6.0</v>
      </c>
      <c r="M284" s="6" t="s">
        <v>306</v>
      </c>
      <c r="N284" s="11">
        <f>IFERROR(__xludf.DUMMYFUNCTION("IFERROR(VALUE(REGEXEXTRACT(M284, ""(\d+)\s+(sessions?|days?|weeks?|Weeks?|Sessions?|Days?)"")), 1)"),10.0)</f>
        <v>10</v>
      </c>
    </row>
    <row r="285" ht="15.75" customHeight="1">
      <c r="A285" s="6" t="s">
        <v>318</v>
      </c>
      <c r="B285" s="21" t="s">
        <v>164</v>
      </c>
      <c r="C285" s="6" t="s">
        <v>320</v>
      </c>
      <c r="D285" s="8" t="s">
        <v>136</v>
      </c>
      <c r="E285" s="8" t="s">
        <v>137</v>
      </c>
      <c r="F285" s="42">
        <v>0.7083333333333334</v>
      </c>
      <c r="G285" s="42">
        <v>0.7083333333333334</v>
      </c>
      <c r="H285" s="7">
        <f t="shared" si="1"/>
        <v>0</v>
      </c>
      <c r="I285" s="10">
        <v>112.0</v>
      </c>
      <c r="J285" s="10" t="str">
        <f t="shared" si="2"/>
        <v>#DIV/0!</v>
      </c>
      <c r="K285" s="6" t="s">
        <v>297</v>
      </c>
      <c r="L285" s="6">
        <v>6.0</v>
      </c>
      <c r="M285" s="6" t="s">
        <v>306</v>
      </c>
      <c r="N285" s="11">
        <f>IFERROR(__xludf.DUMMYFUNCTION("IFERROR(VALUE(REGEXEXTRACT(M285, ""(\d+)\s+(sessions?|days?|weeks?|Weeks?|Sessions?|Days?)"")), 1)"),10.0)</f>
        <v>10</v>
      </c>
    </row>
    <row r="286" ht="15.75" customHeight="1">
      <c r="A286" s="6" t="s">
        <v>318</v>
      </c>
      <c r="B286" s="21" t="s">
        <v>164</v>
      </c>
      <c r="C286" s="6" t="s">
        <v>320</v>
      </c>
      <c r="D286" s="8" t="s">
        <v>136</v>
      </c>
      <c r="E286" s="8" t="s">
        <v>137</v>
      </c>
      <c r="F286" s="42">
        <v>0.6875</v>
      </c>
      <c r="G286" s="42">
        <v>0.7083333333333334</v>
      </c>
      <c r="H286" s="7">
        <f t="shared" si="1"/>
        <v>0.5</v>
      </c>
      <c r="I286" s="10">
        <v>112.0</v>
      </c>
      <c r="J286" s="10">
        <f t="shared" si="2"/>
        <v>22.4</v>
      </c>
      <c r="K286" s="6" t="s">
        <v>297</v>
      </c>
      <c r="L286" s="6">
        <v>6.0</v>
      </c>
      <c r="M286" s="6" t="s">
        <v>306</v>
      </c>
      <c r="N286" s="11">
        <f>IFERROR(__xludf.DUMMYFUNCTION("IFERROR(VALUE(REGEXEXTRACT(M286, ""(\d+)\s+(sessions?|days?|weeks?|Weeks?|Sessions?|Days?)"")), 1)"),10.0)</f>
        <v>10</v>
      </c>
    </row>
    <row r="287" ht="15.75" customHeight="1">
      <c r="A287" s="6" t="s">
        <v>318</v>
      </c>
      <c r="B287" s="21" t="s">
        <v>164</v>
      </c>
      <c r="C287" s="6" t="s">
        <v>320</v>
      </c>
      <c r="D287" s="8" t="s">
        <v>136</v>
      </c>
      <c r="E287" s="8" t="s">
        <v>137</v>
      </c>
      <c r="F287" s="42">
        <v>0.8125</v>
      </c>
      <c r="G287" s="42">
        <v>0.8333333333333334</v>
      </c>
      <c r="H287" s="7">
        <f t="shared" si="1"/>
        <v>0.5</v>
      </c>
      <c r="I287" s="10">
        <v>112.0</v>
      </c>
      <c r="J287" s="10">
        <f t="shared" si="2"/>
        <v>22.4</v>
      </c>
      <c r="K287" s="6" t="s">
        <v>297</v>
      </c>
      <c r="L287" s="6">
        <v>6.0</v>
      </c>
      <c r="M287" s="6" t="s">
        <v>311</v>
      </c>
      <c r="N287" s="11">
        <f>IFERROR(__xludf.DUMMYFUNCTION("IFERROR(VALUE(REGEXEXTRACT(M287, ""(\d+)\s+(sessions?|days?|weeks?|Weeks?|Sessions?|Days?)"")), 1)"),10.0)</f>
        <v>10</v>
      </c>
    </row>
    <row r="288" ht="15.75" customHeight="1">
      <c r="A288" s="6" t="s">
        <v>318</v>
      </c>
      <c r="B288" s="21" t="s">
        <v>164</v>
      </c>
      <c r="C288" s="6" t="s">
        <v>320</v>
      </c>
      <c r="D288" s="8" t="s">
        <v>136</v>
      </c>
      <c r="E288" s="8" t="s">
        <v>137</v>
      </c>
      <c r="F288" s="42">
        <v>0.7083333333333334</v>
      </c>
      <c r="G288" s="42">
        <v>0.7291666666666666</v>
      </c>
      <c r="H288" s="7">
        <f t="shared" si="1"/>
        <v>0.5</v>
      </c>
      <c r="I288" s="10">
        <v>112.0</v>
      </c>
      <c r="J288" s="10">
        <f t="shared" si="2"/>
        <v>22.4</v>
      </c>
      <c r="K288" s="6" t="s">
        <v>297</v>
      </c>
      <c r="L288" s="6">
        <v>6.0</v>
      </c>
      <c r="M288" s="6" t="s">
        <v>311</v>
      </c>
      <c r="N288" s="11">
        <f>IFERROR(__xludf.DUMMYFUNCTION("IFERROR(VALUE(REGEXEXTRACT(M288, ""(\d+)\s+(sessions?|days?|weeks?|Weeks?|Sessions?|Days?)"")), 1)"),10.0)</f>
        <v>10</v>
      </c>
    </row>
    <row r="289" ht="15.75" customHeight="1">
      <c r="A289" s="6" t="s">
        <v>318</v>
      </c>
      <c r="B289" s="21" t="s">
        <v>164</v>
      </c>
      <c r="C289" s="6" t="s">
        <v>320</v>
      </c>
      <c r="D289" s="8" t="s">
        <v>136</v>
      </c>
      <c r="E289" s="8" t="s">
        <v>137</v>
      </c>
      <c r="F289" s="42">
        <v>0.3541666666666667</v>
      </c>
      <c r="G289" s="42">
        <v>0.375</v>
      </c>
      <c r="H289" s="7">
        <f t="shared" si="1"/>
        <v>0.5</v>
      </c>
      <c r="I289" s="10">
        <v>112.0</v>
      </c>
      <c r="J289" s="10">
        <f t="shared" si="2"/>
        <v>22.4</v>
      </c>
      <c r="K289" s="6" t="s">
        <v>297</v>
      </c>
      <c r="L289" s="6">
        <v>6.0</v>
      </c>
      <c r="M289" s="6" t="s">
        <v>310</v>
      </c>
      <c r="N289" s="11">
        <f>IFERROR(__xludf.DUMMYFUNCTION("IFERROR(VALUE(REGEXEXTRACT(M289, ""(\d+)\s+(sessions?|days?|weeks?|Weeks?|Sessions?|Days?)"")), 1)"),10.0)</f>
        <v>10</v>
      </c>
    </row>
    <row r="290" ht="15.75" customHeight="1">
      <c r="A290" s="6" t="s">
        <v>318</v>
      </c>
      <c r="B290" s="21" t="s">
        <v>164</v>
      </c>
      <c r="C290" s="6" t="s">
        <v>320</v>
      </c>
      <c r="D290" s="8" t="s">
        <v>136</v>
      </c>
      <c r="E290" s="8" t="s">
        <v>137</v>
      </c>
      <c r="F290" s="42">
        <v>0.375</v>
      </c>
      <c r="G290" s="42">
        <v>0.3958333333333333</v>
      </c>
      <c r="H290" s="7">
        <f t="shared" si="1"/>
        <v>0.5</v>
      </c>
      <c r="I290" s="10">
        <v>112.0</v>
      </c>
      <c r="J290" s="10">
        <f t="shared" si="2"/>
        <v>22.4</v>
      </c>
      <c r="K290" s="6" t="s">
        <v>297</v>
      </c>
      <c r="L290" s="6">
        <v>6.0</v>
      </c>
      <c r="M290" s="6" t="s">
        <v>310</v>
      </c>
      <c r="N290" s="11">
        <f>IFERROR(__xludf.DUMMYFUNCTION("IFERROR(VALUE(REGEXEXTRACT(M290, ""(\d+)\s+(sessions?|days?|weeks?|Weeks?|Sessions?|Days?)"")), 1)"),10.0)</f>
        <v>10</v>
      </c>
    </row>
    <row r="291" ht="15.75" customHeight="1">
      <c r="A291" s="6" t="s">
        <v>318</v>
      </c>
      <c r="B291" s="21" t="s">
        <v>164</v>
      </c>
      <c r="C291" s="6" t="s">
        <v>320</v>
      </c>
      <c r="D291" s="8" t="s">
        <v>136</v>
      </c>
      <c r="E291" s="8" t="s">
        <v>137</v>
      </c>
      <c r="F291" s="42">
        <v>0.3958333333333333</v>
      </c>
      <c r="G291" s="42">
        <v>0.4166666666666667</v>
      </c>
      <c r="H291" s="7">
        <f t="shared" si="1"/>
        <v>0.5</v>
      </c>
      <c r="I291" s="10">
        <v>112.0</v>
      </c>
      <c r="J291" s="10">
        <f t="shared" si="2"/>
        <v>22.4</v>
      </c>
      <c r="K291" s="6" t="s">
        <v>297</v>
      </c>
      <c r="L291" s="6">
        <v>6.0</v>
      </c>
      <c r="M291" s="6" t="s">
        <v>310</v>
      </c>
      <c r="N291" s="11">
        <f>IFERROR(__xludf.DUMMYFUNCTION("IFERROR(VALUE(REGEXEXTRACT(M291, ""(\d+)\s+(sessions?|days?|weeks?|Weeks?|Sessions?|Days?)"")), 1)"),10.0)</f>
        <v>10</v>
      </c>
    </row>
    <row r="292" ht="15.75" customHeight="1">
      <c r="A292" s="6" t="s">
        <v>318</v>
      </c>
      <c r="B292" s="21" t="s">
        <v>164</v>
      </c>
      <c r="C292" s="6" t="s">
        <v>320</v>
      </c>
      <c r="D292" s="8" t="s">
        <v>136</v>
      </c>
      <c r="E292" s="8" t="s">
        <v>137</v>
      </c>
      <c r="F292" s="42">
        <v>0.4166666666666667</v>
      </c>
      <c r="G292" s="42">
        <v>0.4375</v>
      </c>
      <c r="H292" s="7">
        <f t="shared" si="1"/>
        <v>0.5</v>
      </c>
      <c r="I292" s="10">
        <v>112.0</v>
      </c>
      <c r="J292" s="10">
        <f t="shared" si="2"/>
        <v>22.4</v>
      </c>
      <c r="K292" s="6" t="s">
        <v>297</v>
      </c>
      <c r="L292" s="6">
        <v>6.0</v>
      </c>
      <c r="M292" s="6" t="s">
        <v>310</v>
      </c>
      <c r="N292" s="11">
        <f>IFERROR(__xludf.DUMMYFUNCTION("IFERROR(VALUE(REGEXEXTRACT(M292, ""(\d+)\s+(sessions?|days?|weeks?|Weeks?|Sessions?|Days?)"")), 1)"),10.0)</f>
        <v>10</v>
      </c>
    </row>
    <row r="293" ht="15.75" customHeight="1">
      <c r="A293" s="6" t="s">
        <v>318</v>
      </c>
      <c r="B293" s="21" t="s">
        <v>164</v>
      </c>
      <c r="C293" s="6" t="s">
        <v>320</v>
      </c>
      <c r="D293" s="8" t="s">
        <v>136</v>
      </c>
      <c r="E293" s="8" t="s">
        <v>137</v>
      </c>
      <c r="F293" s="42">
        <v>0.4375</v>
      </c>
      <c r="G293" s="42">
        <v>0.4583333333333333</v>
      </c>
      <c r="H293" s="7">
        <f t="shared" si="1"/>
        <v>0.5</v>
      </c>
      <c r="I293" s="10">
        <v>112.0</v>
      </c>
      <c r="J293" s="10">
        <f t="shared" si="2"/>
        <v>22.4</v>
      </c>
      <c r="K293" s="6" t="s">
        <v>297</v>
      </c>
      <c r="L293" s="6">
        <v>6.0</v>
      </c>
      <c r="M293" s="6" t="s">
        <v>310</v>
      </c>
      <c r="N293" s="11">
        <f>IFERROR(__xludf.DUMMYFUNCTION("IFERROR(VALUE(REGEXEXTRACT(M293, ""(\d+)\s+(sessions?|days?|weeks?|Weeks?|Sessions?|Days?)"")), 1)"),10.0)</f>
        <v>10</v>
      </c>
    </row>
    <row r="294" ht="15.75" customHeight="1">
      <c r="A294" s="6" t="s">
        <v>318</v>
      </c>
      <c r="B294" s="21" t="s">
        <v>164</v>
      </c>
      <c r="C294" s="6" t="s">
        <v>320</v>
      </c>
      <c r="D294" s="8" t="s">
        <v>136</v>
      </c>
      <c r="E294" s="8" t="s">
        <v>137</v>
      </c>
      <c r="F294" s="42">
        <v>0.4791666666666667</v>
      </c>
      <c r="G294" s="42">
        <v>0.5</v>
      </c>
      <c r="H294" s="7">
        <f t="shared" si="1"/>
        <v>0.5</v>
      </c>
      <c r="I294" s="10">
        <v>112.0</v>
      </c>
      <c r="J294" s="10">
        <f t="shared" si="2"/>
        <v>22.4</v>
      </c>
      <c r="K294" s="6" t="s">
        <v>297</v>
      </c>
      <c r="L294" s="6">
        <v>6.0</v>
      </c>
      <c r="M294" s="6" t="s">
        <v>310</v>
      </c>
      <c r="N294" s="11">
        <f>IFERROR(__xludf.DUMMYFUNCTION("IFERROR(VALUE(REGEXEXTRACT(M294, ""(\d+)\s+(sessions?|days?|weeks?|Weeks?|Sessions?|Days?)"")), 1)"),10.0)</f>
        <v>10</v>
      </c>
    </row>
    <row r="295" ht="15.75" customHeight="1">
      <c r="A295" s="6" t="s">
        <v>318</v>
      </c>
      <c r="B295" s="21" t="s">
        <v>164</v>
      </c>
      <c r="C295" s="6" t="s">
        <v>320</v>
      </c>
      <c r="D295" s="8" t="s">
        <v>136</v>
      </c>
      <c r="E295" s="8" t="s">
        <v>137</v>
      </c>
      <c r="F295" s="42">
        <v>0.375</v>
      </c>
      <c r="G295" s="42">
        <v>0.3958333333333333</v>
      </c>
      <c r="H295" s="7">
        <f t="shared" si="1"/>
        <v>0.5</v>
      </c>
      <c r="I295" s="10">
        <v>112.0</v>
      </c>
      <c r="J295" s="10">
        <f t="shared" si="2"/>
        <v>22.4</v>
      </c>
      <c r="K295" s="6" t="s">
        <v>297</v>
      </c>
      <c r="L295" s="6">
        <v>6.0</v>
      </c>
      <c r="M295" s="6" t="s">
        <v>309</v>
      </c>
      <c r="N295" s="11">
        <f>IFERROR(__xludf.DUMMYFUNCTION("IFERROR(VALUE(REGEXEXTRACT(M295, ""(\d+)\s+(sessions?|days?|weeks?|Weeks?|Sessions?|Days?)"")), 1)"),10.0)</f>
        <v>10</v>
      </c>
    </row>
    <row r="296" ht="15.75" customHeight="1">
      <c r="A296" s="6" t="s">
        <v>318</v>
      </c>
      <c r="B296" s="21" t="s">
        <v>164</v>
      </c>
      <c r="C296" s="6" t="s">
        <v>320</v>
      </c>
      <c r="D296" s="8" t="s">
        <v>136</v>
      </c>
      <c r="E296" s="8" t="s">
        <v>137</v>
      </c>
      <c r="F296" s="42">
        <v>0.3958333333333333</v>
      </c>
      <c r="G296" s="42">
        <v>0.4166666666666667</v>
      </c>
      <c r="H296" s="7">
        <f t="shared" si="1"/>
        <v>0.5</v>
      </c>
      <c r="I296" s="10">
        <v>112.0</v>
      </c>
      <c r="J296" s="10">
        <f t="shared" si="2"/>
        <v>22.4</v>
      </c>
      <c r="K296" s="6" t="s">
        <v>297</v>
      </c>
      <c r="L296" s="6">
        <v>6.0</v>
      </c>
      <c r="M296" s="6" t="s">
        <v>309</v>
      </c>
      <c r="N296" s="11">
        <f>IFERROR(__xludf.DUMMYFUNCTION("IFERROR(VALUE(REGEXEXTRACT(M296, ""(\d+)\s+(sessions?|days?|weeks?|Weeks?|Sessions?|Days?)"")), 1)"),10.0)</f>
        <v>10</v>
      </c>
    </row>
    <row r="297" ht="15.75" customHeight="1">
      <c r="A297" s="6" t="s">
        <v>318</v>
      </c>
      <c r="B297" s="21" t="s">
        <v>164</v>
      </c>
      <c r="C297" s="6" t="s">
        <v>320</v>
      </c>
      <c r="D297" s="8" t="s">
        <v>136</v>
      </c>
      <c r="E297" s="8" t="s">
        <v>137</v>
      </c>
      <c r="F297" s="42">
        <v>0.4166666666666667</v>
      </c>
      <c r="G297" s="42">
        <v>0.4375</v>
      </c>
      <c r="H297" s="7">
        <f t="shared" si="1"/>
        <v>0.5</v>
      </c>
      <c r="I297" s="10">
        <v>112.0</v>
      </c>
      <c r="J297" s="10">
        <f t="shared" si="2"/>
        <v>22.4</v>
      </c>
      <c r="K297" s="6" t="s">
        <v>297</v>
      </c>
      <c r="L297" s="6">
        <v>6.0</v>
      </c>
      <c r="M297" s="6" t="s">
        <v>309</v>
      </c>
      <c r="N297" s="11">
        <f>IFERROR(__xludf.DUMMYFUNCTION("IFERROR(VALUE(REGEXEXTRACT(M297, ""(\d+)\s+(sessions?|days?|weeks?|Weeks?|Sessions?|Days?)"")), 1)"),10.0)</f>
        <v>10</v>
      </c>
    </row>
    <row r="298" ht="15.75" customHeight="1">
      <c r="A298" s="6" t="s">
        <v>318</v>
      </c>
      <c r="B298" s="21" t="s">
        <v>164</v>
      </c>
      <c r="C298" s="6" t="s">
        <v>320</v>
      </c>
      <c r="D298" s="8" t="s">
        <v>136</v>
      </c>
      <c r="E298" s="8" t="s">
        <v>137</v>
      </c>
      <c r="F298" s="42">
        <v>0.7708333333333334</v>
      </c>
      <c r="G298" s="42">
        <v>0.7916666666666666</v>
      </c>
      <c r="H298" s="7">
        <f t="shared" si="1"/>
        <v>0.5</v>
      </c>
      <c r="I298" s="10">
        <v>112.0</v>
      </c>
      <c r="J298" s="10">
        <f t="shared" si="2"/>
        <v>22.4</v>
      </c>
      <c r="K298" s="6" t="s">
        <v>297</v>
      </c>
      <c r="L298" s="6">
        <v>6.0</v>
      </c>
      <c r="M298" s="6" t="s">
        <v>306</v>
      </c>
      <c r="N298" s="11">
        <f>IFERROR(__xludf.DUMMYFUNCTION("IFERROR(VALUE(REGEXEXTRACT(M298, ""(\d+)\s+(sessions?|days?|weeks?|Weeks?|Sessions?|Days?)"")), 1)"),10.0)</f>
        <v>10</v>
      </c>
    </row>
    <row r="299" ht="15.75" customHeight="1">
      <c r="A299" s="6" t="s">
        <v>318</v>
      </c>
      <c r="B299" s="21" t="s">
        <v>164</v>
      </c>
      <c r="C299" s="6" t="s">
        <v>320</v>
      </c>
      <c r="D299" s="8" t="s">
        <v>136</v>
      </c>
      <c r="E299" s="8" t="s">
        <v>137</v>
      </c>
      <c r="F299" s="42">
        <v>0.6875</v>
      </c>
      <c r="G299" s="42">
        <v>0.7083333333333334</v>
      </c>
      <c r="H299" s="7">
        <f t="shared" si="1"/>
        <v>0.5</v>
      </c>
      <c r="I299" s="10">
        <v>112.0</v>
      </c>
      <c r="J299" s="10">
        <f t="shared" si="2"/>
        <v>22.4</v>
      </c>
      <c r="K299" s="6" t="s">
        <v>297</v>
      </c>
      <c r="L299" s="6">
        <v>6.0</v>
      </c>
      <c r="M299" s="6" t="s">
        <v>307</v>
      </c>
      <c r="N299" s="11">
        <f>IFERROR(__xludf.DUMMYFUNCTION("IFERROR(VALUE(REGEXEXTRACT(M299, ""(\d+)\s+(sessions?|days?|weeks?|Weeks?|Sessions?|Days?)"")), 1)"),10.0)</f>
        <v>10</v>
      </c>
    </row>
    <row r="300" ht="15.75" customHeight="1">
      <c r="A300" s="6" t="s">
        <v>318</v>
      </c>
      <c r="B300" s="21" t="s">
        <v>164</v>
      </c>
      <c r="C300" s="6" t="s">
        <v>320</v>
      </c>
      <c r="D300" s="8" t="s">
        <v>136</v>
      </c>
      <c r="E300" s="8" t="s">
        <v>137</v>
      </c>
      <c r="F300" s="42">
        <v>0.7083333333333334</v>
      </c>
      <c r="G300" s="42">
        <v>0.7291666666666666</v>
      </c>
      <c r="H300" s="7">
        <f t="shared" si="1"/>
        <v>0.5</v>
      </c>
      <c r="I300" s="10">
        <v>112.0</v>
      </c>
      <c r="J300" s="10">
        <f t="shared" si="2"/>
        <v>22.4</v>
      </c>
      <c r="K300" s="6" t="s">
        <v>297</v>
      </c>
      <c r="L300" s="6">
        <v>6.0</v>
      </c>
      <c r="M300" s="6" t="s">
        <v>307</v>
      </c>
      <c r="N300" s="11">
        <f>IFERROR(__xludf.DUMMYFUNCTION("IFERROR(VALUE(REGEXEXTRACT(M300, ""(\d+)\s+(sessions?|days?|weeks?|Weeks?|Sessions?|Days?)"")), 1)"),10.0)</f>
        <v>10</v>
      </c>
    </row>
    <row r="301" ht="15.75" customHeight="1">
      <c r="A301" s="6" t="s">
        <v>318</v>
      </c>
      <c r="B301" s="21" t="s">
        <v>164</v>
      </c>
      <c r="C301" s="6" t="s">
        <v>320</v>
      </c>
      <c r="D301" s="8" t="s">
        <v>136</v>
      </c>
      <c r="E301" s="8" t="s">
        <v>137</v>
      </c>
      <c r="F301" s="42">
        <v>0.7291666666666666</v>
      </c>
      <c r="G301" s="42">
        <v>0.75</v>
      </c>
      <c r="H301" s="7">
        <f t="shared" si="1"/>
        <v>0.5</v>
      </c>
      <c r="I301" s="10">
        <v>112.0</v>
      </c>
      <c r="J301" s="10">
        <f t="shared" si="2"/>
        <v>22.4</v>
      </c>
      <c r="K301" s="6" t="s">
        <v>297</v>
      </c>
      <c r="L301" s="6">
        <v>6.0</v>
      </c>
      <c r="M301" s="6" t="s">
        <v>307</v>
      </c>
      <c r="N301" s="11">
        <f>IFERROR(__xludf.DUMMYFUNCTION("IFERROR(VALUE(REGEXEXTRACT(M301, ""(\d+)\s+(sessions?|days?|weeks?|Weeks?|Sessions?|Days?)"")), 1)"),10.0)</f>
        <v>10</v>
      </c>
    </row>
    <row r="302" ht="15.75" customHeight="1">
      <c r="A302" s="6" t="s">
        <v>318</v>
      </c>
      <c r="B302" s="21" t="s">
        <v>164</v>
      </c>
      <c r="C302" s="6" t="s">
        <v>320</v>
      </c>
      <c r="D302" s="8" t="s">
        <v>136</v>
      </c>
      <c r="E302" s="8" t="s">
        <v>137</v>
      </c>
      <c r="F302" s="42">
        <v>0.75</v>
      </c>
      <c r="G302" s="42">
        <v>0.7708333333333334</v>
      </c>
      <c r="H302" s="7">
        <f t="shared" si="1"/>
        <v>0.5</v>
      </c>
      <c r="I302" s="10">
        <v>112.0</v>
      </c>
      <c r="J302" s="10">
        <f t="shared" si="2"/>
        <v>22.4</v>
      </c>
      <c r="K302" s="6" t="s">
        <v>297</v>
      </c>
      <c r="L302" s="6">
        <v>6.0</v>
      </c>
      <c r="M302" s="6" t="s">
        <v>307</v>
      </c>
      <c r="N302" s="11">
        <f>IFERROR(__xludf.DUMMYFUNCTION("IFERROR(VALUE(REGEXEXTRACT(M302, ""(\d+)\s+(sessions?|days?|weeks?|Weeks?|Sessions?|Days?)"")), 1)"),10.0)</f>
        <v>10</v>
      </c>
    </row>
    <row r="303" ht="15.75" customHeight="1">
      <c r="A303" s="6" t="s">
        <v>318</v>
      </c>
      <c r="B303" s="21" t="s">
        <v>164</v>
      </c>
      <c r="C303" s="6" t="s">
        <v>320</v>
      </c>
      <c r="D303" s="8" t="s">
        <v>136</v>
      </c>
      <c r="E303" s="8" t="s">
        <v>137</v>
      </c>
      <c r="F303" s="42">
        <v>0.7708333333333334</v>
      </c>
      <c r="G303" s="42">
        <v>0.7916666666666666</v>
      </c>
      <c r="H303" s="7">
        <f t="shared" si="1"/>
        <v>0.5</v>
      </c>
      <c r="I303" s="10">
        <v>112.0</v>
      </c>
      <c r="J303" s="10">
        <f t="shared" si="2"/>
        <v>22.4</v>
      </c>
      <c r="K303" s="6" t="s">
        <v>297</v>
      </c>
      <c r="L303" s="6">
        <v>6.0</v>
      </c>
      <c r="M303" s="6" t="s">
        <v>307</v>
      </c>
      <c r="N303" s="11">
        <f>IFERROR(__xludf.DUMMYFUNCTION("IFERROR(VALUE(REGEXEXTRACT(M303, ""(\d+)\s+(sessions?|days?|weeks?|Weeks?|Sessions?|Days?)"")), 1)"),10.0)</f>
        <v>10</v>
      </c>
    </row>
    <row r="304" ht="15.75" customHeight="1">
      <c r="A304" s="6" t="s">
        <v>318</v>
      </c>
      <c r="B304" s="21" t="s">
        <v>164</v>
      </c>
      <c r="C304" s="6" t="s">
        <v>320</v>
      </c>
      <c r="D304" s="8" t="s">
        <v>136</v>
      </c>
      <c r="E304" s="8" t="s">
        <v>137</v>
      </c>
      <c r="F304" s="42">
        <v>0.75</v>
      </c>
      <c r="G304" s="42">
        <v>0.7708333333333334</v>
      </c>
      <c r="H304" s="7">
        <f t="shared" si="1"/>
        <v>0.5</v>
      </c>
      <c r="I304" s="10">
        <v>112.0</v>
      </c>
      <c r="J304" s="10">
        <f t="shared" si="2"/>
        <v>22.4</v>
      </c>
      <c r="K304" s="6" t="s">
        <v>297</v>
      </c>
      <c r="L304" s="6">
        <v>6.0</v>
      </c>
      <c r="M304" s="6" t="s">
        <v>306</v>
      </c>
      <c r="N304" s="11">
        <f>IFERROR(__xludf.DUMMYFUNCTION("IFERROR(VALUE(REGEXEXTRACT(M304, ""(\d+)\s+(sessions?|days?|weeks?|Weeks?|Sessions?|Days?)"")), 1)"),10.0)</f>
        <v>10</v>
      </c>
    </row>
    <row r="305" ht="15.75" customHeight="1">
      <c r="A305" s="6" t="s">
        <v>318</v>
      </c>
      <c r="B305" s="21" t="s">
        <v>164</v>
      </c>
      <c r="C305" s="6" t="s">
        <v>320</v>
      </c>
      <c r="D305" s="8" t="s">
        <v>136</v>
      </c>
      <c r="E305" s="8" t="s">
        <v>137</v>
      </c>
      <c r="F305" s="42">
        <v>0.7291666666666666</v>
      </c>
      <c r="G305" s="42">
        <v>0.75</v>
      </c>
      <c r="H305" s="7">
        <f t="shared" si="1"/>
        <v>0.5</v>
      </c>
      <c r="I305" s="10">
        <v>112.0</v>
      </c>
      <c r="J305" s="10">
        <f t="shared" si="2"/>
        <v>22.4</v>
      </c>
      <c r="K305" s="6" t="s">
        <v>297</v>
      </c>
      <c r="L305" s="6">
        <v>6.0</v>
      </c>
      <c r="M305" s="6" t="s">
        <v>306</v>
      </c>
      <c r="N305" s="11">
        <f>IFERROR(__xludf.DUMMYFUNCTION("IFERROR(VALUE(REGEXEXTRACT(M305, ""(\d+)\s+(sessions?|days?|weeks?|Weeks?|Sessions?|Days?)"")), 1)"),10.0)</f>
        <v>10</v>
      </c>
    </row>
    <row r="306" ht="15.75" customHeight="1">
      <c r="A306" s="6" t="s">
        <v>318</v>
      </c>
      <c r="B306" s="21" t="s">
        <v>164</v>
      </c>
      <c r="C306" s="6" t="s">
        <v>320</v>
      </c>
      <c r="D306" s="8" t="s">
        <v>136</v>
      </c>
      <c r="E306" s="8" t="s">
        <v>137</v>
      </c>
      <c r="F306" s="42">
        <v>0.4583333333333333</v>
      </c>
      <c r="G306" s="42">
        <v>0.4791666666666667</v>
      </c>
      <c r="H306" s="7">
        <f t="shared" si="1"/>
        <v>0.5</v>
      </c>
      <c r="I306" s="10">
        <v>56.0</v>
      </c>
      <c r="J306" s="10">
        <f t="shared" si="2"/>
        <v>22.4</v>
      </c>
      <c r="K306" s="6" t="s">
        <v>297</v>
      </c>
      <c r="L306" s="6">
        <v>2.0</v>
      </c>
      <c r="M306" s="6" t="s">
        <v>299</v>
      </c>
      <c r="N306" s="11">
        <f>IFERROR(__xludf.DUMMYFUNCTION("IFERROR(VALUE(REGEXEXTRACT(M306, ""(\d+)\s+(sessions?|days?|weeks?|Weeks?|Sessions?|Days?)"")), 1)"),5.0)</f>
        <v>5</v>
      </c>
    </row>
    <row r="307" ht="15.75" customHeight="1">
      <c r="A307" s="6" t="s">
        <v>318</v>
      </c>
      <c r="B307" s="21" t="s">
        <v>164</v>
      </c>
      <c r="C307" s="6" t="s">
        <v>320</v>
      </c>
      <c r="D307" s="8" t="s">
        <v>136</v>
      </c>
      <c r="E307" s="8" t="s">
        <v>137</v>
      </c>
      <c r="F307" s="42">
        <v>0.6666666666666666</v>
      </c>
      <c r="G307" s="42">
        <v>0.6875</v>
      </c>
      <c r="H307" s="7">
        <f t="shared" si="1"/>
        <v>0.5</v>
      </c>
      <c r="I307" s="10">
        <v>56.0</v>
      </c>
      <c r="J307" s="10">
        <f t="shared" si="2"/>
        <v>22.4</v>
      </c>
      <c r="K307" s="6" t="s">
        <v>297</v>
      </c>
      <c r="L307" s="6" t="s">
        <v>298</v>
      </c>
      <c r="M307" s="6" t="s">
        <v>299</v>
      </c>
      <c r="N307" s="11">
        <f>IFERROR(__xludf.DUMMYFUNCTION("IFERROR(VALUE(REGEXEXTRACT(M307, ""(\d+)\s+(sessions?|days?|weeks?|Weeks?|Sessions?|Days?)"")), 1)"),5.0)</f>
        <v>5</v>
      </c>
    </row>
    <row r="308" ht="15.75" customHeight="1">
      <c r="A308" s="6" t="s">
        <v>318</v>
      </c>
      <c r="B308" s="21" t="s">
        <v>164</v>
      </c>
      <c r="C308" s="6" t="s">
        <v>320</v>
      </c>
      <c r="D308" s="8" t="s">
        <v>136</v>
      </c>
      <c r="E308" s="8" t="s">
        <v>137</v>
      </c>
      <c r="F308" s="42">
        <v>0.6875</v>
      </c>
      <c r="G308" s="42">
        <v>0.7083333333333334</v>
      </c>
      <c r="H308" s="7">
        <f t="shared" si="1"/>
        <v>0.5</v>
      </c>
      <c r="I308" s="10">
        <v>56.0</v>
      </c>
      <c r="J308" s="10">
        <f t="shared" si="2"/>
        <v>22.4</v>
      </c>
      <c r="K308" s="6" t="s">
        <v>297</v>
      </c>
      <c r="L308" s="6" t="s">
        <v>298</v>
      </c>
      <c r="M308" s="6" t="s">
        <v>322</v>
      </c>
      <c r="N308" s="11">
        <f>IFERROR(__xludf.DUMMYFUNCTION("IFERROR(VALUE(REGEXEXTRACT(M308, ""(\d+)\s+(sessions?|days?|weeks?|Weeks?|Sessions?|Days?)"")), 1)"),5.0)</f>
        <v>5</v>
      </c>
    </row>
    <row r="309" ht="15.75" customHeight="1">
      <c r="A309" s="6" t="s">
        <v>318</v>
      </c>
      <c r="B309" s="21" t="s">
        <v>164</v>
      </c>
      <c r="C309" s="6" t="s">
        <v>320</v>
      </c>
      <c r="D309" s="8" t="s">
        <v>136</v>
      </c>
      <c r="E309" s="8" t="s">
        <v>137</v>
      </c>
      <c r="F309" s="42">
        <v>0.7291666666666666</v>
      </c>
      <c r="G309" s="42">
        <v>0.75</v>
      </c>
      <c r="H309" s="7">
        <f t="shared" si="1"/>
        <v>0.5</v>
      </c>
      <c r="I309" s="10">
        <v>56.0</v>
      </c>
      <c r="J309" s="10">
        <f t="shared" si="2"/>
        <v>22.4</v>
      </c>
      <c r="K309" s="6" t="s">
        <v>297</v>
      </c>
      <c r="L309" s="6" t="s">
        <v>298</v>
      </c>
      <c r="M309" s="6" t="s">
        <v>299</v>
      </c>
      <c r="N309" s="11">
        <f>IFERROR(__xludf.DUMMYFUNCTION("IFERROR(VALUE(REGEXEXTRACT(M309, ""(\d+)\s+(sessions?|days?|weeks?|Weeks?|Sessions?|Days?)"")), 1)"),5.0)</f>
        <v>5</v>
      </c>
    </row>
    <row r="310" ht="15.75" customHeight="1">
      <c r="A310" s="6" t="s">
        <v>318</v>
      </c>
      <c r="B310" s="21" t="s">
        <v>164</v>
      </c>
      <c r="C310" s="6" t="s">
        <v>320</v>
      </c>
      <c r="D310" s="8" t="s">
        <v>136</v>
      </c>
      <c r="E310" s="8" t="s">
        <v>137</v>
      </c>
      <c r="F310" s="42">
        <v>0.75</v>
      </c>
      <c r="G310" s="42">
        <v>0.7708333333333334</v>
      </c>
      <c r="H310" s="7">
        <f t="shared" si="1"/>
        <v>0.5</v>
      </c>
      <c r="I310" s="10">
        <v>56.0</v>
      </c>
      <c r="J310" s="10">
        <f t="shared" si="2"/>
        <v>22.4</v>
      </c>
      <c r="K310" s="6" t="s">
        <v>297</v>
      </c>
      <c r="L310" s="6" t="s">
        <v>298</v>
      </c>
      <c r="M310" s="6" t="s">
        <v>299</v>
      </c>
      <c r="N310" s="11">
        <f>IFERROR(__xludf.DUMMYFUNCTION("IFERROR(VALUE(REGEXEXTRACT(M310, ""(\d+)\s+(sessions?|days?|weeks?|Weeks?|Sessions?|Days?)"")), 1)"),5.0)</f>
        <v>5</v>
      </c>
    </row>
    <row r="311" ht="15.75" customHeight="1">
      <c r="A311" s="6" t="s">
        <v>318</v>
      </c>
      <c r="B311" s="21" t="s">
        <v>164</v>
      </c>
      <c r="C311" s="6" t="s">
        <v>320</v>
      </c>
      <c r="D311" s="8" t="s">
        <v>136</v>
      </c>
      <c r="E311" s="8" t="s">
        <v>137</v>
      </c>
      <c r="F311" s="42">
        <v>0.4583333333333333</v>
      </c>
      <c r="G311" s="42">
        <v>0.4791666666666667</v>
      </c>
      <c r="H311" s="7">
        <f t="shared" si="1"/>
        <v>0.5</v>
      </c>
      <c r="I311" s="10">
        <v>56.0</v>
      </c>
      <c r="J311" s="10">
        <f t="shared" si="2"/>
        <v>22.4</v>
      </c>
      <c r="K311" s="6" t="s">
        <v>297</v>
      </c>
      <c r="L311" s="6" t="s">
        <v>298</v>
      </c>
      <c r="M311" s="6" t="s">
        <v>304</v>
      </c>
      <c r="N311" s="11">
        <f>IFERROR(__xludf.DUMMYFUNCTION("IFERROR(VALUE(REGEXEXTRACT(M311, ""(\d+)\s+(sessions?|days?|weeks?|Weeks?|Sessions?|Days?)"")), 1)"),5.0)</f>
        <v>5</v>
      </c>
    </row>
    <row r="312" ht="15.75" customHeight="1">
      <c r="A312" s="6" t="s">
        <v>318</v>
      </c>
      <c r="B312" s="21" t="s">
        <v>164</v>
      </c>
      <c r="C312" s="6" t="s">
        <v>320</v>
      </c>
      <c r="D312" s="8" t="s">
        <v>136</v>
      </c>
      <c r="E312" s="8" t="s">
        <v>137</v>
      </c>
      <c r="F312" s="42">
        <v>0.6666666666666666</v>
      </c>
      <c r="G312" s="42">
        <v>0.6875</v>
      </c>
      <c r="H312" s="7">
        <f t="shared" si="1"/>
        <v>0.5</v>
      </c>
      <c r="I312" s="10">
        <v>56.0</v>
      </c>
      <c r="J312" s="10">
        <f t="shared" si="2"/>
        <v>22.4</v>
      </c>
      <c r="K312" s="6" t="s">
        <v>297</v>
      </c>
      <c r="L312" s="6">
        <v>1.0</v>
      </c>
      <c r="M312" s="6" t="s">
        <v>304</v>
      </c>
      <c r="N312" s="11">
        <f>IFERROR(__xludf.DUMMYFUNCTION("IFERROR(VALUE(REGEXEXTRACT(M312, ""(\d+)\s+(sessions?|days?|weeks?|Weeks?|Sessions?|Days?)"")), 1)"),5.0)</f>
        <v>5</v>
      </c>
    </row>
    <row r="313" ht="15.75" customHeight="1">
      <c r="A313" s="6" t="s">
        <v>318</v>
      </c>
      <c r="B313" s="21" t="s">
        <v>164</v>
      </c>
      <c r="C313" s="6" t="s">
        <v>320</v>
      </c>
      <c r="D313" s="8" t="s">
        <v>136</v>
      </c>
      <c r="E313" s="8" t="s">
        <v>137</v>
      </c>
      <c r="F313" s="42">
        <v>0.6875</v>
      </c>
      <c r="G313" s="42">
        <v>0.7083333333333334</v>
      </c>
      <c r="H313" s="7">
        <f t="shared" si="1"/>
        <v>0.5</v>
      </c>
      <c r="I313" s="10">
        <v>56.0</v>
      </c>
      <c r="J313" s="10">
        <f t="shared" si="2"/>
        <v>22.4</v>
      </c>
      <c r="K313" s="6" t="s">
        <v>297</v>
      </c>
      <c r="L313" s="6" t="s">
        <v>298</v>
      </c>
      <c r="M313" s="6" t="s">
        <v>304</v>
      </c>
      <c r="N313" s="11">
        <f>IFERROR(__xludf.DUMMYFUNCTION("IFERROR(VALUE(REGEXEXTRACT(M313, ""(\d+)\s+(sessions?|days?|weeks?|Weeks?|Sessions?|Days?)"")), 1)"),5.0)</f>
        <v>5</v>
      </c>
    </row>
    <row r="314" ht="15.75" customHeight="1">
      <c r="A314" s="6" t="s">
        <v>318</v>
      </c>
      <c r="B314" s="21" t="s">
        <v>164</v>
      </c>
      <c r="C314" s="6" t="s">
        <v>320</v>
      </c>
      <c r="D314" s="8" t="s">
        <v>136</v>
      </c>
      <c r="E314" s="8" t="s">
        <v>137</v>
      </c>
      <c r="F314" s="42">
        <v>0.7083333333333334</v>
      </c>
      <c r="G314" s="42">
        <v>0.7291666666666666</v>
      </c>
      <c r="H314" s="7">
        <f t="shared" si="1"/>
        <v>0.5</v>
      </c>
      <c r="I314" s="10">
        <v>56.0</v>
      </c>
      <c r="J314" s="10">
        <f t="shared" si="2"/>
        <v>22.4</v>
      </c>
      <c r="K314" s="6" t="s">
        <v>297</v>
      </c>
      <c r="L314" s="6" t="s">
        <v>298</v>
      </c>
      <c r="M314" s="6" t="s">
        <v>304</v>
      </c>
      <c r="N314" s="11">
        <f>IFERROR(__xludf.DUMMYFUNCTION("IFERROR(VALUE(REGEXEXTRACT(M314, ""(\d+)\s+(sessions?|days?|weeks?|Weeks?|Sessions?|Days?)"")), 1)"),5.0)</f>
        <v>5</v>
      </c>
    </row>
    <row r="315" ht="15.75" customHeight="1">
      <c r="A315" s="6" t="s">
        <v>318</v>
      </c>
      <c r="B315" s="21" t="s">
        <v>164</v>
      </c>
      <c r="C315" s="6" t="s">
        <v>320</v>
      </c>
      <c r="D315" s="8" t="s">
        <v>136</v>
      </c>
      <c r="E315" s="8" t="s">
        <v>137</v>
      </c>
      <c r="F315" s="42">
        <v>0.7291666666666666</v>
      </c>
      <c r="G315" s="42">
        <v>0.75</v>
      </c>
      <c r="H315" s="7">
        <f t="shared" si="1"/>
        <v>0.5</v>
      </c>
      <c r="I315" s="10">
        <v>56.0</v>
      </c>
      <c r="J315" s="10">
        <f t="shared" si="2"/>
        <v>22.4</v>
      </c>
      <c r="K315" s="6" t="s">
        <v>297</v>
      </c>
      <c r="L315" s="6" t="s">
        <v>298</v>
      </c>
      <c r="M315" s="6" t="s">
        <v>304</v>
      </c>
      <c r="N315" s="11">
        <f>IFERROR(__xludf.DUMMYFUNCTION("IFERROR(VALUE(REGEXEXTRACT(M315, ""(\d+)\s+(sessions?|days?|weeks?|Weeks?|Sessions?|Days?)"")), 1)"),5.0)</f>
        <v>5</v>
      </c>
    </row>
    <row r="316" ht="15.75" customHeight="1">
      <c r="A316" s="6" t="s">
        <v>318</v>
      </c>
      <c r="B316" s="21" t="s">
        <v>164</v>
      </c>
      <c r="C316" s="6" t="s">
        <v>320</v>
      </c>
      <c r="D316" s="8" t="s">
        <v>136</v>
      </c>
      <c r="E316" s="8" t="s">
        <v>137</v>
      </c>
      <c r="F316" s="42">
        <v>0.4166666666666667</v>
      </c>
      <c r="G316" s="42">
        <v>0.4375</v>
      </c>
      <c r="H316" s="7">
        <f t="shared" si="1"/>
        <v>0.5</v>
      </c>
      <c r="I316" s="10">
        <v>56.0</v>
      </c>
      <c r="J316" s="10">
        <f t="shared" si="2"/>
        <v>22.4</v>
      </c>
      <c r="K316" s="6" t="s">
        <v>297</v>
      </c>
      <c r="L316" s="6">
        <v>2.0</v>
      </c>
      <c r="M316" s="6" t="s">
        <v>316</v>
      </c>
      <c r="N316" s="11">
        <f>IFERROR(__xludf.DUMMYFUNCTION("IFERROR(VALUE(REGEXEXTRACT(M316, ""(\d+)\s+(sessions?|days?|weeks?|Weeks?|Sessions?|Days?)"")), 1)"),5.0)</f>
        <v>5</v>
      </c>
    </row>
    <row r="317" ht="15.75" customHeight="1">
      <c r="A317" s="6" t="s">
        <v>318</v>
      </c>
      <c r="B317" s="21" t="s">
        <v>164</v>
      </c>
      <c r="C317" s="6" t="s">
        <v>320</v>
      </c>
      <c r="D317" s="8" t="s">
        <v>136</v>
      </c>
      <c r="E317" s="8" t="s">
        <v>137</v>
      </c>
      <c r="F317" s="42">
        <v>0.4375</v>
      </c>
      <c r="G317" s="42">
        <v>0.4583333333333333</v>
      </c>
      <c r="H317" s="7">
        <f t="shared" si="1"/>
        <v>0.5</v>
      </c>
      <c r="I317" s="10">
        <v>56.0</v>
      </c>
      <c r="J317" s="10">
        <f t="shared" si="2"/>
        <v>22.4</v>
      </c>
      <c r="K317" s="6" t="s">
        <v>297</v>
      </c>
      <c r="L317" s="6" t="s">
        <v>298</v>
      </c>
      <c r="M317" s="6" t="s">
        <v>316</v>
      </c>
      <c r="N317" s="11">
        <f>IFERROR(__xludf.DUMMYFUNCTION("IFERROR(VALUE(REGEXEXTRACT(M317, ""(\d+)\s+(sessions?|days?|weeks?|Weeks?|Sessions?|Days?)"")), 1)"),5.0)</f>
        <v>5</v>
      </c>
    </row>
    <row r="318" ht="15.75" customHeight="1">
      <c r="A318" s="6" t="s">
        <v>318</v>
      </c>
      <c r="B318" s="21" t="s">
        <v>164</v>
      </c>
      <c r="C318" s="6" t="s">
        <v>320</v>
      </c>
      <c r="D318" s="8" t="s">
        <v>136</v>
      </c>
      <c r="E318" s="8" t="s">
        <v>137</v>
      </c>
      <c r="F318" s="42">
        <v>0.4583333333333333</v>
      </c>
      <c r="G318" s="42">
        <v>0.4791666666666667</v>
      </c>
      <c r="H318" s="7">
        <f t="shared" si="1"/>
        <v>0.5</v>
      </c>
      <c r="I318" s="10">
        <v>56.0</v>
      </c>
      <c r="J318" s="10">
        <f t="shared" si="2"/>
        <v>22.4</v>
      </c>
      <c r="K318" s="6" t="s">
        <v>297</v>
      </c>
      <c r="L318" s="6" t="s">
        <v>298</v>
      </c>
      <c r="M318" s="6" t="s">
        <v>316</v>
      </c>
      <c r="N318" s="11">
        <f>IFERROR(__xludf.DUMMYFUNCTION("IFERROR(VALUE(REGEXEXTRACT(M318, ""(\d+)\s+(sessions?|days?|weeks?|Weeks?|Sessions?|Days?)"")), 1)"),5.0)</f>
        <v>5</v>
      </c>
    </row>
    <row r="319" ht="15.75" customHeight="1">
      <c r="A319" s="6" t="s">
        <v>318</v>
      </c>
      <c r="B319" s="21" t="s">
        <v>164</v>
      </c>
      <c r="C319" s="6" t="s">
        <v>320</v>
      </c>
      <c r="D319" s="8" t="s">
        <v>136</v>
      </c>
      <c r="E319" s="8" t="s">
        <v>137</v>
      </c>
      <c r="F319" s="42">
        <v>0.4166666666666667</v>
      </c>
      <c r="G319" s="42">
        <v>0.4375</v>
      </c>
      <c r="H319" s="7">
        <f t="shared" si="1"/>
        <v>0.5</v>
      </c>
      <c r="I319" s="10">
        <v>56.0</v>
      </c>
      <c r="J319" s="10">
        <f t="shared" si="2"/>
        <v>22.4</v>
      </c>
      <c r="K319" s="6" t="s">
        <v>297</v>
      </c>
      <c r="L319" s="6" t="s">
        <v>298</v>
      </c>
      <c r="M319" s="6" t="s">
        <v>317</v>
      </c>
      <c r="N319" s="11">
        <f>IFERROR(__xludf.DUMMYFUNCTION("IFERROR(VALUE(REGEXEXTRACT(M319, ""(\d+)\s+(sessions?|days?|weeks?|Weeks?|Sessions?|Days?)"")), 1)"),5.0)</f>
        <v>5</v>
      </c>
    </row>
    <row r="320" ht="15.75" customHeight="1">
      <c r="A320" s="6" t="s">
        <v>318</v>
      </c>
      <c r="B320" s="21" t="s">
        <v>164</v>
      </c>
      <c r="C320" s="6" t="s">
        <v>320</v>
      </c>
      <c r="D320" s="8" t="s">
        <v>136</v>
      </c>
      <c r="E320" s="8" t="s">
        <v>137</v>
      </c>
      <c r="F320" s="42">
        <v>0.4375</v>
      </c>
      <c r="G320" s="42">
        <v>0.4583333333333333</v>
      </c>
      <c r="H320" s="7">
        <f t="shared" si="1"/>
        <v>0.5</v>
      </c>
      <c r="I320" s="10">
        <v>56.0</v>
      </c>
      <c r="J320" s="10">
        <f t="shared" si="2"/>
        <v>22.4</v>
      </c>
      <c r="K320" s="6" t="s">
        <v>297</v>
      </c>
      <c r="L320" s="6" t="s">
        <v>298</v>
      </c>
      <c r="M320" s="6" t="s">
        <v>317</v>
      </c>
      <c r="N320" s="11">
        <f>IFERROR(__xludf.DUMMYFUNCTION("IFERROR(VALUE(REGEXEXTRACT(M320, ""(\d+)\s+(sessions?|days?|weeks?|Weeks?|Sessions?|Days?)"")), 1)"),5.0)</f>
        <v>5</v>
      </c>
    </row>
    <row r="321" ht="15.75" customHeight="1">
      <c r="A321" s="6" t="s">
        <v>318</v>
      </c>
      <c r="B321" s="21" t="s">
        <v>164</v>
      </c>
      <c r="C321" s="6" t="s">
        <v>320</v>
      </c>
      <c r="D321" s="8" t="s">
        <v>136</v>
      </c>
      <c r="E321" s="8" t="s">
        <v>137</v>
      </c>
      <c r="F321" s="42">
        <v>0.4583333333333333</v>
      </c>
      <c r="G321" s="42">
        <v>0.4791666666666667</v>
      </c>
      <c r="H321" s="7">
        <f t="shared" si="1"/>
        <v>0.5</v>
      </c>
      <c r="I321" s="10">
        <v>56.0</v>
      </c>
      <c r="J321" s="10">
        <f t="shared" si="2"/>
        <v>22.4</v>
      </c>
      <c r="K321" s="6" t="s">
        <v>297</v>
      </c>
      <c r="L321" s="6" t="s">
        <v>298</v>
      </c>
      <c r="M321" s="6" t="s">
        <v>317</v>
      </c>
      <c r="N321" s="11">
        <f>IFERROR(__xludf.DUMMYFUNCTION("IFERROR(VALUE(REGEXEXTRACT(M321, ""(\d+)\s+(sessions?|days?|weeks?|Weeks?|Sessions?|Days?)"")), 1)"),5.0)</f>
        <v>5</v>
      </c>
    </row>
    <row r="322" ht="15.75" customHeight="1">
      <c r="A322" s="6" t="s">
        <v>318</v>
      </c>
      <c r="B322" s="21" t="s">
        <v>164</v>
      </c>
      <c r="C322" s="6" t="s">
        <v>320</v>
      </c>
      <c r="D322" s="8" t="s">
        <v>136</v>
      </c>
      <c r="E322" s="8" t="s">
        <v>137</v>
      </c>
      <c r="F322" s="42">
        <v>0.6875</v>
      </c>
      <c r="G322" s="42">
        <v>0.7083333333333334</v>
      </c>
      <c r="H322" s="7">
        <f t="shared" si="1"/>
        <v>0.5</v>
      </c>
      <c r="I322" s="10">
        <v>112.0</v>
      </c>
      <c r="J322" s="10">
        <f t="shared" si="2"/>
        <v>22.4</v>
      </c>
      <c r="K322" s="6" t="s">
        <v>297</v>
      </c>
      <c r="L322" s="6">
        <v>6.0</v>
      </c>
      <c r="M322" s="6" t="s">
        <v>311</v>
      </c>
      <c r="N322" s="11">
        <f>IFERROR(__xludf.DUMMYFUNCTION("IFERROR(VALUE(REGEXEXTRACT(M322, ""(\d+)\s+(sessions?|days?|weeks?|Weeks?|Sessions?|Days?)"")), 1)"),10.0)</f>
        <v>10</v>
      </c>
    </row>
    <row r="323" ht="15.75" customHeight="1">
      <c r="A323" s="6" t="s">
        <v>318</v>
      </c>
      <c r="B323" s="21" t="s">
        <v>164</v>
      </c>
      <c r="C323" s="6" t="s">
        <v>320</v>
      </c>
      <c r="D323" s="8" t="s">
        <v>136</v>
      </c>
      <c r="E323" s="8" t="s">
        <v>137</v>
      </c>
      <c r="F323" s="42">
        <v>0.7083333333333334</v>
      </c>
      <c r="G323" s="42">
        <v>0.7291666666666666</v>
      </c>
      <c r="H323" s="7">
        <f t="shared" si="1"/>
        <v>0.5</v>
      </c>
      <c r="I323" s="10">
        <v>112.0</v>
      </c>
      <c r="J323" s="10">
        <f t="shared" si="2"/>
        <v>22.4</v>
      </c>
      <c r="K323" s="6" t="s">
        <v>297</v>
      </c>
      <c r="L323" s="6">
        <v>6.0</v>
      </c>
      <c r="M323" s="6" t="s">
        <v>311</v>
      </c>
      <c r="N323" s="11">
        <f>IFERROR(__xludf.DUMMYFUNCTION("IFERROR(VALUE(REGEXEXTRACT(M323, ""(\d+)\s+(sessions?|days?|weeks?|Weeks?|Sessions?|Days?)"")), 1)"),10.0)</f>
        <v>10</v>
      </c>
    </row>
    <row r="324" ht="15.75" customHeight="1">
      <c r="A324" s="6" t="s">
        <v>318</v>
      </c>
      <c r="B324" s="21" t="s">
        <v>164</v>
      </c>
      <c r="C324" s="6" t="s">
        <v>320</v>
      </c>
      <c r="D324" s="8" t="s">
        <v>136</v>
      </c>
      <c r="E324" s="8" t="s">
        <v>137</v>
      </c>
      <c r="F324" s="42">
        <v>0.7291666666666666</v>
      </c>
      <c r="G324" s="42">
        <v>0.75</v>
      </c>
      <c r="H324" s="7">
        <f t="shared" si="1"/>
        <v>0.5</v>
      </c>
      <c r="I324" s="10">
        <v>112.0</v>
      </c>
      <c r="J324" s="10">
        <f t="shared" si="2"/>
        <v>22.4</v>
      </c>
      <c r="K324" s="6" t="s">
        <v>297</v>
      </c>
      <c r="L324" s="6">
        <v>6.0</v>
      </c>
      <c r="M324" s="6" t="s">
        <v>323</v>
      </c>
      <c r="N324" s="11">
        <f>IFERROR(__xludf.DUMMYFUNCTION("IFERROR(VALUE(REGEXEXTRACT(M324, ""(\d+)\s+(sessions?|days?|weeks?|Weeks?|Sessions?|Days?)"")), 1)"),10.0)</f>
        <v>10</v>
      </c>
    </row>
    <row r="325" ht="15.75" customHeight="1">
      <c r="A325" s="6" t="s">
        <v>318</v>
      </c>
      <c r="B325" s="21" t="s">
        <v>164</v>
      </c>
      <c r="C325" s="6" t="s">
        <v>320</v>
      </c>
      <c r="D325" s="8" t="s">
        <v>136</v>
      </c>
      <c r="E325" s="8" t="s">
        <v>137</v>
      </c>
      <c r="F325" s="42">
        <v>0.75</v>
      </c>
      <c r="G325" s="42">
        <v>0.7708333333333334</v>
      </c>
      <c r="H325" s="7">
        <f t="shared" si="1"/>
        <v>0.5</v>
      </c>
      <c r="I325" s="10">
        <v>112.0</v>
      </c>
      <c r="J325" s="10">
        <f t="shared" si="2"/>
        <v>22.4</v>
      </c>
      <c r="K325" s="6" t="s">
        <v>297</v>
      </c>
      <c r="L325" s="6">
        <v>6.0</v>
      </c>
      <c r="M325" s="6" t="s">
        <v>311</v>
      </c>
      <c r="N325" s="11">
        <f>IFERROR(__xludf.DUMMYFUNCTION("IFERROR(VALUE(REGEXEXTRACT(M325, ""(\d+)\s+(sessions?|days?|weeks?|Weeks?|Sessions?|Days?)"")), 1)"),10.0)</f>
        <v>10</v>
      </c>
    </row>
    <row r="326" ht="15.75" customHeight="1">
      <c r="A326" s="6" t="s">
        <v>318</v>
      </c>
      <c r="B326" s="21" t="s">
        <v>164</v>
      </c>
      <c r="C326" s="6" t="s">
        <v>320</v>
      </c>
      <c r="D326" s="8" t="s">
        <v>136</v>
      </c>
      <c r="E326" s="8" t="s">
        <v>137</v>
      </c>
      <c r="F326" s="42">
        <v>0.7708333333333334</v>
      </c>
      <c r="G326" s="42">
        <v>0.7916666666666666</v>
      </c>
      <c r="H326" s="7">
        <f t="shared" si="1"/>
        <v>0.5</v>
      </c>
      <c r="I326" s="10">
        <v>112.0</v>
      </c>
      <c r="J326" s="10">
        <f t="shared" si="2"/>
        <v>22.4</v>
      </c>
      <c r="K326" s="6" t="s">
        <v>297</v>
      </c>
      <c r="L326" s="6">
        <v>6.0</v>
      </c>
      <c r="M326" s="6" t="s">
        <v>311</v>
      </c>
      <c r="N326" s="11">
        <f>IFERROR(__xludf.DUMMYFUNCTION("IFERROR(VALUE(REGEXEXTRACT(M326, ""(\d+)\s+(sessions?|days?|weeks?|Weeks?|Sessions?|Days?)"")), 1)"),10.0)</f>
        <v>10</v>
      </c>
    </row>
    <row r="327" ht="15.75" customHeight="1">
      <c r="A327" s="6" t="s">
        <v>318</v>
      </c>
      <c r="B327" s="21" t="s">
        <v>164</v>
      </c>
      <c r="C327" s="6" t="s">
        <v>320</v>
      </c>
      <c r="D327" s="8" t="s">
        <v>136</v>
      </c>
      <c r="E327" s="8" t="s">
        <v>137</v>
      </c>
      <c r="F327" s="42">
        <v>0.6875</v>
      </c>
      <c r="G327" s="42">
        <v>0.7083333333333334</v>
      </c>
      <c r="H327" s="7">
        <f t="shared" si="1"/>
        <v>0.5</v>
      </c>
      <c r="I327" s="10">
        <v>112.0</v>
      </c>
      <c r="J327" s="10">
        <f t="shared" si="2"/>
        <v>22.4</v>
      </c>
      <c r="K327" s="6" t="s">
        <v>297</v>
      </c>
      <c r="L327" s="6">
        <v>6.0</v>
      </c>
      <c r="M327" s="6" t="s">
        <v>305</v>
      </c>
      <c r="N327" s="11">
        <f>IFERROR(__xludf.DUMMYFUNCTION("IFERROR(VALUE(REGEXEXTRACT(M327, ""(\d+)\s+(sessions?|days?|weeks?|Weeks?|Sessions?|Days?)"")), 1)"),10.0)</f>
        <v>10</v>
      </c>
    </row>
    <row r="328" ht="15.75" customHeight="1">
      <c r="A328" s="6" t="s">
        <v>318</v>
      </c>
      <c r="B328" s="21" t="s">
        <v>164</v>
      </c>
      <c r="C328" s="6" t="s">
        <v>320</v>
      </c>
      <c r="D328" s="8" t="s">
        <v>136</v>
      </c>
      <c r="E328" s="8" t="s">
        <v>137</v>
      </c>
      <c r="F328" s="42">
        <v>0.7083333333333334</v>
      </c>
      <c r="G328" s="42">
        <v>0.7291666666666666</v>
      </c>
      <c r="H328" s="7">
        <f t="shared" si="1"/>
        <v>0.5</v>
      </c>
      <c r="I328" s="10">
        <v>112.0</v>
      </c>
      <c r="J328" s="10">
        <f t="shared" si="2"/>
        <v>22.4</v>
      </c>
      <c r="K328" s="6" t="s">
        <v>297</v>
      </c>
      <c r="L328" s="6">
        <v>6.0</v>
      </c>
      <c r="M328" s="6" t="s">
        <v>305</v>
      </c>
      <c r="N328" s="11">
        <f>IFERROR(__xludf.DUMMYFUNCTION("IFERROR(VALUE(REGEXEXTRACT(M328, ""(\d+)\s+(sessions?|days?|weeks?|Weeks?|Sessions?|Days?)"")), 1)"),10.0)</f>
        <v>10</v>
      </c>
    </row>
    <row r="329" ht="15.75" customHeight="1">
      <c r="A329" s="6" t="s">
        <v>318</v>
      </c>
      <c r="B329" s="21" t="s">
        <v>164</v>
      </c>
      <c r="C329" s="6" t="s">
        <v>320</v>
      </c>
      <c r="D329" s="8" t="s">
        <v>136</v>
      </c>
      <c r="E329" s="8" t="s">
        <v>137</v>
      </c>
      <c r="F329" s="42">
        <v>0.7708333333333334</v>
      </c>
      <c r="G329" s="42">
        <v>0.7916666666666666</v>
      </c>
      <c r="H329" s="7">
        <f t="shared" si="1"/>
        <v>0.5</v>
      </c>
      <c r="I329" s="10">
        <v>112.0</v>
      </c>
      <c r="J329" s="10">
        <f t="shared" si="2"/>
        <v>22.4</v>
      </c>
      <c r="K329" s="6" t="s">
        <v>297</v>
      </c>
      <c r="L329" s="6">
        <v>6.0</v>
      </c>
      <c r="M329" s="6" t="s">
        <v>305</v>
      </c>
      <c r="N329" s="11">
        <f>IFERROR(__xludf.DUMMYFUNCTION("IFERROR(VALUE(REGEXEXTRACT(M329, ""(\d+)\s+(sessions?|days?|weeks?|Weeks?|Sessions?|Days?)"")), 1)"),10.0)</f>
        <v>10</v>
      </c>
    </row>
    <row r="330" ht="15.75" customHeight="1">
      <c r="A330" s="6" t="s">
        <v>318</v>
      </c>
      <c r="B330" s="21" t="s">
        <v>164</v>
      </c>
      <c r="C330" s="6" t="s">
        <v>320</v>
      </c>
      <c r="D330" s="8" t="s">
        <v>136</v>
      </c>
      <c r="E330" s="8" t="s">
        <v>137</v>
      </c>
      <c r="F330" s="42">
        <v>0.7916666666666666</v>
      </c>
      <c r="G330" s="42">
        <v>0.8125</v>
      </c>
      <c r="H330" s="7">
        <f t="shared" si="1"/>
        <v>0.5</v>
      </c>
      <c r="I330" s="10">
        <v>112.0</v>
      </c>
      <c r="J330" s="10">
        <f t="shared" si="2"/>
        <v>22.4</v>
      </c>
      <c r="K330" s="6" t="s">
        <v>297</v>
      </c>
      <c r="L330" s="6">
        <v>6.0</v>
      </c>
      <c r="M330" s="6" t="s">
        <v>305</v>
      </c>
      <c r="N330" s="11">
        <f>IFERROR(__xludf.DUMMYFUNCTION("IFERROR(VALUE(REGEXEXTRACT(M330, ""(\d+)\s+(sessions?|days?|weeks?|Weeks?|Sessions?|Days?)"")), 1)"),10.0)</f>
        <v>10</v>
      </c>
    </row>
    <row r="331" ht="15.75" customHeight="1">
      <c r="A331" s="6" t="s">
        <v>318</v>
      </c>
      <c r="B331" s="21" t="s">
        <v>164</v>
      </c>
      <c r="C331" s="6" t="s">
        <v>320</v>
      </c>
      <c r="D331" s="8" t="s">
        <v>136</v>
      </c>
      <c r="E331" s="8" t="s">
        <v>137</v>
      </c>
      <c r="F331" s="42">
        <v>0.6875</v>
      </c>
      <c r="G331" s="42">
        <v>0.7083333333333334</v>
      </c>
      <c r="H331" s="7">
        <f t="shared" si="1"/>
        <v>0.5</v>
      </c>
      <c r="I331" s="10">
        <v>112.0</v>
      </c>
      <c r="J331" s="10">
        <f t="shared" si="2"/>
        <v>22.4</v>
      </c>
      <c r="K331" s="6" t="s">
        <v>297</v>
      </c>
      <c r="L331" s="6">
        <v>6.0</v>
      </c>
      <c r="M331" s="6" t="s">
        <v>306</v>
      </c>
      <c r="N331" s="11">
        <f>IFERROR(__xludf.DUMMYFUNCTION("IFERROR(VALUE(REGEXEXTRACT(M331, ""(\d+)\s+(sessions?|days?|weeks?|Weeks?|Sessions?|Days?)"")), 1)"),10.0)</f>
        <v>10</v>
      </c>
    </row>
    <row r="332" ht="15.75" customHeight="1">
      <c r="A332" s="6" t="s">
        <v>318</v>
      </c>
      <c r="B332" s="21" t="s">
        <v>164</v>
      </c>
      <c r="C332" s="6" t="s">
        <v>320</v>
      </c>
      <c r="D332" s="8" t="s">
        <v>136</v>
      </c>
      <c r="E332" s="8" t="s">
        <v>137</v>
      </c>
      <c r="F332" s="42">
        <v>0.7083333333333334</v>
      </c>
      <c r="G332" s="42">
        <v>0.7291666666666666</v>
      </c>
      <c r="H332" s="7">
        <f t="shared" si="1"/>
        <v>0.5</v>
      </c>
      <c r="I332" s="10">
        <v>112.0</v>
      </c>
      <c r="J332" s="10">
        <f t="shared" si="2"/>
        <v>22.4</v>
      </c>
      <c r="K332" s="6" t="s">
        <v>297</v>
      </c>
      <c r="L332" s="6">
        <v>6.0</v>
      </c>
      <c r="M332" s="6" t="s">
        <v>306</v>
      </c>
      <c r="N332" s="11">
        <f>IFERROR(__xludf.DUMMYFUNCTION("IFERROR(VALUE(REGEXEXTRACT(M332, ""(\d+)\s+(sessions?|days?|weeks?|Weeks?|Sessions?|Days?)"")), 1)"),10.0)</f>
        <v>10</v>
      </c>
    </row>
    <row r="333" ht="15.75" customHeight="1">
      <c r="A333" s="6" t="s">
        <v>318</v>
      </c>
      <c r="B333" s="21" t="s">
        <v>164</v>
      </c>
      <c r="C333" s="6" t="s">
        <v>320</v>
      </c>
      <c r="D333" s="8" t="s">
        <v>136</v>
      </c>
      <c r="E333" s="8" t="s">
        <v>137</v>
      </c>
      <c r="F333" s="42">
        <v>0.75</v>
      </c>
      <c r="G333" s="42">
        <v>0.7708333333333334</v>
      </c>
      <c r="H333" s="7">
        <f t="shared" si="1"/>
        <v>0.5</v>
      </c>
      <c r="I333" s="10">
        <v>112.0</v>
      </c>
      <c r="J333" s="10">
        <f t="shared" si="2"/>
        <v>22.4</v>
      </c>
      <c r="K333" s="6" t="s">
        <v>297</v>
      </c>
      <c r="L333" s="6">
        <v>6.0</v>
      </c>
      <c r="M333" s="6" t="s">
        <v>306</v>
      </c>
      <c r="N333" s="11">
        <f>IFERROR(__xludf.DUMMYFUNCTION("IFERROR(VALUE(REGEXEXTRACT(M333, ""(\d+)\s+(sessions?|days?|weeks?|Weeks?|Sessions?|Days?)"")), 1)"),10.0)</f>
        <v>10</v>
      </c>
    </row>
    <row r="334" ht="15.75" customHeight="1">
      <c r="A334" s="6" t="s">
        <v>318</v>
      </c>
      <c r="B334" s="21" t="s">
        <v>164</v>
      </c>
      <c r="C334" s="6" t="s">
        <v>320</v>
      </c>
      <c r="D334" s="8" t="s">
        <v>136</v>
      </c>
      <c r="E334" s="8" t="s">
        <v>137</v>
      </c>
      <c r="F334" s="42">
        <v>0.7708333333333334</v>
      </c>
      <c r="G334" s="42">
        <v>0.7916666666666666</v>
      </c>
      <c r="H334" s="7">
        <f t="shared" si="1"/>
        <v>0.5</v>
      </c>
      <c r="I334" s="10">
        <v>112.0</v>
      </c>
      <c r="J334" s="10">
        <f t="shared" si="2"/>
        <v>22.4</v>
      </c>
      <c r="K334" s="6" t="s">
        <v>297</v>
      </c>
      <c r="L334" s="6">
        <v>6.0</v>
      </c>
      <c r="M334" s="6" t="s">
        <v>306</v>
      </c>
      <c r="N334" s="11">
        <f>IFERROR(__xludf.DUMMYFUNCTION("IFERROR(VALUE(REGEXEXTRACT(M334, ""(\d+)\s+(sessions?|days?|weeks?|Weeks?|Sessions?|Days?)"")), 1)"),10.0)</f>
        <v>10</v>
      </c>
    </row>
    <row r="335" ht="15.75" customHeight="1">
      <c r="A335" s="6" t="s">
        <v>318</v>
      </c>
      <c r="B335" s="21" t="s">
        <v>164</v>
      </c>
      <c r="C335" s="6" t="s">
        <v>320</v>
      </c>
      <c r="D335" s="8" t="s">
        <v>136</v>
      </c>
      <c r="E335" s="8" t="s">
        <v>137</v>
      </c>
      <c r="F335" s="42">
        <v>0.7083333333333334</v>
      </c>
      <c r="G335" s="42">
        <v>0.7291666666666666</v>
      </c>
      <c r="H335" s="7">
        <f t="shared" si="1"/>
        <v>0.5</v>
      </c>
      <c r="I335" s="10">
        <v>112.0</v>
      </c>
      <c r="J335" s="10">
        <f t="shared" si="2"/>
        <v>22.4</v>
      </c>
      <c r="K335" s="6" t="s">
        <v>297</v>
      </c>
      <c r="L335" s="6">
        <v>6.0</v>
      </c>
      <c r="M335" s="6" t="s">
        <v>307</v>
      </c>
      <c r="N335" s="11">
        <f>IFERROR(__xludf.DUMMYFUNCTION("IFERROR(VALUE(REGEXEXTRACT(M335, ""(\d+)\s+(sessions?|days?|weeks?|Weeks?|Sessions?|Days?)"")), 1)"),10.0)</f>
        <v>10</v>
      </c>
    </row>
    <row r="336" ht="15.75" customHeight="1">
      <c r="A336" s="6" t="s">
        <v>318</v>
      </c>
      <c r="B336" s="21" t="s">
        <v>164</v>
      </c>
      <c r="C336" s="6" t="s">
        <v>320</v>
      </c>
      <c r="D336" s="8" t="s">
        <v>136</v>
      </c>
      <c r="E336" s="8" t="s">
        <v>137</v>
      </c>
      <c r="F336" s="42">
        <v>0.75</v>
      </c>
      <c r="G336" s="42">
        <v>0.7708333333333334</v>
      </c>
      <c r="H336" s="7">
        <f t="shared" si="1"/>
        <v>0.5</v>
      </c>
      <c r="I336" s="10">
        <v>112.0</v>
      </c>
      <c r="J336" s="10">
        <f t="shared" si="2"/>
        <v>22.4</v>
      </c>
      <c r="K336" s="6" t="s">
        <v>297</v>
      </c>
      <c r="L336" s="6">
        <v>6.0</v>
      </c>
      <c r="M336" s="6" t="s">
        <v>307</v>
      </c>
      <c r="N336" s="11">
        <f>IFERROR(__xludf.DUMMYFUNCTION("IFERROR(VALUE(REGEXEXTRACT(M336, ""(\d+)\s+(sessions?|days?|weeks?|Weeks?|Sessions?|Days?)"")), 1)"),10.0)</f>
        <v>10</v>
      </c>
    </row>
    <row r="337" ht="15.75" customHeight="1">
      <c r="A337" s="6" t="s">
        <v>318</v>
      </c>
      <c r="B337" s="21" t="s">
        <v>164</v>
      </c>
      <c r="C337" s="6" t="s">
        <v>320</v>
      </c>
      <c r="D337" s="8" t="s">
        <v>136</v>
      </c>
      <c r="E337" s="8" t="s">
        <v>137</v>
      </c>
      <c r="F337" s="42">
        <v>0.7708333333333334</v>
      </c>
      <c r="G337" s="42">
        <v>0.7916666666666666</v>
      </c>
      <c r="H337" s="7">
        <f t="shared" si="1"/>
        <v>0.5</v>
      </c>
      <c r="I337" s="10">
        <v>112.0</v>
      </c>
      <c r="J337" s="10">
        <f t="shared" si="2"/>
        <v>22.4</v>
      </c>
      <c r="K337" s="6" t="s">
        <v>297</v>
      </c>
      <c r="L337" s="6">
        <v>6.0</v>
      </c>
      <c r="M337" s="6" t="s">
        <v>307</v>
      </c>
      <c r="N337" s="11">
        <f>IFERROR(__xludf.DUMMYFUNCTION("IFERROR(VALUE(REGEXEXTRACT(M337, ""(\d+)\s+(sessions?|days?|weeks?|Weeks?|Sessions?|Days?)"")), 1)"),10.0)</f>
        <v>10</v>
      </c>
    </row>
    <row r="338" ht="15.75" customHeight="1">
      <c r="A338" s="6" t="s">
        <v>318</v>
      </c>
      <c r="B338" s="21" t="s">
        <v>164</v>
      </c>
      <c r="C338" s="6" t="s">
        <v>320</v>
      </c>
      <c r="D338" s="8" t="s">
        <v>136</v>
      </c>
      <c r="E338" s="8" t="s">
        <v>137</v>
      </c>
      <c r="F338" s="42">
        <v>0.8125</v>
      </c>
      <c r="G338" s="42">
        <v>0.8333333333333334</v>
      </c>
      <c r="H338" s="7">
        <f t="shared" si="1"/>
        <v>0.5</v>
      </c>
      <c r="I338" s="10">
        <v>112.0</v>
      </c>
      <c r="J338" s="10">
        <f t="shared" si="2"/>
        <v>22.4</v>
      </c>
      <c r="K338" s="6" t="s">
        <v>297</v>
      </c>
      <c r="L338" s="6">
        <v>6.0</v>
      </c>
      <c r="M338" s="6" t="s">
        <v>307</v>
      </c>
      <c r="N338" s="11">
        <f>IFERROR(__xludf.DUMMYFUNCTION("IFERROR(VALUE(REGEXEXTRACT(M338, ""(\d+)\s+(sessions?|days?|weeks?|Weeks?|Sessions?|Days?)"")), 1)"),10.0)</f>
        <v>10</v>
      </c>
    </row>
    <row r="339" ht="15.75" customHeight="1">
      <c r="A339" s="6" t="s">
        <v>318</v>
      </c>
      <c r="B339" s="21" t="s">
        <v>164</v>
      </c>
      <c r="C339" s="6" t="s">
        <v>320</v>
      </c>
      <c r="D339" s="8" t="s">
        <v>136</v>
      </c>
      <c r="E339" s="8" t="s">
        <v>137</v>
      </c>
      <c r="F339" s="42">
        <v>0.7083333333333334</v>
      </c>
      <c r="G339" s="42">
        <v>0.7291666666666666</v>
      </c>
      <c r="H339" s="7">
        <f t="shared" si="1"/>
        <v>0.5</v>
      </c>
      <c r="I339" s="10">
        <v>112.0</v>
      </c>
      <c r="J339" s="10">
        <f t="shared" si="2"/>
        <v>22.4</v>
      </c>
      <c r="K339" s="6" t="s">
        <v>297</v>
      </c>
      <c r="L339" s="6">
        <v>6.0</v>
      </c>
      <c r="M339" s="6" t="s">
        <v>308</v>
      </c>
      <c r="N339" s="11">
        <f>IFERROR(__xludf.DUMMYFUNCTION("IFERROR(VALUE(REGEXEXTRACT(M339, ""(\d+)\s+(sessions?|days?|weeks?|Weeks?|Sessions?|Days?)"")), 1)"),10.0)</f>
        <v>10</v>
      </c>
    </row>
    <row r="340" ht="15.75" customHeight="1">
      <c r="A340" s="6" t="s">
        <v>318</v>
      </c>
      <c r="B340" s="21" t="s">
        <v>164</v>
      </c>
      <c r="C340" s="6" t="s">
        <v>320</v>
      </c>
      <c r="D340" s="8" t="s">
        <v>136</v>
      </c>
      <c r="E340" s="8" t="s">
        <v>137</v>
      </c>
      <c r="F340" s="42">
        <v>0.75</v>
      </c>
      <c r="G340" s="42">
        <v>0.7708333333333334</v>
      </c>
      <c r="H340" s="7">
        <f t="shared" si="1"/>
        <v>0.5</v>
      </c>
      <c r="I340" s="10">
        <v>112.0</v>
      </c>
      <c r="J340" s="10">
        <f t="shared" si="2"/>
        <v>22.4</v>
      </c>
      <c r="K340" s="6" t="s">
        <v>297</v>
      </c>
      <c r="L340" s="6">
        <v>6.0</v>
      </c>
      <c r="M340" s="6" t="s">
        <v>308</v>
      </c>
      <c r="N340" s="11">
        <f>IFERROR(__xludf.DUMMYFUNCTION("IFERROR(VALUE(REGEXEXTRACT(M340, ""(\d+)\s+(sessions?|days?|weeks?|Weeks?|Sessions?|Days?)"")), 1)"),10.0)</f>
        <v>10</v>
      </c>
    </row>
    <row r="341" ht="15.75" customHeight="1">
      <c r="A341" s="6" t="s">
        <v>318</v>
      </c>
      <c r="B341" s="21" t="s">
        <v>164</v>
      </c>
      <c r="C341" s="6" t="s">
        <v>320</v>
      </c>
      <c r="D341" s="8" t="s">
        <v>136</v>
      </c>
      <c r="E341" s="8" t="s">
        <v>137</v>
      </c>
      <c r="F341" s="42">
        <v>0.7708333333333334</v>
      </c>
      <c r="G341" s="42">
        <v>0.7916666666666666</v>
      </c>
      <c r="H341" s="7">
        <f t="shared" si="1"/>
        <v>0.5</v>
      </c>
      <c r="I341" s="10">
        <v>112.0</v>
      </c>
      <c r="J341" s="10">
        <f t="shared" si="2"/>
        <v>22.4</v>
      </c>
      <c r="K341" s="6" t="s">
        <v>297</v>
      </c>
      <c r="L341" s="6">
        <v>6.0</v>
      </c>
      <c r="M341" s="6" t="s">
        <v>308</v>
      </c>
      <c r="N341" s="11">
        <f>IFERROR(__xludf.DUMMYFUNCTION("IFERROR(VALUE(REGEXEXTRACT(M341, ""(\d+)\s+(sessions?|days?|weeks?|Weeks?|Sessions?|Days?)"")), 1)"),10.0)</f>
        <v>10</v>
      </c>
    </row>
    <row r="342" ht="15.75" customHeight="1">
      <c r="A342" s="6" t="s">
        <v>318</v>
      </c>
      <c r="B342" s="21" t="s">
        <v>164</v>
      </c>
      <c r="C342" s="6" t="s">
        <v>320</v>
      </c>
      <c r="D342" s="8" t="s">
        <v>136</v>
      </c>
      <c r="E342" s="8" t="s">
        <v>137</v>
      </c>
      <c r="F342" s="42">
        <v>0.3541666666666667</v>
      </c>
      <c r="G342" s="42">
        <v>0.375</v>
      </c>
      <c r="H342" s="7">
        <f t="shared" si="1"/>
        <v>0.5</v>
      </c>
      <c r="I342" s="10">
        <v>112.0</v>
      </c>
      <c r="J342" s="10">
        <f t="shared" si="2"/>
        <v>22.4</v>
      </c>
      <c r="K342" s="6" t="s">
        <v>297</v>
      </c>
      <c r="L342" s="6">
        <v>6.0</v>
      </c>
      <c r="M342" s="6" t="s">
        <v>309</v>
      </c>
      <c r="N342" s="11">
        <f>IFERROR(__xludf.DUMMYFUNCTION("IFERROR(VALUE(REGEXEXTRACT(M342, ""(\d+)\s+(sessions?|days?|weeks?|Weeks?|Sessions?|Days?)"")), 1)"),10.0)</f>
        <v>10</v>
      </c>
    </row>
    <row r="343" ht="15.75" customHeight="1">
      <c r="A343" s="6" t="s">
        <v>318</v>
      </c>
      <c r="B343" s="21" t="s">
        <v>164</v>
      </c>
      <c r="C343" s="6" t="s">
        <v>320</v>
      </c>
      <c r="D343" s="8" t="s">
        <v>136</v>
      </c>
      <c r="E343" s="8" t="s">
        <v>137</v>
      </c>
      <c r="F343" s="42">
        <v>0.375</v>
      </c>
      <c r="G343" s="42">
        <v>0.3958333333333333</v>
      </c>
      <c r="H343" s="7">
        <f t="shared" si="1"/>
        <v>0.5</v>
      </c>
      <c r="I343" s="10">
        <v>112.0</v>
      </c>
      <c r="J343" s="10">
        <f t="shared" si="2"/>
        <v>22.4</v>
      </c>
      <c r="K343" s="6" t="s">
        <v>297</v>
      </c>
      <c r="L343" s="6">
        <v>6.0</v>
      </c>
      <c r="M343" s="6" t="s">
        <v>309</v>
      </c>
      <c r="N343" s="11">
        <f>IFERROR(__xludf.DUMMYFUNCTION("IFERROR(VALUE(REGEXEXTRACT(M343, ""(\d+)\s+(sessions?|days?|weeks?|Weeks?|Sessions?|Days?)"")), 1)"),10.0)</f>
        <v>10</v>
      </c>
    </row>
    <row r="344" ht="15.75" customHeight="1">
      <c r="A344" s="6" t="s">
        <v>318</v>
      </c>
      <c r="B344" s="21" t="s">
        <v>164</v>
      </c>
      <c r="C344" s="6" t="s">
        <v>320</v>
      </c>
      <c r="D344" s="8" t="s">
        <v>136</v>
      </c>
      <c r="E344" s="8" t="s">
        <v>137</v>
      </c>
      <c r="F344" s="42">
        <v>0.3958333333333333</v>
      </c>
      <c r="G344" s="42">
        <v>0.4166666666666667</v>
      </c>
      <c r="H344" s="7">
        <f t="shared" si="1"/>
        <v>0.5</v>
      </c>
      <c r="I344" s="10">
        <v>112.0</v>
      </c>
      <c r="J344" s="10">
        <f t="shared" si="2"/>
        <v>22.4</v>
      </c>
      <c r="K344" s="6" t="s">
        <v>297</v>
      </c>
      <c r="L344" s="6">
        <v>6.0</v>
      </c>
      <c r="M344" s="6" t="s">
        <v>309</v>
      </c>
      <c r="N344" s="11">
        <f>IFERROR(__xludf.DUMMYFUNCTION("IFERROR(VALUE(REGEXEXTRACT(M344, ""(\d+)\s+(sessions?|days?|weeks?|Weeks?|Sessions?|Days?)"")), 1)"),10.0)</f>
        <v>10</v>
      </c>
    </row>
    <row r="345" ht="15.75" customHeight="1">
      <c r="A345" s="6" t="s">
        <v>318</v>
      </c>
      <c r="B345" s="21" t="s">
        <v>164</v>
      </c>
      <c r="C345" s="6" t="s">
        <v>320</v>
      </c>
      <c r="D345" s="8" t="s">
        <v>136</v>
      </c>
      <c r="E345" s="8" t="s">
        <v>137</v>
      </c>
      <c r="F345" s="42">
        <v>0.4166666666666667</v>
      </c>
      <c r="G345" s="42">
        <v>0.4375</v>
      </c>
      <c r="H345" s="7">
        <f t="shared" si="1"/>
        <v>0.5</v>
      </c>
      <c r="I345" s="10">
        <v>112.0</v>
      </c>
      <c r="J345" s="10">
        <f t="shared" si="2"/>
        <v>22.4</v>
      </c>
      <c r="K345" s="6" t="s">
        <v>297</v>
      </c>
      <c r="L345" s="6">
        <v>6.0</v>
      </c>
      <c r="M345" s="6" t="s">
        <v>309</v>
      </c>
      <c r="N345" s="11">
        <f>IFERROR(__xludf.DUMMYFUNCTION("IFERROR(VALUE(REGEXEXTRACT(M345, ""(\d+)\s+(sessions?|days?|weeks?|Weeks?|Sessions?|Days?)"")), 1)"),10.0)</f>
        <v>10</v>
      </c>
    </row>
    <row r="346" ht="15.75" customHeight="1">
      <c r="A346" s="6" t="s">
        <v>318</v>
      </c>
      <c r="B346" s="21" t="s">
        <v>164</v>
      </c>
      <c r="C346" s="6" t="s">
        <v>320</v>
      </c>
      <c r="D346" s="8" t="s">
        <v>136</v>
      </c>
      <c r="E346" s="8" t="s">
        <v>137</v>
      </c>
      <c r="F346" s="42">
        <v>0.4375</v>
      </c>
      <c r="G346" s="42">
        <v>0.4583333333333333</v>
      </c>
      <c r="H346" s="7">
        <f t="shared" si="1"/>
        <v>0.5</v>
      </c>
      <c r="I346" s="10">
        <v>112.0</v>
      </c>
      <c r="J346" s="10">
        <f t="shared" si="2"/>
        <v>22.4</v>
      </c>
      <c r="K346" s="6" t="s">
        <v>297</v>
      </c>
      <c r="L346" s="6">
        <v>6.0</v>
      </c>
      <c r="M346" s="6" t="s">
        <v>309</v>
      </c>
      <c r="N346" s="11">
        <f>IFERROR(__xludf.DUMMYFUNCTION("IFERROR(VALUE(REGEXEXTRACT(M346, ""(\d+)\s+(sessions?|days?|weeks?|Weeks?|Sessions?|Days?)"")), 1)"),10.0)</f>
        <v>10</v>
      </c>
    </row>
    <row r="347" ht="15.75" customHeight="1">
      <c r="A347" s="6" t="s">
        <v>318</v>
      </c>
      <c r="B347" s="21" t="s">
        <v>164</v>
      </c>
      <c r="C347" s="6" t="s">
        <v>320</v>
      </c>
      <c r="D347" s="8" t="s">
        <v>136</v>
      </c>
      <c r="E347" s="8" t="s">
        <v>137</v>
      </c>
      <c r="F347" s="42">
        <v>0.4791666666666667</v>
      </c>
      <c r="G347" s="42">
        <v>0.5</v>
      </c>
      <c r="H347" s="7">
        <f t="shared" si="1"/>
        <v>0.5</v>
      </c>
      <c r="I347" s="10">
        <v>112.0</v>
      </c>
      <c r="J347" s="10">
        <f t="shared" si="2"/>
        <v>22.4</v>
      </c>
      <c r="K347" s="6" t="s">
        <v>297</v>
      </c>
      <c r="L347" s="6">
        <v>6.0</v>
      </c>
      <c r="M347" s="6" t="s">
        <v>309</v>
      </c>
      <c r="N347" s="11">
        <f>IFERROR(__xludf.DUMMYFUNCTION("IFERROR(VALUE(REGEXEXTRACT(M347, ""(\d+)\s+(sessions?|days?|weeks?|Weeks?|Sessions?|Days?)"")), 1)"),10.0)</f>
        <v>10</v>
      </c>
    </row>
    <row r="348" ht="15.75" customHeight="1">
      <c r="A348" s="6" t="s">
        <v>318</v>
      </c>
      <c r="B348" s="21" t="s">
        <v>164</v>
      </c>
      <c r="C348" s="6" t="s">
        <v>320</v>
      </c>
      <c r="D348" s="8" t="s">
        <v>136</v>
      </c>
      <c r="E348" s="8" t="s">
        <v>137</v>
      </c>
      <c r="F348" s="42">
        <v>0.375</v>
      </c>
      <c r="G348" s="42">
        <v>0.3958333333333333</v>
      </c>
      <c r="H348" s="7">
        <f t="shared" si="1"/>
        <v>0.5</v>
      </c>
      <c r="I348" s="10">
        <v>112.0</v>
      </c>
      <c r="J348" s="10">
        <f t="shared" si="2"/>
        <v>22.4</v>
      </c>
      <c r="K348" s="6" t="s">
        <v>297</v>
      </c>
      <c r="L348" s="6">
        <v>6.0</v>
      </c>
      <c r="M348" s="6" t="s">
        <v>310</v>
      </c>
      <c r="N348" s="11">
        <f>IFERROR(__xludf.DUMMYFUNCTION("IFERROR(VALUE(REGEXEXTRACT(M348, ""(\d+)\s+(sessions?|days?|weeks?|Weeks?|Sessions?|Days?)"")), 1)"),10.0)</f>
        <v>10</v>
      </c>
    </row>
    <row r="349" ht="15.75" customHeight="1">
      <c r="A349" s="6" t="s">
        <v>318</v>
      </c>
      <c r="B349" s="21" t="s">
        <v>164</v>
      </c>
      <c r="C349" s="6" t="s">
        <v>320</v>
      </c>
      <c r="D349" s="8" t="s">
        <v>136</v>
      </c>
      <c r="E349" s="8" t="s">
        <v>137</v>
      </c>
      <c r="F349" s="42">
        <v>0.3958333333333333</v>
      </c>
      <c r="G349" s="42">
        <v>0.4166666666666667</v>
      </c>
      <c r="H349" s="7">
        <f t="shared" si="1"/>
        <v>0.5</v>
      </c>
      <c r="I349" s="10">
        <v>112.0</v>
      </c>
      <c r="J349" s="10">
        <f t="shared" si="2"/>
        <v>22.4</v>
      </c>
      <c r="K349" s="6" t="s">
        <v>297</v>
      </c>
      <c r="L349" s="6">
        <v>6.0</v>
      </c>
      <c r="M349" s="6" t="s">
        <v>310</v>
      </c>
      <c r="N349" s="11">
        <f>IFERROR(__xludf.DUMMYFUNCTION("IFERROR(VALUE(REGEXEXTRACT(M349, ""(\d+)\s+(sessions?|days?|weeks?|Weeks?|Sessions?|Days?)"")), 1)"),10.0)</f>
        <v>10</v>
      </c>
    </row>
    <row r="350" ht="15.75" customHeight="1">
      <c r="A350" s="6" t="s">
        <v>318</v>
      </c>
      <c r="B350" s="21" t="s">
        <v>164</v>
      </c>
      <c r="C350" s="6" t="s">
        <v>320</v>
      </c>
      <c r="D350" s="8" t="s">
        <v>136</v>
      </c>
      <c r="E350" s="8" t="s">
        <v>137</v>
      </c>
      <c r="F350" s="42">
        <v>0.4166666666666667</v>
      </c>
      <c r="G350" s="42">
        <v>0.4375</v>
      </c>
      <c r="H350" s="7">
        <f t="shared" si="1"/>
        <v>0.5</v>
      </c>
      <c r="I350" s="10">
        <v>112.0</v>
      </c>
      <c r="J350" s="10">
        <f t="shared" si="2"/>
        <v>22.4</v>
      </c>
      <c r="K350" s="6" t="s">
        <v>297</v>
      </c>
      <c r="L350" s="6">
        <v>6.0</v>
      </c>
      <c r="M350" s="6" t="s">
        <v>310</v>
      </c>
      <c r="N350" s="11">
        <f>IFERROR(__xludf.DUMMYFUNCTION("IFERROR(VALUE(REGEXEXTRACT(M350, ""(\d+)\s+(sessions?|days?|weeks?|Weeks?|Sessions?|Days?)"")), 1)"),10.0)</f>
        <v>10</v>
      </c>
    </row>
    <row r="351" ht="15.75" customHeight="1">
      <c r="A351" s="6" t="s">
        <v>318</v>
      </c>
      <c r="B351" s="21" t="s">
        <v>164</v>
      </c>
      <c r="C351" s="6" t="s">
        <v>320</v>
      </c>
      <c r="D351" s="8" t="s">
        <v>136</v>
      </c>
      <c r="E351" s="8" t="s">
        <v>137</v>
      </c>
      <c r="F351" s="42">
        <v>0.4375</v>
      </c>
      <c r="G351" s="42">
        <v>0.4583333333333333</v>
      </c>
      <c r="H351" s="7">
        <f t="shared" si="1"/>
        <v>0.5</v>
      </c>
      <c r="I351" s="10">
        <v>112.0</v>
      </c>
      <c r="J351" s="10">
        <f t="shared" si="2"/>
        <v>22.4</v>
      </c>
      <c r="K351" s="6" t="s">
        <v>297</v>
      </c>
      <c r="L351" s="6">
        <v>6.0</v>
      </c>
      <c r="M351" s="6" t="s">
        <v>310</v>
      </c>
      <c r="N351" s="11">
        <f>IFERROR(__xludf.DUMMYFUNCTION("IFERROR(VALUE(REGEXEXTRACT(M351, ""(\d+)\s+(sessions?|days?|weeks?|Weeks?|Sessions?|Days?)"")), 1)"),10.0)</f>
        <v>10</v>
      </c>
    </row>
    <row r="352" ht="15.75" customHeight="1">
      <c r="A352" s="6" t="s">
        <v>318</v>
      </c>
      <c r="B352" s="21" t="s">
        <v>164</v>
      </c>
      <c r="C352" s="6" t="s">
        <v>320</v>
      </c>
      <c r="D352" s="8" t="s">
        <v>136</v>
      </c>
      <c r="E352" s="8" t="s">
        <v>137</v>
      </c>
      <c r="F352" s="42">
        <v>0.4583333333333333</v>
      </c>
      <c r="G352" s="42">
        <v>0.4791666666666667</v>
      </c>
      <c r="H352" s="7">
        <f t="shared" si="1"/>
        <v>0.5</v>
      </c>
      <c r="I352" s="10">
        <v>112.0</v>
      </c>
      <c r="J352" s="10">
        <f t="shared" si="2"/>
        <v>22.4</v>
      </c>
      <c r="K352" s="6" t="s">
        <v>297</v>
      </c>
      <c r="L352" s="6">
        <v>6.0</v>
      </c>
      <c r="M352" s="6" t="s">
        <v>310</v>
      </c>
      <c r="N352" s="11">
        <f>IFERROR(__xludf.DUMMYFUNCTION("IFERROR(VALUE(REGEXEXTRACT(M352, ""(\d+)\s+(sessions?|days?|weeks?|Weeks?|Sessions?|Days?)"")), 1)"),10.0)</f>
        <v>10</v>
      </c>
    </row>
    <row r="353" ht="15.75" customHeight="1">
      <c r="A353" s="6" t="s">
        <v>318</v>
      </c>
      <c r="B353" s="21" t="s">
        <v>164</v>
      </c>
      <c r="C353" s="6" t="s">
        <v>324</v>
      </c>
      <c r="D353" s="8" t="s">
        <v>136</v>
      </c>
      <c r="E353" s="8" t="s">
        <v>137</v>
      </c>
      <c r="F353" s="42">
        <v>0.7291666666666666</v>
      </c>
      <c r="G353" s="42">
        <v>0.75</v>
      </c>
      <c r="H353" s="7">
        <f t="shared" si="1"/>
        <v>0.5</v>
      </c>
      <c r="I353" s="10">
        <v>112.0</v>
      </c>
      <c r="J353" s="10">
        <f t="shared" si="2"/>
        <v>22.4</v>
      </c>
      <c r="K353" s="6" t="s">
        <v>297</v>
      </c>
      <c r="L353" s="6">
        <v>6.0</v>
      </c>
      <c r="M353" s="6" t="s">
        <v>311</v>
      </c>
      <c r="N353" s="11">
        <f>IFERROR(__xludf.DUMMYFUNCTION("IFERROR(VALUE(REGEXEXTRACT(M353, ""(\d+)\s+(sessions?|days?|weeks?|Weeks?|Sessions?|Days?)"")), 1)"),10.0)</f>
        <v>10</v>
      </c>
    </row>
    <row r="354" ht="15.75" customHeight="1">
      <c r="A354" s="6" t="s">
        <v>318</v>
      </c>
      <c r="B354" s="21" t="s">
        <v>164</v>
      </c>
      <c r="C354" s="6" t="s">
        <v>324</v>
      </c>
      <c r="D354" s="8" t="s">
        <v>136</v>
      </c>
      <c r="E354" s="8" t="s">
        <v>137</v>
      </c>
      <c r="F354" s="42">
        <v>0.75</v>
      </c>
      <c r="G354" s="42">
        <v>0.7708333333333334</v>
      </c>
      <c r="H354" s="7">
        <f t="shared" si="1"/>
        <v>0.5</v>
      </c>
      <c r="I354" s="10">
        <v>112.0</v>
      </c>
      <c r="J354" s="10">
        <f t="shared" si="2"/>
        <v>22.4</v>
      </c>
      <c r="K354" s="6" t="s">
        <v>297</v>
      </c>
      <c r="L354" s="6">
        <v>6.0</v>
      </c>
      <c r="M354" s="6" t="s">
        <v>311</v>
      </c>
      <c r="N354" s="11">
        <f>IFERROR(__xludf.DUMMYFUNCTION("IFERROR(VALUE(REGEXEXTRACT(M354, ""(\d+)\s+(sessions?|days?|weeks?|Weeks?|Sessions?|Days?)"")), 1)"),10.0)</f>
        <v>10</v>
      </c>
    </row>
    <row r="355" ht="15.75" customHeight="1">
      <c r="A355" s="6" t="s">
        <v>318</v>
      </c>
      <c r="B355" s="21" t="s">
        <v>164</v>
      </c>
      <c r="C355" s="6" t="s">
        <v>324</v>
      </c>
      <c r="D355" s="8" t="s">
        <v>136</v>
      </c>
      <c r="E355" s="8" t="s">
        <v>137</v>
      </c>
      <c r="F355" s="42">
        <v>0.7708333333333334</v>
      </c>
      <c r="G355" s="42">
        <v>0.7916666666666666</v>
      </c>
      <c r="H355" s="7">
        <f t="shared" si="1"/>
        <v>0.5</v>
      </c>
      <c r="I355" s="10">
        <v>112.0</v>
      </c>
      <c r="J355" s="10">
        <f t="shared" si="2"/>
        <v>22.4</v>
      </c>
      <c r="K355" s="6" t="s">
        <v>297</v>
      </c>
      <c r="L355" s="6">
        <v>6.0</v>
      </c>
      <c r="M355" s="6" t="s">
        <v>311</v>
      </c>
      <c r="N355" s="11">
        <f>IFERROR(__xludf.DUMMYFUNCTION("IFERROR(VALUE(REGEXEXTRACT(M355, ""(\d+)\s+(sessions?|days?|weeks?|Weeks?|Sessions?|Days?)"")), 1)"),10.0)</f>
        <v>10</v>
      </c>
    </row>
    <row r="356" ht="15.75" customHeight="1">
      <c r="A356" s="6" t="s">
        <v>318</v>
      </c>
      <c r="B356" s="21" t="s">
        <v>164</v>
      </c>
      <c r="C356" s="6" t="s">
        <v>324</v>
      </c>
      <c r="D356" s="8" t="s">
        <v>136</v>
      </c>
      <c r="E356" s="8" t="s">
        <v>137</v>
      </c>
      <c r="F356" s="42">
        <v>0.8125</v>
      </c>
      <c r="G356" s="42">
        <v>0.8333333333333334</v>
      </c>
      <c r="H356" s="7">
        <f t="shared" si="1"/>
        <v>0.5</v>
      </c>
      <c r="I356" s="10">
        <v>112.0</v>
      </c>
      <c r="J356" s="10">
        <f t="shared" si="2"/>
        <v>22.4</v>
      </c>
      <c r="K356" s="6" t="s">
        <v>297</v>
      </c>
      <c r="L356" s="6">
        <v>6.0</v>
      </c>
      <c r="M356" s="6" t="s">
        <v>311</v>
      </c>
      <c r="N356" s="11">
        <f>IFERROR(__xludf.DUMMYFUNCTION("IFERROR(VALUE(REGEXEXTRACT(M356, ""(\d+)\s+(sessions?|days?|weeks?|Weeks?|Sessions?|Days?)"")), 1)"),10.0)</f>
        <v>10</v>
      </c>
    </row>
    <row r="357" ht="15.75" customHeight="1">
      <c r="A357" s="6" t="s">
        <v>318</v>
      </c>
      <c r="B357" s="21" t="s">
        <v>164</v>
      </c>
      <c r="C357" s="6" t="s">
        <v>324</v>
      </c>
      <c r="D357" s="8" t="s">
        <v>136</v>
      </c>
      <c r="E357" s="8" t="s">
        <v>137</v>
      </c>
      <c r="F357" s="42">
        <v>0.6875</v>
      </c>
      <c r="G357" s="42">
        <v>0.7083333333333334</v>
      </c>
      <c r="H357" s="7">
        <f t="shared" si="1"/>
        <v>0.5</v>
      </c>
      <c r="I357" s="10">
        <v>112.0</v>
      </c>
      <c r="J357" s="10">
        <f t="shared" si="2"/>
        <v>22.4</v>
      </c>
      <c r="K357" s="6" t="s">
        <v>297</v>
      </c>
      <c r="L357" s="6">
        <v>6.0</v>
      </c>
      <c r="M357" s="6" t="s">
        <v>306</v>
      </c>
      <c r="N357" s="11">
        <f>IFERROR(__xludf.DUMMYFUNCTION("IFERROR(VALUE(REGEXEXTRACT(M357, ""(\d+)\s+(sessions?|days?|weeks?|Weeks?|Sessions?|Days?)"")), 1)"),10.0)</f>
        <v>10</v>
      </c>
    </row>
    <row r="358" ht="15.75" customHeight="1">
      <c r="A358" s="6" t="s">
        <v>318</v>
      </c>
      <c r="B358" s="21" t="s">
        <v>164</v>
      </c>
      <c r="C358" s="6" t="s">
        <v>324</v>
      </c>
      <c r="D358" s="8" t="s">
        <v>136</v>
      </c>
      <c r="E358" s="8" t="s">
        <v>137</v>
      </c>
      <c r="F358" s="42">
        <v>0.7291666666666666</v>
      </c>
      <c r="G358" s="42">
        <v>0.75</v>
      </c>
      <c r="H358" s="7">
        <f t="shared" si="1"/>
        <v>0.5</v>
      </c>
      <c r="I358" s="10">
        <v>112.0</v>
      </c>
      <c r="J358" s="10">
        <f t="shared" si="2"/>
        <v>22.4</v>
      </c>
      <c r="K358" s="6" t="s">
        <v>297</v>
      </c>
      <c r="L358" s="6">
        <v>6.0</v>
      </c>
      <c r="M358" s="6" t="s">
        <v>306</v>
      </c>
      <c r="N358" s="11">
        <f>IFERROR(__xludf.DUMMYFUNCTION("IFERROR(VALUE(REGEXEXTRACT(M358, ""(\d+)\s+(sessions?|days?|weeks?|Weeks?|Sessions?|Days?)"")), 1)"),10.0)</f>
        <v>10</v>
      </c>
    </row>
    <row r="359" ht="15.75" customHeight="1">
      <c r="A359" s="6" t="s">
        <v>318</v>
      </c>
      <c r="B359" s="21" t="s">
        <v>164</v>
      </c>
      <c r="C359" s="6" t="s">
        <v>324</v>
      </c>
      <c r="D359" s="8" t="s">
        <v>136</v>
      </c>
      <c r="E359" s="8" t="s">
        <v>137</v>
      </c>
      <c r="F359" s="42">
        <v>0.7708333333333334</v>
      </c>
      <c r="G359" s="42">
        <v>0.7916666666666666</v>
      </c>
      <c r="H359" s="7">
        <f t="shared" si="1"/>
        <v>0.5</v>
      </c>
      <c r="I359" s="10">
        <v>112.0</v>
      </c>
      <c r="J359" s="10">
        <f t="shared" si="2"/>
        <v>22.4</v>
      </c>
      <c r="K359" s="6" t="s">
        <v>297</v>
      </c>
      <c r="L359" s="6">
        <v>6.0</v>
      </c>
      <c r="M359" s="6" t="s">
        <v>306</v>
      </c>
      <c r="N359" s="11">
        <f>IFERROR(__xludf.DUMMYFUNCTION("IFERROR(VALUE(REGEXEXTRACT(M359, ""(\d+)\s+(sessions?|days?|weeks?|Weeks?|Sessions?|Days?)"")), 1)"),10.0)</f>
        <v>10</v>
      </c>
    </row>
    <row r="360" ht="15.75" customHeight="1">
      <c r="A360" s="6" t="s">
        <v>318</v>
      </c>
      <c r="B360" s="21" t="s">
        <v>164</v>
      </c>
      <c r="C360" s="6" t="s">
        <v>324</v>
      </c>
      <c r="D360" s="8" t="s">
        <v>136</v>
      </c>
      <c r="E360" s="8" t="s">
        <v>137</v>
      </c>
      <c r="F360" s="42">
        <v>0.6875</v>
      </c>
      <c r="G360" s="42">
        <v>0.7083333333333334</v>
      </c>
      <c r="H360" s="7">
        <f t="shared" si="1"/>
        <v>0.5</v>
      </c>
      <c r="I360" s="10">
        <v>112.0</v>
      </c>
      <c r="J360" s="10">
        <f t="shared" si="2"/>
        <v>22.4</v>
      </c>
      <c r="K360" s="6" t="s">
        <v>297</v>
      </c>
      <c r="L360" s="6">
        <v>6.0</v>
      </c>
      <c r="M360" s="6" t="s">
        <v>307</v>
      </c>
      <c r="N360" s="11">
        <f>IFERROR(__xludf.DUMMYFUNCTION("IFERROR(VALUE(REGEXEXTRACT(M360, ""(\d+)\s+(sessions?|days?|weeks?|Weeks?|Sessions?|Days?)"")), 1)"),10.0)</f>
        <v>10</v>
      </c>
    </row>
    <row r="361" ht="15.75" customHeight="1">
      <c r="A361" s="6" t="s">
        <v>318</v>
      </c>
      <c r="B361" s="21" t="s">
        <v>164</v>
      </c>
      <c r="C361" s="6" t="s">
        <v>324</v>
      </c>
      <c r="D361" s="8" t="s">
        <v>136</v>
      </c>
      <c r="E361" s="8" t="s">
        <v>137</v>
      </c>
      <c r="F361" s="42">
        <v>0.7291666666666666</v>
      </c>
      <c r="G361" s="42">
        <v>0.75</v>
      </c>
      <c r="H361" s="7">
        <f t="shared" si="1"/>
        <v>0.5</v>
      </c>
      <c r="I361" s="10">
        <v>112.0</v>
      </c>
      <c r="J361" s="10">
        <f t="shared" si="2"/>
        <v>22.4</v>
      </c>
      <c r="K361" s="6" t="s">
        <v>297</v>
      </c>
      <c r="L361" s="6">
        <v>6.0</v>
      </c>
      <c r="M361" s="6" t="s">
        <v>307</v>
      </c>
      <c r="N361" s="11">
        <f>IFERROR(__xludf.DUMMYFUNCTION("IFERROR(VALUE(REGEXEXTRACT(M361, ""(\d+)\s+(sessions?|days?|weeks?|Weeks?|Sessions?|Days?)"")), 1)"),10.0)</f>
        <v>10</v>
      </c>
    </row>
    <row r="362" ht="15.75" customHeight="1">
      <c r="A362" s="6" t="s">
        <v>318</v>
      </c>
      <c r="B362" s="21" t="s">
        <v>164</v>
      </c>
      <c r="C362" s="6" t="s">
        <v>324</v>
      </c>
      <c r="D362" s="8" t="s">
        <v>136</v>
      </c>
      <c r="E362" s="8" t="s">
        <v>137</v>
      </c>
      <c r="F362" s="42">
        <v>0.7708333333333334</v>
      </c>
      <c r="G362" s="42">
        <v>0.7916666666666666</v>
      </c>
      <c r="H362" s="7">
        <f t="shared" si="1"/>
        <v>0.5</v>
      </c>
      <c r="I362" s="10">
        <v>112.0</v>
      </c>
      <c r="J362" s="10">
        <f t="shared" si="2"/>
        <v>22.4</v>
      </c>
      <c r="K362" s="6" t="s">
        <v>297</v>
      </c>
      <c r="L362" s="6">
        <v>6.0</v>
      </c>
      <c r="M362" s="6" t="s">
        <v>307</v>
      </c>
      <c r="N362" s="11">
        <f>IFERROR(__xludf.DUMMYFUNCTION("IFERROR(VALUE(REGEXEXTRACT(M362, ""(\d+)\s+(sessions?|days?|weeks?|Weeks?|Sessions?|Days?)"")), 1)"),10.0)</f>
        <v>10</v>
      </c>
    </row>
    <row r="363" ht="15.75" customHeight="1">
      <c r="A363" s="6" t="s">
        <v>318</v>
      </c>
      <c r="B363" s="21" t="s">
        <v>164</v>
      </c>
      <c r="C363" s="6" t="s">
        <v>324</v>
      </c>
      <c r="D363" s="8" t="s">
        <v>136</v>
      </c>
      <c r="E363" s="8" t="s">
        <v>137</v>
      </c>
      <c r="F363" s="42">
        <v>0.6875</v>
      </c>
      <c r="G363" s="42">
        <v>0.7083333333333334</v>
      </c>
      <c r="H363" s="7">
        <f t="shared" si="1"/>
        <v>0.5</v>
      </c>
      <c r="I363" s="10">
        <v>112.0</v>
      </c>
      <c r="J363" s="10">
        <f t="shared" si="2"/>
        <v>22.4</v>
      </c>
      <c r="K363" s="6" t="s">
        <v>297</v>
      </c>
      <c r="L363" s="6">
        <v>6.0</v>
      </c>
      <c r="M363" s="6" t="s">
        <v>308</v>
      </c>
      <c r="N363" s="11">
        <f>IFERROR(__xludf.DUMMYFUNCTION("IFERROR(VALUE(REGEXEXTRACT(M363, ""(\d+)\s+(sessions?|days?|weeks?|Weeks?|Sessions?|Days?)"")), 1)"),10.0)</f>
        <v>10</v>
      </c>
    </row>
    <row r="364" ht="15.75" customHeight="1">
      <c r="A364" s="6" t="s">
        <v>318</v>
      </c>
      <c r="B364" s="21" t="s">
        <v>164</v>
      </c>
      <c r="C364" s="6" t="s">
        <v>324</v>
      </c>
      <c r="D364" s="8" t="s">
        <v>136</v>
      </c>
      <c r="E364" s="8" t="s">
        <v>137</v>
      </c>
      <c r="F364" s="42">
        <v>0.7083333333333334</v>
      </c>
      <c r="G364" s="42">
        <v>0.7291666666666666</v>
      </c>
      <c r="H364" s="7">
        <f t="shared" si="1"/>
        <v>0.5</v>
      </c>
      <c r="I364" s="10">
        <v>112.0</v>
      </c>
      <c r="J364" s="10">
        <f t="shared" si="2"/>
        <v>22.4</v>
      </c>
      <c r="K364" s="6" t="s">
        <v>297</v>
      </c>
      <c r="L364" s="6">
        <v>6.0</v>
      </c>
      <c r="M364" s="6" t="s">
        <v>308</v>
      </c>
      <c r="N364" s="11">
        <f>IFERROR(__xludf.DUMMYFUNCTION("IFERROR(VALUE(REGEXEXTRACT(M364, ""(\d+)\s+(sessions?|days?|weeks?|Weeks?|Sessions?|Days?)"")), 1)"),10.0)</f>
        <v>10</v>
      </c>
    </row>
    <row r="365" ht="15.75" customHeight="1">
      <c r="A365" s="6" t="s">
        <v>318</v>
      </c>
      <c r="B365" s="21" t="s">
        <v>164</v>
      </c>
      <c r="C365" s="6" t="s">
        <v>324</v>
      </c>
      <c r="D365" s="8" t="s">
        <v>136</v>
      </c>
      <c r="E365" s="8" t="s">
        <v>137</v>
      </c>
      <c r="F365" s="42">
        <v>0.7708333333333334</v>
      </c>
      <c r="G365" s="42">
        <v>0.7916666666666666</v>
      </c>
      <c r="H365" s="7">
        <f t="shared" si="1"/>
        <v>0.5</v>
      </c>
      <c r="I365" s="10">
        <v>112.0</v>
      </c>
      <c r="J365" s="10">
        <f t="shared" si="2"/>
        <v>22.4</v>
      </c>
      <c r="K365" s="6" t="s">
        <v>297</v>
      </c>
      <c r="L365" s="6">
        <v>6.0</v>
      </c>
      <c r="M365" s="6" t="s">
        <v>308</v>
      </c>
      <c r="N365" s="11">
        <f>IFERROR(__xludf.DUMMYFUNCTION("IFERROR(VALUE(REGEXEXTRACT(M365, ""(\d+)\s+(sessions?|days?|weeks?|Weeks?|Sessions?|Days?)"")), 1)"),10.0)</f>
        <v>10</v>
      </c>
    </row>
    <row r="366" ht="15.75" customHeight="1">
      <c r="A366" s="6" t="s">
        <v>318</v>
      </c>
      <c r="B366" s="21" t="s">
        <v>164</v>
      </c>
      <c r="C366" s="6" t="s">
        <v>324</v>
      </c>
      <c r="D366" s="8" t="s">
        <v>136</v>
      </c>
      <c r="E366" s="8" t="s">
        <v>137</v>
      </c>
      <c r="F366" s="42">
        <v>0.3958333333333333</v>
      </c>
      <c r="G366" s="42">
        <v>0.4166666666666667</v>
      </c>
      <c r="H366" s="7">
        <f t="shared" si="1"/>
        <v>0.5</v>
      </c>
      <c r="I366" s="10">
        <v>112.0</v>
      </c>
      <c r="J366" s="10">
        <f t="shared" si="2"/>
        <v>22.4</v>
      </c>
      <c r="K366" s="6" t="s">
        <v>297</v>
      </c>
      <c r="L366" s="6">
        <v>6.0</v>
      </c>
      <c r="M366" s="6" t="s">
        <v>309</v>
      </c>
      <c r="N366" s="11">
        <f>IFERROR(__xludf.DUMMYFUNCTION("IFERROR(VALUE(REGEXEXTRACT(M366, ""(\d+)\s+(sessions?|days?|weeks?|Weeks?|Sessions?|Days?)"")), 1)"),10.0)</f>
        <v>10</v>
      </c>
    </row>
    <row r="367" ht="15.75" customHeight="1">
      <c r="A367" s="6" t="s">
        <v>318</v>
      </c>
      <c r="B367" s="21" t="s">
        <v>164</v>
      </c>
      <c r="C367" s="6" t="s">
        <v>324</v>
      </c>
      <c r="D367" s="8" t="s">
        <v>136</v>
      </c>
      <c r="E367" s="8" t="s">
        <v>137</v>
      </c>
      <c r="F367" s="42">
        <v>0.4375</v>
      </c>
      <c r="G367" s="42">
        <v>0.4583333333333333</v>
      </c>
      <c r="H367" s="7">
        <f t="shared" si="1"/>
        <v>0.5</v>
      </c>
      <c r="I367" s="10">
        <v>112.0</v>
      </c>
      <c r="J367" s="10">
        <f t="shared" si="2"/>
        <v>22.4</v>
      </c>
      <c r="K367" s="6" t="s">
        <v>297</v>
      </c>
      <c r="L367" s="6">
        <v>6.0</v>
      </c>
      <c r="M367" s="6" t="s">
        <v>309</v>
      </c>
      <c r="N367" s="11">
        <f>IFERROR(__xludf.DUMMYFUNCTION("IFERROR(VALUE(REGEXEXTRACT(M367, ""(\d+)\s+(sessions?|days?|weeks?|Weeks?|Sessions?|Days?)"")), 1)"),10.0)</f>
        <v>10</v>
      </c>
    </row>
    <row r="368" ht="15.75" customHeight="1">
      <c r="A368" s="6" t="s">
        <v>318</v>
      </c>
      <c r="B368" s="21" t="s">
        <v>164</v>
      </c>
      <c r="C368" s="6" t="s">
        <v>324</v>
      </c>
      <c r="D368" s="8" t="s">
        <v>136</v>
      </c>
      <c r="E368" s="8" t="s">
        <v>137</v>
      </c>
      <c r="F368" s="42">
        <v>0.4791666666666667</v>
      </c>
      <c r="G368" s="42">
        <v>0.5</v>
      </c>
      <c r="H368" s="7">
        <f t="shared" si="1"/>
        <v>0.5</v>
      </c>
      <c r="I368" s="10">
        <v>112.0</v>
      </c>
      <c r="J368" s="10">
        <f t="shared" si="2"/>
        <v>22.4</v>
      </c>
      <c r="K368" s="6" t="s">
        <v>297</v>
      </c>
      <c r="L368" s="6">
        <v>6.0</v>
      </c>
      <c r="M368" s="6" t="s">
        <v>309</v>
      </c>
      <c r="N368" s="11">
        <f>IFERROR(__xludf.DUMMYFUNCTION("IFERROR(VALUE(REGEXEXTRACT(M368, ""(\d+)\s+(sessions?|days?|weeks?|Weeks?|Sessions?|Days?)"")), 1)"),10.0)</f>
        <v>10</v>
      </c>
    </row>
    <row r="369" ht="15.75" customHeight="1">
      <c r="A369" s="6" t="s">
        <v>318</v>
      </c>
      <c r="B369" s="21" t="s">
        <v>164</v>
      </c>
      <c r="C369" s="6" t="s">
        <v>324</v>
      </c>
      <c r="D369" s="8" t="s">
        <v>136</v>
      </c>
      <c r="E369" s="8" t="s">
        <v>137</v>
      </c>
      <c r="F369" s="42">
        <v>0.4583333333333333</v>
      </c>
      <c r="G369" s="42">
        <v>0.4791666666666667</v>
      </c>
      <c r="H369" s="7">
        <f t="shared" si="1"/>
        <v>0.5</v>
      </c>
      <c r="I369" s="10">
        <v>112.0</v>
      </c>
      <c r="J369" s="10">
        <f t="shared" si="2"/>
        <v>22.4</v>
      </c>
      <c r="K369" s="6" t="s">
        <v>297</v>
      </c>
      <c r="L369" s="6">
        <v>6.0</v>
      </c>
      <c r="M369" s="6" t="s">
        <v>309</v>
      </c>
      <c r="N369" s="11">
        <f>IFERROR(__xludf.DUMMYFUNCTION("IFERROR(VALUE(REGEXEXTRACT(M369, ""(\d+)\s+(sessions?|days?|weeks?|Weeks?|Sessions?|Days?)"")), 1)"),10.0)</f>
        <v>10</v>
      </c>
    </row>
    <row r="370" ht="15.75" customHeight="1">
      <c r="A370" s="6" t="s">
        <v>318</v>
      </c>
      <c r="B370" s="21" t="s">
        <v>164</v>
      </c>
      <c r="C370" s="6" t="s">
        <v>324</v>
      </c>
      <c r="D370" s="8" t="s">
        <v>136</v>
      </c>
      <c r="E370" s="8" t="s">
        <v>137</v>
      </c>
      <c r="F370" s="42">
        <v>0.375</v>
      </c>
      <c r="G370" s="42">
        <v>0.3958333333333333</v>
      </c>
      <c r="H370" s="7">
        <f t="shared" si="1"/>
        <v>0.5</v>
      </c>
      <c r="I370" s="10">
        <v>112.0</v>
      </c>
      <c r="J370" s="10">
        <f t="shared" si="2"/>
        <v>22.4</v>
      </c>
      <c r="K370" s="6" t="s">
        <v>297</v>
      </c>
      <c r="L370" s="6">
        <v>6.0</v>
      </c>
      <c r="M370" s="6" t="s">
        <v>310</v>
      </c>
      <c r="N370" s="11">
        <f>IFERROR(__xludf.DUMMYFUNCTION("IFERROR(VALUE(REGEXEXTRACT(M370, ""(\d+)\s+(sessions?|days?|weeks?|Weeks?|Sessions?|Days?)"")), 1)"),10.0)</f>
        <v>10</v>
      </c>
    </row>
    <row r="371" ht="15.75" customHeight="1">
      <c r="A371" s="6" t="s">
        <v>318</v>
      </c>
      <c r="B371" s="21" t="s">
        <v>164</v>
      </c>
      <c r="C371" s="6" t="s">
        <v>324</v>
      </c>
      <c r="D371" s="8" t="s">
        <v>136</v>
      </c>
      <c r="E371" s="8" t="s">
        <v>137</v>
      </c>
      <c r="F371" s="42">
        <v>0.3958333333333333</v>
      </c>
      <c r="G371" s="42">
        <v>0.4166666666666667</v>
      </c>
      <c r="H371" s="7">
        <f t="shared" si="1"/>
        <v>0.5</v>
      </c>
      <c r="I371" s="10">
        <v>112.0</v>
      </c>
      <c r="J371" s="10">
        <f t="shared" si="2"/>
        <v>22.4</v>
      </c>
      <c r="K371" s="6" t="s">
        <v>297</v>
      </c>
      <c r="L371" s="6">
        <v>6.0</v>
      </c>
      <c r="M371" s="6" t="s">
        <v>310</v>
      </c>
      <c r="N371" s="11">
        <f>IFERROR(__xludf.DUMMYFUNCTION("IFERROR(VALUE(REGEXEXTRACT(M371, ""(\d+)\s+(sessions?|days?|weeks?|Weeks?|Sessions?|Days?)"")), 1)"),10.0)</f>
        <v>10</v>
      </c>
    </row>
    <row r="372" ht="15.75" customHeight="1">
      <c r="A372" s="6" t="s">
        <v>318</v>
      </c>
      <c r="B372" s="21" t="s">
        <v>164</v>
      </c>
      <c r="C372" s="6" t="s">
        <v>324</v>
      </c>
      <c r="D372" s="8" t="s">
        <v>136</v>
      </c>
      <c r="E372" s="8" t="s">
        <v>137</v>
      </c>
      <c r="F372" s="42">
        <v>0.4166666666666667</v>
      </c>
      <c r="G372" s="42">
        <v>0.4375</v>
      </c>
      <c r="H372" s="7">
        <f t="shared" si="1"/>
        <v>0.5</v>
      </c>
      <c r="I372" s="10">
        <v>112.0</v>
      </c>
      <c r="J372" s="10">
        <f t="shared" si="2"/>
        <v>22.4</v>
      </c>
      <c r="K372" s="6" t="s">
        <v>297</v>
      </c>
      <c r="L372" s="6">
        <v>6.0</v>
      </c>
      <c r="M372" s="6" t="s">
        <v>310</v>
      </c>
      <c r="N372" s="11">
        <f>IFERROR(__xludf.DUMMYFUNCTION("IFERROR(VALUE(REGEXEXTRACT(M372, ""(\d+)\s+(sessions?|days?|weeks?|Weeks?|Sessions?|Days?)"")), 1)"),10.0)</f>
        <v>10</v>
      </c>
    </row>
    <row r="373" ht="15.75" customHeight="1">
      <c r="A373" s="6" t="s">
        <v>318</v>
      </c>
      <c r="B373" s="21" t="s">
        <v>164</v>
      </c>
      <c r="C373" s="6" t="s">
        <v>324</v>
      </c>
      <c r="D373" s="8" t="s">
        <v>136</v>
      </c>
      <c r="E373" s="8" t="s">
        <v>137</v>
      </c>
      <c r="F373" s="42">
        <v>0.4375</v>
      </c>
      <c r="G373" s="42">
        <v>0.4583333333333333</v>
      </c>
      <c r="H373" s="7">
        <f t="shared" si="1"/>
        <v>0.5</v>
      </c>
      <c r="I373" s="10">
        <v>112.0</v>
      </c>
      <c r="J373" s="10">
        <f t="shared" si="2"/>
        <v>22.4</v>
      </c>
      <c r="K373" s="6" t="s">
        <v>297</v>
      </c>
      <c r="L373" s="6">
        <v>6.0</v>
      </c>
      <c r="M373" s="6" t="s">
        <v>310</v>
      </c>
      <c r="N373" s="11">
        <f>IFERROR(__xludf.DUMMYFUNCTION("IFERROR(VALUE(REGEXEXTRACT(M373, ""(\d+)\s+(sessions?|days?|weeks?|Weeks?|Sessions?|Days?)"")), 1)"),10.0)</f>
        <v>10</v>
      </c>
    </row>
    <row r="374" ht="15.75" customHeight="1">
      <c r="A374" s="6" t="s">
        <v>318</v>
      </c>
      <c r="B374" s="21" t="s">
        <v>164</v>
      </c>
      <c r="C374" s="6" t="s">
        <v>324</v>
      </c>
      <c r="D374" s="8" t="s">
        <v>136</v>
      </c>
      <c r="E374" s="8" t="s">
        <v>137</v>
      </c>
      <c r="F374" s="42">
        <v>0.4583333333333333</v>
      </c>
      <c r="G374" s="42">
        <v>0.4791666666666667</v>
      </c>
      <c r="H374" s="7">
        <f t="shared" si="1"/>
        <v>0.5</v>
      </c>
      <c r="I374" s="10">
        <v>112.0</v>
      </c>
      <c r="J374" s="10">
        <f t="shared" si="2"/>
        <v>22.4</v>
      </c>
      <c r="K374" s="6" t="s">
        <v>297</v>
      </c>
      <c r="L374" s="6">
        <v>6.0</v>
      </c>
      <c r="M374" s="6" t="s">
        <v>310</v>
      </c>
      <c r="N374" s="11">
        <f>IFERROR(__xludf.DUMMYFUNCTION("IFERROR(VALUE(REGEXEXTRACT(M374, ""(\d+)\s+(sessions?|days?|weeks?|Weeks?|Sessions?|Days?)"")), 1)"),10.0)</f>
        <v>10</v>
      </c>
    </row>
    <row r="375" ht="15.75" customHeight="1">
      <c r="A375" s="6" t="s">
        <v>318</v>
      </c>
      <c r="B375" s="21" t="s">
        <v>164</v>
      </c>
      <c r="C375" s="6" t="s">
        <v>324</v>
      </c>
      <c r="D375" s="8" t="s">
        <v>136</v>
      </c>
      <c r="E375" s="8" t="s">
        <v>137</v>
      </c>
      <c r="F375" s="42">
        <v>0.7083333333333334</v>
      </c>
      <c r="G375" s="42">
        <v>0.7291666666666666</v>
      </c>
      <c r="H375" s="7">
        <f t="shared" si="1"/>
        <v>0.5</v>
      </c>
      <c r="I375" s="10">
        <v>112.0</v>
      </c>
      <c r="J375" s="10">
        <f t="shared" si="2"/>
        <v>22.4</v>
      </c>
      <c r="K375" s="6" t="s">
        <v>297</v>
      </c>
      <c r="L375" s="6">
        <v>6.0</v>
      </c>
      <c r="M375" s="6" t="s">
        <v>305</v>
      </c>
      <c r="N375" s="11">
        <f>IFERROR(__xludf.DUMMYFUNCTION("IFERROR(VALUE(REGEXEXTRACT(M375, ""(\d+)\s+(sessions?|days?|weeks?|Weeks?|Sessions?|Days?)"")), 1)"),10.0)</f>
        <v>10</v>
      </c>
    </row>
    <row r="376" ht="15.75" customHeight="1">
      <c r="A376" s="6" t="s">
        <v>318</v>
      </c>
      <c r="B376" s="21" t="s">
        <v>164</v>
      </c>
      <c r="C376" s="6" t="s">
        <v>324</v>
      </c>
      <c r="D376" s="8" t="s">
        <v>136</v>
      </c>
      <c r="E376" s="8" t="s">
        <v>137</v>
      </c>
      <c r="F376" s="42">
        <v>0.7291666666666666</v>
      </c>
      <c r="G376" s="42">
        <v>0.75</v>
      </c>
      <c r="H376" s="7">
        <f t="shared" si="1"/>
        <v>0.5</v>
      </c>
      <c r="I376" s="10">
        <v>112.0</v>
      </c>
      <c r="J376" s="10">
        <f t="shared" si="2"/>
        <v>22.4</v>
      </c>
      <c r="K376" s="6" t="s">
        <v>297</v>
      </c>
      <c r="L376" s="6">
        <v>6.0</v>
      </c>
      <c r="M376" s="6" t="s">
        <v>305</v>
      </c>
      <c r="N376" s="11">
        <f>IFERROR(__xludf.DUMMYFUNCTION("IFERROR(VALUE(REGEXEXTRACT(M376, ""(\d+)\s+(sessions?|days?|weeks?|Weeks?|Sessions?|Days?)"")), 1)"),10.0)</f>
        <v>10</v>
      </c>
    </row>
    <row r="377" ht="15.75" customHeight="1">
      <c r="A377" s="6" t="s">
        <v>318</v>
      </c>
      <c r="B377" s="21" t="s">
        <v>164</v>
      </c>
      <c r="C377" s="6" t="s">
        <v>324</v>
      </c>
      <c r="D377" s="8" t="s">
        <v>136</v>
      </c>
      <c r="E377" s="8" t="s">
        <v>137</v>
      </c>
      <c r="F377" s="42">
        <v>0.7708333333333334</v>
      </c>
      <c r="G377" s="42">
        <v>0.7916666666666666</v>
      </c>
      <c r="H377" s="7">
        <f t="shared" si="1"/>
        <v>0.5</v>
      </c>
      <c r="I377" s="10">
        <v>112.0</v>
      </c>
      <c r="J377" s="10">
        <f t="shared" si="2"/>
        <v>22.4</v>
      </c>
      <c r="K377" s="6" t="s">
        <v>297</v>
      </c>
      <c r="L377" s="6">
        <v>6.0</v>
      </c>
      <c r="M377" s="6" t="s">
        <v>305</v>
      </c>
      <c r="N377" s="11">
        <f>IFERROR(__xludf.DUMMYFUNCTION("IFERROR(VALUE(REGEXEXTRACT(M377, ""(\d+)\s+(sessions?|days?|weeks?|Weeks?|Sessions?|Days?)"")), 1)"),10.0)</f>
        <v>10</v>
      </c>
    </row>
    <row r="378" ht="15.75" customHeight="1">
      <c r="A378" s="6" t="s">
        <v>318</v>
      </c>
      <c r="B378" s="21" t="s">
        <v>164</v>
      </c>
      <c r="C378" s="6" t="s">
        <v>324</v>
      </c>
      <c r="D378" s="8" t="s">
        <v>136</v>
      </c>
      <c r="E378" s="8" t="s">
        <v>137</v>
      </c>
      <c r="F378" s="42">
        <v>0.6875</v>
      </c>
      <c r="G378" s="42">
        <v>0.7083333333333334</v>
      </c>
      <c r="H378" s="7">
        <f t="shared" si="1"/>
        <v>0.5</v>
      </c>
      <c r="I378" s="10">
        <v>112.0</v>
      </c>
      <c r="J378" s="10">
        <f t="shared" si="2"/>
        <v>22.4</v>
      </c>
      <c r="K378" s="6" t="s">
        <v>297</v>
      </c>
      <c r="L378" s="6">
        <v>1.0</v>
      </c>
      <c r="M378" s="6" t="s">
        <v>305</v>
      </c>
      <c r="N378" s="11">
        <f>IFERROR(__xludf.DUMMYFUNCTION("IFERROR(VALUE(REGEXEXTRACT(M378, ""(\d+)\s+(sessions?|days?|weeks?|Weeks?|Sessions?|Days?)"")), 1)"),10.0)</f>
        <v>10</v>
      </c>
    </row>
    <row r="379" ht="15.75" customHeight="1">
      <c r="A379" s="6" t="s">
        <v>318</v>
      </c>
      <c r="B379" s="21" t="s">
        <v>164</v>
      </c>
      <c r="C379" s="6" t="s">
        <v>324</v>
      </c>
      <c r="D379" s="8" t="s">
        <v>136</v>
      </c>
      <c r="E379" s="8" t="s">
        <v>137</v>
      </c>
      <c r="F379" s="42">
        <v>0.3541666666666667</v>
      </c>
      <c r="G379" s="42">
        <v>0.375</v>
      </c>
      <c r="H379" s="7">
        <f t="shared" si="1"/>
        <v>0.5</v>
      </c>
      <c r="I379" s="10">
        <v>56.0</v>
      </c>
      <c r="J379" s="10">
        <f t="shared" si="2"/>
        <v>22.4</v>
      </c>
      <c r="K379" s="6" t="s">
        <v>297</v>
      </c>
      <c r="L379" s="6">
        <v>1.0</v>
      </c>
      <c r="M379" s="6" t="s">
        <v>299</v>
      </c>
      <c r="N379" s="11">
        <f>IFERROR(__xludf.DUMMYFUNCTION("IFERROR(VALUE(REGEXEXTRACT(M379, ""(\d+)\s+(sessions?|days?|weeks?|Weeks?|Sessions?|Days?)"")), 1)"),5.0)</f>
        <v>5</v>
      </c>
    </row>
    <row r="380" ht="15.75" customHeight="1">
      <c r="A380" s="6" t="s">
        <v>318</v>
      </c>
      <c r="B380" s="21" t="s">
        <v>164</v>
      </c>
      <c r="C380" s="6" t="s">
        <v>324</v>
      </c>
      <c r="D380" s="8" t="s">
        <v>136</v>
      </c>
      <c r="E380" s="8" t="s">
        <v>137</v>
      </c>
      <c r="F380" s="42">
        <v>0.3958333333333333</v>
      </c>
      <c r="G380" s="42">
        <v>0.4166666666666667</v>
      </c>
      <c r="H380" s="7">
        <f t="shared" si="1"/>
        <v>0.5</v>
      </c>
      <c r="I380" s="10">
        <v>56.0</v>
      </c>
      <c r="J380" s="10">
        <f t="shared" si="2"/>
        <v>22.4</v>
      </c>
      <c r="K380" s="6" t="s">
        <v>297</v>
      </c>
      <c r="L380" s="6" t="s">
        <v>298</v>
      </c>
      <c r="M380" s="6" t="s">
        <v>299</v>
      </c>
      <c r="N380" s="11">
        <f>IFERROR(__xludf.DUMMYFUNCTION("IFERROR(VALUE(REGEXEXTRACT(M380, ""(\d+)\s+(sessions?|days?|weeks?|Weeks?|Sessions?|Days?)"")), 1)"),5.0)</f>
        <v>5</v>
      </c>
    </row>
    <row r="381" ht="15.75" customHeight="1">
      <c r="A381" s="6" t="s">
        <v>318</v>
      </c>
      <c r="B381" s="21" t="s">
        <v>164</v>
      </c>
      <c r="C381" s="6" t="s">
        <v>324</v>
      </c>
      <c r="D381" s="8" t="s">
        <v>136</v>
      </c>
      <c r="E381" s="8" t="s">
        <v>137</v>
      </c>
      <c r="F381" s="42">
        <v>0.4166666666666667</v>
      </c>
      <c r="G381" s="42">
        <v>0.4375</v>
      </c>
      <c r="H381" s="7">
        <f t="shared" si="1"/>
        <v>0.5</v>
      </c>
      <c r="I381" s="10">
        <v>56.0</v>
      </c>
      <c r="J381" s="10">
        <f t="shared" si="2"/>
        <v>22.4</v>
      </c>
      <c r="K381" s="6" t="s">
        <v>297</v>
      </c>
      <c r="L381" s="6">
        <v>2.0</v>
      </c>
      <c r="M381" s="6" t="s">
        <v>299</v>
      </c>
      <c r="N381" s="11">
        <f>IFERROR(__xludf.DUMMYFUNCTION("IFERROR(VALUE(REGEXEXTRACT(M381, ""(\d+)\s+(sessions?|days?|weeks?|Weeks?|Sessions?|Days?)"")), 1)"),5.0)</f>
        <v>5</v>
      </c>
    </row>
    <row r="382" ht="15.75" customHeight="1">
      <c r="A382" s="6" t="s">
        <v>318</v>
      </c>
      <c r="B382" s="21" t="s">
        <v>164</v>
      </c>
      <c r="C382" s="6" t="s">
        <v>324</v>
      </c>
      <c r="D382" s="8" t="s">
        <v>136</v>
      </c>
      <c r="E382" s="8" t="s">
        <v>137</v>
      </c>
      <c r="F382" s="42">
        <v>0.4375</v>
      </c>
      <c r="G382" s="42">
        <v>0.4583333333333333</v>
      </c>
      <c r="H382" s="7">
        <f t="shared" si="1"/>
        <v>0.5</v>
      </c>
      <c r="I382" s="10">
        <v>56.0</v>
      </c>
      <c r="J382" s="10">
        <f t="shared" si="2"/>
        <v>22.4</v>
      </c>
      <c r="K382" s="6" t="s">
        <v>297</v>
      </c>
      <c r="L382" s="6">
        <v>1.0</v>
      </c>
      <c r="M382" s="6" t="s">
        <v>299</v>
      </c>
      <c r="N382" s="11">
        <f>IFERROR(__xludf.DUMMYFUNCTION("IFERROR(VALUE(REGEXEXTRACT(M382, ""(\d+)\s+(sessions?|days?|weeks?|Weeks?|Sessions?|Days?)"")), 1)"),5.0)</f>
        <v>5</v>
      </c>
    </row>
    <row r="383" ht="15.75" customHeight="1">
      <c r="A383" s="6" t="s">
        <v>318</v>
      </c>
      <c r="B383" s="21" t="s">
        <v>164</v>
      </c>
      <c r="C383" s="6" t="s">
        <v>324</v>
      </c>
      <c r="D383" s="8" t="s">
        <v>136</v>
      </c>
      <c r="E383" s="8" t="s">
        <v>137</v>
      </c>
      <c r="F383" s="42">
        <v>0.4583333333333333</v>
      </c>
      <c r="G383" s="41">
        <v>0.4791666666666667</v>
      </c>
      <c r="H383" s="7">
        <f t="shared" si="1"/>
        <v>0.5</v>
      </c>
      <c r="I383" s="10">
        <v>56.0</v>
      </c>
      <c r="J383" s="10">
        <f t="shared" si="2"/>
        <v>22.4</v>
      </c>
      <c r="K383" s="6" t="s">
        <v>297</v>
      </c>
      <c r="L383" s="6">
        <v>3.0</v>
      </c>
      <c r="M383" s="6" t="s">
        <v>299</v>
      </c>
      <c r="N383" s="11">
        <f>IFERROR(__xludf.DUMMYFUNCTION("IFERROR(VALUE(REGEXEXTRACT(M383, ""(\d+)\s+(sessions?|days?|weeks?|Weeks?|Sessions?|Days?)"")), 1)"),5.0)</f>
        <v>5</v>
      </c>
    </row>
    <row r="384" ht="15.75" customHeight="1">
      <c r="A384" s="6" t="s">
        <v>318</v>
      </c>
      <c r="B384" s="21" t="s">
        <v>164</v>
      </c>
      <c r="C384" s="6" t="s">
        <v>324</v>
      </c>
      <c r="D384" s="8" t="s">
        <v>136</v>
      </c>
      <c r="E384" s="8" t="s">
        <v>137</v>
      </c>
      <c r="F384" s="42">
        <v>0.7083333333333334</v>
      </c>
      <c r="G384" s="42">
        <v>0.7291666666666666</v>
      </c>
      <c r="H384" s="7">
        <f t="shared" si="1"/>
        <v>0.5</v>
      </c>
      <c r="I384" s="10">
        <v>56.0</v>
      </c>
      <c r="J384" s="10">
        <f t="shared" si="2"/>
        <v>22.4</v>
      </c>
      <c r="K384" s="6" t="s">
        <v>297</v>
      </c>
      <c r="L384" s="6" t="s">
        <v>298</v>
      </c>
      <c r="M384" s="6" t="s">
        <v>299</v>
      </c>
      <c r="N384" s="11">
        <f>IFERROR(__xludf.DUMMYFUNCTION("IFERROR(VALUE(REGEXEXTRACT(M384, ""(\d+)\s+(sessions?|days?|weeks?|Weeks?|Sessions?|Days?)"")), 1)"),5.0)</f>
        <v>5</v>
      </c>
    </row>
    <row r="385" ht="15.75" customHeight="1">
      <c r="A385" s="6" t="s">
        <v>318</v>
      </c>
      <c r="B385" s="21" t="s">
        <v>164</v>
      </c>
      <c r="C385" s="6" t="s">
        <v>324</v>
      </c>
      <c r="D385" s="8" t="s">
        <v>136</v>
      </c>
      <c r="E385" s="8" t="s">
        <v>137</v>
      </c>
      <c r="F385" s="42">
        <v>0.7291666666666666</v>
      </c>
      <c r="G385" s="42">
        <v>0.75</v>
      </c>
      <c r="H385" s="7">
        <f t="shared" si="1"/>
        <v>0.5</v>
      </c>
      <c r="I385" s="10">
        <v>56.0</v>
      </c>
      <c r="J385" s="10">
        <f t="shared" si="2"/>
        <v>22.4</v>
      </c>
      <c r="K385" s="6" t="s">
        <v>297</v>
      </c>
      <c r="L385" s="6">
        <v>1.0</v>
      </c>
      <c r="M385" s="6" t="s">
        <v>299</v>
      </c>
      <c r="N385" s="11">
        <f>IFERROR(__xludf.DUMMYFUNCTION("IFERROR(VALUE(REGEXEXTRACT(M385, ""(\d+)\s+(sessions?|days?|weeks?|Weeks?|Sessions?|Days?)"")), 1)"),5.0)</f>
        <v>5</v>
      </c>
    </row>
    <row r="386" ht="15.75" customHeight="1">
      <c r="A386" s="6" t="s">
        <v>318</v>
      </c>
      <c r="B386" s="21" t="s">
        <v>164</v>
      </c>
      <c r="C386" s="6" t="s">
        <v>324</v>
      </c>
      <c r="D386" s="8" t="s">
        <v>136</v>
      </c>
      <c r="E386" s="8" t="s">
        <v>137</v>
      </c>
      <c r="F386" s="42">
        <v>0.75</v>
      </c>
      <c r="G386" s="42">
        <v>0.7708333333333334</v>
      </c>
      <c r="H386" s="7">
        <f t="shared" si="1"/>
        <v>0.5</v>
      </c>
      <c r="I386" s="10">
        <v>56.0</v>
      </c>
      <c r="J386" s="10">
        <f t="shared" si="2"/>
        <v>22.4</v>
      </c>
      <c r="K386" s="6" t="s">
        <v>297</v>
      </c>
      <c r="L386" s="6">
        <v>2.0</v>
      </c>
      <c r="M386" s="6" t="s">
        <v>299</v>
      </c>
      <c r="N386" s="11">
        <f>IFERROR(__xludf.DUMMYFUNCTION("IFERROR(VALUE(REGEXEXTRACT(M386, ""(\d+)\s+(sessions?|days?|weeks?|Weeks?|Sessions?|Days?)"")), 1)"),5.0)</f>
        <v>5</v>
      </c>
    </row>
    <row r="387" ht="15.75" customHeight="1">
      <c r="A387" s="6" t="s">
        <v>318</v>
      </c>
      <c r="B387" s="21" t="s">
        <v>164</v>
      </c>
      <c r="C387" s="6" t="s">
        <v>324</v>
      </c>
      <c r="D387" s="8" t="s">
        <v>136</v>
      </c>
      <c r="E387" s="8" t="s">
        <v>137</v>
      </c>
      <c r="F387" s="42">
        <v>0.3958333333333333</v>
      </c>
      <c r="G387" s="42">
        <v>0.4166666666666667</v>
      </c>
      <c r="H387" s="7">
        <f t="shared" si="1"/>
        <v>0.5</v>
      </c>
      <c r="I387" s="10">
        <v>56.0</v>
      </c>
      <c r="J387" s="10">
        <f t="shared" si="2"/>
        <v>22.4</v>
      </c>
      <c r="K387" s="6" t="s">
        <v>297</v>
      </c>
      <c r="L387" s="6">
        <v>3.0</v>
      </c>
      <c r="M387" s="6" t="s">
        <v>304</v>
      </c>
      <c r="N387" s="11">
        <f>IFERROR(__xludf.DUMMYFUNCTION("IFERROR(VALUE(REGEXEXTRACT(M387, ""(\d+)\s+(sessions?|days?|weeks?|Weeks?|Sessions?|Days?)"")), 1)"),5.0)</f>
        <v>5</v>
      </c>
    </row>
    <row r="388" ht="15.75" customHeight="1">
      <c r="A388" s="6" t="s">
        <v>318</v>
      </c>
      <c r="B388" s="21" t="s">
        <v>164</v>
      </c>
      <c r="C388" s="6" t="s">
        <v>324</v>
      </c>
      <c r="D388" s="8" t="s">
        <v>136</v>
      </c>
      <c r="E388" s="8" t="s">
        <v>137</v>
      </c>
      <c r="F388" s="42">
        <v>0.4166666666666667</v>
      </c>
      <c r="G388" s="42">
        <v>0.4375</v>
      </c>
      <c r="H388" s="7">
        <f t="shared" si="1"/>
        <v>0.5</v>
      </c>
      <c r="I388" s="10">
        <v>56.0</v>
      </c>
      <c r="J388" s="10">
        <f t="shared" si="2"/>
        <v>22.4</v>
      </c>
      <c r="K388" s="6" t="s">
        <v>297</v>
      </c>
      <c r="L388" s="6">
        <v>5.0</v>
      </c>
      <c r="M388" s="6" t="s">
        <v>304</v>
      </c>
      <c r="N388" s="11">
        <f>IFERROR(__xludf.DUMMYFUNCTION("IFERROR(VALUE(REGEXEXTRACT(M388, ""(\d+)\s+(sessions?|days?|weeks?|Weeks?|Sessions?|Days?)"")), 1)"),5.0)</f>
        <v>5</v>
      </c>
    </row>
    <row r="389" ht="15.75" customHeight="1">
      <c r="A389" s="6" t="s">
        <v>318</v>
      </c>
      <c r="B389" s="21" t="s">
        <v>164</v>
      </c>
      <c r="C389" s="6" t="s">
        <v>324</v>
      </c>
      <c r="D389" s="8" t="s">
        <v>136</v>
      </c>
      <c r="E389" s="8" t="s">
        <v>137</v>
      </c>
      <c r="F389" s="42">
        <v>0.4375</v>
      </c>
      <c r="G389" s="42">
        <v>0.4583333333333333</v>
      </c>
      <c r="H389" s="7">
        <f t="shared" si="1"/>
        <v>0.5</v>
      </c>
      <c r="I389" s="10">
        <v>56.0</v>
      </c>
      <c r="J389" s="10">
        <f t="shared" si="2"/>
        <v>22.4</v>
      </c>
      <c r="K389" s="6" t="s">
        <v>297</v>
      </c>
      <c r="L389" s="6">
        <v>5.0</v>
      </c>
      <c r="M389" s="6" t="s">
        <v>304</v>
      </c>
      <c r="N389" s="11">
        <f>IFERROR(__xludf.DUMMYFUNCTION("IFERROR(VALUE(REGEXEXTRACT(M389, ""(\d+)\s+(sessions?|days?|weeks?|Weeks?|Sessions?|Days?)"")), 1)"),5.0)</f>
        <v>5</v>
      </c>
    </row>
    <row r="390" ht="15.75" customHeight="1">
      <c r="A390" s="6" t="s">
        <v>318</v>
      </c>
      <c r="B390" s="21" t="s">
        <v>164</v>
      </c>
      <c r="C390" s="6" t="s">
        <v>324</v>
      </c>
      <c r="D390" s="8" t="s">
        <v>136</v>
      </c>
      <c r="E390" s="8" t="s">
        <v>137</v>
      </c>
      <c r="F390" s="42">
        <v>0.4583333333333333</v>
      </c>
      <c r="G390" s="42">
        <v>0.4791666666666667</v>
      </c>
      <c r="H390" s="7">
        <f t="shared" si="1"/>
        <v>0.5</v>
      </c>
      <c r="I390" s="10">
        <v>56.0</v>
      </c>
      <c r="J390" s="10">
        <f t="shared" si="2"/>
        <v>22.4</v>
      </c>
      <c r="K390" s="6" t="s">
        <v>297</v>
      </c>
      <c r="L390" s="6">
        <v>5.0</v>
      </c>
      <c r="M390" s="6" t="s">
        <v>304</v>
      </c>
      <c r="N390" s="11">
        <f>IFERROR(__xludf.DUMMYFUNCTION("IFERROR(VALUE(REGEXEXTRACT(M390, ""(\d+)\s+(sessions?|days?|weeks?|Weeks?|Sessions?|Days?)"")), 1)"),5.0)</f>
        <v>5</v>
      </c>
    </row>
    <row r="391" ht="15.75" customHeight="1">
      <c r="A391" s="6" t="s">
        <v>318</v>
      </c>
      <c r="B391" s="21" t="s">
        <v>164</v>
      </c>
      <c r="C391" s="6" t="s">
        <v>324</v>
      </c>
      <c r="D391" s="8" t="s">
        <v>136</v>
      </c>
      <c r="E391" s="8" t="s">
        <v>137</v>
      </c>
      <c r="F391" s="42">
        <v>0.7291666666666666</v>
      </c>
      <c r="G391" s="42">
        <v>0.75</v>
      </c>
      <c r="H391" s="7">
        <f t="shared" si="1"/>
        <v>0.5</v>
      </c>
      <c r="I391" s="10">
        <v>56.0</v>
      </c>
      <c r="J391" s="10">
        <f t="shared" si="2"/>
        <v>22.4</v>
      </c>
      <c r="K391" s="6" t="s">
        <v>297</v>
      </c>
      <c r="L391" s="6">
        <v>3.0</v>
      </c>
      <c r="M391" s="6" t="s">
        <v>304</v>
      </c>
      <c r="N391" s="11">
        <f>IFERROR(__xludf.DUMMYFUNCTION("IFERROR(VALUE(REGEXEXTRACT(M391, ""(\d+)\s+(sessions?|days?|weeks?|Weeks?|Sessions?|Days?)"")), 1)"),5.0)</f>
        <v>5</v>
      </c>
    </row>
    <row r="392" ht="15.75" customHeight="1">
      <c r="A392" s="6" t="s">
        <v>318</v>
      </c>
      <c r="B392" s="21" t="s">
        <v>164</v>
      </c>
      <c r="C392" s="6" t="s">
        <v>324</v>
      </c>
      <c r="D392" s="8" t="s">
        <v>136</v>
      </c>
      <c r="E392" s="8" t="s">
        <v>137</v>
      </c>
      <c r="F392" s="42">
        <v>0.75</v>
      </c>
      <c r="G392" s="42">
        <v>0.7708333333333334</v>
      </c>
      <c r="H392" s="7">
        <f t="shared" si="1"/>
        <v>0.5</v>
      </c>
      <c r="I392" s="10">
        <v>56.0</v>
      </c>
      <c r="J392" s="10">
        <f t="shared" si="2"/>
        <v>22.4</v>
      </c>
      <c r="K392" s="6" t="s">
        <v>297</v>
      </c>
      <c r="L392" s="6">
        <v>1.0</v>
      </c>
      <c r="M392" s="6" t="s">
        <v>304</v>
      </c>
      <c r="N392" s="11">
        <f>IFERROR(__xludf.DUMMYFUNCTION("IFERROR(VALUE(REGEXEXTRACT(M392, ""(\d+)\s+(sessions?|days?|weeks?|Weeks?|Sessions?|Days?)"")), 1)"),5.0)</f>
        <v>5</v>
      </c>
    </row>
    <row r="393" ht="15.75" customHeight="1">
      <c r="A393" s="6" t="s">
        <v>318</v>
      </c>
      <c r="B393" s="21" t="s">
        <v>164</v>
      </c>
      <c r="C393" s="6" t="s">
        <v>324</v>
      </c>
      <c r="D393" s="8" t="s">
        <v>136</v>
      </c>
      <c r="E393" s="8" t="s">
        <v>137</v>
      </c>
      <c r="F393" s="41">
        <v>0.75</v>
      </c>
      <c r="G393" s="41">
        <v>0.7708333333333334</v>
      </c>
      <c r="H393" s="7">
        <f t="shared" si="1"/>
        <v>0.5</v>
      </c>
      <c r="I393" s="10">
        <v>112.0</v>
      </c>
      <c r="J393" s="10">
        <f t="shared" si="2"/>
        <v>22.4</v>
      </c>
      <c r="K393" s="6" t="s">
        <v>297</v>
      </c>
      <c r="L393" s="6">
        <v>6.0</v>
      </c>
      <c r="M393" s="6" t="s">
        <v>311</v>
      </c>
      <c r="N393" s="11">
        <f>IFERROR(__xludf.DUMMYFUNCTION("IFERROR(VALUE(REGEXEXTRACT(M393, ""(\d+)\s+(sessions?|days?|weeks?|Weeks?|Sessions?|Days?)"")), 1)"),10.0)</f>
        <v>10</v>
      </c>
    </row>
    <row r="394" ht="15.75" customHeight="1">
      <c r="A394" s="6" t="s">
        <v>318</v>
      </c>
      <c r="B394" s="21" t="s">
        <v>164</v>
      </c>
      <c r="C394" s="6" t="s">
        <v>324</v>
      </c>
      <c r="D394" s="8" t="s">
        <v>136</v>
      </c>
      <c r="E394" s="8" t="s">
        <v>137</v>
      </c>
      <c r="F394" s="41">
        <v>0.7708333333333334</v>
      </c>
      <c r="G394" s="41">
        <v>0.7916666666666666</v>
      </c>
      <c r="H394" s="7">
        <f t="shared" si="1"/>
        <v>0.5</v>
      </c>
      <c r="I394" s="10">
        <v>112.0</v>
      </c>
      <c r="J394" s="10">
        <f t="shared" si="2"/>
        <v>22.4</v>
      </c>
      <c r="K394" s="6" t="s">
        <v>297</v>
      </c>
      <c r="L394" s="6">
        <v>6.0</v>
      </c>
      <c r="M394" s="6" t="s">
        <v>311</v>
      </c>
      <c r="N394" s="11">
        <f>IFERROR(__xludf.DUMMYFUNCTION("IFERROR(VALUE(REGEXEXTRACT(M394, ""(\d+)\s+(sessions?|days?|weeks?|Weeks?|Sessions?|Days?)"")), 1)"),10.0)</f>
        <v>10</v>
      </c>
    </row>
    <row r="395" ht="15.75" customHeight="1">
      <c r="A395" s="6" t="s">
        <v>318</v>
      </c>
      <c r="B395" s="21" t="s">
        <v>164</v>
      </c>
      <c r="C395" s="6" t="s">
        <v>324</v>
      </c>
      <c r="D395" s="8" t="s">
        <v>136</v>
      </c>
      <c r="E395" s="8" t="s">
        <v>137</v>
      </c>
      <c r="F395" s="41">
        <v>0.7291666666666666</v>
      </c>
      <c r="G395" s="41">
        <v>0.75</v>
      </c>
      <c r="H395" s="7">
        <f t="shared" si="1"/>
        <v>0.5</v>
      </c>
      <c r="I395" s="10">
        <v>112.0</v>
      </c>
      <c r="J395" s="10">
        <f t="shared" si="2"/>
        <v>22.4</v>
      </c>
      <c r="K395" s="6" t="s">
        <v>297</v>
      </c>
      <c r="L395" s="6">
        <v>6.0</v>
      </c>
      <c r="M395" s="6" t="s">
        <v>307</v>
      </c>
      <c r="N395" s="11">
        <f>IFERROR(__xludf.DUMMYFUNCTION("IFERROR(VALUE(REGEXEXTRACT(M395, ""(\d+)\s+(sessions?|days?|weeks?|Weeks?|Sessions?|Days?)"")), 1)"),10.0)</f>
        <v>10</v>
      </c>
    </row>
    <row r="396" ht="15.75" customHeight="1">
      <c r="A396" s="6" t="s">
        <v>318</v>
      </c>
      <c r="B396" s="21" t="s">
        <v>164</v>
      </c>
      <c r="C396" s="6" t="s">
        <v>324</v>
      </c>
      <c r="D396" s="8" t="s">
        <v>136</v>
      </c>
      <c r="E396" s="8" t="s">
        <v>137</v>
      </c>
      <c r="F396" s="41">
        <v>0.7916666666666666</v>
      </c>
      <c r="G396" s="41">
        <v>0.8125</v>
      </c>
      <c r="H396" s="7">
        <f t="shared" si="1"/>
        <v>0.5</v>
      </c>
      <c r="I396" s="10">
        <v>112.0</v>
      </c>
      <c r="J396" s="10">
        <f t="shared" si="2"/>
        <v>22.4</v>
      </c>
      <c r="K396" s="6" t="s">
        <v>297</v>
      </c>
      <c r="L396" s="6">
        <v>6.0</v>
      </c>
      <c r="M396" s="6" t="s">
        <v>307</v>
      </c>
      <c r="N396" s="11">
        <f>IFERROR(__xludf.DUMMYFUNCTION("IFERROR(VALUE(REGEXEXTRACT(M396, ""(\d+)\s+(sessions?|days?|weeks?|Weeks?|Sessions?|Days?)"")), 1)"),10.0)</f>
        <v>10</v>
      </c>
    </row>
    <row r="397" ht="15.75" customHeight="1">
      <c r="A397" s="6" t="s">
        <v>318</v>
      </c>
      <c r="B397" s="21" t="s">
        <v>164</v>
      </c>
      <c r="C397" s="6" t="s">
        <v>324</v>
      </c>
      <c r="D397" s="8" t="s">
        <v>136</v>
      </c>
      <c r="E397" s="8" t="s">
        <v>137</v>
      </c>
      <c r="F397" s="41">
        <v>0.8125</v>
      </c>
      <c r="G397" s="41">
        <v>0.8333333333333334</v>
      </c>
      <c r="H397" s="7">
        <f t="shared" si="1"/>
        <v>0.5</v>
      </c>
      <c r="I397" s="10">
        <v>112.0</v>
      </c>
      <c r="J397" s="10">
        <f t="shared" si="2"/>
        <v>22.4</v>
      </c>
      <c r="K397" s="6" t="s">
        <v>297</v>
      </c>
      <c r="L397" s="6">
        <v>6.0</v>
      </c>
      <c r="M397" s="6" t="s">
        <v>307</v>
      </c>
      <c r="N397" s="11">
        <f>IFERROR(__xludf.DUMMYFUNCTION("IFERROR(VALUE(REGEXEXTRACT(M397, ""(\d+)\s+(sessions?|days?|weeks?|Weeks?|Sessions?|Days?)"")), 1)"),10.0)</f>
        <v>10</v>
      </c>
    </row>
    <row r="398" ht="15.75" customHeight="1">
      <c r="A398" s="6" t="s">
        <v>318</v>
      </c>
      <c r="B398" s="21" t="s">
        <v>164</v>
      </c>
      <c r="C398" s="6" t="s">
        <v>324</v>
      </c>
      <c r="D398" s="8" t="s">
        <v>136</v>
      </c>
      <c r="E398" s="8" t="s">
        <v>137</v>
      </c>
      <c r="F398" s="41">
        <v>0.6875</v>
      </c>
      <c r="G398" s="41">
        <v>0.7083333333333334</v>
      </c>
      <c r="H398" s="7">
        <f t="shared" si="1"/>
        <v>0.5</v>
      </c>
      <c r="I398" s="10">
        <v>112.0</v>
      </c>
      <c r="J398" s="10">
        <f t="shared" si="2"/>
        <v>22.4</v>
      </c>
      <c r="K398" s="6" t="s">
        <v>297</v>
      </c>
      <c r="L398" s="6">
        <v>6.0</v>
      </c>
      <c r="M398" s="6" t="s">
        <v>308</v>
      </c>
      <c r="N398" s="11">
        <f>IFERROR(__xludf.DUMMYFUNCTION("IFERROR(VALUE(REGEXEXTRACT(M398, ""(\d+)\s+(sessions?|days?|weeks?|Weeks?|Sessions?|Days?)"")), 1)"),10.0)</f>
        <v>10</v>
      </c>
    </row>
    <row r="399" ht="15.75" customHeight="1">
      <c r="A399" s="6" t="s">
        <v>318</v>
      </c>
      <c r="B399" s="21" t="s">
        <v>164</v>
      </c>
      <c r="C399" s="6" t="s">
        <v>324</v>
      </c>
      <c r="D399" s="8" t="s">
        <v>136</v>
      </c>
      <c r="E399" s="8" t="s">
        <v>137</v>
      </c>
      <c r="F399" s="41">
        <v>0.7083333333333334</v>
      </c>
      <c r="G399" s="41">
        <v>0.7291666666666666</v>
      </c>
      <c r="H399" s="7">
        <f t="shared" si="1"/>
        <v>0.5</v>
      </c>
      <c r="I399" s="10">
        <v>112.0</v>
      </c>
      <c r="J399" s="10">
        <f t="shared" si="2"/>
        <v>22.4</v>
      </c>
      <c r="K399" s="6" t="s">
        <v>297</v>
      </c>
      <c r="L399" s="6">
        <v>6.0</v>
      </c>
      <c r="M399" s="6" t="s">
        <v>308</v>
      </c>
      <c r="N399" s="11">
        <f>IFERROR(__xludf.DUMMYFUNCTION("IFERROR(VALUE(REGEXEXTRACT(M399, ""(\d+)\s+(sessions?|days?|weeks?|Weeks?|Sessions?|Days?)"")), 1)"),10.0)</f>
        <v>10</v>
      </c>
    </row>
    <row r="400" ht="15.75" customHeight="1">
      <c r="A400" s="6" t="s">
        <v>318</v>
      </c>
      <c r="B400" s="21" t="s">
        <v>164</v>
      </c>
      <c r="C400" s="6" t="s">
        <v>324</v>
      </c>
      <c r="D400" s="8" t="s">
        <v>136</v>
      </c>
      <c r="E400" s="8" t="s">
        <v>137</v>
      </c>
      <c r="F400" s="41">
        <v>0.7291666666666666</v>
      </c>
      <c r="G400" s="41">
        <v>0.75</v>
      </c>
      <c r="H400" s="7">
        <f t="shared" si="1"/>
        <v>0.5</v>
      </c>
      <c r="I400" s="10">
        <v>112.0</v>
      </c>
      <c r="J400" s="10">
        <f t="shared" si="2"/>
        <v>22.4</v>
      </c>
      <c r="K400" s="6" t="s">
        <v>297</v>
      </c>
      <c r="L400" s="6">
        <v>6.0</v>
      </c>
      <c r="M400" s="6" t="s">
        <v>305</v>
      </c>
      <c r="N400" s="11">
        <f>IFERROR(__xludf.DUMMYFUNCTION("IFERROR(VALUE(REGEXEXTRACT(M400, ""(\d+)\s+(sessions?|days?|weeks?|Weeks?|Sessions?|Days?)"")), 1)"),10.0)</f>
        <v>10</v>
      </c>
    </row>
    <row r="401" ht="15.75" customHeight="1">
      <c r="A401" s="6" t="s">
        <v>318</v>
      </c>
      <c r="B401" s="21" t="s">
        <v>164</v>
      </c>
      <c r="C401" s="6" t="s">
        <v>324</v>
      </c>
      <c r="D401" s="8" t="s">
        <v>136</v>
      </c>
      <c r="E401" s="8" t="s">
        <v>137</v>
      </c>
      <c r="F401" s="41">
        <v>0.75</v>
      </c>
      <c r="G401" s="41">
        <v>0.7708333333333334</v>
      </c>
      <c r="H401" s="7">
        <f t="shared" si="1"/>
        <v>0.5</v>
      </c>
      <c r="I401" s="10">
        <v>112.0</v>
      </c>
      <c r="J401" s="10">
        <f t="shared" si="2"/>
        <v>22.4</v>
      </c>
      <c r="K401" s="6" t="s">
        <v>297</v>
      </c>
      <c r="L401" s="6">
        <v>6.0</v>
      </c>
      <c r="M401" s="6" t="s">
        <v>305</v>
      </c>
      <c r="N401" s="11">
        <f>IFERROR(__xludf.DUMMYFUNCTION("IFERROR(VALUE(REGEXEXTRACT(M401, ""(\d+)\s+(sessions?|days?|weeks?|Weeks?|Sessions?|Days?)"")), 1)"),10.0)</f>
        <v>10</v>
      </c>
    </row>
    <row r="402" ht="15.75" customHeight="1">
      <c r="A402" s="6" t="s">
        <v>318</v>
      </c>
      <c r="B402" s="21" t="s">
        <v>164</v>
      </c>
      <c r="C402" s="6" t="s">
        <v>324</v>
      </c>
      <c r="D402" s="8" t="s">
        <v>136</v>
      </c>
      <c r="E402" s="8" t="s">
        <v>137</v>
      </c>
      <c r="F402" s="41">
        <v>0.7916666666666666</v>
      </c>
      <c r="G402" s="41">
        <v>0.8125</v>
      </c>
      <c r="H402" s="7">
        <f t="shared" si="1"/>
        <v>0.5</v>
      </c>
      <c r="I402" s="10">
        <v>112.0</v>
      </c>
      <c r="J402" s="10">
        <f t="shared" si="2"/>
        <v>22.4</v>
      </c>
      <c r="K402" s="6" t="s">
        <v>297</v>
      </c>
      <c r="L402" s="6">
        <v>6.0</v>
      </c>
      <c r="M402" s="6" t="s">
        <v>305</v>
      </c>
      <c r="N402" s="11">
        <f>IFERROR(__xludf.DUMMYFUNCTION("IFERROR(VALUE(REGEXEXTRACT(M402, ""(\d+)\s+(sessions?|days?|weeks?|Weeks?|Sessions?|Days?)"")), 1)"),10.0)</f>
        <v>10</v>
      </c>
    </row>
    <row r="403" ht="15.75" customHeight="1">
      <c r="A403" s="6" t="s">
        <v>318</v>
      </c>
      <c r="B403" s="21" t="s">
        <v>164</v>
      </c>
      <c r="C403" s="6" t="s">
        <v>324</v>
      </c>
      <c r="D403" s="8" t="s">
        <v>136</v>
      </c>
      <c r="E403" s="8" t="s">
        <v>137</v>
      </c>
      <c r="F403" s="41">
        <v>0.6875</v>
      </c>
      <c r="G403" s="41">
        <v>0.7083333333333334</v>
      </c>
      <c r="H403" s="7">
        <f t="shared" si="1"/>
        <v>0.5</v>
      </c>
      <c r="I403" s="10">
        <v>112.0</v>
      </c>
      <c r="J403" s="10">
        <f t="shared" si="2"/>
        <v>22.4</v>
      </c>
      <c r="K403" s="6" t="s">
        <v>297</v>
      </c>
      <c r="L403" s="6">
        <v>6.0</v>
      </c>
      <c r="M403" s="6" t="s">
        <v>306</v>
      </c>
      <c r="N403" s="11">
        <f>IFERROR(__xludf.DUMMYFUNCTION("IFERROR(VALUE(REGEXEXTRACT(M403, ""(\d+)\s+(sessions?|days?|weeks?|Weeks?|Sessions?|Days?)"")), 1)"),10.0)</f>
        <v>10</v>
      </c>
    </row>
    <row r="404" ht="15.75" customHeight="1">
      <c r="A404" s="6" t="s">
        <v>318</v>
      </c>
      <c r="B404" s="21" t="s">
        <v>164</v>
      </c>
      <c r="C404" s="6" t="s">
        <v>324</v>
      </c>
      <c r="D404" s="8" t="s">
        <v>136</v>
      </c>
      <c r="E404" s="8" t="s">
        <v>137</v>
      </c>
      <c r="F404" s="41">
        <v>0.7291666666666666</v>
      </c>
      <c r="G404" s="41">
        <v>0.75</v>
      </c>
      <c r="H404" s="7">
        <f t="shared" si="1"/>
        <v>0.5</v>
      </c>
      <c r="I404" s="10">
        <v>112.0</v>
      </c>
      <c r="J404" s="10">
        <f t="shared" si="2"/>
        <v>22.4</v>
      </c>
      <c r="K404" s="6" t="s">
        <v>297</v>
      </c>
      <c r="L404" s="6">
        <v>6.0</v>
      </c>
      <c r="M404" s="6" t="s">
        <v>306</v>
      </c>
      <c r="N404" s="11">
        <f>IFERROR(__xludf.DUMMYFUNCTION("IFERROR(VALUE(REGEXEXTRACT(M404, ""(\d+)\s+(sessions?|days?|weeks?|Weeks?|Sessions?|Days?)"")), 1)"),10.0)</f>
        <v>10</v>
      </c>
    </row>
    <row r="405" ht="15.75" customHeight="1">
      <c r="A405" s="6" t="s">
        <v>318</v>
      </c>
      <c r="B405" s="21" t="s">
        <v>164</v>
      </c>
      <c r="C405" s="6" t="s">
        <v>324</v>
      </c>
      <c r="D405" s="8" t="s">
        <v>136</v>
      </c>
      <c r="E405" s="8" t="s">
        <v>137</v>
      </c>
      <c r="F405" s="41">
        <v>0.75</v>
      </c>
      <c r="G405" s="41">
        <v>0.7708333333333334</v>
      </c>
      <c r="H405" s="7">
        <f t="shared" si="1"/>
        <v>0.5</v>
      </c>
      <c r="I405" s="10">
        <v>112.0</v>
      </c>
      <c r="J405" s="10">
        <f t="shared" si="2"/>
        <v>22.4</v>
      </c>
      <c r="K405" s="6" t="s">
        <v>297</v>
      </c>
      <c r="L405" s="6">
        <v>6.0</v>
      </c>
      <c r="M405" s="6" t="s">
        <v>306</v>
      </c>
      <c r="N405" s="11">
        <f>IFERROR(__xludf.DUMMYFUNCTION("IFERROR(VALUE(REGEXEXTRACT(M405, ""(\d+)\s+(sessions?|days?|weeks?|Weeks?|Sessions?|Days?)"")), 1)"),10.0)</f>
        <v>10</v>
      </c>
    </row>
    <row r="406" ht="15.75" customHeight="1">
      <c r="A406" s="6" t="s">
        <v>318</v>
      </c>
      <c r="B406" s="21" t="s">
        <v>164</v>
      </c>
      <c r="C406" s="6" t="s">
        <v>324</v>
      </c>
      <c r="D406" s="8" t="s">
        <v>136</v>
      </c>
      <c r="E406" s="8" t="s">
        <v>137</v>
      </c>
      <c r="F406" s="41">
        <v>0.6875</v>
      </c>
      <c r="G406" s="41">
        <v>0.7083333333333334</v>
      </c>
      <c r="H406" s="7">
        <f t="shared" si="1"/>
        <v>0.5</v>
      </c>
      <c r="I406" s="10">
        <v>112.0</v>
      </c>
      <c r="J406" s="10">
        <f t="shared" si="2"/>
        <v>22.4</v>
      </c>
      <c r="K406" s="6" t="s">
        <v>297</v>
      </c>
      <c r="L406" s="6">
        <v>6.0</v>
      </c>
      <c r="M406" s="6" t="s">
        <v>307</v>
      </c>
      <c r="N406" s="11">
        <f>IFERROR(__xludf.DUMMYFUNCTION("IFERROR(VALUE(REGEXEXTRACT(M406, ""(\d+)\s+(sessions?|days?|weeks?|Weeks?|Sessions?|Days?)"")), 1)"),10.0)</f>
        <v>10</v>
      </c>
    </row>
    <row r="407" ht="15.75" customHeight="1">
      <c r="A407" s="6" t="s">
        <v>318</v>
      </c>
      <c r="B407" s="21" t="s">
        <v>164</v>
      </c>
      <c r="C407" s="6" t="s">
        <v>324</v>
      </c>
      <c r="D407" s="8" t="s">
        <v>136</v>
      </c>
      <c r="E407" s="8" t="s">
        <v>137</v>
      </c>
      <c r="F407" s="41">
        <v>0.7083333333333334</v>
      </c>
      <c r="G407" s="41">
        <v>0.7291666666666666</v>
      </c>
      <c r="H407" s="7">
        <f t="shared" si="1"/>
        <v>0.5</v>
      </c>
      <c r="I407" s="10">
        <v>112.0</v>
      </c>
      <c r="J407" s="10">
        <f t="shared" si="2"/>
        <v>22.4</v>
      </c>
      <c r="K407" s="6" t="s">
        <v>297</v>
      </c>
      <c r="L407" s="6">
        <v>6.0</v>
      </c>
      <c r="M407" s="6" t="s">
        <v>307</v>
      </c>
      <c r="N407" s="11">
        <f>IFERROR(__xludf.DUMMYFUNCTION("IFERROR(VALUE(REGEXEXTRACT(M407, ""(\d+)\s+(sessions?|days?|weeks?|Weeks?|Sessions?|Days?)"")), 1)"),10.0)</f>
        <v>10</v>
      </c>
    </row>
    <row r="408" ht="15.75" customHeight="1">
      <c r="A408" s="6" t="s">
        <v>318</v>
      </c>
      <c r="B408" s="21" t="s">
        <v>164</v>
      </c>
      <c r="C408" s="6" t="s">
        <v>324</v>
      </c>
      <c r="D408" s="8" t="s">
        <v>136</v>
      </c>
      <c r="E408" s="8" t="s">
        <v>137</v>
      </c>
      <c r="F408" s="41">
        <v>0.4375</v>
      </c>
      <c r="G408" s="41">
        <v>0.4583333333333333</v>
      </c>
      <c r="H408" s="7">
        <f t="shared" si="1"/>
        <v>0.5</v>
      </c>
      <c r="I408" s="10">
        <v>112.0</v>
      </c>
      <c r="J408" s="10">
        <f t="shared" si="2"/>
        <v>22.4</v>
      </c>
      <c r="K408" s="6" t="s">
        <v>297</v>
      </c>
      <c r="L408" s="6">
        <v>6.0</v>
      </c>
      <c r="M408" s="6" t="s">
        <v>310</v>
      </c>
      <c r="N408" s="11">
        <f>IFERROR(__xludf.DUMMYFUNCTION("IFERROR(VALUE(REGEXEXTRACT(M408, ""(\d+)\s+(sessions?|days?|weeks?|Weeks?|Sessions?|Days?)"")), 1)"),10.0)</f>
        <v>10</v>
      </c>
    </row>
    <row r="409" ht="15.75" customHeight="1">
      <c r="A409" s="6" t="s">
        <v>318</v>
      </c>
      <c r="B409" s="21" t="s">
        <v>164</v>
      </c>
      <c r="C409" s="6" t="s">
        <v>324</v>
      </c>
      <c r="D409" s="8" t="s">
        <v>136</v>
      </c>
      <c r="E409" s="8" t="s">
        <v>137</v>
      </c>
      <c r="F409" s="41">
        <v>0.4583333333333333</v>
      </c>
      <c r="G409" s="41">
        <v>0.4791666666666667</v>
      </c>
      <c r="H409" s="7">
        <f t="shared" si="1"/>
        <v>0.5</v>
      </c>
      <c r="I409" s="10">
        <v>112.0</v>
      </c>
      <c r="J409" s="10">
        <f t="shared" si="2"/>
        <v>22.4</v>
      </c>
      <c r="K409" s="6" t="s">
        <v>297</v>
      </c>
      <c r="L409" s="6">
        <v>6.0</v>
      </c>
      <c r="M409" s="6" t="s">
        <v>310</v>
      </c>
      <c r="N409" s="11">
        <f>IFERROR(__xludf.DUMMYFUNCTION("IFERROR(VALUE(REGEXEXTRACT(M409, ""(\d+)\s+(sessions?|days?|weeks?|Weeks?|Sessions?|Days?)"")), 1)"),10.0)</f>
        <v>10</v>
      </c>
    </row>
    <row r="410" ht="15.75" customHeight="1">
      <c r="A410" s="6" t="s">
        <v>318</v>
      </c>
      <c r="B410" s="21" t="s">
        <v>164</v>
      </c>
      <c r="C410" s="6" t="s">
        <v>324</v>
      </c>
      <c r="D410" s="8" t="s">
        <v>136</v>
      </c>
      <c r="E410" s="8" t="s">
        <v>137</v>
      </c>
      <c r="F410" s="41">
        <v>0.4791666666666667</v>
      </c>
      <c r="G410" s="41">
        <v>0.5</v>
      </c>
      <c r="H410" s="7">
        <f t="shared" si="1"/>
        <v>0.5</v>
      </c>
      <c r="I410" s="10">
        <v>112.0</v>
      </c>
      <c r="J410" s="10">
        <f t="shared" si="2"/>
        <v>22.4</v>
      </c>
      <c r="K410" s="6" t="s">
        <v>297</v>
      </c>
      <c r="L410" s="6">
        <v>6.0</v>
      </c>
      <c r="M410" s="6" t="s">
        <v>310</v>
      </c>
      <c r="N410" s="11">
        <f>IFERROR(__xludf.DUMMYFUNCTION("IFERROR(VALUE(REGEXEXTRACT(M410, ""(\d+)\s+(sessions?|days?|weeks?|Weeks?|Sessions?|Days?)"")), 1)"),10.0)</f>
        <v>10</v>
      </c>
    </row>
    <row r="411" ht="15.75" customHeight="1">
      <c r="A411" s="6" t="s">
        <v>318</v>
      </c>
      <c r="B411" s="21" t="s">
        <v>164</v>
      </c>
      <c r="C411" s="6" t="s">
        <v>324</v>
      </c>
      <c r="D411" s="8" t="s">
        <v>136</v>
      </c>
      <c r="E411" s="8" t="s">
        <v>137</v>
      </c>
      <c r="F411" s="41">
        <v>0.4166666666666667</v>
      </c>
      <c r="G411" s="41">
        <v>0.4375</v>
      </c>
      <c r="H411" s="7">
        <f t="shared" si="1"/>
        <v>0.5</v>
      </c>
      <c r="I411" s="10">
        <v>112.0</v>
      </c>
      <c r="J411" s="10">
        <f t="shared" si="2"/>
        <v>22.4</v>
      </c>
      <c r="K411" s="6" t="s">
        <v>297</v>
      </c>
      <c r="L411" s="6">
        <v>6.0</v>
      </c>
      <c r="M411" s="6" t="s">
        <v>310</v>
      </c>
      <c r="N411" s="11">
        <f>IFERROR(__xludf.DUMMYFUNCTION("IFERROR(VALUE(REGEXEXTRACT(M411, ""(\d+)\s+(sessions?|days?|weeks?|Weeks?|Sessions?|Days?)"")), 1)"),10.0)</f>
        <v>10</v>
      </c>
    </row>
    <row r="412" ht="15.75" customHeight="1">
      <c r="A412" s="6" t="s">
        <v>318</v>
      </c>
      <c r="B412" s="21" t="s">
        <v>164</v>
      </c>
      <c r="C412" s="6" t="s">
        <v>324</v>
      </c>
      <c r="D412" s="8" t="s">
        <v>136</v>
      </c>
      <c r="E412" s="8" t="s">
        <v>137</v>
      </c>
      <c r="F412" s="41">
        <v>0.3541666666666667</v>
      </c>
      <c r="G412" s="41">
        <v>0.375</v>
      </c>
      <c r="H412" s="7">
        <f t="shared" si="1"/>
        <v>0.5</v>
      </c>
      <c r="I412" s="10">
        <v>112.0</v>
      </c>
      <c r="J412" s="10">
        <f t="shared" si="2"/>
        <v>22.4</v>
      </c>
      <c r="K412" s="6" t="s">
        <v>297</v>
      </c>
      <c r="L412" s="6">
        <v>6.0</v>
      </c>
      <c r="M412" s="6" t="s">
        <v>309</v>
      </c>
      <c r="N412" s="11">
        <f>IFERROR(__xludf.DUMMYFUNCTION("IFERROR(VALUE(REGEXEXTRACT(M412, ""(\d+)\s+(sessions?|days?|weeks?|Weeks?|Sessions?|Days?)"")), 1)"),10.0)</f>
        <v>10</v>
      </c>
    </row>
    <row r="413" ht="15.75" customHeight="1">
      <c r="A413" s="6" t="s">
        <v>318</v>
      </c>
      <c r="B413" s="21" t="s">
        <v>164</v>
      </c>
      <c r="C413" s="6" t="s">
        <v>324</v>
      </c>
      <c r="D413" s="8" t="s">
        <v>136</v>
      </c>
      <c r="E413" s="8" t="s">
        <v>137</v>
      </c>
      <c r="F413" s="41">
        <v>0.375</v>
      </c>
      <c r="G413" s="41">
        <v>0.3958333333333333</v>
      </c>
      <c r="H413" s="7">
        <f t="shared" si="1"/>
        <v>0.5</v>
      </c>
      <c r="I413" s="10">
        <v>112.0</v>
      </c>
      <c r="J413" s="10">
        <f t="shared" si="2"/>
        <v>22.4</v>
      </c>
      <c r="K413" s="6" t="s">
        <v>297</v>
      </c>
      <c r="L413" s="6">
        <v>6.0</v>
      </c>
      <c r="M413" s="6" t="s">
        <v>309</v>
      </c>
      <c r="N413" s="11">
        <f>IFERROR(__xludf.DUMMYFUNCTION("IFERROR(VALUE(REGEXEXTRACT(M413, ""(\d+)\s+(sessions?|days?|weeks?|Weeks?|Sessions?|Days?)"")), 1)"),10.0)</f>
        <v>10</v>
      </c>
    </row>
    <row r="414" ht="15.75" customHeight="1">
      <c r="A414" s="6" t="s">
        <v>318</v>
      </c>
      <c r="B414" s="21" t="s">
        <v>164</v>
      </c>
      <c r="C414" s="6" t="s">
        <v>324</v>
      </c>
      <c r="D414" s="8" t="s">
        <v>136</v>
      </c>
      <c r="E414" s="8" t="s">
        <v>137</v>
      </c>
      <c r="F414" s="41">
        <v>0.3958333333333333</v>
      </c>
      <c r="G414" s="41">
        <v>0.4166666666666667</v>
      </c>
      <c r="H414" s="7">
        <f t="shared" si="1"/>
        <v>0.5</v>
      </c>
      <c r="I414" s="10">
        <v>112.0</v>
      </c>
      <c r="J414" s="10">
        <f t="shared" si="2"/>
        <v>22.4</v>
      </c>
      <c r="K414" s="6" t="s">
        <v>297</v>
      </c>
      <c r="L414" s="6">
        <v>6.0</v>
      </c>
      <c r="M414" s="6" t="s">
        <v>309</v>
      </c>
      <c r="N414" s="11">
        <f>IFERROR(__xludf.DUMMYFUNCTION("IFERROR(VALUE(REGEXEXTRACT(M414, ""(\d+)\s+(sessions?|days?|weeks?|Weeks?|Sessions?|Days?)"")), 1)"),10.0)</f>
        <v>10</v>
      </c>
    </row>
    <row r="415" ht="15.75" customHeight="1">
      <c r="A415" s="6" t="s">
        <v>318</v>
      </c>
      <c r="B415" s="21" t="s">
        <v>164</v>
      </c>
      <c r="C415" s="6" t="s">
        <v>324</v>
      </c>
      <c r="D415" s="8" t="s">
        <v>136</v>
      </c>
      <c r="E415" s="8" t="s">
        <v>137</v>
      </c>
      <c r="F415" s="41">
        <v>0.4166666666666667</v>
      </c>
      <c r="G415" s="41">
        <v>0.4375</v>
      </c>
      <c r="H415" s="7">
        <f t="shared" si="1"/>
        <v>0.5</v>
      </c>
      <c r="I415" s="10">
        <v>112.0</v>
      </c>
      <c r="J415" s="10">
        <f t="shared" si="2"/>
        <v>22.4</v>
      </c>
      <c r="K415" s="6" t="s">
        <v>297</v>
      </c>
      <c r="L415" s="6">
        <v>6.0</v>
      </c>
      <c r="M415" s="6" t="s">
        <v>309</v>
      </c>
      <c r="N415" s="11">
        <f>IFERROR(__xludf.DUMMYFUNCTION("IFERROR(VALUE(REGEXEXTRACT(M415, ""(\d+)\s+(sessions?|days?|weeks?|Weeks?|Sessions?|Days?)"")), 1)"),10.0)</f>
        <v>10</v>
      </c>
    </row>
    <row r="416" ht="15.75" customHeight="1">
      <c r="A416" s="6" t="s">
        <v>318</v>
      </c>
      <c r="B416" s="21" t="s">
        <v>164</v>
      </c>
      <c r="C416" s="6" t="s">
        <v>324</v>
      </c>
      <c r="D416" s="8" t="s">
        <v>136</v>
      </c>
      <c r="E416" s="8" t="s">
        <v>137</v>
      </c>
      <c r="F416" s="41">
        <v>0.4375</v>
      </c>
      <c r="G416" s="41">
        <v>0.4583333333333333</v>
      </c>
      <c r="H416" s="7">
        <f t="shared" si="1"/>
        <v>0.5</v>
      </c>
      <c r="I416" s="10">
        <v>112.0</v>
      </c>
      <c r="J416" s="10">
        <f t="shared" si="2"/>
        <v>22.4</v>
      </c>
      <c r="K416" s="6" t="s">
        <v>297</v>
      </c>
      <c r="L416" s="6">
        <v>6.0</v>
      </c>
      <c r="M416" s="6" t="s">
        <v>309</v>
      </c>
      <c r="N416" s="11">
        <f>IFERROR(__xludf.DUMMYFUNCTION("IFERROR(VALUE(REGEXEXTRACT(M416, ""(\d+)\s+(sessions?|days?|weeks?|Weeks?|Sessions?|Days?)"")), 1)"),10.0)</f>
        <v>10</v>
      </c>
    </row>
    <row r="417" ht="15.75" customHeight="1">
      <c r="A417" s="6" t="s">
        <v>318</v>
      </c>
      <c r="B417" s="21" t="s">
        <v>164</v>
      </c>
      <c r="C417" s="6" t="s">
        <v>324</v>
      </c>
      <c r="D417" s="8" t="s">
        <v>136</v>
      </c>
      <c r="E417" s="8" t="s">
        <v>137</v>
      </c>
      <c r="F417" s="41">
        <v>0.4791666666666667</v>
      </c>
      <c r="G417" s="41">
        <v>0.5</v>
      </c>
      <c r="H417" s="7">
        <f t="shared" si="1"/>
        <v>0.5</v>
      </c>
      <c r="I417" s="10">
        <v>112.0</v>
      </c>
      <c r="J417" s="10">
        <f t="shared" si="2"/>
        <v>22.4</v>
      </c>
      <c r="K417" s="6" t="s">
        <v>297</v>
      </c>
      <c r="L417" s="6">
        <v>6.0</v>
      </c>
      <c r="M417" s="6" t="s">
        <v>309</v>
      </c>
      <c r="N417" s="11">
        <f>IFERROR(__xludf.DUMMYFUNCTION("IFERROR(VALUE(REGEXEXTRACT(M417, ""(\d+)\s+(sessions?|days?|weeks?|Weeks?|Sessions?|Days?)"")), 1)"),10.0)</f>
        <v>10</v>
      </c>
    </row>
    <row r="418" ht="15.75" customHeight="1">
      <c r="A418" s="6" t="s">
        <v>318</v>
      </c>
      <c r="B418" s="21" t="s">
        <v>164</v>
      </c>
      <c r="C418" s="6" t="s">
        <v>324</v>
      </c>
      <c r="D418" s="8" t="s">
        <v>136</v>
      </c>
      <c r="E418" s="8" t="s">
        <v>137</v>
      </c>
      <c r="F418" s="41">
        <v>0.375</v>
      </c>
      <c r="G418" s="41">
        <v>0.3958333333333333</v>
      </c>
      <c r="H418" s="7">
        <f t="shared" si="1"/>
        <v>0.5</v>
      </c>
      <c r="I418" s="10">
        <v>112.0</v>
      </c>
      <c r="J418" s="10">
        <f t="shared" si="2"/>
        <v>22.4</v>
      </c>
      <c r="K418" s="6" t="s">
        <v>297</v>
      </c>
      <c r="L418" s="6">
        <v>6.0</v>
      </c>
      <c r="M418" s="6" t="s">
        <v>310</v>
      </c>
      <c r="N418" s="11">
        <f>IFERROR(__xludf.DUMMYFUNCTION("IFERROR(VALUE(REGEXEXTRACT(M418, ""(\d+)\s+(sessions?|days?|weeks?|Weeks?|Sessions?|Days?)"")), 1)"),10.0)</f>
        <v>10</v>
      </c>
    </row>
    <row r="419" ht="15.75" customHeight="1">
      <c r="A419" s="6" t="s">
        <v>318</v>
      </c>
      <c r="B419" s="21" t="s">
        <v>164</v>
      </c>
      <c r="C419" s="6" t="s">
        <v>324</v>
      </c>
      <c r="D419" s="8" t="s">
        <v>136</v>
      </c>
      <c r="E419" s="8" t="s">
        <v>137</v>
      </c>
      <c r="F419" s="41">
        <v>0.3958333333333333</v>
      </c>
      <c r="G419" s="41">
        <v>0.4166666666666667</v>
      </c>
      <c r="H419" s="7">
        <f t="shared" si="1"/>
        <v>0.5</v>
      </c>
      <c r="I419" s="10">
        <v>112.0</v>
      </c>
      <c r="J419" s="10">
        <f t="shared" si="2"/>
        <v>22.4</v>
      </c>
      <c r="K419" s="6" t="s">
        <v>297</v>
      </c>
      <c r="L419" s="6">
        <v>6.0</v>
      </c>
      <c r="M419" s="6" t="s">
        <v>310</v>
      </c>
      <c r="N419" s="11">
        <f>IFERROR(__xludf.DUMMYFUNCTION("IFERROR(VALUE(REGEXEXTRACT(M419, ""(\d+)\s+(sessions?|days?|weeks?|Weeks?|Sessions?|Days?)"")), 1)"),10.0)</f>
        <v>10</v>
      </c>
    </row>
    <row r="420" ht="15.75" customHeight="1">
      <c r="A420" s="6" t="s">
        <v>318</v>
      </c>
      <c r="B420" s="21" t="s">
        <v>164</v>
      </c>
      <c r="C420" s="6" t="s">
        <v>324</v>
      </c>
      <c r="D420" s="8" t="s">
        <v>136</v>
      </c>
      <c r="E420" s="8" t="s">
        <v>137</v>
      </c>
      <c r="F420" s="41">
        <v>0.7708333333333334</v>
      </c>
      <c r="G420" s="41">
        <v>0.7916666666666666</v>
      </c>
      <c r="H420" s="7">
        <f t="shared" si="1"/>
        <v>0.5</v>
      </c>
      <c r="I420" s="10">
        <v>112.0</v>
      </c>
      <c r="J420" s="10">
        <f t="shared" si="2"/>
        <v>22.4</v>
      </c>
      <c r="K420" s="6" t="s">
        <v>297</v>
      </c>
      <c r="L420" s="6">
        <v>6.0</v>
      </c>
      <c r="M420" s="6" t="s">
        <v>308</v>
      </c>
      <c r="N420" s="11">
        <f>IFERROR(__xludf.DUMMYFUNCTION("IFERROR(VALUE(REGEXEXTRACT(M420, ""(\d+)\s+(sessions?|days?|weeks?|Weeks?|Sessions?|Days?)"")), 1)"),10.0)</f>
        <v>10</v>
      </c>
    </row>
    <row r="421" ht="15.75" customHeight="1">
      <c r="A421" s="6" t="s">
        <v>318</v>
      </c>
      <c r="B421" s="21" t="s">
        <v>164</v>
      </c>
      <c r="C421" s="6" t="s">
        <v>324</v>
      </c>
      <c r="D421" s="8" t="s">
        <v>136</v>
      </c>
      <c r="E421" s="8" t="s">
        <v>137</v>
      </c>
      <c r="F421" s="41">
        <v>0.7708333333333334</v>
      </c>
      <c r="G421" s="41">
        <v>0.7916666666666666</v>
      </c>
      <c r="H421" s="7">
        <f t="shared" si="1"/>
        <v>0.5</v>
      </c>
      <c r="I421" s="10">
        <v>112.0</v>
      </c>
      <c r="J421" s="10">
        <f t="shared" si="2"/>
        <v>22.4</v>
      </c>
      <c r="K421" s="6" t="s">
        <v>297</v>
      </c>
      <c r="L421" s="6">
        <v>6.0</v>
      </c>
      <c r="M421" s="6" t="s">
        <v>305</v>
      </c>
      <c r="N421" s="11">
        <f>IFERROR(__xludf.DUMMYFUNCTION("IFERROR(VALUE(REGEXEXTRACT(M421, ""(\d+)\s+(sessions?|days?|weeks?|Weeks?|Sessions?|Days?)"")), 1)"),10.0)</f>
        <v>10</v>
      </c>
    </row>
    <row r="422" ht="15.75" customHeight="1">
      <c r="A422" s="6" t="s">
        <v>318</v>
      </c>
      <c r="B422" s="21" t="s">
        <v>164</v>
      </c>
      <c r="C422" s="6" t="s">
        <v>324</v>
      </c>
      <c r="D422" s="8" t="s">
        <v>136</v>
      </c>
      <c r="E422" s="8" t="s">
        <v>137</v>
      </c>
      <c r="F422" s="41">
        <v>0.6875</v>
      </c>
      <c r="G422" s="41">
        <v>0.7083333333333334</v>
      </c>
      <c r="H422" s="7">
        <f t="shared" si="1"/>
        <v>0.5</v>
      </c>
      <c r="I422" s="10">
        <v>112.0</v>
      </c>
      <c r="J422" s="10">
        <f t="shared" si="2"/>
        <v>22.4</v>
      </c>
      <c r="K422" s="6" t="s">
        <v>297</v>
      </c>
      <c r="L422" s="6">
        <v>6.0</v>
      </c>
      <c r="M422" s="6" t="s">
        <v>311</v>
      </c>
      <c r="N422" s="11">
        <f>IFERROR(__xludf.DUMMYFUNCTION("IFERROR(VALUE(REGEXEXTRACT(M422, ""(\d+)\s+(sessions?|days?|weeks?|Weeks?|Sessions?|Days?)"")), 1)"),10.0)</f>
        <v>10</v>
      </c>
    </row>
    <row r="423" ht="15.75" customHeight="1">
      <c r="A423" s="6" t="s">
        <v>318</v>
      </c>
      <c r="B423" s="21" t="s">
        <v>164</v>
      </c>
      <c r="C423" s="6" t="s">
        <v>324</v>
      </c>
      <c r="D423" s="8" t="s">
        <v>136</v>
      </c>
      <c r="E423" s="8" t="s">
        <v>137</v>
      </c>
      <c r="F423" s="41">
        <v>0.4375</v>
      </c>
      <c r="G423" s="41">
        <v>0.4583333333333333</v>
      </c>
      <c r="H423" s="7">
        <f t="shared" si="1"/>
        <v>0.5</v>
      </c>
      <c r="I423" s="10">
        <v>56.0</v>
      </c>
      <c r="J423" s="10">
        <f t="shared" si="2"/>
        <v>22.4</v>
      </c>
      <c r="K423" s="6" t="s">
        <v>297</v>
      </c>
      <c r="L423" s="6">
        <v>1.0</v>
      </c>
      <c r="M423" s="6" t="s">
        <v>299</v>
      </c>
      <c r="N423" s="11">
        <f>IFERROR(__xludf.DUMMYFUNCTION("IFERROR(VALUE(REGEXEXTRACT(M423, ""(\d+)\s+(sessions?|days?|weeks?|Weeks?|Sessions?|Days?)"")), 1)"),5.0)</f>
        <v>5</v>
      </c>
    </row>
    <row r="424" ht="15.75" customHeight="1">
      <c r="A424" s="6" t="s">
        <v>318</v>
      </c>
      <c r="B424" s="21" t="s">
        <v>164</v>
      </c>
      <c r="C424" s="6" t="s">
        <v>324</v>
      </c>
      <c r="D424" s="8" t="s">
        <v>136</v>
      </c>
      <c r="E424" s="8" t="s">
        <v>137</v>
      </c>
      <c r="F424" s="41">
        <v>0.6875</v>
      </c>
      <c r="G424" s="41">
        <v>0.7083333333333334</v>
      </c>
      <c r="H424" s="7">
        <f t="shared" si="1"/>
        <v>0.5</v>
      </c>
      <c r="I424" s="10">
        <v>56.0</v>
      </c>
      <c r="J424" s="10">
        <f t="shared" si="2"/>
        <v>22.4</v>
      </c>
      <c r="K424" s="6" t="s">
        <v>297</v>
      </c>
      <c r="L424" s="6" t="s">
        <v>298</v>
      </c>
      <c r="M424" s="6" t="s">
        <v>299</v>
      </c>
      <c r="N424" s="11">
        <f>IFERROR(__xludf.DUMMYFUNCTION("IFERROR(VALUE(REGEXEXTRACT(M424, ""(\d+)\s+(sessions?|days?|weeks?|Weeks?|Sessions?|Days?)"")), 1)"),5.0)</f>
        <v>5</v>
      </c>
    </row>
    <row r="425" ht="15.75" customHeight="1">
      <c r="A425" s="6" t="s">
        <v>318</v>
      </c>
      <c r="B425" s="21" t="s">
        <v>164</v>
      </c>
      <c r="C425" s="6" t="s">
        <v>324</v>
      </c>
      <c r="D425" s="8" t="s">
        <v>136</v>
      </c>
      <c r="E425" s="8" t="s">
        <v>137</v>
      </c>
      <c r="F425" s="41">
        <v>0.7083333333333334</v>
      </c>
      <c r="G425" s="41">
        <v>0.7291666666666666</v>
      </c>
      <c r="H425" s="7">
        <f t="shared" si="1"/>
        <v>0.5</v>
      </c>
      <c r="I425" s="10">
        <v>56.0</v>
      </c>
      <c r="J425" s="10">
        <f t="shared" si="2"/>
        <v>22.4</v>
      </c>
      <c r="K425" s="6" t="s">
        <v>297</v>
      </c>
      <c r="L425" s="6" t="s">
        <v>298</v>
      </c>
      <c r="M425" s="6" t="s">
        <v>299</v>
      </c>
      <c r="N425" s="11">
        <f>IFERROR(__xludf.DUMMYFUNCTION("IFERROR(VALUE(REGEXEXTRACT(M425, ""(\d+)\s+(sessions?|days?|weeks?|Weeks?|Sessions?|Days?)"")), 1)"),5.0)</f>
        <v>5</v>
      </c>
    </row>
    <row r="426" ht="15.75" customHeight="1">
      <c r="A426" s="6" t="s">
        <v>318</v>
      </c>
      <c r="B426" s="21" t="s">
        <v>164</v>
      </c>
      <c r="C426" s="6" t="s">
        <v>324</v>
      </c>
      <c r="D426" s="8" t="s">
        <v>136</v>
      </c>
      <c r="E426" s="8" t="s">
        <v>137</v>
      </c>
      <c r="F426" s="41">
        <v>0.7291666666666666</v>
      </c>
      <c r="G426" s="41">
        <v>0.75</v>
      </c>
      <c r="H426" s="7">
        <f t="shared" si="1"/>
        <v>0.5</v>
      </c>
      <c r="I426" s="10">
        <v>56.0</v>
      </c>
      <c r="J426" s="10">
        <f t="shared" si="2"/>
        <v>22.4</v>
      </c>
      <c r="K426" s="6" t="s">
        <v>297</v>
      </c>
      <c r="L426" s="6" t="s">
        <v>298</v>
      </c>
      <c r="M426" s="6" t="s">
        <v>325</v>
      </c>
      <c r="N426" s="11">
        <f>IFERROR(__xludf.DUMMYFUNCTION("IFERROR(VALUE(REGEXEXTRACT(M426, ""(\d+)\s+(sessions?|days?|weeks?|Weeks?|Sessions?|Days?)"")), 1)"),5.0)</f>
        <v>5</v>
      </c>
    </row>
    <row r="427" ht="15.75" customHeight="1">
      <c r="A427" s="6" t="s">
        <v>318</v>
      </c>
      <c r="B427" s="21" t="s">
        <v>164</v>
      </c>
      <c r="C427" s="6" t="s">
        <v>324</v>
      </c>
      <c r="D427" s="8" t="s">
        <v>136</v>
      </c>
      <c r="E427" s="8" t="s">
        <v>137</v>
      </c>
      <c r="F427" s="41">
        <v>0.7708333333333334</v>
      </c>
      <c r="G427" s="41">
        <v>0.7916666666666666</v>
      </c>
      <c r="H427" s="7">
        <f t="shared" si="1"/>
        <v>0.5</v>
      </c>
      <c r="I427" s="10">
        <v>56.0</v>
      </c>
      <c r="J427" s="10">
        <f t="shared" si="2"/>
        <v>22.4</v>
      </c>
      <c r="K427" s="6" t="s">
        <v>297</v>
      </c>
      <c r="L427" s="6" t="s">
        <v>298</v>
      </c>
      <c r="M427" s="6" t="s">
        <v>299</v>
      </c>
      <c r="N427" s="11">
        <f>IFERROR(__xludf.DUMMYFUNCTION("IFERROR(VALUE(REGEXEXTRACT(M427, ""(\d+)\s+(sessions?|days?|weeks?|Weeks?|Sessions?|Days?)"")), 1)"),5.0)</f>
        <v>5</v>
      </c>
    </row>
    <row r="428" ht="15.75" customHeight="1">
      <c r="A428" s="6" t="s">
        <v>318</v>
      </c>
      <c r="B428" s="21" t="s">
        <v>164</v>
      </c>
      <c r="C428" s="6" t="s">
        <v>324</v>
      </c>
      <c r="D428" s="8" t="s">
        <v>136</v>
      </c>
      <c r="E428" s="8" t="s">
        <v>137</v>
      </c>
      <c r="F428" s="41">
        <v>0.4791666666666667</v>
      </c>
      <c r="G428" s="41">
        <v>0.5</v>
      </c>
      <c r="H428" s="7">
        <f t="shared" si="1"/>
        <v>0.5</v>
      </c>
      <c r="I428" s="10">
        <v>56.0</v>
      </c>
      <c r="J428" s="10">
        <f t="shared" si="2"/>
        <v>22.4</v>
      </c>
      <c r="K428" s="6" t="s">
        <v>297</v>
      </c>
      <c r="L428" s="6" t="s">
        <v>298</v>
      </c>
      <c r="M428" s="6" t="s">
        <v>304</v>
      </c>
      <c r="N428" s="11">
        <f>IFERROR(__xludf.DUMMYFUNCTION("IFERROR(VALUE(REGEXEXTRACT(M428, ""(\d+)\s+(sessions?|days?|weeks?|Weeks?|Sessions?|Days?)"")), 1)"),5.0)</f>
        <v>5</v>
      </c>
    </row>
    <row r="429" ht="15.75" customHeight="1">
      <c r="A429" s="6" t="s">
        <v>318</v>
      </c>
      <c r="B429" s="21" t="s">
        <v>164</v>
      </c>
      <c r="C429" s="6" t="s">
        <v>324</v>
      </c>
      <c r="D429" s="8" t="s">
        <v>136</v>
      </c>
      <c r="E429" s="8" t="s">
        <v>137</v>
      </c>
      <c r="F429" s="41">
        <v>0.6875</v>
      </c>
      <c r="G429" s="41">
        <v>0.7083333333333334</v>
      </c>
      <c r="H429" s="7">
        <f t="shared" si="1"/>
        <v>0.5</v>
      </c>
      <c r="I429" s="10">
        <v>56.0</v>
      </c>
      <c r="J429" s="10">
        <f t="shared" si="2"/>
        <v>22.4</v>
      </c>
      <c r="K429" s="6" t="s">
        <v>297</v>
      </c>
      <c r="L429" s="6" t="s">
        <v>298</v>
      </c>
      <c r="M429" s="6" t="s">
        <v>304</v>
      </c>
      <c r="N429" s="11">
        <f>IFERROR(__xludf.DUMMYFUNCTION("IFERROR(VALUE(REGEXEXTRACT(M429, ""(\d+)\s+(sessions?|days?|weeks?|Weeks?|Sessions?|Days?)"")), 1)"),5.0)</f>
        <v>5</v>
      </c>
    </row>
    <row r="430" ht="15.75" customHeight="1">
      <c r="A430" s="6" t="s">
        <v>318</v>
      </c>
      <c r="B430" s="21" t="s">
        <v>164</v>
      </c>
      <c r="C430" s="6" t="s">
        <v>324</v>
      </c>
      <c r="D430" s="8" t="s">
        <v>136</v>
      </c>
      <c r="E430" s="8" t="s">
        <v>137</v>
      </c>
      <c r="F430" s="41">
        <v>0.7291666666666666</v>
      </c>
      <c r="G430" s="41">
        <v>0.75</v>
      </c>
      <c r="H430" s="7">
        <f t="shared" si="1"/>
        <v>0.5</v>
      </c>
      <c r="I430" s="10">
        <v>56.0</v>
      </c>
      <c r="J430" s="10">
        <f t="shared" si="2"/>
        <v>22.4</v>
      </c>
      <c r="K430" s="6" t="s">
        <v>297</v>
      </c>
      <c r="L430" s="6">
        <v>1.0</v>
      </c>
      <c r="M430" s="6" t="s">
        <v>304</v>
      </c>
      <c r="N430" s="11">
        <f>IFERROR(__xludf.DUMMYFUNCTION("IFERROR(VALUE(REGEXEXTRACT(M430, ""(\d+)\s+(sessions?|days?|weeks?|Weeks?|Sessions?|Days?)"")), 1)"),5.0)</f>
        <v>5</v>
      </c>
    </row>
    <row r="431" ht="15.75" customHeight="1">
      <c r="A431" s="6" t="s">
        <v>318</v>
      </c>
      <c r="B431" s="21" t="s">
        <v>164</v>
      </c>
      <c r="C431" s="6" t="s">
        <v>324</v>
      </c>
      <c r="D431" s="8" t="s">
        <v>136</v>
      </c>
      <c r="E431" s="8" t="s">
        <v>137</v>
      </c>
      <c r="F431" s="41">
        <v>0.75</v>
      </c>
      <c r="G431" s="41">
        <v>0.7708333333333334</v>
      </c>
      <c r="H431" s="7">
        <f t="shared" si="1"/>
        <v>0.5</v>
      </c>
      <c r="I431" s="10">
        <v>56.0</v>
      </c>
      <c r="J431" s="10">
        <f t="shared" si="2"/>
        <v>22.4</v>
      </c>
      <c r="K431" s="6" t="s">
        <v>297</v>
      </c>
      <c r="L431" s="6">
        <v>1.0</v>
      </c>
      <c r="M431" s="6" t="s">
        <v>304</v>
      </c>
      <c r="N431" s="11">
        <f>IFERROR(__xludf.DUMMYFUNCTION("IFERROR(VALUE(REGEXEXTRACT(M431, ""(\d+)\s+(sessions?|days?|weeks?|Weeks?|Sessions?|Days?)"")), 1)"),5.0)</f>
        <v>5</v>
      </c>
    </row>
    <row r="432" ht="15.75" customHeight="1">
      <c r="A432" s="6" t="s">
        <v>318</v>
      </c>
      <c r="B432" s="21" t="s">
        <v>164</v>
      </c>
      <c r="C432" s="6" t="s">
        <v>324</v>
      </c>
      <c r="D432" s="8" t="s">
        <v>136</v>
      </c>
      <c r="E432" s="8" t="s">
        <v>137</v>
      </c>
      <c r="F432" s="41">
        <v>0.3958333333333333</v>
      </c>
      <c r="G432" s="41">
        <v>0.4166666666666667</v>
      </c>
      <c r="H432" s="7">
        <f t="shared" si="1"/>
        <v>0.5</v>
      </c>
      <c r="I432" s="10">
        <v>56.0</v>
      </c>
      <c r="J432" s="10">
        <f t="shared" si="2"/>
        <v>22.4</v>
      </c>
      <c r="K432" s="6" t="s">
        <v>297</v>
      </c>
      <c r="L432" s="6">
        <v>1.0</v>
      </c>
      <c r="M432" s="6" t="s">
        <v>316</v>
      </c>
      <c r="N432" s="11">
        <f>IFERROR(__xludf.DUMMYFUNCTION("IFERROR(VALUE(REGEXEXTRACT(M432, ""(\d+)\s+(sessions?|days?|weeks?|Weeks?|Sessions?|Days?)"")), 1)"),5.0)</f>
        <v>5</v>
      </c>
    </row>
    <row r="433" ht="15.75" customHeight="1">
      <c r="A433" s="6" t="s">
        <v>318</v>
      </c>
      <c r="B433" s="21" t="s">
        <v>164</v>
      </c>
      <c r="C433" s="6" t="s">
        <v>324</v>
      </c>
      <c r="D433" s="8" t="s">
        <v>136</v>
      </c>
      <c r="E433" s="8" t="s">
        <v>137</v>
      </c>
      <c r="F433" s="41">
        <v>0.4791666666666667</v>
      </c>
      <c r="G433" s="41">
        <v>0.5</v>
      </c>
      <c r="H433" s="7">
        <f t="shared" si="1"/>
        <v>0.5</v>
      </c>
      <c r="I433" s="10">
        <v>56.0</v>
      </c>
      <c r="J433" s="10">
        <f t="shared" si="2"/>
        <v>22.4</v>
      </c>
      <c r="K433" s="6" t="s">
        <v>297</v>
      </c>
      <c r="L433" s="6" t="s">
        <v>298</v>
      </c>
      <c r="M433" s="6" t="s">
        <v>316</v>
      </c>
      <c r="N433" s="11">
        <f>IFERROR(__xludf.DUMMYFUNCTION("IFERROR(VALUE(REGEXEXTRACT(M433, ""(\d+)\s+(sessions?|days?|weeks?|Weeks?|Sessions?|Days?)"")), 1)"),5.0)</f>
        <v>5</v>
      </c>
    </row>
    <row r="434" ht="15.75" customHeight="1">
      <c r="A434" s="6" t="s">
        <v>318</v>
      </c>
      <c r="B434" s="21" t="s">
        <v>164</v>
      </c>
      <c r="C434" s="6" t="s">
        <v>324</v>
      </c>
      <c r="D434" s="8" t="s">
        <v>136</v>
      </c>
      <c r="E434" s="8" t="s">
        <v>137</v>
      </c>
      <c r="F434" s="41">
        <v>0.3958333333333333</v>
      </c>
      <c r="G434" s="41">
        <v>0.4166666666666667</v>
      </c>
      <c r="H434" s="7">
        <f t="shared" si="1"/>
        <v>0.5</v>
      </c>
      <c r="I434" s="10">
        <v>56.0</v>
      </c>
      <c r="J434" s="10">
        <f t="shared" si="2"/>
        <v>22.4</v>
      </c>
      <c r="K434" s="6" t="s">
        <v>297</v>
      </c>
      <c r="L434" s="6">
        <v>3.0</v>
      </c>
      <c r="M434" s="6" t="s">
        <v>317</v>
      </c>
      <c r="N434" s="11">
        <f>IFERROR(__xludf.DUMMYFUNCTION("IFERROR(VALUE(REGEXEXTRACT(M434, ""(\d+)\s+(sessions?|days?|weeks?|Weeks?|Sessions?|Days?)"")), 1)"),5.0)</f>
        <v>5</v>
      </c>
    </row>
    <row r="435" ht="15.75" customHeight="1">
      <c r="A435" s="6" t="s">
        <v>318</v>
      </c>
      <c r="B435" s="21" t="s">
        <v>164</v>
      </c>
      <c r="C435" s="6" t="s">
        <v>324</v>
      </c>
      <c r="D435" s="8" t="s">
        <v>136</v>
      </c>
      <c r="E435" s="8" t="s">
        <v>137</v>
      </c>
      <c r="F435" s="41">
        <v>0.4791666666666667</v>
      </c>
      <c r="G435" s="41">
        <v>0.5</v>
      </c>
      <c r="H435" s="7">
        <f t="shared" si="1"/>
        <v>0.5</v>
      </c>
      <c r="I435" s="10">
        <v>56.0</v>
      </c>
      <c r="J435" s="10">
        <f t="shared" si="2"/>
        <v>22.4</v>
      </c>
      <c r="K435" s="6" t="s">
        <v>297</v>
      </c>
      <c r="L435" s="6">
        <v>1.0</v>
      </c>
      <c r="M435" s="6" t="s">
        <v>317</v>
      </c>
      <c r="N435" s="11">
        <f>IFERROR(__xludf.DUMMYFUNCTION("IFERROR(VALUE(REGEXEXTRACT(M435, ""(\d+)\s+(sessions?|days?|weeks?|Weeks?|Sessions?|Days?)"")), 1)"),5.0)</f>
        <v>5</v>
      </c>
    </row>
    <row r="436" ht="15.75" customHeight="1">
      <c r="A436" s="6" t="s">
        <v>318</v>
      </c>
      <c r="B436" s="21" t="s">
        <v>164</v>
      </c>
      <c r="C436" s="6" t="s">
        <v>326</v>
      </c>
      <c r="D436" s="8" t="s">
        <v>136</v>
      </c>
      <c r="E436" s="8" t="s">
        <v>137</v>
      </c>
      <c r="F436" s="42">
        <v>0.5208333333333334</v>
      </c>
      <c r="G436" s="42">
        <v>0.5520833333333334</v>
      </c>
      <c r="H436" s="7">
        <f t="shared" si="1"/>
        <v>0.75</v>
      </c>
      <c r="I436" s="10">
        <v>123.0</v>
      </c>
      <c r="J436" s="10">
        <f t="shared" si="2"/>
        <v>16.4</v>
      </c>
      <c r="K436" s="6" t="s">
        <v>297</v>
      </c>
      <c r="L436" s="6">
        <v>8.0</v>
      </c>
      <c r="M436" s="6" t="s">
        <v>309</v>
      </c>
      <c r="N436" s="11">
        <f>IFERROR(__xludf.DUMMYFUNCTION("IFERROR(VALUE(REGEXEXTRACT(M436, ""(\d+)\s+(sessions?|days?|weeks?|Weeks?|Sessions?|Days?)"")), 1)"),10.0)</f>
        <v>10</v>
      </c>
    </row>
    <row r="437" ht="15.75" customHeight="1">
      <c r="A437" s="6" t="s">
        <v>318</v>
      </c>
      <c r="B437" s="21" t="s">
        <v>164</v>
      </c>
      <c r="C437" s="6" t="s">
        <v>326</v>
      </c>
      <c r="D437" s="8" t="s">
        <v>136</v>
      </c>
      <c r="E437" s="8" t="s">
        <v>137</v>
      </c>
      <c r="F437" s="42">
        <v>0.5520833333333334</v>
      </c>
      <c r="G437" s="42">
        <v>0.5833333333333334</v>
      </c>
      <c r="H437" s="7">
        <f t="shared" si="1"/>
        <v>0.75</v>
      </c>
      <c r="I437" s="10">
        <v>123.0</v>
      </c>
      <c r="J437" s="10">
        <f t="shared" si="2"/>
        <v>16.4</v>
      </c>
      <c r="K437" s="6" t="s">
        <v>297</v>
      </c>
      <c r="L437" s="6">
        <v>8.0</v>
      </c>
      <c r="M437" s="6" t="s">
        <v>309</v>
      </c>
      <c r="N437" s="11">
        <f>IFERROR(__xludf.DUMMYFUNCTION("IFERROR(VALUE(REGEXEXTRACT(M437, ""(\d+)\s+(sessions?|days?|weeks?|Weeks?|Sessions?|Days?)"")), 1)"),10.0)</f>
        <v>10</v>
      </c>
    </row>
    <row r="438" ht="15.75" customHeight="1">
      <c r="A438" s="6" t="s">
        <v>318</v>
      </c>
      <c r="B438" s="21" t="s">
        <v>164</v>
      </c>
      <c r="C438" s="6" t="s">
        <v>326</v>
      </c>
      <c r="D438" s="8" t="s">
        <v>136</v>
      </c>
      <c r="E438" s="8" t="s">
        <v>137</v>
      </c>
      <c r="F438" s="42">
        <v>0.75</v>
      </c>
      <c r="G438" s="42">
        <v>0.78125</v>
      </c>
      <c r="H438" s="7">
        <f t="shared" si="1"/>
        <v>0.75</v>
      </c>
      <c r="I438" s="10">
        <v>123.0</v>
      </c>
      <c r="J438" s="10">
        <f t="shared" si="2"/>
        <v>16.4</v>
      </c>
      <c r="K438" s="6" t="s">
        <v>297</v>
      </c>
      <c r="L438" s="6">
        <v>8.0</v>
      </c>
      <c r="M438" s="6" t="s">
        <v>307</v>
      </c>
      <c r="N438" s="11">
        <f>IFERROR(__xludf.DUMMYFUNCTION("IFERROR(VALUE(REGEXEXTRACT(M438, ""(\d+)\s+(sessions?|days?|weeks?|Weeks?|Sessions?|Days?)"")), 1)"),10.0)</f>
        <v>10</v>
      </c>
    </row>
    <row r="439" ht="15.75" customHeight="1">
      <c r="A439" s="6" t="s">
        <v>318</v>
      </c>
      <c r="B439" s="21" t="s">
        <v>164</v>
      </c>
      <c r="C439" s="6" t="s">
        <v>326</v>
      </c>
      <c r="D439" s="8" t="s">
        <v>136</v>
      </c>
      <c r="E439" s="8" t="s">
        <v>137</v>
      </c>
      <c r="F439" s="42">
        <v>0.78125</v>
      </c>
      <c r="G439" s="42">
        <v>0.8125</v>
      </c>
      <c r="H439" s="7">
        <f t="shared" si="1"/>
        <v>0.75</v>
      </c>
      <c r="I439" s="10">
        <v>123.0</v>
      </c>
      <c r="J439" s="10">
        <f t="shared" si="2"/>
        <v>16.4</v>
      </c>
      <c r="K439" s="6" t="s">
        <v>297</v>
      </c>
      <c r="L439" s="6">
        <v>8.0</v>
      </c>
      <c r="M439" s="6" t="s">
        <v>307</v>
      </c>
      <c r="N439" s="11">
        <f>IFERROR(__xludf.DUMMYFUNCTION("IFERROR(VALUE(REGEXEXTRACT(M439, ""(\d+)\s+(sessions?|days?|weeks?|Weeks?|Sessions?|Days?)"")), 1)"),10.0)</f>
        <v>10</v>
      </c>
    </row>
    <row r="440" ht="15.75" customHeight="1">
      <c r="A440" s="6" t="s">
        <v>318</v>
      </c>
      <c r="B440" s="21" t="s">
        <v>164</v>
      </c>
      <c r="C440" s="6" t="s">
        <v>327</v>
      </c>
      <c r="D440" s="8" t="s">
        <v>136</v>
      </c>
      <c r="E440" s="8" t="s">
        <v>137</v>
      </c>
      <c r="F440" s="42">
        <v>0.78125</v>
      </c>
      <c r="G440" s="42">
        <v>0.8125</v>
      </c>
      <c r="H440" s="7">
        <f t="shared" si="1"/>
        <v>0.75</v>
      </c>
      <c r="I440" s="10">
        <v>123.0</v>
      </c>
      <c r="J440" s="10">
        <f t="shared" si="2"/>
        <v>16.4</v>
      </c>
      <c r="K440" s="6" t="s">
        <v>297</v>
      </c>
      <c r="L440" s="6">
        <v>8.0</v>
      </c>
      <c r="M440" s="6" t="s">
        <v>307</v>
      </c>
      <c r="N440" s="11">
        <f>IFERROR(__xludf.DUMMYFUNCTION("IFERROR(VALUE(REGEXEXTRACT(M440, ""(\d+)\s+(sessions?|days?|weeks?|Weeks?|Sessions?|Days?)"")), 1)"),10.0)</f>
        <v>10</v>
      </c>
    </row>
    <row r="441" ht="15.75" customHeight="1">
      <c r="A441" s="6" t="s">
        <v>318</v>
      </c>
      <c r="B441" s="21" t="s">
        <v>164</v>
      </c>
      <c r="C441" s="6" t="s">
        <v>327</v>
      </c>
      <c r="D441" s="8" t="s">
        <v>136</v>
      </c>
      <c r="E441" s="8" t="s">
        <v>137</v>
      </c>
      <c r="F441" s="42">
        <v>0.5520833333333334</v>
      </c>
      <c r="G441" s="42">
        <v>0.5833333333333334</v>
      </c>
      <c r="H441" s="7">
        <f t="shared" si="1"/>
        <v>0.75</v>
      </c>
      <c r="I441" s="10">
        <v>123.0</v>
      </c>
      <c r="J441" s="10">
        <f t="shared" si="2"/>
        <v>16.4</v>
      </c>
      <c r="K441" s="6" t="s">
        <v>297</v>
      </c>
      <c r="L441" s="6">
        <v>8.0</v>
      </c>
      <c r="M441" s="6" t="s">
        <v>309</v>
      </c>
      <c r="N441" s="11">
        <f>IFERROR(__xludf.DUMMYFUNCTION("IFERROR(VALUE(REGEXEXTRACT(M441, ""(\d+)\s+(sessions?|days?|weeks?|Weeks?|Sessions?|Days?)"")), 1)"),10.0)</f>
        <v>10</v>
      </c>
    </row>
    <row r="442" ht="15.75" customHeight="1">
      <c r="A442" s="6" t="s">
        <v>318</v>
      </c>
      <c r="B442" s="21" t="s">
        <v>164</v>
      </c>
      <c r="C442" s="6" t="s">
        <v>327</v>
      </c>
      <c r="D442" s="8" t="s">
        <v>136</v>
      </c>
      <c r="E442" s="8" t="s">
        <v>137</v>
      </c>
      <c r="F442" s="42">
        <v>0.5208333333333334</v>
      </c>
      <c r="G442" s="42">
        <v>0.5520833333333334</v>
      </c>
      <c r="H442" s="7">
        <f t="shared" si="1"/>
        <v>0.75</v>
      </c>
      <c r="I442" s="10">
        <v>123.0</v>
      </c>
      <c r="J442" s="10">
        <f t="shared" si="2"/>
        <v>16.4</v>
      </c>
      <c r="K442" s="6" t="s">
        <v>297</v>
      </c>
      <c r="L442" s="6">
        <v>8.0</v>
      </c>
      <c r="M442" s="6" t="s">
        <v>309</v>
      </c>
      <c r="N442" s="11">
        <f>IFERROR(__xludf.DUMMYFUNCTION("IFERROR(VALUE(REGEXEXTRACT(M442, ""(\d+)\s+(sessions?|days?|weeks?|Weeks?|Sessions?|Days?)"")), 1)"),10.0)</f>
        <v>10</v>
      </c>
    </row>
    <row r="443" ht="15.75" customHeight="1">
      <c r="A443" s="6" t="s">
        <v>318</v>
      </c>
      <c r="B443" s="21" t="s">
        <v>164</v>
      </c>
      <c r="C443" s="6" t="s">
        <v>328</v>
      </c>
      <c r="D443" s="8" t="s">
        <v>136</v>
      </c>
      <c r="E443" s="8" t="s">
        <v>137</v>
      </c>
      <c r="F443" s="42">
        <v>0.5208333333333334</v>
      </c>
      <c r="G443" s="42">
        <v>0.5520833333333334</v>
      </c>
      <c r="H443" s="7">
        <f t="shared" si="1"/>
        <v>0.75</v>
      </c>
      <c r="I443" s="10">
        <v>123.0</v>
      </c>
      <c r="J443" s="10">
        <f t="shared" si="2"/>
        <v>16.4</v>
      </c>
      <c r="K443" s="6" t="s">
        <v>297</v>
      </c>
      <c r="L443" s="6">
        <v>10.0</v>
      </c>
      <c r="M443" s="6" t="s">
        <v>309</v>
      </c>
      <c r="N443" s="11">
        <f>IFERROR(__xludf.DUMMYFUNCTION("IFERROR(VALUE(REGEXEXTRACT(M443, ""(\d+)\s+(sessions?|days?|weeks?|Weeks?|Sessions?|Days?)"")), 1)"),10.0)</f>
        <v>10</v>
      </c>
    </row>
    <row r="444" ht="15.75" customHeight="1">
      <c r="A444" s="6" t="s">
        <v>318</v>
      </c>
      <c r="B444" s="21" t="s">
        <v>164</v>
      </c>
      <c r="C444" s="6" t="s">
        <v>328</v>
      </c>
      <c r="D444" s="8" t="s">
        <v>136</v>
      </c>
      <c r="E444" s="8" t="s">
        <v>137</v>
      </c>
      <c r="F444" s="42">
        <v>0.5520833333333334</v>
      </c>
      <c r="G444" s="42">
        <v>0.5833333333333334</v>
      </c>
      <c r="H444" s="7">
        <f t="shared" si="1"/>
        <v>0.75</v>
      </c>
      <c r="I444" s="10">
        <v>123.0</v>
      </c>
      <c r="J444" s="10">
        <f t="shared" si="2"/>
        <v>16.4</v>
      </c>
      <c r="K444" s="6" t="s">
        <v>297</v>
      </c>
      <c r="L444" s="6">
        <v>10.0</v>
      </c>
      <c r="M444" s="6" t="s">
        <v>309</v>
      </c>
      <c r="N444" s="11">
        <f>IFERROR(__xludf.DUMMYFUNCTION("IFERROR(VALUE(REGEXEXTRACT(M444, ""(\d+)\s+(sessions?|days?|weeks?|Weeks?|Sessions?|Days?)"")), 1)"),10.0)</f>
        <v>10</v>
      </c>
    </row>
    <row r="445" ht="15.75" customHeight="1">
      <c r="A445" s="6" t="s">
        <v>318</v>
      </c>
      <c r="B445" s="21" t="s">
        <v>164</v>
      </c>
      <c r="C445" s="6" t="s">
        <v>328</v>
      </c>
      <c r="D445" s="8" t="s">
        <v>136</v>
      </c>
      <c r="E445" s="8" t="s">
        <v>137</v>
      </c>
      <c r="F445" s="42">
        <v>0.75</v>
      </c>
      <c r="G445" s="42">
        <v>0.78125</v>
      </c>
      <c r="H445" s="7">
        <f t="shared" si="1"/>
        <v>0.75</v>
      </c>
      <c r="I445" s="10">
        <v>123.0</v>
      </c>
      <c r="J445" s="10">
        <f t="shared" si="2"/>
        <v>16.4</v>
      </c>
      <c r="K445" s="6" t="s">
        <v>297</v>
      </c>
      <c r="L445" s="6">
        <v>10.0</v>
      </c>
      <c r="M445" s="6" t="s">
        <v>307</v>
      </c>
      <c r="N445" s="11">
        <f>IFERROR(__xludf.DUMMYFUNCTION("IFERROR(VALUE(REGEXEXTRACT(M445, ""(\d+)\s+(sessions?|days?|weeks?|Weeks?|Sessions?|Days?)"")), 1)"),10.0)</f>
        <v>10</v>
      </c>
    </row>
    <row r="446" ht="15.75" customHeight="1">
      <c r="A446" s="6" t="s">
        <v>318</v>
      </c>
      <c r="B446" s="21" t="s">
        <v>164</v>
      </c>
      <c r="C446" s="6" t="s">
        <v>326</v>
      </c>
      <c r="D446" s="8" t="s">
        <v>136</v>
      </c>
      <c r="E446" s="8" t="s">
        <v>137</v>
      </c>
      <c r="F446" s="42">
        <v>0.6666666666666666</v>
      </c>
      <c r="G446" s="42">
        <v>0.6979166666666666</v>
      </c>
      <c r="H446" s="7">
        <f t="shared" si="1"/>
        <v>0.75</v>
      </c>
      <c r="I446" s="10">
        <v>62.0</v>
      </c>
      <c r="J446" s="10">
        <f t="shared" si="2"/>
        <v>16.53333333</v>
      </c>
      <c r="K446" s="6" t="s">
        <v>297</v>
      </c>
      <c r="L446" s="6">
        <v>1.0</v>
      </c>
      <c r="M446" s="6" t="s">
        <v>299</v>
      </c>
      <c r="N446" s="11">
        <f>IFERROR(__xludf.DUMMYFUNCTION("IFERROR(VALUE(REGEXEXTRACT(M446, ""(\d+)\s+(sessions?|days?|weeks?|Weeks?|Sessions?|Days?)"")), 1)"),5.0)</f>
        <v>5</v>
      </c>
    </row>
    <row r="447" ht="15.75" customHeight="1">
      <c r="A447" s="6" t="s">
        <v>318</v>
      </c>
      <c r="B447" s="21" t="s">
        <v>164</v>
      </c>
      <c r="C447" s="6" t="s">
        <v>326</v>
      </c>
      <c r="D447" s="8" t="s">
        <v>136</v>
      </c>
      <c r="E447" s="8" t="s">
        <v>137</v>
      </c>
      <c r="F447" s="42">
        <v>0.4479166666666667</v>
      </c>
      <c r="G447" s="42">
        <v>0.4791666666666667</v>
      </c>
      <c r="H447" s="7">
        <f t="shared" si="1"/>
        <v>0.75</v>
      </c>
      <c r="I447" s="10">
        <v>62.0</v>
      </c>
      <c r="J447" s="10">
        <f t="shared" si="2"/>
        <v>16.53333333</v>
      </c>
      <c r="K447" s="6" t="s">
        <v>297</v>
      </c>
      <c r="L447" s="6" t="s">
        <v>298</v>
      </c>
      <c r="M447" s="6" t="s">
        <v>299</v>
      </c>
      <c r="N447" s="11">
        <f>IFERROR(__xludf.DUMMYFUNCTION("IFERROR(VALUE(REGEXEXTRACT(M447, ""(\d+)\s+(sessions?|days?|weeks?|Weeks?|Sessions?|Days?)"")), 1)"),5.0)</f>
        <v>5</v>
      </c>
    </row>
    <row r="448" ht="15.75" customHeight="1">
      <c r="A448" s="6" t="s">
        <v>318</v>
      </c>
      <c r="B448" s="21" t="s">
        <v>164</v>
      </c>
      <c r="C448" s="6" t="s">
        <v>326</v>
      </c>
      <c r="D448" s="8" t="s">
        <v>136</v>
      </c>
      <c r="E448" s="8" t="s">
        <v>137</v>
      </c>
      <c r="F448" s="42">
        <v>0.7604166666666666</v>
      </c>
      <c r="G448" s="42">
        <v>0.7916666666666666</v>
      </c>
      <c r="H448" s="7">
        <f t="shared" si="1"/>
        <v>0.75</v>
      </c>
      <c r="I448" s="10">
        <v>62.0</v>
      </c>
      <c r="J448" s="10">
        <f t="shared" si="2"/>
        <v>16.53333333</v>
      </c>
      <c r="K448" s="6" t="s">
        <v>297</v>
      </c>
      <c r="L448" s="6">
        <v>1.0</v>
      </c>
      <c r="M448" s="6" t="s">
        <v>304</v>
      </c>
      <c r="N448" s="11">
        <f>IFERROR(__xludf.DUMMYFUNCTION("IFERROR(VALUE(REGEXEXTRACT(M448, ""(\d+)\s+(sessions?|days?|weeks?|Weeks?|Sessions?|Days?)"")), 1)"),5.0)</f>
        <v>5</v>
      </c>
    </row>
    <row r="449" ht="15.75" customHeight="1">
      <c r="A449" s="6" t="s">
        <v>318</v>
      </c>
      <c r="B449" s="21" t="s">
        <v>164</v>
      </c>
      <c r="C449" s="6" t="s">
        <v>326</v>
      </c>
      <c r="D449" s="8" t="s">
        <v>136</v>
      </c>
      <c r="E449" s="8" t="s">
        <v>137</v>
      </c>
      <c r="F449" s="42">
        <v>0.6979166666666666</v>
      </c>
      <c r="G449" s="42">
        <v>0.7291666666666666</v>
      </c>
      <c r="H449" s="7">
        <f t="shared" si="1"/>
        <v>0.75</v>
      </c>
      <c r="I449" s="10">
        <v>62.0</v>
      </c>
      <c r="J449" s="10">
        <f t="shared" si="2"/>
        <v>16.53333333</v>
      </c>
      <c r="K449" s="6" t="s">
        <v>297</v>
      </c>
      <c r="L449" s="6" t="s">
        <v>298</v>
      </c>
      <c r="M449" s="6" t="s">
        <v>299</v>
      </c>
      <c r="N449" s="11">
        <f>IFERROR(__xludf.DUMMYFUNCTION("IFERROR(VALUE(REGEXEXTRACT(M449, ""(\d+)\s+(sessions?|days?|weeks?|Weeks?|Sessions?|Days?)"")), 1)"),5.0)</f>
        <v>5</v>
      </c>
    </row>
    <row r="450" ht="15.75" customHeight="1">
      <c r="A450" s="6" t="s">
        <v>318</v>
      </c>
      <c r="B450" s="21" t="s">
        <v>164</v>
      </c>
      <c r="C450" s="6" t="s">
        <v>326</v>
      </c>
      <c r="D450" s="8" t="s">
        <v>136</v>
      </c>
      <c r="E450" s="8" t="s">
        <v>137</v>
      </c>
      <c r="F450" s="42">
        <v>0.7291666666666666</v>
      </c>
      <c r="G450" s="42">
        <v>0.7604166666666666</v>
      </c>
      <c r="H450" s="7">
        <f t="shared" si="1"/>
        <v>0.75</v>
      </c>
      <c r="I450" s="10">
        <v>62.0</v>
      </c>
      <c r="J450" s="10">
        <f t="shared" si="2"/>
        <v>16.53333333</v>
      </c>
      <c r="K450" s="6" t="s">
        <v>297</v>
      </c>
      <c r="L450" s="6" t="s">
        <v>298</v>
      </c>
      <c r="M450" s="6" t="s">
        <v>299</v>
      </c>
      <c r="N450" s="11">
        <f>IFERROR(__xludf.DUMMYFUNCTION("IFERROR(VALUE(REGEXEXTRACT(M450, ""(\d+)\s+(sessions?|days?|weeks?|Weeks?|Sessions?|Days?)"")), 1)"),5.0)</f>
        <v>5</v>
      </c>
    </row>
    <row r="451" ht="15.75" customHeight="1">
      <c r="A451" s="6" t="s">
        <v>318</v>
      </c>
      <c r="B451" s="21" t="s">
        <v>164</v>
      </c>
      <c r="C451" s="6" t="s">
        <v>326</v>
      </c>
      <c r="D451" s="8" t="s">
        <v>136</v>
      </c>
      <c r="E451" s="8" t="s">
        <v>137</v>
      </c>
      <c r="F451" s="42">
        <v>0.4479166666666667</v>
      </c>
      <c r="G451" s="42">
        <v>0.4791666666666667</v>
      </c>
      <c r="H451" s="7">
        <f t="shared" si="1"/>
        <v>0.75</v>
      </c>
      <c r="I451" s="10">
        <v>62.0</v>
      </c>
      <c r="J451" s="10">
        <f t="shared" si="2"/>
        <v>16.53333333</v>
      </c>
      <c r="K451" s="6" t="s">
        <v>297</v>
      </c>
      <c r="L451" s="6" t="s">
        <v>298</v>
      </c>
      <c r="M451" s="6" t="s">
        <v>304</v>
      </c>
      <c r="N451" s="11">
        <f>IFERROR(__xludf.DUMMYFUNCTION("IFERROR(VALUE(REGEXEXTRACT(M451, ""(\d+)\s+(sessions?|days?|weeks?|Weeks?|Sessions?|Days?)"")), 1)"),5.0)</f>
        <v>5</v>
      </c>
    </row>
    <row r="452" ht="15.75" customHeight="1">
      <c r="A452" s="6" t="s">
        <v>318</v>
      </c>
      <c r="B452" s="21" t="s">
        <v>164</v>
      </c>
      <c r="C452" s="6" t="s">
        <v>326</v>
      </c>
      <c r="D452" s="8" t="s">
        <v>136</v>
      </c>
      <c r="E452" s="8" t="s">
        <v>137</v>
      </c>
      <c r="F452" s="41">
        <v>0.6666666666666666</v>
      </c>
      <c r="G452" s="42">
        <v>0.6979166666666666</v>
      </c>
      <c r="H452" s="7">
        <f t="shared" si="1"/>
        <v>0.75</v>
      </c>
      <c r="I452" s="10">
        <v>62.0</v>
      </c>
      <c r="J452" s="10">
        <f t="shared" si="2"/>
        <v>16.53333333</v>
      </c>
      <c r="K452" s="6" t="s">
        <v>297</v>
      </c>
      <c r="L452" s="6" t="s">
        <v>298</v>
      </c>
      <c r="M452" s="6" t="s">
        <v>304</v>
      </c>
      <c r="N452" s="11">
        <f>IFERROR(__xludf.DUMMYFUNCTION("IFERROR(VALUE(REGEXEXTRACT(M452, ""(\d+)\s+(sessions?|days?|weeks?|Weeks?|Sessions?|Days?)"")), 1)"),5.0)</f>
        <v>5</v>
      </c>
    </row>
    <row r="453" ht="15.75" customHeight="1">
      <c r="A453" s="6" t="s">
        <v>318</v>
      </c>
      <c r="B453" s="21" t="s">
        <v>164</v>
      </c>
      <c r="C453" s="6" t="s">
        <v>326</v>
      </c>
      <c r="D453" s="8" t="s">
        <v>136</v>
      </c>
      <c r="E453" s="8" t="s">
        <v>137</v>
      </c>
      <c r="F453" s="42">
        <v>0.7291666666666666</v>
      </c>
      <c r="G453" s="42">
        <v>0.7604166666666666</v>
      </c>
      <c r="H453" s="7">
        <f t="shared" si="1"/>
        <v>0.75</v>
      </c>
      <c r="I453" s="10">
        <v>62.0</v>
      </c>
      <c r="J453" s="10">
        <f t="shared" si="2"/>
        <v>16.53333333</v>
      </c>
      <c r="K453" s="6" t="s">
        <v>297</v>
      </c>
      <c r="L453" s="6" t="s">
        <v>298</v>
      </c>
      <c r="M453" s="6" t="s">
        <v>304</v>
      </c>
      <c r="N453" s="11">
        <f>IFERROR(__xludf.DUMMYFUNCTION("IFERROR(VALUE(REGEXEXTRACT(M453, ""(\d+)\s+(sessions?|days?|weeks?|Weeks?|Sessions?|Days?)"")), 1)"),5.0)</f>
        <v>5</v>
      </c>
    </row>
    <row r="454" ht="15.75" customHeight="1">
      <c r="A454" s="6" t="s">
        <v>318</v>
      </c>
      <c r="B454" s="21" t="s">
        <v>164</v>
      </c>
      <c r="C454" s="6" t="s">
        <v>326</v>
      </c>
      <c r="D454" s="8" t="s">
        <v>136</v>
      </c>
      <c r="E454" s="8" t="s">
        <v>137</v>
      </c>
      <c r="F454" s="42">
        <v>0.6875</v>
      </c>
      <c r="G454" s="42">
        <v>0.71875</v>
      </c>
      <c r="H454" s="7">
        <f t="shared" si="1"/>
        <v>0.75</v>
      </c>
      <c r="I454" s="10">
        <v>123.0</v>
      </c>
      <c r="J454" s="10">
        <f t="shared" si="2"/>
        <v>16.4</v>
      </c>
      <c r="K454" s="6" t="s">
        <v>297</v>
      </c>
      <c r="L454" s="6" t="s">
        <v>298</v>
      </c>
      <c r="M454" s="6" t="s">
        <v>311</v>
      </c>
      <c r="N454" s="11">
        <f>IFERROR(__xludf.DUMMYFUNCTION("IFERROR(VALUE(REGEXEXTRACT(M454, ""(\d+)\s+(sessions?|days?|weeks?|Weeks?|Sessions?|Days?)"")), 1)"),10.0)</f>
        <v>10</v>
      </c>
    </row>
    <row r="455" ht="15.75" customHeight="1">
      <c r="A455" s="6" t="s">
        <v>318</v>
      </c>
      <c r="B455" s="21" t="s">
        <v>164</v>
      </c>
      <c r="C455" s="6" t="s">
        <v>326</v>
      </c>
      <c r="D455" s="8" t="s">
        <v>136</v>
      </c>
      <c r="E455" s="8" t="s">
        <v>137</v>
      </c>
      <c r="F455" s="42">
        <v>0.4375</v>
      </c>
      <c r="G455" s="42">
        <v>0.46875</v>
      </c>
      <c r="H455" s="7">
        <f t="shared" si="1"/>
        <v>0.75</v>
      </c>
      <c r="I455" s="10">
        <v>62.0</v>
      </c>
      <c r="J455" s="10">
        <f t="shared" si="2"/>
        <v>16.53333333</v>
      </c>
      <c r="K455" s="6" t="s">
        <v>297</v>
      </c>
      <c r="L455" s="6" t="s">
        <v>298</v>
      </c>
      <c r="M455" s="6" t="s">
        <v>317</v>
      </c>
      <c r="N455" s="11">
        <f>IFERROR(__xludf.DUMMYFUNCTION("IFERROR(VALUE(REGEXEXTRACT(M455, ""(\d+)\s+(sessions?|days?|weeks?|Weeks?|Sessions?|Days?)"")), 1)"),5.0)</f>
        <v>5</v>
      </c>
    </row>
    <row r="456" ht="15.75" customHeight="1">
      <c r="A456" s="6" t="s">
        <v>318</v>
      </c>
      <c r="B456" s="21" t="s">
        <v>164</v>
      </c>
      <c r="C456" s="6" t="s">
        <v>326</v>
      </c>
      <c r="D456" s="8" t="s">
        <v>136</v>
      </c>
      <c r="E456" s="8" t="s">
        <v>137</v>
      </c>
      <c r="F456" s="42">
        <v>0.375</v>
      </c>
      <c r="G456" s="42">
        <v>0.40625</v>
      </c>
      <c r="H456" s="7">
        <f t="shared" si="1"/>
        <v>0.75</v>
      </c>
      <c r="I456" s="10">
        <v>62.0</v>
      </c>
      <c r="J456" s="10">
        <f t="shared" si="2"/>
        <v>16.53333333</v>
      </c>
      <c r="K456" s="6" t="s">
        <v>297</v>
      </c>
      <c r="L456" s="6" t="s">
        <v>298</v>
      </c>
      <c r="M456" s="6" t="s">
        <v>317</v>
      </c>
      <c r="N456" s="11">
        <f>IFERROR(__xludf.DUMMYFUNCTION("IFERROR(VALUE(REGEXEXTRACT(M456, ""(\d+)\s+(sessions?|days?|weeks?|Weeks?|Sessions?|Days?)"")), 1)"),5.0)</f>
        <v>5</v>
      </c>
    </row>
    <row r="457" ht="15.75" customHeight="1">
      <c r="A457" s="6" t="s">
        <v>318</v>
      </c>
      <c r="B457" s="21" t="s">
        <v>164</v>
      </c>
      <c r="C457" s="6" t="s">
        <v>326</v>
      </c>
      <c r="D457" s="8" t="s">
        <v>136</v>
      </c>
      <c r="E457" s="8" t="s">
        <v>137</v>
      </c>
      <c r="F457" s="42">
        <v>0.4375</v>
      </c>
      <c r="G457" s="42">
        <v>0.46875</v>
      </c>
      <c r="H457" s="7">
        <f t="shared" si="1"/>
        <v>0.75</v>
      </c>
      <c r="I457" s="10">
        <v>62.0</v>
      </c>
      <c r="J457" s="10">
        <f t="shared" si="2"/>
        <v>16.53333333</v>
      </c>
      <c r="K457" s="6" t="s">
        <v>297</v>
      </c>
      <c r="L457" s="6">
        <v>1.0</v>
      </c>
      <c r="M457" s="6" t="s">
        <v>316</v>
      </c>
      <c r="N457" s="11">
        <f>IFERROR(__xludf.DUMMYFUNCTION("IFERROR(VALUE(REGEXEXTRACT(M457, ""(\d+)\s+(sessions?|days?|weeks?|Weeks?|Sessions?|Days?)"")), 1)"),5.0)</f>
        <v>5</v>
      </c>
    </row>
    <row r="458" ht="15.75" customHeight="1">
      <c r="A458" s="6" t="s">
        <v>318</v>
      </c>
      <c r="B458" s="21" t="s">
        <v>164</v>
      </c>
      <c r="C458" s="6" t="s">
        <v>326</v>
      </c>
      <c r="D458" s="8" t="s">
        <v>136</v>
      </c>
      <c r="E458" s="8" t="s">
        <v>137</v>
      </c>
      <c r="F458" s="42">
        <v>0.375</v>
      </c>
      <c r="G458" s="42">
        <v>0.40625</v>
      </c>
      <c r="H458" s="7">
        <f t="shared" si="1"/>
        <v>0.75</v>
      </c>
      <c r="I458" s="10">
        <v>62.0</v>
      </c>
      <c r="J458" s="10">
        <f t="shared" si="2"/>
        <v>16.53333333</v>
      </c>
      <c r="K458" s="6" t="s">
        <v>297</v>
      </c>
      <c r="L458" s="6">
        <v>1.0</v>
      </c>
      <c r="M458" s="6" t="s">
        <v>316</v>
      </c>
      <c r="N458" s="11">
        <f>IFERROR(__xludf.DUMMYFUNCTION("IFERROR(VALUE(REGEXEXTRACT(M458, ""(\d+)\s+(sessions?|days?|weeks?|Weeks?|Sessions?|Days?)"")), 1)"),5.0)</f>
        <v>5</v>
      </c>
    </row>
    <row r="459" ht="15.75" customHeight="1">
      <c r="A459" s="6" t="s">
        <v>318</v>
      </c>
      <c r="B459" s="21" t="s">
        <v>164</v>
      </c>
      <c r="C459" s="6" t="s">
        <v>326</v>
      </c>
      <c r="D459" s="8" t="s">
        <v>136</v>
      </c>
      <c r="E459" s="8" t="s">
        <v>137</v>
      </c>
      <c r="F459" s="42">
        <v>0.71875</v>
      </c>
      <c r="G459" s="42">
        <v>0.75</v>
      </c>
      <c r="H459" s="7">
        <f t="shared" si="1"/>
        <v>0.75</v>
      </c>
      <c r="I459" s="10">
        <v>123.0</v>
      </c>
      <c r="J459" s="10">
        <f t="shared" si="2"/>
        <v>16.4</v>
      </c>
      <c r="K459" s="6" t="s">
        <v>297</v>
      </c>
      <c r="L459" s="6">
        <v>8.0</v>
      </c>
      <c r="M459" s="6" t="s">
        <v>311</v>
      </c>
      <c r="N459" s="11">
        <f>IFERROR(__xludf.DUMMYFUNCTION("IFERROR(VALUE(REGEXEXTRACT(M459, ""(\d+)\s+(sessions?|days?|weeks?|Weeks?|Sessions?|Days?)"")), 1)"),10.0)</f>
        <v>10</v>
      </c>
    </row>
    <row r="460" ht="15.75" customHeight="1">
      <c r="A460" s="6" t="s">
        <v>318</v>
      </c>
      <c r="B460" s="21" t="s">
        <v>164</v>
      </c>
      <c r="C460" s="6" t="s">
        <v>326</v>
      </c>
      <c r="D460" s="8" t="s">
        <v>136</v>
      </c>
      <c r="E460" s="8" t="s">
        <v>137</v>
      </c>
      <c r="F460" s="42">
        <v>0.6875</v>
      </c>
      <c r="G460" s="42">
        <v>0.71875</v>
      </c>
      <c r="H460" s="7">
        <f t="shared" si="1"/>
        <v>0.75</v>
      </c>
      <c r="I460" s="10">
        <v>123.0</v>
      </c>
      <c r="J460" s="10">
        <f t="shared" si="2"/>
        <v>16.4</v>
      </c>
      <c r="K460" s="6" t="s">
        <v>297</v>
      </c>
      <c r="L460" s="6">
        <v>8.0</v>
      </c>
      <c r="M460" s="6" t="s">
        <v>305</v>
      </c>
      <c r="N460" s="11">
        <f>IFERROR(__xludf.DUMMYFUNCTION("IFERROR(VALUE(REGEXEXTRACT(M460, ""(\d+)\s+(sessions?|days?|weeks?|Weeks?|Sessions?|Days?)"")), 1)"),10.0)</f>
        <v>10</v>
      </c>
    </row>
    <row r="461" ht="15.75" customHeight="1">
      <c r="A461" s="6" t="s">
        <v>318</v>
      </c>
      <c r="B461" s="21" t="s">
        <v>164</v>
      </c>
      <c r="C461" s="6" t="s">
        <v>326</v>
      </c>
      <c r="D461" s="8" t="s">
        <v>136</v>
      </c>
      <c r="E461" s="8" t="s">
        <v>137</v>
      </c>
      <c r="F461" s="42">
        <v>0.71875</v>
      </c>
      <c r="G461" s="42">
        <v>0.75</v>
      </c>
      <c r="H461" s="7">
        <f t="shared" si="1"/>
        <v>0.75</v>
      </c>
      <c r="I461" s="10">
        <v>123.0</v>
      </c>
      <c r="J461" s="10">
        <f t="shared" si="2"/>
        <v>16.4</v>
      </c>
      <c r="K461" s="6" t="s">
        <v>297</v>
      </c>
      <c r="L461" s="6">
        <v>8.0</v>
      </c>
      <c r="M461" s="6" t="s">
        <v>305</v>
      </c>
      <c r="N461" s="11">
        <f>IFERROR(__xludf.DUMMYFUNCTION("IFERROR(VALUE(REGEXEXTRACT(M461, ""(\d+)\s+(sessions?|days?|weeks?|Weeks?|Sessions?|Days?)"")), 1)"),10.0)</f>
        <v>10</v>
      </c>
    </row>
    <row r="462" ht="15.75" customHeight="1">
      <c r="A462" s="6" t="s">
        <v>318</v>
      </c>
      <c r="B462" s="21" t="s">
        <v>164</v>
      </c>
      <c r="C462" s="6" t="s">
        <v>326</v>
      </c>
      <c r="D462" s="8" t="s">
        <v>136</v>
      </c>
      <c r="E462" s="8" t="s">
        <v>137</v>
      </c>
      <c r="F462" s="42">
        <v>0.6875</v>
      </c>
      <c r="G462" s="42">
        <v>0.71875</v>
      </c>
      <c r="H462" s="7">
        <f t="shared" si="1"/>
        <v>0.75</v>
      </c>
      <c r="I462" s="10">
        <v>123.0</v>
      </c>
      <c r="J462" s="10">
        <f t="shared" si="2"/>
        <v>16.4</v>
      </c>
      <c r="K462" s="6" t="s">
        <v>297</v>
      </c>
      <c r="L462" s="6">
        <v>8.0</v>
      </c>
      <c r="M462" s="6" t="s">
        <v>306</v>
      </c>
      <c r="N462" s="11">
        <f>IFERROR(__xludf.DUMMYFUNCTION("IFERROR(VALUE(REGEXEXTRACT(M462, ""(\d+)\s+(sessions?|days?|weeks?|Weeks?|Sessions?|Days?)"")), 1)"),10.0)</f>
        <v>10</v>
      </c>
    </row>
    <row r="463" ht="15.75" customHeight="1">
      <c r="A463" s="6" t="s">
        <v>318</v>
      </c>
      <c r="B463" s="21" t="s">
        <v>164</v>
      </c>
      <c r="C463" s="6" t="s">
        <v>326</v>
      </c>
      <c r="D463" s="8" t="s">
        <v>136</v>
      </c>
      <c r="E463" s="8" t="s">
        <v>137</v>
      </c>
      <c r="F463" s="42">
        <v>0.71875</v>
      </c>
      <c r="G463" s="42">
        <v>0.75</v>
      </c>
      <c r="H463" s="7">
        <f t="shared" si="1"/>
        <v>0.75</v>
      </c>
      <c r="I463" s="10">
        <v>123.0</v>
      </c>
      <c r="J463" s="10">
        <f t="shared" si="2"/>
        <v>16.4</v>
      </c>
      <c r="K463" s="6" t="s">
        <v>297</v>
      </c>
      <c r="L463" s="6">
        <v>8.0</v>
      </c>
      <c r="M463" s="6" t="s">
        <v>306</v>
      </c>
      <c r="N463" s="11">
        <f>IFERROR(__xludf.DUMMYFUNCTION("IFERROR(VALUE(REGEXEXTRACT(M463, ""(\d+)\s+(sessions?|days?|weeks?|Weeks?|Sessions?|Days?)"")), 1)"),10.0)</f>
        <v>10</v>
      </c>
    </row>
    <row r="464" ht="15.75" customHeight="1">
      <c r="A464" s="6" t="s">
        <v>318</v>
      </c>
      <c r="B464" s="21" t="s">
        <v>164</v>
      </c>
      <c r="C464" s="6" t="s">
        <v>326</v>
      </c>
      <c r="D464" s="8" t="s">
        <v>136</v>
      </c>
      <c r="E464" s="8" t="s">
        <v>137</v>
      </c>
      <c r="F464" s="42">
        <v>0.7395833333333334</v>
      </c>
      <c r="G464" s="42">
        <v>0.7708333333333334</v>
      </c>
      <c r="H464" s="7">
        <f t="shared" si="1"/>
        <v>0.75</v>
      </c>
      <c r="I464" s="10">
        <v>123.0</v>
      </c>
      <c r="J464" s="10">
        <f t="shared" si="2"/>
        <v>16.4</v>
      </c>
      <c r="K464" s="6" t="s">
        <v>297</v>
      </c>
      <c r="L464" s="6">
        <v>8.0</v>
      </c>
      <c r="M464" s="6" t="s">
        <v>307</v>
      </c>
      <c r="N464" s="11">
        <f>IFERROR(__xludf.DUMMYFUNCTION("IFERROR(VALUE(REGEXEXTRACT(M464, ""(\d+)\s+(sessions?|days?|weeks?|Weeks?|Sessions?|Days?)"")), 1)"),10.0)</f>
        <v>10</v>
      </c>
    </row>
    <row r="465" ht="15.75" customHeight="1">
      <c r="A465" s="6" t="s">
        <v>318</v>
      </c>
      <c r="B465" s="21" t="s">
        <v>164</v>
      </c>
      <c r="C465" s="6" t="s">
        <v>326</v>
      </c>
      <c r="D465" s="8" t="s">
        <v>136</v>
      </c>
      <c r="E465" s="8" t="s">
        <v>137</v>
      </c>
      <c r="F465" s="42">
        <v>0.7708333333333334</v>
      </c>
      <c r="G465" s="42">
        <v>0.8020833333333334</v>
      </c>
      <c r="H465" s="7">
        <f t="shared" si="1"/>
        <v>0.75</v>
      </c>
      <c r="I465" s="10">
        <v>123.0</v>
      </c>
      <c r="J465" s="10">
        <f t="shared" si="2"/>
        <v>16.4</v>
      </c>
      <c r="K465" s="6" t="s">
        <v>297</v>
      </c>
      <c r="L465" s="6">
        <v>8.0</v>
      </c>
      <c r="M465" s="6" t="s">
        <v>307</v>
      </c>
      <c r="N465" s="11">
        <f>IFERROR(__xludf.DUMMYFUNCTION("IFERROR(VALUE(REGEXEXTRACT(M465, ""(\d+)\s+(sessions?|days?|weeks?|Weeks?|Sessions?|Days?)"")), 1)"),10.0)</f>
        <v>10</v>
      </c>
    </row>
    <row r="466" ht="15.75" customHeight="1">
      <c r="A466" s="6" t="s">
        <v>318</v>
      </c>
      <c r="B466" s="21" t="s">
        <v>164</v>
      </c>
      <c r="C466" s="6" t="s">
        <v>326</v>
      </c>
      <c r="D466" s="8" t="s">
        <v>136</v>
      </c>
      <c r="E466" s="8" t="s">
        <v>137</v>
      </c>
      <c r="F466" s="42">
        <v>0.6875</v>
      </c>
      <c r="G466" s="41">
        <v>0.71875</v>
      </c>
      <c r="H466" s="7">
        <f t="shared" si="1"/>
        <v>0.75</v>
      </c>
      <c r="I466" s="10">
        <v>123.0</v>
      </c>
      <c r="J466" s="10">
        <f t="shared" si="2"/>
        <v>16.4</v>
      </c>
      <c r="K466" s="6" t="s">
        <v>297</v>
      </c>
      <c r="L466" s="6">
        <v>8.0</v>
      </c>
      <c r="M466" s="6" t="s">
        <v>308</v>
      </c>
      <c r="N466" s="11">
        <f>IFERROR(__xludf.DUMMYFUNCTION("IFERROR(VALUE(REGEXEXTRACT(M466, ""(\d+)\s+(sessions?|days?|weeks?|Weeks?|Sessions?|Days?)"")), 1)"),10.0)</f>
        <v>10</v>
      </c>
    </row>
    <row r="467" ht="15.75" customHeight="1">
      <c r="A467" s="6" t="s">
        <v>318</v>
      </c>
      <c r="B467" s="21" t="s">
        <v>164</v>
      </c>
      <c r="C467" s="6" t="s">
        <v>326</v>
      </c>
      <c r="D467" s="8" t="s">
        <v>136</v>
      </c>
      <c r="E467" s="8" t="s">
        <v>137</v>
      </c>
      <c r="F467" s="42">
        <v>0.71875</v>
      </c>
      <c r="G467" s="42">
        <v>0.75</v>
      </c>
      <c r="H467" s="7">
        <f t="shared" si="1"/>
        <v>0.75</v>
      </c>
      <c r="I467" s="10">
        <v>123.0</v>
      </c>
      <c r="J467" s="10">
        <f t="shared" si="2"/>
        <v>16.4</v>
      </c>
      <c r="K467" s="6" t="s">
        <v>297</v>
      </c>
      <c r="L467" s="6">
        <v>8.0</v>
      </c>
      <c r="M467" s="6" t="s">
        <v>308</v>
      </c>
      <c r="N467" s="11">
        <f>IFERROR(__xludf.DUMMYFUNCTION("IFERROR(VALUE(REGEXEXTRACT(M467, ""(\d+)\s+(sessions?|days?|weeks?|Weeks?|Sessions?|Days?)"")), 1)"),10.0)</f>
        <v>10</v>
      </c>
    </row>
    <row r="468" ht="15.75" customHeight="1">
      <c r="A468" s="6" t="s">
        <v>318</v>
      </c>
      <c r="B468" s="21" t="s">
        <v>164</v>
      </c>
      <c r="C468" s="6" t="s">
        <v>326</v>
      </c>
      <c r="D468" s="8" t="s">
        <v>136</v>
      </c>
      <c r="E468" s="8" t="s">
        <v>137</v>
      </c>
      <c r="F468" s="42">
        <v>0.3541666666666667</v>
      </c>
      <c r="G468" s="42">
        <v>0.3854166666666667</v>
      </c>
      <c r="H468" s="7">
        <f t="shared" si="1"/>
        <v>0.75</v>
      </c>
      <c r="I468" s="10">
        <v>123.0</v>
      </c>
      <c r="J468" s="10">
        <f t="shared" si="2"/>
        <v>16.4</v>
      </c>
      <c r="K468" s="6" t="s">
        <v>297</v>
      </c>
      <c r="L468" s="6">
        <v>8.0</v>
      </c>
      <c r="M468" s="6" t="s">
        <v>309</v>
      </c>
      <c r="N468" s="11">
        <f>IFERROR(__xludf.DUMMYFUNCTION("IFERROR(VALUE(REGEXEXTRACT(M468, ""(\d+)\s+(sessions?|days?|weeks?|Weeks?|Sessions?|Days?)"")), 1)"),10.0)</f>
        <v>10</v>
      </c>
    </row>
    <row r="469" ht="15.75" customHeight="1">
      <c r="A469" s="6" t="s">
        <v>318</v>
      </c>
      <c r="B469" s="21" t="s">
        <v>164</v>
      </c>
      <c r="C469" s="6" t="s">
        <v>326</v>
      </c>
      <c r="D469" s="8" t="s">
        <v>136</v>
      </c>
      <c r="E469" s="8" t="s">
        <v>137</v>
      </c>
      <c r="F469" s="42">
        <v>0.3854166666666667</v>
      </c>
      <c r="G469" s="42">
        <v>0.4166666666666667</v>
      </c>
      <c r="H469" s="7">
        <f t="shared" si="1"/>
        <v>0.75</v>
      </c>
      <c r="I469" s="10">
        <v>123.0</v>
      </c>
      <c r="J469" s="10">
        <f t="shared" si="2"/>
        <v>16.4</v>
      </c>
      <c r="K469" s="6" t="s">
        <v>297</v>
      </c>
      <c r="L469" s="6">
        <v>8.0</v>
      </c>
      <c r="M469" s="6" t="s">
        <v>309</v>
      </c>
      <c r="N469" s="11">
        <f>IFERROR(__xludf.DUMMYFUNCTION("IFERROR(VALUE(REGEXEXTRACT(M469, ""(\d+)\s+(sessions?|days?|weeks?|Weeks?|Sessions?|Days?)"")), 1)"),10.0)</f>
        <v>10</v>
      </c>
    </row>
    <row r="470" ht="15.75" customHeight="1">
      <c r="A470" s="6" t="s">
        <v>318</v>
      </c>
      <c r="B470" s="21" t="s">
        <v>164</v>
      </c>
      <c r="C470" s="6" t="s">
        <v>326</v>
      </c>
      <c r="D470" s="8" t="s">
        <v>136</v>
      </c>
      <c r="E470" s="8" t="s">
        <v>137</v>
      </c>
      <c r="F470" s="42">
        <v>0.4166666666666667</v>
      </c>
      <c r="G470" s="42">
        <v>0.4479166666666667</v>
      </c>
      <c r="H470" s="7">
        <f t="shared" si="1"/>
        <v>0.75</v>
      </c>
      <c r="I470" s="10">
        <v>123.0</v>
      </c>
      <c r="J470" s="10">
        <f t="shared" si="2"/>
        <v>16.4</v>
      </c>
      <c r="K470" s="6" t="s">
        <v>297</v>
      </c>
      <c r="L470" s="6">
        <v>8.0</v>
      </c>
      <c r="M470" s="6" t="s">
        <v>309</v>
      </c>
      <c r="N470" s="11">
        <f>IFERROR(__xludf.DUMMYFUNCTION("IFERROR(VALUE(REGEXEXTRACT(M470, ""(\d+)\s+(sessions?|days?|weeks?|Weeks?|Sessions?|Days?)"")), 1)"),10.0)</f>
        <v>10</v>
      </c>
    </row>
    <row r="471" ht="15.75" customHeight="1">
      <c r="A471" s="6" t="s">
        <v>318</v>
      </c>
      <c r="B471" s="21" t="s">
        <v>164</v>
      </c>
      <c r="C471" s="6" t="s">
        <v>326</v>
      </c>
      <c r="D471" s="8" t="s">
        <v>136</v>
      </c>
      <c r="E471" s="8" t="s">
        <v>137</v>
      </c>
      <c r="F471" s="42">
        <v>0.3854166666666667</v>
      </c>
      <c r="G471" s="42">
        <v>0.4166666666666667</v>
      </c>
      <c r="H471" s="7">
        <f t="shared" si="1"/>
        <v>0.75</v>
      </c>
      <c r="I471" s="10">
        <v>123.0</v>
      </c>
      <c r="J471" s="10">
        <f t="shared" si="2"/>
        <v>16.4</v>
      </c>
      <c r="K471" s="6" t="s">
        <v>297</v>
      </c>
      <c r="L471" s="6">
        <v>8.0</v>
      </c>
      <c r="M471" s="6" t="s">
        <v>310</v>
      </c>
      <c r="N471" s="11">
        <f>IFERROR(__xludf.DUMMYFUNCTION("IFERROR(VALUE(REGEXEXTRACT(M471, ""(\d+)\s+(sessions?|days?|weeks?|Weeks?|Sessions?|Days?)"")), 1)"),10.0)</f>
        <v>10</v>
      </c>
    </row>
    <row r="472" ht="15.75" customHeight="1">
      <c r="A472" s="6" t="s">
        <v>318</v>
      </c>
      <c r="B472" s="21" t="s">
        <v>164</v>
      </c>
      <c r="C472" s="6" t="s">
        <v>326</v>
      </c>
      <c r="D472" s="8" t="s">
        <v>136</v>
      </c>
      <c r="E472" s="8" t="s">
        <v>137</v>
      </c>
      <c r="F472" s="42">
        <v>0.4166666666666667</v>
      </c>
      <c r="G472" s="42">
        <v>0.4479166666666667</v>
      </c>
      <c r="H472" s="7">
        <f t="shared" si="1"/>
        <v>0.75</v>
      </c>
      <c r="I472" s="10">
        <v>123.0</v>
      </c>
      <c r="J472" s="10">
        <f t="shared" si="2"/>
        <v>16.4</v>
      </c>
      <c r="K472" s="6" t="s">
        <v>297</v>
      </c>
      <c r="L472" s="6">
        <v>8.0</v>
      </c>
      <c r="M472" s="6" t="s">
        <v>310</v>
      </c>
      <c r="N472" s="11">
        <f>IFERROR(__xludf.DUMMYFUNCTION("IFERROR(VALUE(REGEXEXTRACT(M472, ""(\d+)\s+(sessions?|days?|weeks?|Weeks?|Sessions?|Days?)"")), 1)"),10.0)</f>
        <v>10</v>
      </c>
    </row>
    <row r="473" ht="15.75" customHeight="1">
      <c r="A473" s="6" t="s">
        <v>318</v>
      </c>
      <c r="B473" s="21" t="s">
        <v>164</v>
      </c>
      <c r="C473" s="6" t="s">
        <v>326</v>
      </c>
      <c r="D473" s="8" t="s">
        <v>136</v>
      </c>
      <c r="E473" s="8" t="s">
        <v>137</v>
      </c>
      <c r="F473" s="42">
        <v>0.4479166666666667</v>
      </c>
      <c r="G473" s="42">
        <v>0.4791666666666667</v>
      </c>
      <c r="H473" s="7">
        <f t="shared" si="1"/>
        <v>0.75</v>
      </c>
      <c r="I473" s="10">
        <v>123.0</v>
      </c>
      <c r="J473" s="10">
        <f t="shared" si="2"/>
        <v>16.4</v>
      </c>
      <c r="K473" s="6" t="s">
        <v>297</v>
      </c>
      <c r="L473" s="6">
        <v>8.0</v>
      </c>
      <c r="M473" s="6" t="s">
        <v>310</v>
      </c>
      <c r="N473" s="11">
        <f>IFERROR(__xludf.DUMMYFUNCTION("IFERROR(VALUE(REGEXEXTRACT(M473, ""(\d+)\s+(sessions?|days?|weeks?|Weeks?|Sessions?|Days?)"")), 1)"),10.0)</f>
        <v>10</v>
      </c>
    </row>
    <row r="474" ht="15.75" customHeight="1">
      <c r="A474" s="6" t="s">
        <v>318</v>
      </c>
      <c r="B474" s="21" t="s">
        <v>164</v>
      </c>
      <c r="C474" s="6" t="s">
        <v>327</v>
      </c>
      <c r="D474" s="8" t="s">
        <v>136</v>
      </c>
      <c r="E474" s="8" t="s">
        <v>137</v>
      </c>
      <c r="F474" s="42">
        <v>0.75</v>
      </c>
      <c r="G474" s="42">
        <v>0.78125</v>
      </c>
      <c r="H474" s="7">
        <f t="shared" si="1"/>
        <v>0.75</v>
      </c>
      <c r="I474" s="10">
        <v>123.0</v>
      </c>
      <c r="J474" s="10">
        <f t="shared" si="2"/>
        <v>16.4</v>
      </c>
      <c r="K474" s="6" t="s">
        <v>297</v>
      </c>
      <c r="L474" s="6">
        <v>8.0</v>
      </c>
      <c r="M474" s="6" t="s">
        <v>311</v>
      </c>
      <c r="N474" s="11">
        <f>IFERROR(__xludf.DUMMYFUNCTION("IFERROR(VALUE(REGEXEXTRACT(M474, ""(\d+)\s+(sessions?|days?|weeks?|Weeks?|Sessions?|Days?)"")), 1)"),10.0)</f>
        <v>10</v>
      </c>
    </row>
    <row r="475" ht="15.75" customHeight="1">
      <c r="A475" s="6" t="s">
        <v>318</v>
      </c>
      <c r="B475" s="21" t="s">
        <v>164</v>
      </c>
      <c r="C475" s="6" t="s">
        <v>327</v>
      </c>
      <c r="D475" s="8" t="s">
        <v>136</v>
      </c>
      <c r="E475" s="8" t="s">
        <v>137</v>
      </c>
      <c r="F475" s="42">
        <v>0.71875</v>
      </c>
      <c r="G475" s="42">
        <v>0.75</v>
      </c>
      <c r="H475" s="7">
        <f t="shared" si="1"/>
        <v>0.75</v>
      </c>
      <c r="I475" s="10">
        <v>123.0</v>
      </c>
      <c r="J475" s="10">
        <f t="shared" si="2"/>
        <v>16.4</v>
      </c>
      <c r="K475" s="6" t="s">
        <v>297</v>
      </c>
      <c r="L475" s="6">
        <v>8.0</v>
      </c>
      <c r="M475" s="6" t="s">
        <v>305</v>
      </c>
      <c r="N475" s="11">
        <f>IFERROR(__xludf.DUMMYFUNCTION("IFERROR(VALUE(REGEXEXTRACT(M475, ""(\d+)\s+(sessions?|days?|weeks?|Weeks?|Sessions?|Days?)"")), 1)"),10.0)</f>
        <v>10</v>
      </c>
    </row>
    <row r="476" ht="15.75" customHeight="1">
      <c r="A476" s="6" t="s">
        <v>318</v>
      </c>
      <c r="B476" s="21" t="s">
        <v>164</v>
      </c>
      <c r="C476" s="6" t="s">
        <v>327</v>
      </c>
      <c r="D476" s="8" t="s">
        <v>136</v>
      </c>
      <c r="E476" s="8" t="s">
        <v>137</v>
      </c>
      <c r="F476" s="42">
        <v>0.78125</v>
      </c>
      <c r="G476" s="42">
        <v>0.8125</v>
      </c>
      <c r="H476" s="7">
        <f t="shared" si="1"/>
        <v>0.75</v>
      </c>
      <c r="I476" s="10">
        <v>123.0</v>
      </c>
      <c r="J476" s="10">
        <f t="shared" si="2"/>
        <v>16.4</v>
      </c>
      <c r="K476" s="6" t="s">
        <v>297</v>
      </c>
      <c r="L476" s="6">
        <v>8.0</v>
      </c>
      <c r="M476" s="6" t="s">
        <v>305</v>
      </c>
      <c r="N476" s="11">
        <f>IFERROR(__xludf.DUMMYFUNCTION("IFERROR(VALUE(REGEXEXTRACT(M476, ""(\d+)\s+(sessions?|days?|weeks?|Weeks?|Sessions?|Days?)"")), 1)"),10.0)</f>
        <v>10</v>
      </c>
    </row>
    <row r="477" ht="15.75" customHeight="1">
      <c r="A477" s="6" t="s">
        <v>318</v>
      </c>
      <c r="B477" s="21" t="s">
        <v>164</v>
      </c>
      <c r="C477" s="6" t="s">
        <v>327</v>
      </c>
      <c r="D477" s="8" t="s">
        <v>136</v>
      </c>
      <c r="E477" s="8" t="s">
        <v>137</v>
      </c>
      <c r="F477" s="42">
        <v>0.6875</v>
      </c>
      <c r="G477" s="42">
        <v>0.71875</v>
      </c>
      <c r="H477" s="7">
        <f t="shared" si="1"/>
        <v>0.75</v>
      </c>
      <c r="I477" s="10">
        <v>123.0</v>
      </c>
      <c r="J477" s="10">
        <f t="shared" si="2"/>
        <v>16.4</v>
      </c>
      <c r="K477" s="6" t="s">
        <v>297</v>
      </c>
      <c r="L477" s="6">
        <v>8.0</v>
      </c>
      <c r="M477" s="6" t="s">
        <v>306</v>
      </c>
      <c r="N477" s="11">
        <f>IFERROR(__xludf.DUMMYFUNCTION("IFERROR(VALUE(REGEXEXTRACT(M477, ""(\d+)\s+(sessions?|days?|weeks?|Weeks?|Sessions?|Days?)"")), 1)"),10.0)</f>
        <v>10</v>
      </c>
    </row>
    <row r="478" ht="15.75" customHeight="1">
      <c r="A478" s="6" t="s">
        <v>318</v>
      </c>
      <c r="B478" s="21" t="s">
        <v>164</v>
      </c>
      <c r="C478" s="6" t="s">
        <v>327</v>
      </c>
      <c r="D478" s="8" t="s">
        <v>136</v>
      </c>
      <c r="E478" s="8" t="s">
        <v>137</v>
      </c>
      <c r="F478" s="42">
        <v>0.71875</v>
      </c>
      <c r="G478" s="42">
        <v>0.75</v>
      </c>
      <c r="H478" s="7">
        <f t="shared" si="1"/>
        <v>0.75</v>
      </c>
      <c r="I478" s="10">
        <v>123.0</v>
      </c>
      <c r="J478" s="10">
        <f t="shared" si="2"/>
        <v>16.4</v>
      </c>
      <c r="K478" s="6" t="s">
        <v>297</v>
      </c>
      <c r="L478" s="6">
        <v>8.0</v>
      </c>
      <c r="M478" s="6" t="s">
        <v>306</v>
      </c>
      <c r="N478" s="11">
        <f>IFERROR(__xludf.DUMMYFUNCTION("IFERROR(VALUE(REGEXEXTRACT(M478, ""(\d+)\s+(sessions?|days?|weeks?|Weeks?|Sessions?|Days?)"")), 1)"),10.0)</f>
        <v>10</v>
      </c>
    </row>
    <row r="479" ht="15.75" customHeight="1">
      <c r="A479" s="6" t="s">
        <v>318</v>
      </c>
      <c r="B479" s="21" t="s">
        <v>164</v>
      </c>
      <c r="C479" s="6" t="s">
        <v>327</v>
      </c>
      <c r="D479" s="8" t="s">
        <v>136</v>
      </c>
      <c r="E479" s="8" t="s">
        <v>137</v>
      </c>
      <c r="F479" s="42">
        <v>0.7083333333333334</v>
      </c>
      <c r="G479" s="42">
        <v>0.7395833333333334</v>
      </c>
      <c r="H479" s="7">
        <f t="shared" si="1"/>
        <v>0.75</v>
      </c>
      <c r="I479" s="10">
        <v>123.0</v>
      </c>
      <c r="J479" s="10">
        <f t="shared" si="2"/>
        <v>16.4</v>
      </c>
      <c r="K479" s="6" t="s">
        <v>297</v>
      </c>
      <c r="L479" s="6">
        <v>8.0</v>
      </c>
      <c r="M479" s="6" t="s">
        <v>307</v>
      </c>
      <c r="N479" s="11">
        <f>IFERROR(__xludf.DUMMYFUNCTION("IFERROR(VALUE(REGEXEXTRACT(M479, ""(\d+)\s+(sessions?|days?|weeks?|Weeks?|Sessions?|Days?)"")), 1)"),10.0)</f>
        <v>10</v>
      </c>
    </row>
    <row r="480" ht="15.75" customHeight="1">
      <c r="A480" s="6" t="s">
        <v>318</v>
      </c>
      <c r="B480" s="21" t="s">
        <v>164</v>
      </c>
      <c r="C480" s="6" t="s">
        <v>327</v>
      </c>
      <c r="D480" s="8" t="s">
        <v>136</v>
      </c>
      <c r="E480" s="8" t="s">
        <v>137</v>
      </c>
      <c r="F480" s="42">
        <v>0.7395833333333334</v>
      </c>
      <c r="G480" s="42">
        <v>0.7708333333333334</v>
      </c>
      <c r="H480" s="7">
        <f t="shared" si="1"/>
        <v>0.75</v>
      </c>
      <c r="I480" s="10">
        <v>123.0</v>
      </c>
      <c r="J480" s="10">
        <f t="shared" si="2"/>
        <v>16.4</v>
      </c>
      <c r="K480" s="6" t="s">
        <v>297</v>
      </c>
      <c r="L480" s="6">
        <v>8.0</v>
      </c>
      <c r="M480" s="6" t="s">
        <v>307</v>
      </c>
      <c r="N480" s="11">
        <f>IFERROR(__xludf.DUMMYFUNCTION("IFERROR(VALUE(REGEXEXTRACT(M480, ""(\d+)\s+(sessions?|days?|weeks?|Weeks?|Sessions?|Days?)"")), 1)"),10.0)</f>
        <v>10</v>
      </c>
    </row>
    <row r="481" ht="15.75" customHeight="1">
      <c r="A481" s="6" t="s">
        <v>318</v>
      </c>
      <c r="B481" s="21" t="s">
        <v>164</v>
      </c>
      <c r="C481" s="6" t="s">
        <v>327</v>
      </c>
      <c r="D481" s="8" t="s">
        <v>136</v>
      </c>
      <c r="E481" s="8" t="s">
        <v>137</v>
      </c>
      <c r="F481" s="42">
        <v>0.71875</v>
      </c>
      <c r="G481" s="42">
        <v>0.75</v>
      </c>
      <c r="H481" s="7">
        <f t="shared" si="1"/>
        <v>0.75</v>
      </c>
      <c r="I481" s="10">
        <v>123.0</v>
      </c>
      <c r="J481" s="10">
        <f t="shared" si="2"/>
        <v>16.4</v>
      </c>
      <c r="K481" s="6" t="s">
        <v>297</v>
      </c>
      <c r="L481" s="6">
        <v>8.0</v>
      </c>
      <c r="M481" s="6" t="s">
        <v>308</v>
      </c>
      <c r="N481" s="11">
        <f>IFERROR(__xludf.DUMMYFUNCTION("IFERROR(VALUE(REGEXEXTRACT(M481, ""(\d+)\s+(sessions?|days?|weeks?|Weeks?|Sessions?|Days?)"")), 1)"),10.0)</f>
        <v>10</v>
      </c>
    </row>
    <row r="482" ht="15.75" customHeight="1">
      <c r="A482" s="6" t="s">
        <v>318</v>
      </c>
      <c r="B482" s="21" t="s">
        <v>164</v>
      </c>
      <c r="C482" s="6" t="s">
        <v>327</v>
      </c>
      <c r="D482" s="8" t="s">
        <v>136</v>
      </c>
      <c r="E482" s="8" t="s">
        <v>137</v>
      </c>
      <c r="F482" s="42">
        <v>0.75</v>
      </c>
      <c r="G482" s="42">
        <v>0.78125</v>
      </c>
      <c r="H482" s="7">
        <f t="shared" si="1"/>
        <v>0.75</v>
      </c>
      <c r="I482" s="10">
        <v>123.0</v>
      </c>
      <c r="J482" s="10">
        <f t="shared" si="2"/>
        <v>16.4</v>
      </c>
      <c r="K482" s="6" t="s">
        <v>297</v>
      </c>
      <c r="L482" s="6">
        <v>8.0</v>
      </c>
      <c r="M482" s="6" t="s">
        <v>308</v>
      </c>
      <c r="N482" s="11">
        <f>IFERROR(__xludf.DUMMYFUNCTION("IFERROR(VALUE(REGEXEXTRACT(M482, ""(\d+)\s+(sessions?|days?|weeks?|Weeks?|Sessions?|Days?)"")), 1)"),10.0)</f>
        <v>10</v>
      </c>
    </row>
    <row r="483" ht="15.75" customHeight="1">
      <c r="A483" s="6" t="s">
        <v>318</v>
      </c>
      <c r="B483" s="21" t="s">
        <v>164</v>
      </c>
      <c r="C483" s="6" t="s">
        <v>327</v>
      </c>
      <c r="D483" s="8" t="s">
        <v>136</v>
      </c>
      <c r="E483" s="8" t="s">
        <v>137</v>
      </c>
      <c r="F483" s="42">
        <v>0.3854166666666667</v>
      </c>
      <c r="G483" s="42">
        <v>0.4166666666666667</v>
      </c>
      <c r="H483" s="7">
        <f t="shared" si="1"/>
        <v>0.75</v>
      </c>
      <c r="I483" s="10">
        <v>123.0</v>
      </c>
      <c r="J483" s="10">
        <f t="shared" si="2"/>
        <v>16.4</v>
      </c>
      <c r="K483" s="6" t="s">
        <v>297</v>
      </c>
      <c r="L483" s="6">
        <v>8.0</v>
      </c>
      <c r="M483" s="6" t="s">
        <v>309</v>
      </c>
      <c r="N483" s="11">
        <f>IFERROR(__xludf.DUMMYFUNCTION("IFERROR(VALUE(REGEXEXTRACT(M483, ""(\d+)\s+(sessions?|days?|weeks?|Weeks?|Sessions?|Days?)"")), 1)"),10.0)</f>
        <v>10</v>
      </c>
    </row>
    <row r="484" ht="15.75" customHeight="1">
      <c r="A484" s="6" t="s">
        <v>318</v>
      </c>
      <c r="B484" s="21" t="s">
        <v>164</v>
      </c>
      <c r="C484" s="6" t="s">
        <v>327</v>
      </c>
      <c r="D484" s="8" t="s">
        <v>136</v>
      </c>
      <c r="E484" s="8" t="s">
        <v>137</v>
      </c>
      <c r="F484" s="42">
        <v>0.4166666666666667</v>
      </c>
      <c r="G484" s="42">
        <v>0.4479166666666667</v>
      </c>
      <c r="H484" s="7">
        <f t="shared" si="1"/>
        <v>0.75</v>
      </c>
      <c r="I484" s="10">
        <v>123.0</v>
      </c>
      <c r="J484" s="10">
        <f t="shared" si="2"/>
        <v>16.4</v>
      </c>
      <c r="K484" s="6" t="s">
        <v>297</v>
      </c>
      <c r="L484" s="6">
        <v>8.0</v>
      </c>
      <c r="M484" s="6" t="s">
        <v>309</v>
      </c>
      <c r="N484" s="11">
        <f>IFERROR(__xludf.DUMMYFUNCTION("IFERROR(VALUE(REGEXEXTRACT(M484, ""(\d+)\s+(sessions?|days?|weeks?|Weeks?|Sessions?|Days?)"")), 1)"),10.0)</f>
        <v>10</v>
      </c>
    </row>
    <row r="485" ht="15.75" customHeight="1">
      <c r="A485" s="6" t="s">
        <v>318</v>
      </c>
      <c r="B485" s="21" t="s">
        <v>164</v>
      </c>
      <c r="C485" s="6" t="s">
        <v>327</v>
      </c>
      <c r="D485" s="8" t="s">
        <v>136</v>
      </c>
      <c r="E485" s="8" t="s">
        <v>137</v>
      </c>
      <c r="F485" s="41">
        <v>0.4479166666666667</v>
      </c>
      <c r="G485" s="42">
        <v>0.4791666666666667</v>
      </c>
      <c r="H485" s="7">
        <f t="shared" si="1"/>
        <v>0.75</v>
      </c>
      <c r="I485" s="10">
        <v>123.0</v>
      </c>
      <c r="J485" s="10">
        <f t="shared" si="2"/>
        <v>16.4</v>
      </c>
      <c r="K485" s="6" t="s">
        <v>297</v>
      </c>
      <c r="L485" s="6">
        <v>8.0</v>
      </c>
      <c r="M485" s="6" t="s">
        <v>309</v>
      </c>
      <c r="N485" s="11">
        <f>IFERROR(__xludf.DUMMYFUNCTION("IFERROR(VALUE(REGEXEXTRACT(M485, ""(\d+)\s+(sessions?|days?|weeks?|Weeks?|Sessions?|Days?)"")), 1)"),10.0)</f>
        <v>10</v>
      </c>
    </row>
    <row r="486" ht="15.75" customHeight="1">
      <c r="A486" s="6" t="s">
        <v>318</v>
      </c>
      <c r="B486" s="21" t="s">
        <v>164</v>
      </c>
      <c r="C486" s="6" t="s">
        <v>327</v>
      </c>
      <c r="D486" s="8" t="s">
        <v>136</v>
      </c>
      <c r="E486" s="8" t="s">
        <v>137</v>
      </c>
      <c r="F486" s="42">
        <v>0.3854166666666667</v>
      </c>
      <c r="G486" s="42">
        <v>0.4166666666666667</v>
      </c>
      <c r="H486" s="7">
        <f t="shared" si="1"/>
        <v>0.75</v>
      </c>
      <c r="I486" s="10">
        <v>123.0</v>
      </c>
      <c r="J486" s="10">
        <f t="shared" si="2"/>
        <v>16.4</v>
      </c>
      <c r="K486" s="6" t="s">
        <v>297</v>
      </c>
      <c r="L486" s="6">
        <v>8.0</v>
      </c>
      <c r="M486" s="6" t="s">
        <v>310</v>
      </c>
      <c r="N486" s="11">
        <f>IFERROR(__xludf.DUMMYFUNCTION("IFERROR(VALUE(REGEXEXTRACT(M486, ""(\d+)\s+(sessions?|days?|weeks?|Weeks?|Sessions?|Days?)"")), 1)"),10.0)</f>
        <v>10</v>
      </c>
    </row>
    <row r="487" ht="15.75" customHeight="1">
      <c r="A487" s="6" t="s">
        <v>318</v>
      </c>
      <c r="B487" s="21" t="s">
        <v>164</v>
      </c>
      <c r="C487" s="6" t="s">
        <v>327</v>
      </c>
      <c r="D487" s="8" t="s">
        <v>136</v>
      </c>
      <c r="E487" s="8" t="s">
        <v>137</v>
      </c>
      <c r="F487" s="42">
        <v>0.4166666666666667</v>
      </c>
      <c r="G487" s="42">
        <v>0.4479166666666667</v>
      </c>
      <c r="H487" s="7">
        <f t="shared" si="1"/>
        <v>0.75</v>
      </c>
      <c r="I487" s="10">
        <v>123.0</v>
      </c>
      <c r="J487" s="10">
        <f t="shared" si="2"/>
        <v>16.4</v>
      </c>
      <c r="K487" s="6" t="s">
        <v>297</v>
      </c>
      <c r="L487" s="6">
        <v>8.0</v>
      </c>
      <c r="M487" s="6" t="s">
        <v>310</v>
      </c>
      <c r="N487" s="11">
        <f>IFERROR(__xludf.DUMMYFUNCTION("IFERROR(VALUE(REGEXEXTRACT(M487, ""(\d+)\s+(sessions?|days?|weeks?|Weeks?|Sessions?|Days?)"")), 1)"),10.0)</f>
        <v>10</v>
      </c>
    </row>
    <row r="488" ht="15.75" customHeight="1">
      <c r="A488" s="6" t="s">
        <v>318</v>
      </c>
      <c r="B488" s="21" t="s">
        <v>164</v>
      </c>
      <c r="C488" s="6" t="s">
        <v>327</v>
      </c>
      <c r="D488" s="8" t="s">
        <v>136</v>
      </c>
      <c r="E488" s="8" t="s">
        <v>137</v>
      </c>
      <c r="F488" s="42">
        <v>0.71875</v>
      </c>
      <c r="G488" s="42">
        <v>0.75</v>
      </c>
      <c r="H488" s="7">
        <f t="shared" si="1"/>
        <v>0.75</v>
      </c>
      <c r="I488" s="10">
        <v>123.0</v>
      </c>
      <c r="J488" s="10">
        <f t="shared" si="2"/>
        <v>16.4</v>
      </c>
      <c r="K488" s="6" t="s">
        <v>297</v>
      </c>
      <c r="L488" s="6" t="s">
        <v>298</v>
      </c>
      <c r="M488" s="6" t="s">
        <v>311</v>
      </c>
      <c r="N488" s="11">
        <f>IFERROR(__xludf.DUMMYFUNCTION("IFERROR(VALUE(REGEXEXTRACT(M488, ""(\d+)\s+(sessions?|days?|weeks?|Weeks?|Sessions?|Days?)"")), 1)"),10.0)</f>
        <v>10</v>
      </c>
    </row>
    <row r="489" ht="15.75" customHeight="1">
      <c r="A489" s="6" t="s">
        <v>318</v>
      </c>
      <c r="B489" s="21" t="s">
        <v>164</v>
      </c>
      <c r="C489" s="6" t="s">
        <v>327</v>
      </c>
      <c r="D489" s="8" t="s">
        <v>136</v>
      </c>
      <c r="E489" s="8" t="s">
        <v>137</v>
      </c>
      <c r="F489" s="42">
        <v>0.4166666666666667</v>
      </c>
      <c r="G489" s="42">
        <v>0.4479166666666667</v>
      </c>
      <c r="H489" s="7">
        <f t="shared" si="1"/>
        <v>0.75</v>
      </c>
      <c r="I489" s="10">
        <v>62.0</v>
      </c>
      <c r="J489" s="10">
        <f t="shared" si="2"/>
        <v>16.53333333</v>
      </c>
      <c r="K489" s="6" t="s">
        <v>297</v>
      </c>
      <c r="L489" s="6" t="s">
        <v>298</v>
      </c>
      <c r="M489" s="6" t="s">
        <v>299</v>
      </c>
      <c r="N489" s="11">
        <f>IFERROR(__xludf.DUMMYFUNCTION("IFERROR(VALUE(REGEXEXTRACT(M489, ""(\d+)\s+(sessions?|days?|weeks?|Weeks?|Sessions?|Days?)"")), 1)"),5.0)</f>
        <v>5</v>
      </c>
    </row>
    <row r="490" ht="15.75" customHeight="1">
      <c r="A490" s="6" t="s">
        <v>318</v>
      </c>
      <c r="B490" s="21" t="s">
        <v>164</v>
      </c>
      <c r="C490" s="6" t="s">
        <v>327</v>
      </c>
      <c r="D490" s="8" t="s">
        <v>136</v>
      </c>
      <c r="E490" s="8" t="s">
        <v>137</v>
      </c>
      <c r="F490" s="42">
        <v>0.6979166666666666</v>
      </c>
      <c r="G490" s="41">
        <v>0.7291666666666666</v>
      </c>
      <c r="H490" s="7">
        <f t="shared" si="1"/>
        <v>0.75</v>
      </c>
      <c r="I490" s="10">
        <v>62.0</v>
      </c>
      <c r="J490" s="10">
        <f t="shared" si="2"/>
        <v>16.53333333</v>
      </c>
      <c r="K490" s="6" t="s">
        <v>297</v>
      </c>
      <c r="L490" s="6" t="s">
        <v>298</v>
      </c>
      <c r="M490" s="6" t="s">
        <v>299</v>
      </c>
      <c r="N490" s="11">
        <f>IFERROR(__xludf.DUMMYFUNCTION("IFERROR(VALUE(REGEXEXTRACT(M490, ""(\d+)\s+(sessions?|days?|weeks?|Weeks?|Sessions?|Days?)"")), 1)"),5.0)</f>
        <v>5</v>
      </c>
    </row>
    <row r="491" ht="15.75" customHeight="1">
      <c r="A491" s="6" t="s">
        <v>318</v>
      </c>
      <c r="B491" s="21" t="s">
        <v>164</v>
      </c>
      <c r="C491" s="6" t="s">
        <v>327</v>
      </c>
      <c r="D491" s="8" t="s">
        <v>136</v>
      </c>
      <c r="E491" s="8" t="s">
        <v>137</v>
      </c>
      <c r="F491" s="42">
        <v>0.7291666666666666</v>
      </c>
      <c r="G491" s="42">
        <v>0.7604166666666666</v>
      </c>
      <c r="H491" s="7">
        <f t="shared" si="1"/>
        <v>0.75</v>
      </c>
      <c r="I491" s="10">
        <v>62.0</v>
      </c>
      <c r="J491" s="10">
        <f t="shared" si="2"/>
        <v>16.53333333</v>
      </c>
      <c r="K491" s="6" t="s">
        <v>297</v>
      </c>
      <c r="L491" s="6" t="s">
        <v>298</v>
      </c>
      <c r="M491" s="6" t="s">
        <v>299</v>
      </c>
      <c r="N491" s="11">
        <f>IFERROR(__xludf.DUMMYFUNCTION("IFERROR(VALUE(REGEXEXTRACT(M491, ""(\d+)\s+(sessions?|days?|weeks?|Weeks?|Sessions?|Days?)"")), 1)"),5.0)</f>
        <v>5</v>
      </c>
    </row>
    <row r="492" ht="15.75" customHeight="1">
      <c r="A492" s="6" t="s">
        <v>318</v>
      </c>
      <c r="B492" s="21" t="s">
        <v>164</v>
      </c>
      <c r="C492" s="6" t="s">
        <v>327</v>
      </c>
      <c r="D492" s="8" t="s">
        <v>136</v>
      </c>
      <c r="E492" s="8" t="s">
        <v>137</v>
      </c>
      <c r="F492" s="42">
        <v>0.7604166666666666</v>
      </c>
      <c r="G492" s="42">
        <v>0.7916666666666666</v>
      </c>
      <c r="H492" s="7">
        <f t="shared" si="1"/>
        <v>0.75</v>
      </c>
      <c r="I492" s="10">
        <v>62.0</v>
      </c>
      <c r="J492" s="10">
        <f t="shared" si="2"/>
        <v>16.53333333</v>
      </c>
      <c r="K492" s="6" t="s">
        <v>297</v>
      </c>
      <c r="L492" s="6" t="s">
        <v>298</v>
      </c>
      <c r="M492" s="6" t="s">
        <v>299</v>
      </c>
      <c r="N492" s="11">
        <f>IFERROR(__xludf.DUMMYFUNCTION("IFERROR(VALUE(REGEXEXTRACT(M492, ""(\d+)\s+(sessions?|days?|weeks?|Weeks?|Sessions?|Days?)"")), 1)"),5.0)</f>
        <v>5</v>
      </c>
    </row>
    <row r="493" ht="15.75" customHeight="1">
      <c r="A493" s="6" t="s">
        <v>318</v>
      </c>
      <c r="B493" s="21" t="s">
        <v>164</v>
      </c>
      <c r="C493" s="6" t="s">
        <v>327</v>
      </c>
      <c r="D493" s="8" t="s">
        <v>136</v>
      </c>
      <c r="E493" s="8" t="s">
        <v>137</v>
      </c>
      <c r="F493" s="42">
        <v>0.6979166666666666</v>
      </c>
      <c r="G493" s="42">
        <v>0.7291666666666666</v>
      </c>
      <c r="H493" s="7">
        <f t="shared" si="1"/>
        <v>0.75</v>
      </c>
      <c r="I493" s="10">
        <v>62.0</v>
      </c>
      <c r="J493" s="10">
        <f t="shared" si="2"/>
        <v>16.53333333</v>
      </c>
      <c r="K493" s="6" t="s">
        <v>297</v>
      </c>
      <c r="L493" s="6" t="s">
        <v>298</v>
      </c>
      <c r="M493" s="6" t="s">
        <v>304</v>
      </c>
      <c r="N493" s="11">
        <f>IFERROR(__xludf.DUMMYFUNCTION("IFERROR(VALUE(REGEXEXTRACT(M493, ""(\d+)\s+(sessions?|days?|weeks?|Weeks?|Sessions?|Days?)"")), 1)"),5.0)</f>
        <v>5</v>
      </c>
    </row>
    <row r="494" ht="15.75" customHeight="1">
      <c r="A494" s="6" t="s">
        <v>318</v>
      </c>
      <c r="B494" s="21" t="s">
        <v>164</v>
      </c>
      <c r="C494" s="6" t="s">
        <v>327</v>
      </c>
      <c r="D494" s="8" t="s">
        <v>136</v>
      </c>
      <c r="E494" s="8" t="s">
        <v>137</v>
      </c>
      <c r="F494" s="42">
        <v>0.7291666666666666</v>
      </c>
      <c r="G494" s="41">
        <v>0.7604166666666666</v>
      </c>
      <c r="H494" s="7">
        <f t="shared" si="1"/>
        <v>0.75</v>
      </c>
      <c r="I494" s="10">
        <v>62.0</v>
      </c>
      <c r="J494" s="10">
        <f t="shared" si="2"/>
        <v>16.53333333</v>
      </c>
      <c r="K494" s="6" t="s">
        <v>297</v>
      </c>
      <c r="L494" s="6" t="s">
        <v>298</v>
      </c>
      <c r="M494" s="6" t="s">
        <v>304</v>
      </c>
      <c r="N494" s="11">
        <f>IFERROR(__xludf.DUMMYFUNCTION("IFERROR(VALUE(REGEXEXTRACT(M494, ""(\d+)\s+(sessions?|days?|weeks?|Weeks?|Sessions?|Days?)"")), 1)"),5.0)</f>
        <v>5</v>
      </c>
    </row>
    <row r="495" ht="15.75" customHeight="1">
      <c r="A495" s="6" t="s">
        <v>318</v>
      </c>
      <c r="B495" s="21" t="s">
        <v>164</v>
      </c>
      <c r="C495" s="6" t="s">
        <v>327</v>
      </c>
      <c r="D495" s="8" t="s">
        <v>136</v>
      </c>
      <c r="E495" s="8" t="s">
        <v>137</v>
      </c>
      <c r="F495" s="42">
        <v>0.40625</v>
      </c>
      <c r="G495" s="42">
        <v>0.4375</v>
      </c>
      <c r="H495" s="7">
        <f t="shared" si="1"/>
        <v>0.75</v>
      </c>
      <c r="I495" s="10">
        <v>62.0</v>
      </c>
      <c r="J495" s="10">
        <f t="shared" si="2"/>
        <v>16.53333333</v>
      </c>
      <c r="K495" s="6" t="s">
        <v>297</v>
      </c>
      <c r="L495" s="6" t="s">
        <v>298</v>
      </c>
      <c r="M495" s="6" t="s">
        <v>316</v>
      </c>
      <c r="N495" s="11">
        <f>IFERROR(__xludf.DUMMYFUNCTION("IFERROR(VALUE(REGEXEXTRACT(M495, ""(\d+)\s+(sessions?|days?|weeks?|Weeks?|Sessions?|Days?)"")), 1)"),5.0)</f>
        <v>5</v>
      </c>
    </row>
    <row r="496" ht="15.75" customHeight="1">
      <c r="A496" s="6" t="s">
        <v>318</v>
      </c>
      <c r="B496" s="21" t="s">
        <v>164</v>
      </c>
      <c r="C496" s="6" t="s">
        <v>327</v>
      </c>
      <c r="D496" s="8" t="s">
        <v>136</v>
      </c>
      <c r="E496" s="8" t="s">
        <v>137</v>
      </c>
      <c r="F496" s="42">
        <v>0.40625</v>
      </c>
      <c r="G496" s="42">
        <v>0.4375</v>
      </c>
      <c r="H496" s="7">
        <f t="shared" si="1"/>
        <v>0.75</v>
      </c>
      <c r="I496" s="10">
        <v>62.0</v>
      </c>
      <c r="J496" s="10">
        <f t="shared" si="2"/>
        <v>16.53333333</v>
      </c>
      <c r="K496" s="6" t="s">
        <v>297</v>
      </c>
      <c r="L496" s="6">
        <v>2.0</v>
      </c>
      <c r="M496" s="6" t="s">
        <v>317</v>
      </c>
      <c r="N496" s="11">
        <f>IFERROR(__xludf.DUMMYFUNCTION("IFERROR(VALUE(REGEXEXTRACT(M496, ""(\d+)\s+(sessions?|days?|weeks?|Weeks?|Sessions?|Days?)"")), 1)"),5.0)</f>
        <v>5</v>
      </c>
    </row>
    <row r="497" ht="15.75" customHeight="1">
      <c r="A497" s="6" t="s">
        <v>318</v>
      </c>
      <c r="B497" s="21" t="s">
        <v>164</v>
      </c>
      <c r="C497" s="6" t="s">
        <v>328</v>
      </c>
      <c r="D497" s="8" t="s">
        <v>136</v>
      </c>
      <c r="E497" s="8" t="s">
        <v>137</v>
      </c>
      <c r="F497" s="42">
        <v>0.6666666666666666</v>
      </c>
      <c r="G497" s="42">
        <v>0.6979166666666666</v>
      </c>
      <c r="H497" s="7">
        <f t="shared" si="1"/>
        <v>0.75</v>
      </c>
      <c r="I497" s="10">
        <v>62.0</v>
      </c>
      <c r="J497" s="10">
        <f t="shared" si="2"/>
        <v>16.53333333</v>
      </c>
      <c r="K497" s="6" t="s">
        <v>297</v>
      </c>
      <c r="L497" s="6">
        <v>2.0</v>
      </c>
      <c r="M497" s="6" t="s">
        <v>299</v>
      </c>
      <c r="N497" s="11">
        <f>IFERROR(__xludf.DUMMYFUNCTION("IFERROR(VALUE(REGEXEXTRACT(M497, ""(\d+)\s+(sessions?|days?|weeks?|Weeks?|Sessions?|Days?)"")), 1)"),5.0)</f>
        <v>5</v>
      </c>
    </row>
    <row r="498" ht="15.75" customHeight="1">
      <c r="A498" s="6" t="s">
        <v>318</v>
      </c>
      <c r="B498" s="21" t="s">
        <v>164</v>
      </c>
      <c r="C498" s="6" t="s">
        <v>328</v>
      </c>
      <c r="D498" s="8" t="s">
        <v>136</v>
      </c>
      <c r="E498" s="8" t="s">
        <v>137</v>
      </c>
      <c r="F498" s="42">
        <v>0.7604166666666666</v>
      </c>
      <c r="G498" s="42">
        <v>0.7916666666666666</v>
      </c>
      <c r="H498" s="7">
        <f t="shared" si="1"/>
        <v>0.75</v>
      </c>
      <c r="I498" s="10">
        <v>62.0</v>
      </c>
      <c r="J498" s="10">
        <f t="shared" si="2"/>
        <v>16.53333333</v>
      </c>
      <c r="K498" s="6" t="s">
        <v>297</v>
      </c>
      <c r="L498" s="6" t="s">
        <v>298</v>
      </c>
      <c r="M498" s="6" t="s">
        <v>299</v>
      </c>
      <c r="N498" s="11">
        <f>IFERROR(__xludf.DUMMYFUNCTION("IFERROR(VALUE(REGEXEXTRACT(M498, ""(\d+)\s+(sessions?|days?|weeks?|Weeks?|Sessions?|Days?)"")), 1)"),5.0)</f>
        <v>5</v>
      </c>
    </row>
    <row r="499" ht="15.75" customHeight="1">
      <c r="A499" s="6" t="s">
        <v>318</v>
      </c>
      <c r="B499" s="21" t="s">
        <v>164</v>
      </c>
      <c r="C499" s="6" t="s">
        <v>328</v>
      </c>
      <c r="D499" s="8" t="s">
        <v>136</v>
      </c>
      <c r="E499" s="8" t="s">
        <v>137</v>
      </c>
      <c r="F499" s="42">
        <v>0.4166666666666667</v>
      </c>
      <c r="G499" s="42">
        <v>0.4479166666666667</v>
      </c>
      <c r="H499" s="7">
        <f t="shared" si="1"/>
        <v>0.75</v>
      </c>
      <c r="I499" s="10">
        <v>62.0</v>
      </c>
      <c r="J499" s="10">
        <f t="shared" si="2"/>
        <v>16.53333333</v>
      </c>
      <c r="K499" s="6" t="s">
        <v>297</v>
      </c>
      <c r="L499" s="6" t="s">
        <v>298</v>
      </c>
      <c r="M499" s="6" t="s">
        <v>304</v>
      </c>
      <c r="N499" s="11">
        <f>IFERROR(__xludf.DUMMYFUNCTION("IFERROR(VALUE(REGEXEXTRACT(M499, ""(\d+)\s+(sessions?|days?|weeks?|Weeks?|Sessions?|Days?)"")), 1)"),5.0)</f>
        <v>5</v>
      </c>
    </row>
    <row r="500" ht="15.75" customHeight="1">
      <c r="A500" s="6" t="s">
        <v>318</v>
      </c>
      <c r="B500" s="21" t="s">
        <v>164</v>
      </c>
      <c r="C500" s="6" t="s">
        <v>328</v>
      </c>
      <c r="D500" s="8" t="s">
        <v>136</v>
      </c>
      <c r="E500" s="8" t="s">
        <v>137</v>
      </c>
      <c r="F500" s="42">
        <v>0.7604166666666666</v>
      </c>
      <c r="G500" s="42">
        <v>0.7916666666666666</v>
      </c>
      <c r="H500" s="7">
        <f t="shared" si="1"/>
        <v>0.75</v>
      </c>
      <c r="I500" s="10">
        <v>62.0</v>
      </c>
      <c r="J500" s="10">
        <f t="shared" si="2"/>
        <v>16.53333333</v>
      </c>
      <c r="K500" s="6" t="s">
        <v>297</v>
      </c>
      <c r="L500" s="6">
        <v>2.0</v>
      </c>
      <c r="M500" s="6" t="s">
        <v>304</v>
      </c>
      <c r="N500" s="11">
        <f>IFERROR(__xludf.DUMMYFUNCTION("IFERROR(VALUE(REGEXEXTRACT(M500, ""(\d+)\s+(sessions?|days?|weeks?|Weeks?|Sessions?|Days?)"")), 1)"),5.0)</f>
        <v>5</v>
      </c>
    </row>
    <row r="501" ht="15.75" customHeight="1">
      <c r="A501" s="6" t="s">
        <v>318</v>
      </c>
      <c r="B501" s="21" t="s">
        <v>164</v>
      </c>
      <c r="C501" s="6" t="s">
        <v>328</v>
      </c>
      <c r="D501" s="8" t="s">
        <v>136</v>
      </c>
      <c r="E501" s="8" t="s">
        <v>137</v>
      </c>
      <c r="F501" s="42">
        <v>0.46875</v>
      </c>
      <c r="G501" s="42">
        <v>0.5</v>
      </c>
      <c r="H501" s="7">
        <f t="shared" si="1"/>
        <v>0.75</v>
      </c>
      <c r="I501" s="10">
        <v>62.0</v>
      </c>
      <c r="J501" s="10">
        <f t="shared" si="2"/>
        <v>16.53333333</v>
      </c>
      <c r="K501" s="6" t="s">
        <v>297</v>
      </c>
      <c r="L501" s="6">
        <v>2.0</v>
      </c>
      <c r="M501" s="6" t="s">
        <v>316</v>
      </c>
      <c r="N501" s="11">
        <f>IFERROR(__xludf.DUMMYFUNCTION("IFERROR(VALUE(REGEXEXTRACT(M501, ""(\d+)\s+(sessions?|days?|weeks?|Weeks?|Sessions?|Days?)"")), 1)"),5.0)</f>
        <v>5</v>
      </c>
    </row>
    <row r="502" ht="15.75" customHeight="1">
      <c r="A502" s="6" t="s">
        <v>318</v>
      </c>
      <c r="B502" s="21" t="s">
        <v>164</v>
      </c>
      <c r="C502" s="6" t="s">
        <v>328</v>
      </c>
      <c r="D502" s="8" t="s">
        <v>136</v>
      </c>
      <c r="E502" s="8" t="s">
        <v>137</v>
      </c>
      <c r="F502" s="42">
        <v>0.6875</v>
      </c>
      <c r="G502" s="42">
        <v>0.71875</v>
      </c>
      <c r="H502" s="7">
        <f t="shared" si="1"/>
        <v>0.75</v>
      </c>
      <c r="I502" s="10">
        <v>123.0</v>
      </c>
      <c r="J502" s="10">
        <f t="shared" si="2"/>
        <v>16.4</v>
      </c>
      <c r="K502" s="6" t="s">
        <v>297</v>
      </c>
      <c r="L502" s="6">
        <v>10.0</v>
      </c>
      <c r="M502" s="6" t="s">
        <v>311</v>
      </c>
      <c r="N502" s="11">
        <f>IFERROR(__xludf.DUMMYFUNCTION("IFERROR(VALUE(REGEXEXTRACT(M502, ""(\d+)\s+(sessions?|days?|weeks?|Weeks?|Sessions?|Days?)"")), 1)"),10.0)</f>
        <v>10</v>
      </c>
    </row>
    <row r="503" ht="15.75" customHeight="1">
      <c r="A503" s="6" t="s">
        <v>318</v>
      </c>
      <c r="B503" s="21" t="s">
        <v>164</v>
      </c>
      <c r="C503" s="6" t="s">
        <v>328</v>
      </c>
      <c r="D503" s="8" t="s">
        <v>136</v>
      </c>
      <c r="E503" s="8" t="s">
        <v>137</v>
      </c>
      <c r="F503" s="42">
        <v>0.6875</v>
      </c>
      <c r="G503" s="42">
        <v>0.71875</v>
      </c>
      <c r="H503" s="7">
        <f t="shared" si="1"/>
        <v>0.75</v>
      </c>
      <c r="I503" s="10">
        <v>123.0</v>
      </c>
      <c r="J503" s="10">
        <f t="shared" si="2"/>
        <v>16.4</v>
      </c>
      <c r="K503" s="6" t="s">
        <v>297</v>
      </c>
      <c r="L503" s="6">
        <v>10.0</v>
      </c>
      <c r="M503" s="6" t="s">
        <v>305</v>
      </c>
      <c r="N503" s="11">
        <f>IFERROR(__xludf.DUMMYFUNCTION("IFERROR(VALUE(REGEXEXTRACT(M503, ""(\d+)\s+(sessions?|days?|weeks?|Weeks?|Sessions?|Days?)"")), 1)"),10.0)</f>
        <v>10</v>
      </c>
    </row>
    <row r="504" ht="15.75" customHeight="1">
      <c r="A504" s="6" t="s">
        <v>318</v>
      </c>
      <c r="B504" s="21" t="s">
        <v>164</v>
      </c>
      <c r="C504" s="6" t="s">
        <v>328</v>
      </c>
      <c r="D504" s="8" t="s">
        <v>136</v>
      </c>
      <c r="E504" s="8" t="s">
        <v>137</v>
      </c>
      <c r="F504" s="42">
        <v>0.75</v>
      </c>
      <c r="G504" s="42">
        <v>0.78125</v>
      </c>
      <c r="H504" s="7">
        <f t="shared" si="1"/>
        <v>0.75</v>
      </c>
      <c r="I504" s="10">
        <v>123.0</v>
      </c>
      <c r="J504" s="10">
        <f t="shared" si="2"/>
        <v>16.4</v>
      </c>
      <c r="K504" s="6" t="s">
        <v>297</v>
      </c>
      <c r="L504" s="6">
        <v>10.0</v>
      </c>
      <c r="M504" s="6" t="s">
        <v>305</v>
      </c>
      <c r="N504" s="11">
        <f>IFERROR(__xludf.DUMMYFUNCTION("IFERROR(VALUE(REGEXEXTRACT(M504, ""(\d+)\s+(sessions?|days?|weeks?|Weeks?|Sessions?|Days?)"")), 1)"),10.0)</f>
        <v>10</v>
      </c>
    </row>
    <row r="505" ht="15.75" customHeight="1">
      <c r="A505" s="6" t="s">
        <v>318</v>
      </c>
      <c r="B505" s="21" t="s">
        <v>164</v>
      </c>
      <c r="C505" s="6" t="s">
        <v>328</v>
      </c>
      <c r="D505" s="8" t="s">
        <v>136</v>
      </c>
      <c r="E505" s="8" t="s">
        <v>137</v>
      </c>
      <c r="F505" s="42">
        <v>0.75</v>
      </c>
      <c r="G505" s="41">
        <v>0.78125</v>
      </c>
      <c r="H505" s="7">
        <f t="shared" si="1"/>
        <v>0.75</v>
      </c>
      <c r="I505" s="10">
        <v>123.0</v>
      </c>
      <c r="J505" s="10">
        <f t="shared" si="2"/>
        <v>16.4</v>
      </c>
      <c r="K505" s="6" t="s">
        <v>297</v>
      </c>
      <c r="L505" s="6">
        <v>10.0</v>
      </c>
      <c r="M505" s="6" t="s">
        <v>306</v>
      </c>
      <c r="N505" s="11">
        <f>IFERROR(__xludf.DUMMYFUNCTION("IFERROR(VALUE(REGEXEXTRACT(M505, ""(\d+)\s+(sessions?|days?|weeks?|Weeks?|Sessions?|Days?)"")), 1)"),10.0)</f>
        <v>10</v>
      </c>
    </row>
    <row r="506" ht="15.75" customHeight="1">
      <c r="A506" s="6" t="s">
        <v>318</v>
      </c>
      <c r="B506" s="21" t="s">
        <v>164</v>
      </c>
      <c r="C506" s="6" t="s">
        <v>328</v>
      </c>
      <c r="D506" s="8" t="s">
        <v>136</v>
      </c>
      <c r="E506" s="8" t="s">
        <v>137</v>
      </c>
      <c r="F506" s="42">
        <v>0.7083333333333334</v>
      </c>
      <c r="G506" s="42">
        <v>0.7395833333333334</v>
      </c>
      <c r="H506" s="7">
        <f t="shared" si="1"/>
        <v>0.75</v>
      </c>
      <c r="I506" s="10">
        <v>123.0</v>
      </c>
      <c r="J506" s="10">
        <f t="shared" si="2"/>
        <v>16.4</v>
      </c>
      <c r="K506" s="6" t="s">
        <v>297</v>
      </c>
      <c r="L506" s="6">
        <v>10.0</v>
      </c>
      <c r="M506" s="6" t="s">
        <v>307</v>
      </c>
      <c r="N506" s="11">
        <f>IFERROR(__xludf.DUMMYFUNCTION("IFERROR(VALUE(REGEXEXTRACT(M506, ""(\d+)\s+(sessions?|days?|weeks?|Weeks?|Sessions?|Days?)"")), 1)"),10.0)</f>
        <v>10</v>
      </c>
    </row>
    <row r="507" ht="15.75" customHeight="1">
      <c r="A507" s="6" t="s">
        <v>318</v>
      </c>
      <c r="B507" s="21" t="s">
        <v>164</v>
      </c>
      <c r="C507" s="6" t="s">
        <v>328</v>
      </c>
      <c r="D507" s="8" t="s">
        <v>136</v>
      </c>
      <c r="E507" s="8" t="s">
        <v>137</v>
      </c>
      <c r="F507" s="42">
        <v>0.8020833333333334</v>
      </c>
      <c r="G507" s="42">
        <v>0.8333333333333334</v>
      </c>
      <c r="H507" s="7">
        <f t="shared" si="1"/>
        <v>0.75</v>
      </c>
      <c r="I507" s="10">
        <v>123.0</v>
      </c>
      <c r="J507" s="10">
        <f t="shared" si="2"/>
        <v>16.4</v>
      </c>
      <c r="K507" s="6" t="s">
        <v>297</v>
      </c>
      <c r="L507" s="6">
        <v>10.0</v>
      </c>
      <c r="M507" s="6" t="s">
        <v>307</v>
      </c>
      <c r="N507" s="11">
        <f>IFERROR(__xludf.DUMMYFUNCTION("IFERROR(VALUE(REGEXEXTRACT(M507, ""(\d+)\s+(sessions?|days?|weeks?|Weeks?|Sessions?|Days?)"")), 1)"),10.0)</f>
        <v>10</v>
      </c>
    </row>
    <row r="508" ht="15.75" customHeight="1">
      <c r="A508" s="6" t="s">
        <v>318</v>
      </c>
      <c r="B508" s="21" t="s">
        <v>164</v>
      </c>
      <c r="C508" s="6" t="s">
        <v>328</v>
      </c>
      <c r="D508" s="8" t="s">
        <v>136</v>
      </c>
      <c r="E508" s="8" t="s">
        <v>137</v>
      </c>
      <c r="F508" s="42">
        <v>0.6875</v>
      </c>
      <c r="G508" s="42">
        <v>0.71875</v>
      </c>
      <c r="H508" s="7">
        <f t="shared" si="1"/>
        <v>0.75</v>
      </c>
      <c r="I508" s="10">
        <v>123.0</v>
      </c>
      <c r="J508" s="10">
        <f t="shared" si="2"/>
        <v>16.4</v>
      </c>
      <c r="K508" s="6" t="s">
        <v>297</v>
      </c>
      <c r="L508" s="6">
        <v>10.0</v>
      </c>
      <c r="M508" s="6" t="s">
        <v>308</v>
      </c>
      <c r="N508" s="11">
        <f>IFERROR(__xludf.DUMMYFUNCTION("IFERROR(VALUE(REGEXEXTRACT(M508, ""(\d+)\s+(sessions?|days?|weeks?|Weeks?|Sessions?|Days?)"")), 1)"),10.0)</f>
        <v>10</v>
      </c>
    </row>
    <row r="509" ht="15.75" customHeight="1">
      <c r="A509" s="6" t="s">
        <v>318</v>
      </c>
      <c r="B509" s="21" t="s">
        <v>164</v>
      </c>
      <c r="C509" s="6" t="s">
        <v>328</v>
      </c>
      <c r="D509" s="8" t="s">
        <v>136</v>
      </c>
      <c r="E509" s="8" t="s">
        <v>137</v>
      </c>
      <c r="F509" s="42">
        <v>0.3541666666666667</v>
      </c>
      <c r="G509" s="42">
        <v>0.3854166666666667</v>
      </c>
      <c r="H509" s="7">
        <f t="shared" si="1"/>
        <v>0.75</v>
      </c>
      <c r="I509" s="10">
        <v>123.0</v>
      </c>
      <c r="J509" s="10">
        <f t="shared" si="2"/>
        <v>16.4</v>
      </c>
      <c r="K509" s="6" t="s">
        <v>297</v>
      </c>
      <c r="L509" s="6">
        <v>10.0</v>
      </c>
      <c r="M509" s="6" t="s">
        <v>309</v>
      </c>
      <c r="N509" s="11">
        <f>IFERROR(__xludf.DUMMYFUNCTION("IFERROR(VALUE(REGEXEXTRACT(M509, ""(\d+)\s+(sessions?|days?|weeks?|Weeks?|Sessions?|Days?)"")), 1)"),10.0)</f>
        <v>10</v>
      </c>
    </row>
    <row r="510" ht="15.75" customHeight="1">
      <c r="A510" s="6" t="s">
        <v>318</v>
      </c>
      <c r="B510" s="21" t="s">
        <v>164</v>
      </c>
      <c r="C510" s="6" t="s">
        <v>328</v>
      </c>
      <c r="D510" s="8" t="s">
        <v>136</v>
      </c>
      <c r="E510" s="8" t="s">
        <v>137</v>
      </c>
      <c r="F510" s="42">
        <v>0.4479166666666667</v>
      </c>
      <c r="G510" s="42">
        <v>0.4791666666666667</v>
      </c>
      <c r="H510" s="7">
        <f t="shared" si="1"/>
        <v>0.75</v>
      </c>
      <c r="I510" s="10">
        <v>123.0</v>
      </c>
      <c r="J510" s="10">
        <f t="shared" si="2"/>
        <v>16.4</v>
      </c>
      <c r="K510" s="6" t="s">
        <v>297</v>
      </c>
      <c r="L510" s="6">
        <v>10.0</v>
      </c>
      <c r="M510" s="6" t="s">
        <v>309</v>
      </c>
      <c r="N510" s="11">
        <f>IFERROR(__xludf.DUMMYFUNCTION("IFERROR(VALUE(REGEXEXTRACT(M510, ""(\d+)\s+(sessions?|days?|weeks?|Weeks?|Sessions?|Days?)"")), 1)"),10.0)</f>
        <v>10</v>
      </c>
    </row>
    <row r="511" ht="15.75" customHeight="1">
      <c r="A511" s="6" t="s">
        <v>318</v>
      </c>
      <c r="B511" s="21" t="s">
        <v>164</v>
      </c>
      <c r="C511" s="6" t="s">
        <v>328</v>
      </c>
      <c r="D511" s="8" t="s">
        <v>136</v>
      </c>
      <c r="E511" s="8" t="s">
        <v>137</v>
      </c>
      <c r="F511" s="42">
        <v>0.4479166666666667</v>
      </c>
      <c r="G511" s="42">
        <v>0.4791666666666667</v>
      </c>
      <c r="H511" s="7">
        <f t="shared" si="1"/>
        <v>0.75</v>
      </c>
      <c r="I511" s="10">
        <v>123.0</v>
      </c>
      <c r="J511" s="10">
        <f t="shared" si="2"/>
        <v>16.4</v>
      </c>
      <c r="K511" s="6" t="s">
        <v>297</v>
      </c>
      <c r="L511" s="6">
        <v>10.0</v>
      </c>
      <c r="M511" s="6" t="s">
        <v>310</v>
      </c>
      <c r="N511" s="11">
        <f>IFERROR(__xludf.DUMMYFUNCTION("IFERROR(VALUE(REGEXEXTRACT(M511, ""(\d+)\s+(sessions?|days?|weeks?|Weeks?|Sessions?|Days?)"")), 1)"),10.0)</f>
        <v>10</v>
      </c>
    </row>
    <row r="512" ht="15.75" customHeight="1">
      <c r="A512" s="6" t="s">
        <v>318</v>
      </c>
      <c r="B512" s="21" t="s">
        <v>164</v>
      </c>
      <c r="C512" s="6" t="s">
        <v>329</v>
      </c>
      <c r="D512" s="8" t="s">
        <v>136</v>
      </c>
      <c r="E512" s="8" t="s">
        <v>137</v>
      </c>
      <c r="F512" s="41">
        <v>0.8333333333333334</v>
      </c>
      <c r="G512" s="41">
        <v>0.875</v>
      </c>
      <c r="H512" s="7">
        <f t="shared" si="1"/>
        <v>1</v>
      </c>
      <c r="I512" s="10">
        <v>125.0</v>
      </c>
      <c r="J512" s="10">
        <f t="shared" si="2"/>
        <v>12.5</v>
      </c>
      <c r="K512" s="6" t="s">
        <v>297</v>
      </c>
      <c r="L512" s="6">
        <v>10.0</v>
      </c>
      <c r="M512" s="6" t="s">
        <v>311</v>
      </c>
      <c r="N512" s="11">
        <f>IFERROR(__xludf.DUMMYFUNCTION("IFERROR(VALUE(REGEXEXTRACT(M512, ""(\d+)\s+(sessions?|days?|weeks?|Weeks?|Sessions?|Days?)"")), 1)"),10.0)</f>
        <v>10</v>
      </c>
    </row>
    <row r="513" ht="15.75" customHeight="1">
      <c r="A513" s="6" t="s">
        <v>318</v>
      </c>
      <c r="B513" s="21" t="s">
        <v>164</v>
      </c>
      <c r="C513" s="6" t="s">
        <v>329</v>
      </c>
      <c r="D513" s="8" t="s">
        <v>136</v>
      </c>
      <c r="E513" s="8" t="s">
        <v>137</v>
      </c>
      <c r="F513" s="41">
        <v>0.7916666666666666</v>
      </c>
      <c r="G513" s="41">
        <v>0.8333333333333334</v>
      </c>
      <c r="H513" s="7">
        <f t="shared" si="1"/>
        <v>1</v>
      </c>
      <c r="I513" s="10">
        <v>125.0</v>
      </c>
      <c r="J513" s="10">
        <f t="shared" si="2"/>
        <v>12.5</v>
      </c>
      <c r="K513" s="6" t="s">
        <v>297</v>
      </c>
      <c r="L513" s="6">
        <v>9.0</v>
      </c>
      <c r="M513" s="6" t="s">
        <v>311</v>
      </c>
      <c r="N513" s="11">
        <f>IFERROR(__xludf.DUMMYFUNCTION("IFERROR(VALUE(REGEXEXTRACT(M513, ""(\d+)\s+(sessions?|days?|weeks?|Weeks?|Sessions?|Days?)"")), 1)"),10.0)</f>
        <v>10</v>
      </c>
    </row>
    <row r="514" ht="15.75" customHeight="1">
      <c r="A514" s="6" t="s">
        <v>318</v>
      </c>
      <c r="B514" s="21" t="s">
        <v>164</v>
      </c>
      <c r="C514" s="6" t="s">
        <v>329</v>
      </c>
      <c r="D514" s="8" t="s">
        <v>136</v>
      </c>
      <c r="E514" s="8" t="s">
        <v>137</v>
      </c>
      <c r="F514" s="41">
        <v>0.4791666666666667</v>
      </c>
      <c r="G514" s="41">
        <v>0.5208333333333334</v>
      </c>
      <c r="H514" s="7">
        <f t="shared" si="1"/>
        <v>1</v>
      </c>
      <c r="I514" s="10">
        <v>125.0</v>
      </c>
      <c r="J514" s="10">
        <f t="shared" si="2"/>
        <v>12.5</v>
      </c>
      <c r="K514" s="6" t="s">
        <v>297</v>
      </c>
      <c r="L514" s="6" t="s">
        <v>298</v>
      </c>
      <c r="M514" s="6" t="s">
        <v>309</v>
      </c>
      <c r="N514" s="11">
        <f>IFERROR(__xludf.DUMMYFUNCTION("IFERROR(VALUE(REGEXEXTRACT(M514, ""(\d+)\s+(sessions?|days?|weeks?|Weeks?|Sessions?|Days?)"")), 1)"),10.0)</f>
        <v>10</v>
      </c>
    </row>
    <row r="515" ht="15.75" customHeight="1">
      <c r="A515" s="6" t="s">
        <v>318</v>
      </c>
      <c r="B515" s="21" t="s">
        <v>164</v>
      </c>
      <c r="C515" s="6" t="s">
        <v>329</v>
      </c>
      <c r="D515" s="8" t="s">
        <v>136</v>
      </c>
      <c r="E515" s="8" t="s">
        <v>137</v>
      </c>
      <c r="F515" s="41">
        <v>0.75</v>
      </c>
      <c r="G515" s="41">
        <v>0.7916666666666666</v>
      </c>
      <c r="H515" s="7">
        <f t="shared" si="1"/>
        <v>1</v>
      </c>
      <c r="I515" s="10">
        <v>63.0</v>
      </c>
      <c r="J515" s="10">
        <f t="shared" si="2"/>
        <v>15.75</v>
      </c>
      <c r="K515" s="6" t="s">
        <v>297</v>
      </c>
      <c r="L515" s="6" t="s">
        <v>298</v>
      </c>
      <c r="M515" s="6" t="s">
        <v>330</v>
      </c>
      <c r="N515" s="11">
        <f>IFERROR(__xludf.DUMMYFUNCTION("IFERROR(VALUE(REGEXEXTRACT(M515, ""(\d+)\s+(sessions?|days?|weeks?|Weeks?|Sessions?|Days?)"")), 1)"),4.0)</f>
        <v>4</v>
      </c>
    </row>
    <row r="516" ht="15.75" customHeight="1">
      <c r="A516" s="6" t="s">
        <v>318</v>
      </c>
      <c r="B516" s="21" t="s">
        <v>164</v>
      </c>
      <c r="C516" s="6" t="s">
        <v>331</v>
      </c>
      <c r="D516" s="8" t="s">
        <v>136</v>
      </c>
      <c r="E516" s="8" t="s">
        <v>137</v>
      </c>
      <c r="F516" s="41">
        <v>0.75</v>
      </c>
      <c r="G516" s="41">
        <v>0.7916666666666666</v>
      </c>
      <c r="H516" s="7">
        <f t="shared" si="1"/>
        <v>1</v>
      </c>
      <c r="I516" s="10">
        <v>113.0</v>
      </c>
      <c r="J516" s="10">
        <f t="shared" si="2"/>
        <v>28.25</v>
      </c>
      <c r="K516" s="6" t="s">
        <v>297</v>
      </c>
      <c r="L516" s="6" t="s">
        <v>298</v>
      </c>
      <c r="M516" s="6" t="s">
        <v>330</v>
      </c>
      <c r="N516" s="11">
        <f>IFERROR(__xludf.DUMMYFUNCTION("IFERROR(VALUE(REGEXEXTRACT(M516, ""(\d+)\s+(sessions?|days?|weeks?|Weeks?|Sessions?|Days?)"")), 1)"),4.0)</f>
        <v>4</v>
      </c>
    </row>
    <row r="517" ht="15.75" customHeight="1">
      <c r="A517" s="6" t="s">
        <v>318</v>
      </c>
      <c r="B517" s="21" t="s">
        <v>164</v>
      </c>
      <c r="C517" s="6" t="s">
        <v>331</v>
      </c>
      <c r="D517" s="8" t="s">
        <v>136</v>
      </c>
      <c r="E517" s="8" t="s">
        <v>137</v>
      </c>
      <c r="F517" s="41">
        <v>0.7916666666666666</v>
      </c>
      <c r="G517" s="41">
        <v>0.8333333333333334</v>
      </c>
      <c r="H517" s="7">
        <f t="shared" si="1"/>
        <v>1</v>
      </c>
      <c r="I517" s="10">
        <v>125.0</v>
      </c>
      <c r="J517" s="10">
        <f t="shared" si="2"/>
        <v>12.5</v>
      </c>
      <c r="K517" s="6" t="s">
        <v>297</v>
      </c>
      <c r="L517" s="6">
        <v>10.0</v>
      </c>
      <c r="M517" s="6" t="s">
        <v>311</v>
      </c>
      <c r="N517" s="11">
        <f>IFERROR(__xludf.DUMMYFUNCTION("IFERROR(VALUE(REGEXEXTRACT(M517, ""(\d+)\s+(sessions?|days?|weeks?|Weeks?|Sessions?|Days?)"")), 1)"),10.0)</f>
        <v>10</v>
      </c>
    </row>
    <row r="518" ht="15.75" customHeight="1">
      <c r="A518" s="6" t="s">
        <v>318</v>
      </c>
      <c r="B518" s="21" t="s">
        <v>164</v>
      </c>
      <c r="C518" s="6" t="s">
        <v>331</v>
      </c>
      <c r="D518" s="8" t="s">
        <v>136</v>
      </c>
      <c r="E518" s="8" t="s">
        <v>137</v>
      </c>
      <c r="F518" s="41">
        <v>0.4791666666666667</v>
      </c>
      <c r="G518" s="41">
        <v>0.5208333333333334</v>
      </c>
      <c r="H518" s="7">
        <f t="shared" si="1"/>
        <v>1</v>
      </c>
      <c r="I518" s="10">
        <v>125.0</v>
      </c>
      <c r="J518" s="10">
        <f t="shared" si="2"/>
        <v>12.5</v>
      </c>
      <c r="K518" s="6" t="s">
        <v>297</v>
      </c>
      <c r="L518" s="6">
        <v>10.0</v>
      </c>
      <c r="M518" s="6" t="s">
        <v>309</v>
      </c>
      <c r="N518" s="11">
        <f>IFERROR(__xludf.DUMMYFUNCTION("IFERROR(VALUE(REGEXEXTRACT(M518, ""(\d+)\s+(sessions?|days?|weeks?|Weeks?|Sessions?|Days?)"")), 1)"),10.0)</f>
        <v>10</v>
      </c>
    </row>
    <row r="519" ht="15.75" customHeight="1">
      <c r="A519" s="6" t="s">
        <v>318</v>
      </c>
      <c r="B519" s="21" t="s">
        <v>164</v>
      </c>
      <c r="C519" s="6" t="s">
        <v>331</v>
      </c>
      <c r="D519" s="8" t="s">
        <v>136</v>
      </c>
      <c r="E519" s="8" t="s">
        <v>137</v>
      </c>
      <c r="F519" s="41">
        <v>0.8333333333333334</v>
      </c>
      <c r="G519" s="41">
        <v>0.875</v>
      </c>
      <c r="H519" s="7">
        <f t="shared" si="1"/>
        <v>1</v>
      </c>
      <c r="I519" s="10">
        <v>125.0</v>
      </c>
      <c r="J519" s="10">
        <f t="shared" si="2"/>
        <v>12.5</v>
      </c>
      <c r="K519" s="6" t="s">
        <v>297</v>
      </c>
      <c r="L519" s="6">
        <v>10.0</v>
      </c>
      <c r="M519" s="6" t="s">
        <v>311</v>
      </c>
      <c r="N519" s="11">
        <f>IFERROR(__xludf.DUMMYFUNCTION("IFERROR(VALUE(REGEXEXTRACT(M519, ""(\d+)\s+(sessions?|days?|weeks?|Weeks?|Sessions?|Days?)"")), 1)"),10.0)</f>
        <v>10</v>
      </c>
    </row>
    <row r="520" ht="15.75" customHeight="1">
      <c r="A520" s="6" t="s">
        <v>318</v>
      </c>
      <c r="B520" s="21" t="s">
        <v>164</v>
      </c>
      <c r="C520" s="6" t="s">
        <v>331</v>
      </c>
      <c r="D520" s="8" t="s">
        <v>136</v>
      </c>
      <c r="E520" s="8" t="s">
        <v>137</v>
      </c>
      <c r="F520" s="41">
        <v>0.7916666666666666</v>
      </c>
      <c r="G520" s="41">
        <v>0.8333333333333334</v>
      </c>
      <c r="H520" s="7">
        <f t="shared" si="1"/>
        <v>1</v>
      </c>
      <c r="I520" s="10">
        <v>125.0</v>
      </c>
      <c r="J520" s="10">
        <f t="shared" si="2"/>
        <v>12.5</v>
      </c>
      <c r="K520" s="6" t="s">
        <v>297</v>
      </c>
      <c r="L520" s="6">
        <v>10.0</v>
      </c>
      <c r="M520" s="6" t="s">
        <v>311</v>
      </c>
      <c r="N520" s="11">
        <f>IFERROR(__xludf.DUMMYFUNCTION("IFERROR(VALUE(REGEXEXTRACT(M520, ""(\d+)\s+(sessions?|days?|weeks?|Weeks?|Sessions?|Days?)"")), 1)"),10.0)</f>
        <v>10</v>
      </c>
    </row>
    <row r="521" ht="15.75" customHeight="1">
      <c r="A521" s="6" t="s">
        <v>318</v>
      </c>
      <c r="B521" s="21" t="s">
        <v>164</v>
      </c>
      <c r="C521" s="6" t="s">
        <v>331</v>
      </c>
      <c r="D521" s="8" t="s">
        <v>136</v>
      </c>
      <c r="E521" s="8" t="s">
        <v>137</v>
      </c>
      <c r="F521" s="41">
        <v>0.4791666666666667</v>
      </c>
      <c r="G521" s="41">
        <v>0.5208333333333334</v>
      </c>
      <c r="H521" s="7">
        <f t="shared" si="1"/>
        <v>1</v>
      </c>
      <c r="I521" s="10">
        <v>125.0</v>
      </c>
      <c r="J521" s="10">
        <f t="shared" si="2"/>
        <v>12.5</v>
      </c>
      <c r="K521" s="6" t="s">
        <v>297</v>
      </c>
      <c r="L521" s="6">
        <v>10.0</v>
      </c>
      <c r="M521" s="6" t="s">
        <v>309</v>
      </c>
      <c r="N521" s="11">
        <f>IFERROR(__xludf.DUMMYFUNCTION("IFERROR(VALUE(REGEXEXTRACT(M521, ""(\d+)\s+(sessions?|days?|weeks?|Weeks?|Sessions?|Days?)"")), 1)"),10.0)</f>
        <v>10</v>
      </c>
    </row>
    <row r="522" ht="15.75" customHeight="1">
      <c r="A522" s="6" t="s">
        <v>318</v>
      </c>
      <c r="B522" s="21" t="s">
        <v>164</v>
      </c>
      <c r="C522" s="6" t="s">
        <v>332</v>
      </c>
      <c r="D522" s="8" t="s">
        <v>136</v>
      </c>
      <c r="E522" s="8" t="s">
        <v>137</v>
      </c>
      <c r="F522" s="41">
        <v>0.8333333333333334</v>
      </c>
      <c r="G522" s="41">
        <v>0.875</v>
      </c>
      <c r="H522" s="7">
        <f t="shared" si="1"/>
        <v>1</v>
      </c>
      <c r="I522" s="10">
        <v>125.0</v>
      </c>
      <c r="J522" s="10">
        <f t="shared" si="2"/>
        <v>12.5</v>
      </c>
      <c r="K522" s="6" t="s">
        <v>297</v>
      </c>
      <c r="L522" s="6">
        <v>10.0</v>
      </c>
      <c r="M522" s="6" t="s">
        <v>311</v>
      </c>
      <c r="N522" s="11">
        <f>IFERROR(__xludf.DUMMYFUNCTION("IFERROR(VALUE(REGEXEXTRACT(M522, ""(\d+)\s+(sessions?|days?|weeks?|Weeks?|Sessions?|Days?)"")), 1)"),10.0)</f>
        <v>10</v>
      </c>
    </row>
    <row r="523" ht="15.75" customHeight="1">
      <c r="A523" s="6" t="s">
        <v>318</v>
      </c>
      <c r="B523" s="21" t="s">
        <v>164</v>
      </c>
      <c r="C523" s="6" t="s">
        <v>332</v>
      </c>
      <c r="D523" s="8" t="s">
        <v>136</v>
      </c>
      <c r="E523" s="8" t="s">
        <v>137</v>
      </c>
      <c r="F523" s="41">
        <v>0.8333333333333334</v>
      </c>
      <c r="G523" s="41">
        <v>0.875</v>
      </c>
      <c r="H523" s="7">
        <f t="shared" si="1"/>
        <v>1</v>
      </c>
      <c r="I523" s="10">
        <v>125.0</v>
      </c>
      <c r="J523" s="10">
        <f t="shared" si="2"/>
        <v>12.5</v>
      </c>
      <c r="K523" s="6" t="s">
        <v>297</v>
      </c>
      <c r="L523" s="6">
        <v>10.0</v>
      </c>
      <c r="M523" s="6" t="s">
        <v>311</v>
      </c>
      <c r="N523" s="11">
        <f>IFERROR(__xludf.DUMMYFUNCTION("IFERROR(VALUE(REGEXEXTRACT(M523, ""(\d+)\s+(sessions?|days?|weeks?|Weeks?|Sessions?|Days?)"")), 1)"),10.0)</f>
        <v>10</v>
      </c>
    </row>
    <row r="524" ht="15.75" customHeight="1">
      <c r="A524" s="6" t="s">
        <v>318</v>
      </c>
      <c r="B524" s="21" t="s">
        <v>164</v>
      </c>
      <c r="C524" s="6" t="s">
        <v>332</v>
      </c>
      <c r="D524" s="8" t="s">
        <v>136</v>
      </c>
      <c r="E524" s="8" t="s">
        <v>137</v>
      </c>
      <c r="F524" s="41">
        <v>0.7916666666666666</v>
      </c>
      <c r="G524" s="41">
        <v>0.8333333333333334</v>
      </c>
      <c r="H524" s="7">
        <f t="shared" si="1"/>
        <v>1</v>
      </c>
      <c r="I524" s="10">
        <v>125.0</v>
      </c>
      <c r="J524" s="10">
        <f t="shared" si="2"/>
        <v>12.5</v>
      </c>
      <c r="K524" s="6" t="s">
        <v>297</v>
      </c>
      <c r="L524" s="6">
        <v>10.0</v>
      </c>
      <c r="M524" s="6" t="s">
        <v>311</v>
      </c>
      <c r="N524" s="11">
        <f>IFERROR(__xludf.DUMMYFUNCTION("IFERROR(VALUE(REGEXEXTRACT(M524, ""(\d+)\s+(sessions?|days?|weeks?|Weeks?|Sessions?|Days?)"")), 1)"),10.0)</f>
        <v>10</v>
      </c>
    </row>
    <row r="525" ht="15.75" customHeight="1">
      <c r="A525" s="6" t="s">
        <v>318</v>
      </c>
      <c r="B525" s="21" t="s">
        <v>164</v>
      </c>
      <c r="C525" s="6" t="s">
        <v>332</v>
      </c>
      <c r="D525" s="8" t="s">
        <v>136</v>
      </c>
      <c r="E525" s="8" t="s">
        <v>137</v>
      </c>
      <c r="F525" s="41">
        <v>0.4791666666666667</v>
      </c>
      <c r="G525" s="41">
        <v>0.5208333333333334</v>
      </c>
      <c r="H525" s="7">
        <f t="shared" si="1"/>
        <v>1</v>
      </c>
      <c r="I525" s="10">
        <v>125.0</v>
      </c>
      <c r="J525" s="10">
        <f t="shared" si="2"/>
        <v>12.5</v>
      </c>
      <c r="K525" s="6" t="s">
        <v>297</v>
      </c>
      <c r="L525" s="6" t="s">
        <v>298</v>
      </c>
      <c r="M525" s="6" t="s">
        <v>309</v>
      </c>
      <c r="N525" s="11">
        <f>IFERROR(__xludf.DUMMYFUNCTION("IFERROR(VALUE(REGEXEXTRACT(M525, ""(\d+)\s+(sessions?|days?|weeks?|Weeks?|Sessions?|Days?)"")), 1)"),10.0)</f>
        <v>10</v>
      </c>
    </row>
    <row r="526" ht="15.75" customHeight="1">
      <c r="A526" s="6" t="s">
        <v>318</v>
      </c>
      <c r="B526" s="21" t="s">
        <v>164</v>
      </c>
      <c r="C526" s="6" t="s">
        <v>332</v>
      </c>
      <c r="D526" s="8" t="s">
        <v>136</v>
      </c>
      <c r="E526" s="8" t="s">
        <v>137</v>
      </c>
      <c r="F526" s="41">
        <v>0.75</v>
      </c>
      <c r="G526" s="41">
        <v>0.7916666666666666</v>
      </c>
      <c r="H526" s="7">
        <f t="shared" si="1"/>
        <v>1</v>
      </c>
      <c r="I526" s="10">
        <v>63.0</v>
      </c>
      <c r="J526" s="10">
        <f t="shared" si="2"/>
        <v>15.75</v>
      </c>
      <c r="K526" s="6" t="s">
        <v>297</v>
      </c>
      <c r="L526" s="6" t="s">
        <v>298</v>
      </c>
      <c r="M526" s="6" t="s">
        <v>330</v>
      </c>
      <c r="N526" s="11">
        <f>IFERROR(__xludf.DUMMYFUNCTION("IFERROR(VALUE(REGEXEXTRACT(M526, ""(\d+)\s+(sessions?|days?|weeks?|Weeks?|Sessions?|Days?)"")), 1)"),4.0)</f>
        <v>4</v>
      </c>
    </row>
    <row r="527" ht="15.75" customHeight="1">
      <c r="A527" s="6" t="s">
        <v>318</v>
      </c>
      <c r="B527" s="21" t="s">
        <v>164</v>
      </c>
      <c r="C527" s="6" t="s">
        <v>332</v>
      </c>
      <c r="D527" s="8" t="s">
        <v>136</v>
      </c>
      <c r="E527" s="8" t="s">
        <v>137</v>
      </c>
      <c r="F527" s="41">
        <v>0.7916666666666666</v>
      </c>
      <c r="G527" s="41">
        <v>0.8333333333333334</v>
      </c>
      <c r="H527" s="7">
        <f t="shared" si="1"/>
        <v>1</v>
      </c>
      <c r="I527" s="10">
        <v>63.0</v>
      </c>
      <c r="J527" s="10">
        <f t="shared" si="2"/>
        <v>15.75</v>
      </c>
      <c r="K527" s="6" t="s">
        <v>297</v>
      </c>
      <c r="L527" s="6" t="s">
        <v>298</v>
      </c>
      <c r="M527" s="6" t="s">
        <v>330</v>
      </c>
      <c r="N527" s="11">
        <f>IFERROR(__xludf.DUMMYFUNCTION("IFERROR(VALUE(REGEXEXTRACT(M527, ""(\d+)\s+(sessions?|days?|weeks?|Weeks?|Sessions?|Days?)"")), 1)"),4.0)</f>
        <v>4</v>
      </c>
    </row>
    <row r="528" ht="15.75" customHeight="1">
      <c r="A528" s="6" t="s">
        <v>98</v>
      </c>
      <c r="B528" s="6" t="s">
        <v>98</v>
      </c>
      <c r="C528" s="6" t="s">
        <v>333</v>
      </c>
      <c r="D528" s="8" t="s">
        <v>136</v>
      </c>
      <c r="E528" s="8" t="s">
        <v>137</v>
      </c>
      <c r="F528" s="41">
        <v>0.6875</v>
      </c>
      <c r="G528" s="41">
        <v>0.7708333333333334</v>
      </c>
      <c r="H528" s="7">
        <f t="shared" si="1"/>
        <v>2</v>
      </c>
      <c r="I528" s="25">
        <v>0.0</v>
      </c>
      <c r="J528" s="10">
        <f t="shared" si="2"/>
        <v>0</v>
      </c>
      <c r="K528" s="6" t="s">
        <v>297</v>
      </c>
      <c r="L528" s="6">
        <v>9.0</v>
      </c>
      <c r="M528" s="6" t="s">
        <v>334</v>
      </c>
      <c r="N528" s="11">
        <f>IFERROR(__xludf.DUMMYFUNCTION("IFERROR(VALUE(REGEXEXTRACT(M528, ""(\d+)\s+(sessions?|days?|weeks?|Weeks?|Sessions?|Days?)"")), 1)"),2.0)</f>
        <v>2</v>
      </c>
    </row>
    <row r="529" ht="15.75" customHeight="1">
      <c r="A529" s="6" t="s">
        <v>98</v>
      </c>
      <c r="B529" s="6" t="s">
        <v>98</v>
      </c>
      <c r="C529" s="6" t="s">
        <v>333</v>
      </c>
      <c r="D529" s="8" t="s">
        <v>136</v>
      </c>
      <c r="E529" s="8" t="s">
        <v>137</v>
      </c>
      <c r="F529" s="41">
        <v>0.6875</v>
      </c>
      <c r="G529" s="41">
        <v>0.7708333333333334</v>
      </c>
      <c r="H529" s="7">
        <f t="shared" si="1"/>
        <v>2</v>
      </c>
      <c r="I529" s="25">
        <v>0.0</v>
      </c>
      <c r="J529" s="10">
        <f t="shared" si="2"/>
        <v>0</v>
      </c>
      <c r="K529" s="6" t="s">
        <v>297</v>
      </c>
      <c r="L529" s="6">
        <v>11.0</v>
      </c>
      <c r="M529" s="6" t="s">
        <v>335</v>
      </c>
      <c r="N529" s="11">
        <f>IFERROR(__xludf.DUMMYFUNCTION("IFERROR(VALUE(REGEXEXTRACT(M529, ""(\d+)\s+(sessions?|days?|weeks?|Weeks?|Sessions?|Days?)"")), 1)"),2.0)</f>
        <v>2</v>
      </c>
    </row>
    <row r="530" ht="15.75" customHeight="1">
      <c r="A530" s="6" t="s">
        <v>98</v>
      </c>
      <c r="B530" s="6" t="s">
        <v>98</v>
      </c>
      <c r="C530" s="6" t="s">
        <v>333</v>
      </c>
      <c r="D530" s="8" t="s">
        <v>136</v>
      </c>
      <c r="E530" s="8" t="s">
        <v>137</v>
      </c>
      <c r="F530" s="41">
        <v>0.5</v>
      </c>
      <c r="G530" s="41">
        <v>0.5833333333333334</v>
      </c>
      <c r="H530" s="7">
        <f t="shared" si="1"/>
        <v>2</v>
      </c>
      <c r="I530" s="25">
        <v>0.0</v>
      </c>
      <c r="J530" s="10">
        <f t="shared" si="2"/>
        <v>0</v>
      </c>
      <c r="K530" s="6" t="s">
        <v>297</v>
      </c>
      <c r="L530" s="6">
        <v>11.0</v>
      </c>
      <c r="M530" s="6" t="s">
        <v>336</v>
      </c>
      <c r="N530" s="11">
        <f>IFERROR(__xludf.DUMMYFUNCTION("IFERROR(VALUE(REGEXEXTRACT(M530, ""(\d+)\s+(sessions?|days?|weeks?|Weeks?|Sessions?|Days?)"")), 1)"),2.0)</f>
        <v>2</v>
      </c>
    </row>
    <row r="531" ht="15.75" customHeight="1">
      <c r="A531" s="6" t="s">
        <v>98</v>
      </c>
      <c r="B531" s="6" t="s">
        <v>98</v>
      </c>
      <c r="C531" s="6" t="s">
        <v>333</v>
      </c>
      <c r="D531" s="8" t="s">
        <v>136</v>
      </c>
      <c r="E531" s="8" t="s">
        <v>137</v>
      </c>
      <c r="F531" s="41">
        <v>0.5</v>
      </c>
      <c r="G531" s="41">
        <v>0.5833333333333334</v>
      </c>
      <c r="H531" s="7">
        <f t="shared" si="1"/>
        <v>2</v>
      </c>
      <c r="I531" s="10">
        <v>92.0</v>
      </c>
      <c r="J531" s="10">
        <f t="shared" si="2"/>
        <v>23</v>
      </c>
      <c r="K531" s="6" t="s">
        <v>297</v>
      </c>
      <c r="L531" s="6">
        <v>12.0</v>
      </c>
      <c r="M531" s="6" t="s">
        <v>337</v>
      </c>
      <c r="N531" s="11">
        <f>IFERROR(__xludf.DUMMYFUNCTION("IFERROR(VALUE(REGEXEXTRACT(M531, ""(\d+)\s+(sessions?|days?|weeks?|Weeks?|Sessions?|Days?)"")), 1)"),2.0)</f>
        <v>2</v>
      </c>
    </row>
    <row r="532" ht="15.75" customHeight="1">
      <c r="A532" s="6" t="s">
        <v>98</v>
      </c>
      <c r="B532" s="6" t="s">
        <v>98</v>
      </c>
      <c r="C532" s="6" t="s">
        <v>333</v>
      </c>
      <c r="D532" s="8" t="s">
        <v>136</v>
      </c>
      <c r="E532" s="8" t="s">
        <v>137</v>
      </c>
      <c r="F532" s="41">
        <v>0.5</v>
      </c>
      <c r="G532" s="41">
        <v>0.5833333333333334</v>
      </c>
      <c r="H532" s="7">
        <f t="shared" si="1"/>
        <v>2</v>
      </c>
      <c r="I532" s="10">
        <v>92.0</v>
      </c>
      <c r="J532" s="10">
        <f t="shared" si="2"/>
        <v>23</v>
      </c>
      <c r="K532" s="6" t="s">
        <v>297</v>
      </c>
      <c r="L532" s="6">
        <v>12.0</v>
      </c>
      <c r="M532" s="6" t="s">
        <v>338</v>
      </c>
      <c r="N532" s="11">
        <f>IFERROR(__xludf.DUMMYFUNCTION("IFERROR(VALUE(REGEXEXTRACT(M532, ""(\d+)\s+(sessions?|days?|weeks?|Weeks?|Sessions?|Days?)"")), 1)"),2.0)</f>
        <v>2</v>
      </c>
    </row>
    <row r="533" ht="15.75" customHeight="1">
      <c r="A533" s="6" t="s">
        <v>98</v>
      </c>
      <c r="B533" s="6" t="s">
        <v>98</v>
      </c>
      <c r="C533" s="6" t="s">
        <v>333</v>
      </c>
      <c r="D533" s="8" t="s">
        <v>136</v>
      </c>
      <c r="E533" s="8" t="s">
        <v>137</v>
      </c>
      <c r="F533" s="41">
        <v>0.5</v>
      </c>
      <c r="G533" s="41">
        <v>0.5833333333333334</v>
      </c>
      <c r="H533" s="7">
        <f t="shared" si="1"/>
        <v>2</v>
      </c>
      <c r="I533" s="10">
        <v>92.0</v>
      </c>
      <c r="J533" s="10">
        <f t="shared" si="2"/>
        <v>23</v>
      </c>
      <c r="K533" s="6" t="s">
        <v>297</v>
      </c>
      <c r="L533" s="6">
        <v>12.0</v>
      </c>
      <c r="M533" s="6" t="s">
        <v>339</v>
      </c>
      <c r="N533" s="11">
        <f>IFERROR(__xludf.DUMMYFUNCTION("IFERROR(VALUE(REGEXEXTRACT(M533, ""(\d+)\s+(sessions?|days?|weeks?|Weeks?|Sessions?|Days?)"")), 1)"),2.0)</f>
        <v>2</v>
      </c>
    </row>
    <row r="534" ht="15.75" customHeight="1">
      <c r="A534" s="6" t="s">
        <v>98</v>
      </c>
      <c r="B534" s="6" t="s">
        <v>98</v>
      </c>
      <c r="C534" s="6" t="s">
        <v>333</v>
      </c>
      <c r="D534" s="8" t="s">
        <v>136</v>
      </c>
      <c r="E534" s="8" t="s">
        <v>137</v>
      </c>
      <c r="F534" s="41">
        <v>0.5</v>
      </c>
      <c r="G534" s="41">
        <v>0.5833333333333334</v>
      </c>
      <c r="H534" s="7">
        <f t="shared" si="1"/>
        <v>2</v>
      </c>
      <c r="I534" s="10">
        <v>92.0</v>
      </c>
      <c r="J534" s="10">
        <f t="shared" si="2"/>
        <v>23</v>
      </c>
      <c r="K534" s="6" t="s">
        <v>297</v>
      </c>
      <c r="L534" s="6">
        <v>12.0</v>
      </c>
      <c r="M534" s="6" t="s">
        <v>340</v>
      </c>
      <c r="N534" s="11">
        <f>IFERROR(__xludf.DUMMYFUNCTION("IFERROR(VALUE(REGEXEXTRACT(M534, ""(\d+)\s+(sessions?|days?|weeks?|Weeks?|Sessions?|Days?)"")), 1)"),2.0)</f>
        <v>2</v>
      </c>
    </row>
    <row r="535" ht="15.75" customHeight="1">
      <c r="A535" s="6" t="s">
        <v>341</v>
      </c>
      <c r="B535" s="6" t="s">
        <v>208</v>
      </c>
      <c r="C535" s="6" t="s">
        <v>342</v>
      </c>
      <c r="D535" s="8" t="s">
        <v>343</v>
      </c>
      <c r="E535" s="8" t="s">
        <v>344</v>
      </c>
      <c r="F535" s="41">
        <v>0.6666666666666666</v>
      </c>
      <c r="G535" s="41">
        <v>0.8333333333333334</v>
      </c>
      <c r="H535" s="7">
        <f t="shared" si="1"/>
        <v>4</v>
      </c>
      <c r="I535" s="25">
        <v>0.0</v>
      </c>
      <c r="J535" s="10">
        <f t="shared" si="2"/>
        <v>0</v>
      </c>
      <c r="K535" s="6" t="s">
        <v>297</v>
      </c>
      <c r="L535" s="6">
        <v>1.0</v>
      </c>
      <c r="M535" s="6" t="s">
        <v>345</v>
      </c>
      <c r="N535" s="11">
        <f>IFERROR(__xludf.DUMMYFUNCTION("IFERROR(VALUE(REGEXEXTRACT(M535, ""(\d+)\s+(sessions?|days?|weeks?|Weeks?|Sessions?|Days?)"")), 1)"),1.0)</f>
        <v>1</v>
      </c>
    </row>
    <row r="536" ht="15.75" customHeight="1">
      <c r="A536" s="6" t="s">
        <v>93</v>
      </c>
      <c r="B536" s="6" t="s">
        <v>35</v>
      </c>
      <c r="C536" s="6" t="s">
        <v>346</v>
      </c>
      <c r="D536" s="8" t="s">
        <v>257</v>
      </c>
      <c r="E536" s="8" t="s">
        <v>258</v>
      </c>
      <c r="F536" s="41">
        <v>0.375</v>
      </c>
      <c r="G536" s="41">
        <v>0.6666666666666666</v>
      </c>
      <c r="H536" s="7">
        <f t="shared" si="1"/>
        <v>7</v>
      </c>
      <c r="I536" s="10">
        <v>221.0</v>
      </c>
      <c r="J536" s="10">
        <f t="shared" si="2"/>
        <v>6.314285714</v>
      </c>
      <c r="K536" s="6" t="s">
        <v>347</v>
      </c>
      <c r="L536" s="6" t="s">
        <v>298</v>
      </c>
      <c r="M536" s="6" t="s">
        <v>299</v>
      </c>
      <c r="N536" s="11">
        <f>IFERROR(__xludf.DUMMYFUNCTION("IFERROR(VALUE(REGEXEXTRACT(M536, ""(\d+)\s+(sessions?|days?|weeks?|Weeks?|Sessions?|Days?)"")), 1)"),5.0)</f>
        <v>5</v>
      </c>
    </row>
    <row r="537" ht="15.75" customHeight="1">
      <c r="A537" s="6" t="s">
        <v>341</v>
      </c>
      <c r="B537" s="6" t="s">
        <v>208</v>
      </c>
      <c r="C537" s="6" t="s">
        <v>348</v>
      </c>
      <c r="D537" s="8" t="s">
        <v>343</v>
      </c>
      <c r="E537" s="8" t="s">
        <v>344</v>
      </c>
      <c r="F537" s="41">
        <v>0.6666666666666666</v>
      </c>
      <c r="G537" s="41">
        <v>0.8333333333333334</v>
      </c>
      <c r="H537" s="7">
        <f t="shared" si="1"/>
        <v>4</v>
      </c>
      <c r="I537" s="25">
        <v>0.0</v>
      </c>
      <c r="J537" s="10">
        <f t="shared" si="2"/>
        <v>0</v>
      </c>
      <c r="K537" s="6" t="s">
        <v>297</v>
      </c>
      <c r="L537" s="6">
        <v>1.0</v>
      </c>
      <c r="M537" s="6" t="s">
        <v>349</v>
      </c>
      <c r="N537" s="11">
        <f>IFERROR(__xludf.DUMMYFUNCTION("IFERROR(VALUE(REGEXEXTRACT(M537, ""(\d+)\s+(sessions?|days?|weeks?|Weeks?|Sessions?|Days?)"")), 1)"),1.0)</f>
        <v>1</v>
      </c>
    </row>
    <row r="538" ht="15.75" customHeight="1">
      <c r="A538" s="6" t="s">
        <v>341</v>
      </c>
      <c r="B538" s="6" t="s">
        <v>208</v>
      </c>
      <c r="C538" s="6" t="s">
        <v>350</v>
      </c>
      <c r="D538" s="8" t="s">
        <v>343</v>
      </c>
      <c r="E538" s="8" t="s">
        <v>344</v>
      </c>
      <c r="F538" s="41">
        <v>0.5416666666666666</v>
      </c>
      <c r="G538" s="41">
        <v>0.6666666666666666</v>
      </c>
      <c r="H538" s="7">
        <f t="shared" si="1"/>
        <v>3</v>
      </c>
      <c r="I538" s="25">
        <v>0.0</v>
      </c>
      <c r="J538" s="10">
        <f t="shared" si="2"/>
        <v>0</v>
      </c>
      <c r="K538" s="6" t="s">
        <v>297</v>
      </c>
      <c r="L538" s="6">
        <v>30.0</v>
      </c>
      <c r="M538" s="6" t="s">
        <v>351</v>
      </c>
      <c r="N538" s="11">
        <f>IFERROR(__xludf.DUMMYFUNCTION("IFERROR(VALUE(REGEXEXTRACT(M538, ""(\d+)\s+(sessions?|days?|weeks?|Weeks?|Sessions?|Days?)"")), 1)"),1.0)</f>
        <v>1</v>
      </c>
    </row>
    <row r="539" ht="15.75" customHeight="1">
      <c r="A539" s="6" t="s">
        <v>341</v>
      </c>
      <c r="B539" s="6" t="s">
        <v>208</v>
      </c>
      <c r="C539" s="6" t="s">
        <v>352</v>
      </c>
      <c r="D539" s="8" t="s">
        <v>343</v>
      </c>
      <c r="E539" s="8" t="s">
        <v>344</v>
      </c>
      <c r="F539" s="41">
        <v>0.6666666666666666</v>
      </c>
      <c r="G539" s="41">
        <v>0.8333333333333334</v>
      </c>
      <c r="H539" s="7">
        <f t="shared" si="1"/>
        <v>4</v>
      </c>
      <c r="I539" s="25">
        <v>0.0</v>
      </c>
      <c r="J539" s="10">
        <f t="shared" si="2"/>
        <v>0</v>
      </c>
      <c r="K539" s="6" t="s">
        <v>297</v>
      </c>
      <c r="L539" s="6">
        <v>1.0</v>
      </c>
      <c r="M539" s="6" t="s">
        <v>345</v>
      </c>
      <c r="N539" s="11">
        <f>IFERROR(__xludf.DUMMYFUNCTION("IFERROR(VALUE(REGEXEXTRACT(M539, ""(\d+)\s+(sessions?|days?|weeks?|Weeks?|Sessions?|Days?)"")), 1)"),1.0)</f>
        <v>1</v>
      </c>
    </row>
    <row r="540" ht="15.75" customHeight="1">
      <c r="A540" s="6" t="s">
        <v>341</v>
      </c>
      <c r="B540" s="6" t="s">
        <v>208</v>
      </c>
      <c r="C540" s="6" t="s">
        <v>353</v>
      </c>
      <c r="D540" s="8" t="s">
        <v>343</v>
      </c>
      <c r="E540" s="8" t="s">
        <v>344</v>
      </c>
      <c r="F540" s="41">
        <v>0.5416666666666666</v>
      </c>
      <c r="G540" s="41">
        <v>0.6666666666666666</v>
      </c>
      <c r="H540" s="7">
        <f t="shared" si="1"/>
        <v>3</v>
      </c>
      <c r="I540" s="25">
        <v>0.0</v>
      </c>
      <c r="J540" s="10">
        <f t="shared" si="2"/>
        <v>0</v>
      </c>
      <c r="K540" s="6" t="s">
        <v>297</v>
      </c>
      <c r="L540" s="6">
        <v>30.0</v>
      </c>
      <c r="M540" s="6" t="s">
        <v>354</v>
      </c>
      <c r="N540" s="11">
        <f>IFERROR(__xludf.DUMMYFUNCTION("IFERROR(VALUE(REGEXEXTRACT(M540, ""(\d+)\s+(sessions?|days?|weeks?|Weeks?|Sessions?|Days?)"")), 1)"),1.0)</f>
        <v>1</v>
      </c>
    </row>
    <row r="541" ht="15.75" customHeight="1">
      <c r="A541" s="6" t="s">
        <v>28</v>
      </c>
      <c r="B541" s="6" t="s">
        <v>28</v>
      </c>
      <c r="C541" s="6" t="s">
        <v>355</v>
      </c>
      <c r="D541" s="8" t="s">
        <v>283</v>
      </c>
      <c r="E541" s="8" t="s">
        <v>284</v>
      </c>
      <c r="F541" s="41">
        <v>0.5625</v>
      </c>
      <c r="G541" s="41">
        <v>0.6145833333333334</v>
      </c>
      <c r="H541" s="7">
        <f t="shared" si="1"/>
        <v>1.25</v>
      </c>
      <c r="I541" s="10">
        <v>92.0</v>
      </c>
      <c r="J541" s="10">
        <f t="shared" si="2"/>
        <v>6.133333333</v>
      </c>
      <c r="K541" s="6" t="s">
        <v>297</v>
      </c>
      <c r="L541" s="6">
        <v>16.0</v>
      </c>
      <c r="M541" s="6" t="s">
        <v>356</v>
      </c>
      <c r="N541" s="11">
        <f>IFERROR(__xludf.DUMMYFUNCTION("IFERROR(VALUE(REGEXEXTRACT(M541, ""(\d+)\s+(sessions?|days?|weeks?|Weeks?|Sessions?|Days?)"")), 1)"),12.0)</f>
        <v>12</v>
      </c>
    </row>
    <row r="542" ht="15.75" customHeight="1">
      <c r="A542" s="6" t="s">
        <v>28</v>
      </c>
      <c r="B542" s="6" t="s">
        <v>28</v>
      </c>
      <c r="C542" s="6" t="s">
        <v>357</v>
      </c>
      <c r="D542" s="8" t="s">
        <v>42</v>
      </c>
      <c r="E542" s="8" t="s">
        <v>43</v>
      </c>
      <c r="F542" s="41">
        <v>0.5</v>
      </c>
      <c r="G542" s="41">
        <v>0.5520833333333334</v>
      </c>
      <c r="H542" s="7">
        <f t="shared" si="1"/>
        <v>1.25</v>
      </c>
      <c r="I542" s="10">
        <v>90.0</v>
      </c>
      <c r="J542" s="10">
        <f t="shared" si="2"/>
        <v>6</v>
      </c>
      <c r="K542" s="6" t="s">
        <v>297</v>
      </c>
      <c r="L542" s="6">
        <v>24.0</v>
      </c>
      <c r="M542" s="6" t="s">
        <v>356</v>
      </c>
      <c r="N542" s="11">
        <f>IFERROR(__xludf.DUMMYFUNCTION("IFERROR(VALUE(REGEXEXTRACT(M542, ""(\d+)\s+(sessions?|days?|weeks?|Weeks?|Sessions?|Days?)"")), 1)"),12.0)</f>
        <v>12</v>
      </c>
    </row>
    <row r="543" ht="15.75" customHeight="1">
      <c r="A543" s="6" t="s">
        <v>28</v>
      </c>
      <c r="B543" s="6" t="s">
        <v>28</v>
      </c>
      <c r="C543" s="6" t="s">
        <v>357</v>
      </c>
      <c r="D543" s="8" t="s">
        <v>42</v>
      </c>
      <c r="E543" s="8" t="s">
        <v>43</v>
      </c>
      <c r="F543" s="41">
        <v>0.6145833333333334</v>
      </c>
      <c r="G543" s="41">
        <v>0.6666666666666666</v>
      </c>
      <c r="H543" s="7">
        <f t="shared" si="1"/>
        <v>1.25</v>
      </c>
      <c r="I543" s="10">
        <v>90.0</v>
      </c>
      <c r="J543" s="10">
        <f t="shared" si="2"/>
        <v>6</v>
      </c>
      <c r="K543" s="6" t="s">
        <v>297</v>
      </c>
      <c r="L543" s="6">
        <v>24.0</v>
      </c>
      <c r="M543" s="6" t="s">
        <v>358</v>
      </c>
      <c r="N543" s="11">
        <f>IFERROR(__xludf.DUMMYFUNCTION("IFERROR(VALUE(REGEXEXTRACT(M543, ""(\d+)\s+(sessions?|days?|weeks?|Weeks?|Sessions?|Days?)"")), 1)"),12.0)</f>
        <v>12</v>
      </c>
    </row>
    <row r="544" ht="15.75" customHeight="1">
      <c r="A544" s="6" t="s">
        <v>93</v>
      </c>
      <c r="B544" s="6" t="s">
        <v>28</v>
      </c>
      <c r="C544" s="6" t="s">
        <v>359</v>
      </c>
      <c r="D544" s="8" t="s">
        <v>257</v>
      </c>
      <c r="E544" s="8" t="s">
        <v>258</v>
      </c>
      <c r="F544" s="41">
        <v>0.375</v>
      </c>
      <c r="G544" s="41">
        <v>0.6666666666666666</v>
      </c>
      <c r="H544" s="7">
        <f t="shared" si="1"/>
        <v>7</v>
      </c>
      <c r="I544" s="10">
        <v>214.0</v>
      </c>
      <c r="J544" s="10">
        <f t="shared" si="2"/>
        <v>6.114285714</v>
      </c>
      <c r="K544" s="6" t="s">
        <v>347</v>
      </c>
      <c r="L544" s="6" t="s">
        <v>298</v>
      </c>
      <c r="M544" s="6" t="s">
        <v>299</v>
      </c>
      <c r="N544" s="11">
        <f>IFERROR(__xludf.DUMMYFUNCTION("IFERROR(VALUE(REGEXEXTRACT(M544, ""(\d+)\s+(sessions?|days?|weeks?|Weeks?|Sessions?|Days?)"")), 1)"),5.0)</f>
        <v>5</v>
      </c>
    </row>
    <row r="545" ht="15.75" customHeight="1">
      <c r="A545" s="6" t="s">
        <v>98</v>
      </c>
      <c r="B545" s="6" t="s">
        <v>46</v>
      </c>
      <c r="C545" s="6" t="s">
        <v>360</v>
      </c>
      <c r="D545" s="8" t="s">
        <v>361</v>
      </c>
      <c r="E545" s="8" t="s">
        <v>362</v>
      </c>
      <c r="F545" s="41">
        <v>0.75</v>
      </c>
      <c r="G545" s="41">
        <v>0.78125</v>
      </c>
      <c r="H545" s="7">
        <f t="shared" si="1"/>
        <v>0.75</v>
      </c>
      <c r="I545" s="10">
        <v>130.0</v>
      </c>
      <c r="J545" s="10">
        <f t="shared" si="2"/>
        <v>13.33333333</v>
      </c>
      <c r="K545" s="6" t="s">
        <v>297</v>
      </c>
      <c r="L545" s="6">
        <v>10.0</v>
      </c>
      <c r="M545" s="6" t="s">
        <v>363</v>
      </c>
      <c r="N545" s="11">
        <f>IFERROR(__xludf.DUMMYFUNCTION("IFERROR(VALUE(REGEXEXTRACT(M545, ""(\d+)\s+(sessions?|days?|weeks?|Weeks?|Sessions?|Days?)"")), 1)"),13.0)</f>
        <v>13</v>
      </c>
    </row>
    <row r="546" ht="15.75" customHeight="1">
      <c r="D546" s="44"/>
      <c r="H546" s="44"/>
    </row>
    <row r="547" ht="15.75" customHeight="1">
      <c r="D547" s="44"/>
      <c r="H547" s="44"/>
    </row>
    <row r="548" ht="15.75" customHeight="1">
      <c r="D548" s="44"/>
      <c r="H548" s="44"/>
    </row>
    <row r="549" ht="15.75" customHeight="1">
      <c r="D549" s="44"/>
      <c r="H549" s="44"/>
    </row>
    <row r="550" ht="15.75" customHeight="1">
      <c r="D550" s="44"/>
      <c r="H550" s="44"/>
    </row>
    <row r="551" ht="15.75" customHeight="1">
      <c r="D551" s="44"/>
      <c r="H551" s="44"/>
    </row>
    <row r="552" ht="15.75" customHeight="1">
      <c r="D552" s="44"/>
      <c r="H552" s="44"/>
    </row>
    <row r="553" ht="15.75" customHeight="1">
      <c r="D553" s="44"/>
      <c r="H553" s="44"/>
    </row>
    <row r="554" ht="15.75" customHeight="1">
      <c r="D554" s="44"/>
      <c r="H554" s="44"/>
    </row>
    <row r="555" ht="15.75" customHeight="1">
      <c r="D555" s="44"/>
      <c r="H555" s="44"/>
    </row>
    <row r="556" ht="15.75" customHeight="1">
      <c r="D556" s="44"/>
      <c r="H556" s="44"/>
    </row>
    <row r="557" ht="15.75" customHeight="1">
      <c r="D557" s="44"/>
      <c r="H557" s="44"/>
    </row>
    <row r="558" ht="15.75" customHeight="1">
      <c r="D558" s="44"/>
      <c r="H558" s="44"/>
    </row>
    <row r="559" ht="15.75" customHeight="1">
      <c r="D559" s="44"/>
      <c r="H559" s="44"/>
    </row>
    <row r="560" ht="15.75" customHeight="1">
      <c r="D560" s="44"/>
      <c r="H560" s="44"/>
    </row>
    <row r="561" ht="15.75" customHeight="1">
      <c r="D561" s="44"/>
      <c r="H561" s="44"/>
    </row>
    <row r="562" ht="15.75" customHeight="1">
      <c r="D562" s="44"/>
      <c r="H562" s="44"/>
    </row>
    <row r="563" ht="15.75" customHeight="1">
      <c r="D563" s="44"/>
      <c r="H563" s="44"/>
    </row>
    <row r="564" ht="15.75" customHeight="1">
      <c r="D564" s="44"/>
      <c r="H564" s="44"/>
    </row>
    <row r="565" ht="15.75" customHeight="1">
      <c r="D565" s="44"/>
      <c r="H565" s="44"/>
    </row>
    <row r="566" ht="15.75" customHeight="1">
      <c r="D566" s="44"/>
      <c r="H566" s="44"/>
    </row>
    <row r="567" ht="15.75" customHeight="1">
      <c r="D567" s="44"/>
      <c r="H567" s="44"/>
    </row>
    <row r="568" ht="15.75" customHeight="1">
      <c r="D568" s="44"/>
      <c r="H568" s="44"/>
    </row>
    <row r="569" ht="15.75" customHeight="1">
      <c r="D569" s="44"/>
      <c r="H569" s="44"/>
    </row>
    <row r="570" ht="15.75" customHeight="1">
      <c r="D570" s="44"/>
      <c r="H570" s="44"/>
    </row>
    <row r="571" ht="15.75" customHeight="1">
      <c r="D571" s="44"/>
      <c r="H571" s="44"/>
    </row>
    <row r="572" ht="15.75" customHeight="1">
      <c r="D572" s="44"/>
      <c r="H572" s="44"/>
    </row>
    <row r="573" ht="15.75" customHeight="1">
      <c r="D573" s="44"/>
      <c r="H573" s="44"/>
    </row>
    <row r="574" ht="15.75" customHeight="1">
      <c r="D574" s="44"/>
      <c r="H574" s="44"/>
    </row>
    <row r="575" ht="15.75" customHeight="1">
      <c r="D575" s="44"/>
      <c r="H575" s="44"/>
    </row>
    <row r="576" ht="15.75" customHeight="1">
      <c r="D576" s="44"/>
      <c r="H576" s="44"/>
    </row>
    <row r="577" ht="15.75" customHeight="1">
      <c r="D577" s="44"/>
      <c r="H577" s="44"/>
    </row>
    <row r="578" ht="15.75" customHeight="1">
      <c r="D578" s="44"/>
      <c r="H578" s="44"/>
    </row>
    <row r="579" ht="15.75" customHeight="1">
      <c r="D579" s="44"/>
      <c r="H579" s="44"/>
    </row>
    <row r="580" ht="15.75" customHeight="1">
      <c r="D580" s="44"/>
      <c r="H580" s="44"/>
    </row>
    <row r="581" ht="15.75" customHeight="1">
      <c r="D581" s="44"/>
      <c r="H581" s="44"/>
    </row>
    <row r="582" ht="15.75" customHeight="1">
      <c r="D582" s="44"/>
      <c r="H582" s="44"/>
    </row>
    <row r="583" ht="15.75" customHeight="1">
      <c r="D583" s="44"/>
      <c r="H583" s="44"/>
    </row>
    <row r="584" ht="15.75" customHeight="1">
      <c r="D584" s="44"/>
      <c r="H584" s="44"/>
    </row>
    <row r="585" ht="15.75" customHeight="1">
      <c r="D585" s="44"/>
      <c r="H585" s="44"/>
    </row>
    <row r="586" ht="15.75" customHeight="1">
      <c r="D586" s="44"/>
      <c r="H586" s="44"/>
    </row>
    <row r="587" ht="15.75" customHeight="1">
      <c r="D587" s="44"/>
      <c r="H587" s="44"/>
    </row>
    <row r="588" ht="15.75" customHeight="1">
      <c r="D588" s="44"/>
      <c r="H588" s="44"/>
    </row>
    <row r="589" ht="15.75" customHeight="1">
      <c r="D589" s="44"/>
      <c r="H589" s="44"/>
    </row>
    <row r="590" ht="15.75" customHeight="1">
      <c r="D590" s="44"/>
      <c r="H590" s="44"/>
    </row>
    <row r="591" ht="15.75" customHeight="1">
      <c r="D591" s="44"/>
      <c r="H591" s="44"/>
    </row>
    <row r="592" ht="15.75" customHeight="1">
      <c r="D592" s="44"/>
      <c r="H592" s="44"/>
    </row>
    <row r="593" ht="15.75" customHeight="1">
      <c r="D593" s="44"/>
      <c r="H593" s="44"/>
    </row>
    <row r="594" ht="15.75" customHeight="1">
      <c r="D594" s="44"/>
      <c r="H594" s="44"/>
    </row>
    <row r="595" ht="15.75" customHeight="1">
      <c r="D595" s="44"/>
      <c r="H595" s="44"/>
    </row>
    <row r="596" ht="15.75" customHeight="1">
      <c r="D596" s="44"/>
      <c r="H596" s="44"/>
    </row>
    <row r="597" ht="15.75" customHeight="1">
      <c r="D597" s="44"/>
      <c r="H597" s="44"/>
    </row>
    <row r="598" ht="15.75" customHeight="1">
      <c r="D598" s="44"/>
      <c r="H598" s="44"/>
    </row>
    <row r="599" ht="15.75" customHeight="1">
      <c r="D599" s="44"/>
      <c r="H599" s="44"/>
    </row>
    <row r="600" ht="15.75" customHeight="1">
      <c r="D600" s="44"/>
      <c r="H600" s="44"/>
    </row>
    <row r="601" ht="15.75" customHeight="1">
      <c r="D601" s="44"/>
      <c r="H601" s="44"/>
    </row>
    <row r="602" ht="15.75" customHeight="1">
      <c r="D602" s="44"/>
      <c r="H602" s="44"/>
    </row>
    <row r="603" ht="15.75" customHeight="1">
      <c r="D603" s="44"/>
      <c r="H603" s="44"/>
    </row>
    <row r="604" ht="15.75" customHeight="1">
      <c r="D604" s="44"/>
      <c r="H604" s="44"/>
    </row>
    <row r="605" ht="15.75" customHeight="1">
      <c r="D605" s="44"/>
      <c r="H605" s="44"/>
    </row>
    <row r="606" ht="15.75" customHeight="1">
      <c r="D606" s="44"/>
      <c r="H606" s="44"/>
    </row>
    <row r="607" ht="15.75" customHeight="1">
      <c r="D607" s="44"/>
      <c r="H607" s="44"/>
    </row>
    <row r="608" ht="15.75" customHeight="1">
      <c r="D608" s="44"/>
      <c r="H608" s="44"/>
    </row>
    <row r="609" ht="15.75" customHeight="1">
      <c r="D609" s="44"/>
      <c r="H609" s="44"/>
    </row>
    <row r="610" ht="15.75" customHeight="1">
      <c r="D610" s="44"/>
      <c r="H610" s="44"/>
    </row>
    <row r="611" ht="15.75" customHeight="1">
      <c r="D611" s="44"/>
      <c r="H611" s="44"/>
    </row>
    <row r="612" ht="15.75" customHeight="1">
      <c r="D612" s="44"/>
      <c r="H612" s="44"/>
    </row>
    <row r="613" ht="15.75" customHeight="1">
      <c r="D613" s="44"/>
      <c r="H613" s="44"/>
    </row>
    <row r="614" ht="15.75" customHeight="1">
      <c r="D614" s="44"/>
      <c r="H614" s="44"/>
    </row>
    <row r="615" ht="15.75" customHeight="1">
      <c r="D615" s="44"/>
      <c r="H615" s="44"/>
    </row>
    <row r="616" ht="15.75" customHeight="1">
      <c r="D616" s="44"/>
      <c r="H616" s="44"/>
    </row>
    <row r="617" ht="15.75" customHeight="1">
      <c r="D617" s="44"/>
      <c r="H617" s="44"/>
    </row>
    <row r="618" ht="15.75" customHeight="1">
      <c r="D618" s="44"/>
      <c r="H618" s="44"/>
    </row>
    <row r="619" ht="15.75" customHeight="1">
      <c r="D619" s="44"/>
      <c r="H619" s="44"/>
    </row>
    <row r="620" ht="15.75" customHeight="1">
      <c r="D620" s="44"/>
      <c r="H620" s="44"/>
    </row>
    <row r="621" ht="15.75" customHeight="1">
      <c r="D621" s="44"/>
      <c r="H621" s="44"/>
    </row>
    <row r="622" ht="15.75" customHeight="1">
      <c r="D622" s="44"/>
      <c r="H622" s="44"/>
    </row>
    <row r="623" ht="15.75" customHeight="1">
      <c r="D623" s="44"/>
      <c r="H623" s="44"/>
    </row>
    <row r="624" ht="15.75" customHeight="1">
      <c r="D624" s="44"/>
      <c r="H624" s="44"/>
    </row>
    <row r="625" ht="15.75" customHeight="1">
      <c r="D625" s="44"/>
      <c r="H625" s="44"/>
    </row>
    <row r="626" ht="15.75" customHeight="1">
      <c r="D626" s="44"/>
      <c r="H626" s="44"/>
    </row>
    <row r="627" ht="15.75" customHeight="1">
      <c r="D627" s="44"/>
      <c r="H627" s="44"/>
    </row>
    <row r="628" ht="15.75" customHeight="1">
      <c r="D628" s="44"/>
      <c r="H628" s="44"/>
    </row>
    <row r="629" ht="15.75" customHeight="1">
      <c r="D629" s="44"/>
      <c r="H629" s="44"/>
    </row>
    <row r="630" ht="15.75" customHeight="1">
      <c r="D630" s="44"/>
      <c r="H630" s="44"/>
    </row>
    <row r="631" ht="15.75" customHeight="1">
      <c r="D631" s="44"/>
      <c r="H631" s="44"/>
    </row>
    <row r="632" ht="15.75" customHeight="1">
      <c r="D632" s="44"/>
      <c r="H632" s="44"/>
    </row>
    <row r="633" ht="15.75" customHeight="1">
      <c r="D633" s="44"/>
      <c r="H633" s="44"/>
    </row>
    <row r="634" ht="15.75" customHeight="1">
      <c r="D634" s="44"/>
      <c r="H634" s="44"/>
    </row>
    <row r="635" ht="15.75" customHeight="1">
      <c r="D635" s="44"/>
      <c r="H635" s="44"/>
    </row>
    <row r="636" ht="15.75" customHeight="1">
      <c r="D636" s="44"/>
      <c r="H636" s="44"/>
    </row>
    <row r="637" ht="15.75" customHeight="1">
      <c r="D637" s="44"/>
      <c r="H637" s="44"/>
    </row>
    <row r="638" ht="15.75" customHeight="1">
      <c r="D638" s="44"/>
      <c r="H638" s="44"/>
    </row>
    <row r="639" ht="15.75" customHeight="1">
      <c r="D639" s="44"/>
      <c r="H639" s="44"/>
    </row>
    <row r="640" ht="15.75" customHeight="1">
      <c r="D640" s="44"/>
      <c r="H640" s="44"/>
    </row>
    <row r="641" ht="15.75" customHeight="1">
      <c r="D641" s="44"/>
      <c r="H641" s="44"/>
    </row>
    <row r="642" ht="15.75" customHeight="1">
      <c r="D642" s="44"/>
      <c r="H642" s="44"/>
    </row>
    <row r="643" ht="15.75" customHeight="1">
      <c r="D643" s="44"/>
      <c r="H643" s="44"/>
    </row>
    <row r="644" ht="15.75" customHeight="1">
      <c r="D644" s="44"/>
      <c r="H644" s="44"/>
    </row>
    <row r="645" ht="15.75" customHeight="1">
      <c r="D645" s="44"/>
      <c r="H645" s="44"/>
    </row>
    <row r="646" ht="15.75" customHeight="1">
      <c r="D646" s="44"/>
      <c r="H646" s="44"/>
    </row>
    <row r="647" ht="15.75" customHeight="1">
      <c r="D647" s="44"/>
      <c r="H647" s="44"/>
    </row>
    <row r="648" ht="15.75" customHeight="1">
      <c r="D648" s="44"/>
      <c r="H648" s="44"/>
    </row>
    <row r="649" ht="15.75" customHeight="1">
      <c r="D649" s="44"/>
      <c r="H649" s="44"/>
    </row>
    <row r="650" ht="15.75" customHeight="1">
      <c r="D650" s="44"/>
      <c r="H650" s="44"/>
    </row>
    <row r="651" ht="15.75" customHeight="1">
      <c r="D651" s="44"/>
      <c r="H651" s="44"/>
    </row>
    <row r="652" ht="15.75" customHeight="1">
      <c r="D652" s="44"/>
      <c r="H652" s="44"/>
    </row>
    <row r="653" ht="15.75" customHeight="1">
      <c r="D653" s="44"/>
      <c r="H653" s="44"/>
    </row>
    <row r="654" ht="15.75" customHeight="1">
      <c r="D654" s="44"/>
      <c r="H654" s="44"/>
    </row>
    <row r="655" ht="15.75" customHeight="1">
      <c r="D655" s="44"/>
      <c r="H655" s="44"/>
    </row>
    <row r="656" ht="15.75" customHeight="1">
      <c r="D656" s="44"/>
      <c r="H656" s="44"/>
    </row>
    <row r="657" ht="15.75" customHeight="1">
      <c r="D657" s="44"/>
      <c r="H657" s="44"/>
    </row>
    <row r="658" ht="15.75" customHeight="1">
      <c r="D658" s="44"/>
      <c r="H658" s="44"/>
    </row>
    <row r="659" ht="15.75" customHeight="1">
      <c r="D659" s="44"/>
      <c r="H659" s="44"/>
    </row>
    <row r="660" ht="15.75" customHeight="1">
      <c r="D660" s="44"/>
      <c r="H660" s="44"/>
    </row>
    <row r="661" ht="15.75" customHeight="1">
      <c r="D661" s="44"/>
      <c r="H661" s="44"/>
    </row>
    <row r="662" ht="15.75" customHeight="1">
      <c r="D662" s="44"/>
      <c r="H662" s="44"/>
    </row>
    <row r="663" ht="15.75" customHeight="1">
      <c r="D663" s="44"/>
      <c r="H663" s="44"/>
    </row>
    <row r="664" ht="15.75" customHeight="1">
      <c r="D664" s="44"/>
      <c r="H664" s="44"/>
    </row>
    <row r="665" ht="15.75" customHeight="1">
      <c r="D665" s="44"/>
      <c r="H665" s="44"/>
    </row>
    <row r="666" ht="15.75" customHeight="1">
      <c r="D666" s="44"/>
      <c r="H666" s="44"/>
    </row>
    <row r="667" ht="15.75" customHeight="1">
      <c r="D667" s="44"/>
      <c r="H667" s="44"/>
    </row>
    <row r="668" ht="15.75" customHeight="1">
      <c r="D668" s="44"/>
      <c r="H668" s="44"/>
    </row>
    <row r="669" ht="15.75" customHeight="1">
      <c r="D669" s="44"/>
      <c r="H669" s="44"/>
    </row>
    <row r="670" ht="15.75" customHeight="1">
      <c r="D670" s="44"/>
      <c r="H670" s="44"/>
    </row>
    <row r="671" ht="15.75" customHeight="1">
      <c r="D671" s="44"/>
      <c r="H671" s="44"/>
    </row>
    <row r="672" ht="15.75" customHeight="1">
      <c r="D672" s="44"/>
      <c r="H672" s="44"/>
    </row>
    <row r="673" ht="15.75" customHeight="1">
      <c r="D673" s="44"/>
      <c r="H673" s="44"/>
    </row>
    <row r="674" ht="15.75" customHeight="1">
      <c r="D674" s="44"/>
      <c r="H674" s="44"/>
    </row>
    <row r="675" ht="15.75" customHeight="1">
      <c r="D675" s="44"/>
      <c r="H675" s="44"/>
    </row>
    <row r="676" ht="15.75" customHeight="1">
      <c r="D676" s="44"/>
      <c r="H676" s="44"/>
    </row>
    <row r="677" ht="15.75" customHeight="1">
      <c r="D677" s="44"/>
      <c r="H677" s="44"/>
    </row>
    <row r="678" ht="15.75" customHeight="1">
      <c r="D678" s="44"/>
      <c r="H678" s="44"/>
    </row>
    <row r="679" ht="15.75" customHeight="1">
      <c r="D679" s="44"/>
      <c r="H679" s="44"/>
    </row>
    <row r="680" ht="15.75" customHeight="1">
      <c r="D680" s="44"/>
      <c r="H680" s="44"/>
    </row>
    <row r="681" ht="15.75" customHeight="1">
      <c r="D681" s="44"/>
      <c r="H681" s="44"/>
    </row>
    <row r="682" ht="15.75" customHeight="1">
      <c r="D682" s="44"/>
      <c r="H682" s="44"/>
    </row>
    <row r="683" ht="15.75" customHeight="1">
      <c r="D683" s="44"/>
      <c r="H683" s="44"/>
    </row>
    <row r="684" ht="15.75" customHeight="1">
      <c r="D684" s="44"/>
      <c r="H684" s="44"/>
    </row>
    <row r="685" ht="15.75" customHeight="1">
      <c r="D685" s="44"/>
      <c r="H685" s="44"/>
    </row>
    <row r="686" ht="15.75" customHeight="1">
      <c r="D686" s="44"/>
      <c r="H686" s="44"/>
    </row>
    <row r="687" ht="15.75" customHeight="1">
      <c r="D687" s="44"/>
      <c r="H687" s="44"/>
    </row>
    <row r="688" ht="15.75" customHeight="1">
      <c r="D688" s="44"/>
      <c r="H688" s="44"/>
    </row>
    <row r="689" ht="15.75" customHeight="1">
      <c r="D689" s="44"/>
      <c r="H689" s="44"/>
    </row>
    <row r="690" ht="15.75" customHeight="1">
      <c r="D690" s="44"/>
      <c r="H690" s="44"/>
    </row>
    <row r="691" ht="15.75" customHeight="1">
      <c r="D691" s="44"/>
      <c r="H691" s="44"/>
    </row>
    <row r="692" ht="15.75" customHeight="1">
      <c r="D692" s="44"/>
      <c r="H692" s="44"/>
    </row>
    <row r="693" ht="15.75" customHeight="1">
      <c r="D693" s="44"/>
      <c r="H693" s="44"/>
    </row>
    <row r="694" ht="15.75" customHeight="1">
      <c r="D694" s="44"/>
      <c r="H694" s="44"/>
    </row>
    <row r="695" ht="15.75" customHeight="1">
      <c r="D695" s="44"/>
      <c r="H695" s="44"/>
    </row>
    <row r="696" ht="15.75" customHeight="1">
      <c r="D696" s="44"/>
      <c r="H696" s="44"/>
    </row>
    <row r="697" ht="15.75" customHeight="1">
      <c r="D697" s="44"/>
      <c r="H697" s="44"/>
    </row>
    <row r="698" ht="15.75" customHeight="1">
      <c r="D698" s="44"/>
      <c r="H698" s="44"/>
    </row>
    <row r="699" ht="15.75" customHeight="1">
      <c r="D699" s="44"/>
      <c r="H699" s="44"/>
    </row>
    <row r="700" ht="15.75" customHeight="1">
      <c r="D700" s="44"/>
      <c r="H700" s="44"/>
    </row>
    <row r="701" ht="15.75" customHeight="1">
      <c r="D701" s="44"/>
      <c r="H701" s="44"/>
    </row>
    <row r="702" ht="15.75" customHeight="1">
      <c r="D702" s="44"/>
      <c r="H702" s="44"/>
    </row>
    <row r="703" ht="15.75" customHeight="1">
      <c r="D703" s="44"/>
      <c r="H703" s="44"/>
    </row>
    <row r="704" ht="15.75" customHeight="1">
      <c r="D704" s="44"/>
      <c r="H704" s="44"/>
    </row>
    <row r="705" ht="15.75" customHeight="1">
      <c r="D705" s="44"/>
      <c r="H705" s="44"/>
    </row>
    <row r="706" ht="15.75" customHeight="1">
      <c r="D706" s="44"/>
      <c r="H706" s="44"/>
    </row>
    <row r="707" ht="15.75" customHeight="1">
      <c r="D707" s="44"/>
      <c r="H707" s="44"/>
    </row>
    <row r="708" ht="15.75" customHeight="1">
      <c r="D708" s="44"/>
      <c r="H708" s="44"/>
    </row>
    <row r="709" ht="15.75" customHeight="1">
      <c r="D709" s="44"/>
      <c r="H709" s="44"/>
    </row>
    <row r="710" ht="15.75" customHeight="1">
      <c r="D710" s="44"/>
      <c r="H710" s="44"/>
    </row>
    <row r="711" ht="15.75" customHeight="1">
      <c r="D711" s="44"/>
      <c r="H711" s="44"/>
    </row>
    <row r="712" ht="15.75" customHeight="1">
      <c r="D712" s="44"/>
      <c r="H712" s="44"/>
    </row>
    <row r="713" ht="15.75" customHeight="1">
      <c r="D713" s="44"/>
      <c r="H713" s="44"/>
    </row>
    <row r="714" ht="15.75" customHeight="1">
      <c r="D714" s="44"/>
      <c r="H714" s="44"/>
    </row>
    <row r="715" ht="15.75" customHeight="1">
      <c r="D715" s="44"/>
      <c r="H715" s="44"/>
    </row>
    <row r="716" ht="15.75" customHeight="1">
      <c r="D716" s="44"/>
      <c r="H716" s="44"/>
    </row>
    <row r="717" ht="15.75" customHeight="1">
      <c r="D717" s="44"/>
      <c r="H717" s="44"/>
    </row>
    <row r="718" ht="15.75" customHeight="1">
      <c r="D718" s="44"/>
      <c r="H718" s="44"/>
    </row>
    <row r="719" ht="15.75" customHeight="1">
      <c r="D719" s="44"/>
      <c r="H719" s="44"/>
    </row>
    <row r="720" ht="15.75" customHeight="1">
      <c r="D720" s="44"/>
      <c r="H720" s="44"/>
    </row>
    <row r="721" ht="15.75" customHeight="1">
      <c r="D721" s="44"/>
      <c r="H721" s="44"/>
    </row>
    <row r="722" ht="15.75" customHeight="1">
      <c r="D722" s="44"/>
      <c r="H722" s="44"/>
    </row>
    <row r="723" ht="15.75" customHeight="1">
      <c r="D723" s="44"/>
      <c r="H723" s="44"/>
    </row>
    <row r="724" ht="15.75" customHeight="1">
      <c r="D724" s="44"/>
      <c r="H724" s="44"/>
    </row>
    <row r="725" ht="15.75" customHeight="1">
      <c r="D725" s="44"/>
      <c r="H725" s="44"/>
    </row>
    <row r="726" ht="15.75" customHeight="1">
      <c r="D726" s="44"/>
      <c r="H726" s="44"/>
    </row>
    <row r="727" ht="15.75" customHeight="1">
      <c r="D727" s="44"/>
      <c r="H727" s="44"/>
    </row>
    <row r="728" ht="15.75" customHeight="1">
      <c r="D728" s="44"/>
      <c r="H728" s="44"/>
    </row>
    <row r="729" ht="15.75" customHeight="1">
      <c r="D729" s="44"/>
      <c r="H729" s="44"/>
    </row>
    <row r="730" ht="15.75" customHeight="1">
      <c r="D730" s="44"/>
      <c r="H730" s="44"/>
    </row>
    <row r="731" ht="15.75" customHeight="1">
      <c r="D731" s="44"/>
      <c r="H731" s="44"/>
    </row>
    <row r="732" ht="15.75" customHeight="1">
      <c r="D732" s="44"/>
      <c r="H732" s="44"/>
    </row>
    <row r="733" ht="15.75" customHeight="1">
      <c r="D733" s="44"/>
      <c r="H733" s="44"/>
    </row>
    <row r="734" ht="15.75" customHeight="1">
      <c r="D734" s="44"/>
      <c r="H734" s="44"/>
    </row>
    <row r="735" ht="15.75" customHeight="1">
      <c r="D735" s="44"/>
      <c r="H735" s="44"/>
    </row>
    <row r="736" ht="15.75" customHeight="1">
      <c r="D736" s="44"/>
      <c r="H736" s="44"/>
    </row>
    <row r="737" ht="15.75" customHeight="1">
      <c r="D737" s="44"/>
      <c r="H737" s="44"/>
    </row>
    <row r="738" ht="15.75" customHeight="1">
      <c r="D738" s="44"/>
      <c r="H738" s="44"/>
    </row>
    <row r="739" ht="15.75" customHeight="1">
      <c r="D739" s="44"/>
      <c r="H739" s="44"/>
    </row>
    <row r="740" ht="15.75" customHeight="1">
      <c r="D740" s="44"/>
      <c r="H740" s="44"/>
    </row>
    <row r="741" ht="15.75" customHeight="1">
      <c r="D741" s="44"/>
      <c r="H741" s="44"/>
    </row>
    <row r="742" ht="15.75" customHeight="1">
      <c r="D742" s="44"/>
      <c r="H742" s="44"/>
    </row>
    <row r="743" ht="15.75" customHeight="1">
      <c r="D743" s="44"/>
      <c r="H743" s="44"/>
    </row>
    <row r="744" ht="15.75" customHeight="1">
      <c r="D744" s="44"/>
      <c r="H744" s="44"/>
    </row>
    <row r="745" ht="15.75" customHeight="1">
      <c r="D745" s="44"/>
      <c r="H745" s="44"/>
    </row>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63"/>
    <col customWidth="1" min="2" max="3" width="37.75"/>
    <col customWidth="1" min="4" max="5" width="17.38"/>
    <col customWidth="1" min="6" max="6" width="12.63"/>
    <col customWidth="1" min="8" max="8" width="16.25"/>
    <col customWidth="1" min="11" max="11" width="18.63"/>
    <col customWidth="1" min="13" max="14" width="28.13"/>
  </cols>
  <sheetData>
    <row r="1" ht="15.75" customHeight="1">
      <c r="A1" s="45" t="s">
        <v>0</v>
      </c>
      <c r="B1" s="45" t="s">
        <v>1</v>
      </c>
      <c r="C1" s="45" t="s">
        <v>2</v>
      </c>
      <c r="D1" s="46" t="s">
        <v>3</v>
      </c>
      <c r="E1" s="45" t="s">
        <v>4</v>
      </c>
      <c r="F1" s="45" t="s">
        <v>5</v>
      </c>
      <c r="G1" s="45" t="s">
        <v>6</v>
      </c>
      <c r="H1" s="46" t="s">
        <v>7</v>
      </c>
      <c r="I1" s="47" t="s">
        <v>8</v>
      </c>
      <c r="J1" s="47" t="s">
        <v>9</v>
      </c>
      <c r="K1" s="45" t="s">
        <v>10</v>
      </c>
      <c r="L1" s="45" t="s">
        <v>11</v>
      </c>
      <c r="M1" s="48" t="s">
        <v>12</v>
      </c>
      <c r="N1" s="49" t="s">
        <v>13</v>
      </c>
      <c r="O1" s="50"/>
      <c r="P1" s="50"/>
      <c r="Q1" s="50"/>
      <c r="R1" s="50"/>
      <c r="S1" s="50"/>
      <c r="T1" s="50"/>
      <c r="U1" s="50"/>
      <c r="V1" s="50"/>
      <c r="W1" s="50"/>
      <c r="X1" s="50"/>
      <c r="Y1" s="50"/>
      <c r="Z1" s="50"/>
      <c r="AA1" s="50"/>
      <c r="AB1" s="50"/>
      <c r="AC1" s="50"/>
      <c r="AD1" s="50"/>
    </row>
    <row r="2" ht="15.75" customHeight="1">
      <c r="A2" s="50" t="s">
        <v>364</v>
      </c>
      <c r="B2" s="50" t="s">
        <v>46</v>
      </c>
      <c r="C2" s="50" t="s">
        <v>365</v>
      </c>
      <c r="D2" s="51" t="s">
        <v>297</v>
      </c>
      <c r="E2" s="51" t="s">
        <v>297</v>
      </c>
      <c r="F2" s="52">
        <v>0.7604166666666666</v>
      </c>
      <c r="G2" s="52">
        <v>0.8020833333333334</v>
      </c>
      <c r="H2" s="51">
        <f t="shared" ref="H2:H130" si="1">IF(G2&lt;F2, (G2+1)-F2, G2-F2)*24</f>
        <v>1</v>
      </c>
      <c r="I2" s="53">
        <v>12.0</v>
      </c>
      <c r="J2" s="53">
        <f t="shared" ref="J2:J130" si="2">DIVIDE(I2,H2)/N2</f>
        <v>12</v>
      </c>
      <c r="K2" s="50" t="s">
        <v>366</v>
      </c>
      <c r="L2" s="50">
        <v>13.0</v>
      </c>
      <c r="M2" s="54" t="s">
        <v>367</v>
      </c>
      <c r="N2" s="50">
        <v>1.0</v>
      </c>
      <c r="O2" s="50"/>
      <c r="P2" s="50"/>
      <c r="Q2" s="50"/>
      <c r="R2" s="50"/>
      <c r="S2" s="50"/>
      <c r="T2" s="50"/>
      <c r="U2" s="50"/>
      <c r="V2" s="50"/>
      <c r="W2" s="50"/>
      <c r="X2" s="50"/>
      <c r="Y2" s="50"/>
      <c r="Z2" s="50"/>
      <c r="AA2" s="50"/>
      <c r="AB2" s="50"/>
      <c r="AC2" s="50"/>
      <c r="AD2" s="50"/>
    </row>
    <row r="3" ht="15.75" customHeight="1">
      <c r="A3" s="50" t="s">
        <v>368</v>
      </c>
      <c r="B3" s="50" t="s">
        <v>46</v>
      </c>
      <c r="C3" s="50" t="s">
        <v>369</v>
      </c>
      <c r="D3" s="51" t="s">
        <v>297</v>
      </c>
      <c r="E3" s="51" t="s">
        <v>297</v>
      </c>
      <c r="F3" s="52">
        <v>0.7604166666666666</v>
      </c>
      <c r="G3" s="52">
        <v>0.8020833333333334</v>
      </c>
      <c r="H3" s="51">
        <f t="shared" si="1"/>
        <v>1</v>
      </c>
      <c r="I3" s="53">
        <v>60.0</v>
      </c>
      <c r="J3" s="53">
        <f t="shared" si="2"/>
        <v>5.454545455</v>
      </c>
      <c r="K3" s="50" t="s">
        <v>370</v>
      </c>
      <c r="L3" s="50" t="s">
        <v>371</v>
      </c>
      <c r="M3" s="54" t="s">
        <v>372</v>
      </c>
      <c r="N3" s="50">
        <v>11.0</v>
      </c>
      <c r="O3" s="50"/>
      <c r="P3" s="50"/>
      <c r="Q3" s="50"/>
      <c r="R3" s="50"/>
      <c r="S3" s="50"/>
      <c r="T3" s="50"/>
      <c r="U3" s="50"/>
      <c r="V3" s="50"/>
      <c r="W3" s="50"/>
      <c r="X3" s="50"/>
      <c r="Y3" s="50"/>
      <c r="Z3" s="50"/>
      <c r="AA3" s="50"/>
      <c r="AB3" s="50"/>
      <c r="AC3" s="50"/>
      <c r="AD3" s="50"/>
    </row>
    <row r="4" ht="15.75" customHeight="1">
      <c r="A4" s="50" t="s">
        <v>373</v>
      </c>
      <c r="B4" s="50" t="s">
        <v>21</v>
      </c>
      <c r="C4" s="50" t="s">
        <v>374</v>
      </c>
      <c r="D4" s="51" t="s">
        <v>297</v>
      </c>
      <c r="E4" s="51" t="s">
        <v>297</v>
      </c>
      <c r="F4" s="52">
        <v>0.3125</v>
      </c>
      <c r="G4" s="52">
        <v>0.7291666666666666</v>
      </c>
      <c r="H4" s="51">
        <f t="shared" si="1"/>
        <v>10</v>
      </c>
      <c r="I4" s="53">
        <v>34.4</v>
      </c>
      <c r="J4" s="53">
        <f t="shared" si="2"/>
        <v>1.146666667</v>
      </c>
      <c r="K4" s="50" t="s">
        <v>375</v>
      </c>
      <c r="L4" s="50" t="s">
        <v>371</v>
      </c>
      <c r="M4" s="54" t="s">
        <v>376</v>
      </c>
      <c r="N4" s="50">
        <v>3.0</v>
      </c>
      <c r="O4" s="50"/>
      <c r="P4" s="50"/>
      <c r="Q4" s="50"/>
      <c r="R4" s="50"/>
      <c r="S4" s="50"/>
      <c r="T4" s="50"/>
      <c r="U4" s="50"/>
      <c r="V4" s="50"/>
      <c r="W4" s="50"/>
      <c r="X4" s="50"/>
      <c r="Y4" s="50"/>
      <c r="Z4" s="50"/>
      <c r="AA4" s="50"/>
      <c r="AB4" s="50"/>
      <c r="AC4" s="50"/>
      <c r="AD4" s="50"/>
    </row>
    <row r="5" ht="15.75" customHeight="1">
      <c r="A5" s="50" t="s">
        <v>373</v>
      </c>
      <c r="B5" s="50" t="s">
        <v>21</v>
      </c>
      <c r="C5" s="50" t="s">
        <v>377</v>
      </c>
      <c r="D5" s="51" t="s">
        <v>297</v>
      </c>
      <c r="E5" s="51" t="s">
        <v>297</v>
      </c>
      <c r="F5" s="52">
        <v>0.3125</v>
      </c>
      <c r="G5" s="52">
        <v>0.3541666666666667</v>
      </c>
      <c r="H5" s="51">
        <f t="shared" si="1"/>
        <v>1</v>
      </c>
      <c r="I5" s="53">
        <v>21.6</v>
      </c>
      <c r="J5" s="53">
        <f t="shared" si="2"/>
        <v>7.2</v>
      </c>
      <c r="K5" s="50" t="s">
        <v>378</v>
      </c>
      <c r="L5" s="50" t="s">
        <v>371</v>
      </c>
      <c r="M5" s="54" t="s">
        <v>376</v>
      </c>
      <c r="N5" s="50">
        <v>3.0</v>
      </c>
      <c r="O5" s="50"/>
      <c r="P5" s="50"/>
      <c r="Q5" s="50"/>
      <c r="R5" s="50"/>
      <c r="S5" s="50"/>
      <c r="T5" s="50"/>
      <c r="U5" s="50"/>
      <c r="V5" s="50"/>
      <c r="W5" s="50"/>
      <c r="X5" s="50"/>
      <c r="Y5" s="50"/>
      <c r="Z5" s="50"/>
      <c r="AA5" s="50"/>
      <c r="AB5" s="50"/>
      <c r="AC5" s="50"/>
      <c r="AD5" s="50"/>
    </row>
    <row r="6" ht="15.75" customHeight="1">
      <c r="A6" s="50" t="s">
        <v>373</v>
      </c>
      <c r="B6" s="50" t="s">
        <v>21</v>
      </c>
      <c r="C6" s="50" t="s">
        <v>379</v>
      </c>
      <c r="D6" s="51" t="s">
        <v>297</v>
      </c>
      <c r="E6" s="51" t="s">
        <v>297</v>
      </c>
      <c r="F6" s="52">
        <v>0.3125</v>
      </c>
      <c r="G6" s="52">
        <v>0.7291666666666666</v>
      </c>
      <c r="H6" s="51">
        <f t="shared" si="1"/>
        <v>10</v>
      </c>
      <c r="I6" s="53">
        <v>34.4</v>
      </c>
      <c r="J6" s="53">
        <f t="shared" si="2"/>
        <v>1.146666667</v>
      </c>
      <c r="K6" s="50" t="s">
        <v>375</v>
      </c>
      <c r="L6" s="50" t="s">
        <v>371</v>
      </c>
      <c r="M6" s="54" t="s">
        <v>376</v>
      </c>
      <c r="N6" s="50">
        <v>3.0</v>
      </c>
      <c r="O6" s="50"/>
      <c r="P6" s="50"/>
      <c r="Q6" s="50"/>
      <c r="R6" s="50"/>
      <c r="S6" s="50"/>
      <c r="T6" s="50"/>
      <c r="U6" s="50"/>
      <c r="V6" s="50"/>
      <c r="W6" s="50"/>
      <c r="X6" s="50"/>
      <c r="Y6" s="50"/>
      <c r="Z6" s="50"/>
      <c r="AA6" s="50"/>
      <c r="AB6" s="50"/>
      <c r="AC6" s="50"/>
      <c r="AD6" s="50"/>
    </row>
    <row r="7" ht="15.75" customHeight="1">
      <c r="A7" s="50" t="s">
        <v>373</v>
      </c>
      <c r="B7" s="50" t="s">
        <v>21</v>
      </c>
      <c r="C7" s="50" t="s">
        <v>380</v>
      </c>
      <c r="D7" s="51" t="s">
        <v>297</v>
      </c>
      <c r="E7" s="51" t="s">
        <v>297</v>
      </c>
      <c r="F7" s="52">
        <v>0.3125</v>
      </c>
      <c r="G7" s="52">
        <v>0.3541666666666667</v>
      </c>
      <c r="H7" s="51">
        <f t="shared" si="1"/>
        <v>1</v>
      </c>
      <c r="I7" s="53">
        <v>21.6</v>
      </c>
      <c r="J7" s="53">
        <f t="shared" si="2"/>
        <v>7.2</v>
      </c>
      <c r="K7" s="50" t="s">
        <v>378</v>
      </c>
      <c r="L7" s="50" t="s">
        <v>371</v>
      </c>
      <c r="M7" s="54" t="s">
        <v>376</v>
      </c>
      <c r="N7" s="50">
        <v>3.0</v>
      </c>
      <c r="O7" s="50"/>
      <c r="P7" s="50"/>
      <c r="Q7" s="50"/>
      <c r="R7" s="50"/>
      <c r="S7" s="50"/>
      <c r="T7" s="50"/>
      <c r="U7" s="50"/>
      <c r="V7" s="50"/>
      <c r="W7" s="50"/>
      <c r="X7" s="50"/>
      <c r="Y7" s="50"/>
      <c r="Z7" s="50"/>
      <c r="AA7" s="50"/>
      <c r="AB7" s="50"/>
      <c r="AC7" s="50"/>
      <c r="AD7" s="50"/>
    </row>
    <row r="8" ht="15.75" customHeight="1">
      <c r="A8" s="50" t="s">
        <v>373</v>
      </c>
      <c r="B8" s="50" t="s">
        <v>93</v>
      </c>
      <c r="C8" s="50" t="s">
        <v>381</v>
      </c>
      <c r="D8" s="51" t="s">
        <v>297</v>
      </c>
      <c r="E8" s="51" t="s">
        <v>297</v>
      </c>
      <c r="F8" s="52">
        <v>0.3541666666666667</v>
      </c>
      <c r="G8" s="52">
        <v>0.6875</v>
      </c>
      <c r="H8" s="51">
        <f t="shared" si="1"/>
        <v>8</v>
      </c>
      <c r="I8" s="53">
        <v>135.0</v>
      </c>
      <c r="J8" s="53">
        <f t="shared" si="2"/>
        <v>5.625</v>
      </c>
      <c r="K8" s="50" t="s">
        <v>382</v>
      </c>
      <c r="L8" s="50" t="s">
        <v>371</v>
      </c>
      <c r="M8" s="54" t="s">
        <v>376</v>
      </c>
      <c r="N8" s="50">
        <v>3.0</v>
      </c>
      <c r="O8" s="50"/>
      <c r="P8" s="50"/>
      <c r="Q8" s="50"/>
      <c r="R8" s="50"/>
      <c r="S8" s="50"/>
      <c r="T8" s="50"/>
      <c r="U8" s="50"/>
      <c r="V8" s="50"/>
      <c r="W8" s="50"/>
      <c r="X8" s="50"/>
      <c r="Y8" s="50"/>
      <c r="Z8" s="50"/>
      <c r="AA8" s="50"/>
      <c r="AB8" s="50"/>
      <c r="AC8" s="50"/>
      <c r="AD8" s="50"/>
    </row>
    <row r="9" ht="15.75" customHeight="1">
      <c r="A9" s="50" t="s">
        <v>373</v>
      </c>
      <c r="B9" s="50" t="s">
        <v>93</v>
      </c>
      <c r="C9" s="50" t="s">
        <v>383</v>
      </c>
      <c r="D9" s="51" t="s">
        <v>384</v>
      </c>
      <c r="E9" s="51" t="s">
        <v>385</v>
      </c>
      <c r="F9" s="52">
        <v>0.3541666666666667</v>
      </c>
      <c r="G9" s="52">
        <v>0.6875</v>
      </c>
      <c r="H9" s="51">
        <f t="shared" si="1"/>
        <v>8</v>
      </c>
      <c r="I9" s="53">
        <v>135.0</v>
      </c>
      <c r="J9" s="53">
        <f t="shared" si="2"/>
        <v>5.625</v>
      </c>
      <c r="K9" s="50" t="s">
        <v>382</v>
      </c>
      <c r="L9" s="50" t="s">
        <v>371</v>
      </c>
      <c r="M9" s="54" t="s">
        <v>376</v>
      </c>
      <c r="N9" s="50">
        <v>3.0</v>
      </c>
      <c r="O9" s="50"/>
      <c r="P9" s="50"/>
      <c r="Q9" s="50"/>
      <c r="R9" s="50"/>
      <c r="S9" s="50"/>
      <c r="T9" s="50"/>
      <c r="U9" s="50"/>
      <c r="V9" s="50"/>
      <c r="W9" s="50"/>
      <c r="X9" s="50"/>
      <c r="Y9" s="50"/>
      <c r="Z9" s="50"/>
      <c r="AA9" s="50"/>
      <c r="AB9" s="50"/>
      <c r="AC9" s="50"/>
      <c r="AD9" s="50"/>
    </row>
    <row r="10" ht="15.75" customHeight="1">
      <c r="A10" s="50" t="s">
        <v>373</v>
      </c>
      <c r="B10" s="50" t="s">
        <v>93</v>
      </c>
      <c r="C10" s="50" t="s">
        <v>386</v>
      </c>
      <c r="D10" s="51" t="s">
        <v>108</v>
      </c>
      <c r="E10" s="51" t="s">
        <v>109</v>
      </c>
      <c r="F10" s="52">
        <v>0.3541666666666667</v>
      </c>
      <c r="G10" s="52">
        <v>0.6875</v>
      </c>
      <c r="H10" s="51">
        <f t="shared" si="1"/>
        <v>8</v>
      </c>
      <c r="I10" s="53">
        <v>135.0</v>
      </c>
      <c r="J10" s="53">
        <f t="shared" si="2"/>
        <v>5.625</v>
      </c>
      <c r="K10" s="50" t="s">
        <v>387</v>
      </c>
      <c r="L10" s="50" t="s">
        <v>371</v>
      </c>
      <c r="M10" s="54" t="s">
        <v>376</v>
      </c>
      <c r="N10" s="50">
        <v>3.0</v>
      </c>
      <c r="O10" s="50"/>
      <c r="P10" s="50"/>
      <c r="Q10" s="50"/>
      <c r="R10" s="50"/>
      <c r="S10" s="50"/>
      <c r="T10" s="50"/>
      <c r="U10" s="50"/>
      <c r="V10" s="50"/>
      <c r="W10" s="50"/>
      <c r="X10" s="50"/>
      <c r="Y10" s="50"/>
      <c r="Z10" s="50"/>
      <c r="AA10" s="50"/>
      <c r="AB10" s="50"/>
      <c r="AC10" s="50"/>
      <c r="AD10" s="50"/>
    </row>
    <row r="11" ht="15.75" customHeight="1">
      <c r="A11" s="50" t="s">
        <v>373</v>
      </c>
      <c r="B11" s="50" t="s">
        <v>93</v>
      </c>
      <c r="C11" s="50" t="s">
        <v>388</v>
      </c>
      <c r="D11" s="51" t="s">
        <v>384</v>
      </c>
      <c r="E11" s="51" t="s">
        <v>385</v>
      </c>
      <c r="F11" s="52">
        <v>0.3541666666666667</v>
      </c>
      <c r="G11" s="52">
        <v>0.6875</v>
      </c>
      <c r="H11" s="51">
        <f t="shared" si="1"/>
        <v>8</v>
      </c>
      <c r="I11" s="53">
        <v>38.0</v>
      </c>
      <c r="J11" s="53">
        <f t="shared" si="2"/>
        <v>4.75</v>
      </c>
      <c r="K11" s="50" t="s">
        <v>389</v>
      </c>
      <c r="L11" s="50" t="s">
        <v>371</v>
      </c>
      <c r="M11" s="54" t="s">
        <v>390</v>
      </c>
      <c r="N11" s="50">
        <v>1.0</v>
      </c>
      <c r="O11" s="50"/>
      <c r="P11" s="50"/>
      <c r="Q11" s="50"/>
      <c r="R11" s="50"/>
      <c r="S11" s="50"/>
      <c r="T11" s="50"/>
      <c r="U11" s="50"/>
      <c r="V11" s="50"/>
      <c r="W11" s="50"/>
      <c r="X11" s="50"/>
      <c r="Y11" s="50"/>
      <c r="Z11" s="50"/>
      <c r="AA11" s="50"/>
      <c r="AB11" s="50"/>
      <c r="AC11" s="50"/>
      <c r="AD11" s="50"/>
    </row>
    <row r="12" ht="15.75" customHeight="1">
      <c r="A12" s="50" t="s">
        <v>373</v>
      </c>
      <c r="B12" s="50" t="s">
        <v>93</v>
      </c>
      <c r="C12" s="50" t="s">
        <v>391</v>
      </c>
      <c r="D12" s="51" t="s">
        <v>384</v>
      </c>
      <c r="E12" s="51" t="s">
        <v>385</v>
      </c>
      <c r="F12" s="52">
        <v>0.3541666666666667</v>
      </c>
      <c r="G12" s="52">
        <v>0.6875</v>
      </c>
      <c r="H12" s="51">
        <f t="shared" si="1"/>
        <v>8</v>
      </c>
      <c r="I12" s="53">
        <v>38.0</v>
      </c>
      <c r="J12" s="53">
        <f t="shared" si="2"/>
        <v>4.75</v>
      </c>
      <c r="K12" s="50" t="s">
        <v>392</v>
      </c>
      <c r="L12" s="50" t="s">
        <v>371</v>
      </c>
      <c r="M12" s="54" t="s">
        <v>390</v>
      </c>
      <c r="N12" s="50">
        <v>1.0</v>
      </c>
      <c r="O12" s="50"/>
      <c r="P12" s="50"/>
      <c r="Q12" s="50"/>
      <c r="R12" s="50"/>
      <c r="S12" s="50"/>
      <c r="T12" s="50"/>
      <c r="U12" s="50"/>
      <c r="V12" s="50"/>
      <c r="W12" s="50"/>
      <c r="X12" s="50"/>
      <c r="Y12" s="50"/>
      <c r="Z12" s="50"/>
      <c r="AA12" s="50"/>
      <c r="AB12" s="50"/>
      <c r="AC12" s="50"/>
      <c r="AD12" s="50"/>
    </row>
    <row r="13" ht="15.75" customHeight="1">
      <c r="A13" s="50" t="s">
        <v>373</v>
      </c>
      <c r="B13" s="50" t="s">
        <v>93</v>
      </c>
      <c r="C13" s="50" t="s">
        <v>393</v>
      </c>
      <c r="D13" s="51" t="s">
        <v>108</v>
      </c>
      <c r="E13" s="51" t="s">
        <v>109</v>
      </c>
      <c r="F13" s="52">
        <v>0.3541666666666667</v>
      </c>
      <c r="G13" s="52">
        <v>0.6875</v>
      </c>
      <c r="H13" s="51">
        <f t="shared" si="1"/>
        <v>8</v>
      </c>
      <c r="I13" s="53">
        <v>38.0</v>
      </c>
      <c r="J13" s="53">
        <f t="shared" si="2"/>
        <v>4.75</v>
      </c>
      <c r="K13" s="50" t="s">
        <v>387</v>
      </c>
      <c r="L13" s="50" t="s">
        <v>371</v>
      </c>
      <c r="M13" s="54" t="s">
        <v>390</v>
      </c>
      <c r="N13" s="50">
        <v>1.0</v>
      </c>
      <c r="O13" s="50"/>
      <c r="P13" s="50"/>
      <c r="Q13" s="50"/>
      <c r="R13" s="50"/>
      <c r="S13" s="50"/>
      <c r="T13" s="50"/>
      <c r="U13" s="50"/>
      <c r="V13" s="50"/>
      <c r="W13" s="50"/>
      <c r="X13" s="50"/>
      <c r="Y13" s="50"/>
      <c r="Z13" s="50"/>
      <c r="AA13" s="50"/>
      <c r="AB13" s="50"/>
      <c r="AC13" s="50"/>
      <c r="AD13" s="50"/>
    </row>
    <row r="14" ht="15.75" customHeight="1">
      <c r="A14" s="50" t="s">
        <v>373</v>
      </c>
      <c r="B14" s="50" t="s">
        <v>21</v>
      </c>
      <c r="C14" s="50" t="s">
        <v>394</v>
      </c>
      <c r="D14" s="51" t="s">
        <v>297</v>
      </c>
      <c r="E14" s="51" t="s">
        <v>297</v>
      </c>
      <c r="F14" s="52">
        <v>0.6875</v>
      </c>
      <c r="G14" s="52">
        <v>0.7291666666666666</v>
      </c>
      <c r="H14" s="51">
        <f t="shared" si="1"/>
        <v>1</v>
      </c>
      <c r="I14" s="53">
        <v>21.6</v>
      </c>
      <c r="J14" s="53">
        <f t="shared" si="2"/>
        <v>7.2</v>
      </c>
      <c r="K14" s="50" t="s">
        <v>395</v>
      </c>
      <c r="L14" s="50" t="s">
        <v>371</v>
      </c>
      <c r="M14" s="54" t="s">
        <v>376</v>
      </c>
      <c r="N14" s="50">
        <v>3.0</v>
      </c>
      <c r="O14" s="50"/>
      <c r="P14" s="50"/>
      <c r="Q14" s="50"/>
      <c r="R14" s="50"/>
      <c r="S14" s="50"/>
      <c r="T14" s="50"/>
      <c r="U14" s="50"/>
      <c r="V14" s="50"/>
      <c r="W14" s="50"/>
      <c r="X14" s="50"/>
      <c r="Y14" s="50"/>
      <c r="Z14" s="50"/>
      <c r="AA14" s="50"/>
      <c r="AB14" s="50"/>
      <c r="AC14" s="50"/>
      <c r="AD14" s="50"/>
    </row>
    <row r="15" ht="15.75" customHeight="1">
      <c r="A15" s="50" t="s">
        <v>373</v>
      </c>
      <c r="B15" s="50" t="s">
        <v>21</v>
      </c>
      <c r="C15" s="50" t="s">
        <v>396</v>
      </c>
      <c r="D15" s="51" t="s">
        <v>297</v>
      </c>
      <c r="E15" s="51" t="s">
        <v>297</v>
      </c>
      <c r="F15" s="52">
        <v>0.6875</v>
      </c>
      <c r="G15" s="52">
        <v>0.7291666666666666</v>
      </c>
      <c r="H15" s="51">
        <f t="shared" si="1"/>
        <v>1</v>
      </c>
      <c r="I15" s="53">
        <v>21.6</v>
      </c>
      <c r="J15" s="53">
        <f t="shared" si="2"/>
        <v>7.2</v>
      </c>
      <c r="K15" s="50" t="s">
        <v>395</v>
      </c>
      <c r="L15" s="50" t="s">
        <v>371</v>
      </c>
      <c r="M15" s="54" t="s">
        <v>376</v>
      </c>
      <c r="N15" s="50">
        <v>3.0</v>
      </c>
      <c r="O15" s="50"/>
      <c r="P15" s="50"/>
      <c r="Q15" s="50"/>
      <c r="R15" s="50"/>
      <c r="S15" s="50"/>
      <c r="T15" s="50"/>
      <c r="U15" s="50"/>
      <c r="V15" s="50"/>
      <c r="W15" s="50"/>
      <c r="X15" s="50"/>
      <c r="Y15" s="50"/>
      <c r="Z15" s="50"/>
      <c r="AA15" s="50"/>
      <c r="AB15" s="50"/>
      <c r="AC15" s="50"/>
      <c r="AD15" s="50"/>
    </row>
    <row r="16" ht="15.75" customHeight="1">
      <c r="A16" s="50" t="s">
        <v>373</v>
      </c>
      <c r="B16" s="50" t="s">
        <v>93</v>
      </c>
      <c r="C16" s="50" t="s">
        <v>397</v>
      </c>
      <c r="D16" s="51" t="s">
        <v>384</v>
      </c>
      <c r="E16" s="51" t="s">
        <v>385</v>
      </c>
      <c r="F16" s="52">
        <v>0.3541666666666667</v>
      </c>
      <c r="G16" s="52">
        <v>0.6875</v>
      </c>
      <c r="H16" s="51">
        <f t="shared" si="1"/>
        <v>8</v>
      </c>
      <c r="I16" s="53">
        <v>38.0</v>
      </c>
      <c r="J16" s="53">
        <f t="shared" si="2"/>
        <v>4.75</v>
      </c>
      <c r="K16" s="50" t="s">
        <v>392</v>
      </c>
      <c r="L16" s="50" t="s">
        <v>371</v>
      </c>
      <c r="M16" s="54" t="s">
        <v>398</v>
      </c>
      <c r="N16" s="50">
        <v>1.0</v>
      </c>
      <c r="O16" s="50"/>
      <c r="P16" s="50"/>
      <c r="Q16" s="50"/>
      <c r="R16" s="50"/>
      <c r="S16" s="50"/>
      <c r="T16" s="50"/>
      <c r="U16" s="50"/>
      <c r="V16" s="50"/>
      <c r="W16" s="50"/>
      <c r="X16" s="50"/>
      <c r="Y16" s="50"/>
      <c r="Z16" s="50"/>
      <c r="AA16" s="50"/>
      <c r="AB16" s="50"/>
      <c r="AC16" s="50"/>
      <c r="AD16" s="50"/>
    </row>
    <row r="17" ht="15.75" customHeight="1">
      <c r="A17" s="55" t="s">
        <v>373</v>
      </c>
      <c r="B17" s="55" t="s">
        <v>93</v>
      </c>
      <c r="C17" s="50" t="s">
        <v>399</v>
      </c>
      <c r="D17" s="51" t="s">
        <v>384</v>
      </c>
      <c r="E17" s="51" t="s">
        <v>385</v>
      </c>
      <c r="F17" s="52">
        <v>0.3541666666666667</v>
      </c>
      <c r="G17" s="52">
        <v>0.6875</v>
      </c>
      <c r="H17" s="51">
        <f t="shared" si="1"/>
        <v>8</v>
      </c>
      <c r="I17" s="53">
        <v>38.0</v>
      </c>
      <c r="J17" s="53">
        <f t="shared" si="2"/>
        <v>4.75</v>
      </c>
      <c r="K17" s="50" t="s">
        <v>392</v>
      </c>
      <c r="L17" s="50" t="s">
        <v>371</v>
      </c>
      <c r="M17" s="54" t="s">
        <v>398</v>
      </c>
      <c r="N17" s="50">
        <v>1.0</v>
      </c>
      <c r="O17" s="50"/>
      <c r="P17" s="50"/>
      <c r="Q17" s="50"/>
      <c r="R17" s="50"/>
      <c r="S17" s="50"/>
      <c r="T17" s="50"/>
      <c r="U17" s="50"/>
      <c r="V17" s="50"/>
      <c r="W17" s="50"/>
      <c r="X17" s="50"/>
      <c r="Y17" s="50"/>
      <c r="Z17" s="50"/>
      <c r="AA17" s="50"/>
      <c r="AB17" s="50"/>
      <c r="AC17" s="50"/>
      <c r="AD17" s="50"/>
    </row>
    <row r="18" ht="15.75" customHeight="1">
      <c r="A18" s="55" t="s">
        <v>373</v>
      </c>
      <c r="B18" s="55" t="s">
        <v>93</v>
      </c>
      <c r="C18" s="50" t="s">
        <v>400</v>
      </c>
      <c r="D18" s="51" t="s">
        <v>108</v>
      </c>
      <c r="E18" s="51" t="s">
        <v>109</v>
      </c>
      <c r="F18" s="52">
        <v>0.3541666666666667</v>
      </c>
      <c r="G18" s="52">
        <v>0.6805555555555556</v>
      </c>
      <c r="H18" s="51">
        <f t="shared" si="1"/>
        <v>7.833333333</v>
      </c>
      <c r="I18" s="53">
        <v>38.0</v>
      </c>
      <c r="J18" s="53">
        <f t="shared" si="2"/>
        <v>4.85106383</v>
      </c>
      <c r="K18" s="50" t="s">
        <v>387</v>
      </c>
      <c r="L18" s="50" t="s">
        <v>371</v>
      </c>
      <c r="M18" s="54" t="s">
        <v>398</v>
      </c>
      <c r="N18" s="50">
        <v>1.0</v>
      </c>
      <c r="O18" s="50"/>
      <c r="P18" s="50"/>
      <c r="Q18" s="50"/>
      <c r="R18" s="50"/>
      <c r="S18" s="50"/>
      <c r="T18" s="50"/>
      <c r="U18" s="50"/>
      <c r="V18" s="50"/>
      <c r="W18" s="50"/>
      <c r="X18" s="50"/>
      <c r="Y18" s="50"/>
      <c r="Z18" s="50"/>
      <c r="AA18" s="50"/>
      <c r="AB18" s="50"/>
      <c r="AC18" s="50"/>
      <c r="AD18" s="50"/>
    </row>
    <row r="19" ht="15.75" customHeight="1">
      <c r="A19" s="55" t="s">
        <v>373</v>
      </c>
      <c r="B19" s="55" t="s">
        <v>93</v>
      </c>
      <c r="C19" s="50" t="s">
        <v>401</v>
      </c>
      <c r="D19" s="51" t="s">
        <v>384</v>
      </c>
      <c r="E19" s="51" t="s">
        <v>385</v>
      </c>
      <c r="F19" s="52">
        <v>0.3541666666666667</v>
      </c>
      <c r="G19" s="52">
        <v>0.6805555555555556</v>
      </c>
      <c r="H19" s="51">
        <f t="shared" si="1"/>
        <v>7.833333333</v>
      </c>
      <c r="I19" s="53">
        <v>38.0</v>
      </c>
      <c r="J19" s="53">
        <f t="shared" si="2"/>
        <v>4.85106383</v>
      </c>
      <c r="K19" s="50" t="s">
        <v>392</v>
      </c>
      <c r="L19" s="50" t="s">
        <v>371</v>
      </c>
      <c r="M19" s="54" t="s">
        <v>402</v>
      </c>
      <c r="N19" s="50">
        <v>1.0</v>
      </c>
      <c r="O19" s="50"/>
      <c r="P19" s="50"/>
      <c r="Q19" s="50"/>
      <c r="R19" s="50"/>
      <c r="S19" s="50"/>
      <c r="T19" s="50"/>
      <c r="U19" s="50"/>
      <c r="V19" s="50"/>
      <c r="W19" s="50"/>
      <c r="X19" s="50"/>
      <c r="Y19" s="50"/>
      <c r="Z19" s="50"/>
      <c r="AA19" s="50"/>
      <c r="AB19" s="50"/>
      <c r="AC19" s="50"/>
      <c r="AD19" s="50"/>
    </row>
    <row r="20" ht="15.75" customHeight="1">
      <c r="A20" s="55" t="s">
        <v>373</v>
      </c>
      <c r="B20" s="55" t="s">
        <v>93</v>
      </c>
      <c r="C20" s="50" t="s">
        <v>403</v>
      </c>
      <c r="D20" s="51" t="s">
        <v>384</v>
      </c>
      <c r="E20" s="51" t="s">
        <v>385</v>
      </c>
      <c r="F20" s="52">
        <v>0.3541666666666667</v>
      </c>
      <c r="G20" s="52">
        <v>0.6875</v>
      </c>
      <c r="H20" s="51">
        <f t="shared" si="1"/>
        <v>8</v>
      </c>
      <c r="I20" s="53">
        <v>38.0</v>
      </c>
      <c r="J20" s="53">
        <f t="shared" si="2"/>
        <v>4.75</v>
      </c>
      <c r="K20" s="50" t="s">
        <v>392</v>
      </c>
      <c r="L20" s="50" t="s">
        <v>371</v>
      </c>
      <c r="M20" s="54" t="s">
        <v>402</v>
      </c>
      <c r="N20" s="50">
        <v>1.0</v>
      </c>
      <c r="O20" s="50"/>
      <c r="P20" s="50"/>
      <c r="Q20" s="50"/>
      <c r="R20" s="50"/>
      <c r="S20" s="50"/>
      <c r="T20" s="50"/>
      <c r="U20" s="50"/>
      <c r="V20" s="50"/>
      <c r="W20" s="50"/>
      <c r="X20" s="50"/>
      <c r="Y20" s="50"/>
      <c r="Z20" s="50"/>
      <c r="AA20" s="50"/>
      <c r="AB20" s="50"/>
      <c r="AC20" s="50"/>
      <c r="AD20" s="50"/>
    </row>
    <row r="21" ht="15.75" customHeight="1">
      <c r="A21" s="55" t="s">
        <v>373</v>
      </c>
      <c r="B21" s="55" t="s">
        <v>93</v>
      </c>
      <c r="C21" s="50" t="s">
        <v>404</v>
      </c>
      <c r="D21" s="51" t="s">
        <v>108</v>
      </c>
      <c r="E21" s="51" t="s">
        <v>109</v>
      </c>
      <c r="F21" s="52">
        <v>0.3541666666666667</v>
      </c>
      <c r="G21" s="52">
        <v>0.6805555555555556</v>
      </c>
      <c r="H21" s="51">
        <f t="shared" si="1"/>
        <v>7.833333333</v>
      </c>
      <c r="I21" s="53">
        <v>38.0</v>
      </c>
      <c r="J21" s="53">
        <f t="shared" si="2"/>
        <v>4.85106383</v>
      </c>
      <c r="K21" s="50" t="s">
        <v>387</v>
      </c>
      <c r="L21" s="50" t="s">
        <v>371</v>
      </c>
      <c r="M21" s="54" t="s">
        <v>402</v>
      </c>
      <c r="N21" s="50">
        <v>1.0</v>
      </c>
      <c r="O21" s="50"/>
      <c r="P21" s="50"/>
      <c r="Q21" s="50"/>
      <c r="R21" s="50"/>
      <c r="S21" s="50"/>
      <c r="T21" s="50"/>
      <c r="U21" s="50"/>
      <c r="V21" s="50"/>
      <c r="W21" s="50"/>
      <c r="X21" s="50"/>
      <c r="Y21" s="50"/>
      <c r="Z21" s="50"/>
      <c r="AA21" s="50"/>
      <c r="AB21" s="50"/>
      <c r="AC21" s="50"/>
      <c r="AD21" s="50"/>
    </row>
    <row r="22" ht="15.75" customHeight="1">
      <c r="A22" s="55" t="s">
        <v>373</v>
      </c>
      <c r="B22" s="55" t="s">
        <v>93</v>
      </c>
      <c r="C22" s="50" t="s">
        <v>405</v>
      </c>
      <c r="D22" s="51" t="s">
        <v>384</v>
      </c>
      <c r="E22" s="51" t="s">
        <v>385</v>
      </c>
      <c r="F22" s="52">
        <v>0.3541666666666667</v>
      </c>
      <c r="G22" s="52">
        <v>0.6805555555555556</v>
      </c>
      <c r="H22" s="51">
        <f t="shared" si="1"/>
        <v>7.833333333</v>
      </c>
      <c r="I22" s="53">
        <v>38.0</v>
      </c>
      <c r="J22" s="53">
        <f t="shared" si="2"/>
        <v>4.85106383</v>
      </c>
      <c r="K22" s="50" t="s">
        <v>392</v>
      </c>
      <c r="L22" s="50" t="s">
        <v>371</v>
      </c>
      <c r="M22" s="54" t="s">
        <v>406</v>
      </c>
      <c r="N22" s="50">
        <v>1.0</v>
      </c>
      <c r="O22" s="50"/>
      <c r="P22" s="50"/>
      <c r="Q22" s="50"/>
      <c r="R22" s="50"/>
      <c r="S22" s="50"/>
      <c r="T22" s="50"/>
      <c r="U22" s="50"/>
      <c r="V22" s="50"/>
      <c r="W22" s="50"/>
      <c r="X22" s="50"/>
      <c r="Y22" s="50"/>
      <c r="Z22" s="50"/>
      <c r="AA22" s="50"/>
      <c r="AB22" s="50"/>
      <c r="AC22" s="50"/>
      <c r="AD22" s="50"/>
    </row>
    <row r="23" ht="15.75" customHeight="1">
      <c r="A23" s="55" t="s">
        <v>373</v>
      </c>
      <c r="B23" s="55" t="s">
        <v>93</v>
      </c>
      <c r="C23" s="50" t="s">
        <v>407</v>
      </c>
      <c r="D23" s="51" t="s">
        <v>384</v>
      </c>
      <c r="E23" s="51" t="s">
        <v>385</v>
      </c>
      <c r="F23" s="52">
        <v>0.3541666666666667</v>
      </c>
      <c r="G23" s="52">
        <v>0.6875</v>
      </c>
      <c r="H23" s="51">
        <f t="shared" si="1"/>
        <v>8</v>
      </c>
      <c r="I23" s="53">
        <v>38.0</v>
      </c>
      <c r="J23" s="53">
        <f t="shared" si="2"/>
        <v>4.75</v>
      </c>
      <c r="K23" s="50" t="s">
        <v>392</v>
      </c>
      <c r="L23" s="50" t="s">
        <v>371</v>
      </c>
      <c r="M23" s="54" t="s">
        <v>406</v>
      </c>
      <c r="N23" s="50">
        <v>1.0</v>
      </c>
      <c r="O23" s="50"/>
      <c r="P23" s="50"/>
      <c r="Q23" s="50"/>
      <c r="R23" s="50"/>
      <c r="S23" s="50"/>
      <c r="T23" s="50"/>
      <c r="U23" s="50"/>
      <c r="V23" s="50"/>
      <c r="W23" s="50"/>
      <c r="X23" s="50"/>
      <c r="Y23" s="50"/>
      <c r="Z23" s="50"/>
      <c r="AA23" s="50"/>
      <c r="AB23" s="50"/>
      <c r="AC23" s="50"/>
      <c r="AD23" s="50"/>
    </row>
    <row r="24" ht="15.75" customHeight="1">
      <c r="A24" s="55" t="s">
        <v>373</v>
      </c>
      <c r="B24" s="55" t="s">
        <v>93</v>
      </c>
      <c r="C24" s="50" t="s">
        <v>408</v>
      </c>
      <c r="D24" s="51" t="s">
        <v>108</v>
      </c>
      <c r="E24" s="51" t="s">
        <v>109</v>
      </c>
      <c r="F24" s="52">
        <v>0.3541666666666667</v>
      </c>
      <c r="G24" s="52">
        <v>0.6805555555555556</v>
      </c>
      <c r="H24" s="51">
        <f t="shared" si="1"/>
        <v>7.833333333</v>
      </c>
      <c r="I24" s="53">
        <v>38.0</v>
      </c>
      <c r="J24" s="53">
        <f t="shared" si="2"/>
        <v>4.85106383</v>
      </c>
      <c r="K24" s="50" t="s">
        <v>387</v>
      </c>
      <c r="L24" s="50" t="s">
        <v>371</v>
      </c>
      <c r="M24" s="54" t="s">
        <v>406</v>
      </c>
      <c r="N24" s="50">
        <v>1.0</v>
      </c>
      <c r="O24" s="50"/>
      <c r="P24" s="50"/>
      <c r="Q24" s="50"/>
      <c r="R24" s="50"/>
      <c r="S24" s="50"/>
      <c r="T24" s="50"/>
      <c r="U24" s="50"/>
      <c r="V24" s="50"/>
      <c r="W24" s="50"/>
      <c r="X24" s="50"/>
      <c r="Y24" s="50"/>
      <c r="Z24" s="50"/>
      <c r="AA24" s="50"/>
      <c r="AB24" s="50"/>
      <c r="AC24" s="50"/>
      <c r="AD24" s="50"/>
    </row>
    <row r="25" ht="15.75" customHeight="1">
      <c r="A25" s="50" t="s">
        <v>409</v>
      </c>
      <c r="B25" s="50" t="s">
        <v>21</v>
      </c>
      <c r="C25" s="50" t="s">
        <v>374</v>
      </c>
      <c r="D25" s="51" t="s">
        <v>297</v>
      </c>
      <c r="E25" s="51" t="s">
        <v>297</v>
      </c>
      <c r="F25" s="52">
        <v>0.3125</v>
      </c>
      <c r="G25" s="52">
        <v>0.7291666666666666</v>
      </c>
      <c r="H25" s="51">
        <f t="shared" si="1"/>
        <v>10</v>
      </c>
      <c r="I25" s="53">
        <v>34.4</v>
      </c>
      <c r="J25" s="53">
        <f t="shared" si="2"/>
        <v>0.86</v>
      </c>
      <c r="K25" s="50" t="s">
        <v>375</v>
      </c>
      <c r="L25" s="50">
        <v>2.0</v>
      </c>
      <c r="M25" s="54" t="s">
        <v>410</v>
      </c>
      <c r="N25" s="50">
        <v>4.0</v>
      </c>
      <c r="O25" s="50"/>
      <c r="P25" s="50"/>
      <c r="Q25" s="50"/>
      <c r="R25" s="50"/>
      <c r="S25" s="50"/>
      <c r="T25" s="50"/>
      <c r="U25" s="50"/>
      <c r="V25" s="50"/>
      <c r="W25" s="50"/>
      <c r="X25" s="50"/>
      <c r="Y25" s="50"/>
      <c r="Z25" s="50"/>
      <c r="AA25" s="50"/>
      <c r="AB25" s="50"/>
      <c r="AC25" s="50"/>
      <c r="AD25" s="50"/>
    </row>
    <row r="26" ht="15.75" customHeight="1">
      <c r="A26" s="50" t="s">
        <v>409</v>
      </c>
      <c r="B26" s="50" t="s">
        <v>59</v>
      </c>
      <c r="C26" s="50" t="s">
        <v>377</v>
      </c>
      <c r="D26" s="51" t="s">
        <v>297</v>
      </c>
      <c r="E26" s="51" t="s">
        <v>297</v>
      </c>
      <c r="F26" s="52">
        <v>0.3125</v>
      </c>
      <c r="G26" s="52">
        <v>0.3541666666666667</v>
      </c>
      <c r="H26" s="51">
        <f t="shared" si="1"/>
        <v>1</v>
      </c>
      <c r="I26" s="53">
        <v>21.6</v>
      </c>
      <c r="J26" s="53">
        <f t="shared" si="2"/>
        <v>5.4</v>
      </c>
      <c r="K26" s="50" t="s">
        <v>378</v>
      </c>
      <c r="L26" s="50">
        <v>1.0</v>
      </c>
      <c r="M26" s="54" t="s">
        <v>410</v>
      </c>
      <c r="N26" s="50">
        <v>4.0</v>
      </c>
      <c r="O26" s="50"/>
      <c r="P26" s="50"/>
      <c r="Q26" s="50"/>
      <c r="R26" s="50"/>
      <c r="S26" s="50"/>
      <c r="T26" s="50"/>
      <c r="U26" s="50"/>
      <c r="V26" s="50"/>
      <c r="W26" s="50"/>
      <c r="X26" s="50"/>
      <c r="Y26" s="50"/>
      <c r="Z26" s="50"/>
      <c r="AA26" s="50"/>
      <c r="AB26" s="50"/>
      <c r="AC26" s="50"/>
      <c r="AD26" s="50"/>
    </row>
    <row r="27" ht="15.75" customHeight="1">
      <c r="A27" s="50" t="s">
        <v>409</v>
      </c>
      <c r="B27" s="50" t="s">
        <v>21</v>
      </c>
      <c r="C27" s="50" t="s">
        <v>379</v>
      </c>
      <c r="D27" s="51" t="s">
        <v>297</v>
      </c>
      <c r="E27" s="51" t="s">
        <v>297</v>
      </c>
      <c r="F27" s="52">
        <v>0.3125</v>
      </c>
      <c r="G27" s="52">
        <v>0.7291666666666666</v>
      </c>
      <c r="H27" s="51">
        <f t="shared" si="1"/>
        <v>10</v>
      </c>
      <c r="I27" s="53">
        <v>34.4</v>
      </c>
      <c r="J27" s="53">
        <f t="shared" si="2"/>
        <v>0.86</v>
      </c>
      <c r="K27" s="50" t="s">
        <v>375</v>
      </c>
      <c r="L27" s="50" t="s">
        <v>411</v>
      </c>
      <c r="M27" s="54" t="s">
        <v>410</v>
      </c>
      <c r="N27" s="50">
        <v>4.0</v>
      </c>
      <c r="O27" s="50"/>
      <c r="P27" s="50"/>
      <c r="Q27" s="50"/>
      <c r="R27" s="50"/>
      <c r="S27" s="50"/>
      <c r="T27" s="50"/>
      <c r="U27" s="50"/>
      <c r="V27" s="50"/>
      <c r="W27" s="50"/>
      <c r="X27" s="50"/>
      <c r="Y27" s="50"/>
      <c r="Z27" s="50"/>
      <c r="AA27" s="50"/>
      <c r="AB27" s="50"/>
      <c r="AC27" s="50"/>
      <c r="AD27" s="50"/>
    </row>
    <row r="28" ht="15.75" customHeight="1">
      <c r="A28" s="50" t="s">
        <v>409</v>
      </c>
      <c r="B28" s="50" t="s">
        <v>59</v>
      </c>
      <c r="C28" s="50" t="s">
        <v>380</v>
      </c>
      <c r="D28" s="51" t="s">
        <v>297</v>
      </c>
      <c r="E28" s="51" t="s">
        <v>297</v>
      </c>
      <c r="F28" s="52">
        <v>0.3125</v>
      </c>
      <c r="G28" s="52">
        <v>0.3541666666666667</v>
      </c>
      <c r="H28" s="51">
        <f t="shared" si="1"/>
        <v>1</v>
      </c>
      <c r="I28" s="53">
        <v>21.6</v>
      </c>
      <c r="J28" s="53">
        <f t="shared" si="2"/>
        <v>5.4</v>
      </c>
      <c r="K28" s="50" t="s">
        <v>378</v>
      </c>
      <c r="L28" s="50">
        <v>4.0</v>
      </c>
      <c r="M28" s="54" t="s">
        <v>410</v>
      </c>
      <c r="N28" s="50">
        <v>4.0</v>
      </c>
      <c r="O28" s="50"/>
      <c r="P28" s="50"/>
      <c r="Q28" s="50"/>
      <c r="R28" s="50"/>
      <c r="S28" s="50"/>
      <c r="T28" s="50"/>
      <c r="U28" s="50"/>
      <c r="V28" s="50"/>
      <c r="W28" s="50"/>
      <c r="X28" s="50"/>
      <c r="Y28" s="50"/>
      <c r="Z28" s="50"/>
      <c r="AA28" s="50"/>
      <c r="AB28" s="50"/>
      <c r="AC28" s="50"/>
      <c r="AD28" s="50"/>
    </row>
    <row r="29" ht="15.75" customHeight="1">
      <c r="A29" s="50" t="s">
        <v>409</v>
      </c>
      <c r="B29" s="50" t="s">
        <v>46</v>
      </c>
      <c r="C29" s="50" t="s">
        <v>412</v>
      </c>
      <c r="D29" s="51" t="s">
        <v>297</v>
      </c>
      <c r="E29" s="51" t="s">
        <v>297</v>
      </c>
      <c r="F29" s="52">
        <v>0.3541666666666667</v>
      </c>
      <c r="G29" s="52">
        <v>0.6875</v>
      </c>
      <c r="H29" s="51">
        <f t="shared" si="1"/>
        <v>8</v>
      </c>
      <c r="I29" s="53">
        <v>190.0</v>
      </c>
      <c r="J29" s="53">
        <f t="shared" si="2"/>
        <v>5.9375</v>
      </c>
      <c r="K29" s="50" t="s">
        <v>413</v>
      </c>
      <c r="L29" s="50" t="s">
        <v>411</v>
      </c>
      <c r="M29" s="54" t="s">
        <v>410</v>
      </c>
      <c r="N29" s="50">
        <v>4.0</v>
      </c>
      <c r="O29" s="50"/>
      <c r="P29" s="50"/>
      <c r="Q29" s="50"/>
      <c r="R29" s="50"/>
      <c r="S29" s="50"/>
      <c r="T29" s="50"/>
      <c r="U29" s="50"/>
      <c r="V29" s="50"/>
      <c r="W29" s="50"/>
      <c r="X29" s="50"/>
      <c r="Y29" s="50"/>
      <c r="Z29" s="50"/>
      <c r="AA29" s="50"/>
      <c r="AB29" s="50"/>
      <c r="AC29" s="50"/>
      <c r="AD29" s="50"/>
    </row>
    <row r="30" ht="15.75" customHeight="1">
      <c r="A30" s="50" t="s">
        <v>409</v>
      </c>
      <c r="B30" s="50" t="s">
        <v>93</v>
      </c>
      <c r="C30" s="50" t="s">
        <v>414</v>
      </c>
      <c r="D30" s="51" t="s">
        <v>384</v>
      </c>
      <c r="E30" s="51" t="s">
        <v>385</v>
      </c>
      <c r="F30" s="52">
        <v>0.3541666666666667</v>
      </c>
      <c r="G30" s="52">
        <v>0.6875</v>
      </c>
      <c r="H30" s="51">
        <f t="shared" si="1"/>
        <v>8</v>
      </c>
      <c r="I30" s="53">
        <v>190.0</v>
      </c>
      <c r="J30" s="53">
        <f t="shared" si="2"/>
        <v>5.9375</v>
      </c>
      <c r="K30" s="50" t="s">
        <v>415</v>
      </c>
      <c r="L30" s="50">
        <v>1.0</v>
      </c>
      <c r="M30" s="54" t="s">
        <v>410</v>
      </c>
      <c r="N30" s="50">
        <v>4.0</v>
      </c>
      <c r="O30" s="50"/>
      <c r="P30" s="50"/>
      <c r="Q30" s="50"/>
      <c r="R30" s="50"/>
      <c r="S30" s="50"/>
      <c r="T30" s="50"/>
      <c r="U30" s="50"/>
      <c r="V30" s="50"/>
      <c r="W30" s="50"/>
      <c r="X30" s="50"/>
      <c r="Y30" s="50"/>
      <c r="Z30" s="50"/>
      <c r="AA30" s="50"/>
      <c r="AB30" s="50"/>
      <c r="AC30" s="50"/>
      <c r="AD30" s="50"/>
    </row>
    <row r="31" ht="15.75" customHeight="1">
      <c r="A31" s="50" t="s">
        <v>409</v>
      </c>
      <c r="B31" s="50" t="s">
        <v>93</v>
      </c>
      <c r="C31" s="50" t="s">
        <v>416</v>
      </c>
      <c r="D31" s="51" t="s">
        <v>108</v>
      </c>
      <c r="E31" s="51" t="s">
        <v>109</v>
      </c>
      <c r="F31" s="52">
        <v>0.3541666666666667</v>
      </c>
      <c r="G31" s="52">
        <v>0.6875</v>
      </c>
      <c r="H31" s="51">
        <f t="shared" si="1"/>
        <v>8</v>
      </c>
      <c r="I31" s="53">
        <v>190.0</v>
      </c>
      <c r="J31" s="53">
        <f t="shared" si="2"/>
        <v>5.9375</v>
      </c>
      <c r="K31" s="50" t="s">
        <v>387</v>
      </c>
      <c r="L31" s="50">
        <v>1.0</v>
      </c>
      <c r="M31" s="54" t="s">
        <v>410</v>
      </c>
      <c r="N31" s="50">
        <v>4.0</v>
      </c>
      <c r="O31" s="50"/>
      <c r="P31" s="50"/>
      <c r="Q31" s="50"/>
      <c r="R31" s="50"/>
      <c r="S31" s="50"/>
      <c r="T31" s="50"/>
      <c r="U31" s="50"/>
      <c r="V31" s="50"/>
      <c r="W31" s="50"/>
      <c r="X31" s="50"/>
      <c r="Y31" s="50"/>
      <c r="Z31" s="50"/>
      <c r="AA31" s="50"/>
      <c r="AB31" s="50"/>
      <c r="AC31" s="50"/>
      <c r="AD31" s="50"/>
    </row>
    <row r="32" ht="15.75" customHeight="1">
      <c r="A32" s="50" t="s">
        <v>409</v>
      </c>
      <c r="B32" s="50" t="s">
        <v>93</v>
      </c>
      <c r="C32" s="50" t="s">
        <v>417</v>
      </c>
      <c r="D32" s="51" t="s">
        <v>108</v>
      </c>
      <c r="E32" s="51" t="s">
        <v>109</v>
      </c>
      <c r="F32" s="52">
        <v>0.3541666666666667</v>
      </c>
      <c r="G32" s="52">
        <v>0.6875</v>
      </c>
      <c r="H32" s="51">
        <f t="shared" si="1"/>
        <v>8</v>
      </c>
      <c r="I32" s="53">
        <v>190.0</v>
      </c>
      <c r="J32" s="53">
        <f t="shared" si="2"/>
        <v>5.9375</v>
      </c>
      <c r="K32" s="50" t="s">
        <v>418</v>
      </c>
      <c r="L32" s="50">
        <v>6.0</v>
      </c>
      <c r="M32" s="54" t="s">
        <v>419</v>
      </c>
      <c r="N32" s="50">
        <v>4.0</v>
      </c>
      <c r="O32" s="50"/>
      <c r="P32" s="50"/>
      <c r="Q32" s="50"/>
      <c r="R32" s="50"/>
      <c r="S32" s="50"/>
      <c r="T32" s="50"/>
      <c r="U32" s="50"/>
      <c r="V32" s="50"/>
      <c r="W32" s="50"/>
      <c r="X32" s="50"/>
      <c r="Y32" s="50"/>
      <c r="Z32" s="50"/>
      <c r="AA32" s="50"/>
      <c r="AB32" s="50"/>
      <c r="AC32" s="50"/>
      <c r="AD32" s="50"/>
    </row>
    <row r="33" ht="15.75" customHeight="1">
      <c r="A33" s="50" t="s">
        <v>409</v>
      </c>
      <c r="B33" s="50" t="s">
        <v>93</v>
      </c>
      <c r="C33" s="50" t="s">
        <v>420</v>
      </c>
      <c r="D33" s="51" t="s">
        <v>384</v>
      </c>
      <c r="E33" s="51" t="s">
        <v>385</v>
      </c>
      <c r="F33" s="52">
        <v>0.3541666666666667</v>
      </c>
      <c r="G33" s="52">
        <v>0.6875</v>
      </c>
      <c r="H33" s="51">
        <f t="shared" si="1"/>
        <v>8</v>
      </c>
      <c r="I33" s="53">
        <v>190.0</v>
      </c>
      <c r="J33" s="53">
        <f t="shared" si="2"/>
        <v>5.9375</v>
      </c>
      <c r="K33" s="50" t="s">
        <v>421</v>
      </c>
      <c r="L33" s="50">
        <v>3.0</v>
      </c>
      <c r="M33" s="54" t="s">
        <v>422</v>
      </c>
      <c r="N33" s="50">
        <v>4.0</v>
      </c>
      <c r="O33" s="50"/>
      <c r="P33" s="50"/>
      <c r="Q33" s="50"/>
      <c r="R33" s="50"/>
      <c r="S33" s="50"/>
      <c r="T33" s="50"/>
      <c r="U33" s="50"/>
      <c r="V33" s="50"/>
      <c r="W33" s="50"/>
      <c r="X33" s="50"/>
      <c r="Y33" s="50"/>
      <c r="Z33" s="50"/>
      <c r="AA33" s="50"/>
      <c r="AB33" s="50"/>
      <c r="AC33" s="50"/>
      <c r="AD33" s="50"/>
    </row>
    <row r="34" ht="15.75" customHeight="1">
      <c r="A34" s="50" t="s">
        <v>409</v>
      </c>
      <c r="B34" s="50" t="s">
        <v>93</v>
      </c>
      <c r="C34" s="50" t="s">
        <v>423</v>
      </c>
      <c r="D34" s="51" t="s">
        <v>384</v>
      </c>
      <c r="E34" s="51" t="s">
        <v>385</v>
      </c>
      <c r="F34" s="52">
        <v>0.3541666666666667</v>
      </c>
      <c r="G34" s="52">
        <v>0.6875</v>
      </c>
      <c r="H34" s="51">
        <f t="shared" si="1"/>
        <v>8</v>
      </c>
      <c r="I34" s="53">
        <v>170.0</v>
      </c>
      <c r="J34" s="53">
        <f t="shared" si="2"/>
        <v>5.3125</v>
      </c>
      <c r="K34" s="50" t="s">
        <v>382</v>
      </c>
      <c r="L34" s="50" t="s">
        <v>297</v>
      </c>
      <c r="M34" s="54" t="s">
        <v>422</v>
      </c>
      <c r="N34" s="50">
        <v>4.0</v>
      </c>
      <c r="O34" s="50"/>
      <c r="P34" s="50"/>
      <c r="Q34" s="50"/>
      <c r="R34" s="50"/>
      <c r="S34" s="50"/>
      <c r="T34" s="50"/>
      <c r="U34" s="50"/>
      <c r="V34" s="50"/>
      <c r="W34" s="50"/>
      <c r="X34" s="50"/>
      <c r="Y34" s="50"/>
      <c r="Z34" s="50"/>
      <c r="AA34" s="50"/>
      <c r="AB34" s="50"/>
      <c r="AC34" s="50"/>
      <c r="AD34" s="50"/>
    </row>
    <row r="35" ht="15.75" customHeight="1">
      <c r="A35" s="50" t="s">
        <v>409</v>
      </c>
      <c r="B35" s="50" t="s">
        <v>93</v>
      </c>
      <c r="C35" s="50" t="s">
        <v>424</v>
      </c>
      <c r="D35" s="51" t="s">
        <v>108</v>
      </c>
      <c r="E35" s="51" t="s">
        <v>109</v>
      </c>
      <c r="F35" s="52">
        <v>0.3541666666666667</v>
      </c>
      <c r="G35" s="52">
        <v>0.6875</v>
      </c>
      <c r="H35" s="51">
        <f t="shared" si="1"/>
        <v>8</v>
      </c>
      <c r="I35" s="53">
        <v>170.0</v>
      </c>
      <c r="J35" s="53">
        <f t="shared" si="2"/>
        <v>5.3125</v>
      </c>
      <c r="K35" s="50" t="s">
        <v>387</v>
      </c>
      <c r="L35" s="50" t="s">
        <v>297</v>
      </c>
      <c r="M35" s="54" t="s">
        <v>425</v>
      </c>
      <c r="N35" s="50">
        <v>4.0</v>
      </c>
      <c r="O35" s="50"/>
      <c r="P35" s="50"/>
      <c r="Q35" s="50"/>
      <c r="R35" s="50"/>
      <c r="S35" s="50"/>
      <c r="T35" s="50"/>
      <c r="U35" s="50"/>
      <c r="V35" s="50"/>
      <c r="W35" s="50"/>
      <c r="X35" s="50"/>
      <c r="Y35" s="50"/>
      <c r="Z35" s="50"/>
      <c r="AA35" s="50"/>
      <c r="AB35" s="50"/>
      <c r="AC35" s="50"/>
      <c r="AD35" s="50"/>
    </row>
    <row r="36" ht="15.75" customHeight="1">
      <c r="A36" s="50" t="s">
        <v>409</v>
      </c>
      <c r="B36" s="50" t="s">
        <v>93</v>
      </c>
      <c r="C36" s="50" t="s">
        <v>426</v>
      </c>
      <c r="D36" s="51" t="s">
        <v>108</v>
      </c>
      <c r="E36" s="51" t="s">
        <v>109</v>
      </c>
      <c r="F36" s="52">
        <v>0.3541666666666667</v>
      </c>
      <c r="G36" s="52">
        <v>0.6805555555555556</v>
      </c>
      <c r="H36" s="51">
        <f t="shared" si="1"/>
        <v>7.833333333</v>
      </c>
      <c r="I36" s="53">
        <v>38.0</v>
      </c>
      <c r="J36" s="53">
        <f t="shared" si="2"/>
        <v>4.85106383</v>
      </c>
      <c r="K36" s="50" t="s">
        <v>387</v>
      </c>
      <c r="L36" s="50">
        <v>5.0</v>
      </c>
      <c r="M36" s="54" t="s">
        <v>427</v>
      </c>
      <c r="N36" s="50">
        <v>1.0</v>
      </c>
      <c r="O36" s="50"/>
      <c r="P36" s="50"/>
      <c r="Q36" s="50"/>
      <c r="R36" s="50"/>
      <c r="S36" s="50"/>
      <c r="T36" s="50"/>
      <c r="U36" s="50"/>
      <c r="V36" s="50"/>
      <c r="W36" s="50"/>
      <c r="X36" s="50"/>
      <c r="Y36" s="50"/>
      <c r="Z36" s="50"/>
      <c r="AA36" s="50"/>
      <c r="AB36" s="50"/>
      <c r="AC36" s="50"/>
      <c r="AD36" s="50"/>
    </row>
    <row r="37" ht="15.75" customHeight="1">
      <c r="A37" s="50" t="s">
        <v>409</v>
      </c>
      <c r="B37" s="55" t="s">
        <v>93</v>
      </c>
      <c r="C37" s="50" t="s">
        <v>428</v>
      </c>
      <c r="D37" s="51" t="s">
        <v>384</v>
      </c>
      <c r="E37" s="51" t="s">
        <v>385</v>
      </c>
      <c r="F37" s="52">
        <v>0.3541666666666667</v>
      </c>
      <c r="G37" s="52">
        <v>0.6805555555555556</v>
      </c>
      <c r="H37" s="51">
        <f t="shared" si="1"/>
        <v>7.833333333</v>
      </c>
      <c r="I37" s="53">
        <v>38.0</v>
      </c>
      <c r="J37" s="53">
        <f t="shared" si="2"/>
        <v>4.85106383</v>
      </c>
      <c r="K37" s="50" t="s">
        <v>392</v>
      </c>
      <c r="L37" s="50" t="s">
        <v>429</v>
      </c>
      <c r="M37" s="54" t="s">
        <v>427</v>
      </c>
      <c r="N37" s="50">
        <v>1.0</v>
      </c>
      <c r="O37" s="50"/>
      <c r="P37" s="50"/>
      <c r="Q37" s="50"/>
      <c r="R37" s="50"/>
      <c r="S37" s="50"/>
      <c r="T37" s="50"/>
      <c r="U37" s="50"/>
      <c r="V37" s="50"/>
      <c r="W37" s="50"/>
      <c r="X37" s="50"/>
      <c r="Y37" s="50"/>
      <c r="Z37" s="50"/>
      <c r="AA37" s="50"/>
      <c r="AB37" s="50"/>
      <c r="AC37" s="50"/>
      <c r="AD37" s="50"/>
    </row>
    <row r="38" ht="15.75" customHeight="1">
      <c r="A38" s="50" t="s">
        <v>409</v>
      </c>
      <c r="B38" s="55" t="s">
        <v>93</v>
      </c>
      <c r="C38" s="50" t="s">
        <v>430</v>
      </c>
      <c r="D38" s="51" t="s">
        <v>108</v>
      </c>
      <c r="E38" s="51" t="s">
        <v>109</v>
      </c>
      <c r="F38" s="52">
        <v>0.3541666666666667</v>
      </c>
      <c r="G38" s="52">
        <v>0.6805555555555556</v>
      </c>
      <c r="H38" s="51">
        <f t="shared" si="1"/>
        <v>7.833333333</v>
      </c>
      <c r="I38" s="53">
        <v>38.0</v>
      </c>
      <c r="J38" s="53">
        <f t="shared" si="2"/>
        <v>4.85106383</v>
      </c>
      <c r="K38" s="50" t="s">
        <v>387</v>
      </c>
      <c r="L38" s="50" t="s">
        <v>431</v>
      </c>
      <c r="M38" s="54" t="s">
        <v>427</v>
      </c>
      <c r="N38" s="50">
        <v>1.0</v>
      </c>
      <c r="O38" s="50"/>
      <c r="P38" s="50"/>
      <c r="Q38" s="50"/>
      <c r="R38" s="50"/>
      <c r="S38" s="50"/>
      <c r="T38" s="50"/>
      <c r="U38" s="50"/>
      <c r="V38" s="50"/>
      <c r="W38" s="50"/>
      <c r="X38" s="50"/>
      <c r="Y38" s="50"/>
      <c r="Z38" s="50"/>
      <c r="AA38" s="50"/>
      <c r="AB38" s="50"/>
      <c r="AC38" s="50"/>
      <c r="AD38" s="50"/>
    </row>
    <row r="39" ht="15.75" customHeight="1">
      <c r="A39" s="50" t="s">
        <v>409</v>
      </c>
      <c r="B39" s="55" t="s">
        <v>93</v>
      </c>
      <c r="C39" s="50" t="s">
        <v>432</v>
      </c>
      <c r="D39" s="51" t="s">
        <v>384</v>
      </c>
      <c r="E39" s="51" t="s">
        <v>385</v>
      </c>
      <c r="F39" s="52">
        <v>0.3541666666666667</v>
      </c>
      <c r="G39" s="52">
        <v>0.6875</v>
      </c>
      <c r="H39" s="51">
        <f t="shared" si="1"/>
        <v>8</v>
      </c>
      <c r="I39" s="53">
        <v>38.0</v>
      </c>
      <c r="J39" s="53">
        <f t="shared" si="2"/>
        <v>4.75</v>
      </c>
      <c r="K39" s="50" t="s">
        <v>392</v>
      </c>
      <c r="L39" s="50">
        <v>4.0</v>
      </c>
      <c r="M39" s="54" t="s">
        <v>427</v>
      </c>
      <c r="N39" s="50">
        <v>1.0</v>
      </c>
      <c r="O39" s="50"/>
      <c r="P39" s="50"/>
      <c r="Q39" s="50"/>
      <c r="R39" s="50"/>
      <c r="S39" s="50"/>
      <c r="T39" s="50"/>
      <c r="U39" s="50"/>
      <c r="V39" s="50"/>
      <c r="W39" s="50"/>
      <c r="X39" s="50"/>
      <c r="Y39" s="50"/>
      <c r="Z39" s="50"/>
      <c r="AA39" s="50"/>
      <c r="AB39" s="50"/>
      <c r="AC39" s="50"/>
      <c r="AD39" s="50"/>
    </row>
    <row r="40" ht="15.75" customHeight="1">
      <c r="A40" s="50" t="s">
        <v>409</v>
      </c>
      <c r="B40" s="50" t="s">
        <v>21</v>
      </c>
      <c r="C40" s="50" t="s">
        <v>394</v>
      </c>
      <c r="D40" s="51" t="s">
        <v>297</v>
      </c>
      <c r="E40" s="51" t="s">
        <v>297</v>
      </c>
      <c r="F40" s="52">
        <v>0.6875</v>
      </c>
      <c r="G40" s="52">
        <v>0.7291666666666666</v>
      </c>
      <c r="H40" s="51">
        <f t="shared" si="1"/>
        <v>1</v>
      </c>
      <c r="I40" s="53">
        <v>21.6</v>
      </c>
      <c r="J40" s="53">
        <f t="shared" si="2"/>
        <v>5.4</v>
      </c>
      <c r="K40" s="50" t="s">
        <v>395</v>
      </c>
      <c r="L40" s="50" t="s">
        <v>411</v>
      </c>
      <c r="M40" s="50" t="s">
        <v>410</v>
      </c>
      <c r="N40" s="50">
        <v>4.0</v>
      </c>
      <c r="O40" s="50"/>
      <c r="P40" s="50"/>
      <c r="Q40" s="50"/>
      <c r="R40" s="50"/>
      <c r="S40" s="50"/>
      <c r="T40" s="50"/>
      <c r="U40" s="50"/>
      <c r="V40" s="50"/>
      <c r="W40" s="50"/>
      <c r="X40" s="50"/>
      <c r="Y40" s="50"/>
      <c r="Z40" s="50"/>
      <c r="AA40" s="50"/>
      <c r="AB40" s="50"/>
      <c r="AC40" s="50"/>
      <c r="AD40" s="50"/>
    </row>
    <row r="41" ht="15.75" customHeight="1">
      <c r="A41" s="50" t="s">
        <v>409</v>
      </c>
      <c r="B41" s="50" t="s">
        <v>21</v>
      </c>
      <c r="C41" s="50" t="s">
        <v>396</v>
      </c>
      <c r="D41" s="51" t="s">
        <v>297</v>
      </c>
      <c r="E41" s="51" t="s">
        <v>297</v>
      </c>
      <c r="F41" s="52">
        <v>0.6875</v>
      </c>
      <c r="G41" s="52">
        <v>0.7291666666666666</v>
      </c>
      <c r="H41" s="51">
        <f t="shared" si="1"/>
        <v>1</v>
      </c>
      <c r="I41" s="53">
        <v>21.6</v>
      </c>
      <c r="J41" s="53">
        <f t="shared" si="2"/>
        <v>5.4</v>
      </c>
      <c r="K41" s="50" t="s">
        <v>395</v>
      </c>
      <c r="L41" s="50">
        <v>5.0</v>
      </c>
      <c r="M41" s="50" t="s">
        <v>410</v>
      </c>
      <c r="N41" s="50">
        <v>4.0</v>
      </c>
      <c r="O41" s="50"/>
      <c r="P41" s="50"/>
      <c r="Q41" s="50"/>
      <c r="R41" s="50"/>
      <c r="S41" s="50"/>
      <c r="T41" s="50"/>
      <c r="U41" s="50"/>
      <c r="V41" s="50"/>
      <c r="W41" s="50"/>
      <c r="X41" s="50"/>
      <c r="Y41" s="50"/>
      <c r="Z41" s="50"/>
      <c r="AA41" s="50"/>
      <c r="AB41" s="50"/>
      <c r="AC41" s="50"/>
      <c r="AD41" s="50"/>
    </row>
    <row r="42" ht="15.75" customHeight="1">
      <c r="A42" s="50" t="s">
        <v>409</v>
      </c>
      <c r="B42" s="50" t="s">
        <v>93</v>
      </c>
      <c r="C42" s="50" t="s">
        <v>433</v>
      </c>
      <c r="D42" s="51" t="s">
        <v>108</v>
      </c>
      <c r="E42" s="51" t="s">
        <v>109</v>
      </c>
      <c r="F42" s="52">
        <v>0.3541666666666667</v>
      </c>
      <c r="G42" s="52">
        <v>0.6805555555555556</v>
      </c>
      <c r="H42" s="51">
        <f t="shared" si="1"/>
        <v>7.833333333</v>
      </c>
      <c r="I42" s="53">
        <v>38.0</v>
      </c>
      <c r="J42" s="53">
        <f t="shared" si="2"/>
        <v>4.85106383</v>
      </c>
      <c r="K42" s="50" t="s">
        <v>387</v>
      </c>
      <c r="L42" s="50">
        <v>5.0</v>
      </c>
      <c r="M42" s="54" t="s">
        <v>434</v>
      </c>
      <c r="N42" s="50">
        <v>1.0</v>
      </c>
      <c r="O42" s="50"/>
      <c r="P42" s="50"/>
      <c r="Q42" s="50"/>
      <c r="R42" s="50"/>
      <c r="S42" s="50"/>
      <c r="T42" s="50"/>
      <c r="U42" s="50"/>
      <c r="V42" s="50"/>
      <c r="W42" s="50"/>
      <c r="X42" s="50"/>
      <c r="Y42" s="50"/>
      <c r="Z42" s="50"/>
      <c r="AA42" s="50"/>
      <c r="AB42" s="50"/>
      <c r="AC42" s="50"/>
      <c r="AD42" s="50"/>
    </row>
    <row r="43" ht="15.75" customHeight="1">
      <c r="A43" s="50" t="s">
        <v>409</v>
      </c>
      <c r="B43" s="55" t="s">
        <v>93</v>
      </c>
      <c r="C43" s="50" t="s">
        <v>435</v>
      </c>
      <c r="D43" s="51" t="s">
        <v>384</v>
      </c>
      <c r="E43" s="51" t="s">
        <v>385</v>
      </c>
      <c r="F43" s="52">
        <v>0.3541666666666667</v>
      </c>
      <c r="G43" s="52">
        <v>0.6805555555555556</v>
      </c>
      <c r="H43" s="51">
        <f t="shared" si="1"/>
        <v>7.833333333</v>
      </c>
      <c r="I43" s="53">
        <v>38.0</v>
      </c>
      <c r="J43" s="53">
        <f t="shared" si="2"/>
        <v>4.85106383</v>
      </c>
      <c r="K43" s="50" t="s">
        <v>392</v>
      </c>
      <c r="L43" s="50">
        <v>1.0</v>
      </c>
      <c r="M43" s="54" t="s">
        <v>434</v>
      </c>
      <c r="N43" s="50">
        <v>1.0</v>
      </c>
      <c r="O43" s="50"/>
      <c r="P43" s="50"/>
      <c r="Q43" s="50"/>
      <c r="R43" s="50"/>
      <c r="S43" s="50"/>
      <c r="T43" s="50"/>
      <c r="U43" s="50"/>
      <c r="V43" s="50"/>
      <c r="W43" s="50"/>
      <c r="X43" s="50"/>
      <c r="Y43" s="50"/>
      <c r="Z43" s="50"/>
      <c r="AA43" s="50"/>
      <c r="AB43" s="50"/>
      <c r="AC43" s="50"/>
      <c r="AD43" s="50"/>
    </row>
    <row r="44" ht="15.75" customHeight="1">
      <c r="A44" s="50" t="s">
        <v>409</v>
      </c>
      <c r="B44" s="55" t="s">
        <v>93</v>
      </c>
      <c r="C44" s="50" t="s">
        <v>436</v>
      </c>
      <c r="D44" s="51" t="s">
        <v>108</v>
      </c>
      <c r="E44" s="51" t="s">
        <v>109</v>
      </c>
      <c r="F44" s="52">
        <v>0.3541666666666667</v>
      </c>
      <c r="G44" s="52">
        <v>0.6805555555555556</v>
      </c>
      <c r="H44" s="51">
        <f t="shared" si="1"/>
        <v>7.833333333</v>
      </c>
      <c r="I44" s="53">
        <v>38.0</v>
      </c>
      <c r="J44" s="53">
        <f t="shared" si="2"/>
        <v>4.85106383</v>
      </c>
      <c r="K44" s="50" t="s">
        <v>387</v>
      </c>
      <c r="L44" s="50">
        <v>1.0</v>
      </c>
      <c r="M44" s="54" t="s">
        <v>434</v>
      </c>
      <c r="N44" s="50">
        <v>1.0</v>
      </c>
      <c r="O44" s="50"/>
      <c r="P44" s="50"/>
      <c r="Q44" s="50"/>
      <c r="R44" s="50"/>
      <c r="S44" s="50"/>
      <c r="T44" s="50"/>
      <c r="U44" s="50"/>
      <c r="V44" s="50"/>
      <c r="W44" s="50"/>
      <c r="X44" s="50"/>
      <c r="Y44" s="50"/>
      <c r="Z44" s="50"/>
      <c r="AA44" s="50"/>
      <c r="AB44" s="50"/>
      <c r="AC44" s="50"/>
      <c r="AD44" s="50"/>
    </row>
    <row r="45" ht="15.75" customHeight="1">
      <c r="A45" s="50" t="s">
        <v>409</v>
      </c>
      <c r="B45" s="55" t="s">
        <v>93</v>
      </c>
      <c r="C45" s="50" t="s">
        <v>437</v>
      </c>
      <c r="D45" s="51" t="s">
        <v>384</v>
      </c>
      <c r="E45" s="51" t="s">
        <v>385</v>
      </c>
      <c r="F45" s="52">
        <v>0.3541666666666667</v>
      </c>
      <c r="G45" s="52">
        <v>0.6875</v>
      </c>
      <c r="H45" s="51">
        <f t="shared" si="1"/>
        <v>8</v>
      </c>
      <c r="I45" s="53">
        <v>38.0</v>
      </c>
      <c r="J45" s="53">
        <f t="shared" si="2"/>
        <v>4.75</v>
      </c>
      <c r="K45" s="50" t="s">
        <v>392</v>
      </c>
      <c r="L45" s="50">
        <v>4.0</v>
      </c>
      <c r="M45" s="54" t="s">
        <v>434</v>
      </c>
      <c r="N45" s="50">
        <v>1.0</v>
      </c>
      <c r="O45" s="50"/>
      <c r="P45" s="50"/>
      <c r="Q45" s="50"/>
      <c r="R45" s="50"/>
      <c r="S45" s="50"/>
      <c r="T45" s="50"/>
      <c r="U45" s="50"/>
      <c r="V45" s="50"/>
      <c r="W45" s="50"/>
      <c r="X45" s="50"/>
      <c r="Y45" s="50"/>
      <c r="Z45" s="50"/>
      <c r="AA45" s="50"/>
      <c r="AB45" s="50"/>
      <c r="AC45" s="50"/>
      <c r="AD45" s="50"/>
    </row>
    <row r="46" ht="15.75" customHeight="1">
      <c r="A46" s="50" t="s">
        <v>409</v>
      </c>
      <c r="B46" s="50" t="s">
        <v>93</v>
      </c>
      <c r="C46" s="50" t="s">
        <v>438</v>
      </c>
      <c r="D46" s="51" t="s">
        <v>108</v>
      </c>
      <c r="E46" s="51" t="s">
        <v>109</v>
      </c>
      <c r="F46" s="52">
        <v>0.3541666666666667</v>
      </c>
      <c r="G46" s="52">
        <v>0.6805555555555556</v>
      </c>
      <c r="H46" s="51">
        <f t="shared" si="1"/>
        <v>7.833333333</v>
      </c>
      <c r="I46" s="53">
        <v>38.0</v>
      </c>
      <c r="J46" s="53">
        <f t="shared" si="2"/>
        <v>4.85106383</v>
      </c>
      <c r="K46" s="50" t="s">
        <v>387</v>
      </c>
      <c r="L46" s="50">
        <v>3.0</v>
      </c>
      <c r="M46" s="54" t="s">
        <v>439</v>
      </c>
      <c r="N46" s="50">
        <v>1.0</v>
      </c>
      <c r="O46" s="50"/>
      <c r="P46" s="50"/>
      <c r="Q46" s="50"/>
      <c r="R46" s="50"/>
      <c r="S46" s="50"/>
      <c r="T46" s="50"/>
      <c r="U46" s="50"/>
      <c r="V46" s="50"/>
      <c r="W46" s="50"/>
      <c r="X46" s="50"/>
      <c r="Y46" s="50"/>
      <c r="Z46" s="50"/>
      <c r="AA46" s="50"/>
      <c r="AB46" s="50"/>
      <c r="AC46" s="50"/>
      <c r="AD46" s="50"/>
    </row>
    <row r="47" ht="15.75" customHeight="1">
      <c r="A47" s="50" t="s">
        <v>409</v>
      </c>
      <c r="B47" s="55" t="s">
        <v>93</v>
      </c>
      <c r="C47" s="50" t="s">
        <v>440</v>
      </c>
      <c r="D47" s="51" t="s">
        <v>384</v>
      </c>
      <c r="E47" s="51" t="s">
        <v>385</v>
      </c>
      <c r="F47" s="52">
        <v>0.3541666666666667</v>
      </c>
      <c r="G47" s="52">
        <v>0.6805555555555556</v>
      </c>
      <c r="H47" s="51">
        <f t="shared" si="1"/>
        <v>7.833333333</v>
      </c>
      <c r="I47" s="53">
        <v>38.0</v>
      </c>
      <c r="J47" s="53">
        <f t="shared" si="2"/>
        <v>4.85106383</v>
      </c>
      <c r="K47" s="50" t="s">
        <v>392</v>
      </c>
      <c r="L47" s="50" t="s">
        <v>431</v>
      </c>
      <c r="M47" s="54" t="s">
        <v>439</v>
      </c>
      <c r="N47" s="50">
        <v>1.0</v>
      </c>
      <c r="O47" s="50"/>
      <c r="P47" s="50"/>
      <c r="Q47" s="50"/>
      <c r="R47" s="50"/>
      <c r="S47" s="50"/>
      <c r="T47" s="50"/>
      <c r="U47" s="50"/>
      <c r="V47" s="50"/>
      <c r="W47" s="50"/>
      <c r="X47" s="50"/>
      <c r="Y47" s="50"/>
      <c r="Z47" s="50"/>
      <c r="AA47" s="50"/>
      <c r="AB47" s="50"/>
      <c r="AC47" s="50"/>
      <c r="AD47" s="50"/>
    </row>
    <row r="48" ht="15.75" customHeight="1">
      <c r="A48" s="50" t="s">
        <v>409</v>
      </c>
      <c r="B48" s="55" t="s">
        <v>93</v>
      </c>
      <c r="C48" s="50" t="s">
        <v>441</v>
      </c>
      <c r="D48" s="51" t="s">
        <v>108</v>
      </c>
      <c r="E48" s="51" t="s">
        <v>109</v>
      </c>
      <c r="F48" s="52">
        <v>0.3541666666666667</v>
      </c>
      <c r="G48" s="52">
        <v>0.6805555555555556</v>
      </c>
      <c r="H48" s="51">
        <f t="shared" si="1"/>
        <v>7.833333333</v>
      </c>
      <c r="I48" s="53">
        <v>38.0</v>
      </c>
      <c r="J48" s="53">
        <f t="shared" si="2"/>
        <v>4.85106383</v>
      </c>
      <c r="K48" s="50" t="s">
        <v>387</v>
      </c>
      <c r="L48" s="50" t="s">
        <v>431</v>
      </c>
      <c r="M48" s="54" t="s">
        <v>439</v>
      </c>
      <c r="N48" s="50">
        <v>1.0</v>
      </c>
      <c r="O48" s="50"/>
      <c r="P48" s="50"/>
      <c r="Q48" s="50"/>
      <c r="R48" s="50"/>
      <c r="S48" s="50"/>
      <c r="T48" s="50"/>
      <c r="U48" s="50"/>
      <c r="V48" s="50"/>
      <c r="W48" s="50"/>
      <c r="X48" s="50"/>
      <c r="Y48" s="50"/>
      <c r="Z48" s="50"/>
      <c r="AA48" s="50"/>
      <c r="AB48" s="50"/>
      <c r="AC48" s="50"/>
      <c r="AD48" s="50"/>
    </row>
    <row r="49" ht="15.75" customHeight="1">
      <c r="A49" s="50" t="s">
        <v>409</v>
      </c>
      <c r="B49" s="55" t="s">
        <v>93</v>
      </c>
      <c r="C49" s="50" t="s">
        <v>442</v>
      </c>
      <c r="D49" s="51" t="s">
        <v>384</v>
      </c>
      <c r="E49" s="51" t="s">
        <v>385</v>
      </c>
      <c r="F49" s="52">
        <v>0.3541666666666667</v>
      </c>
      <c r="G49" s="52">
        <v>0.6875</v>
      </c>
      <c r="H49" s="51">
        <f t="shared" si="1"/>
        <v>8</v>
      </c>
      <c r="I49" s="53">
        <v>38.0</v>
      </c>
      <c r="J49" s="53">
        <f t="shared" si="2"/>
        <v>4.75</v>
      </c>
      <c r="K49" s="50" t="s">
        <v>392</v>
      </c>
      <c r="L49" s="50" t="s">
        <v>431</v>
      </c>
      <c r="M49" s="54" t="s">
        <v>439</v>
      </c>
      <c r="N49" s="50">
        <v>1.0</v>
      </c>
      <c r="O49" s="50"/>
      <c r="P49" s="50"/>
      <c r="Q49" s="50"/>
      <c r="R49" s="50"/>
      <c r="S49" s="50"/>
      <c r="T49" s="50"/>
      <c r="U49" s="50"/>
      <c r="V49" s="50"/>
      <c r="W49" s="50"/>
      <c r="X49" s="50"/>
      <c r="Y49" s="50"/>
      <c r="Z49" s="50"/>
      <c r="AA49" s="50"/>
      <c r="AB49" s="50"/>
      <c r="AC49" s="50"/>
      <c r="AD49" s="50"/>
    </row>
    <row r="50" ht="15.75" customHeight="1">
      <c r="A50" s="50" t="s">
        <v>409</v>
      </c>
      <c r="B50" s="50" t="s">
        <v>93</v>
      </c>
      <c r="C50" s="50" t="s">
        <v>443</v>
      </c>
      <c r="D50" s="51" t="s">
        <v>108</v>
      </c>
      <c r="E50" s="51" t="s">
        <v>109</v>
      </c>
      <c r="F50" s="52">
        <v>0.3541666666666667</v>
      </c>
      <c r="G50" s="52">
        <v>0.6805555555555556</v>
      </c>
      <c r="H50" s="51">
        <f t="shared" si="1"/>
        <v>7.833333333</v>
      </c>
      <c r="I50" s="53">
        <v>38.0</v>
      </c>
      <c r="J50" s="53">
        <f t="shared" si="2"/>
        <v>4.85106383</v>
      </c>
      <c r="K50" s="50" t="s">
        <v>387</v>
      </c>
      <c r="L50" s="50">
        <v>6.0</v>
      </c>
      <c r="M50" s="54" t="s">
        <v>444</v>
      </c>
      <c r="N50" s="50">
        <v>1.0</v>
      </c>
      <c r="O50" s="50"/>
      <c r="P50" s="50"/>
      <c r="Q50" s="50"/>
      <c r="R50" s="50"/>
      <c r="S50" s="50"/>
      <c r="T50" s="50"/>
      <c r="U50" s="50"/>
      <c r="V50" s="50"/>
      <c r="W50" s="50"/>
      <c r="X50" s="50"/>
      <c r="Y50" s="50"/>
      <c r="Z50" s="50"/>
      <c r="AA50" s="50"/>
      <c r="AB50" s="50"/>
      <c r="AC50" s="50"/>
      <c r="AD50" s="50"/>
    </row>
    <row r="51" ht="15.75" customHeight="1">
      <c r="A51" s="50" t="s">
        <v>409</v>
      </c>
      <c r="B51" s="55" t="s">
        <v>93</v>
      </c>
      <c r="C51" s="50" t="s">
        <v>445</v>
      </c>
      <c r="D51" s="51" t="s">
        <v>384</v>
      </c>
      <c r="E51" s="51" t="s">
        <v>385</v>
      </c>
      <c r="F51" s="52">
        <v>0.3541666666666667</v>
      </c>
      <c r="G51" s="52">
        <v>0.6805555555555556</v>
      </c>
      <c r="H51" s="51">
        <f t="shared" si="1"/>
        <v>7.833333333</v>
      </c>
      <c r="I51" s="53">
        <v>38.0</v>
      </c>
      <c r="J51" s="53">
        <f t="shared" si="2"/>
        <v>4.85106383</v>
      </c>
      <c r="K51" s="50" t="s">
        <v>392</v>
      </c>
      <c r="L51" s="50" t="s">
        <v>431</v>
      </c>
      <c r="M51" s="54" t="s">
        <v>444</v>
      </c>
      <c r="N51" s="50">
        <v>1.0</v>
      </c>
      <c r="O51" s="50"/>
      <c r="P51" s="50"/>
      <c r="Q51" s="50"/>
      <c r="R51" s="50"/>
      <c r="S51" s="50"/>
      <c r="T51" s="50"/>
      <c r="U51" s="50"/>
      <c r="V51" s="50"/>
      <c r="W51" s="50"/>
      <c r="X51" s="50"/>
      <c r="Y51" s="50"/>
      <c r="Z51" s="50"/>
      <c r="AA51" s="50"/>
      <c r="AB51" s="50"/>
      <c r="AC51" s="50"/>
      <c r="AD51" s="50"/>
    </row>
    <row r="52" ht="15.75" customHeight="1">
      <c r="A52" s="50" t="s">
        <v>409</v>
      </c>
      <c r="B52" s="55" t="s">
        <v>93</v>
      </c>
      <c r="C52" s="50" t="s">
        <v>446</v>
      </c>
      <c r="D52" s="51" t="s">
        <v>108</v>
      </c>
      <c r="E52" s="51" t="s">
        <v>109</v>
      </c>
      <c r="F52" s="52">
        <v>0.3541666666666667</v>
      </c>
      <c r="G52" s="52">
        <v>0.6805555555555556</v>
      </c>
      <c r="H52" s="51">
        <f t="shared" si="1"/>
        <v>7.833333333</v>
      </c>
      <c r="I52" s="53">
        <v>38.0</v>
      </c>
      <c r="J52" s="53">
        <f t="shared" si="2"/>
        <v>4.85106383</v>
      </c>
      <c r="K52" s="50" t="s">
        <v>387</v>
      </c>
      <c r="L52" s="50" t="s">
        <v>431</v>
      </c>
      <c r="M52" s="54" t="s">
        <v>444</v>
      </c>
      <c r="N52" s="50">
        <v>1.0</v>
      </c>
      <c r="O52" s="50"/>
      <c r="P52" s="50"/>
      <c r="Q52" s="50"/>
      <c r="R52" s="50"/>
      <c r="S52" s="50"/>
      <c r="T52" s="50"/>
      <c r="U52" s="50"/>
      <c r="V52" s="50"/>
      <c r="W52" s="50"/>
      <c r="X52" s="50"/>
      <c r="Y52" s="50"/>
      <c r="Z52" s="50"/>
      <c r="AA52" s="50"/>
      <c r="AB52" s="50"/>
      <c r="AC52" s="50"/>
      <c r="AD52" s="50"/>
    </row>
    <row r="53" ht="15.75" customHeight="1">
      <c r="A53" s="50" t="s">
        <v>409</v>
      </c>
      <c r="B53" s="55" t="s">
        <v>93</v>
      </c>
      <c r="C53" s="50" t="s">
        <v>447</v>
      </c>
      <c r="D53" s="51" t="s">
        <v>384</v>
      </c>
      <c r="E53" s="51" t="s">
        <v>385</v>
      </c>
      <c r="F53" s="52">
        <v>0.3541666666666667</v>
      </c>
      <c r="G53" s="52">
        <v>0.6875</v>
      </c>
      <c r="H53" s="51">
        <f t="shared" si="1"/>
        <v>8</v>
      </c>
      <c r="I53" s="53">
        <v>38.0</v>
      </c>
      <c r="J53" s="53">
        <f t="shared" si="2"/>
        <v>4.75</v>
      </c>
      <c r="K53" s="50" t="s">
        <v>392</v>
      </c>
      <c r="L53" s="50">
        <v>2.0</v>
      </c>
      <c r="M53" s="54" t="s">
        <v>444</v>
      </c>
      <c r="N53" s="50">
        <v>1.0</v>
      </c>
      <c r="O53" s="50"/>
      <c r="P53" s="50"/>
      <c r="Q53" s="50"/>
      <c r="R53" s="50"/>
      <c r="S53" s="50"/>
      <c r="T53" s="50"/>
      <c r="U53" s="50"/>
      <c r="V53" s="50"/>
      <c r="W53" s="50"/>
      <c r="X53" s="50"/>
      <c r="Y53" s="50"/>
      <c r="Z53" s="50"/>
      <c r="AA53" s="50"/>
      <c r="AB53" s="50"/>
      <c r="AC53" s="50"/>
      <c r="AD53" s="50"/>
    </row>
    <row r="54" ht="15.75" customHeight="1">
      <c r="A54" s="50" t="s">
        <v>409</v>
      </c>
      <c r="B54" s="50" t="s">
        <v>93</v>
      </c>
      <c r="C54" s="50" t="s">
        <v>448</v>
      </c>
      <c r="D54" s="51" t="s">
        <v>108</v>
      </c>
      <c r="E54" s="51" t="s">
        <v>109</v>
      </c>
      <c r="F54" s="52">
        <v>0.3541666666666667</v>
      </c>
      <c r="G54" s="52">
        <v>0.6805555555555556</v>
      </c>
      <c r="H54" s="51">
        <f t="shared" si="1"/>
        <v>7.833333333</v>
      </c>
      <c r="I54" s="53">
        <v>38.0</v>
      </c>
      <c r="J54" s="53">
        <f t="shared" si="2"/>
        <v>4.85106383</v>
      </c>
      <c r="K54" s="50" t="s">
        <v>387</v>
      </c>
      <c r="L54" s="50">
        <v>3.0</v>
      </c>
      <c r="M54" s="54" t="s">
        <v>449</v>
      </c>
      <c r="N54" s="50">
        <v>1.0</v>
      </c>
      <c r="O54" s="50"/>
      <c r="P54" s="50"/>
      <c r="Q54" s="50"/>
      <c r="R54" s="50"/>
      <c r="S54" s="50"/>
      <c r="T54" s="50"/>
      <c r="U54" s="50"/>
      <c r="V54" s="50"/>
      <c r="W54" s="50"/>
      <c r="X54" s="50"/>
      <c r="Y54" s="50"/>
      <c r="Z54" s="50"/>
      <c r="AA54" s="50"/>
      <c r="AB54" s="50"/>
      <c r="AC54" s="50"/>
      <c r="AD54" s="50"/>
    </row>
    <row r="55" ht="15.75" customHeight="1">
      <c r="A55" s="50" t="s">
        <v>409</v>
      </c>
      <c r="B55" s="55" t="s">
        <v>93</v>
      </c>
      <c r="C55" s="50" t="s">
        <v>450</v>
      </c>
      <c r="D55" s="51" t="s">
        <v>384</v>
      </c>
      <c r="E55" s="51" t="s">
        <v>385</v>
      </c>
      <c r="F55" s="52">
        <v>0.3541666666666667</v>
      </c>
      <c r="G55" s="52">
        <v>0.6805555555555556</v>
      </c>
      <c r="H55" s="51">
        <f t="shared" si="1"/>
        <v>7.833333333</v>
      </c>
      <c r="I55" s="53">
        <v>38.0</v>
      </c>
      <c r="J55" s="53">
        <f t="shared" si="2"/>
        <v>4.85106383</v>
      </c>
      <c r="K55" s="50" t="s">
        <v>392</v>
      </c>
      <c r="L55" s="50">
        <v>1.0</v>
      </c>
      <c r="M55" s="54" t="s">
        <v>449</v>
      </c>
      <c r="N55" s="50">
        <v>1.0</v>
      </c>
      <c r="O55" s="50"/>
      <c r="P55" s="50"/>
      <c r="Q55" s="50"/>
      <c r="R55" s="50"/>
      <c r="S55" s="50"/>
      <c r="T55" s="50"/>
      <c r="U55" s="50"/>
      <c r="V55" s="50"/>
      <c r="W55" s="50"/>
      <c r="X55" s="50"/>
      <c r="Y55" s="50"/>
      <c r="Z55" s="50"/>
      <c r="AA55" s="50"/>
      <c r="AB55" s="50"/>
      <c r="AC55" s="50"/>
      <c r="AD55" s="50"/>
    </row>
    <row r="56" ht="15.75" customHeight="1">
      <c r="A56" s="50" t="s">
        <v>409</v>
      </c>
      <c r="B56" s="55" t="s">
        <v>93</v>
      </c>
      <c r="C56" s="50" t="s">
        <v>451</v>
      </c>
      <c r="D56" s="51" t="s">
        <v>108</v>
      </c>
      <c r="E56" s="51" t="s">
        <v>109</v>
      </c>
      <c r="F56" s="52">
        <v>0.3541666666666667</v>
      </c>
      <c r="G56" s="52">
        <v>0.6805555555555556</v>
      </c>
      <c r="H56" s="51">
        <f t="shared" si="1"/>
        <v>7.833333333</v>
      </c>
      <c r="I56" s="53">
        <v>38.0</v>
      </c>
      <c r="J56" s="53">
        <f t="shared" si="2"/>
        <v>4.85106383</v>
      </c>
      <c r="K56" s="50" t="s">
        <v>387</v>
      </c>
      <c r="L56" s="50">
        <v>3.0</v>
      </c>
      <c r="M56" s="54" t="s">
        <v>449</v>
      </c>
      <c r="N56" s="50">
        <v>1.0</v>
      </c>
      <c r="O56" s="50"/>
      <c r="P56" s="50"/>
      <c r="Q56" s="50"/>
      <c r="R56" s="50"/>
      <c r="S56" s="50"/>
      <c r="T56" s="50"/>
      <c r="U56" s="50"/>
      <c r="V56" s="50"/>
      <c r="W56" s="50"/>
      <c r="X56" s="50"/>
      <c r="Y56" s="50"/>
      <c r="Z56" s="50"/>
      <c r="AA56" s="50"/>
      <c r="AB56" s="50"/>
      <c r="AC56" s="50"/>
      <c r="AD56" s="50"/>
    </row>
    <row r="57" ht="15.75" customHeight="1">
      <c r="A57" s="50" t="s">
        <v>409</v>
      </c>
      <c r="B57" s="55" t="s">
        <v>93</v>
      </c>
      <c r="C57" s="50" t="s">
        <v>452</v>
      </c>
      <c r="D57" s="51" t="s">
        <v>384</v>
      </c>
      <c r="E57" s="51" t="s">
        <v>385</v>
      </c>
      <c r="F57" s="52">
        <v>0.3541666666666667</v>
      </c>
      <c r="G57" s="52">
        <v>0.6875</v>
      </c>
      <c r="H57" s="51">
        <f t="shared" si="1"/>
        <v>8</v>
      </c>
      <c r="I57" s="53">
        <v>38.0</v>
      </c>
      <c r="J57" s="53">
        <f t="shared" si="2"/>
        <v>4.75</v>
      </c>
      <c r="K57" s="50" t="s">
        <v>392</v>
      </c>
      <c r="L57" s="50">
        <v>2.0</v>
      </c>
      <c r="M57" s="54" t="s">
        <v>449</v>
      </c>
      <c r="N57" s="50">
        <v>1.0</v>
      </c>
      <c r="O57" s="50"/>
      <c r="P57" s="50"/>
      <c r="Q57" s="50"/>
      <c r="R57" s="50"/>
      <c r="S57" s="50"/>
      <c r="T57" s="50"/>
      <c r="U57" s="50"/>
      <c r="V57" s="50"/>
      <c r="W57" s="50"/>
      <c r="X57" s="50"/>
      <c r="Y57" s="50"/>
      <c r="Z57" s="50"/>
      <c r="AA57" s="50"/>
      <c r="AB57" s="50"/>
      <c r="AC57" s="50"/>
      <c r="AD57" s="50"/>
    </row>
    <row r="58" ht="15.75" customHeight="1">
      <c r="A58" s="50" t="s">
        <v>453</v>
      </c>
      <c r="B58" s="50" t="s">
        <v>21</v>
      </c>
      <c r="C58" s="50" t="s">
        <v>374</v>
      </c>
      <c r="D58" s="51" t="s">
        <v>297</v>
      </c>
      <c r="E58" s="51" t="s">
        <v>297</v>
      </c>
      <c r="F58" s="52">
        <v>0.3125</v>
      </c>
      <c r="G58" s="52">
        <v>0.7291666666666666</v>
      </c>
      <c r="H58" s="51">
        <f t="shared" si="1"/>
        <v>10</v>
      </c>
      <c r="I58" s="53">
        <v>34.4</v>
      </c>
      <c r="J58" s="53">
        <f t="shared" si="2"/>
        <v>1.146666667</v>
      </c>
      <c r="K58" s="50" t="s">
        <v>375</v>
      </c>
      <c r="L58" s="50">
        <v>3.0</v>
      </c>
      <c r="M58" s="54" t="s">
        <v>454</v>
      </c>
      <c r="N58" s="50">
        <v>3.0</v>
      </c>
      <c r="O58" s="50"/>
      <c r="P58" s="50"/>
      <c r="Q58" s="50"/>
      <c r="R58" s="50"/>
      <c r="S58" s="50"/>
      <c r="T58" s="50"/>
      <c r="U58" s="50"/>
      <c r="V58" s="50"/>
      <c r="W58" s="50"/>
      <c r="X58" s="50"/>
      <c r="Y58" s="50"/>
      <c r="Z58" s="50"/>
      <c r="AA58" s="50"/>
      <c r="AB58" s="50"/>
      <c r="AC58" s="50"/>
      <c r="AD58" s="50"/>
    </row>
    <row r="59" ht="15.75" customHeight="1">
      <c r="A59" s="50" t="s">
        <v>453</v>
      </c>
      <c r="B59" s="50" t="s">
        <v>59</v>
      </c>
      <c r="C59" s="50" t="s">
        <v>377</v>
      </c>
      <c r="D59" s="51" t="s">
        <v>297</v>
      </c>
      <c r="E59" s="51" t="s">
        <v>297</v>
      </c>
      <c r="F59" s="52">
        <v>0.3125</v>
      </c>
      <c r="G59" s="52">
        <v>0.3541666666666667</v>
      </c>
      <c r="H59" s="51">
        <f t="shared" si="1"/>
        <v>1</v>
      </c>
      <c r="I59" s="53">
        <v>21.6</v>
      </c>
      <c r="J59" s="53">
        <f t="shared" si="2"/>
        <v>7.2</v>
      </c>
      <c r="K59" s="50" t="s">
        <v>378</v>
      </c>
      <c r="L59" s="50">
        <v>3.0</v>
      </c>
      <c r="M59" s="54" t="s">
        <v>454</v>
      </c>
      <c r="N59" s="50">
        <v>3.0</v>
      </c>
      <c r="O59" s="50"/>
      <c r="P59" s="50"/>
      <c r="Q59" s="50"/>
      <c r="R59" s="50"/>
      <c r="S59" s="50"/>
      <c r="T59" s="50"/>
      <c r="U59" s="50"/>
      <c r="V59" s="50"/>
      <c r="W59" s="50"/>
      <c r="X59" s="50"/>
      <c r="Y59" s="50"/>
      <c r="Z59" s="50"/>
      <c r="AA59" s="50"/>
      <c r="AB59" s="50"/>
      <c r="AC59" s="50"/>
      <c r="AD59" s="50"/>
    </row>
    <row r="60" ht="15.75" customHeight="1">
      <c r="A60" s="50" t="s">
        <v>453</v>
      </c>
      <c r="B60" s="50" t="s">
        <v>21</v>
      </c>
      <c r="C60" s="50" t="s">
        <v>379</v>
      </c>
      <c r="D60" s="51" t="s">
        <v>297</v>
      </c>
      <c r="E60" s="51" t="s">
        <v>297</v>
      </c>
      <c r="F60" s="52">
        <v>0.3125</v>
      </c>
      <c r="G60" s="52">
        <v>0.7291666666666666</v>
      </c>
      <c r="H60" s="51">
        <f t="shared" si="1"/>
        <v>10</v>
      </c>
      <c r="I60" s="53">
        <v>34.4</v>
      </c>
      <c r="J60" s="53">
        <f t="shared" si="2"/>
        <v>1.146666667</v>
      </c>
      <c r="K60" s="50" t="s">
        <v>375</v>
      </c>
      <c r="L60" s="50">
        <v>4.0</v>
      </c>
      <c r="M60" s="54" t="s">
        <v>454</v>
      </c>
      <c r="N60" s="50">
        <v>3.0</v>
      </c>
      <c r="O60" s="50"/>
      <c r="P60" s="50"/>
      <c r="Q60" s="50"/>
      <c r="R60" s="50"/>
      <c r="S60" s="50"/>
      <c r="T60" s="50"/>
      <c r="U60" s="50"/>
      <c r="V60" s="50"/>
      <c r="W60" s="50"/>
      <c r="X60" s="50"/>
      <c r="Y60" s="50"/>
      <c r="Z60" s="50"/>
      <c r="AA60" s="50"/>
      <c r="AB60" s="50"/>
      <c r="AC60" s="50"/>
      <c r="AD60" s="50"/>
    </row>
    <row r="61" ht="15.75" customHeight="1">
      <c r="A61" s="50" t="s">
        <v>453</v>
      </c>
      <c r="B61" s="50" t="s">
        <v>59</v>
      </c>
      <c r="C61" s="50" t="s">
        <v>380</v>
      </c>
      <c r="D61" s="51" t="s">
        <v>297</v>
      </c>
      <c r="E61" s="51" t="s">
        <v>297</v>
      </c>
      <c r="F61" s="52">
        <v>0.3125</v>
      </c>
      <c r="G61" s="52">
        <v>0.3541666666666667</v>
      </c>
      <c r="H61" s="51">
        <f t="shared" si="1"/>
        <v>1</v>
      </c>
      <c r="I61" s="53">
        <v>21.6</v>
      </c>
      <c r="J61" s="53">
        <f t="shared" si="2"/>
        <v>7.2</v>
      </c>
      <c r="K61" s="50" t="s">
        <v>378</v>
      </c>
      <c r="L61" s="50" t="s">
        <v>371</v>
      </c>
      <c r="M61" s="54" t="s">
        <v>455</v>
      </c>
      <c r="N61" s="50">
        <v>3.0</v>
      </c>
      <c r="O61" s="50"/>
      <c r="P61" s="50"/>
      <c r="Q61" s="50"/>
      <c r="R61" s="50"/>
      <c r="S61" s="50"/>
      <c r="T61" s="50"/>
      <c r="U61" s="50"/>
      <c r="V61" s="50"/>
      <c r="W61" s="50"/>
      <c r="X61" s="50"/>
      <c r="Y61" s="50"/>
      <c r="Z61" s="50"/>
      <c r="AA61" s="50"/>
      <c r="AB61" s="50"/>
      <c r="AC61" s="50"/>
      <c r="AD61" s="50"/>
    </row>
    <row r="62" ht="15.75" customHeight="1">
      <c r="A62" s="50" t="s">
        <v>453</v>
      </c>
      <c r="B62" s="50" t="s">
        <v>93</v>
      </c>
      <c r="C62" s="50" t="s">
        <v>381</v>
      </c>
      <c r="D62" s="51" t="s">
        <v>384</v>
      </c>
      <c r="E62" s="51" t="s">
        <v>385</v>
      </c>
      <c r="F62" s="52">
        <v>0.3541666666666667</v>
      </c>
      <c r="G62" s="52">
        <v>0.6875</v>
      </c>
      <c r="H62" s="51">
        <f t="shared" si="1"/>
        <v>8</v>
      </c>
      <c r="I62" s="53">
        <v>135.0</v>
      </c>
      <c r="J62" s="53">
        <f t="shared" si="2"/>
        <v>5.625</v>
      </c>
      <c r="K62" s="50" t="s">
        <v>382</v>
      </c>
      <c r="L62" s="50" t="s">
        <v>371</v>
      </c>
      <c r="M62" s="54" t="s">
        <v>455</v>
      </c>
      <c r="N62" s="50">
        <v>3.0</v>
      </c>
      <c r="O62" s="50"/>
      <c r="P62" s="50"/>
      <c r="Q62" s="50"/>
      <c r="R62" s="50"/>
      <c r="S62" s="50"/>
      <c r="T62" s="50"/>
      <c r="U62" s="50"/>
      <c r="V62" s="50"/>
      <c r="W62" s="50"/>
      <c r="X62" s="50"/>
      <c r="Y62" s="50"/>
      <c r="Z62" s="50"/>
      <c r="AA62" s="50"/>
      <c r="AB62" s="50"/>
      <c r="AC62" s="50"/>
      <c r="AD62" s="50"/>
    </row>
    <row r="63" ht="15.75" customHeight="1">
      <c r="A63" s="50" t="s">
        <v>453</v>
      </c>
      <c r="B63" s="50" t="s">
        <v>93</v>
      </c>
      <c r="C63" s="50" t="s">
        <v>456</v>
      </c>
      <c r="D63" s="51" t="s">
        <v>108</v>
      </c>
      <c r="E63" s="51" t="s">
        <v>109</v>
      </c>
      <c r="F63" s="52">
        <v>0.3541666666666667</v>
      </c>
      <c r="G63" s="52">
        <v>0.6875</v>
      </c>
      <c r="H63" s="51">
        <f t="shared" si="1"/>
        <v>8</v>
      </c>
      <c r="I63" s="53">
        <v>135.0</v>
      </c>
      <c r="J63" s="53">
        <f t="shared" si="2"/>
        <v>5.625</v>
      </c>
      <c r="K63" s="50" t="s">
        <v>382</v>
      </c>
      <c r="L63" s="50" t="s">
        <v>371</v>
      </c>
      <c r="M63" s="54" t="s">
        <v>455</v>
      </c>
      <c r="N63" s="50">
        <v>3.0</v>
      </c>
      <c r="O63" s="50"/>
      <c r="P63" s="50"/>
      <c r="Q63" s="50"/>
      <c r="R63" s="50"/>
      <c r="S63" s="50"/>
      <c r="T63" s="50"/>
      <c r="U63" s="50"/>
      <c r="V63" s="50"/>
      <c r="W63" s="50"/>
      <c r="X63" s="50"/>
      <c r="Y63" s="50"/>
      <c r="Z63" s="50"/>
      <c r="AA63" s="50"/>
      <c r="AB63" s="50"/>
      <c r="AC63" s="50"/>
      <c r="AD63" s="50"/>
    </row>
    <row r="64" ht="15.75" customHeight="1">
      <c r="A64" s="55" t="s">
        <v>453</v>
      </c>
      <c r="B64" s="55" t="s">
        <v>93</v>
      </c>
      <c r="C64" s="55" t="s">
        <v>383</v>
      </c>
      <c r="D64" s="56" t="s">
        <v>384</v>
      </c>
      <c r="E64" s="56" t="s">
        <v>385</v>
      </c>
      <c r="F64" s="57">
        <v>0.3541666666666667</v>
      </c>
      <c r="G64" s="57">
        <v>0.6875</v>
      </c>
      <c r="H64" s="51">
        <f t="shared" si="1"/>
        <v>8</v>
      </c>
      <c r="I64" s="58">
        <v>135.0</v>
      </c>
      <c r="J64" s="53">
        <f t="shared" si="2"/>
        <v>5.625</v>
      </c>
      <c r="K64" s="55" t="s">
        <v>382</v>
      </c>
      <c r="L64" s="55" t="s">
        <v>371</v>
      </c>
      <c r="M64" s="59" t="s">
        <v>455</v>
      </c>
      <c r="N64" s="55">
        <v>3.0</v>
      </c>
      <c r="O64" s="11"/>
      <c r="P64" s="11"/>
      <c r="Q64" s="11"/>
      <c r="R64" s="11"/>
      <c r="S64" s="11"/>
      <c r="T64" s="11"/>
      <c r="U64" s="11"/>
      <c r="V64" s="11"/>
      <c r="W64" s="11"/>
      <c r="X64" s="11"/>
      <c r="Y64" s="11"/>
      <c r="Z64" s="11"/>
      <c r="AA64" s="11"/>
      <c r="AB64" s="11"/>
      <c r="AC64" s="11"/>
      <c r="AD64" s="11"/>
    </row>
    <row r="65" ht="15.75" customHeight="1">
      <c r="A65" s="55" t="s">
        <v>453</v>
      </c>
      <c r="B65" s="55" t="s">
        <v>93</v>
      </c>
      <c r="C65" s="55" t="s">
        <v>386</v>
      </c>
      <c r="D65" s="56" t="s">
        <v>108</v>
      </c>
      <c r="E65" s="56" t="s">
        <v>109</v>
      </c>
      <c r="F65" s="57">
        <v>0.3541666666666667</v>
      </c>
      <c r="G65" s="57">
        <v>0.6875</v>
      </c>
      <c r="H65" s="51">
        <f t="shared" si="1"/>
        <v>8</v>
      </c>
      <c r="I65" s="58">
        <v>135.0</v>
      </c>
      <c r="J65" s="53">
        <f t="shared" si="2"/>
        <v>5.625</v>
      </c>
      <c r="K65" s="55" t="s">
        <v>387</v>
      </c>
      <c r="L65" s="55" t="s">
        <v>371</v>
      </c>
      <c r="M65" s="59" t="s">
        <v>455</v>
      </c>
      <c r="N65" s="55">
        <v>3.0</v>
      </c>
      <c r="O65" s="11"/>
      <c r="P65" s="11"/>
      <c r="Q65" s="11"/>
      <c r="R65" s="11"/>
      <c r="S65" s="11"/>
      <c r="T65" s="11"/>
      <c r="U65" s="11"/>
      <c r="V65" s="11"/>
      <c r="W65" s="11"/>
      <c r="X65" s="11"/>
      <c r="Y65" s="11"/>
      <c r="Z65" s="11"/>
      <c r="AA65" s="11"/>
      <c r="AB65" s="11"/>
      <c r="AC65" s="11"/>
      <c r="AD65" s="11"/>
    </row>
    <row r="66" ht="15.75" customHeight="1">
      <c r="A66" s="50" t="s">
        <v>453</v>
      </c>
      <c r="B66" s="50" t="s">
        <v>93</v>
      </c>
      <c r="C66" s="50" t="s">
        <v>457</v>
      </c>
      <c r="D66" s="51" t="s">
        <v>108</v>
      </c>
      <c r="E66" s="51" t="s">
        <v>109</v>
      </c>
      <c r="F66" s="52">
        <v>0.3541666666666667</v>
      </c>
      <c r="G66" s="52">
        <v>0.6805555555555556</v>
      </c>
      <c r="H66" s="51">
        <f t="shared" si="1"/>
        <v>7.833333333</v>
      </c>
      <c r="I66" s="53">
        <v>38.0</v>
      </c>
      <c r="J66" s="53">
        <f t="shared" si="2"/>
        <v>4.85106383</v>
      </c>
      <c r="K66" s="50" t="s">
        <v>387</v>
      </c>
      <c r="L66" s="50">
        <v>10.0</v>
      </c>
      <c r="M66" s="54" t="s">
        <v>458</v>
      </c>
      <c r="N66" s="50">
        <v>1.0</v>
      </c>
      <c r="O66" s="50"/>
      <c r="P66" s="50"/>
      <c r="Q66" s="50"/>
      <c r="R66" s="50"/>
      <c r="S66" s="50"/>
      <c r="T66" s="50"/>
      <c r="U66" s="50"/>
      <c r="V66" s="50"/>
      <c r="W66" s="50"/>
      <c r="X66" s="50"/>
      <c r="Y66" s="50"/>
      <c r="Z66" s="50"/>
      <c r="AA66" s="50"/>
      <c r="AB66" s="50"/>
      <c r="AC66" s="50"/>
      <c r="AD66" s="50"/>
    </row>
    <row r="67" ht="15.75" customHeight="1">
      <c r="A67" s="50" t="s">
        <v>453</v>
      </c>
      <c r="B67" s="55" t="s">
        <v>93</v>
      </c>
      <c r="C67" s="50" t="s">
        <v>459</v>
      </c>
      <c r="D67" s="51" t="s">
        <v>384</v>
      </c>
      <c r="E67" s="51" t="s">
        <v>385</v>
      </c>
      <c r="F67" s="52">
        <v>0.3541666666666667</v>
      </c>
      <c r="G67" s="52">
        <v>0.6805555555555556</v>
      </c>
      <c r="H67" s="51">
        <f t="shared" si="1"/>
        <v>7.833333333</v>
      </c>
      <c r="I67" s="53">
        <v>38.0</v>
      </c>
      <c r="J67" s="53">
        <f t="shared" si="2"/>
        <v>4.85106383</v>
      </c>
      <c r="K67" s="50" t="s">
        <v>392</v>
      </c>
      <c r="L67" s="50">
        <v>9.0</v>
      </c>
      <c r="M67" s="54" t="s">
        <v>458</v>
      </c>
      <c r="N67" s="50">
        <v>1.0</v>
      </c>
      <c r="O67" s="50"/>
      <c r="P67" s="50"/>
      <c r="Q67" s="50"/>
      <c r="R67" s="50"/>
      <c r="S67" s="50"/>
      <c r="T67" s="50"/>
      <c r="U67" s="50"/>
      <c r="V67" s="50"/>
      <c r="W67" s="50"/>
      <c r="X67" s="50"/>
      <c r="Y67" s="50"/>
      <c r="Z67" s="50"/>
      <c r="AA67" s="50"/>
      <c r="AB67" s="50"/>
      <c r="AC67" s="50"/>
      <c r="AD67" s="50"/>
    </row>
    <row r="68" ht="15.75" customHeight="1">
      <c r="A68" s="55" t="s">
        <v>453</v>
      </c>
      <c r="B68" s="60" t="s">
        <v>93</v>
      </c>
      <c r="C68" s="55" t="s">
        <v>460</v>
      </c>
      <c r="D68" s="56" t="s">
        <v>384</v>
      </c>
      <c r="E68" s="56" t="s">
        <v>385</v>
      </c>
      <c r="F68" s="57">
        <v>0.3541666666666667</v>
      </c>
      <c r="G68" s="57">
        <v>0.6875</v>
      </c>
      <c r="H68" s="51">
        <f t="shared" si="1"/>
        <v>8</v>
      </c>
      <c r="I68" s="58">
        <v>38.0</v>
      </c>
      <c r="J68" s="53">
        <f t="shared" si="2"/>
        <v>4.75</v>
      </c>
      <c r="K68" s="55" t="s">
        <v>392</v>
      </c>
      <c r="L68" s="55">
        <v>1.0</v>
      </c>
      <c r="M68" s="54" t="s">
        <v>458</v>
      </c>
      <c r="N68" s="50">
        <v>1.0</v>
      </c>
      <c r="O68" s="11"/>
      <c r="P68" s="11"/>
      <c r="Q68" s="11"/>
      <c r="R68" s="11"/>
      <c r="S68" s="11"/>
      <c r="T68" s="11"/>
      <c r="U68" s="11"/>
      <c r="V68" s="11"/>
      <c r="W68" s="11"/>
      <c r="X68" s="11"/>
      <c r="Y68" s="11"/>
      <c r="Z68" s="11"/>
      <c r="AA68" s="11"/>
      <c r="AB68" s="11"/>
      <c r="AC68" s="11"/>
      <c r="AD68" s="11"/>
    </row>
    <row r="69" ht="15.75" customHeight="1">
      <c r="A69" s="50" t="s">
        <v>453</v>
      </c>
      <c r="B69" s="50" t="s">
        <v>21</v>
      </c>
      <c r="C69" s="50" t="s">
        <v>394</v>
      </c>
      <c r="D69" s="51" t="s">
        <v>297</v>
      </c>
      <c r="E69" s="51" t="s">
        <v>297</v>
      </c>
      <c r="F69" s="52">
        <v>0.6875</v>
      </c>
      <c r="G69" s="52">
        <v>0.7291666666666666</v>
      </c>
      <c r="H69" s="51">
        <f t="shared" si="1"/>
        <v>1</v>
      </c>
      <c r="I69" s="53">
        <v>21.6</v>
      </c>
      <c r="J69" s="53">
        <f t="shared" si="2"/>
        <v>7.2</v>
      </c>
      <c r="K69" s="50" t="s">
        <v>395</v>
      </c>
      <c r="L69" s="50">
        <v>2.0</v>
      </c>
      <c r="M69" s="50" t="s">
        <v>454</v>
      </c>
      <c r="N69" s="50">
        <v>3.0</v>
      </c>
      <c r="O69" s="50"/>
      <c r="P69" s="50"/>
      <c r="Q69" s="50"/>
      <c r="R69" s="50"/>
      <c r="S69" s="50"/>
      <c r="T69" s="50"/>
      <c r="U69" s="50"/>
      <c r="V69" s="50"/>
      <c r="W69" s="50"/>
      <c r="X69" s="50"/>
      <c r="Y69" s="50"/>
      <c r="Z69" s="50"/>
      <c r="AA69" s="50"/>
      <c r="AB69" s="50"/>
      <c r="AC69" s="50"/>
      <c r="AD69" s="50"/>
    </row>
    <row r="70" ht="15.75" customHeight="1">
      <c r="A70" s="50" t="s">
        <v>453</v>
      </c>
      <c r="B70" s="50" t="s">
        <v>21</v>
      </c>
      <c r="C70" s="50" t="s">
        <v>396</v>
      </c>
      <c r="D70" s="51" t="s">
        <v>297</v>
      </c>
      <c r="E70" s="51" t="s">
        <v>297</v>
      </c>
      <c r="F70" s="52">
        <v>0.6875</v>
      </c>
      <c r="G70" s="52">
        <v>0.7291666666666666</v>
      </c>
      <c r="H70" s="51">
        <f t="shared" si="1"/>
        <v>1</v>
      </c>
      <c r="I70" s="53">
        <v>21.6</v>
      </c>
      <c r="J70" s="53">
        <f t="shared" si="2"/>
        <v>7.2</v>
      </c>
      <c r="K70" s="50" t="s">
        <v>395</v>
      </c>
      <c r="L70" s="50">
        <v>5.0</v>
      </c>
      <c r="M70" s="50" t="s">
        <v>454</v>
      </c>
      <c r="N70" s="50">
        <v>3.0</v>
      </c>
      <c r="O70" s="50"/>
      <c r="P70" s="50"/>
      <c r="Q70" s="50"/>
      <c r="R70" s="50"/>
      <c r="S70" s="50"/>
      <c r="T70" s="50"/>
      <c r="U70" s="50"/>
      <c r="V70" s="50"/>
      <c r="W70" s="50"/>
      <c r="X70" s="50"/>
      <c r="Y70" s="50"/>
      <c r="Z70" s="50"/>
      <c r="AA70" s="50"/>
      <c r="AB70" s="50"/>
      <c r="AC70" s="50"/>
      <c r="AD70" s="50"/>
    </row>
    <row r="71" ht="15.75" customHeight="1">
      <c r="A71" s="50" t="s">
        <v>453</v>
      </c>
      <c r="B71" s="50" t="s">
        <v>93</v>
      </c>
      <c r="C71" s="50" t="s">
        <v>461</v>
      </c>
      <c r="D71" s="51" t="s">
        <v>108</v>
      </c>
      <c r="E71" s="51" t="s">
        <v>109</v>
      </c>
      <c r="F71" s="52">
        <v>0.3541666666666667</v>
      </c>
      <c r="G71" s="52">
        <v>0.6805555555555556</v>
      </c>
      <c r="H71" s="51">
        <f t="shared" si="1"/>
        <v>7.833333333</v>
      </c>
      <c r="I71" s="53">
        <v>38.0</v>
      </c>
      <c r="J71" s="53">
        <f t="shared" si="2"/>
        <v>4.85106383</v>
      </c>
      <c r="K71" s="50" t="s">
        <v>387</v>
      </c>
      <c r="L71" s="50">
        <v>10.0</v>
      </c>
      <c r="M71" s="54" t="s">
        <v>462</v>
      </c>
      <c r="N71" s="50">
        <v>1.0</v>
      </c>
      <c r="O71" s="50"/>
      <c r="P71" s="50"/>
      <c r="Q71" s="50"/>
      <c r="R71" s="50"/>
      <c r="S71" s="50"/>
      <c r="T71" s="50"/>
      <c r="U71" s="50"/>
      <c r="V71" s="50"/>
      <c r="W71" s="50"/>
      <c r="X71" s="50"/>
      <c r="Y71" s="50"/>
      <c r="Z71" s="50"/>
      <c r="AA71" s="50"/>
      <c r="AB71" s="50"/>
      <c r="AC71" s="50"/>
      <c r="AD71" s="50"/>
    </row>
    <row r="72" ht="15.75" customHeight="1">
      <c r="A72" s="50" t="s">
        <v>453</v>
      </c>
      <c r="B72" s="55" t="s">
        <v>93</v>
      </c>
      <c r="C72" s="50" t="s">
        <v>463</v>
      </c>
      <c r="D72" s="51" t="s">
        <v>384</v>
      </c>
      <c r="E72" s="51" t="s">
        <v>385</v>
      </c>
      <c r="F72" s="52">
        <v>0.3541666666666667</v>
      </c>
      <c r="G72" s="52">
        <v>0.6805555555555556</v>
      </c>
      <c r="H72" s="51">
        <f t="shared" si="1"/>
        <v>7.833333333</v>
      </c>
      <c r="I72" s="53">
        <v>38.0</v>
      </c>
      <c r="J72" s="53">
        <f t="shared" si="2"/>
        <v>4.85106383</v>
      </c>
      <c r="K72" s="50" t="s">
        <v>392</v>
      </c>
      <c r="L72" s="50">
        <v>9.0</v>
      </c>
      <c r="M72" s="54" t="s">
        <v>462</v>
      </c>
      <c r="N72" s="50">
        <v>1.0</v>
      </c>
      <c r="O72" s="50"/>
      <c r="P72" s="50"/>
      <c r="Q72" s="50"/>
      <c r="R72" s="50"/>
      <c r="S72" s="50"/>
      <c r="T72" s="50"/>
      <c r="U72" s="50"/>
      <c r="V72" s="50"/>
      <c r="W72" s="50"/>
      <c r="X72" s="50"/>
      <c r="Y72" s="50"/>
      <c r="Z72" s="50"/>
      <c r="AA72" s="50"/>
      <c r="AB72" s="50"/>
      <c r="AC72" s="50"/>
      <c r="AD72" s="50"/>
    </row>
    <row r="73" ht="15.75" customHeight="1">
      <c r="A73" s="55" t="s">
        <v>453</v>
      </c>
      <c r="B73" s="60" t="s">
        <v>93</v>
      </c>
      <c r="C73" s="55" t="s">
        <v>464</v>
      </c>
      <c r="D73" s="56" t="s">
        <v>384</v>
      </c>
      <c r="E73" s="56" t="s">
        <v>385</v>
      </c>
      <c r="F73" s="57">
        <v>0.3541666666666667</v>
      </c>
      <c r="G73" s="57">
        <v>0.6875</v>
      </c>
      <c r="H73" s="51">
        <f t="shared" si="1"/>
        <v>8</v>
      </c>
      <c r="I73" s="58">
        <v>38.0</v>
      </c>
      <c r="J73" s="53">
        <f t="shared" si="2"/>
        <v>4.75</v>
      </c>
      <c r="K73" s="55" t="s">
        <v>392</v>
      </c>
      <c r="L73" s="55">
        <v>3.0</v>
      </c>
      <c r="M73" s="54" t="s">
        <v>462</v>
      </c>
      <c r="N73" s="50">
        <v>1.0</v>
      </c>
      <c r="O73" s="11"/>
      <c r="P73" s="11"/>
      <c r="Q73" s="11"/>
      <c r="R73" s="11"/>
      <c r="S73" s="11"/>
      <c r="T73" s="11"/>
      <c r="U73" s="11"/>
      <c r="V73" s="11"/>
      <c r="W73" s="11"/>
      <c r="X73" s="11"/>
      <c r="Y73" s="11"/>
      <c r="Z73" s="11"/>
      <c r="AA73" s="11"/>
      <c r="AB73" s="11"/>
      <c r="AC73" s="11"/>
      <c r="AD73" s="11"/>
    </row>
    <row r="74" ht="15.75" customHeight="1">
      <c r="A74" s="50" t="s">
        <v>453</v>
      </c>
      <c r="B74" s="50" t="s">
        <v>93</v>
      </c>
      <c r="C74" s="50" t="s">
        <v>465</v>
      </c>
      <c r="D74" s="51" t="s">
        <v>108</v>
      </c>
      <c r="E74" s="51" t="s">
        <v>109</v>
      </c>
      <c r="F74" s="52">
        <v>0.3541666666666667</v>
      </c>
      <c r="G74" s="52">
        <v>0.6805555555555556</v>
      </c>
      <c r="H74" s="51">
        <f t="shared" si="1"/>
        <v>7.833333333</v>
      </c>
      <c r="I74" s="53">
        <v>38.0</v>
      </c>
      <c r="J74" s="53">
        <f t="shared" si="2"/>
        <v>4.85106383</v>
      </c>
      <c r="K74" s="50" t="s">
        <v>387</v>
      </c>
      <c r="L74" s="50">
        <v>10.0</v>
      </c>
      <c r="M74" s="54" t="s">
        <v>466</v>
      </c>
      <c r="N74" s="50">
        <v>1.0</v>
      </c>
      <c r="O74" s="50"/>
      <c r="P74" s="50"/>
      <c r="Q74" s="50"/>
      <c r="R74" s="50"/>
      <c r="S74" s="50"/>
      <c r="T74" s="50"/>
      <c r="U74" s="50"/>
      <c r="V74" s="50"/>
      <c r="W74" s="50"/>
      <c r="X74" s="50"/>
      <c r="Y74" s="50"/>
      <c r="Z74" s="50"/>
      <c r="AA74" s="50"/>
      <c r="AB74" s="50"/>
      <c r="AC74" s="50"/>
      <c r="AD74" s="50"/>
    </row>
    <row r="75" ht="15.75" customHeight="1">
      <c r="A75" s="50" t="s">
        <v>453</v>
      </c>
      <c r="B75" s="55" t="s">
        <v>93</v>
      </c>
      <c r="C75" s="50" t="s">
        <v>467</v>
      </c>
      <c r="D75" s="51" t="s">
        <v>384</v>
      </c>
      <c r="E75" s="51" t="s">
        <v>385</v>
      </c>
      <c r="F75" s="52">
        <v>0.3541666666666667</v>
      </c>
      <c r="G75" s="52">
        <v>0.6805555555555556</v>
      </c>
      <c r="H75" s="51">
        <f t="shared" si="1"/>
        <v>7.833333333</v>
      </c>
      <c r="I75" s="53">
        <v>38.0</v>
      </c>
      <c r="J75" s="53">
        <f t="shared" si="2"/>
        <v>4.85106383</v>
      </c>
      <c r="K75" s="50" t="s">
        <v>392</v>
      </c>
      <c r="L75" s="50">
        <v>7.0</v>
      </c>
      <c r="M75" s="54" t="s">
        <v>466</v>
      </c>
      <c r="N75" s="50">
        <v>1.0</v>
      </c>
      <c r="O75" s="50"/>
      <c r="P75" s="50"/>
      <c r="Q75" s="50"/>
      <c r="R75" s="50"/>
      <c r="S75" s="50"/>
      <c r="T75" s="50"/>
      <c r="U75" s="50"/>
      <c r="V75" s="50"/>
      <c r="W75" s="50"/>
      <c r="X75" s="50"/>
      <c r="Y75" s="50"/>
      <c r="Z75" s="50"/>
      <c r="AA75" s="50"/>
      <c r="AB75" s="50"/>
      <c r="AC75" s="50"/>
      <c r="AD75" s="50"/>
    </row>
    <row r="76" ht="15.75" customHeight="1">
      <c r="A76" s="55" t="s">
        <v>453</v>
      </c>
      <c r="B76" s="60" t="s">
        <v>93</v>
      </c>
      <c r="C76" s="55" t="s">
        <v>468</v>
      </c>
      <c r="D76" s="56" t="s">
        <v>384</v>
      </c>
      <c r="E76" s="56" t="s">
        <v>385</v>
      </c>
      <c r="F76" s="57">
        <v>0.3541666666666667</v>
      </c>
      <c r="G76" s="57">
        <v>0.6875</v>
      </c>
      <c r="H76" s="51">
        <f t="shared" si="1"/>
        <v>8</v>
      </c>
      <c r="I76" s="58">
        <v>38.0</v>
      </c>
      <c r="J76" s="53">
        <f t="shared" si="2"/>
        <v>4.75</v>
      </c>
      <c r="K76" s="55" t="s">
        <v>392</v>
      </c>
      <c r="L76" s="55" t="s">
        <v>431</v>
      </c>
      <c r="M76" s="54" t="s">
        <v>466</v>
      </c>
      <c r="N76" s="50">
        <v>1.0</v>
      </c>
      <c r="O76" s="11"/>
      <c r="P76" s="11"/>
      <c r="Q76" s="11"/>
      <c r="R76" s="11"/>
      <c r="S76" s="11"/>
      <c r="T76" s="11"/>
      <c r="U76" s="11"/>
      <c r="V76" s="11"/>
      <c r="W76" s="11"/>
      <c r="X76" s="11"/>
      <c r="Y76" s="11"/>
      <c r="Z76" s="11"/>
      <c r="AA76" s="11"/>
      <c r="AB76" s="11"/>
      <c r="AC76" s="11"/>
      <c r="AD76" s="11"/>
    </row>
    <row r="77" ht="15.75" customHeight="1">
      <c r="A77" s="50" t="s">
        <v>453</v>
      </c>
      <c r="B77" s="50" t="s">
        <v>93</v>
      </c>
      <c r="C77" s="50" t="s">
        <v>469</v>
      </c>
      <c r="D77" s="51" t="s">
        <v>108</v>
      </c>
      <c r="E77" s="51" t="s">
        <v>109</v>
      </c>
      <c r="F77" s="52">
        <v>0.3541666666666667</v>
      </c>
      <c r="G77" s="52">
        <v>0.6805555555555556</v>
      </c>
      <c r="H77" s="51">
        <f t="shared" si="1"/>
        <v>7.833333333</v>
      </c>
      <c r="I77" s="53">
        <v>38.0</v>
      </c>
      <c r="J77" s="53">
        <f t="shared" si="2"/>
        <v>4.85106383</v>
      </c>
      <c r="K77" s="50" t="s">
        <v>387</v>
      </c>
      <c r="L77" s="50">
        <v>10.0</v>
      </c>
      <c r="M77" s="54" t="s">
        <v>470</v>
      </c>
      <c r="N77" s="50">
        <v>1.0</v>
      </c>
      <c r="O77" s="50"/>
      <c r="P77" s="50"/>
      <c r="Q77" s="50"/>
      <c r="R77" s="50"/>
      <c r="S77" s="50"/>
      <c r="T77" s="50"/>
      <c r="U77" s="50"/>
      <c r="V77" s="50"/>
      <c r="W77" s="50"/>
      <c r="X77" s="50"/>
      <c r="Y77" s="50"/>
      <c r="Z77" s="50"/>
      <c r="AA77" s="50"/>
      <c r="AB77" s="50"/>
      <c r="AC77" s="50"/>
      <c r="AD77" s="50"/>
    </row>
    <row r="78" ht="15.75" customHeight="1">
      <c r="A78" s="50" t="s">
        <v>453</v>
      </c>
      <c r="B78" s="55" t="s">
        <v>93</v>
      </c>
      <c r="C78" s="50" t="s">
        <v>471</v>
      </c>
      <c r="D78" s="51" t="s">
        <v>384</v>
      </c>
      <c r="E78" s="51" t="s">
        <v>385</v>
      </c>
      <c r="F78" s="52">
        <v>0.3541666666666667</v>
      </c>
      <c r="G78" s="52">
        <v>0.6805555555555556</v>
      </c>
      <c r="H78" s="51">
        <f t="shared" si="1"/>
        <v>7.833333333</v>
      </c>
      <c r="I78" s="53">
        <v>38.0</v>
      </c>
      <c r="J78" s="53">
        <f t="shared" si="2"/>
        <v>4.85106383</v>
      </c>
      <c r="K78" s="50" t="s">
        <v>392</v>
      </c>
      <c r="L78" s="50">
        <v>7.0</v>
      </c>
      <c r="M78" s="54" t="s">
        <v>470</v>
      </c>
      <c r="N78" s="50">
        <v>1.0</v>
      </c>
      <c r="O78" s="50"/>
      <c r="P78" s="50"/>
      <c r="Q78" s="50"/>
      <c r="R78" s="50"/>
      <c r="S78" s="50"/>
      <c r="T78" s="50"/>
      <c r="U78" s="50"/>
      <c r="V78" s="50"/>
      <c r="W78" s="50"/>
      <c r="X78" s="50"/>
      <c r="Y78" s="50"/>
      <c r="Z78" s="50"/>
      <c r="AA78" s="50"/>
      <c r="AB78" s="50"/>
      <c r="AC78" s="50"/>
      <c r="AD78" s="50"/>
    </row>
    <row r="79" ht="15.75" customHeight="1">
      <c r="A79" s="55" t="s">
        <v>453</v>
      </c>
      <c r="B79" s="60" t="s">
        <v>93</v>
      </c>
      <c r="C79" s="55" t="s">
        <v>472</v>
      </c>
      <c r="D79" s="56" t="s">
        <v>384</v>
      </c>
      <c r="E79" s="56" t="s">
        <v>385</v>
      </c>
      <c r="F79" s="57">
        <v>0.3541666666666667</v>
      </c>
      <c r="G79" s="57">
        <v>0.6875</v>
      </c>
      <c r="H79" s="51">
        <f t="shared" si="1"/>
        <v>8</v>
      </c>
      <c r="I79" s="58">
        <v>38.0</v>
      </c>
      <c r="J79" s="53">
        <f t="shared" si="2"/>
        <v>4.75</v>
      </c>
      <c r="K79" s="55" t="s">
        <v>392</v>
      </c>
      <c r="L79" s="55">
        <v>1.0</v>
      </c>
      <c r="M79" s="54" t="s">
        <v>470</v>
      </c>
      <c r="N79" s="50">
        <v>1.0</v>
      </c>
      <c r="O79" s="11"/>
      <c r="P79" s="11"/>
      <c r="Q79" s="11"/>
      <c r="R79" s="11"/>
      <c r="S79" s="11"/>
      <c r="T79" s="11"/>
      <c r="U79" s="11"/>
      <c r="V79" s="11"/>
      <c r="W79" s="11"/>
      <c r="X79" s="11"/>
      <c r="Y79" s="11"/>
      <c r="Z79" s="11"/>
      <c r="AA79" s="11"/>
      <c r="AB79" s="11"/>
      <c r="AC79" s="11"/>
      <c r="AD79" s="11"/>
    </row>
    <row r="80" ht="15.75" customHeight="1">
      <c r="A80" s="50" t="s">
        <v>473</v>
      </c>
      <c r="B80" s="50" t="s">
        <v>187</v>
      </c>
      <c r="C80" s="50" t="s">
        <v>474</v>
      </c>
      <c r="D80" s="51" t="s">
        <v>475</v>
      </c>
      <c r="E80" s="51" t="s">
        <v>475</v>
      </c>
      <c r="F80" s="52">
        <v>0.4375</v>
      </c>
      <c r="G80" s="52">
        <v>0.5</v>
      </c>
      <c r="H80" s="51">
        <f t="shared" si="1"/>
        <v>1.5</v>
      </c>
      <c r="I80" s="50" t="s">
        <v>297</v>
      </c>
      <c r="J80" s="53" t="str">
        <f t="shared" si="2"/>
        <v>#VALUE!</v>
      </c>
      <c r="K80" s="50" t="s">
        <v>476</v>
      </c>
      <c r="L80" s="50" t="s">
        <v>371</v>
      </c>
      <c r="M80" s="54" t="s">
        <v>477</v>
      </c>
      <c r="N80" s="50">
        <v>1.0</v>
      </c>
      <c r="O80" s="50"/>
      <c r="P80" s="50"/>
      <c r="Q80" s="50"/>
      <c r="R80" s="50"/>
      <c r="S80" s="50"/>
      <c r="T80" s="50"/>
      <c r="U80" s="50"/>
      <c r="V80" s="50"/>
      <c r="W80" s="50"/>
      <c r="X80" s="50"/>
      <c r="Y80" s="50"/>
      <c r="Z80" s="50"/>
      <c r="AA80" s="50"/>
      <c r="AB80" s="50"/>
      <c r="AC80" s="50"/>
      <c r="AD80" s="50"/>
    </row>
    <row r="81" ht="15.75" customHeight="1">
      <c r="A81" s="50" t="s">
        <v>473</v>
      </c>
      <c r="B81" s="50" t="s">
        <v>35</v>
      </c>
      <c r="C81" s="50" t="s">
        <v>478</v>
      </c>
      <c r="D81" s="51" t="s">
        <v>479</v>
      </c>
      <c r="E81" s="51" t="s">
        <v>479</v>
      </c>
      <c r="F81" s="52">
        <v>0.4375</v>
      </c>
      <c r="G81" s="52">
        <v>0.4583333333333333</v>
      </c>
      <c r="H81" s="51">
        <f t="shared" si="1"/>
        <v>0.5</v>
      </c>
      <c r="I81" s="50" t="s">
        <v>297</v>
      </c>
      <c r="J81" s="53" t="str">
        <f t="shared" si="2"/>
        <v>#VALUE!</v>
      </c>
      <c r="K81" s="50" t="s">
        <v>480</v>
      </c>
      <c r="L81" s="50" t="s">
        <v>371</v>
      </c>
      <c r="M81" s="54" t="s">
        <v>477</v>
      </c>
      <c r="N81" s="50">
        <v>1.0</v>
      </c>
      <c r="O81" s="50"/>
      <c r="P81" s="50"/>
      <c r="Q81" s="50"/>
      <c r="R81" s="50"/>
      <c r="S81" s="50"/>
      <c r="T81" s="50"/>
      <c r="U81" s="50"/>
      <c r="V81" s="50"/>
      <c r="W81" s="50"/>
      <c r="X81" s="50"/>
      <c r="Y81" s="50"/>
      <c r="Z81" s="50"/>
      <c r="AA81" s="50"/>
      <c r="AB81" s="50"/>
      <c r="AC81" s="50"/>
      <c r="AD81" s="50"/>
    </row>
    <row r="82" ht="15.75" customHeight="1">
      <c r="A82" s="50" t="s">
        <v>481</v>
      </c>
      <c r="B82" s="50" t="s">
        <v>208</v>
      </c>
      <c r="C82" s="50" t="s">
        <v>482</v>
      </c>
      <c r="D82" s="51" t="s">
        <v>483</v>
      </c>
      <c r="E82" s="51" t="s">
        <v>484</v>
      </c>
      <c r="F82" s="52">
        <v>0.4166666666666667</v>
      </c>
      <c r="G82" s="52">
        <v>0.4479166666666667</v>
      </c>
      <c r="H82" s="51">
        <f t="shared" si="1"/>
        <v>0.75</v>
      </c>
      <c r="I82" s="61" t="s">
        <v>297</v>
      </c>
      <c r="J82" s="53" t="str">
        <f t="shared" si="2"/>
        <v>#VALUE!</v>
      </c>
      <c r="K82" s="50" t="s">
        <v>485</v>
      </c>
      <c r="L82" s="50" t="s">
        <v>371</v>
      </c>
      <c r="M82" s="54" t="s">
        <v>486</v>
      </c>
      <c r="N82" s="50">
        <v>1.0</v>
      </c>
      <c r="O82" s="50"/>
      <c r="P82" s="50"/>
      <c r="Q82" s="50"/>
      <c r="R82" s="50"/>
      <c r="S82" s="50"/>
      <c r="T82" s="50"/>
      <c r="U82" s="50"/>
      <c r="V82" s="50"/>
      <c r="W82" s="50"/>
      <c r="X82" s="50"/>
      <c r="Y82" s="50"/>
      <c r="Z82" s="50"/>
      <c r="AA82" s="50"/>
      <c r="AB82" s="50"/>
      <c r="AC82" s="50"/>
      <c r="AD82" s="50"/>
    </row>
    <row r="83" ht="15.75" customHeight="1">
      <c r="A83" s="50" t="s">
        <v>481</v>
      </c>
      <c r="B83" s="50" t="s">
        <v>35</v>
      </c>
      <c r="C83" s="50" t="s">
        <v>487</v>
      </c>
      <c r="D83" s="51" t="s">
        <v>479</v>
      </c>
      <c r="E83" s="51" t="s">
        <v>479</v>
      </c>
      <c r="F83" s="52">
        <v>0.5416666666666666</v>
      </c>
      <c r="G83" s="52">
        <v>0.5833333333333334</v>
      </c>
      <c r="H83" s="51">
        <f t="shared" si="1"/>
        <v>1</v>
      </c>
      <c r="I83" s="61" t="s">
        <v>297</v>
      </c>
      <c r="J83" s="53" t="str">
        <f t="shared" si="2"/>
        <v>#VALUE!</v>
      </c>
      <c r="K83" s="50" t="s">
        <v>488</v>
      </c>
      <c r="L83" s="50" t="s">
        <v>371</v>
      </c>
      <c r="M83" s="54" t="s">
        <v>486</v>
      </c>
      <c r="N83" s="50">
        <v>1.0</v>
      </c>
      <c r="O83" s="50"/>
      <c r="P83" s="50"/>
      <c r="Q83" s="50"/>
      <c r="R83" s="50"/>
      <c r="S83" s="50"/>
      <c r="T83" s="50"/>
      <c r="U83" s="50"/>
      <c r="V83" s="50"/>
      <c r="W83" s="50"/>
      <c r="X83" s="50"/>
      <c r="Y83" s="50"/>
      <c r="Z83" s="50"/>
      <c r="AA83" s="50"/>
      <c r="AB83" s="50"/>
      <c r="AC83" s="50"/>
      <c r="AD83" s="50"/>
    </row>
    <row r="84" ht="15.75" customHeight="1">
      <c r="A84" s="50" t="s">
        <v>489</v>
      </c>
      <c r="B84" s="50" t="s">
        <v>208</v>
      </c>
      <c r="C84" s="50" t="s">
        <v>490</v>
      </c>
      <c r="D84" s="51" t="s">
        <v>297</v>
      </c>
      <c r="E84" s="51" t="s">
        <v>297</v>
      </c>
      <c r="F84" s="52">
        <v>0.75</v>
      </c>
      <c r="G84" s="52">
        <v>0.8125</v>
      </c>
      <c r="H84" s="51">
        <f t="shared" si="1"/>
        <v>1.5</v>
      </c>
      <c r="I84" s="53" t="s">
        <v>297</v>
      </c>
      <c r="J84" s="53" t="str">
        <f t="shared" si="2"/>
        <v>#VALUE!</v>
      </c>
      <c r="K84" s="50" t="s">
        <v>491</v>
      </c>
      <c r="L84" s="50" t="s">
        <v>371</v>
      </c>
      <c r="M84" s="54" t="s">
        <v>492</v>
      </c>
      <c r="N84" s="50">
        <v>1.0</v>
      </c>
      <c r="O84" s="50"/>
      <c r="P84" s="50"/>
      <c r="Q84" s="50"/>
      <c r="R84" s="50"/>
      <c r="S84" s="50"/>
      <c r="T84" s="50"/>
      <c r="U84" s="50"/>
      <c r="V84" s="50"/>
      <c r="W84" s="50"/>
      <c r="X84" s="50"/>
      <c r="Y84" s="50"/>
      <c r="Z84" s="50"/>
      <c r="AA84" s="50"/>
      <c r="AB84" s="50"/>
      <c r="AC84" s="50"/>
      <c r="AD84" s="50"/>
    </row>
    <row r="85" ht="15.75" customHeight="1">
      <c r="A85" s="50" t="s">
        <v>493</v>
      </c>
      <c r="B85" s="50" t="s">
        <v>208</v>
      </c>
      <c r="C85" s="50" t="s">
        <v>494</v>
      </c>
      <c r="D85" s="51" t="s">
        <v>495</v>
      </c>
      <c r="E85" s="51" t="s">
        <v>495</v>
      </c>
      <c r="F85" s="52">
        <v>0.4375</v>
      </c>
      <c r="G85" s="52">
        <v>0.4791666666666667</v>
      </c>
      <c r="H85" s="51">
        <f t="shared" si="1"/>
        <v>1</v>
      </c>
      <c r="I85" s="53" t="s">
        <v>297</v>
      </c>
      <c r="J85" s="53" t="str">
        <f t="shared" si="2"/>
        <v>#VALUE!</v>
      </c>
      <c r="K85" s="50" t="s">
        <v>496</v>
      </c>
      <c r="L85" s="50" t="s">
        <v>371</v>
      </c>
      <c r="M85" s="54" t="s">
        <v>497</v>
      </c>
      <c r="N85" s="50">
        <v>1.0</v>
      </c>
      <c r="O85" s="50"/>
      <c r="P85" s="50"/>
      <c r="Q85" s="50"/>
      <c r="R85" s="50"/>
      <c r="S85" s="50"/>
      <c r="T85" s="50"/>
      <c r="U85" s="50"/>
      <c r="V85" s="50"/>
      <c r="W85" s="50"/>
      <c r="X85" s="50"/>
      <c r="Y85" s="50"/>
      <c r="Z85" s="50"/>
      <c r="AA85" s="50"/>
      <c r="AB85" s="50"/>
      <c r="AC85" s="50"/>
      <c r="AD85" s="50"/>
    </row>
    <row r="86" ht="15.75" customHeight="1">
      <c r="A86" s="50" t="s">
        <v>498</v>
      </c>
      <c r="B86" s="50" t="s">
        <v>208</v>
      </c>
      <c r="C86" s="50" t="s">
        <v>499</v>
      </c>
      <c r="D86" s="51" t="s">
        <v>297</v>
      </c>
      <c r="E86" s="51" t="s">
        <v>297</v>
      </c>
      <c r="F86" s="52">
        <v>0.4166666666666667</v>
      </c>
      <c r="G86" s="52">
        <v>0.5833333333333334</v>
      </c>
      <c r="H86" s="51">
        <f t="shared" si="1"/>
        <v>4</v>
      </c>
      <c r="I86" s="53" t="s">
        <v>297</v>
      </c>
      <c r="J86" s="53" t="str">
        <f t="shared" si="2"/>
        <v>#VALUE!</v>
      </c>
      <c r="K86" s="50" t="s">
        <v>500</v>
      </c>
      <c r="L86" s="50" t="s">
        <v>371</v>
      </c>
      <c r="M86" s="54" t="s">
        <v>501</v>
      </c>
      <c r="N86" s="50">
        <v>1.0</v>
      </c>
      <c r="O86" s="50"/>
      <c r="P86" s="50"/>
      <c r="Q86" s="50"/>
      <c r="R86" s="50"/>
      <c r="S86" s="50"/>
      <c r="T86" s="50"/>
      <c r="U86" s="50"/>
      <c r="V86" s="50"/>
      <c r="W86" s="50"/>
      <c r="X86" s="50"/>
      <c r="Y86" s="50"/>
      <c r="Z86" s="50"/>
      <c r="AA86" s="50"/>
      <c r="AB86" s="50"/>
      <c r="AC86" s="50"/>
      <c r="AD86" s="50"/>
    </row>
    <row r="87" ht="15.75" customHeight="1">
      <c r="A87" s="50" t="s">
        <v>502</v>
      </c>
      <c r="B87" s="50" t="s">
        <v>208</v>
      </c>
      <c r="C87" s="50" t="s">
        <v>503</v>
      </c>
      <c r="D87" s="51" t="s">
        <v>479</v>
      </c>
      <c r="E87" s="51" t="s">
        <v>479</v>
      </c>
      <c r="F87" s="52">
        <v>0.4375</v>
      </c>
      <c r="G87" s="52">
        <v>0.4583333333333333</v>
      </c>
      <c r="H87" s="51">
        <f t="shared" si="1"/>
        <v>0.5</v>
      </c>
      <c r="I87" s="53" t="s">
        <v>297</v>
      </c>
      <c r="J87" s="53" t="str">
        <f t="shared" si="2"/>
        <v>#VALUE!</v>
      </c>
      <c r="K87" s="50" t="s">
        <v>504</v>
      </c>
      <c r="L87" s="50" t="s">
        <v>371</v>
      </c>
      <c r="M87" s="54" t="s">
        <v>505</v>
      </c>
      <c r="N87" s="50">
        <v>1.0</v>
      </c>
      <c r="O87" s="50"/>
      <c r="P87" s="50"/>
      <c r="Q87" s="50"/>
      <c r="R87" s="50"/>
      <c r="S87" s="50"/>
      <c r="T87" s="50"/>
      <c r="U87" s="50"/>
      <c r="V87" s="50"/>
      <c r="W87" s="50"/>
      <c r="X87" s="50"/>
      <c r="Y87" s="50"/>
      <c r="Z87" s="50"/>
      <c r="AA87" s="50"/>
      <c r="AB87" s="50"/>
      <c r="AC87" s="50"/>
      <c r="AD87" s="50"/>
    </row>
    <row r="88" ht="15.75" customHeight="1">
      <c r="A88" s="50" t="s">
        <v>502</v>
      </c>
      <c r="B88" s="50" t="s">
        <v>208</v>
      </c>
      <c r="C88" s="50" t="s">
        <v>506</v>
      </c>
      <c r="D88" s="51" t="s">
        <v>479</v>
      </c>
      <c r="E88" s="51" t="s">
        <v>479</v>
      </c>
      <c r="F88" s="52">
        <v>0.4583333333333333</v>
      </c>
      <c r="G88" s="52">
        <v>0.5</v>
      </c>
      <c r="H88" s="51">
        <f t="shared" si="1"/>
        <v>1</v>
      </c>
      <c r="I88" s="53" t="s">
        <v>297</v>
      </c>
      <c r="J88" s="53" t="str">
        <f t="shared" si="2"/>
        <v>#VALUE!</v>
      </c>
      <c r="K88" s="50" t="s">
        <v>507</v>
      </c>
      <c r="L88" s="50" t="s">
        <v>371</v>
      </c>
      <c r="M88" s="54" t="s">
        <v>505</v>
      </c>
      <c r="N88" s="50">
        <v>1.0</v>
      </c>
      <c r="O88" s="50"/>
      <c r="P88" s="50"/>
      <c r="Q88" s="50"/>
      <c r="R88" s="50"/>
      <c r="S88" s="50"/>
      <c r="T88" s="50"/>
      <c r="U88" s="50"/>
      <c r="V88" s="50"/>
      <c r="W88" s="50"/>
      <c r="X88" s="50"/>
      <c r="Y88" s="50"/>
      <c r="Z88" s="50"/>
      <c r="AA88" s="50"/>
      <c r="AB88" s="50"/>
      <c r="AC88" s="50"/>
      <c r="AD88" s="50"/>
    </row>
    <row r="89" ht="15.75" customHeight="1">
      <c r="A89" s="50" t="s">
        <v>508</v>
      </c>
      <c r="B89" s="50" t="s">
        <v>208</v>
      </c>
      <c r="C89" s="50" t="s">
        <v>482</v>
      </c>
      <c r="D89" s="51" t="s">
        <v>483</v>
      </c>
      <c r="E89" s="51" t="s">
        <v>484</v>
      </c>
      <c r="F89" s="52">
        <v>0.4166666666666667</v>
      </c>
      <c r="G89" s="52">
        <v>0.4479166666666667</v>
      </c>
      <c r="H89" s="51">
        <f t="shared" si="1"/>
        <v>0.75</v>
      </c>
      <c r="I89" s="53" t="s">
        <v>297</v>
      </c>
      <c r="J89" s="53" t="str">
        <f t="shared" si="2"/>
        <v>#VALUE!</v>
      </c>
      <c r="K89" s="50" t="s">
        <v>485</v>
      </c>
      <c r="L89" s="50" t="s">
        <v>297</v>
      </c>
      <c r="M89" s="54" t="s">
        <v>509</v>
      </c>
      <c r="N89" s="50">
        <v>1.0</v>
      </c>
      <c r="O89" s="50"/>
      <c r="P89" s="50"/>
      <c r="Q89" s="50"/>
      <c r="R89" s="50"/>
      <c r="S89" s="50"/>
      <c r="T89" s="50"/>
      <c r="U89" s="50"/>
      <c r="V89" s="50"/>
      <c r="W89" s="50"/>
      <c r="X89" s="50"/>
      <c r="Y89" s="50"/>
      <c r="Z89" s="50"/>
      <c r="AA89" s="50"/>
      <c r="AB89" s="50"/>
      <c r="AC89" s="50"/>
      <c r="AD89" s="50"/>
    </row>
    <row r="90" ht="15.75" customHeight="1">
      <c r="A90" s="50" t="s">
        <v>508</v>
      </c>
      <c r="B90" s="50" t="s">
        <v>35</v>
      </c>
      <c r="C90" s="50" t="s">
        <v>510</v>
      </c>
      <c r="D90" s="51" t="s">
        <v>479</v>
      </c>
      <c r="E90" s="51" t="s">
        <v>479</v>
      </c>
      <c r="F90" s="52">
        <v>0.5416666666666666</v>
      </c>
      <c r="G90" s="52">
        <v>0.5833333333333334</v>
      </c>
      <c r="H90" s="51">
        <f t="shared" si="1"/>
        <v>1</v>
      </c>
      <c r="I90" s="50" t="s">
        <v>297</v>
      </c>
      <c r="J90" s="53" t="str">
        <f t="shared" si="2"/>
        <v>#VALUE!</v>
      </c>
      <c r="K90" s="50" t="s">
        <v>511</v>
      </c>
      <c r="L90" s="50" t="s">
        <v>297</v>
      </c>
      <c r="M90" s="54" t="s">
        <v>509</v>
      </c>
      <c r="N90" s="50">
        <v>1.0</v>
      </c>
      <c r="O90" s="50"/>
      <c r="P90" s="50"/>
      <c r="Q90" s="50"/>
      <c r="R90" s="50"/>
      <c r="S90" s="50"/>
      <c r="T90" s="50"/>
      <c r="U90" s="50"/>
      <c r="V90" s="50"/>
      <c r="W90" s="50"/>
      <c r="X90" s="50"/>
      <c r="Y90" s="50"/>
      <c r="Z90" s="50"/>
      <c r="AA90" s="50"/>
      <c r="AB90" s="50"/>
      <c r="AC90" s="50"/>
      <c r="AD90" s="50"/>
    </row>
    <row r="91" ht="15.75" customHeight="1">
      <c r="A91" s="50" t="s">
        <v>512</v>
      </c>
      <c r="B91" s="50" t="s">
        <v>208</v>
      </c>
      <c r="C91" s="50" t="s">
        <v>490</v>
      </c>
      <c r="D91" s="51" t="s">
        <v>297</v>
      </c>
      <c r="E91" s="51" t="s">
        <v>297</v>
      </c>
      <c r="F91" s="52">
        <v>0.75</v>
      </c>
      <c r="G91" s="52">
        <v>0.8125</v>
      </c>
      <c r="H91" s="51">
        <f t="shared" si="1"/>
        <v>1.5</v>
      </c>
      <c r="I91" s="50" t="s">
        <v>297</v>
      </c>
      <c r="J91" s="53" t="str">
        <f t="shared" si="2"/>
        <v>#VALUE!</v>
      </c>
      <c r="K91" s="50" t="s">
        <v>491</v>
      </c>
      <c r="L91" s="50" t="s">
        <v>297</v>
      </c>
      <c r="M91" s="54" t="s">
        <v>513</v>
      </c>
      <c r="N91" s="50">
        <v>1.0</v>
      </c>
      <c r="O91" s="50"/>
      <c r="P91" s="50"/>
      <c r="Q91" s="50"/>
      <c r="R91" s="50"/>
      <c r="S91" s="50"/>
      <c r="T91" s="50"/>
      <c r="U91" s="50"/>
      <c r="V91" s="50"/>
      <c r="W91" s="50"/>
      <c r="X91" s="50"/>
      <c r="Y91" s="50"/>
      <c r="Z91" s="50"/>
      <c r="AA91" s="50"/>
      <c r="AB91" s="50"/>
      <c r="AC91" s="50"/>
      <c r="AD91" s="50"/>
    </row>
    <row r="92" ht="15.75" customHeight="1">
      <c r="A92" s="50" t="s">
        <v>514</v>
      </c>
      <c r="B92" s="50" t="s">
        <v>208</v>
      </c>
      <c r="C92" s="50" t="s">
        <v>494</v>
      </c>
      <c r="D92" s="51" t="s">
        <v>495</v>
      </c>
      <c r="E92" s="51" t="s">
        <v>495</v>
      </c>
      <c r="F92" s="52">
        <v>0.4375</v>
      </c>
      <c r="G92" s="62">
        <v>0.4791666666666667</v>
      </c>
      <c r="H92" s="51">
        <f t="shared" si="1"/>
        <v>1</v>
      </c>
      <c r="I92" s="50" t="s">
        <v>297</v>
      </c>
      <c r="J92" s="53" t="str">
        <f t="shared" si="2"/>
        <v>#VALUE!</v>
      </c>
      <c r="K92" s="50" t="s">
        <v>496</v>
      </c>
      <c r="L92" s="50" t="s">
        <v>297</v>
      </c>
      <c r="M92" s="54" t="s">
        <v>515</v>
      </c>
      <c r="N92" s="50">
        <v>1.0</v>
      </c>
      <c r="O92" s="50"/>
      <c r="P92" s="50"/>
      <c r="Q92" s="50"/>
      <c r="R92" s="50"/>
      <c r="S92" s="50"/>
      <c r="T92" s="50"/>
      <c r="U92" s="50"/>
      <c r="V92" s="50"/>
      <c r="W92" s="50"/>
      <c r="X92" s="50"/>
      <c r="Y92" s="50"/>
      <c r="Z92" s="50"/>
      <c r="AA92" s="50"/>
      <c r="AB92" s="50"/>
      <c r="AC92" s="50"/>
      <c r="AD92" s="50"/>
    </row>
    <row r="93" ht="15.75" customHeight="1">
      <c r="A93" s="50" t="s">
        <v>516</v>
      </c>
      <c r="B93" s="50" t="s">
        <v>187</v>
      </c>
      <c r="C93" s="50" t="s">
        <v>517</v>
      </c>
      <c r="D93" s="51" t="s">
        <v>297</v>
      </c>
      <c r="E93" s="51" t="s">
        <v>297</v>
      </c>
      <c r="F93" s="52">
        <v>0.4166666666666667</v>
      </c>
      <c r="G93" s="52">
        <v>0.5833333333333334</v>
      </c>
      <c r="H93" s="51">
        <f t="shared" si="1"/>
        <v>4</v>
      </c>
      <c r="I93" s="50" t="s">
        <v>297</v>
      </c>
      <c r="J93" s="53" t="str">
        <f t="shared" si="2"/>
        <v>#VALUE!</v>
      </c>
      <c r="K93" s="50" t="s">
        <v>518</v>
      </c>
      <c r="L93" s="50" t="s">
        <v>297</v>
      </c>
      <c r="M93" s="54" t="s">
        <v>519</v>
      </c>
      <c r="N93" s="50">
        <v>1.0</v>
      </c>
      <c r="O93" s="50"/>
      <c r="P93" s="50"/>
      <c r="Q93" s="50"/>
      <c r="R93" s="50"/>
      <c r="S93" s="50"/>
      <c r="T93" s="50"/>
      <c r="U93" s="50"/>
      <c r="V93" s="50"/>
      <c r="W93" s="50"/>
      <c r="X93" s="50"/>
      <c r="Y93" s="50"/>
      <c r="Z93" s="50"/>
      <c r="AA93" s="50"/>
      <c r="AB93" s="50"/>
      <c r="AC93" s="50"/>
      <c r="AD93" s="50"/>
    </row>
    <row r="94" ht="15.75" customHeight="1">
      <c r="A94" s="50" t="s">
        <v>520</v>
      </c>
      <c r="B94" s="50" t="s">
        <v>35</v>
      </c>
      <c r="C94" s="50" t="s">
        <v>487</v>
      </c>
      <c r="D94" s="51" t="s">
        <v>479</v>
      </c>
      <c r="E94" s="51" t="s">
        <v>479</v>
      </c>
      <c r="F94" s="52">
        <v>0.4375</v>
      </c>
      <c r="G94" s="52">
        <v>0.4791666666666667</v>
      </c>
      <c r="H94" s="51">
        <f t="shared" si="1"/>
        <v>1</v>
      </c>
      <c r="I94" s="50" t="s">
        <v>297</v>
      </c>
      <c r="J94" s="53" t="str">
        <f t="shared" si="2"/>
        <v>#VALUE!</v>
      </c>
      <c r="K94" s="50" t="s">
        <v>488</v>
      </c>
      <c r="L94" s="50" t="s">
        <v>297</v>
      </c>
      <c r="M94" s="54" t="s">
        <v>521</v>
      </c>
      <c r="N94" s="50">
        <v>1.0</v>
      </c>
      <c r="O94" s="50"/>
      <c r="P94" s="50"/>
      <c r="Q94" s="50"/>
      <c r="R94" s="50"/>
      <c r="S94" s="50"/>
      <c r="T94" s="50"/>
      <c r="U94" s="50"/>
      <c r="V94" s="50"/>
      <c r="W94" s="50"/>
      <c r="X94" s="50"/>
      <c r="Y94" s="50"/>
      <c r="Z94" s="50"/>
      <c r="AA94" s="50"/>
      <c r="AB94" s="50"/>
      <c r="AC94" s="50"/>
      <c r="AD94" s="50"/>
    </row>
    <row r="95" ht="15.75" customHeight="1">
      <c r="A95" s="50" t="s">
        <v>520</v>
      </c>
      <c r="B95" s="50" t="s">
        <v>35</v>
      </c>
      <c r="C95" s="50" t="s">
        <v>510</v>
      </c>
      <c r="D95" s="51" t="s">
        <v>479</v>
      </c>
      <c r="E95" s="51" t="s">
        <v>479</v>
      </c>
      <c r="F95" s="52">
        <v>0.4583333333333333</v>
      </c>
      <c r="G95" s="52">
        <v>0.5</v>
      </c>
      <c r="H95" s="51">
        <f t="shared" si="1"/>
        <v>1</v>
      </c>
      <c r="I95" s="50" t="s">
        <v>297</v>
      </c>
      <c r="J95" s="53" t="str">
        <f t="shared" si="2"/>
        <v>#VALUE!</v>
      </c>
      <c r="K95" s="50" t="s">
        <v>511</v>
      </c>
      <c r="L95" s="50" t="s">
        <v>297</v>
      </c>
      <c r="M95" s="54" t="s">
        <v>521</v>
      </c>
      <c r="N95" s="50">
        <v>1.0</v>
      </c>
      <c r="O95" s="50"/>
      <c r="P95" s="50"/>
      <c r="Q95" s="50"/>
      <c r="R95" s="50"/>
      <c r="S95" s="50"/>
      <c r="T95" s="50"/>
      <c r="U95" s="50"/>
      <c r="V95" s="50"/>
      <c r="W95" s="50"/>
      <c r="X95" s="50"/>
      <c r="Y95" s="50"/>
      <c r="Z95" s="50"/>
      <c r="AA95" s="50"/>
      <c r="AB95" s="50"/>
      <c r="AC95" s="50"/>
      <c r="AD95" s="50"/>
    </row>
    <row r="96" ht="15.75" customHeight="1">
      <c r="A96" s="50" t="s">
        <v>522</v>
      </c>
      <c r="B96" s="50" t="s">
        <v>208</v>
      </c>
      <c r="C96" s="50" t="s">
        <v>482</v>
      </c>
      <c r="D96" s="51" t="s">
        <v>483</v>
      </c>
      <c r="E96" s="51" t="s">
        <v>484</v>
      </c>
      <c r="F96" s="52">
        <v>0.4166666666666667</v>
      </c>
      <c r="G96" s="52">
        <v>0.4479166666666667</v>
      </c>
      <c r="H96" s="51">
        <f t="shared" si="1"/>
        <v>0.75</v>
      </c>
      <c r="I96" s="50" t="s">
        <v>297</v>
      </c>
      <c r="J96" s="53" t="str">
        <f t="shared" si="2"/>
        <v>#VALUE!</v>
      </c>
      <c r="K96" s="50" t="s">
        <v>485</v>
      </c>
      <c r="L96" s="50" t="s">
        <v>297</v>
      </c>
      <c r="M96" s="54" t="s">
        <v>523</v>
      </c>
      <c r="N96" s="50">
        <v>1.0</v>
      </c>
      <c r="O96" s="50"/>
      <c r="P96" s="50"/>
      <c r="Q96" s="50"/>
      <c r="R96" s="50"/>
      <c r="S96" s="50"/>
      <c r="T96" s="50"/>
      <c r="U96" s="50"/>
      <c r="V96" s="50"/>
      <c r="W96" s="50"/>
      <c r="X96" s="50"/>
      <c r="Y96" s="50"/>
      <c r="Z96" s="50"/>
      <c r="AA96" s="50"/>
      <c r="AB96" s="50"/>
      <c r="AC96" s="50"/>
      <c r="AD96" s="50"/>
    </row>
    <row r="97" ht="15.75" customHeight="1">
      <c r="A97" s="50" t="s">
        <v>522</v>
      </c>
      <c r="B97" s="50" t="s">
        <v>208</v>
      </c>
      <c r="C97" s="50" t="s">
        <v>506</v>
      </c>
      <c r="D97" s="51" t="s">
        <v>479</v>
      </c>
      <c r="E97" s="51" t="s">
        <v>479</v>
      </c>
      <c r="F97" s="52">
        <v>0.5416666666666666</v>
      </c>
      <c r="G97" s="52">
        <v>0.5833333333333334</v>
      </c>
      <c r="H97" s="51">
        <f t="shared" si="1"/>
        <v>1</v>
      </c>
      <c r="I97" s="50" t="s">
        <v>297</v>
      </c>
      <c r="J97" s="53" t="str">
        <f t="shared" si="2"/>
        <v>#VALUE!</v>
      </c>
      <c r="K97" s="50" t="s">
        <v>507</v>
      </c>
      <c r="L97" s="50" t="s">
        <v>297</v>
      </c>
      <c r="M97" s="54" t="s">
        <v>523</v>
      </c>
      <c r="N97" s="50">
        <v>1.0</v>
      </c>
      <c r="O97" s="50"/>
      <c r="P97" s="50"/>
      <c r="Q97" s="50"/>
      <c r="R97" s="50"/>
      <c r="S97" s="50"/>
      <c r="T97" s="50"/>
      <c r="U97" s="50"/>
      <c r="V97" s="50"/>
      <c r="W97" s="50"/>
      <c r="X97" s="50"/>
      <c r="Y97" s="50"/>
      <c r="Z97" s="50"/>
      <c r="AA97" s="50"/>
      <c r="AB97" s="50"/>
      <c r="AC97" s="50"/>
      <c r="AD97" s="50"/>
    </row>
    <row r="98" ht="15.75" customHeight="1">
      <c r="A98" s="50" t="s">
        <v>524</v>
      </c>
      <c r="B98" s="50" t="s">
        <v>208</v>
      </c>
      <c r="C98" s="50" t="s">
        <v>490</v>
      </c>
      <c r="D98" s="51" t="s">
        <v>297</v>
      </c>
      <c r="E98" s="51" t="s">
        <v>297</v>
      </c>
      <c r="F98" s="52">
        <v>0.75</v>
      </c>
      <c r="G98" s="52">
        <v>0.8125</v>
      </c>
      <c r="H98" s="51">
        <f t="shared" si="1"/>
        <v>1.5</v>
      </c>
      <c r="I98" s="50" t="s">
        <v>297</v>
      </c>
      <c r="J98" s="53" t="str">
        <f t="shared" si="2"/>
        <v>#VALUE!</v>
      </c>
      <c r="K98" s="50" t="s">
        <v>491</v>
      </c>
      <c r="L98" s="50" t="s">
        <v>297</v>
      </c>
      <c r="M98" s="54" t="s">
        <v>525</v>
      </c>
      <c r="N98" s="50">
        <v>1.0</v>
      </c>
      <c r="O98" s="50"/>
      <c r="P98" s="50"/>
      <c r="Q98" s="50"/>
      <c r="R98" s="50"/>
      <c r="S98" s="50"/>
      <c r="T98" s="50"/>
      <c r="U98" s="50"/>
      <c r="V98" s="50"/>
      <c r="W98" s="50"/>
      <c r="X98" s="50"/>
      <c r="Y98" s="50"/>
      <c r="Z98" s="50"/>
      <c r="AA98" s="50"/>
      <c r="AB98" s="50"/>
      <c r="AC98" s="50"/>
      <c r="AD98" s="50"/>
    </row>
    <row r="99" ht="15.75" customHeight="1">
      <c r="A99" s="50" t="s">
        <v>526</v>
      </c>
      <c r="B99" s="50" t="s">
        <v>208</v>
      </c>
      <c r="C99" s="50" t="s">
        <v>494</v>
      </c>
      <c r="D99" s="51" t="s">
        <v>495</v>
      </c>
      <c r="E99" s="51" t="s">
        <v>495</v>
      </c>
      <c r="F99" s="52">
        <v>0.4375</v>
      </c>
      <c r="G99" s="52">
        <v>0.4791666666666667</v>
      </c>
      <c r="H99" s="51">
        <f t="shared" si="1"/>
        <v>1</v>
      </c>
      <c r="I99" s="50" t="s">
        <v>297</v>
      </c>
      <c r="J99" s="53" t="str">
        <f t="shared" si="2"/>
        <v>#VALUE!</v>
      </c>
      <c r="K99" s="50" t="s">
        <v>496</v>
      </c>
      <c r="L99" s="50" t="s">
        <v>297</v>
      </c>
      <c r="M99" s="54" t="s">
        <v>527</v>
      </c>
      <c r="N99" s="50">
        <v>1.0</v>
      </c>
      <c r="O99" s="50"/>
      <c r="P99" s="50"/>
      <c r="Q99" s="50"/>
      <c r="R99" s="50"/>
      <c r="S99" s="50"/>
      <c r="T99" s="50"/>
      <c r="U99" s="50"/>
      <c r="V99" s="50"/>
      <c r="W99" s="50"/>
      <c r="X99" s="50"/>
      <c r="Y99" s="50"/>
      <c r="Z99" s="50"/>
      <c r="AA99" s="50"/>
      <c r="AB99" s="50"/>
      <c r="AC99" s="50"/>
      <c r="AD99" s="50"/>
    </row>
    <row r="100" ht="15.75" customHeight="1">
      <c r="A100" s="50" t="s">
        <v>528</v>
      </c>
      <c r="B100" s="50" t="s">
        <v>208</v>
      </c>
      <c r="C100" s="50" t="s">
        <v>529</v>
      </c>
      <c r="D100" s="51" t="s">
        <v>297</v>
      </c>
      <c r="E100" s="51" t="s">
        <v>297</v>
      </c>
      <c r="F100" s="52">
        <v>0.4166666666666667</v>
      </c>
      <c r="G100" s="52">
        <v>0.5833333333333334</v>
      </c>
      <c r="H100" s="51">
        <f t="shared" si="1"/>
        <v>4</v>
      </c>
      <c r="I100" s="50" t="s">
        <v>297</v>
      </c>
      <c r="J100" s="53" t="str">
        <f t="shared" si="2"/>
        <v>#VALUE!</v>
      </c>
      <c r="K100" s="50" t="s">
        <v>530</v>
      </c>
      <c r="L100" s="50" t="s">
        <v>297</v>
      </c>
      <c r="M100" s="54" t="s">
        <v>531</v>
      </c>
      <c r="N100" s="50">
        <v>1.0</v>
      </c>
      <c r="O100" s="50"/>
      <c r="P100" s="50"/>
      <c r="Q100" s="50"/>
      <c r="R100" s="50"/>
      <c r="S100" s="50"/>
      <c r="T100" s="50"/>
      <c r="U100" s="50"/>
      <c r="V100" s="50"/>
      <c r="W100" s="50"/>
      <c r="X100" s="50"/>
      <c r="Y100" s="50"/>
      <c r="Z100" s="50"/>
      <c r="AA100" s="50"/>
      <c r="AB100" s="50"/>
      <c r="AC100" s="50"/>
      <c r="AD100" s="50"/>
    </row>
    <row r="101" ht="15.75" customHeight="1">
      <c r="A101" s="50" t="s">
        <v>532</v>
      </c>
      <c r="B101" s="50" t="s">
        <v>208</v>
      </c>
      <c r="C101" s="50" t="s">
        <v>482</v>
      </c>
      <c r="D101" s="51" t="s">
        <v>483</v>
      </c>
      <c r="E101" s="51" t="s">
        <v>484</v>
      </c>
      <c r="F101" s="52">
        <v>0.4166666666666667</v>
      </c>
      <c r="G101" s="52">
        <v>0.4479166666666667</v>
      </c>
      <c r="H101" s="51">
        <f t="shared" si="1"/>
        <v>0.75</v>
      </c>
      <c r="I101" s="50" t="s">
        <v>297</v>
      </c>
      <c r="J101" s="53" t="str">
        <f t="shared" si="2"/>
        <v>#VALUE!</v>
      </c>
      <c r="K101" s="50" t="s">
        <v>485</v>
      </c>
      <c r="L101" s="50" t="s">
        <v>297</v>
      </c>
      <c r="M101" s="54" t="s">
        <v>533</v>
      </c>
      <c r="N101" s="50">
        <v>1.0</v>
      </c>
      <c r="O101" s="50"/>
      <c r="P101" s="50"/>
      <c r="Q101" s="50"/>
      <c r="R101" s="50"/>
      <c r="S101" s="50"/>
      <c r="T101" s="50"/>
      <c r="U101" s="50"/>
      <c r="V101" s="50"/>
      <c r="W101" s="50"/>
      <c r="X101" s="50"/>
      <c r="Y101" s="50"/>
      <c r="Z101" s="50"/>
      <c r="AA101" s="50"/>
      <c r="AB101" s="50"/>
      <c r="AC101" s="50"/>
      <c r="AD101" s="50"/>
    </row>
    <row r="102" ht="15.75" customHeight="1">
      <c r="A102" s="50" t="s">
        <v>534</v>
      </c>
      <c r="B102" s="50" t="s">
        <v>208</v>
      </c>
      <c r="C102" s="50" t="s">
        <v>482</v>
      </c>
      <c r="D102" s="51" t="s">
        <v>483</v>
      </c>
      <c r="E102" s="51" t="s">
        <v>484</v>
      </c>
      <c r="F102" s="52">
        <v>0.4166666666666667</v>
      </c>
      <c r="G102" s="52">
        <v>0.4479166666666667</v>
      </c>
      <c r="H102" s="51">
        <f t="shared" si="1"/>
        <v>0.75</v>
      </c>
      <c r="I102" s="50" t="s">
        <v>297</v>
      </c>
      <c r="J102" s="53" t="str">
        <f t="shared" si="2"/>
        <v>#VALUE!</v>
      </c>
      <c r="K102" s="50" t="s">
        <v>485</v>
      </c>
      <c r="L102" s="50" t="s">
        <v>297</v>
      </c>
      <c r="M102" s="54" t="s">
        <v>535</v>
      </c>
      <c r="N102" s="50">
        <v>1.0</v>
      </c>
      <c r="O102" s="50"/>
      <c r="P102" s="50"/>
      <c r="Q102" s="50"/>
      <c r="R102" s="50"/>
      <c r="S102" s="50"/>
      <c r="T102" s="50"/>
      <c r="U102" s="50"/>
      <c r="V102" s="50"/>
      <c r="W102" s="50"/>
      <c r="X102" s="50"/>
      <c r="Y102" s="50"/>
      <c r="Z102" s="50"/>
      <c r="AA102" s="50"/>
      <c r="AB102" s="50"/>
      <c r="AC102" s="50"/>
      <c r="AD102" s="50"/>
    </row>
    <row r="103" ht="15.75" customHeight="1">
      <c r="A103" s="50" t="s">
        <v>536</v>
      </c>
      <c r="B103" s="50" t="s">
        <v>208</v>
      </c>
      <c r="C103" s="50" t="s">
        <v>499</v>
      </c>
      <c r="D103" s="51" t="s">
        <v>297</v>
      </c>
      <c r="E103" s="51" t="s">
        <v>297</v>
      </c>
      <c r="F103" s="52">
        <v>0.4166666666666667</v>
      </c>
      <c r="G103" s="52">
        <v>0.5833333333333334</v>
      </c>
      <c r="H103" s="51">
        <f t="shared" si="1"/>
        <v>4</v>
      </c>
      <c r="I103" s="50" t="s">
        <v>297</v>
      </c>
      <c r="J103" s="53" t="str">
        <f t="shared" si="2"/>
        <v>#VALUE!</v>
      </c>
      <c r="K103" s="50" t="s">
        <v>500</v>
      </c>
      <c r="L103" s="50" t="s">
        <v>297</v>
      </c>
      <c r="M103" s="54" t="s">
        <v>537</v>
      </c>
      <c r="N103" s="50">
        <v>1.0</v>
      </c>
      <c r="O103" s="50"/>
      <c r="P103" s="50"/>
      <c r="Q103" s="50"/>
      <c r="R103" s="50"/>
      <c r="S103" s="50"/>
      <c r="T103" s="50"/>
      <c r="U103" s="50"/>
      <c r="V103" s="50"/>
      <c r="W103" s="50"/>
      <c r="X103" s="50"/>
      <c r="Y103" s="50"/>
      <c r="Z103" s="50"/>
      <c r="AA103" s="50"/>
      <c r="AB103" s="50"/>
      <c r="AC103" s="50"/>
      <c r="AD103" s="50"/>
    </row>
    <row r="104" ht="15.75" customHeight="1">
      <c r="A104" s="50" t="s">
        <v>538</v>
      </c>
      <c r="B104" s="50" t="s">
        <v>208</v>
      </c>
      <c r="C104" s="50" t="s">
        <v>482</v>
      </c>
      <c r="D104" s="51" t="s">
        <v>483</v>
      </c>
      <c r="E104" s="51" t="s">
        <v>484</v>
      </c>
      <c r="F104" s="52">
        <v>0.4166666666666667</v>
      </c>
      <c r="G104" s="52">
        <v>0.4479166666666667</v>
      </c>
      <c r="H104" s="51">
        <f t="shared" si="1"/>
        <v>0.75</v>
      </c>
      <c r="I104" s="50" t="s">
        <v>297</v>
      </c>
      <c r="J104" s="53" t="str">
        <f t="shared" si="2"/>
        <v>#VALUE!</v>
      </c>
      <c r="K104" s="50" t="s">
        <v>485</v>
      </c>
      <c r="L104" s="50" t="s">
        <v>297</v>
      </c>
      <c r="M104" s="54" t="s">
        <v>539</v>
      </c>
      <c r="N104" s="50">
        <v>1.0</v>
      </c>
      <c r="O104" s="50"/>
      <c r="P104" s="50"/>
      <c r="Q104" s="50"/>
      <c r="R104" s="50"/>
      <c r="S104" s="50"/>
      <c r="T104" s="50"/>
      <c r="U104" s="50"/>
      <c r="V104" s="50"/>
      <c r="W104" s="50"/>
      <c r="X104" s="50"/>
      <c r="Y104" s="50"/>
      <c r="Z104" s="50"/>
      <c r="AA104" s="50"/>
      <c r="AB104" s="50"/>
      <c r="AC104" s="50"/>
      <c r="AD104" s="50"/>
    </row>
    <row r="105" ht="15.75" customHeight="1">
      <c r="A105" s="50" t="s">
        <v>540</v>
      </c>
      <c r="B105" s="50" t="s">
        <v>187</v>
      </c>
      <c r="C105" s="50" t="s">
        <v>517</v>
      </c>
      <c r="D105" s="51" t="s">
        <v>297</v>
      </c>
      <c r="E105" s="51" t="s">
        <v>297</v>
      </c>
      <c r="F105" s="52">
        <v>0.4166666666666667</v>
      </c>
      <c r="G105" s="52">
        <v>0.5833333333333334</v>
      </c>
      <c r="H105" s="51">
        <f t="shared" si="1"/>
        <v>4</v>
      </c>
      <c r="I105" s="50" t="s">
        <v>297</v>
      </c>
      <c r="J105" s="53" t="str">
        <f t="shared" si="2"/>
        <v>#VALUE!</v>
      </c>
      <c r="K105" s="50" t="s">
        <v>518</v>
      </c>
      <c r="L105" s="50" t="s">
        <v>297</v>
      </c>
      <c r="M105" s="54" t="s">
        <v>541</v>
      </c>
      <c r="N105" s="50">
        <v>1.0</v>
      </c>
      <c r="O105" s="50"/>
      <c r="P105" s="50"/>
      <c r="Q105" s="50"/>
      <c r="R105" s="50"/>
      <c r="S105" s="50"/>
      <c r="T105" s="50"/>
      <c r="U105" s="50"/>
      <c r="V105" s="50"/>
      <c r="W105" s="50"/>
      <c r="X105" s="50"/>
      <c r="Y105" s="50"/>
      <c r="Z105" s="50"/>
      <c r="AA105" s="50"/>
      <c r="AB105" s="50"/>
      <c r="AC105" s="50"/>
      <c r="AD105" s="50"/>
    </row>
    <row r="106" ht="15.75" customHeight="1">
      <c r="A106" s="50" t="s">
        <v>542</v>
      </c>
      <c r="B106" s="50" t="s">
        <v>208</v>
      </c>
      <c r="C106" s="50" t="s">
        <v>482</v>
      </c>
      <c r="D106" s="51" t="s">
        <v>483</v>
      </c>
      <c r="E106" s="51" t="s">
        <v>484</v>
      </c>
      <c r="F106" s="52">
        <v>0.4166666666666667</v>
      </c>
      <c r="G106" s="52">
        <v>0.4479166666666667</v>
      </c>
      <c r="H106" s="51">
        <f t="shared" si="1"/>
        <v>0.75</v>
      </c>
      <c r="I106" s="50" t="s">
        <v>297</v>
      </c>
      <c r="J106" s="53" t="str">
        <f t="shared" si="2"/>
        <v>#VALUE!</v>
      </c>
      <c r="K106" s="50" t="s">
        <v>485</v>
      </c>
      <c r="L106" s="50" t="s">
        <v>297</v>
      </c>
      <c r="M106" s="54" t="s">
        <v>543</v>
      </c>
      <c r="N106" s="50">
        <v>1.0</v>
      </c>
      <c r="O106" s="50"/>
      <c r="P106" s="50"/>
      <c r="Q106" s="50"/>
      <c r="R106" s="50"/>
      <c r="S106" s="50"/>
      <c r="T106" s="50"/>
      <c r="U106" s="50"/>
      <c r="V106" s="50"/>
      <c r="W106" s="50"/>
      <c r="X106" s="50"/>
      <c r="Y106" s="50"/>
      <c r="Z106" s="50"/>
      <c r="AA106" s="50"/>
      <c r="AB106" s="50"/>
      <c r="AC106" s="50"/>
      <c r="AD106" s="50"/>
    </row>
    <row r="107" ht="15.75" customHeight="1">
      <c r="A107" s="50" t="s">
        <v>544</v>
      </c>
      <c r="B107" s="50" t="s">
        <v>208</v>
      </c>
      <c r="C107" s="50" t="s">
        <v>529</v>
      </c>
      <c r="D107" s="51" t="s">
        <v>297</v>
      </c>
      <c r="E107" s="51" t="s">
        <v>297</v>
      </c>
      <c r="F107" s="52">
        <v>0.4166666666666667</v>
      </c>
      <c r="G107" s="52">
        <v>0.5833333333333334</v>
      </c>
      <c r="H107" s="51">
        <f t="shared" si="1"/>
        <v>4</v>
      </c>
      <c r="I107" s="50" t="s">
        <v>297</v>
      </c>
      <c r="J107" s="53" t="str">
        <f t="shared" si="2"/>
        <v>#VALUE!</v>
      </c>
      <c r="K107" s="50" t="s">
        <v>530</v>
      </c>
      <c r="L107" s="50" t="s">
        <v>297</v>
      </c>
      <c r="M107" s="54" t="s">
        <v>545</v>
      </c>
      <c r="N107" s="50">
        <v>1.0</v>
      </c>
      <c r="O107" s="50"/>
      <c r="P107" s="50"/>
      <c r="Q107" s="50"/>
      <c r="R107" s="50"/>
      <c r="S107" s="50"/>
      <c r="T107" s="50"/>
      <c r="U107" s="50"/>
      <c r="V107" s="50"/>
      <c r="W107" s="50"/>
      <c r="X107" s="50"/>
      <c r="Y107" s="50"/>
      <c r="Z107" s="50"/>
      <c r="AA107" s="50"/>
      <c r="AB107" s="50"/>
      <c r="AC107" s="50"/>
      <c r="AD107" s="50"/>
    </row>
    <row r="108" ht="15.75" customHeight="1">
      <c r="A108" s="50" t="s">
        <v>546</v>
      </c>
      <c r="B108" s="50" t="s">
        <v>208</v>
      </c>
      <c r="C108" s="50" t="s">
        <v>547</v>
      </c>
      <c r="D108" s="51" t="s">
        <v>297</v>
      </c>
      <c r="E108" s="51" t="s">
        <v>297</v>
      </c>
      <c r="F108" s="52">
        <v>0.6041666666666666</v>
      </c>
      <c r="G108" s="50" t="s">
        <v>548</v>
      </c>
      <c r="H108" s="51" t="str">
        <f t="shared" si="1"/>
        <v>#VALUE!</v>
      </c>
      <c r="I108" s="50" t="s">
        <v>297</v>
      </c>
      <c r="J108" s="53" t="str">
        <f t="shared" si="2"/>
        <v>#VALUE!</v>
      </c>
      <c r="K108" s="50" t="s">
        <v>549</v>
      </c>
      <c r="L108" s="50" t="s">
        <v>297</v>
      </c>
      <c r="M108" s="54" t="s">
        <v>550</v>
      </c>
      <c r="N108" s="50">
        <v>1.0</v>
      </c>
      <c r="O108" s="50"/>
      <c r="P108" s="50"/>
      <c r="Q108" s="50"/>
      <c r="R108" s="50"/>
      <c r="S108" s="50"/>
      <c r="T108" s="50"/>
      <c r="U108" s="50"/>
      <c r="V108" s="50"/>
      <c r="W108" s="50"/>
      <c r="X108" s="50"/>
      <c r="Y108" s="50"/>
      <c r="Z108" s="50"/>
      <c r="AA108" s="50"/>
      <c r="AB108" s="50"/>
      <c r="AC108" s="50"/>
      <c r="AD108" s="50"/>
    </row>
    <row r="109" ht="15.75" customHeight="1">
      <c r="A109" s="50" t="s">
        <v>551</v>
      </c>
      <c r="B109" s="50" t="s">
        <v>208</v>
      </c>
      <c r="C109" s="50" t="s">
        <v>482</v>
      </c>
      <c r="D109" s="51" t="s">
        <v>297</v>
      </c>
      <c r="E109" s="51" t="s">
        <v>297</v>
      </c>
      <c r="F109" s="52">
        <v>0.4166666666666667</v>
      </c>
      <c r="G109" s="52">
        <v>0.4479166666666667</v>
      </c>
      <c r="H109" s="51">
        <f t="shared" si="1"/>
        <v>0.75</v>
      </c>
      <c r="I109" s="50" t="s">
        <v>297</v>
      </c>
      <c r="J109" s="53" t="str">
        <f t="shared" si="2"/>
        <v>#VALUE!</v>
      </c>
      <c r="K109" s="50" t="s">
        <v>485</v>
      </c>
      <c r="L109" s="50" t="s">
        <v>297</v>
      </c>
      <c r="M109" s="54" t="s">
        <v>552</v>
      </c>
      <c r="N109" s="50">
        <v>1.0</v>
      </c>
      <c r="O109" s="50"/>
      <c r="P109" s="50"/>
      <c r="Q109" s="50"/>
      <c r="R109" s="50"/>
      <c r="S109" s="50"/>
      <c r="T109" s="50"/>
      <c r="U109" s="50"/>
      <c r="V109" s="50"/>
      <c r="W109" s="50"/>
      <c r="X109" s="50"/>
      <c r="Y109" s="50"/>
      <c r="Z109" s="50"/>
      <c r="AA109" s="50"/>
      <c r="AB109" s="50"/>
      <c r="AC109" s="50"/>
      <c r="AD109" s="50"/>
    </row>
    <row r="110" ht="15.75" customHeight="1">
      <c r="A110" s="50" t="s">
        <v>553</v>
      </c>
      <c r="B110" s="50" t="s">
        <v>208</v>
      </c>
      <c r="C110" s="50" t="s">
        <v>554</v>
      </c>
      <c r="D110" s="51" t="s">
        <v>297</v>
      </c>
      <c r="E110" s="51" t="s">
        <v>297</v>
      </c>
      <c r="F110" s="52">
        <v>0.4166666666666667</v>
      </c>
      <c r="G110" s="52">
        <v>0.4583333333333333</v>
      </c>
      <c r="H110" s="51">
        <f t="shared" si="1"/>
        <v>1</v>
      </c>
      <c r="I110" s="50" t="s">
        <v>297</v>
      </c>
      <c r="J110" s="53" t="str">
        <f t="shared" si="2"/>
        <v>#VALUE!</v>
      </c>
      <c r="K110" s="50" t="s">
        <v>555</v>
      </c>
      <c r="L110" s="50" t="s">
        <v>297</v>
      </c>
      <c r="M110" s="54" t="s">
        <v>556</v>
      </c>
      <c r="N110" s="50">
        <v>1.0</v>
      </c>
      <c r="O110" s="50"/>
      <c r="P110" s="50"/>
      <c r="Q110" s="50"/>
      <c r="R110" s="50"/>
      <c r="S110" s="50"/>
      <c r="T110" s="50"/>
      <c r="U110" s="50"/>
      <c r="V110" s="50"/>
      <c r="W110" s="50"/>
      <c r="X110" s="50"/>
      <c r="Y110" s="50"/>
      <c r="Z110" s="50"/>
      <c r="AA110" s="50"/>
      <c r="AB110" s="50"/>
      <c r="AC110" s="50"/>
      <c r="AD110" s="50"/>
    </row>
    <row r="111" ht="15.75" customHeight="1">
      <c r="A111" s="50" t="s">
        <v>557</v>
      </c>
      <c r="B111" s="50" t="s">
        <v>208</v>
      </c>
      <c r="C111" s="50" t="s">
        <v>482</v>
      </c>
      <c r="D111" s="51" t="s">
        <v>483</v>
      </c>
      <c r="E111" s="51" t="s">
        <v>484</v>
      </c>
      <c r="F111" s="52">
        <v>0.4166666666666667</v>
      </c>
      <c r="G111" s="52">
        <v>0.4479166666666667</v>
      </c>
      <c r="H111" s="51">
        <f t="shared" si="1"/>
        <v>0.75</v>
      </c>
      <c r="I111" s="50" t="s">
        <v>297</v>
      </c>
      <c r="J111" s="53" t="str">
        <f t="shared" si="2"/>
        <v>#VALUE!</v>
      </c>
      <c r="K111" s="50" t="s">
        <v>485</v>
      </c>
      <c r="L111" s="50" t="s">
        <v>297</v>
      </c>
      <c r="M111" s="54" t="s">
        <v>558</v>
      </c>
      <c r="N111" s="50">
        <v>1.0</v>
      </c>
      <c r="O111" s="50"/>
      <c r="P111" s="50"/>
      <c r="Q111" s="50"/>
      <c r="R111" s="50"/>
      <c r="S111" s="50"/>
      <c r="T111" s="50"/>
      <c r="U111" s="50"/>
      <c r="V111" s="50"/>
      <c r="W111" s="50"/>
      <c r="X111" s="50"/>
      <c r="Y111" s="50"/>
      <c r="Z111" s="50"/>
      <c r="AA111" s="50"/>
      <c r="AB111" s="50"/>
      <c r="AC111" s="50"/>
      <c r="AD111" s="50"/>
    </row>
    <row r="112" ht="15.75" customHeight="1">
      <c r="A112" s="50" t="s">
        <v>559</v>
      </c>
      <c r="B112" s="50" t="s">
        <v>208</v>
      </c>
      <c r="C112" s="50" t="s">
        <v>499</v>
      </c>
      <c r="D112" s="51" t="s">
        <v>297</v>
      </c>
      <c r="E112" s="51" t="s">
        <v>297</v>
      </c>
      <c r="F112" s="52">
        <v>0.4166666666666667</v>
      </c>
      <c r="G112" s="52">
        <v>0.5833333333333334</v>
      </c>
      <c r="H112" s="51">
        <f t="shared" si="1"/>
        <v>4</v>
      </c>
      <c r="I112" s="50" t="s">
        <v>297</v>
      </c>
      <c r="J112" s="53" t="str">
        <f t="shared" si="2"/>
        <v>#VALUE!</v>
      </c>
      <c r="K112" s="50" t="s">
        <v>500</v>
      </c>
      <c r="L112" s="50" t="s">
        <v>297</v>
      </c>
      <c r="M112" s="54" t="s">
        <v>560</v>
      </c>
      <c r="N112" s="50">
        <v>1.0</v>
      </c>
      <c r="O112" s="50"/>
      <c r="P112" s="50"/>
      <c r="Q112" s="50"/>
      <c r="R112" s="50"/>
      <c r="S112" s="50"/>
      <c r="T112" s="50"/>
      <c r="U112" s="50"/>
      <c r="V112" s="50"/>
      <c r="W112" s="50"/>
      <c r="X112" s="50"/>
      <c r="Y112" s="50"/>
      <c r="Z112" s="50"/>
      <c r="AA112" s="50"/>
      <c r="AB112" s="50"/>
      <c r="AC112" s="50"/>
      <c r="AD112" s="50"/>
    </row>
    <row r="113" ht="15.75" customHeight="1">
      <c r="A113" s="50" t="s">
        <v>561</v>
      </c>
      <c r="B113" s="50" t="s">
        <v>208</v>
      </c>
      <c r="C113" s="50" t="s">
        <v>482</v>
      </c>
      <c r="D113" s="51" t="s">
        <v>483</v>
      </c>
      <c r="E113" s="51" t="s">
        <v>484</v>
      </c>
      <c r="F113" s="52">
        <v>0.4166666666666667</v>
      </c>
      <c r="G113" s="52">
        <v>0.4479166666666667</v>
      </c>
      <c r="H113" s="51">
        <f t="shared" si="1"/>
        <v>0.75</v>
      </c>
      <c r="I113" s="50" t="s">
        <v>297</v>
      </c>
      <c r="J113" s="53" t="str">
        <f t="shared" si="2"/>
        <v>#VALUE!</v>
      </c>
      <c r="K113" s="50" t="s">
        <v>485</v>
      </c>
      <c r="L113" s="50" t="s">
        <v>297</v>
      </c>
      <c r="M113" s="54" t="s">
        <v>562</v>
      </c>
      <c r="N113" s="50">
        <v>1.0</v>
      </c>
      <c r="O113" s="50"/>
      <c r="P113" s="50"/>
      <c r="Q113" s="50"/>
      <c r="R113" s="50"/>
      <c r="S113" s="50"/>
      <c r="T113" s="50"/>
      <c r="U113" s="50"/>
      <c r="V113" s="50"/>
      <c r="W113" s="50"/>
      <c r="X113" s="50"/>
      <c r="Y113" s="50"/>
      <c r="Z113" s="50"/>
      <c r="AA113" s="50"/>
      <c r="AB113" s="50"/>
      <c r="AC113" s="50"/>
      <c r="AD113" s="50"/>
    </row>
    <row r="114" ht="15.75" customHeight="1">
      <c r="A114" s="50" t="s">
        <v>563</v>
      </c>
      <c r="B114" s="50" t="s">
        <v>187</v>
      </c>
      <c r="C114" s="50" t="s">
        <v>517</v>
      </c>
      <c r="D114" s="51" t="s">
        <v>297</v>
      </c>
      <c r="E114" s="51" t="s">
        <v>297</v>
      </c>
      <c r="F114" s="52">
        <v>0.4166666666666667</v>
      </c>
      <c r="G114" s="52">
        <v>0.5833333333333334</v>
      </c>
      <c r="H114" s="51">
        <f t="shared" si="1"/>
        <v>4</v>
      </c>
      <c r="I114" s="50" t="s">
        <v>297</v>
      </c>
      <c r="J114" s="53" t="str">
        <f t="shared" si="2"/>
        <v>#VALUE!</v>
      </c>
      <c r="K114" s="50" t="s">
        <v>518</v>
      </c>
      <c r="L114" s="50" t="s">
        <v>297</v>
      </c>
      <c r="M114" s="54" t="s">
        <v>564</v>
      </c>
      <c r="N114" s="50">
        <v>1.0</v>
      </c>
      <c r="O114" s="50"/>
      <c r="P114" s="50"/>
      <c r="Q114" s="50"/>
      <c r="R114" s="50"/>
      <c r="S114" s="50"/>
      <c r="T114" s="50"/>
      <c r="U114" s="50"/>
      <c r="V114" s="50"/>
      <c r="W114" s="50"/>
      <c r="X114" s="50"/>
      <c r="Y114" s="50"/>
      <c r="Z114" s="50"/>
      <c r="AA114" s="50"/>
      <c r="AB114" s="50"/>
      <c r="AC114" s="50"/>
      <c r="AD114" s="50"/>
    </row>
    <row r="115" ht="15.75" customHeight="1">
      <c r="A115" s="50" t="s">
        <v>565</v>
      </c>
      <c r="B115" s="50" t="s">
        <v>208</v>
      </c>
      <c r="C115" s="50" t="s">
        <v>482</v>
      </c>
      <c r="D115" s="51" t="s">
        <v>297</v>
      </c>
      <c r="E115" s="51" t="s">
        <v>297</v>
      </c>
      <c r="F115" s="52">
        <v>0.4166666666666667</v>
      </c>
      <c r="G115" s="52">
        <v>0.4479166666666667</v>
      </c>
      <c r="H115" s="51">
        <f t="shared" si="1"/>
        <v>0.75</v>
      </c>
      <c r="I115" s="50" t="s">
        <v>297</v>
      </c>
      <c r="J115" s="53" t="str">
        <f t="shared" si="2"/>
        <v>#VALUE!</v>
      </c>
      <c r="K115" s="50" t="s">
        <v>485</v>
      </c>
      <c r="L115" s="50" t="s">
        <v>297</v>
      </c>
      <c r="M115" s="54" t="s">
        <v>566</v>
      </c>
      <c r="N115" s="50">
        <v>1.0</v>
      </c>
      <c r="O115" s="50"/>
      <c r="P115" s="50"/>
      <c r="Q115" s="50"/>
      <c r="R115" s="50"/>
      <c r="S115" s="50"/>
      <c r="T115" s="50"/>
      <c r="U115" s="50"/>
      <c r="V115" s="50"/>
      <c r="W115" s="50"/>
      <c r="X115" s="50"/>
      <c r="Y115" s="50"/>
      <c r="Z115" s="50"/>
      <c r="AA115" s="50"/>
      <c r="AB115" s="50"/>
      <c r="AC115" s="50"/>
      <c r="AD115" s="50"/>
    </row>
    <row r="116" ht="15.75" customHeight="1">
      <c r="A116" s="50" t="s">
        <v>567</v>
      </c>
      <c r="B116" s="50" t="s">
        <v>208</v>
      </c>
      <c r="C116" s="50" t="s">
        <v>529</v>
      </c>
      <c r="D116" s="51" t="s">
        <v>297</v>
      </c>
      <c r="E116" s="51" t="s">
        <v>297</v>
      </c>
      <c r="F116" s="52">
        <v>0.4166666666666667</v>
      </c>
      <c r="G116" s="52">
        <v>0.5833333333333334</v>
      </c>
      <c r="H116" s="51">
        <f t="shared" si="1"/>
        <v>4</v>
      </c>
      <c r="I116" s="50" t="s">
        <v>297</v>
      </c>
      <c r="J116" s="53" t="str">
        <f t="shared" si="2"/>
        <v>#VALUE!</v>
      </c>
      <c r="K116" s="50" t="s">
        <v>530</v>
      </c>
      <c r="L116" s="50" t="s">
        <v>297</v>
      </c>
      <c r="M116" s="54" t="s">
        <v>568</v>
      </c>
      <c r="N116" s="50">
        <v>1.0</v>
      </c>
      <c r="O116" s="50"/>
      <c r="P116" s="50"/>
      <c r="Q116" s="50"/>
      <c r="R116" s="50"/>
      <c r="S116" s="50"/>
      <c r="T116" s="50"/>
      <c r="U116" s="50"/>
      <c r="V116" s="50"/>
      <c r="W116" s="50"/>
      <c r="X116" s="50"/>
      <c r="Y116" s="50"/>
      <c r="Z116" s="50"/>
      <c r="AA116" s="50"/>
      <c r="AB116" s="50"/>
      <c r="AC116" s="50"/>
      <c r="AD116" s="50"/>
    </row>
    <row r="117" ht="15.75" customHeight="1">
      <c r="A117" s="50" t="s">
        <v>569</v>
      </c>
      <c r="B117" s="50" t="s">
        <v>208</v>
      </c>
      <c r="C117" s="50" t="s">
        <v>482</v>
      </c>
      <c r="D117" s="51" t="s">
        <v>483</v>
      </c>
      <c r="E117" s="51" t="s">
        <v>484</v>
      </c>
      <c r="F117" s="52">
        <v>0.4166666666666667</v>
      </c>
      <c r="G117" s="52">
        <v>0.4479166666666667</v>
      </c>
      <c r="H117" s="51">
        <f t="shared" si="1"/>
        <v>0.75</v>
      </c>
      <c r="I117" s="50" t="s">
        <v>297</v>
      </c>
      <c r="J117" s="53" t="str">
        <f t="shared" si="2"/>
        <v>#VALUE!</v>
      </c>
      <c r="K117" s="50" t="s">
        <v>485</v>
      </c>
      <c r="L117" s="50" t="s">
        <v>297</v>
      </c>
      <c r="M117" s="54" t="s">
        <v>570</v>
      </c>
      <c r="N117" s="50">
        <v>1.0</v>
      </c>
      <c r="O117" s="50"/>
      <c r="P117" s="50"/>
      <c r="Q117" s="50"/>
      <c r="R117" s="50"/>
      <c r="S117" s="50"/>
      <c r="T117" s="50"/>
      <c r="U117" s="50"/>
      <c r="V117" s="50"/>
      <c r="W117" s="50"/>
      <c r="X117" s="50"/>
      <c r="Y117" s="50"/>
      <c r="Z117" s="50"/>
      <c r="AA117" s="50"/>
      <c r="AB117" s="50"/>
      <c r="AC117" s="50"/>
      <c r="AD117" s="50"/>
    </row>
    <row r="118" ht="15.75" customHeight="1">
      <c r="A118" s="50" t="s">
        <v>571</v>
      </c>
      <c r="B118" s="50" t="s">
        <v>208</v>
      </c>
      <c r="C118" s="50" t="s">
        <v>554</v>
      </c>
      <c r="D118" s="51" t="s">
        <v>297</v>
      </c>
      <c r="E118" s="51" t="s">
        <v>297</v>
      </c>
      <c r="F118" s="52">
        <v>0.4166666666666667</v>
      </c>
      <c r="G118" s="52">
        <v>0.4583333333333333</v>
      </c>
      <c r="H118" s="51">
        <f t="shared" si="1"/>
        <v>1</v>
      </c>
      <c r="I118" s="50" t="s">
        <v>297</v>
      </c>
      <c r="J118" s="53" t="str">
        <f t="shared" si="2"/>
        <v>#VALUE!</v>
      </c>
      <c r="K118" s="50" t="s">
        <v>555</v>
      </c>
      <c r="L118" s="50" t="s">
        <v>297</v>
      </c>
      <c r="M118" s="54" t="s">
        <v>572</v>
      </c>
      <c r="N118" s="50">
        <v>1.0</v>
      </c>
      <c r="O118" s="50"/>
      <c r="P118" s="50"/>
      <c r="Q118" s="50"/>
      <c r="R118" s="50"/>
      <c r="S118" s="50"/>
      <c r="T118" s="50"/>
      <c r="U118" s="50"/>
      <c r="V118" s="50"/>
      <c r="W118" s="50"/>
      <c r="X118" s="50"/>
      <c r="Y118" s="50"/>
      <c r="Z118" s="50"/>
      <c r="AA118" s="50"/>
      <c r="AB118" s="50"/>
      <c r="AC118" s="50"/>
      <c r="AD118" s="50"/>
    </row>
    <row r="119" ht="15.75" customHeight="1">
      <c r="A119" s="50" t="s">
        <v>573</v>
      </c>
      <c r="B119" s="50" t="s">
        <v>208</v>
      </c>
      <c r="C119" s="50" t="s">
        <v>547</v>
      </c>
      <c r="D119" s="51" t="s">
        <v>297</v>
      </c>
      <c r="E119" s="51" t="s">
        <v>297</v>
      </c>
      <c r="F119" s="52">
        <v>0.6041666666666666</v>
      </c>
      <c r="G119" s="52">
        <v>0.6666666666666666</v>
      </c>
      <c r="H119" s="51">
        <f t="shared" si="1"/>
        <v>1.5</v>
      </c>
      <c r="I119" s="50" t="s">
        <v>297</v>
      </c>
      <c r="J119" s="53" t="str">
        <f t="shared" si="2"/>
        <v>#VALUE!</v>
      </c>
      <c r="K119" s="50" t="s">
        <v>549</v>
      </c>
      <c r="L119" s="50" t="s">
        <v>297</v>
      </c>
      <c r="M119" s="54" t="s">
        <v>574</v>
      </c>
      <c r="N119" s="50">
        <v>1.0</v>
      </c>
      <c r="O119" s="50"/>
      <c r="P119" s="50"/>
      <c r="Q119" s="50"/>
      <c r="R119" s="50"/>
      <c r="S119" s="50"/>
      <c r="T119" s="50"/>
      <c r="U119" s="50"/>
      <c r="V119" s="50"/>
      <c r="W119" s="50"/>
      <c r="X119" s="50"/>
      <c r="Y119" s="50"/>
      <c r="Z119" s="50"/>
      <c r="AA119" s="50"/>
      <c r="AB119" s="50"/>
      <c r="AC119" s="50"/>
      <c r="AD119" s="50"/>
    </row>
    <row r="120" ht="15.75" customHeight="1">
      <c r="A120" s="50" t="s">
        <v>575</v>
      </c>
      <c r="B120" s="50" t="s">
        <v>208</v>
      </c>
      <c r="C120" s="50" t="s">
        <v>482</v>
      </c>
      <c r="D120" s="51" t="s">
        <v>297</v>
      </c>
      <c r="E120" s="51" t="s">
        <v>297</v>
      </c>
      <c r="F120" s="52">
        <v>0.4166666666666667</v>
      </c>
      <c r="G120" s="52">
        <v>0.4479166666666667</v>
      </c>
      <c r="H120" s="51">
        <f t="shared" si="1"/>
        <v>0.75</v>
      </c>
      <c r="I120" s="50" t="s">
        <v>297</v>
      </c>
      <c r="J120" s="53" t="str">
        <f t="shared" si="2"/>
        <v>#VALUE!</v>
      </c>
      <c r="K120" s="50" t="s">
        <v>485</v>
      </c>
      <c r="L120" s="50" t="s">
        <v>297</v>
      </c>
      <c r="M120" s="54" t="s">
        <v>576</v>
      </c>
      <c r="N120" s="50">
        <v>1.0</v>
      </c>
      <c r="O120" s="50"/>
      <c r="P120" s="50"/>
      <c r="Q120" s="50"/>
      <c r="R120" s="50"/>
      <c r="S120" s="50"/>
      <c r="T120" s="50"/>
      <c r="U120" s="50"/>
      <c r="V120" s="50"/>
      <c r="W120" s="50"/>
      <c r="X120" s="50"/>
      <c r="Y120" s="50"/>
      <c r="Z120" s="50"/>
      <c r="AA120" s="50"/>
      <c r="AB120" s="50"/>
      <c r="AC120" s="50"/>
      <c r="AD120" s="50"/>
    </row>
    <row r="121" ht="15.75" customHeight="1">
      <c r="A121" s="50" t="s">
        <v>577</v>
      </c>
      <c r="B121" s="50" t="s">
        <v>208</v>
      </c>
      <c r="C121" s="50" t="s">
        <v>499</v>
      </c>
      <c r="D121" s="51" t="s">
        <v>297</v>
      </c>
      <c r="E121" s="51" t="s">
        <v>297</v>
      </c>
      <c r="F121" s="52">
        <v>0.4166666666666667</v>
      </c>
      <c r="G121" s="52">
        <v>0.5833333333333334</v>
      </c>
      <c r="H121" s="51">
        <f t="shared" si="1"/>
        <v>4</v>
      </c>
      <c r="I121" s="50" t="s">
        <v>297</v>
      </c>
      <c r="J121" s="53" t="str">
        <f t="shared" si="2"/>
        <v>#VALUE!</v>
      </c>
      <c r="K121" s="50" t="s">
        <v>500</v>
      </c>
      <c r="L121" s="50" t="s">
        <v>297</v>
      </c>
      <c r="M121" s="54" t="s">
        <v>578</v>
      </c>
      <c r="N121" s="50">
        <v>1.0</v>
      </c>
      <c r="O121" s="50"/>
      <c r="P121" s="50"/>
      <c r="Q121" s="50"/>
      <c r="R121" s="50"/>
      <c r="S121" s="50"/>
      <c r="T121" s="50"/>
      <c r="U121" s="50"/>
      <c r="V121" s="50"/>
      <c r="W121" s="50"/>
      <c r="X121" s="50"/>
      <c r="Y121" s="50"/>
      <c r="Z121" s="50"/>
      <c r="AA121" s="50"/>
      <c r="AB121" s="50"/>
      <c r="AC121" s="50"/>
      <c r="AD121" s="50"/>
    </row>
    <row r="122" ht="15.75" customHeight="1">
      <c r="A122" s="50" t="s">
        <v>579</v>
      </c>
      <c r="B122" s="50" t="s">
        <v>208</v>
      </c>
      <c r="C122" s="50" t="s">
        <v>482</v>
      </c>
      <c r="D122" s="51" t="s">
        <v>297</v>
      </c>
      <c r="E122" s="51" t="s">
        <v>297</v>
      </c>
      <c r="F122" s="52">
        <v>0.4166666666666667</v>
      </c>
      <c r="G122" s="52">
        <v>0.4479166666666667</v>
      </c>
      <c r="H122" s="51">
        <f t="shared" si="1"/>
        <v>0.75</v>
      </c>
      <c r="I122" s="50" t="s">
        <v>297</v>
      </c>
      <c r="J122" s="53" t="str">
        <f t="shared" si="2"/>
        <v>#VALUE!</v>
      </c>
      <c r="K122" s="50" t="s">
        <v>485</v>
      </c>
      <c r="L122" s="50" t="s">
        <v>297</v>
      </c>
      <c r="M122" s="54" t="s">
        <v>580</v>
      </c>
      <c r="N122" s="50">
        <v>1.0</v>
      </c>
      <c r="O122" s="50"/>
      <c r="P122" s="50"/>
      <c r="Q122" s="50"/>
      <c r="R122" s="50"/>
      <c r="S122" s="50"/>
      <c r="T122" s="50"/>
      <c r="U122" s="50"/>
      <c r="V122" s="50"/>
      <c r="W122" s="50"/>
      <c r="X122" s="50"/>
      <c r="Y122" s="50"/>
      <c r="Z122" s="50"/>
      <c r="AA122" s="50"/>
      <c r="AB122" s="50"/>
      <c r="AC122" s="50"/>
      <c r="AD122" s="50"/>
    </row>
    <row r="123" ht="15.75" customHeight="1">
      <c r="A123" s="50" t="s">
        <v>581</v>
      </c>
      <c r="B123" s="50" t="s">
        <v>187</v>
      </c>
      <c r="C123" s="50" t="s">
        <v>517</v>
      </c>
      <c r="D123" s="51" t="s">
        <v>297</v>
      </c>
      <c r="E123" s="51" t="s">
        <v>297</v>
      </c>
      <c r="F123" s="52">
        <v>0.4166666666666667</v>
      </c>
      <c r="G123" s="52">
        <v>0.5833333333333334</v>
      </c>
      <c r="H123" s="51">
        <f t="shared" si="1"/>
        <v>4</v>
      </c>
      <c r="I123" s="50" t="s">
        <v>297</v>
      </c>
      <c r="J123" s="53" t="str">
        <f t="shared" si="2"/>
        <v>#VALUE!</v>
      </c>
      <c r="K123" s="50" t="s">
        <v>518</v>
      </c>
      <c r="L123" s="50" t="s">
        <v>297</v>
      </c>
      <c r="M123" s="54" t="s">
        <v>582</v>
      </c>
      <c r="N123" s="50">
        <v>1.0</v>
      </c>
      <c r="O123" s="50"/>
      <c r="P123" s="50"/>
      <c r="Q123" s="50"/>
      <c r="R123" s="50"/>
      <c r="S123" s="50"/>
      <c r="T123" s="50"/>
      <c r="U123" s="50"/>
      <c r="V123" s="50"/>
      <c r="W123" s="50"/>
      <c r="X123" s="50"/>
      <c r="Y123" s="50"/>
      <c r="Z123" s="50"/>
      <c r="AA123" s="50"/>
      <c r="AB123" s="50"/>
      <c r="AC123" s="50"/>
      <c r="AD123" s="50"/>
    </row>
    <row r="124" ht="15.75" customHeight="1">
      <c r="A124" s="50" t="s">
        <v>583</v>
      </c>
      <c r="B124" s="50" t="s">
        <v>208</v>
      </c>
      <c r="C124" s="50" t="s">
        <v>482</v>
      </c>
      <c r="D124" s="51" t="s">
        <v>297</v>
      </c>
      <c r="E124" s="51" t="s">
        <v>297</v>
      </c>
      <c r="F124" s="52">
        <v>0.4166666666666667</v>
      </c>
      <c r="G124" s="52">
        <v>0.4479166666666667</v>
      </c>
      <c r="H124" s="51">
        <f t="shared" si="1"/>
        <v>0.75</v>
      </c>
      <c r="I124" s="53" t="s">
        <v>297</v>
      </c>
      <c r="J124" s="53" t="str">
        <f t="shared" si="2"/>
        <v>#VALUE!</v>
      </c>
      <c r="K124" s="50" t="s">
        <v>485</v>
      </c>
      <c r="L124" s="50" t="s">
        <v>297</v>
      </c>
      <c r="M124" s="54" t="s">
        <v>584</v>
      </c>
      <c r="N124" s="50">
        <v>1.0</v>
      </c>
      <c r="O124" s="50"/>
      <c r="P124" s="50"/>
      <c r="Q124" s="50"/>
      <c r="R124" s="50"/>
      <c r="S124" s="50"/>
      <c r="T124" s="50"/>
      <c r="U124" s="50"/>
      <c r="V124" s="50"/>
      <c r="W124" s="50"/>
      <c r="X124" s="50"/>
      <c r="Y124" s="50"/>
      <c r="Z124" s="50"/>
      <c r="AA124" s="50"/>
      <c r="AB124" s="50"/>
      <c r="AC124" s="50"/>
      <c r="AD124" s="50"/>
    </row>
    <row r="125" ht="15.75" customHeight="1">
      <c r="A125" s="50" t="s">
        <v>585</v>
      </c>
      <c r="B125" s="50" t="s">
        <v>208</v>
      </c>
      <c r="C125" s="50" t="s">
        <v>529</v>
      </c>
      <c r="D125" s="51" t="s">
        <v>297</v>
      </c>
      <c r="E125" s="51" t="s">
        <v>297</v>
      </c>
      <c r="F125" s="52">
        <v>0.4166666666666667</v>
      </c>
      <c r="G125" s="52">
        <v>0.5833333333333334</v>
      </c>
      <c r="H125" s="51">
        <f t="shared" si="1"/>
        <v>4</v>
      </c>
      <c r="I125" s="50" t="s">
        <v>297</v>
      </c>
      <c r="J125" s="53" t="str">
        <f t="shared" si="2"/>
        <v>#VALUE!</v>
      </c>
      <c r="K125" s="50" t="s">
        <v>530</v>
      </c>
      <c r="L125" s="50" t="s">
        <v>297</v>
      </c>
      <c r="M125" s="54" t="s">
        <v>586</v>
      </c>
      <c r="N125" s="50">
        <v>1.0</v>
      </c>
      <c r="O125" s="50"/>
      <c r="P125" s="50"/>
      <c r="Q125" s="50"/>
      <c r="R125" s="50"/>
      <c r="S125" s="50"/>
      <c r="T125" s="50"/>
      <c r="U125" s="50"/>
      <c r="V125" s="50"/>
      <c r="W125" s="50"/>
      <c r="X125" s="50"/>
      <c r="Y125" s="50"/>
      <c r="Z125" s="50"/>
      <c r="AA125" s="50"/>
      <c r="AB125" s="50"/>
      <c r="AC125" s="50"/>
      <c r="AD125" s="50"/>
    </row>
    <row r="126" ht="15.75" customHeight="1">
      <c r="A126" s="50" t="s">
        <v>587</v>
      </c>
      <c r="B126" s="50" t="s">
        <v>208</v>
      </c>
      <c r="C126" s="50" t="s">
        <v>482</v>
      </c>
      <c r="D126" s="51" t="s">
        <v>297</v>
      </c>
      <c r="E126" s="51" t="s">
        <v>297</v>
      </c>
      <c r="F126" s="52">
        <v>0.4166666666666667</v>
      </c>
      <c r="G126" s="52">
        <v>0.4479166666666667</v>
      </c>
      <c r="H126" s="51">
        <f t="shared" si="1"/>
        <v>0.75</v>
      </c>
      <c r="I126" s="50" t="s">
        <v>297</v>
      </c>
      <c r="J126" s="53" t="str">
        <f t="shared" si="2"/>
        <v>#VALUE!</v>
      </c>
      <c r="K126" s="50" t="s">
        <v>485</v>
      </c>
      <c r="L126" s="50" t="s">
        <v>297</v>
      </c>
      <c r="M126" s="54" t="s">
        <v>588</v>
      </c>
      <c r="N126" s="50">
        <v>1.0</v>
      </c>
      <c r="O126" s="50"/>
      <c r="P126" s="50"/>
      <c r="Q126" s="50"/>
      <c r="R126" s="50"/>
      <c r="S126" s="50"/>
      <c r="T126" s="50"/>
      <c r="U126" s="50"/>
      <c r="V126" s="50"/>
      <c r="W126" s="50"/>
      <c r="X126" s="50"/>
      <c r="Y126" s="50"/>
      <c r="Z126" s="50"/>
      <c r="AA126" s="50"/>
      <c r="AB126" s="50"/>
      <c r="AC126" s="50"/>
      <c r="AD126" s="50"/>
    </row>
    <row r="127" ht="15.75" customHeight="1">
      <c r="A127" s="50" t="s">
        <v>589</v>
      </c>
      <c r="B127" s="50" t="s">
        <v>208</v>
      </c>
      <c r="C127" s="50" t="s">
        <v>590</v>
      </c>
      <c r="D127" s="51" t="s">
        <v>297</v>
      </c>
      <c r="E127" s="51" t="s">
        <v>297</v>
      </c>
      <c r="F127" s="52">
        <v>0.4166666666666667</v>
      </c>
      <c r="G127" s="52">
        <v>0.5833333333333334</v>
      </c>
      <c r="H127" s="51">
        <f t="shared" si="1"/>
        <v>4</v>
      </c>
      <c r="I127" s="50" t="s">
        <v>297</v>
      </c>
      <c r="J127" s="53" t="str">
        <f t="shared" si="2"/>
        <v>#VALUE!</v>
      </c>
      <c r="K127" s="50" t="s">
        <v>591</v>
      </c>
      <c r="L127" s="50" t="s">
        <v>297</v>
      </c>
      <c r="M127" s="54" t="s">
        <v>592</v>
      </c>
      <c r="N127" s="50">
        <v>1.0</v>
      </c>
      <c r="O127" s="50"/>
      <c r="P127" s="50"/>
      <c r="Q127" s="50"/>
      <c r="R127" s="50"/>
      <c r="S127" s="50"/>
      <c r="T127" s="50"/>
      <c r="U127" s="50"/>
      <c r="V127" s="50"/>
      <c r="W127" s="50"/>
      <c r="X127" s="50"/>
      <c r="Y127" s="50"/>
      <c r="Z127" s="50"/>
      <c r="AA127" s="50"/>
      <c r="AB127" s="50"/>
      <c r="AC127" s="50"/>
      <c r="AD127" s="50"/>
    </row>
    <row r="128" ht="15.75" customHeight="1">
      <c r="A128" s="50" t="s">
        <v>593</v>
      </c>
      <c r="B128" s="50" t="s">
        <v>208</v>
      </c>
      <c r="C128" s="50" t="s">
        <v>547</v>
      </c>
      <c r="D128" s="51" t="s">
        <v>297</v>
      </c>
      <c r="E128" s="51" t="s">
        <v>297</v>
      </c>
      <c r="F128" s="52">
        <v>0.6041666666666666</v>
      </c>
      <c r="G128" s="52">
        <v>0.6666666666666666</v>
      </c>
      <c r="H128" s="51">
        <f t="shared" si="1"/>
        <v>1.5</v>
      </c>
      <c r="I128" s="50" t="s">
        <v>297</v>
      </c>
      <c r="J128" s="53" t="str">
        <f t="shared" si="2"/>
        <v>#VALUE!</v>
      </c>
      <c r="K128" s="50" t="s">
        <v>549</v>
      </c>
      <c r="L128" s="50" t="s">
        <v>297</v>
      </c>
      <c r="M128" s="54" t="s">
        <v>594</v>
      </c>
      <c r="N128" s="50">
        <v>1.0</v>
      </c>
      <c r="O128" s="50"/>
      <c r="P128" s="50"/>
      <c r="Q128" s="50"/>
      <c r="R128" s="50"/>
      <c r="S128" s="50"/>
      <c r="T128" s="50"/>
      <c r="U128" s="50"/>
      <c r="V128" s="50"/>
      <c r="W128" s="50"/>
      <c r="X128" s="50"/>
      <c r="Y128" s="50"/>
      <c r="Z128" s="50"/>
      <c r="AA128" s="50"/>
      <c r="AB128" s="50"/>
      <c r="AC128" s="50"/>
      <c r="AD128" s="50"/>
    </row>
    <row r="129" ht="15.75" customHeight="1">
      <c r="A129" s="50" t="s">
        <v>595</v>
      </c>
      <c r="B129" s="50" t="s">
        <v>208</v>
      </c>
      <c r="C129" s="50" t="s">
        <v>482</v>
      </c>
      <c r="D129" s="51" t="s">
        <v>483</v>
      </c>
      <c r="E129" s="51" t="s">
        <v>484</v>
      </c>
      <c r="F129" s="52">
        <v>0.4166666666666667</v>
      </c>
      <c r="G129" s="52">
        <v>0.4479166666666667</v>
      </c>
      <c r="H129" s="51">
        <f t="shared" si="1"/>
        <v>0.75</v>
      </c>
      <c r="I129" s="50" t="s">
        <v>297</v>
      </c>
      <c r="J129" s="53" t="str">
        <f t="shared" si="2"/>
        <v>#VALUE!</v>
      </c>
      <c r="K129" s="50" t="s">
        <v>485</v>
      </c>
      <c r="L129" s="50" t="s">
        <v>297</v>
      </c>
      <c r="M129" s="54" t="s">
        <v>596</v>
      </c>
      <c r="N129" s="50">
        <v>1.0</v>
      </c>
      <c r="O129" s="50"/>
      <c r="P129" s="50"/>
      <c r="Q129" s="50"/>
      <c r="R129" s="50"/>
      <c r="S129" s="50"/>
      <c r="T129" s="50"/>
      <c r="U129" s="50"/>
      <c r="V129" s="50"/>
      <c r="W129" s="50"/>
      <c r="X129" s="50"/>
      <c r="Y129" s="50"/>
      <c r="Z129" s="50"/>
      <c r="AA129" s="50"/>
      <c r="AB129" s="50"/>
      <c r="AC129" s="50"/>
      <c r="AD129" s="50"/>
    </row>
    <row r="130" ht="15.75" customHeight="1">
      <c r="A130" s="50" t="s">
        <v>597</v>
      </c>
      <c r="B130" s="50" t="s">
        <v>208</v>
      </c>
      <c r="C130" s="50" t="s">
        <v>554</v>
      </c>
      <c r="D130" s="51" t="s">
        <v>297</v>
      </c>
      <c r="E130" s="51" t="s">
        <v>297</v>
      </c>
      <c r="F130" s="52">
        <v>0.4166666666666667</v>
      </c>
      <c r="G130" s="52">
        <v>0.4583333333333333</v>
      </c>
      <c r="H130" s="51">
        <f t="shared" si="1"/>
        <v>1</v>
      </c>
      <c r="I130" s="53" t="s">
        <v>297</v>
      </c>
      <c r="J130" s="53" t="str">
        <f t="shared" si="2"/>
        <v>#VALUE!</v>
      </c>
      <c r="K130" s="50" t="s">
        <v>555</v>
      </c>
      <c r="L130" s="50" t="s">
        <v>297</v>
      </c>
      <c r="M130" s="54" t="s">
        <v>598</v>
      </c>
      <c r="N130" s="50">
        <v>1.0</v>
      </c>
      <c r="O130" s="50"/>
      <c r="P130" s="50"/>
      <c r="Q130" s="50"/>
      <c r="R130" s="50"/>
      <c r="S130" s="50"/>
      <c r="T130" s="50"/>
      <c r="U130" s="50"/>
      <c r="V130" s="50"/>
      <c r="W130" s="50"/>
      <c r="X130" s="50"/>
      <c r="Y130" s="50"/>
      <c r="Z130" s="50"/>
      <c r="AA130" s="50"/>
      <c r="AB130" s="50"/>
      <c r="AC130" s="50"/>
      <c r="AD130" s="50"/>
    </row>
    <row r="131" ht="15.75" customHeight="1">
      <c r="A131" s="50"/>
      <c r="B131" s="50"/>
      <c r="C131" s="50"/>
      <c r="D131" s="51"/>
      <c r="E131" s="50"/>
      <c r="F131" s="52"/>
      <c r="G131" s="52"/>
      <c r="H131" s="51"/>
      <c r="I131" s="53"/>
      <c r="J131" s="53"/>
      <c r="K131" s="50"/>
      <c r="L131" s="50"/>
      <c r="M131" s="54"/>
      <c r="N131" s="50"/>
      <c r="O131" s="50"/>
      <c r="P131" s="50"/>
      <c r="Q131" s="50"/>
      <c r="R131" s="50"/>
      <c r="S131" s="50"/>
      <c r="T131" s="50"/>
      <c r="U131" s="50"/>
      <c r="V131" s="50"/>
      <c r="W131" s="50"/>
      <c r="X131" s="50"/>
      <c r="Y131" s="50"/>
      <c r="Z131" s="50"/>
      <c r="AA131" s="50"/>
      <c r="AB131" s="50"/>
      <c r="AC131" s="50"/>
      <c r="AD131" s="50"/>
    </row>
    <row r="132" ht="15.75" customHeight="1">
      <c r="A132" s="50"/>
      <c r="B132" s="50"/>
      <c r="C132" s="50"/>
      <c r="D132" s="51"/>
      <c r="E132" s="50"/>
      <c r="F132" s="52"/>
      <c r="G132" s="52"/>
      <c r="H132" s="51"/>
      <c r="I132" s="63"/>
      <c r="J132" s="63"/>
      <c r="K132" s="50"/>
      <c r="L132" s="50"/>
      <c r="M132" s="54"/>
      <c r="N132" s="50"/>
      <c r="O132" s="50"/>
      <c r="P132" s="50"/>
      <c r="Q132" s="50"/>
      <c r="R132" s="50"/>
      <c r="S132" s="50"/>
      <c r="T132" s="50"/>
      <c r="U132" s="50"/>
      <c r="V132" s="50"/>
      <c r="W132" s="50"/>
      <c r="X132" s="50"/>
      <c r="Y132" s="50"/>
      <c r="Z132" s="50"/>
      <c r="AA132" s="50"/>
      <c r="AB132" s="50"/>
      <c r="AC132" s="50"/>
      <c r="AD132" s="50"/>
    </row>
    <row r="133" ht="15.75" customHeight="1">
      <c r="A133" s="50"/>
      <c r="B133" s="50"/>
      <c r="C133" s="50"/>
      <c r="D133" s="51"/>
      <c r="E133" s="50"/>
      <c r="F133" s="52"/>
      <c r="G133" s="52"/>
      <c r="H133" s="51"/>
      <c r="I133" s="64"/>
      <c r="J133" s="64"/>
      <c r="K133" s="50"/>
      <c r="L133" s="50"/>
      <c r="M133" s="54"/>
      <c r="N133" s="50"/>
      <c r="O133" s="50"/>
      <c r="P133" s="50"/>
      <c r="Q133" s="50"/>
      <c r="R133" s="50"/>
      <c r="S133" s="50"/>
      <c r="T133" s="50"/>
      <c r="U133" s="50"/>
      <c r="V133" s="50"/>
      <c r="W133" s="50"/>
      <c r="X133" s="50"/>
      <c r="Y133" s="50"/>
      <c r="Z133" s="50"/>
      <c r="AA133" s="50"/>
      <c r="AB133" s="50"/>
      <c r="AC133" s="50"/>
      <c r="AD133" s="50"/>
    </row>
    <row r="134" ht="15.75" customHeight="1">
      <c r="A134" s="50"/>
      <c r="B134" s="50"/>
      <c r="C134" s="50"/>
      <c r="D134" s="51"/>
      <c r="E134" s="50"/>
      <c r="F134" s="52"/>
      <c r="G134" s="52"/>
      <c r="H134" s="51"/>
      <c r="I134" s="53"/>
      <c r="J134" s="53"/>
      <c r="K134" s="50"/>
      <c r="L134" s="50"/>
      <c r="M134" s="54"/>
      <c r="N134" s="50"/>
      <c r="O134" s="50"/>
      <c r="P134" s="50"/>
      <c r="Q134" s="50"/>
      <c r="R134" s="50"/>
      <c r="S134" s="50"/>
      <c r="T134" s="50"/>
      <c r="U134" s="50"/>
      <c r="V134" s="50"/>
      <c r="W134" s="50"/>
      <c r="X134" s="50"/>
      <c r="Y134" s="50"/>
      <c r="Z134" s="50"/>
      <c r="AA134" s="50"/>
      <c r="AB134" s="50"/>
      <c r="AC134" s="50"/>
      <c r="AD134" s="50"/>
    </row>
    <row r="135" ht="15.75" customHeight="1">
      <c r="A135" s="50"/>
      <c r="B135" s="50"/>
      <c r="C135" s="50"/>
      <c r="D135" s="51"/>
      <c r="E135" s="50"/>
      <c r="F135" s="50"/>
      <c r="G135" s="50"/>
      <c r="H135" s="51"/>
      <c r="I135" s="50"/>
      <c r="J135" s="50"/>
      <c r="K135" s="50"/>
      <c r="L135" s="50"/>
      <c r="M135" s="54"/>
      <c r="N135" s="50"/>
      <c r="O135" s="50"/>
      <c r="P135" s="50"/>
      <c r="Q135" s="50"/>
      <c r="R135" s="50"/>
      <c r="S135" s="50"/>
      <c r="T135" s="50"/>
      <c r="U135" s="50"/>
      <c r="V135" s="50"/>
      <c r="W135" s="50"/>
      <c r="X135" s="50"/>
      <c r="Y135" s="50"/>
      <c r="Z135" s="50"/>
      <c r="AA135" s="50"/>
      <c r="AB135" s="50"/>
      <c r="AC135" s="50"/>
      <c r="AD135" s="50"/>
    </row>
    <row r="136" ht="15.75" customHeight="1">
      <c r="A136" s="50"/>
      <c r="B136" s="50"/>
      <c r="C136" s="50"/>
      <c r="D136" s="51"/>
      <c r="E136" s="50"/>
      <c r="F136" s="52"/>
      <c r="G136" s="52"/>
      <c r="H136" s="51"/>
      <c r="I136" s="53"/>
      <c r="J136" s="53"/>
      <c r="K136" s="50"/>
      <c r="L136" s="50"/>
      <c r="M136" s="54"/>
      <c r="N136" s="50"/>
      <c r="O136" s="50"/>
      <c r="P136" s="50"/>
      <c r="Q136" s="50"/>
      <c r="R136" s="50"/>
      <c r="S136" s="50"/>
      <c r="T136" s="50"/>
      <c r="U136" s="50"/>
      <c r="V136" s="50"/>
      <c r="W136" s="50"/>
      <c r="X136" s="50"/>
      <c r="Y136" s="50"/>
      <c r="Z136" s="50"/>
      <c r="AA136" s="50"/>
      <c r="AB136" s="50"/>
      <c r="AC136" s="50"/>
      <c r="AD136" s="50"/>
    </row>
    <row r="137" ht="15.75" customHeight="1">
      <c r="A137" s="50"/>
      <c r="B137" s="50"/>
      <c r="C137" s="50"/>
      <c r="D137" s="51"/>
      <c r="E137" s="50"/>
      <c r="F137" s="52"/>
      <c r="G137" s="52"/>
      <c r="H137" s="51"/>
      <c r="I137" s="53"/>
      <c r="J137" s="53"/>
      <c r="K137" s="50"/>
      <c r="L137" s="50"/>
      <c r="M137" s="54"/>
      <c r="N137" s="50"/>
      <c r="O137" s="50"/>
      <c r="P137" s="50"/>
      <c r="Q137" s="50"/>
      <c r="R137" s="50"/>
      <c r="S137" s="50"/>
      <c r="T137" s="50"/>
      <c r="U137" s="50"/>
      <c r="V137" s="50"/>
      <c r="W137" s="50"/>
      <c r="X137" s="50"/>
      <c r="Y137" s="50"/>
      <c r="Z137" s="50"/>
      <c r="AA137" s="50"/>
      <c r="AB137" s="50"/>
      <c r="AC137" s="50"/>
      <c r="AD137" s="50"/>
    </row>
    <row r="138" ht="1.5" customHeight="1">
      <c r="A138" s="50"/>
      <c r="B138" s="50"/>
      <c r="C138" s="50"/>
      <c r="D138" s="51"/>
      <c r="E138" s="50"/>
      <c r="F138" s="50"/>
      <c r="G138" s="50"/>
      <c r="H138" s="51"/>
      <c r="I138" s="50"/>
      <c r="J138" s="50"/>
      <c r="K138" s="50"/>
      <c r="L138" s="50"/>
      <c r="M138" s="54"/>
      <c r="N138" s="50"/>
      <c r="O138" s="50"/>
      <c r="P138" s="50"/>
      <c r="Q138" s="50"/>
      <c r="R138" s="50"/>
      <c r="S138" s="50"/>
      <c r="T138" s="50"/>
      <c r="U138" s="50"/>
      <c r="V138" s="50"/>
      <c r="W138" s="50"/>
      <c r="X138" s="50"/>
      <c r="Y138" s="50"/>
      <c r="Z138" s="50"/>
      <c r="AA138" s="50"/>
      <c r="AB138" s="50"/>
      <c r="AC138" s="50"/>
      <c r="AD138" s="50"/>
    </row>
    <row r="139" ht="15.75" customHeight="1">
      <c r="A139" s="50"/>
      <c r="B139" s="50"/>
      <c r="C139" s="50"/>
      <c r="D139" s="51"/>
      <c r="E139" s="50"/>
      <c r="F139" s="52"/>
      <c r="G139" s="52"/>
      <c r="H139" s="51"/>
      <c r="I139" s="53"/>
      <c r="J139" s="53"/>
      <c r="K139" s="50"/>
      <c r="L139" s="50"/>
      <c r="M139" s="54"/>
      <c r="N139" s="50"/>
      <c r="O139" s="50"/>
      <c r="P139" s="50"/>
      <c r="Q139" s="50"/>
      <c r="R139" s="50"/>
      <c r="S139" s="50"/>
      <c r="T139" s="50"/>
      <c r="U139" s="50"/>
      <c r="V139" s="50"/>
      <c r="W139" s="50"/>
      <c r="X139" s="50"/>
      <c r="Y139" s="50"/>
      <c r="Z139" s="50"/>
      <c r="AA139" s="50"/>
      <c r="AB139" s="50"/>
      <c r="AC139" s="50"/>
      <c r="AD139" s="50"/>
    </row>
    <row r="140" ht="15.75" customHeight="1">
      <c r="A140" s="50"/>
      <c r="B140" s="50"/>
      <c r="C140" s="50"/>
      <c r="D140" s="51"/>
      <c r="E140" s="50"/>
      <c r="F140" s="52"/>
      <c r="G140" s="52"/>
      <c r="H140" s="51"/>
      <c r="I140" s="65"/>
      <c r="J140" s="65"/>
      <c r="K140" s="50"/>
      <c r="L140" s="50"/>
      <c r="M140" s="54"/>
      <c r="N140" s="50"/>
      <c r="O140" s="50"/>
      <c r="P140" s="50"/>
      <c r="Q140" s="50"/>
      <c r="R140" s="50"/>
      <c r="S140" s="50"/>
      <c r="T140" s="50"/>
      <c r="U140" s="50"/>
      <c r="V140" s="50"/>
      <c r="W140" s="50"/>
      <c r="X140" s="50"/>
      <c r="Y140" s="50"/>
      <c r="Z140" s="50"/>
      <c r="AA140" s="50"/>
      <c r="AB140" s="50"/>
      <c r="AC140" s="50"/>
      <c r="AD140" s="50"/>
    </row>
    <row r="141" ht="15.75" customHeight="1">
      <c r="A141" s="50"/>
      <c r="B141" s="50"/>
      <c r="C141" s="50"/>
      <c r="D141" s="51"/>
      <c r="E141" s="50"/>
      <c r="F141" s="50"/>
      <c r="G141" s="50"/>
      <c r="H141" s="51"/>
      <c r="I141" s="66"/>
      <c r="J141" s="66"/>
      <c r="K141" s="50"/>
      <c r="L141" s="50"/>
      <c r="M141" s="54"/>
      <c r="N141" s="50"/>
      <c r="O141" s="50"/>
      <c r="P141" s="50"/>
      <c r="Q141" s="50"/>
      <c r="R141" s="50"/>
      <c r="S141" s="50"/>
      <c r="T141" s="50"/>
      <c r="U141" s="50"/>
      <c r="V141" s="50"/>
      <c r="W141" s="50"/>
      <c r="X141" s="50"/>
      <c r="Y141" s="50"/>
      <c r="Z141" s="50"/>
      <c r="AA141" s="50"/>
      <c r="AB141" s="50"/>
      <c r="AC141" s="50"/>
      <c r="AD141" s="50"/>
    </row>
    <row r="142" ht="15.75" customHeight="1">
      <c r="A142" s="50"/>
      <c r="B142" s="50"/>
      <c r="C142" s="50"/>
      <c r="D142" s="51"/>
      <c r="E142" s="50"/>
      <c r="F142" s="50"/>
      <c r="G142" s="50"/>
      <c r="H142" s="51"/>
      <c r="I142" s="50"/>
      <c r="J142" s="50"/>
      <c r="K142" s="50"/>
      <c r="L142" s="50"/>
      <c r="M142" s="54"/>
      <c r="N142" s="50"/>
      <c r="O142" s="50"/>
      <c r="P142" s="50"/>
      <c r="Q142" s="50"/>
      <c r="R142" s="50"/>
      <c r="S142" s="50"/>
      <c r="T142" s="50"/>
      <c r="U142" s="50"/>
      <c r="V142" s="50"/>
      <c r="W142" s="50"/>
      <c r="X142" s="50"/>
      <c r="Y142" s="50"/>
      <c r="Z142" s="50"/>
      <c r="AA142" s="50"/>
      <c r="AB142" s="50"/>
      <c r="AC142" s="50"/>
      <c r="AD142" s="50"/>
    </row>
    <row r="143" ht="15.75" customHeight="1">
      <c r="A143" s="50"/>
      <c r="B143" s="50"/>
      <c r="C143" s="50"/>
      <c r="D143" s="51"/>
      <c r="E143" s="50"/>
      <c r="F143" s="50"/>
      <c r="G143" s="50"/>
      <c r="H143" s="51"/>
      <c r="I143" s="50"/>
      <c r="J143" s="50"/>
      <c r="K143" s="50"/>
      <c r="L143" s="50"/>
      <c r="M143" s="54"/>
      <c r="N143" s="50"/>
      <c r="O143" s="50"/>
      <c r="P143" s="50"/>
      <c r="Q143" s="50"/>
      <c r="R143" s="50"/>
      <c r="S143" s="50"/>
      <c r="T143" s="50"/>
      <c r="U143" s="50"/>
      <c r="V143" s="50"/>
      <c r="W143" s="50"/>
      <c r="X143" s="50"/>
      <c r="Y143" s="50"/>
      <c r="Z143" s="50"/>
      <c r="AA143" s="50"/>
      <c r="AB143" s="50"/>
      <c r="AC143" s="50"/>
      <c r="AD143" s="50"/>
    </row>
    <row r="144" ht="15.75" customHeight="1">
      <c r="A144" s="50"/>
      <c r="B144" s="50"/>
      <c r="C144" s="50"/>
      <c r="D144" s="51"/>
      <c r="E144" s="50"/>
      <c r="F144" s="50"/>
      <c r="G144" s="50"/>
      <c r="H144" s="51"/>
      <c r="I144" s="50"/>
      <c r="J144" s="50"/>
      <c r="K144" s="50"/>
      <c r="L144" s="50"/>
      <c r="M144" s="54"/>
      <c r="N144" s="50"/>
      <c r="O144" s="50"/>
      <c r="P144" s="50"/>
      <c r="Q144" s="50"/>
      <c r="R144" s="50"/>
      <c r="S144" s="50"/>
      <c r="T144" s="50"/>
      <c r="U144" s="50"/>
      <c r="V144" s="50"/>
      <c r="W144" s="50"/>
      <c r="X144" s="50"/>
      <c r="Y144" s="50"/>
      <c r="Z144" s="50"/>
      <c r="AA144" s="50"/>
      <c r="AB144" s="50"/>
      <c r="AC144" s="50"/>
      <c r="AD144" s="50"/>
    </row>
    <row r="145" ht="15.75" customHeight="1">
      <c r="A145" s="50"/>
      <c r="B145" s="50"/>
      <c r="C145" s="50"/>
      <c r="D145" s="51"/>
      <c r="E145" s="50"/>
      <c r="F145" s="50"/>
      <c r="G145" s="50"/>
      <c r="H145" s="51"/>
      <c r="I145" s="50"/>
      <c r="J145" s="50"/>
      <c r="K145" s="50"/>
      <c r="L145" s="50"/>
      <c r="M145" s="54"/>
      <c r="N145" s="50"/>
      <c r="O145" s="50"/>
      <c r="P145" s="50"/>
      <c r="Q145" s="50"/>
      <c r="R145" s="50"/>
      <c r="S145" s="50"/>
      <c r="T145" s="50"/>
      <c r="U145" s="50"/>
      <c r="V145" s="50"/>
      <c r="W145" s="50"/>
      <c r="X145" s="50"/>
      <c r="Y145" s="50"/>
      <c r="Z145" s="50"/>
      <c r="AA145" s="50"/>
      <c r="AB145" s="50"/>
      <c r="AC145" s="50"/>
      <c r="AD145" s="50"/>
    </row>
    <row r="146" ht="15.75" customHeight="1">
      <c r="A146" s="50"/>
      <c r="B146" s="50"/>
      <c r="C146" s="50"/>
      <c r="D146" s="51"/>
      <c r="E146" s="50"/>
      <c r="F146" s="50"/>
      <c r="G146" s="50"/>
      <c r="H146" s="51"/>
      <c r="I146" s="50"/>
      <c r="J146" s="50"/>
      <c r="K146" s="50"/>
      <c r="L146" s="50"/>
      <c r="M146" s="54"/>
      <c r="N146" s="50"/>
      <c r="O146" s="50"/>
      <c r="P146" s="50"/>
      <c r="Q146" s="50"/>
      <c r="R146" s="50"/>
      <c r="S146" s="50"/>
      <c r="T146" s="50"/>
      <c r="U146" s="50"/>
      <c r="V146" s="50"/>
      <c r="W146" s="50"/>
      <c r="X146" s="50"/>
      <c r="Y146" s="50"/>
      <c r="Z146" s="50"/>
      <c r="AA146" s="50"/>
      <c r="AB146" s="50"/>
      <c r="AC146" s="50"/>
      <c r="AD146" s="50"/>
    </row>
    <row r="147" ht="15.75" customHeight="1">
      <c r="A147" s="50"/>
      <c r="B147" s="50"/>
      <c r="C147" s="50"/>
      <c r="D147" s="51"/>
      <c r="E147" s="50"/>
      <c r="F147" s="50"/>
      <c r="G147" s="50"/>
      <c r="H147" s="51"/>
      <c r="I147" s="50"/>
      <c r="J147" s="50"/>
      <c r="K147" s="50"/>
      <c r="L147" s="50"/>
      <c r="M147" s="54"/>
      <c r="N147" s="50"/>
      <c r="O147" s="50"/>
      <c r="P147" s="50"/>
      <c r="Q147" s="50"/>
      <c r="R147" s="50"/>
      <c r="S147" s="50"/>
      <c r="T147" s="50"/>
      <c r="U147" s="50"/>
      <c r="V147" s="50"/>
      <c r="W147" s="50"/>
      <c r="X147" s="50"/>
      <c r="Y147" s="50"/>
      <c r="Z147" s="50"/>
      <c r="AA147" s="50"/>
      <c r="AB147" s="50"/>
      <c r="AC147" s="50"/>
      <c r="AD147" s="50"/>
    </row>
    <row r="148" ht="15.75" customHeight="1">
      <c r="A148" s="50"/>
      <c r="B148" s="50"/>
      <c r="C148" s="50"/>
      <c r="D148" s="51"/>
      <c r="E148" s="50"/>
      <c r="F148" s="50"/>
      <c r="G148" s="50"/>
      <c r="H148" s="51"/>
      <c r="I148" s="50"/>
      <c r="J148" s="50"/>
      <c r="K148" s="50"/>
      <c r="L148" s="50"/>
      <c r="M148" s="54"/>
      <c r="N148" s="50"/>
      <c r="O148" s="50"/>
      <c r="P148" s="50"/>
      <c r="Q148" s="50"/>
      <c r="R148" s="50"/>
      <c r="S148" s="50"/>
      <c r="T148" s="50"/>
      <c r="U148" s="50"/>
      <c r="V148" s="50"/>
      <c r="W148" s="50"/>
      <c r="X148" s="50"/>
      <c r="Y148" s="50"/>
      <c r="Z148" s="50"/>
      <c r="AA148" s="50"/>
      <c r="AB148" s="50"/>
      <c r="AC148" s="50"/>
      <c r="AD148" s="50"/>
    </row>
    <row r="149" ht="15.75" customHeight="1">
      <c r="A149" s="50"/>
      <c r="B149" s="50"/>
      <c r="C149" s="50"/>
      <c r="D149" s="51"/>
      <c r="E149" s="50"/>
      <c r="F149" s="50"/>
      <c r="G149" s="50"/>
      <c r="H149" s="51"/>
      <c r="I149" s="50"/>
      <c r="J149" s="50"/>
      <c r="K149" s="50"/>
      <c r="L149" s="50"/>
      <c r="M149" s="54"/>
      <c r="N149" s="50"/>
      <c r="O149" s="50"/>
      <c r="P149" s="50"/>
      <c r="Q149" s="50"/>
      <c r="R149" s="50"/>
      <c r="S149" s="50"/>
      <c r="T149" s="50"/>
      <c r="U149" s="50"/>
      <c r="V149" s="50"/>
      <c r="W149" s="50"/>
      <c r="X149" s="50"/>
      <c r="Y149" s="50"/>
      <c r="Z149" s="50"/>
      <c r="AA149" s="50"/>
      <c r="AB149" s="50"/>
      <c r="AC149" s="50"/>
      <c r="AD149" s="50"/>
    </row>
    <row r="150" ht="15.75" customHeight="1">
      <c r="A150" s="50"/>
      <c r="B150" s="50"/>
      <c r="C150" s="50"/>
      <c r="D150" s="51"/>
      <c r="E150" s="50"/>
      <c r="F150" s="50"/>
      <c r="G150" s="50"/>
      <c r="H150" s="51"/>
      <c r="I150" s="50"/>
      <c r="J150" s="50"/>
      <c r="K150" s="50"/>
      <c r="L150" s="50"/>
      <c r="M150" s="54"/>
      <c r="N150" s="50"/>
      <c r="O150" s="50"/>
      <c r="P150" s="50"/>
      <c r="Q150" s="50"/>
      <c r="R150" s="50"/>
      <c r="S150" s="50"/>
      <c r="T150" s="50"/>
      <c r="U150" s="50"/>
      <c r="V150" s="50"/>
      <c r="W150" s="50"/>
      <c r="X150" s="50"/>
      <c r="Y150" s="50"/>
      <c r="Z150" s="50"/>
      <c r="AA150" s="50"/>
      <c r="AB150" s="50"/>
      <c r="AC150" s="50"/>
      <c r="AD150" s="50"/>
    </row>
    <row r="151" ht="15.75" customHeight="1">
      <c r="A151" s="50"/>
      <c r="B151" s="50"/>
      <c r="C151" s="50"/>
      <c r="D151" s="51"/>
      <c r="E151" s="50"/>
      <c r="F151" s="50"/>
      <c r="G151" s="50"/>
      <c r="H151" s="51"/>
      <c r="I151" s="50"/>
      <c r="J151" s="50"/>
      <c r="K151" s="50"/>
      <c r="L151" s="50"/>
      <c r="M151" s="54"/>
      <c r="N151" s="50"/>
      <c r="O151" s="50"/>
      <c r="P151" s="50"/>
      <c r="Q151" s="50"/>
      <c r="R151" s="50"/>
      <c r="S151" s="50"/>
      <c r="T151" s="50"/>
      <c r="U151" s="50"/>
      <c r="V151" s="50"/>
      <c r="W151" s="50"/>
      <c r="X151" s="50"/>
      <c r="Y151" s="50"/>
      <c r="Z151" s="50"/>
      <c r="AA151" s="50"/>
      <c r="AB151" s="50"/>
      <c r="AC151" s="50"/>
      <c r="AD151" s="50"/>
    </row>
    <row r="152" ht="15.75" customHeight="1">
      <c r="A152" s="50"/>
      <c r="B152" s="50"/>
      <c r="C152" s="50"/>
      <c r="D152" s="51"/>
      <c r="E152" s="50"/>
      <c r="F152" s="50"/>
      <c r="G152" s="50"/>
      <c r="H152" s="51"/>
      <c r="I152" s="50"/>
      <c r="J152" s="50"/>
      <c r="K152" s="50"/>
      <c r="L152" s="50"/>
      <c r="M152" s="54"/>
      <c r="N152" s="50"/>
      <c r="O152" s="50"/>
      <c r="P152" s="50"/>
      <c r="Q152" s="50"/>
      <c r="R152" s="50"/>
      <c r="S152" s="50"/>
      <c r="T152" s="50"/>
      <c r="U152" s="50"/>
      <c r="V152" s="50"/>
      <c r="W152" s="50"/>
      <c r="X152" s="50"/>
      <c r="Y152" s="50"/>
      <c r="Z152" s="50"/>
      <c r="AA152" s="50"/>
      <c r="AB152" s="50"/>
      <c r="AC152" s="50"/>
      <c r="AD152" s="50"/>
    </row>
    <row r="153" ht="15.75" customHeight="1">
      <c r="A153" s="50"/>
      <c r="B153" s="50"/>
      <c r="C153" s="50"/>
      <c r="D153" s="51"/>
      <c r="E153" s="50"/>
      <c r="F153" s="50"/>
      <c r="G153" s="50"/>
      <c r="H153" s="51"/>
      <c r="I153" s="50"/>
      <c r="J153" s="50"/>
      <c r="K153" s="50"/>
      <c r="L153" s="50"/>
      <c r="M153" s="54"/>
      <c r="N153" s="50"/>
      <c r="O153" s="50"/>
      <c r="P153" s="50"/>
      <c r="Q153" s="50"/>
      <c r="R153" s="50"/>
      <c r="S153" s="50"/>
      <c r="T153" s="50"/>
      <c r="U153" s="50"/>
      <c r="V153" s="50"/>
      <c r="W153" s="50"/>
      <c r="X153" s="50"/>
      <c r="Y153" s="50"/>
      <c r="Z153" s="50"/>
      <c r="AA153" s="50"/>
      <c r="AB153" s="50"/>
      <c r="AC153" s="50"/>
      <c r="AD153" s="50"/>
    </row>
    <row r="154" ht="15.75" customHeight="1">
      <c r="A154" s="50"/>
      <c r="B154" s="50"/>
      <c r="C154" s="50"/>
      <c r="D154" s="51"/>
      <c r="E154" s="50"/>
      <c r="F154" s="50"/>
      <c r="G154" s="50"/>
      <c r="H154" s="51"/>
      <c r="I154" s="50"/>
      <c r="J154" s="50"/>
      <c r="K154" s="50"/>
      <c r="L154" s="50"/>
      <c r="M154" s="54"/>
      <c r="N154" s="50"/>
      <c r="O154" s="50"/>
      <c r="P154" s="50"/>
      <c r="Q154" s="50"/>
      <c r="R154" s="50"/>
      <c r="S154" s="50"/>
      <c r="T154" s="50"/>
      <c r="U154" s="50"/>
      <c r="V154" s="50"/>
      <c r="W154" s="50"/>
      <c r="X154" s="50"/>
      <c r="Y154" s="50"/>
      <c r="Z154" s="50"/>
      <c r="AA154" s="50"/>
      <c r="AB154" s="50"/>
      <c r="AC154" s="50"/>
      <c r="AD154" s="50"/>
    </row>
    <row r="155" ht="15.75" customHeight="1">
      <c r="A155" s="50"/>
      <c r="B155" s="50"/>
      <c r="C155" s="50"/>
      <c r="D155" s="51"/>
      <c r="E155" s="50"/>
      <c r="F155" s="50"/>
      <c r="G155" s="50"/>
      <c r="H155" s="51"/>
      <c r="I155" s="50"/>
      <c r="J155" s="50"/>
      <c r="K155" s="50"/>
      <c r="L155" s="50"/>
      <c r="M155" s="54"/>
      <c r="N155" s="50"/>
      <c r="O155" s="50"/>
      <c r="P155" s="50"/>
      <c r="Q155" s="50"/>
      <c r="R155" s="50"/>
      <c r="S155" s="50"/>
      <c r="T155" s="50"/>
      <c r="U155" s="50"/>
      <c r="V155" s="50"/>
      <c r="W155" s="50"/>
      <c r="X155" s="50"/>
      <c r="Y155" s="50"/>
      <c r="Z155" s="50"/>
      <c r="AA155" s="50"/>
      <c r="AB155" s="50"/>
      <c r="AC155" s="50"/>
      <c r="AD155" s="50"/>
    </row>
    <row r="156" ht="15.75" customHeight="1">
      <c r="A156" s="50"/>
      <c r="B156" s="50"/>
      <c r="C156" s="50"/>
      <c r="D156" s="51"/>
      <c r="E156" s="50"/>
      <c r="F156" s="50"/>
      <c r="G156" s="50"/>
      <c r="H156" s="51"/>
      <c r="I156" s="50"/>
      <c r="J156" s="50"/>
      <c r="K156" s="50"/>
      <c r="L156" s="50"/>
      <c r="M156" s="54"/>
      <c r="N156" s="50"/>
      <c r="O156" s="50"/>
      <c r="P156" s="50"/>
      <c r="Q156" s="50"/>
      <c r="R156" s="50"/>
      <c r="S156" s="50"/>
      <c r="T156" s="50"/>
      <c r="U156" s="50"/>
      <c r="V156" s="50"/>
      <c r="W156" s="50"/>
      <c r="X156" s="50"/>
      <c r="Y156" s="50"/>
      <c r="Z156" s="50"/>
      <c r="AA156" s="50"/>
      <c r="AB156" s="50"/>
      <c r="AC156" s="50"/>
      <c r="AD156" s="50"/>
    </row>
    <row r="157" ht="15.75" customHeight="1">
      <c r="A157" s="50"/>
      <c r="B157" s="50"/>
      <c r="C157" s="50"/>
      <c r="D157" s="51"/>
      <c r="E157" s="50"/>
      <c r="F157" s="50"/>
      <c r="G157" s="50"/>
      <c r="H157" s="51"/>
      <c r="I157" s="50"/>
      <c r="J157" s="50"/>
      <c r="K157" s="50"/>
      <c r="L157" s="50"/>
      <c r="M157" s="54"/>
      <c r="N157" s="50"/>
      <c r="O157" s="50"/>
      <c r="P157" s="50"/>
      <c r="Q157" s="50"/>
      <c r="R157" s="50"/>
      <c r="S157" s="50"/>
      <c r="T157" s="50"/>
      <c r="U157" s="50"/>
      <c r="V157" s="50"/>
      <c r="W157" s="50"/>
      <c r="X157" s="50"/>
      <c r="Y157" s="50"/>
      <c r="Z157" s="50"/>
      <c r="AA157" s="50"/>
      <c r="AB157" s="50"/>
      <c r="AC157" s="50"/>
      <c r="AD157" s="50"/>
    </row>
    <row r="158" ht="15.75" customHeight="1">
      <c r="A158" s="50"/>
      <c r="B158" s="50"/>
      <c r="C158" s="50"/>
      <c r="D158" s="51"/>
      <c r="E158" s="50"/>
      <c r="F158" s="50"/>
      <c r="G158" s="50"/>
      <c r="H158" s="51"/>
      <c r="I158" s="50"/>
      <c r="J158" s="50"/>
      <c r="K158" s="50"/>
      <c r="L158" s="50"/>
      <c r="M158" s="54"/>
      <c r="N158" s="50"/>
      <c r="O158" s="50"/>
      <c r="P158" s="50"/>
      <c r="Q158" s="50"/>
      <c r="R158" s="50"/>
      <c r="S158" s="50"/>
      <c r="T158" s="50"/>
      <c r="U158" s="50"/>
      <c r="V158" s="50"/>
      <c r="W158" s="50"/>
      <c r="X158" s="50"/>
      <c r="Y158" s="50"/>
      <c r="Z158" s="50"/>
      <c r="AA158" s="50"/>
      <c r="AB158" s="50"/>
      <c r="AC158" s="50"/>
      <c r="AD158" s="50"/>
    </row>
    <row r="159" ht="15.75" customHeight="1">
      <c r="A159" s="50"/>
      <c r="B159" s="50"/>
      <c r="C159" s="50"/>
      <c r="D159" s="51"/>
      <c r="E159" s="50"/>
      <c r="F159" s="50"/>
      <c r="G159" s="50"/>
      <c r="H159" s="51"/>
      <c r="I159" s="50"/>
      <c r="J159" s="50"/>
      <c r="K159" s="50"/>
      <c r="L159" s="50"/>
      <c r="M159" s="54"/>
      <c r="N159" s="50"/>
      <c r="O159" s="50"/>
      <c r="P159" s="50"/>
      <c r="Q159" s="50"/>
      <c r="R159" s="50"/>
      <c r="S159" s="50"/>
      <c r="T159" s="50"/>
      <c r="U159" s="50"/>
      <c r="V159" s="50"/>
      <c r="W159" s="50"/>
      <c r="X159" s="50"/>
      <c r="Y159" s="50"/>
      <c r="Z159" s="50"/>
      <c r="AA159" s="50"/>
      <c r="AB159" s="50"/>
      <c r="AC159" s="50"/>
      <c r="AD159" s="50"/>
    </row>
    <row r="160" ht="15.75" customHeight="1">
      <c r="A160" s="50"/>
      <c r="B160" s="50"/>
      <c r="C160" s="50"/>
      <c r="D160" s="51"/>
      <c r="E160" s="50"/>
      <c r="F160" s="50"/>
      <c r="G160" s="50"/>
      <c r="H160" s="51"/>
      <c r="I160" s="50"/>
      <c r="J160" s="50"/>
      <c r="K160" s="50"/>
      <c r="L160" s="50"/>
      <c r="M160" s="54"/>
      <c r="N160" s="50"/>
      <c r="O160" s="50"/>
      <c r="P160" s="50"/>
      <c r="Q160" s="50"/>
      <c r="R160" s="50"/>
      <c r="S160" s="50"/>
      <c r="T160" s="50"/>
      <c r="U160" s="50"/>
      <c r="V160" s="50"/>
      <c r="W160" s="50"/>
      <c r="X160" s="50"/>
      <c r="Y160" s="50"/>
      <c r="Z160" s="50"/>
      <c r="AA160" s="50"/>
      <c r="AB160" s="50"/>
      <c r="AC160" s="50"/>
      <c r="AD160" s="50"/>
    </row>
    <row r="161" ht="15.75" customHeight="1">
      <c r="A161" s="50"/>
      <c r="B161" s="50"/>
      <c r="C161" s="50"/>
      <c r="D161" s="51"/>
      <c r="E161" s="50"/>
      <c r="F161" s="50"/>
      <c r="G161" s="50"/>
      <c r="H161" s="51"/>
      <c r="I161" s="50"/>
      <c r="J161" s="50"/>
      <c r="K161" s="50"/>
      <c r="L161" s="50"/>
      <c r="M161" s="54"/>
      <c r="N161" s="50"/>
      <c r="O161" s="50"/>
      <c r="P161" s="50"/>
      <c r="Q161" s="50"/>
      <c r="R161" s="50"/>
      <c r="S161" s="50"/>
      <c r="T161" s="50"/>
      <c r="U161" s="50"/>
      <c r="V161" s="50"/>
      <c r="W161" s="50"/>
      <c r="X161" s="50"/>
      <c r="Y161" s="50"/>
      <c r="Z161" s="50"/>
      <c r="AA161" s="50"/>
      <c r="AB161" s="50"/>
      <c r="AC161" s="50"/>
      <c r="AD161" s="50"/>
    </row>
    <row r="162" ht="15.75" customHeight="1">
      <c r="A162" s="50"/>
      <c r="B162" s="50"/>
      <c r="C162" s="50"/>
      <c r="D162" s="51"/>
      <c r="E162" s="50"/>
      <c r="F162" s="50"/>
      <c r="G162" s="50"/>
      <c r="H162" s="51"/>
      <c r="I162" s="50"/>
      <c r="J162" s="50"/>
      <c r="K162" s="50"/>
      <c r="L162" s="50"/>
      <c r="M162" s="54"/>
      <c r="N162" s="50"/>
      <c r="O162" s="50"/>
      <c r="P162" s="50"/>
      <c r="Q162" s="50"/>
      <c r="R162" s="50"/>
      <c r="S162" s="50"/>
      <c r="T162" s="50"/>
      <c r="U162" s="50"/>
      <c r="V162" s="50"/>
      <c r="W162" s="50"/>
      <c r="X162" s="50"/>
      <c r="Y162" s="50"/>
      <c r="Z162" s="50"/>
      <c r="AA162" s="50"/>
      <c r="AB162" s="50"/>
      <c r="AC162" s="50"/>
      <c r="AD162" s="50"/>
    </row>
    <row r="163" ht="15.75" customHeight="1">
      <c r="A163" s="50"/>
      <c r="B163" s="50"/>
      <c r="C163" s="50"/>
      <c r="D163" s="51"/>
      <c r="E163" s="50"/>
      <c r="F163" s="50"/>
      <c r="G163" s="50"/>
      <c r="H163" s="51"/>
      <c r="I163" s="50"/>
      <c r="J163" s="50"/>
      <c r="K163" s="50"/>
      <c r="L163" s="50"/>
      <c r="M163" s="54"/>
      <c r="N163" s="50"/>
      <c r="O163" s="50"/>
      <c r="P163" s="50"/>
      <c r="Q163" s="50"/>
      <c r="R163" s="50"/>
      <c r="S163" s="50"/>
      <c r="T163" s="50"/>
      <c r="U163" s="50"/>
      <c r="V163" s="50"/>
      <c r="W163" s="50"/>
      <c r="X163" s="50"/>
      <c r="Y163" s="50"/>
      <c r="Z163" s="50"/>
      <c r="AA163" s="50"/>
      <c r="AB163" s="50"/>
      <c r="AC163" s="50"/>
      <c r="AD163" s="50"/>
    </row>
    <row r="164" ht="15.75" customHeight="1">
      <c r="A164" s="50"/>
      <c r="B164" s="50"/>
      <c r="C164" s="50"/>
      <c r="D164" s="51"/>
      <c r="E164" s="50"/>
      <c r="F164" s="50"/>
      <c r="G164" s="50"/>
      <c r="H164" s="51"/>
      <c r="I164" s="50"/>
      <c r="J164" s="50"/>
      <c r="K164" s="50"/>
      <c r="L164" s="50"/>
      <c r="M164" s="54"/>
      <c r="N164" s="50"/>
      <c r="O164" s="50"/>
      <c r="P164" s="50"/>
      <c r="Q164" s="50"/>
      <c r="R164" s="50"/>
      <c r="S164" s="50"/>
      <c r="T164" s="50"/>
      <c r="U164" s="50"/>
      <c r="V164" s="50"/>
      <c r="W164" s="50"/>
      <c r="X164" s="50"/>
      <c r="Y164" s="50"/>
      <c r="Z164" s="50"/>
      <c r="AA164" s="50"/>
      <c r="AB164" s="50"/>
      <c r="AC164" s="50"/>
      <c r="AD164" s="50"/>
    </row>
    <row r="165" ht="15.75" customHeight="1">
      <c r="A165" s="50"/>
      <c r="B165" s="50"/>
      <c r="C165" s="50"/>
      <c r="D165" s="51"/>
      <c r="E165" s="50"/>
      <c r="F165" s="50"/>
      <c r="G165" s="50"/>
      <c r="H165" s="51"/>
      <c r="I165" s="50"/>
      <c r="J165" s="50"/>
      <c r="K165" s="50"/>
      <c r="L165" s="50"/>
      <c r="M165" s="54"/>
      <c r="N165" s="50"/>
      <c r="O165" s="50"/>
      <c r="P165" s="50"/>
      <c r="Q165" s="50"/>
      <c r="R165" s="50"/>
      <c r="S165" s="50"/>
      <c r="T165" s="50"/>
      <c r="U165" s="50"/>
      <c r="V165" s="50"/>
      <c r="W165" s="50"/>
      <c r="X165" s="50"/>
      <c r="Y165" s="50"/>
      <c r="Z165" s="50"/>
      <c r="AA165" s="50"/>
      <c r="AB165" s="50"/>
      <c r="AC165" s="50"/>
      <c r="AD165" s="50"/>
    </row>
    <row r="166" ht="15.75" customHeight="1">
      <c r="A166" s="50"/>
      <c r="B166" s="50"/>
      <c r="C166" s="50"/>
      <c r="D166" s="51"/>
      <c r="E166" s="50"/>
      <c r="F166" s="50"/>
      <c r="G166" s="50"/>
      <c r="H166" s="51"/>
      <c r="I166" s="50"/>
      <c r="J166" s="50"/>
      <c r="K166" s="50"/>
      <c r="L166" s="50"/>
      <c r="M166" s="54"/>
      <c r="N166" s="50"/>
      <c r="O166" s="50"/>
      <c r="P166" s="50"/>
      <c r="Q166" s="50"/>
      <c r="R166" s="50"/>
      <c r="S166" s="50"/>
      <c r="T166" s="50"/>
      <c r="U166" s="50"/>
      <c r="V166" s="50"/>
      <c r="W166" s="50"/>
      <c r="X166" s="50"/>
      <c r="Y166" s="50"/>
      <c r="Z166" s="50"/>
      <c r="AA166" s="50"/>
      <c r="AB166" s="50"/>
      <c r="AC166" s="50"/>
      <c r="AD166" s="50"/>
    </row>
    <row r="167" ht="15.75" customHeight="1">
      <c r="A167" s="50"/>
      <c r="B167" s="50"/>
      <c r="C167" s="50"/>
      <c r="D167" s="51"/>
      <c r="E167" s="50"/>
      <c r="F167" s="50"/>
      <c r="G167" s="50"/>
      <c r="H167" s="51"/>
      <c r="I167" s="50"/>
      <c r="J167" s="50"/>
      <c r="K167" s="50"/>
      <c r="L167" s="50"/>
      <c r="M167" s="54"/>
      <c r="N167" s="50"/>
      <c r="O167" s="50"/>
      <c r="P167" s="50"/>
      <c r="Q167" s="50"/>
      <c r="R167" s="50"/>
      <c r="S167" s="50"/>
      <c r="T167" s="50"/>
      <c r="U167" s="50"/>
      <c r="V167" s="50"/>
      <c r="W167" s="50"/>
      <c r="X167" s="50"/>
      <c r="Y167" s="50"/>
      <c r="Z167" s="50"/>
      <c r="AA167" s="50"/>
      <c r="AB167" s="50"/>
      <c r="AC167" s="50"/>
      <c r="AD167" s="50"/>
    </row>
    <row r="168" ht="15.75" customHeight="1">
      <c r="A168" s="50"/>
      <c r="B168" s="50"/>
      <c r="C168" s="50"/>
      <c r="D168" s="51"/>
      <c r="E168" s="50"/>
      <c r="F168" s="50"/>
      <c r="G168" s="50"/>
      <c r="H168" s="51"/>
      <c r="I168" s="50"/>
      <c r="J168" s="50"/>
      <c r="K168" s="50"/>
      <c r="L168" s="50"/>
      <c r="M168" s="54"/>
      <c r="N168" s="50"/>
      <c r="O168" s="50"/>
      <c r="P168" s="50"/>
      <c r="Q168" s="50"/>
      <c r="R168" s="50"/>
      <c r="S168" s="50"/>
      <c r="T168" s="50"/>
      <c r="U168" s="50"/>
      <c r="V168" s="50"/>
      <c r="W168" s="50"/>
      <c r="X168" s="50"/>
      <c r="Y168" s="50"/>
      <c r="Z168" s="50"/>
      <c r="AA168" s="50"/>
      <c r="AB168" s="50"/>
      <c r="AC168" s="50"/>
      <c r="AD168" s="50"/>
    </row>
    <row r="169" ht="15.75" customHeight="1">
      <c r="A169" s="50"/>
      <c r="B169" s="50"/>
      <c r="C169" s="50"/>
      <c r="D169" s="51"/>
      <c r="E169" s="50"/>
      <c r="F169" s="50"/>
      <c r="G169" s="50"/>
      <c r="H169" s="51"/>
      <c r="I169" s="50"/>
      <c r="J169" s="50"/>
      <c r="K169" s="50"/>
      <c r="L169" s="50"/>
      <c r="M169" s="54"/>
      <c r="N169" s="50"/>
      <c r="O169" s="50"/>
      <c r="P169" s="50"/>
      <c r="Q169" s="50"/>
      <c r="R169" s="50"/>
      <c r="S169" s="50"/>
      <c r="T169" s="50"/>
      <c r="U169" s="50"/>
      <c r="V169" s="50"/>
      <c r="W169" s="50"/>
      <c r="X169" s="50"/>
      <c r="Y169" s="50"/>
      <c r="Z169" s="50"/>
      <c r="AA169" s="50"/>
      <c r="AB169" s="50"/>
      <c r="AC169" s="50"/>
      <c r="AD169" s="50"/>
    </row>
    <row r="170" ht="15.75" customHeight="1">
      <c r="A170" s="50"/>
      <c r="B170" s="50"/>
      <c r="C170" s="50"/>
      <c r="D170" s="51"/>
      <c r="E170" s="50"/>
      <c r="F170" s="50"/>
      <c r="G170" s="50"/>
      <c r="H170" s="51"/>
      <c r="I170" s="50"/>
      <c r="J170" s="50"/>
      <c r="K170" s="50"/>
      <c r="L170" s="50"/>
      <c r="M170" s="54"/>
      <c r="N170" s="50"/>
      <c r="O170" s="50"/>
      <c r="P170" s="50"/>
      <c r="Q170" s="50"/>
      <c r="R170" s="50"/>
      <c r="S170" s="50"/>
      <c r="T170" s="50"/>
      <c r="U170" s="50"/>
      <c r="V170" s="50"/>
      <c r="W170" s="50"/>
      <c r="X170" s="50"/>
      <c r="Y170" s="50"/>
      <c r="Z170" s="50"/>
      <c r="AA170" s="50"/>
      <c r="AB170" s="50"/>
      <c r="AC170" s="50"/>
      <c r="AD170" s="50"/>
    </row>
    <row r="171" ht="15.75" customHeight="1">
      <c r="A171" s="50"/>
      <c r="B171" s="50"/>
      <c r="C171" s="50"/>
      <c r="D171" s="51"/>
      <c r="E171" s="50"/>
      <c r="F171" s="50"/>
      <c r="G171" s="50"/>
      <c r="H171" s="51"/>
      <c r="I171" s="50"/>
      <c r="J171" s="50"/>
      <c r="K171" s="50"/>
      <c r="L171" s="50"/>
      <c r="M171" s="54"/>
      <c r="N171" s="50"/>
      <c r="O171" s="50"/>
      <c r="P171" s="50"/>
      <c r="Q171" s="50"/>
      <c r="R171" s="50"/>
      <c r="S171" s="50"/>
      <c r="T171" s="50"/>
      <c r="U171" s="50"/>
      <c r="V171" s="50"/>
      <c r="W171" s="50"/>
      <c r="X171" s="50"/>
      <c r="Y171" s="50"/>
      <c r="Z171" s="50"/>
      <c r="AA171" s="50"/>
      <c r="AB171" s="50"/>
      <c r="AC171" s="50"/>
      <c r="AD171" s="50"/>
    </row>
    <row r="172" ht="15.75" customHeight="1">
      <c r="A172" s="50"/>
      <c r="B172" s="50"/>
      <c r="C172" s="50"/>
      <c r="D172" s="51"/>
      <c r="E172" s="50"/>
      <c r="F172" s="50"/>
      <c r="G172" s="50"/>
      <c r="H172" s="51"/>
      <c r="I172" s="50"/>
      <c r="J172" s="50"/>
      <c r="K172" s="50"/>
      <c r="L172" s="50"/>
      <c r="M172" s="54"/>
      <c r="N172" s="50"/>
      <c r="O172" s="50"/>
      <c r="P172" s="50"/>
      <c r="Q172" s="50"/>
      <c r="R172" s="50"/>
      <c r="S172" s="50"/>
      <c r="T172" s="50"/>
      <c r="U172" s="50"/>
      <c r="V172" s="50"/>
      <c r="W172" s="50"/>
      <c r="X172" s="50"/>
      <c r="Y172" s="50"/>
      <c r="Z172" s="50"/>
      <c r="AA172" s="50"/>
      <c r="AB172" s="50"/>
      <c r="AC172" s="50"/>
      <c r="AD172" s="50"/>
    </row>
    <row r="173" ht="15.75" customHeight="1">
      <c r="A173" s="50"/>
      <c r="B173" s="50"/>
      <c r="C173" s="50"/>
      <c r="D173" s="51"/>
      <c r="E173" s="50"/>
      <c r="F173" s="50"/>
      <c r="G173" s="50"/>
      <c r="H173" s="51"/>
      <c r="I173" s="50"/>
      <c r="J173" s="50"/>
      <c r="K173" s="50"/>
      <c r="L173" s="50"/>
      <c r="M173" s="54"/>
      <c r="N173" s="50"/>
      <c r="O173" s="50"/>
      <c r="P173" s="50"/>
      <c r="Q173" s="50"/>
      <c r="R173" s="50"/>
      <c r="S173" s="50"/>
      <c r="T173" s="50"/>
      <c r="U173" s="50"/>
      <c r="V173" s="50"/>
      <c r="W173" s="50"/>
      <c r="X173" s="50"/>
      <c r="Y173" s="50"/>
      <c r="Z173" s="50"/>
      <c r="AA173" s="50"/>
      <c r="AB173" s="50"/>
      <c r="AC173" s="50"/>
      <c r="AD173" s="50"/>
    </row>
    <row r="174" ht="15.75" customHeight="1">
      <c r="A174" s="50"/>
      <c r="B174" s="50"/>
      <c r="C174" s="50"/>
      <c r="D174" s="51"/>
      <c r="E174" s="50"/>
      <c r="F174" s="50"/>
      <c r="G174" s="50"/>
      <c r="H174" s="51"/>
      <c r="I174" s="50"/>
      <c r="J174" s="50"/>
      <c r="K174" s="50"/>
      <c r="L174" s="50"/>
      <c r="M174" s="54"/>
      <c r="N174" s="50"/>
      <c r="O174" s="50"/>
      <c r="P174" s="50"/>
      <c r="Q174" s="50"/>
      <c r="R174" s="50"/>
      <c r="S174" s="50"/>
      <c r="T174" s="50"/>
      <c r="U174" s="50"/>
      <c r="V174" s="50"/>
      <c r="W174" s="50"/>
      <c r="X174" s="50"/>
      <c r="Y174" s="50"/>
      <c r="Z174" s="50"/>
      <c r="AA174" s="50"/>
      <c r="AB174" s="50"/>
      <c r="AC174" s="50"/>
      <c r="AD174" s="50"/>
    </row>
    <row r="175" ht="15.75" customHeight="1">
      <c r="A175" s="50"/>
      <c r="B175" s="50"/>
      <c r="C175" s="50"/>
      <c r="D175" s="51"/>
      <c r="E175" s="50"/>
      <c r="F175" s="50"/>
      <c r="G175" s="50"/>
      <c r="H175" s="51"/>
      <c r="I175" s="50"/>
      <c r="J175" s="50"/>
      <c r="K175" s="50"/>
      <c r="L175" s="50"/>
      <c r="M175" s="54"/>
      <c r="N175" s="50"/>
      <c r="O175" s="50"/>
      <c r="P175" s="50"/>
      <c r="Q175" s="50"/>
      <c r="R175" s="50"/>
      <c r="S175" s="50"/>
      <c r="T175" s="50"/>
      <c r="U175" s="50"/>
      <c r="V175" s="50"/>
      <c r="W175" s="50"/>
      <c r="X175" s="50"/>
      <c r="Y175" s="50"/>
      <c r="Z175" s="50"/>
      <c r="AA175" s="50"/>
      <c r="AB175" s="50"/>
      <c r="AC175" s="50"/>
      <c r="AD175" s="50"/>
    </row>
    <row r="176" ht="15.75" customHeight="1">
      <c r="A176" s="50"/>
      <c r="B176" s="50"/>
      <c r="C176" s="50"/>
      <c r="D176" s="51"/>
      <c r="E176" s="50"/>
      <c r="F176" s="50"/>
      <c r="G176" s="50"/>
      <c r="H176" s="51"/>
      <c r="I176" s="50"/>
      <c r="J176" s="50"/>
      <c r="K176" s="50"/>
      <c r="L176" s="50"/>
      <c r="M176" s="54"/>
      <c r="N176" s="50"/>
      <c r="O176" s="50"/>
      <c r="P176" s="50"/>
      <c r="Q176" s="50"/>
      <c r="R176" s="50"/>
      <c r="S176" s="50"/>
      <c r="T176" s="50"/>
      <c r="U176" s="50"/>
      <c r="V176" s="50"/>
      <c r="W176" s="50"/>
      <c r="X176" s="50"/>
      <c r="Y176" s="50"/>
      <c r="Z176" s="50"/>
      <c r="AA176" s="50"/>
      <c r="AB176" s="50"/>
      <c r="AC176" s="50"/>
      <c r="AD176" s="50"/>
    </row>
    <row r="177" ht="15.75" customHeight="1">
      <c r="A177" s="50"/>
      <c r="B177" s="50"/>
      <c r="C177" s="50"/>
      <c r="D177" s="51"/>
      <c r="E177" s="50"/>
      <c r="F177" s="50"/>
      <c r="G177" s="50"/>
      <c r="H177" s="51"/>
      <c r="I177" s="50"/>
      <c r="J177" s="50"/>
      <c r="K177" s="50"/>
      <c r="L177" s="50"/>
      <c r="M177" s="54"/>
      <c r="N177" s="50"/>
      <c r="O177" s="50"/>
      <c r="P177" s="50"/>
      <c r="Q177" s="50"/>
      <c r="R177" s="50"/>
      <c r="S177" s="50"/>
      <c r="T177" s="50"/>
      <c r="U177" s="50"/>
      <c r="V177" s="50"/>
      <c r="W177" s="50"/>
      <c r="X177" s="50"/>
      <c r="Y177" s="50"/>
      <c r="Z177" s="50"/>
      <c r="AA177" s="50"/>
      <c r="AB177" s="50"/>
      <c r="AC177" s="50"/>
      <c r="AD177" s="50"/>
    </row>
    <row r="178" ht="15.75" customHeight="1">
      <c r="A178" s="50"/>
      <c r="B178" s="50"/>
      <c r="C178" s="50"/>
      <c r="D178" s="51"/>
      <c r="E178" s="50"/>
      <c r="F178" s="50"/>
      <c r="G178" s="50"/>
      <c r="H178" s="51"/>
      <c r="I178" s="50"/>
      <c r="J178" s="50"/>
      <c r="K178" s="50"/>
      <c r="L178" s="50"/>
      <c r="M178" s="54"/>
      <c r="N178" s="50"/>
      <c r="O178" s="50"/>
      <c r="P178" s="50"/>
      <c r="Q178" s="50"/>
      <c r="R178" s="50"/>
      <c r="S178" s="50"/>
      <c r="T178" s="50"/>
      <c r="U178" s="50"/>
      <c r="V178" s="50"/>
      <c r="W178" s="50"/>
      <c r="X178" s="50"/>
      <c r="Y178" s="50"/>
      <c r="Z178" s="50"/>
      <c r="AA178" s="50"/>
      <c r="AB178" s="50"/>
      <c r="AC178" s="50"/>
      <c r="AD178" s="50"/>
    </row>
    <row r="179" ht="15.75" customHeight="1">
      <c r="A179" s="50"/>
      <c r="B179" s="50"/>
      <c r="C179" s="50"/>
      <c r="D179" s="51"/>
      <c r="E179" s="50"/>
      <c r="F179" s="50"/>
      <c r="G179" s="50"/>
      <c r="H179" s="51"/>
      <c r="I179" s="50"/>
      <c r="J179" s="50"/>
      <c r="K179" s="50"/>
      <c r="L179" s="50"/>
      <c r="M179" s="54"/>
      <c r="N179" s="50"/>
      <c r="O179" s="50"/>
      <c r="P179" s="50"/>
      <c r="Q179" s="50"/>
      <c r="R179" s="50"/>
      <c r="S179" s="50"/>
      <c r="T179" s="50"/>
      <c r="U179" s="50"/>
      <c r="V179" s="50"/>
      <c r="W179" s="50"/>
      <c r="X179" s="50"/>
      <c r="Y179" s="50"/>
      <c r="Z179" s="50"/>
      <c r="AA179" s="50"/>
      <c r="AB179" s="50"/>
      <c r="AC179" s="50"/>
      <c r="AD179" s="50"/>
    </row>
    <row r="180" ht="15.75" customHeight="1">
      <c r="A180" s="50"/>
      <c r="B180" s="50"/>
      <c r="C180" s="50"/>
      <c r="D180" s="51"/>
      <c r="E180" s="50"/>
      <c r="F180" s="50"/>
      <c r="G180" s="50"/>
      <c r="H180" s="51"/>
      <c r="I180" s="50"/>
      <c r="J180" s="50"/>
      <c r="K180" s="50"/>
      <c r="L180" s="50"/>
      <c r="M180" s="54"/>
      <c r="N180" s="50"/>
      <c r="O180" s="50"/>
      <c r="P180" s="50"/>
      <c r="Q180" s="50"/>
      <c r="R180" s="50"/>
      <c r="S180" s="50"/>
      <c r="T180" s="50"/>
      <c r="U180" s="50"/>
      <c r="V180" s="50"/>
      <c r="W180" s="50"/>
      <c r="X180" s="50"/>
      <c r="Y180" s="50"/>
      <c r="Z180" s="50"/>
      <c r="AA180" s="50"/>
      <c r="AB180" s="50"/>
      <c r="AC180" s="50"/>
      <c r="AD180" s="50"/>
    </row>
    <row r="181" ht="15.75" customHeight="1">
      <c r="A181" s="50"/>
      <c r="B181" s="50"/>
      <c r="C181" s="50"/>
      <c r="D181" s="51"/>
      <c r="E181" s="50"/>
      <c r="F181" s="50"/>
      <c r="G181" s="50"/>
      <c r="H181" s="51"/>
      <c r="I181" s="50"/>
      <c r="J181" s="50"/>
      <c r="K181" s="50"/>
      <c r="L181" s="50"/>
      <c r="M181" s="54"/>
      <c r="N181" s="50"/>
      <c r="O181" s="50"/>
      <c r="P181" s="50"/>
      <c r="Q181" s="50"/>
      <c r="R181" s="50"/>
      <c r="S181" s="50"/>
      <c r="T181" s="50"/>
      <c r="U181" s="50"/>
      <c r="V181" s="50"/>
      <c r="W181" s="50"/>
      <c r="X181" s="50"/>
      <c r="Y181" s="50"/>
      <c r="Z181" s="50"/>
      <c r="AA181" s="50"/>
      <c r="AB181" s="50"/>
      <c r="AC181" s="50"/>
      <c r="AD181" s="50"/>
    </row>
    <row r="182" ht="15.75" customHeight="1">
      <c r="A182" s="50"/>
      <c r="B182" s="50"/>
      <c r="C182" s="50"/>
      <c r="D182" s="51"/>
      <c r="E182" s="50"/>
      <c r="F182" s="50"/>
      <c r="G182" s="50"/>
      <c r="H182" s="51"/>
      <c r="I182" s="50"/>
      <c r="J182" s="50"/>
      <c r="K182" s="50"/>
      <c r="L182" s="50"/>
      <c r="M182" s="54"/>
      <c r="N182" s="50"/>
      <c r="O182" s="50"/>
      <c r="P182" s="50"/>
      <c r="Q182" s="50"/>
      <c r="R182" s="50"/>
      <c r="S182" s="50"/>
      <c r="T182" s="50"/>
      <c r="U182" s="50"/>
      <c r="V182" s="50"/>
      <c r="W182" s="50"/>
      <c r="X182" s="50"/>
      <c r="Y182" s="50"/>
      <c r="Z182" s="50"/>
      <c r="AA182" s="50"/>
      <c r="AB182" s="50"/>
      <c r="AC182" s="50"/>
      <c r="AD182" s="50"/>
    </row>
    <row r="183" ht="15.75" customHeight="1">
      <c r="A183" s="50"/>
      <c r="B183" s="50"/>
      <c r="C183" s="50"/>
      <c r="D183" s="51"/>
      <c r="E183" s="50"/>
      <c r="F183" s="50"/>
      <c r="G183" s="50"/>
      <c r="H183" s="51"/>
      <c r="I183" s="50"/>
      <c r="J183" s="50"/>
      <c r="K183" s="50"/>
      <c r="L183" s="50"/>
      <c r="M183" s="54"/>
      <c r="N183" s="50"/>
      <c r="O183" s="50"/>
      <c r="P183" s="50"/>
      <c r="Q183" s="50"/>
      <c r="R183" s="50"/>
      <c r="S183" s="50"/>
      <c r="T183" s="50"/>
      <c r="U183" s="50"/>
      <c r="V183" s="50"/>
      <c r="W183" s="50"/>
      <c r="X183" s="50"/>
      <c r="Y183" s="50"/>
      <c r="Z183" s="50"/>
      <c r="AA183" s="50"/>
      <c r="AB183" s="50"/>
      <c r="AC183" s="50"/>
      <c r="AD183" s="50"/>
    </row>
    <row r="184" ht="15.75" customHeight="1">
      <c r="A184" s="50"/>
      <c r="B184" s="50"/>
      <c r="C184" s="50"/>
      <c r="D184" s="51"/>
      <c r="E184" s="50"/>
      <c r="F184" s="50"/>
      <c r="G184" s="50"/>
      <c r="H184" s="51"/>
      <c r="I184" s="50"/>
      <c r="J184" s="50"/>
      <c r="K184" s="50"/>
      <c r="L184" s="50"/>
      <c r="M184" s="54"/>
      <c r="N184" s="50"/>
      <c r="O184" s="50"/>
      <c r="P184" s="50"/>
      <c r="Q184" s="50"/>
      <c r="R184" s="50"/>
      <c r="S184" s="50"/>
      <c r="T184" s="50"/>
      <c r="U184" s="50"/>
      <c r="V184" s="50"/>
      <c r="W184" s="50"/>
      <c r="X184" s="50"/>
      <c r="Y184" s="50"/>
      <c r="Z184" s="50"/>
      <c r="AA184" s="50"/>
      <c r="AB184" s="50"/>
      <c r="AC184" s="50"/>
      <c r="AD184" s="50"/>
    </row>
    <row r="185" ht="15.75" customHeight="1">
      <c r="A185" s="50"/>
      <c r="B185" s="50"/>
      <c r="C185" s="50"/>
      <c r="D185" s="51"/>
      <c r="E185" s="50"/>
      <c r="F185" s="50"/>
      <c r="G185" s="50"/>
      <c r="H185" s="51"/>
      <c r="I185" s="50"/>
      <c r="J185" s="50"/>
      <c r="K185" s="50"/>
      <c r="L185" s="50"/>
      <c r="M185" s="54"/>
      <c r="N185" s="50"/>
      <c r="O185" s="50"/>
      <c r="P185" s="50"/>
      <c r="Q185" s="50"/>
      <c r="R185" s="50"/>
      <c r="S185" s="50"/>
      <c r="T185" s="50"/>
      <c r="U185" s="50"/>
      <c r="V185" s="50"/>
      <c r="W185" s="50"/>
      <c r="X185" s="50"/>
      <c r="Y185" s="50"/>
      <c r="Z185" s="50"/>
      <c r="AA185" s="50"/>
      <c r="AB185" s="50"/>
      <c r="AC185" s="50"/>
      <c r="AD185" s="50"/>
    </row>
    <row r="186" ht="15.75" customHeight="1">
      <c r="A186" s="50"/>
      <c r="B186" s="50"/>
      <c r="C186" s="50"/>
      <c r="D186" s="51"/>
      <c r="E186" s="50"/>
      <c r="F186" s="50"/>
      <c r="G186" s="50"/>
      <c r="H186" s="51"/>
      <c r="I186" s="50"/>
      <c r="J186" s="50"/>
      <c r="K186" s="50"/>
      <c r="L186" s="50"/>
      <c r="M186" s="54"/>
      <c r="N186" s="50"/>
      <c r="O186" s="50"/>
      <c r="P186" s="50"/>
      <c r="Q186" s="50"/>
      <c r="R186" s="50"/>
      <c r="S186" s="50"/>
      <c r="T186" s="50"/>
      <c r="U186" s="50"/>
      <c r="V186" s="50"/>
      <c r="W186" s="50"/>
      <c r="X186" s="50"/>
      <c r="Y186" s="50"/>
      <c r="Z186" s="50"/>
      <c r="AA186" s="50"/>
      <c r="AB186" s="50"/>
      <c r="AC186" s="50"/>
      <c r="AD186" s="50"/>
    </row>
    <row r="187" ht="15.75" customHeight="1">
      <c r="A187" s="50"/>
      <c r="B187" s="50"/>
      <c r="C187" s="50"/>
      <c r="D187" s="51"/>
      <c r="E187" s="50"/>
      <c r="F187" s="50"/>
      <c r="G187" s="50"/>
      <c r="H187" s="51"/>
      <c r="I187" s="50"/>
      <c r="J187" s="50"/>
      <c r="K187" s="50"/>
      <c r="L187" s="50"/>
      <c r="M187" s="54"/>
      <c r="N187" s="50"/>
      <c r="O187" s="50"/>
      <c r="P187" s="50"/>
      <c r="Q187" s="50"/>
      <c r="R187" s="50"/>
      <c r="S187" s="50"/>
      <c r="T187" s="50"/>
      <c r="U187" s="50"/>
      <c r="V187" s="50"/>
      <c r="W187" s="50"/>
      <c r="X187" s="50"/>
      <c r="Y187" s="50"/>
      <c r="Z187" s="50"/>
      <c r="AA187" s="50"/>
      <c r="AB187" s="50"/>
      <c r="AC187" s="50"/>
      <c r="AD187" s="50"/>
    </row>
    <row r="188" ht="15.75" customHeight="1">
      <c r="A188" s="50"/>
      <c r="B188" s="50"/>
      <c r="C188" s="50"/>
      <c r="D188" s="51"/>
      <c r="E188" s="50"/>
      <c r="F188" s="50"/>
      <c r="G188" s="50"/>
      <c r="H188" s="51"/>
      <c r="I188" s="50"/>
      <c r="J188" s="50"/>
      <c r="K188" s="50"/>
      <c r="L188" s="50"/>
      <c r="M188" s="54"/>
      <c r="N188" s="50"/>
      <c r="O188" s="50"/>
      <c r="P188" s="50"/>
      <c r="Q188" s="50"/>
      <c r="R188" s="50"/>
      <c r="S188" s="50"/>
      <c r="T188" s="50"/>
      <c r="U188" s="50"/>
      <c r="V188" s="50"/>
      <c r="W188" s="50"/>
      <c r="X188" s="50"/>
      <c r="Y188" s="50"/>
      <c r="Z188" s="50"/>
      <c r="AA188" s="50"/>
      <c r="AB188" s="50"/>
      <c r="AC188" s="50"/>
      <c r="AD188" s="50"/>
    </row>
    <row r="189" ht="15.75" customHeight="1">
      <c r="A189" s="50"/>
      <c r="B189" s="50"/>
      <c r="C189" s="50"/>
      <c r="D189" s="51"/>
      <c r="E189" s="50"/>
      <c r="F189" s="50"/>
      <c r="G189" s="50"/>
      <c r="H189" s="51"/>
      <c r="I189" s="50"/>
      <c r="J189" s="50"/>
      <c r="K189" s="50"/>
      <c r="L189" s="50"/>
      <c r="M189" s="54"/>
      <c r="N189" s="50"/>
      <c r="O189" s="50"/>
      <c r="P189" s="50"/>
      <c r="Q189" s="50"/>
      <c r="R189" s="50"/>
      <c r="S189" s="50"/>
      <c r="T189" s="50"/>
      <c r="U189" s="50"/>
      <c r="V189" s="50"/>
      <c r="W189" s="50"/>
      <c r="X189" s="50"/>
      <c r="Y189" s="50"/>
      <c r="Z189" s="50"/>
      <c r="AA189" s="50"/>
      <c r="AB189" s="50"/>
      <c r="AC189" s="50"/>
      <c r="AD189" s="50"/>
    </row>
    <row r="190" ht="15.75" customHeight="1">
      <c r="A190" s="50"/>
      <c r="B190" s="50"/>
      <c r="C190" s="50"/>
      <c r="D190" s="51"/>
      <c r="E190" s="50"/>
      <c r="F190" s="50"/>
      <c r="G190" s="50"/>
      <c r="H190" s="51"/>
      <c r="I190" s="50"/>
      <c r="J190" s="50"/>
      <c r="K190" s="50"/>
      <c r="L190" s="50"/>
      <c r="M190" s="54"/>
      <c r="N190" s="50"/>
      <c r="O190" s="50"/>
      <c r="P190" s="50"/>
      <c r="Q190" s="50"/>
      <c r="R190" s="50"/>
      <c r="S190" s="50"/>
      <c r="T190" s="50"/>
      <c r="U190" s="50"/>
      <c r="V190" s="50"/>
      <c r="W190" s="50"/>
      <c r="X190" s="50"/>
      <c r="Y190" s="50"/>
      <c r="Z190" s="50"/>
      <c r="AA190" s="50"/>
      <c r="AB190" s="50"/>
      <c r="AC190" s="50"/>
      <c r="AD190" s="50"/>
    </row>
    <row r="191" ht="15.75" customHeight="1">
      <c r="A191" s="50"/>
      <c r="B191" s="50"/>
      <c r="C191" s="50"/>
      <c r="D191" s="51"/>
      <c r="E191" s="50"/>
      <c r="F191" s="50"/>
      <c r="G191" s="50"/>
      <c r="H191" s="51"/>
      <c r="I191" s="50"/>
      <c r="J191" s="50"/>
      <c r="K191" s="50"/>
      <c r="L191" s="50"/>
      <c r="M191" s="54"/>
      <c r="N191" s="50"/>
      <c r="O191" s="50"/>
      <c r="P191" s="50"/>
      <c r="Q191" s="50"/>
      <c r="R191" s="50"/>
      <c r="S191" s="50"/>
      <c r="T191" s="50"/>
      <c r="U191" s="50"/>
      <c r="V191" s="50"/>
      <c r="W191" s="50"/>
      <c r="X191" s="50"/>
      <c r="Y191" s="50"/>
      <c r="Z191" s="50"/>
      <c r="AA191" s="50"/>
      <c r="AB191" s="50"/>
      <c r="AC191" s="50"/>
      <c r="AD191" s="50"/>
    </row>
    <row r="192" ht="15.75" customHeight="1">
      <c r="A192" s="50"/>
      <c r="B192" s="50"/>
      <c r="C192" s="50"/>
      <c r="D192" s="51"/>
      <c r="E192" s="50"/>
      <c r="F192" s="50"/>
      <c r="G192" s="50"/>
      <c r="H192" s="51"/>
      <c r="I192" s="50"/>
      <c r="J192" s="50"/>
      <c r="K192" s="50"/>
      <c r="L192" s="50"/>
      <c r="M192" s="54"/>
      <c r="N192" s="50"/>
      <c r="O192" s="50"/>
      <c r="P192" s="50"/>
      <c r="Q192" s="50"/>
      <c r="R192" s="50"/>
      <c r="S192" s="50"/>
      <c r="T192" s="50"/>
      <c r="U192" s="50"/>
      <c r="V192" s="50"/>
      <c r="W192" s="50"/>
      <c r="X192" s="50"/>
      <c r="Y192" s="50"/>
      <c r="Z192" s="50"/>
      <c r="AA192" s="50"/>
      <c r="AB192" s="50"/>
      <c r="AC192" s="50"/>
      <c r="AD192" s="50"/>
    </row>
    <row r="193" ht="15.75" customHeight="1">
      <c r="A193" s="50"/>
      <c r="B193" s="50"/>
      <c r="C193" s="50"/>
      <c r="D193" s="51"/>
      <c r="E193" s="50"/>
      <c r="F193" s="50"/>
      <c r="G193" s="50"/>
      <c r="H193" s="51"/>
      <c r="I193" s="50"/>
      <c r="J193" s="50"/>
      <c r="K193" s="50"/>
      <c r="L193" s="50"/>
      <c r="M193" s="54"/>
      <c r="N193" s="50"/>
      <c r="O193" s="50"/>
      <c r="P193" s="50"/>
      <c r="Q193" s="50"/>
      <c r="R193" s="50"/>
      <c r="S193" s="50"/>
      <c r="T193" s="50"/>
      <c r="U193" s="50"/>
      <c r="V193" s="50"/>
      <c r="W193" s="50"/>
      <c r="X193" s="50"/>
      <c r="Y193" s="50"/>
      <c r="Z193" s="50"/>
      <c r="AA193" s="50"/>
      <c r="AB193" s="50"/>
      <c r="AC193" s="50"/>
      <c r="AD193" s="50"/>
    </row>
    <row r="194" ht="15.75" customHeight="1">
      <c r="A194" s="50"/>
      <c r="B194" s="50"/>
      <c r="C194" s="50"/>
      <c r="D194" s="51"/>
      <c r="E194" s="50"/>
      <c r="F194" s="50"/>
      <c r="G194" s="50"/>
      <c r="H194" s="51"/>
      <c r="I194" s="50"/>
      <c r="J194" s="50"/>
      <c r="K194" s="50"/>
      <c r="L194" s="50"/>
      <c r="M194" s="54"/>
      <c r="N194" s="50"/>
      <c r="O194" s="50"/>
      <c r="P194" s="50"/>
      <c r="Q194" s="50"/>
      <c r="R194" s="50"/>
      <c r="S194" s="50"/>
      <c r="T194" s="50"/>
      <c r="U194" s="50"/>
      <c r="V194" s="50"/>
      <c r="W194" s="50"/>
      <c r="X194" s="50"/>
      <c r="Y194" s="50"/>
      <c r="Z194" s="50"/>
      <c r="AA194" s="50"/>
      <c r="AB194" s="50"/>
      <c r="AC194" s="50"/>
      <c r="AD194" s="50"/>
    </row>
    <row r="195" ht="15.75" customHeight="1">
      <c r="A195" s="50"/>
      <c r="B195" s="50"/>
      <c r="C195" s="50"/>
      <c r="D195" s="51"/>
      <c r="E195" s="50"/>
      <c r="F195" s="50"/>
      <c r="G195" s="50"/>
      <c r="H195" s="51"/>
      <c r="I195" s="50"/>
      <c r="J195" s="50"/>
      <c r="K195" s="50"/>
      <c r="L195" s="50"/>
      <c r="M195" s="54"/>
      <c r="N195" s="50"/>
      <c r="O195" s="50"/>
      <c r="P195" s="50"/>
      <c r="Q195" s="50"/>
      <c r="R195" s="50"/>
      <c r="S195" s="50"/>
      <c r="T195" s="50"/>
      <c r="U195" s="50"/>
      <c r="V195" s="50"/>
      <c r="W195" s="50"/>
      <c r="X195" s="50"/>
      <c r="Y195" s="50"/>
      <c r="Z195" s="50"/>
      <c r="AA195" s="50"/>
      <c r="AB195" s="50"/>
      <c r="AC195" s="50"/>
      <c r="AD195" s="50"/>
    </row>
    <row r="196" ht="15.75" customHeight="1">
      <c r="A196" s="50"/>
      <c r="B196" s="50"/>
      <c r="C196" s="50"/>
      <c r="D196" s="51"/>
      <c r="E196" s="50"/>
      <c r="F196" s="50"/>
      <c r="G196" s="50"/>
      <c r="H196" s="51"/>
      <c r="I196" s="50"/>
      <c r="J196" s="50"/>
      <c r="K196" s="50"/>
      <c r="L196" s="50"/>
      <c r="M196" s="54"/>
      <c r="N196" s="50"/>
      <c r="O196" s="50"/>
      <c r="P196" s="50"/>
      <c r="Q196" s="50"/>
      <c r="R196" s="50"/>
      <c r="S196" s="50"/>
      <c r="T196" s="50"/>
      <c r="U196" s="50"/>
      <c r="V196" s="50"/>
      <c r="W196" s="50"/>
      <c r="X196" s="50"/>
      <c r="Y196" s="50"/>
      <c r="Z196" s="50"/>
      <c r="AA196" s="50"/>
      <c r="AB196" s="50"/>
      <c r="AC196" s="50"/>
      <c r="AD196" s="50"/>
    </row>
    <row r="197" ht="15.75" customHeight="1">
      <c r="A197" s="50"/>
      <c r="B197" s="50"/>
      <c r="C197" s="50"/>
      <c r="D197" s="51"/>
      <c r="E197" s="50"/>
      <c r="F197" s="50"/>
      <c r="G197" s="50"/>
      <c r="H197" s="51"/>
      <c r="I197" s="50"/>
      <c r="J197" s="50"/>
      <c r="K197" s="50"/>
      <c r="L197" s="50"/>
      <c r="M197" s="54"/>
      <c r="N197" s="50"/>
      <c r="O197" s="50"/>
      <c r="P197" s="50"/>
      <c r="Q197" s="50"/>
      <c r="R197" s="50"/>
      <c r="S197" s="50"/>
      <c r="T197" s="50"/>
      <c r="U197" s="50"/>
      <c r="V197" s="50"/>
      <c r="W197" s="50"/>
      <c r="X197" s="50"/>
      <c r="Y197" s="50"/>
      <c r="Z197" s="50"/>
      <c r="AA197" s="50"/>
      <c r="AB197" s="50"/>
      <c r="AC197" s="50"/>
      <c r="AD197" s="50"/>
    </row>
    <row r="198" ht="15.75" customHeight="1">
      <c r="A198" s="50"/>
      <c r="B198" s="50"/>
      <c r="C198" s="50"/>
      <c r="D198" s="51"/>
      <c r="E198" s="50"/>
      <c r="F198" s="50"/>
      <c r="G198" s="50"/>
      <c r="H198" s="51"/>
      <c r="I198" s="50"/>
      <c r="J198" s="50"/>
      <c r="K198" s="50"/>
      <c r="L198" s="50"/>
      <c r="M198" s="54"/>
      <c r="N198" s="50"/>
      <c r="O198" s="50"/>
      <c r="P198" s="50"/>
      <c r="Q198" s="50"/>
      <c r="R198" s="50"/>
      <c r="S198" s="50"/>
      <c r="T198" s="50"/>
      <c r="U198" s="50"/>
      <c r="V198" s="50"/>
      <c r="W198" s="50"/>
      <c r="X198" s="50"/>
      <c r="Y198" s="50"/>
      <c r="Z198" s="50"/>
      <c r="AA198" s="50"/>
      <c r="AB198" s="50"/>
      <c r="AC198" s="50"/>
      <c r="AD198" s="50"/>
    </row>
    <row r="199" ht="15.75" customHeight="1">
      <c r="A199" s="50"/>
      <c r="B199" s="50"/>
      <c r="C199" s="50"/>
      <c r="D199" s="51"/>
      <c r="E199" s="50"/>
      <c r="F199" s="50"/>
      <c r="G199" s="50"/>
      <c r="H199" s="51"/>
      <c r="I199" s="50"/>
      <c r="J199" s="50"/>
      <c r="K199" s="50"/>
      <c r="L199" s="50"/>
      <c r="M199" s="54"/>
      <c r="N199" s="50"/>
      <c r="O199" s="50"/>
      <c r="P199" s="50"/>
      <c r="Q199" s="50"/>
      <c r="R199" s="50"/>
      <c r="S199" s="50"/>
      <c r="T199" s="50"/>
      <c r="U199" s="50"/>
      <c r="V199" s="50"/>
      <c r="W199" s="50"/>
      <c r="X199" s="50"/>
      <c r="Y199" s="50"/>
      <c r="Z199" s="50"/>
      <c r="AA199" s="50"/>
      <c r="AB199" s="50"/>
      <c r="AC199" s="50"/>
      <c r="AD199" s="50"/>
    </row>
    <row r="200" ht="15.75" customHeight="1">
      <c r="A200" s="50"/>
      <c r="B200" s="50"/>
      <c r="C200" s="50"/>
      <c r="D200" s="51"/>
      <c r="E200" s="50"/>
      <c r="F200" s="50"/>
      <c r="G200" s="50"/>
      <c r="H200" s="51"/>
      <c r="I200" s="50"/>
      <c r="J200" s="50"/>
      <c r="K200" s="50"/>
      <c r="L200" s="50"/>
      <c r="M200" s="54"/>
      <c r="N200" s="50"/>
      <c r="O200" s="50"/>
      <c r="P200" s="50"/>
      <c r="Q200" s="50"/>
      <c r="R200" s="50"/>
      <c r="S200" s="50"/>
      <c r="T200" s="50"/>
      <c r="U200" s="50"/>
      <c r="V200" s="50"/>
      <c r="W200" s="50"/>
      <c r="X200" s="50"/>
      <c r="Y200" s="50"/>
      <c r="Z200" s="50"/>
      <c r="AA200" s="50"/>
      <c r="AB200" s="50"/>
      <c r="AC200" s="50"/>
      <c r="AD200" s="50"/>
    </row>
    <row r="201" ht="15.75" customHeight="1">
      <c r="A201" s="50"/>
      <c r="B201" s="50"/>
      <c r="C201" s="50"/>
      <c r="D201" s="51"/>
      <c r="E201" s="50"/>
      <c r="F201" s="50"/>
      <c r="G201" s="50"/>
      <c r="H201" s="51"/>
      <c r="I201" s="50"/>
      <c r="J201" s="50"/>
      <c r="K201" s="50"/>
      <c r="L201" s="50"/>
      <c r="M201" s="54"/>
      <c r="N201" s="50"/>
      <c r="O201" s="50"/>
      <c r="P201" s="50"/>
      <c r="Q201" s="50"/>
      <c r="R201" s="50"/>
      <c r="S201" s="50"/>
      <c r="T201" s="50"/>
      <c r="U201" s="50"/>
      <c r="V201" s="50"/>
      <c r="W201" s="50"/>
      <c r="X201" s="50"/>
      <c r="Y201" s="50"/>
      <c r="Z201" s="50"/>
      <c r="AA201" s="50"/>
      <c r="AB201" s="50"/>
      <c r="AC201" s="50"/>
      <c r="AD201" s="50"/>
    </row>
    <row r="202" ht="15.75" customHeight="1">
      <c r="A202" s="50"/>
      <c r="B202" s="50"/>
      <c r="C202" s="50"/>
      <c r="D202" s="51"/>
      <c r="E202" s="50"/>
      <c r="F202" s="50"/>
      <c r="G202" s="50"/>
      <c r="H202" s="51"/>
      <c r="I202" s="50"/>
      <c r="J202" s="50"/>
      <c r="K202" s="50"/>
      <c r="L202" s="50"/>
      <c r="M202" s="54"/>
      <c r="N202" s="50"/>
      <c r="O202" s="50"/>
      <c r="P202" s="50"/>
      <c r="Q202" s="50"/>
      <c r="R202" s="50"/>
      <c r="S202" s="50"/>
      <c r="T202" s="50"/>
      <c r="U202" s="50"/>
      <c r="V202" s="50"/>
      <c r="W202" s="50"/>
      <c r="X202" s="50"/>
      <c r="Y202" s="50"/>
      <c r="Z202" s="50"/>
      <c r="AA202" s="50"/>
      <c r="AB202" s="50"/>
      <c r="AC202" s="50"/>
      <c r="AD202" s="50"/>
    </row>
    <row r="203" ht="15.75" customHeight="1">
      <c r="A203" s="50"/>
      <c r="B203" s="50"/>
      <c r="C203" s="50"/>
      <c r="D203" s="51"/>
      <c r="E203" s="50"/>
      <c r="F203" s="50"/>
      <c r="G203" s="50"/>
      <c r="H203" s="51"/>
      <c r="I203" s="50"/>
      <c r="J203" s="50"/>
      <c r="K203" s="50"/>
      <c r="L203" s="50"/>
      <c r="M203" s="54"/>
      <c r="N203" s="50"/>
      <c r="O203" s="50"/>
      <c r="P203" s="50"/>
      <c r="Q203" s="50"/>
      <c r="R203" s="50"/>
      <c r="S203" s="50"/>
      <c r="T203" s="50"/>
      <c r="U203" s="50"/>
      <c r="V203" s="50"/>
      <c r="W203" s="50"/>
      <c r="X203" s="50"/>
      <c r="Y203" s="50"/>
      <c r="Z203" s="50"/>
      <c r="AA203" s="50"/>
      <c r="AB203" s="50"/>
      <c r="AC203" s="50"/>
      <c r="AD203" s="50"/>
    </row>
    <row r="204" ht="15.75" customHeight="1">
      <c r="A204" s="50"/>
      <c r="B204" s="50"/>
      <c r="C204" s="50"/>
      <c r="D204" s="51"/>
      <c r="E204" s="50"/>
      <c r="F204" s="50"/>
      <c r="G204" s="50"/>
      <c r="H204" s="51"/>
      <c r="I204" s="50"/>
      <c r="J204" s="50"/>
      <c r="K204" s="50"/>
      <c r="L204" s="50"/>
      <c r="M204" s="54"/>
      <c r="N204" s="50"/>
      <c r="O204" s="50"/>
      <c r="P204" s="50"/>
      <c r="Q204" s="50"/>
      <c r="R204" s="50"/>
      <c r="S204" s="50"/>
      <c r="T204" s="50"/>
      <c r="U204" s="50"/>
      <c r="V204" s="50"/>
      <c r="W204" s="50"/>
      <c r="X204" s="50"/>
      <c r="Y204" s="50"/>
      <c r="Z204" s="50"/>
      <c r="AA204" s="50"/>
      <c r="AB204" s="50"/>
      <c r="AC204" s="50"/>
      <c r="AD204" s="50"/>
    </row>
    <row r="205" ht="15.75" customHeight="1">
      <c r="A205" s="50"/>
      <c r="B205" s="50"/>
      <c r="C205" s="50"/>
      <c r="D205" s="51"/>
      <c r="E205" s="50"/>
      <c r="F205" s="50"/>
      <c r="G205" s="50"/>
      <c r="H205" s="51"/>
      <c r="I205" s="50"/>
      <c r="J205" s="50"/>
      <c r="K205" s="50"/>
      <c r="L205" s="50"/>
      <c r="M205" s="54"/>
      <c r="N205" s="50"/>
      <c r="O205" s="50"/>
      <c r="P205" s="50"/>
      <c r="Q205" s="50"/>
      <c r="R205" s="50"/>
      <c r="S205" s="50"/>
      <c r="T205" s="50"/>
      <c r="U205" s="50"/>
      <c r="V205" s="50"/>
      <c r="W205" s="50"/>
      <c r="X205" s="50"/>
      <c r="Y205" s="50"/>
      <c r="Z205" s="50"/>
      <c r="AA205" s="50"/>
      <c r="AB205" s="50"/>
      <c r="AC205" s="50"/>
      <c r="AD205" s="50"/>
    </row>
    <row r="206" ht="15.75" customHeight="1">
      <c r="A206" s="50"/>
      <c r="B206" s="50"/>
      <c r="C206" s="50"/>
      <c r="D206" s="51"/>
      <c r="E206" s="50"/>
      <c r="F206" s="50"/>
      <c r="G206" s="50"/>
      <c r="H206" s="51"/>
      <c r="I206" s="50"/>
      <c r="J206" s="50"/>
      <c r="K206" s="50"/>
      <c r="L206" s="50"/>
      <c r="M206" s="54"/>
      <c r="N206" s="50"/>
      <c r="O206" s="50"/>
      <c r="P206" s="50"/>
      <c r="Q206" s="50"/>
      <c r="R206" s="50"/>
      <c r="S206" s="50"/>
      <c r="T206" s="50"/>
      <c r="U206" s="50"/>
      <c r="V206" s="50"/>
      <c r="W206" s="50"/>
      <c r="X206" s="50"/>
      <c r="Y206" s="50"/>
      <c r="Z206" s="50"/>
      <c r="AA206" s="50"/>
      <c r="AB206" s="50"/>
      <c r="AC206" s="50"/>
      <c r="AD206" s="50"/>
    </row>
    <row r="207" ht="15.75" customHeight="1">
      <c r="A207" s="50"/>
      <c r="B207" s="50"/>
      <c r="C207" s="50"/>
      <c r="D207" s="51"/>
      <c r="E207" s="50"/>
      <c r="F207" s="50"/>
      <c r="G207" s="50"/>
      <c r="H207" s="51"/>
      <c r="I207" s="50"/>
      <c r="J207" s="50"/>
      <c r="K207" s="50"/>
      <c r="L207" s="50"/>
      <c r="M207" s="54"/>
      <c r="N207" s="50"/>
      <c r="O207" s="50"/>
      <c r="P207" s="50"/>
      <c r="Q207" s="50"/>
      <c r="R207" s="50"/>
      <c r="S207" s="50"/>
      <c r="T207" s="50"/>
      <c r="U207" s="50"/>
      <c r="V207" s="50"/>
      <c r="W207" s="50"/>
      <c r="X207" s="50"/>
      <c r="Y207" s="50"/>
      <c r="Z207" s="50"/>
      <c r="AA207" s="50"/>
      <c r="AB207" s="50"/>
      <c r="AC207" s="50"/>
      <c r="AD207" s="50"/>
    </row>
    <row r="208" ht="15.75" customHeight="1">
      <c r="A208" s="50"/>
      <c r="B208" s="50"/>
      <c r="C208" s="50"/>
      <c r="D208" s="51"/>
      <c r="E208" s="50"/>
      <c r="F208" s="50"/>
      <c r="G208" s="50"/>
      <c r="H208" s="51"/>
      <c r="I208" s="50"/>
      <c r="J208" s="50"/>
      <c r="K208" s="50"/>
      <c r="L208" s="50"/>
      <c r="M208" s="54"/>
      <c r="N208" s="50"/>
      <c r="O208" s="50"/>
      <c r="P208" s="50"/>
      <c r="Q208" s="50"/>
      <c r="R208" s="50"/>
      <c r="S208" s="50"/>
      <c r="T208" s="50"/>
      <c r="U208" s="50"/>
      <c r="V208" s="50"/>
      <c r="W208" s="50"/>
      <c r="X208" s="50"/>
      <c r="Y208" s="50"/>
      <c r="Z208" s="50"/>
      <c r="AA208" s="50"/>
      <c r="AB208" s="50"/>
      <c r="AC208" s="50"/>
      <c r="AD208" s="50"/>
    </row>
    <row r="209" ht="15.75" customHeight="1">
      <c r="A209" s="50"/>
      <c r="B209" s="50"/>
      <c r="C209" s="50"/>
      <c r="D209" s="51"/>
      <c r="E209" s="50"/>
      <c r="F209" s="50"/>
      <c r="G209" s="50"/>
      <c r="H209" s="51"/>
      <c r="I209" s="50"/>
      <c r="J209" s="50"/>
      <c r="K209" s="50"/>
      <c r="L209" s="50"/>
      <c r="M209" s="54"/>
      <c r="N209" s="50"/>
      <c r="O209" s="50"/>
      <c r="P209" s="50"/>
      <c r="Q209" s="50"/>
      <c r="R209" s="50"/>
      <c r="S209" s="50"/>
      <c r="T209" s="50"/>
      <c r="U209" s="50"/>
      <c r="V209" s="50"/>
      <c r="W209" s="50"/>
      <c r="X209" s="50"/>
      <c r="Y209" s="50"/>
      <c r="Z209" s="50"/>
      <c r="AA209" s="50"/>
      <c r="AB209" s="50"/>
      <c r="AC209" s="50"/>
      <c r="AD209" s="50"/>
    </row>
    <row r="210" ht="15.75" customHeight="1">
      <c r="A210" s="50"/>
      <c r="B210" s="50"/>
      <c r="C210" s="50"/>
      <c r="D210" s="51"/>
      <c r="E210" s="50"/>
      <c r="F210" s="50"/>
      <c r="G210" s="50"/>
      <c r="H210" s="51"/>
      <c r="I210" s="50"/>
      <c r="J210" s="50"/>
      <c r="K210" s="50"/>
      <c r="L210" s="50"/>
      <c r="M210" s="54"/>
      <c r="N210" s="50"/>
      <c r="O210" s="50"/>
      <c r="P210" s="50"/>
      <c r="Q210" s="50"/>
      <c r="R210" s="50"/>
      <c r="S210" s="50"/>
      <c r="T210" s="50"/>
      <c r="U210" s="50"/>
      <c r="V210" s="50"/>
      <c r="W210" s="50"/>
      <c r="X210" s="50"/>
      <c r="Y210" s="50"/>
      <c r="Z210" s="50"/>
      <c r="AA210" s="50"/>
      <c r="AB210" s="50"/>
      <c r="AC210" s="50"/>
      <c r="AD210" s="50"/>
    </row>
    <row r="211" ht="15.75" customHeight="1">
      <c r="A211" s="50"/>
      <c r="B211" s="50"/>
      <c r="C211" s="50"/>
      <c r="D211" s="51"/>
      <c r="E211" s="50"/>
      <c r="F211" s="50"/>
      <c r="G211" s="50"/>
      <c r="H211" s="51"/>
      <c r="I211" s="50"/>
      <c r="J211" s="50"/>
      <c r="K211" s="50"/>
      <c r="L211" s="50"/>
      <c r="M211" s="54"/>
      <c r="N211" s="50"/>
      <c r="O211" s="50"/>
      <c r="P211" s="50"/>
      <c r="Q211" s="50"/>
      <c r="R211" s="50"/>
      <c r="S211" s="50"/>
      <c r="T211" s="50"/>
      <c r="U211" s="50"/>
      <c r="V211" s="50"/>
      <c r="W211" s="50"/>
      <c r="X211" s="50"/>
      <c r="Y211" s="50"/>
      <c r="Z211" s="50"/>
      <c r="AA211" s="50"/>
      <c r="AB211" s="50"/>
      <c r="AC211" s="50"/>
      <c r="AD211" s="50"/>
    </row>
    <row r="212" ht="15.75" customHeight="1">
      <c r="A212" s="50"/>
      <c r="B212" s="50"/>
      <c r="C212" s="50"/>
      <c r="D212" s="51"/>
      <c r="E212" s="50"/>
      <c r="F212" s="50"/>
      <c r="G212" s="50"/>
      <c r="H212" s="51"/>
      <c r="I212" s="50"/>
      <c r="J212" s="50"/>
      <c r="K212" s="50"/>
      <c r="L212" s="50"/>
      <c r="M212" s="54"/>
      <c r="N212" s="50"/>
      <c r="O212" s="50"/>
      <c r="P212" s="50"/>
      <c r="Q212" s="50"/>
      <c r="R212" s="50"/>
      <c r="S212" s="50"/>
      <c r="T212" s="50"/>
      <c r="U212" s="50"/>
      <c r="V212" s="50"/>
      <c r="W212" s="50"/>
      <c r="X212" s="50"/>
      <c r="Y212" s="50"/>
      <c r="Z212" s="50"/>
      <c r="AA212" s="50"/>
      <c r="AB212" s="50"/>
      <c r="AC212" s="50"/>
      <c r="AD212" s="50"/>
    </row>
    <row r="213" ht="15.75" customHeight="1">
      <c r="A213" s="50"/>
      <c r="B213" s="50"/>
      <c r="C213" s="50"/>
      <c r="D213" s="51"/>
      <c r="E213" s="50"/>
      <c r="F213" s="50"/>
      <c r="G213" s="50"/>
      <c r="H213" s="51"/>
      <c r="I213" s="50"/>
      <c r="J213" s="50"/>
      <c r="K213" s="50"/>
      <c r="L213" s="50"/>
      <c r="M213" s="54"/>
      <c r="N213" s="50"/>
      <c r="O213" s="50"/>
      <c r="P213" s="50"/>
      <c r="Q213" s="50"/>
      <c r="R213" s="50"/>
      <c r="S213" s="50"/>
      <c r="T213" s="50"/>
      <c r="U213" s="50"/>
      <c r="V213" s="50"/>
      <c r="W213" s="50"/>
      <c r="X213" s="50"/>
      <c r="Y213" s="50"/>
      <c r="Z213" s="50"/>
      <c r="AA213" s="50"/>
      <c r="AB213" s="50"/>
      <c r="AC213" s="50"/>
      <c r="AD213" s="50"/>
    </row>
    <row r="214" ht="15.75" customHeight="1">
      <c r="A214" s="50"/>
      <c r="B214" s="50"/>
      <c r="C214" s="50"/>
      <c r="D214" s="51"/>
      <c r="E214" s="50"/>
      <c r="F214" s="50"/>
      <c r="G214" s="50"/>
      <c r="H214" s="51"/>
      <c r="I214" s="50"/>
      <c r="J214" s="50"/>
      <c r="K214" s="50"/>
      <c r="L214" s="50"/>
      <c r="M214" s="54"/>
      <c r="N214" s="50"/>
      <c r="O214" s="50"/>
      <c r="P214" s="50"/>
      <c r="Q214" s="50"/>
      <c r="R214" s="50"/>
      <c r="S214" s="50"/>
      <c r="T214" s="50"/>
      <c r="U214" s="50"/>
      <c r="V214" s="50"/>
      <c r="W214" s="50"/>
      <c r="X214" s="50"/>
      <c r="Y214" s="50"/>
      <c r="Z214" s="50"/>
      <c r="AA214" s="50"/>
      <c r="AB214" s="50"/>
      <c r="AC214" s="50"/>
      <c r="AD214" s="50"/>
    </row>
    <row r="215" ht="15.75" customHeight="1">
      <c r="A215" s="50"/>
      <c r="B215" s="50"/>
      <c r="C215" s="50"/>
      <c r="D215" s="51"/>
      <c r="E215" s="50"/>
      <c r="F215" s="50"/>
      <c r="G215" s="50"/>
      <c r="H215" s="51"/>
      <c r="I215" s="50"/>
      <c r="J215" s="50"/>
      <c r="K215" s="50"/>
      <c r="L215" s="50"/>
      <c r="M215" s="54"/>
      <c r="N215" s="50"/>
      <c r="O215" s="50"/>
      <c r="P215" s="50"/>
      <c r="Q215" s="50"/>
      <c r="R215" s="50"/>
      <c r="S215" s="50"/>
      <c r="T215" s="50"/>
      <c r="U215" s="50"/>
      <c r="V215" s="50"/>
      <c r="W215" s="50"/>
      <c r="X215" s="50"/>
      <c r="Y215" s="50"/>
      <c r="Z215" s="50"/>
      <c r="AA215" s="50"/>
      <c r="AB215" s="50"/>
      <c r="AC215" s="50"/>
      <c r="AD215" s="50"/>
    </row>
    <row r="216" ht="15.75" customHeight="1">
      <c r="A216" s="50"/>
      <c r="B216" s="50"/>
      <c r="C216" s="50"/>
      <c r="D216" s="51"/>
      <c r="E216" s="50"/>
      <c r="F216" s="50"/>
      <c r="G216" s="50"/>
      <c r="H216" s="51"/>
      <c r="I216" s="50"/>
      <c r="J216" s="50"/>
      <c r="K216" s="50"/>
      <c r="L216" s="50"/>
      <c r="M216" s="54"/>
      <c r="N216" s="50"/>
      <c r="O216" s="50"/>
      <c r="P216" s="50"/>
      <c r="Q216" s="50"/>
      <c r="R216" s="50"/>
      <c r="S216" s="50"/>
      <c r="T216" s="50"/>
      <c r="U216" s="50"/>
      <c r="V216" s="50"/>
      <c r="W216" s="50"/>
      <c r="X216" s="50"/>
      <c r="Y216" s="50"/>
      <c r="Z216" s="50"/>
      <c r="AA216" s="50"/>
      <c r="AB216" s="50"/>
      <c r="AC216" s="50"/>
      <c r="AD216" s="50"/>
    </row>
    <row r="217" ht="15.75" customHeight="1">
      <c r="A217" s="50"/>
      <c r="B217" s="50"/>
      <c r="C217" s="50"/>
      <c r="D217" s="51"/>
      <c r="E217" s="50"/>
      <c r="F217" s="50"/>
      <c r="G217" s="50"/>
      <c r="H217" s="51"/>
      <c r="I217" s="50"/>
      <c r="J217" s="50"/>
      <c r="K217" s="50"/>
      <c r="L217" s="50"/>
      <c r="M217" s="54"/>
      <c r="N217" s="50"/>
      <c r="O217" s="50"/>
      <c r="P217" s="50"/>
      <c r="Q217" s="50"/>
      <c r="R217" s="50"/>
      <c r="S217" s="50"/>
      <c r="T217" s="50"/>
      <c r="U217" s="50"/>
      <c r="V217" s="50"/>
      <c r="W217" s="50"/>
      <c r="X217" s="50"/>
      <c r="Y217" s="50"/>
      <c r="Z217" s="50"/>
      <c r="AA217" s="50"/>
      <c r="AB217" s="50"/>
      <c r="AC217" s="50"/>
      <c r="AD217" s="50"/>
    </row>
    <row r="218" ht="15.75" customHeight="1">
      <c r="A218" s="50"/>
      <c r="B218" s="50"/>
      <c r="C218" s="50"/>
      <c r="D218" s="51"/>
      <c r="E218" s="50"/>
      <c r="F218" s="50"/>
      <c r="G218" s="50"/>
      <c r="H218" s="51"/>
      <c r="I218" s="50"/>
      <c r="J218" s="50"/>
      <c r="K218" s="50"/>
      <c r="L218" s="50"/>
      <c r="M218" s="54"/>
      <c r="N218" s="50"/>
      <c r="O218" s="50"/>
      <c r="P218" s="50"/>
      <c r="Q218" s="50"/>
      <c r="R218" s="50"/>
      <c r="S218" s="50"/>
      <c r="T218" s="50"/>
      <c r="U218" s="50"/>
      <c r="V218" s="50"/>
      <c r="W218" s="50"/>
      <c r="X218" s="50"/>
      <c r="Y218" s="50"/>
      <c r="Z218" s="50"/>
      <c r="AA218" s="50"/>
      <c r="AB218" s="50"/>
      <c r="AC218" s="50"/>
      <c r="AD218" s="50"/>
    </row>
    <row r="219" ht="15.75" customHeight="1">
      <c r="A219" s="50"/>
      <c r="B219" s="50"/>
      <c r="C219" s="50"/>
      <c r="D219" s="51"/>
      <c r="E219" s="50"/>
      <c r="F219" s="50"/>
      <c r="G219" s="50"/>
      <c r="H219" s="51"/>
      <c r="I219" s="50"/>
      <c r="J219" s="50"/>
      <c r="K219" s="50"/>
      <c r="L219" s="50"/>
      <c r="M219" s="54"/>
      <c r="N219" s="50"/>
      <c r="O219" s="50"/>
      <c r="P219" s="50"/>
      <c r="Q219" s="50"/>
      <c r="R219" s="50"/>
      <c r="S219" s="50"/>
      <c r="T219" s="50"/>
      <c r="U219" s="50"/>
      <c r="V219" s="50"/>
      <c r="W219" s="50"/>
      <c r="X219" s="50"/>
      <c r="Y219" s="50"/>
      <c r="Z219" s="50"/>
      <c r="AA219" s="50"/>
      <c r="AB219" s="50"/>
      <c r="AC219" s="50"/>
      <c r="AD219" s="50"/>
    </row>
    <row r="220" ht="15.75" customHeight="1">
      <c r="A220" s="50"/>
      <c r="B220" s="50"/>
      <c r="C220" s="50"/>
      <c r="D220" s="51"/>
      <c r="E220" s="50"/>
      <c r="F220" s="50"/>
      <c r="G220" s="50"/>
      <c r="H220" s="51"/>
      <c r="I220" s="50"/>
      <c r="J220" s="50"/>
      <c r="K220" s="50"/>
      <c r="L220" s="50"/>
      <c r="M220" s="54"/>
      <c r="N220" s="50"/>
      <c r="O220" s="50"/>
      <c r="P220" s="50"/>
      <c r="Q220" s="50"/>
      <c r="R220" s="50"/>
      <c r="S220" s="50"/>
      <c r="T220" s="50"/>
      <c r="U220" s="50"/>
      <c r="V220" s="50"/>
      <c r="W220" s="50"/>
      <c r="X220" s="50"/>
      <c r="Y220" s="50"/>
      <c r="Z220" s="50"/>
      <c r="AA220" s="50"/>
      <c r="AB220" s="50"/>
      <c r="AC220" s="50"/>
      <c r="AD220" s="50"/>
    </row>
    <row r="221" ht="15.75" customHeight="1">
      <c r="A221" s="50"/>
      <c r="B221" s="50"/>
      <c r="C221" s="50"/>
      <c r="D221" s="51"/>
      <c r="E221" s="50"/>
      <c r="F221" s="50"/>
      <c r="G221" s="50"/>
      <c r="H221" s="51"/>
      <c r="I221" s="50"/>
      <c r="J221" s="50"/>
      <c r="K221" s="50"/>
      <c r="L221" s="50"/>
      <c r="M221" s="54"/>
      <c r="N221" s="50"/>
      <c r="O221" s="50"/>
      <c r="P221" s="50"/>
      <c r="Q221" s="50"/>
      <c r="R221" s="50"/>
      <c r="S221" s="50"/>
      <c r="T221" s="50"/>
      <c r="U221" s="50"/>
      <c r="V221" s="50"/>
      <c r="W221" s="50"/>
      <c r="X221" s="50"/>
      <c r="Y221" s="50"/>
      <c r="Z221" s="50"/>
      <c r="AA221" s="50"/>
      <c r="AB221" s="50"/>
      <c r="AC221" s="50"/>
      <c r="AD221" s="50"/>
    </row>
    <row r="222" ht="15.75" customHeight="1">
      <c r="A222" s="50"/>
      <c r="B222" s="50"/>
      <c r="C222" s="50"/>
      <c r="D222" s="51"/>
      <c r="E222" s="50"/>
      <c r="F222" s="50"/>
      <c r="G222" s="50"/>
      <c r="H222" s="51"/>
      <c r="I222" s="50"/>
      <c r="J222" s="50"/>
      <c r="K222" s="50"/>
      <c r="L222" s="50"/>
      <c r="M222" s="54"/>
      <c r="N222" s="50"/>
      <c r="O222" s="50"/>
      <c r="P222" s="50"/>
      <c r="Q222" s="50"/>
      <c r="R222" s="50"/>
      <c r="S222" s="50"/>
      <c r="T222" s="50"/>
      <c r="U222" s="50"/>
      <c r="V222" s="50"/>
      <c r="W222" s="50"/>
      <c r="X222" s="50"/>
      <c r="Y222" s="50"/>
      <c r="Z222" s="50"/>
      <c r="AA222" s="50"/>
      <c r="AB222" s="50"/>
      <c r="AC222" s="50"/>
      <c r="AD222" s="50"/>
    </row>
    <row r="223" ht="15.75" customHeight="1">
      <c r="A223" s="50"/>
      <c r="B223" s="50"/>
      <c r="C223" s="50"/>
      <c r="D223" s="51"/>
      <c r="E223" s="50"/>
      <c r="F223" s="50"/>
      <c r="G223" s="50"/>
      <c r="H223" s="51"/>
      <c r="I223" s="50"/>
      <c r="J223" s="50"/>
      <c r="K223" s="50"/>
      <c r="L223" s="50"/>
      <c r="M223" s="54"/>
      <c r="N223" s="50"/>
      <c r="O223" s="50"/>
      <c r="P223" s="50"/>
      <c r="Q223" s="50"/>
      <c r="R223" s="50"/>
      <c r="S223" s="50"/>
      <c r="T223" s="50"/>
      <c r="U223" s="50"/>
      <c r="V223" s="50"/>
      <c r="W223" s="50"/>
      <c r="X223" s="50"/>
      <c r="Y223" s="50"/>
      <c r="Z223" s="50"/>
      <c r="AA223" s="50"/>
      <c r="AB223" s="50"/>
      <c r="AC223" s="50"/>
      <c r="AD223" s="50"/>
    </row>
    <row r="224" ht="15.75" customHeight="1">
      <c r="A224" s="50"/>
      <c r="B224" s="50"/>
      <c r="C224" s="50"/>
      <c r="D224" s="51"/>
      <c r="E224" s="50"/>
      <c r="F224" s="50"/>
      <c r="G224" s="50"/>
      <c r="H224" s="51"/>
      <c r="I224" s="50"/>
      <c r="J224" s="50"/>
      <c r="K224" s="50"/>
      <c r="L224" s="50"/>
      <c r="M224" s="54"/>
      <c r="N224" s="50"/>
      <c r="O224" s="50"/>
      <c r="P224" s="50"/>
      <c r="Q224" s="50"/>
      <c r="R224" s="50"/>
      <c r="S224" s="50"/>
      <c r="T224" s="50"/>
      <c r="U224" s="50"/>
      <c r="V224" s="50"/>
      <c r="W224" s="50"/>
      <c r="X224" s="50"/>
      <c r="Y224" s="50"/>
      <c r="Z224" s="50"/>
      <c r="AA224" s="50"/>
      <c r="AB224" s="50"/>
      <c r="AC224" s="50"/>
      <c r="AD224" s="50"/>
    </row>
    <row r="225" ht="15.75" customHeight="1">
      <c r="A225" s="50"/>
      <c r="B225" s="50"/>
      <c r="C225" s="50"/>
      <c r="D225" s="51"/>
      <c r="E225" s="50"/>
      <c r="F225" s="50"/>
      <c r="G225" s="50"/>
      <c r="H225" s="51"/>
      <c r="I225" s="50"/>
      <c r="J225" s="50"/>
      <c r="K225" s="50"/>
      <c r="L225" s="50"/>
      <c r="M225" s="54"/>
      <c r="N225" s="50"/>
      <c r="O225" s="50"/>
      <c r="P225" s="50"/>
      <c r="Q225" s="50"/>
      <c r="R225" s="50"/>
      <c r="S225" s="50"/>
      <c r="T225" s="50"/>
      <c r="U225" s="50"/>
      <c r="V225" s="50"/>
      <c r="W225" s="50"/>
      <c r="X225" s="50"/>
      <c r="Y225" s="50"/>
      <c r="Z225" s="50"/>
      <c r="AA225" s="50"/>
      <c r="AB225" s="50"/>
      <c r="AC225" s="50"/>
      <c r="AD225" s="50"/>
    </row>
    <row r="226" ht="15.75" customHeight="1">
      <c r="A226" s="50"/>
      <c r="B226" s="50"/>
      <c r="C226" s="50"/>
      <c r="D226" s="51"/>
      <c r="E226" s="50"/>
      <c r="F226" s="50"/>
      <c r="G226" s="50"/>
      <c r="H226" s="51"/>
      <c r="I226" s="50"/>
      <c r="J226" s="50"/>
      <c r="K226" s="50"/>
      <c r="L226" s="50"/>
      <c r="M226" s="54"/>
      <c r="N226" s="50"/>
      <c r="O226" s="50"/>
      <c r="P226" s="50"/>
      <c r="Q226" s="50"/>
      <c r="R226" s="50"/>
      <c r="S226" s="50"/>
      <c r="T226" s="50"/>
      <c r="U226" s="50"/>
      <c r="V226" s="50"/>
      <c r="W226" s="50"/>
      <c r="X226" s="50"/>
      <c r="Y226" s="50"/>
      <c r="Z226" s="50"/>
      <c r="AA226" s="50"/>
      <c r="AB226" s="50"/>
      <c r="AC226" s="50"/>
      <c r="AD226" s="50"/>
    </row>
    <row r="227" ht="15.75" customHeight="1">
      <c r="A227" s="50"/>
      <c r="B227" s="50"/>
      <c r="C227" s="50"/>
      <c r="D227" s="51"/>
      <c r="E227" s="50"/>
      <c r="F227" s="50"/>
      <c r="G227" s="50"/>
      <c r="H227" s="51"/>
      <c r="I227" s="50"/>
      <c r="J227" s="50"/>
      <c r="K227" s="50"/>
      <c r="L227" s="50"/>
      <c r="M227" s="54"/>
      <c r="N227" s="50"/>
      <c r="O227" s="50"/>
      <c r="P227" s="50"/>
      <c r="Q227" s="50"/>
      <c r="R227" s="50"/>
      <c r="S227" s="50"/>
      <c r="T227" s="50"/>
      <c r="U227" s="50"/>
      <c r="V227" s="50"/>
      <c r="W227" s="50"/>
      <c r="X227" s="50"/>
      <c r="Y227" s="50"/>
      <c r="Z227" s="50"/>
      <c r="AA227" s="50"/>
      <c r="AB227" s="50"/>
      <c r="AC227" s="50"/>
      <c r="AD227" s="50"/>
    </row>
    <row r="228" ht="15.75" customHeight="1">
      <c r="A228" s="50"/>
      <c r="B228" s="50"/>
      <c r="C228" s="50"/>
      <c r="D228" s="51"/>
      <c r="E228" s="50"/>
      <c r="F228" s="50"/>
      <c r="G228" s="50"/>
      <c r="H228" s="51"/>
      <c r="I228" s="50"/>
      <c r="J228" s="50"/>
      <c r="K228" s="50"/>
      <c r="L228" s="50"/>
      <c r="M228" s="54"/>
      <c r="N228" s="50"/>
      <c r="O228" s="50"/>
      <c r="P228" s="50"/>
      <c r="Q228" s="50"/>
      <c r="R228" s="50"/>
      <c r="S228" s="50"/>
      <c r="T228" s="50"/>
      <c r="U228" s="50"/>
      <c r="V228" s="50"/>
      <c r="W228" s="50"/>
      <c r="X228" s="50"/>
      <c r="Y228" s="50"/>
      <c r="Z228" s="50"/>
      <c r="AA228" s="50"/>
      <c r="AB228" s="50"/>
      <c r="AC228" s="50"/>
      <c r="AD228" s="50"/>
    </row>
    <row r="229" ht="15.75" customHeight="1">
      <c r="A229" s="50"/>
      <c r="B229" s="50"/>
      <c r="C229" s="50"/>
      <c r="D229" s="51"/>
      <c r="E229" s="50"/>
      <c r="F229" s="50"/>
      <c r="G229" s="50"/>
      <c r="H229" s="51"/>
      <c r="I229" s="50"/>
      <c r="J229" s="50"/>
      <c r="K229" s="50"/>
      <c r="L229" s="50"/>
      <c r="M229" s="54"/>
      <c r="N229" s="50"/>
      <c r="O229" s="50"/>
      <c r="P229" s="50"/>
      <c r="Q229" s="50"/>
      <c r="R229" s="50"/>
      <c r="S229" s="50"/>
      <c r="T229" s="50"/>
      <c r="U229" s="50"/>
      <c r="V229" s="50"/>
      <c r="W229" s="50"/>
      <c r="X229" s="50"/>
      <c r="Y229" s="50"/>
      <c r="Z229" s="50"/>
      <c r="AA229" s="50"/>
      <c r="AB229" s="50"/>
      <c r="AC229" s="50"/>
      <c r="AD229" s="50"/>
    </row>
    <row r="230" ht="15.75" customHeight="1">
      <c r="A230" s="50"/>
      <c r="B230" s="50"/>
      <c r="C230" s="50"/>
      <c r="D230" s="51"/>
      <c r="E230" s="50"/>
      <c r="F230" s="50"/>
      <c r="G230" s="50"/>
      <c r="H230" s="51"/>
      <c r="I230" s="50"/>
      <c r="J230" s="50"/>
      <c r="K230" s="50"/>
      <c r="L230" s="50"/>
      <c r="M230" s="54"/>
      <c r="N230" s="50"/>
      <c r="O230" s="50"/>
      <c r="P230" s="50"/>
      <c r="Q230" s="50"/>
      <c r="R230" s="50"/>
      <c r="S230" s="50"/>
      <c r="T230" s="50"/>
      <c r="U230" s="50"/>
      <c r="V230" s="50"/>
      <c r="W230" s="50"/>
      <c r="X230" s="50"/>
      <c r="Y230" s="50"/>
      <c r="Z230" s="50"/>
      <c r="AA230" s="50"/>
      <c r="AB230" s="50"/>
      <c r="AC230" s="50"/>
      <c r="AD230" s="50"/>
    </row>
    <row r="231" ht="15.75" customHeight="1">
      <c r="A231" s="50"/>
      <c r="B231" s="50"/>
      <c r="C231" s="50"/>
      <c r="D231" s="51"/>
      <c r="E231" s="50"/>
      <c r="F231" s="50"/>
      <c r="G231" s="50"/>
      <c r="H231" s="51"/>
      <c r="I231" s="50"/>
      <c r="J231" s="50"/>
      <c r="K231" s="50"/>
      <c r="L231" s="50"/>
      <c r="M231" s="54"/>
      <c r="N231" s="50"/>
      <c r="O231" s="50"/>
      <c r="P231" s="50"/>
      <c r="Q231" s="50"/>
      <c r="R231" s="50"/>
      <c r="S231" s="50"/>
      <c r="T231" s="50"/>
      <c r="U231" s="50"/>
      <c r="V231" s="50"/>
      <c r="W231" s="50"/>
      <c r="X231" s="50"/>
      <c r="Y231" s="50"/>
      <c r="Z231" s="50"/>
      <c r="AA231" s="50"/>
      <c r="AB231" s="50"/>
      <c r="AC231" s="50"/>
      <c r="AD231" s="50"/>
    </row>
    <row r="232" ht="15.75" customHeight="1">
      <c r="A232" s="50"/>
      <c r="B232" s="50"/>
      <c r="C232" s="50"/>
      <c r="D232" s="51"/>
      <c r="E232" s="50"/>
      <c r="F232" s="50"/>
      <c r="G232" s="50"/>
      <c r="H232" s="51"/>
      <c r="I232" s="50"/>
      <c r="J232" s="50"/>
      <c r="K232" s="50"/>
      <c r="L232" s="50"/>
      <c r="M232" s="54"/>
      <c r="N232" s="50"/>
      <c r="O232" s="50"/>
      <c r="P232" s="50"/>
      <c r="Q232" s="50"/>
      <c r="R232" s="50"/>
      <c r="S232" s="50"/>
      <c r="T232" s="50"/>
      <c r="U232" s="50"/>
      <c r="V232" s="50"/>
      <c r="W232" s="50"/>
      <c r="X232" s="50"/>
      <c r="Y232" s="50"/>
      <c r="Z232" s="50"/>
      <c r="AA232" s="50"/>
      <c r="AB232" s="50"/>
      <c r="AC232" s="50"/>
      <c r="AD232" s="50"/>
    </row>
    <row r="233" ht="15.75" customHeight="1">
      <c r="A233" s="50"/>
      <c r="B233" s="50"/>
      <c r="C233" s="50"/>
      <c r="D233" s="51"/>
      <c r="E233" s="50"/>
      <c r="F233" s="50"/>
      <c r="G233" s="50"/>
      <c r="H233" s="51"/>
      <c r="I233" s="50"/>
      <c r="J233" s="50"/>
      <c r="K233" s="50"/>
      <c r="L233" s="50"/>
      <c r="M233" s="54"/>
      <c r="N233" s="50"/>
      <c r="O233" s="50"/>
      <c r="P233" s="50"/>
      <c r="Q233" s="50"/>
      <c r="R233" s="50"/>
      <c r="S233" s="50"/>
      <c r="T233" s="50"/>
      <c r="U233" s="50"/>
      <c r="V233" s="50"/>
      <c r="W233" s="50"/>
      <c r="X233" s="50"/>
      <c r="Y233" s="50"/>
      <c r="Z233" s="50"/>
      <c r="AA233" s="50"/>
      <c r="AB233" s="50"/>
      <c r="AC233" s="50"/>
      <c r="AD233" s="50"/>
    </row>
    <row r="234" ht="15.75" customHeight="1">
      <c r="A234" s="50"/>
      <c r="B234" s="50"/>
      <c r="C234" s="50"/>
      <c r="D234" s="51"/>
      <c r="E234" s="50"/>
      <c r="F234" s="50"/>
      <c r="G234" s="50"/>
      <c r="H234" s="51"/>
      <c r="I234" s="50"/>
      <c r="J234" s="50"/>
      <c r="K234" s="50"/>
      <c r="L234" s="50"/>
      <c r="M234" s="54"/>
      <c r="N234" s="50"/>
      <c r="O234" s="50"/>
      <c r="P234" s="50"/>
      <c r="Q234" s="50"/>
      <c r="R234" s="50"/>
      <c r="S234" s="50"/>
      <c r="T234" s="50"/>
      <c r="U234" s="50"/>
      <c r="V234" s="50"/>
      <c r="W234" s="50"/>
      <c r="X234" s="50"/>
      <c r="Y234" s="50"/>
      <c r="Z234" s="50"/>
      <c r="AA234" s="50"/>
      <c r="AB234" s="50"/>
      <c r="AC234" s="50"/>
      <c r="AD234" s="50"/>
    </row>
    <row r="235" ht="15.75" customHeight="1">
      <c r="A235" s="50"/>
      <c r="B235" s="50"/>
      <c r="C235" s="50"/>
      <c r="D235" s="51"/>
      <c r="E235" s="50"/>
      <c r="F235" s="50"/>
      <c r="G235" s="50"/>
      <c r="H235" s="51"/>
      <c r="I235" s="50"/>
      <c r="J235" s="50"/>
      <c r="K235" s="50"/>
      <c r="L235" s="50"/>
      <c r="M235" s="54"/>
      <c r="N235" s="50"/>
      <c r="O235" s="50"/>
      <c r="P235" s="50"/>
      <c r="Q235" s="50"/>
      <c r="R235" s="50"/>
      <c r="S235" s="50"/>
      <c r="T235" s="50"/>
      <c r="U235" s="50"/>
      <c r="V235" s="50"/>
      <c r="W235" s="50"/>
      <c r="X235" s="50"/>
      <c r="Y235" s="50"/>
      <c r="Z235" s="50"/>
      <c r="AA235" s="50"/>
      <c r="AB235" s="50"/>
      <c r="AC235" s="50"/>
      <c r="AD235" s="50"/>
    </row>
    <row r="236" ht="15.75" customHeight="1">
      <c r="A236" s="50"/>
      <c r="B236" s="50"/>
      <c r="C236" s="50"/>
      <c r="D236" s="51"/>
      <c r="E236" s="50"/>
      <c r="F236" s="50"/>
      <c r="G236" s="50"/>
      <c r="H236" s="51"/>
      <c r="I236" s="50"/>
      <c r="J236" s="50"/>
      <c r="K236" s="50"/>
      <c r="L236" s="50"/>
      <c r="M236" s="54"/>
      <c r="N236" s="50"/>
      <c r="O236" s="50"/>
      <c r="P236" s="50"/>
      <c r="Q236" s="50"/>
      <c r="R236" s="50"/>
      <c r="S236" s="50"/>
      <c r="T236" s="50"/>
      <c r="U236" s="50"/>
      <c r="V236" s="50"/>
      <c r="W236" s="50"/>
      <c r="X236" s="50"/>
      <c r="Y236" s="50"/>
      <c r="Z236" s="50"/>
      <c r="AA236" s="50"/>
      <c r="AB236" s="50"/>
      <c r="AC236" s="50"/>
      <c r="AD236" s="50"/>
    </row>
    <row r="237" ht="15.75" customHeight="1">
      <c r="A237" s="50"/>
      <c r="B237" s="50"/>
      <c r="C237" s="50"/>
      <c r="D237" s="51"/>
      <c r="E237" s="50"/>
      <c r="F237" s="50"/>
      <c r="G237" s="50"/>
      <c r="H237" s="51"/>
      <c r="I237" s="50"/>
      <c r="J237" s="50"/>
      <c r="K237" s="50"/>
      <c r="L237" s="50"/>
      <c r="M237" s="54"/>
      <c r="N237" s="50"/>
      <c r="O237" s="50"/>
      <c r="P237" s="50"/>
      <c r="Q237" s="50"/>
      <c r="R237" s="50"/>
      <c r="S237" s="50"/>
      <c r="T237" s="50"/>
      <c r="U237" s="50"/>
      <c r="V237" s="50"/>
      <c r="W237" s="50"/>
      <c r="X237" s="50"/>
      <c r="Y237" s="50"/>
      <c r="Z237" s="50"/>
      <c r="AA237" s="50"/>
      <c r="AB237" s="50"/>
      <c r="AC237" s="50"/>
      <c r="AD237" s="50"/>
    </row>
    <row r="238" ht="15.75" customHeight="1">
      <c r="A238" s="50"/>
      <c r="B238" s="50"/>
      <c r="C238" s="50"/>
      <c r="D238" s="51"/>
      <c r="E238" s="50"/>
      <c r="F238" s="50"/>
      <c r="G238" s="50"/>
      <c r="H238" s="51"/>
      <c r="I238" s="50"/>
      <c r="J238" s="50"/>
      <c r="K238" s="50"/>
      <c r="L238" s="50"/>
      <c r="M238" s="54"/>
      <c r="N238" s="50"/>
      <c r="O238" s="50"/>
      <c r="P238" s="50"/>
      <c r="Q238" s="50"/>
      <c r="R238" s="50"/>
      <c r="S238" s="50"/>
      <c r="T238" s="50"/>
      <c r="U238" s="50"/>
      <c r="V238" s="50"/>
      <c r="W238" s="50"/>
      <c r="X238" s="50"/>
      <c r="Y238" s="50"/>
      <c r="Z238" s="50"/>
      <c r="AA238" s="50"/>
      <c r="AB238" s="50"/>
      <c r="AC238" s="50"/>
      <c r="AD238" s="50"/>
    </row>
    <row r="239" ht="15.75" customHeight="1">
      <c r="A239" s="50"/>
      <c r="B239" s="50"/>
      <c r="C239" s="50"/>
      <c r="D239" s="51"/>
      <c r="E239" s="50"/>
      <c r="F239" s="50"/>
      <c r="G239" s="50"/>
      <c r="H239" s="51"/>
      <c r="I239" s="50"/>
      <c r="J239" s="50"/>
      <c r="K239" s="50"/>
      <c r="L239" s="50"/>
      <c r="M239" s="54"/>
      <c r="N239" s="50"/>
      <c r="O239" s="50"/>
      <c r="P239" s="50"/>
      <c r="Q239" s="50"/>
      <c r="R239" s="50"/>
      <c r="S239" s="50"/>
      <c r="T239" s="50"/>
      <c r="U239" s="50"/>
      <c r="V239" s="50"/>
      <c r="W239" s="50"/>
      <c r="X239" s="50"/>
      <c r="Y239" s="50"/>
      <c r="Z239" s="50"/>
      <c r="AA239" s="50"/>
      <c r="AB239" s="50"/>
      <c r="AC239" s="50"/>
      <c r="AD239" s="50"/>
    </row>
    <row r="240" ht="15.75" customHeight="1">
      <c r="A240" s="50"/>
      <c r="B240" s="50"/>
      <c r="C240" s="50"/>
      <c r="D240" s="51"/>
      <c r="E240" s="50"/>
      <c r="F240" s="50"/>
      <c r="G240" s="50"/>
      <c r="H240" s="51"/>
      <c r="I240" s="50"/>
      <c r="J240" s="50"/>
      <c r="K240" s="50"/>
      <c r="L240" s="50"/>
      <c r="M240" s="54"/>
      <c r="N240" s="50"/>
      <c r="O240" s="50"/>
      <c r="P240" s="50"/>
      <c r="Q240" s="50"/>
      <c r="R240" s="50"/>
      <c r="S240" s="50"/>
      <c r="T240" s="50"/>
      <c r="U240" s="50"/>
      <c r="V240" s="50"/>
      <c r="W240" s="50"/>
      <c r="X240" s="50"/>
      <c r="Y240" s="50"/>
      <c r="Z240" s="50"/>
      <c r="AA240" s="50"/>
      <c r="AB240" s="50"/>
      <c r="AC240" s="50"/>
      <c r="AD240" s="50"/>
    </row>
    <row r="241" ht="15.75" customHeight="1">
      <c r="A241" s="50"/>
      <c r="B241" s="50"/>
      <c r="C241" s="50"/>
      <c r="D241" s="51"/>
      <c r="E241" s="50"/>
      <c r="F241" s="50"/>
      <c r="G241" s="50"/>
      <c r="H241" s="51"/>
      <c r="I241" s="50"/>
      <c r="J241" s="50"/>
      <c r="K241" s="50"/>
      <c r="L241" s="50"/>
      <c r="M241" s="54"/>
      <c r="N241" s="50"/>
      <c r="O241" s="50"/>
      <c r="P241" s="50"/>
      <c r="Q241" s="50"/>
      <c r="R241" s="50"/>
      <c r="S241" s="50"/>
      <c r="T241" s="50"/>
      <c r="U241" s="50"/>
      <c r="V241" s="50"/>
      <c r="W241" s="50"/>
      <c r="X241" s="50"/>
      <c r="Y241" s="50"/>
      <c r="Z241" s="50"/>
      <c r="AA241" s="50"/>
      <c r="AB241" s="50"/>
      <c r="AC241" s="50"/>
      <c r="AD241" s="50"/>
    </row>
    <row r="242" ht="15.75" customHeight="1">
      <c r="A242" s="50"/>
      <c r="B242" s="50"/>
      <c r="C242" s="50"/>
      <c r="D242" s="51"/>
      <c r="E242" s="50"/>
      <c r="F242" s="50"/>
      <c r="G242" s="50"/>
      <c r="H242" s="51"/>
      <c r="I242" s="50"/>
      <c r="J242" s="50"/>
      <c r="K242" s="50"/>
      <c r="L242" s="50"/>
      <c r="M242" s="54"/>
      <c r="N242" s="50"/>
      <c r="O242" s="50"/>
      <c r="P242" s="50"/>
      <c r="Q242" s="50"/>
      <c r="R242" s="50"/>
      <c r="S242" s="50"/>
      <c r="T242" s="50"/>
      <c r="U242" s="50"/>
      <c r="V242" s="50"/>
      <c r="W242" s="50"/>
      <c r="X242" s="50"/>
      <c r="Y242" s="50"/>
      <c r="Z242" s="50"/>
      <c r="AA242" s="50"/>
      <c r="AB242" s="50"/>
      <c r="AC242" s="50"/>
      <c r="AD242" s="50"/>
    </row>
    <row r="243" ht="15.75" customHeight="1">
      <c r="A243" s="50"/>
      <c r="B243" s="50"/>
      <c r="C243" s="50"/>
      <c r="D243" s="51"/>
      <c r="E243" s="50"/>
      <c r="F243" s="50"/>
      <c r="G243" s="50"/>
      <c r="H243" s="51"/>
      <c r="I243" s="50"/>
      <c r="J243" s="50"/>
      <c r="K243" s="50"/>
      <c r="L243" s="50"/>
      <c r="M243" s="54"/>
      <c r="N243" s="50"/>
      <c r="O243" s="50"/>
      <c r="P243" s="50"/>
      <c r="Q243" s="50"/>
      <c r="R243" s="50"/>
      <c r="S243" s="50"/>
      <c r="T243" s="50"/>
      <c r="U243" s="50"/>
      <c r="V243" s="50"/>
      <c r="W243" s="50"/>
      <c r="X243" s="50"/>
      <c r="Y243" s="50"/>
      <c r="Z243" s="50"/>
      <c r="AA243" s="50"/>
      <c r="AB243" s="50"/>
      <c r="AC243" s="50"/>
      <c r="AD243" s="50"/>
    </row>
    <row r="244" ht="15.75" customHeight="1">
      <c r="A244" s="50"/>
      <c r="B244" s="50"/>
      <c r="C244" s="50"/>
      <c r="D244" s="51"/>
      <c r="E244" s="50"/>
      <c r="F244" s="50"/>
      <c r="G244" s="50"/>
      <c r="H244" s="51"/>
      <c r="I244" s="50"/>
      <c r="J244" s="50"/>
      <c r="K244" s="50"/>
      <c r="L244" s="50"/>
      <c r="M244" s="54"/>
      <c r="N244" s="50"/>
      <c r="O244" s="50"/>
      <c r="P244" s="50"/>
      <c r="Q244" s="50"/>
      <c r="R244" s="50"/>
      <c r="S244" s="50"/>
      <c r="T244" s="50"/>
      <c r="U244" s="50"/>
      <c r="V244" s="50"/>
      <c r="W244" s="50"/>
      <c r="X244" s="50"/>
      <c r="Y244" s="50"/>
      <c r="Z244" s="50"/>
      <c r="AA244" s="50"/>
      <c r="AB244" s="50"/>
      <c r="AC244" s="50"/>
      <c r="AD244" s="50"/>
    </row>
    <row r="245" ht="15.75" customHeight="1">
      <c r="A245" s="50"/>
      <c r="B245" s="50"/>
      <c r="C245" s="50"/>
      <c r="D245" s="51"/>
      <c r="E245" s="50"/>
      <c r="F245" s="50"/>
      <c r="G245" s="50"/>
      <c r="H245" s="51"/>
      <c r="I245" s="50"/>
      <c r="J245" s="50"/>
      <c r="K245" s="50"/>
      <c r="L245" s="50"/>
      <c r="M245" s="54"/>
      <c r="N245" s="50"/>
      <c r="O245" s="50"/>
      <c r="P245" s="50"/>
      <c r="Q245" s="50"/>
      <c r="R245" s="50"/>
      <c r="S245" s="50"/>
      <c r="T245" s="50"/>
      <c r="U245" s="50"/>
      <c r="V245" s="50"/>
      <c r="W245" s="50"/>
      <c r="X245" s="50"/>
      <c r="Y245" s="50"/>
      <c r="Z245" s="50"/>
      <c r="AA245" s="50"/>
      <c r="AB245" s="50"/>
      <c r="AC245" s="50"/>
      <c r="AD245" s="50"/>
    </row>
    <row r="246" ht="15.75" customHeight="1">
      <c r="A246" s="50"/>
      <c r="B246" s="50"/>
      <c r="C246" s="50"/>
      <c r="D246" s="51"/>
      <c r="E246" s="50"/>
      <c r="F246" s="50"/>
      <c r="G246" s="50"/>
      <c r="H246" s="51"/>
      <c r="I246" s="50"/>
      <c r="J246" s="50"/>
      <c r="K246" s="50"/>
      <c r="L246" s="50"/>
      <c r="M246" s="54"/>
      <c r="N246" s="50"/>
      <c r="O246" s="50"/>
      <c r="P246" s="50"/>
      <c r="Q246" s="50"/>
      <c r="R246" s="50"/>
      <c r="S246" s="50"/>
      <c r="T246" s="50"/>
      <c r="U246" s="50"/>
      <c r="V246" s="50"/>
      <c r="W246" s="50"/>
      <c r="X246" s="50"/>
      <c r="Y246" s="50"/>
      <c r="Z246" s="50"/>
      <c r="AA246" s="50"/>
      <c r="AB246" s="50"/>
      <c r="AC246" s="50"/>
      <c r="AD246" s="50"/>
    </row>
    <row r="247" ht="15.75" customHeight="1">
      <c r="A247" s="50"/>
      <c r="B247" s="50"/>
      <c r="C247" s="50"/>
      <c r="D247" s="51"/>
      <c r="E247" s="50"/>
      <c r="F247" s="50"/>
      <c r="G247" s="50"/>
      <c r="H247" s="51"/>
      <c r="I247" s="50"/>
      <c r="J247" s="50"/>
      <c r="K247" s="50"/>
      <c r="L247" s="50"/>
      <c r="M247" s="54"/>
      <c r="N247" s="50"/>
      <c r="O247" s="50"/>
      <c r="P247" s="50"/>
      <c r="Q247" s="50"/>
      <c r="R247" s="50"/>
      <c r="S247" s="50"/>
      <c r="T247" s="50"/>
      <c r="U247" s="50"/>
      <c r="V247" s="50"/>
      <c r="W247" s="50"/>
      <c r="X247" s="50"/>
      <c r="Y247" s="50"/>
      <c r="Z247" s="50"/>
      <c r="AA247" s="50"/>
      <c r="AB247" s="50"/>
      <c r="AC247" s="50"/>
      <c r="AD247" s="50"/>
    </row>
    <row r="248" ht="15.75" customHeight="1">
      <c r="A248" s="50"/>
      <c r="B248" s="50"/>
      <c r="C248" s="50"/>
      <c r="D248" s="51"/>
      <c r="E248" s="50"/>
      <c r="F248" s="50"/>
      <c r="G248" s="50"/>
      <c r="H248" s="51"/>
      <c r="I248" s="50"/>
      <c r="J248" s="50"/>
      <c r="K248" s="50"/>
      <c r="L248" s="50"/>
      <c r="M248" s="54"/>
      <c r="N248" s="50"/>
      <c r="O248" s="50"/>
      <c r="P248" s="50"/>
      <c r="Q248" s="50"/>
      <c r="R248" s="50"/>
      <c r="S248" s="50"/>
      <c r="T248" s="50"/>
      <c r="U248" s="50"/>
      <c r="V248" s="50"/>
      <c r="W248" s="50"/>
      <c r="X248" s="50"/>
      <c r="Y248" s="50"/>
      <c r="Z248" s="50"/>
      <c r="AA248" s="50"/>
      <c r="AB248" s="50"/>
      <c r="AC248" s="50"/>
      <c r="AD248" s="50"/>
    </row>
    <row r="249" ht="15.75" customHeight="1">
      <c r="A249" s="50"/>
      <c r="B249" s="50"/>
      <c r="C249" s="50"/>
      <c r="D249" s="51"/>
      <c r="E249" s="50"/>
      <c r="F249" s="50"/>
      <c r="G249" s="50"/>
      <c r="H249" s="51"/>
      <c r="I249" s="50"/>
      <c r="J249" s="50"/>
      <c r="K249" s="50"/>
      <c r="L249" s="50"/>
      <c r="M249" s="54"/>
      <c r="N249" s="50"/>
      <c r="O249" s="50"/>
      <c r="P249" s="50"/>
      <c r="Q249" s="50"/>
      <c r="R249" s="50"/>
      <c r="S249" s="50"/>
      <c r="T249" s="50"/>
      <c r="U249" s="50"/>
      <c r="V249" s="50"/>
      <c r="W249" s="50"/>
      <c r="X249" s="50"/>
      <c r="Y249" s="50"/>
      <c r="Z249" s="50"/>
      <c r="AA249" s="50"/>
      <c r="AB249" s="50"/>
      <c r="AC249" s="50"/>
      <c r="AD249" s="50"/>
    </row>
    <row r="250" ht="15.75" customHeight="1">
      <c r="A250" s="50"/>
      <c r="B250" s="50"/>
      <c r="C250" s="50"/>
      <c r="D250" s="51"/>
      <c r="E250" s="50"/>
      <c r="F250" s="50"/>
      <c r="G250" s="50"/>
      <c r="H250" s="51"/>
      <c r="I250" s="50"/>
      <c r="J250" s="50"/>
      <c r="K250" s="50"/>
      <c r="L250" s="50"/>
      <c r="M250" s="54"/>
      <c r="N250" s="50"/>
      <c r="O250" s="50"/>
      <c r="P250" s="50"/>
      <c r="Q250" s="50"/>
      <c r="R250" s="50"/>
      <c r="S250" s="50"/>
      <c r="T250" s="50"/>
      <c r="U250" s="50"/>
      <c r="V250" s="50"/>
      <c r="W250" s="50"/>
      <c r="X250" s="50"/>
      <c r="Y250" s="50"/>
      <c r="Z250" s="50"/>
      <c r="AA250" s="50"/>
      <c r="AB250" s="50"/>
      <c r="AC250" s="50"/>
      <c r="AD250" s="50"/>
    </row>
    <row r="251" ht="15.75" customHeight="1">
      <c r="A251" s="50"/>
      <c r="B251" s="50"/>
      <c r="C251" s="50"/>
      <c r="D251" s="51"/>
      <c r="E251" s="50"/>
      <c r="F251" s="50"/>
      <c r="G251" s="50"/>
      <c r="H251" s="51"/>
      <c r="I251" s="50"/>
      <c r="J251" s="50"/>
      <c r="K251" s="50"/>
      <c r="L251" s="50"/>
      <c r="M251" s="54"/>
      <c r="N251" s="50"/>
      <c r="O251" s="50"/>
      <c r="P251" s="50"/>
      <c r="Q251" s="50"/>
      <c r="R251" s="50"/>
      <c r="S251" s="50"/>
      <c r="T251" s="50"/>
      <c r="U251" s="50"/>
      <c r="V251" s="50"/>
      <c r="W251" s="50"/>
      <c r="X251" s="50"/>
      <c r="Y251" s="50"/>
      <c r="Z251" s="50"/>
      <c r="AA251" s="50"/>
      <c r="AB251" s="50"/>
      <c r="AC251" s="50"/>
      <c r="AD251" s="50"/>
    </row>
    <row r="252" ht="15.75" customHeight="1">
      <c r="A252" s="50"/>
      <c r="B252" s="50"/>
      <c r="C252" s="50"/>
      <c r="D252" s="51"/>
      <c r="E252" s="50"/>
      <c r="F252" s="50"/>
      <c r="G252" s="50"/>
      <c r="H252" s="51"/>
      <c r="I252" s="50"/>
      <c r="J252" s="50"/>
      <c r="K252" s="50"/>
      <c r="L252" s="50"/>
      <c r="M252" s="54"/>
      <c r="N252" s="50"/>
      <c r="O252" s="50"/>
      <c r="P252" s="50"/>
      <c r="Q252" s="50"/>
      <c r="R252" s="50"/>
      <c r="S252" s="50"/>
      <c r="T252" s="50"/>
      <c r="U252" s="50"/>
      <c r="V252" s="50"/>
      <c r="W252" s="50"/>
      <c r="X252" s="50"/>
      <c r="Y252" s="50"/>
      <c r="Z252" s="50"/>
      <c r="AA252" s="50"/>
      <c r="AB252" s="50"/>
      <c r="AC252" s="50"/>
      <c r="AD252" s="50"/>
    </row>
    <row r="253" ht="15.75" customHeight="1">
      <c r="A253" s="50"/>
      <c r="B253" s="50"/>
      <c r="C253" s="50"/>
      <c r="D253" s="51"/>
      <c r="E253" s="50"/>
      <c r="F253" s="50"/>
      <c r="G253" s="50"/>
      <c r="H253" s="51"/>
      <c r="I253" s="50"/>
      <c r="J253" s="50"/>
      <c r="K253" s="50"/>
      <c r="L253" s="50"/>
      <c r="M253" s="54"/>
      <c r="N253" s="50"/>
      <c r="O253" s="50"/>
      <c r="P253" s="50"/>
      <c r="Q253" s="50"/>
      <c r="R253" s="50"/>
      <c r="S253" s="50"/>
      <c r="T253" s="50"/>
      <c r="U253" s="50"/>
      <c r="V253" s="50"/>
      <c r="W253" s="50"/>
      <c r="X253" s="50"/>
      <c r="Y253" s="50"/>
      <c r="Z253" s="50"/>
      <c r="AA253" s="50"/>
      <c r="AB253" s="50"/>
      <c r="AC253" s="50"/>
      <c r="AD253" s="50"/>
    </row>
    <row r="254" ht="15.75" customHeight="1">
      <c r="A254" s="50"/>
      <c r="B254" s="50"/>
      <c r="C254" s="50"/>
      <c r="D254" s="51"/>
      <c r="E254" s="50"/>
      <c r="F254" s="50"/>
      <c r="G254" s="50"/>
      <c r="H254" s="51"/>
      <c r="I254" s="50"/>
      <c r="J254" s="50"/>
      <c r="K254" s="50"/>
      <c r="L254" s="50"/>
      <c r="M254" s="54"/>
      <c r="N254" s="50"/>
      <c r="O254" s="50"/>
      <c r="P254" s="50"/>
      <c r="Q254" s="50"/>
      <c r="R254" s="50"/>
      <c r="S254" s="50"/>
      <c r="T254" s="50"/>
      <c r="U254" s="50"/>
      <c r="V254" s="50"/>
      <c r="W254" s="50"/>
      <c r="X254" s="50"/>
      <c r="Y254" s="50"/>
      <c r="Z254" s="50"/>
      <c r="AA254" s="50"/>
      <c r="AB254" s="50"/>
      <c r="AC254" s="50"/>
      <c r="AD254" s="50"/>
    </row>
    <row r="255" ht="15.75" customHeight="1">
      <c r="A255" s="50"/>
      <c r="B255" s="50"/>
      <c r="C255" s="50"/>
      <c r="D255" s="51"/>
      <c r="E255" s="50"/>
      <c r="F255" s="50"/>
      <c r="G255" s="50"/>
      <c r="H255" s="51"/>
      <c r="I255" s="50"/>
      <c r="J255" s="50"/>
      <c r="K255" s="50"/>
      <c r="L255" s="50"/>
      <c r="M255" s="54"/>
      <c r="N255" s="50"/>
      <c r="O255" s="50"/>
      <c r="P255" s="50"/>
      <c r="Q255" s="50"/>
      <c r="R255" s="50"/>
      <c r="S255" s="50"/>
      <c r="T255" s="50"/>
      <c r="U255" s="50"/>
      <c r="V255" s="50"/>
      <c r="W255" s="50"/>
      <c r="X255" s="50"/>
      <c r="Y255" s="50"/>
      <c r="Z255" s="50"/>
      <c r="AA255" s="50"/>
      <c r="AB255" s="50"/>
      <c r="AC255" s="50"/>
      <c r="AD255" s="50"/>
    </row>
    <row r="256" ht="15.75" customHeight="1">
      <c r="A256" s="50"/>
      <c r="B256" s="50"/>
      <c r="C256" s="50"/>
      <c r="D256" s="51"/>
      <c r="E256" s="50"/>
      <c r="F256" s="50"/>
      <c r="G256" s="50"/>
      <c r="H256" s="51"/>
      <c r="I256" s="50"/>
      <c r="J256" s="50"/>
      <c r="K256" s="50"/>
      <c r="L256" s="50"/>
      <c r="M256" s="54"/>
      <c r="N256" s="50"/>
      <c r="O256" s="50"/>
      <c r="P256" s="50"/>
      <c r="Q256" s="50"/>
      <c r="R256" s="50"/>
      <c r="S256" s="50"/>
      <c r="T256" s="50"/>
      <c r="U256" s="50"/>
      <c r="V256" s="50"/>
      <c r="W256" s="50"/>
      <c r="X256" s="50"/>
      <c r="Y256" s="50"/>
      <c r="Z256" s="50"/>
      <c r="AA256" s="50"/>
      <c r="AB256" s="50"/>
      <c r="AC256" s="50"/>
      <c r="AD256" s="50"/>
    </row>
    <row r="257" ht="15.75" customHeight="1">
      <c r="A257" s="50"/>
      <c r="B257" s="50"/>
      <c r="C257" s="50"/>
      <c r="D257" s="51"/>
      <c r="E257" s="50"/>
      <c r="F257" s="50"/>
      <c r="G257" s="50"/>
      <c r="H257" s="51"/>
      <c r="I257" s="50"/>
      <c r="J257" s="50"/>
      <c r="K257" s="50"/>
      <c r="L257" s="50"/>
      <c r="M257" s="54"/>
      <c r="N257" s="50"/>
      <c r="O257" s="50"/>
      <c r="P257" s="50"/>
      <c r="Q257" s="50"/>
      <c r="R257" s="50"/>
      <c r="S257" s="50"/>
      <c r="T257" s="50"/>
      <c r="U257" s="50"/>
      <c r="V257" s="50"/>
      <c r="W257" s="50"/>
      <c r="X257" s="50"/>
      <c r="Y257" s="50"/>
      <c r="Z257" s="50"/>
      <c r="AA257" s="50"/>
      <c r="AB257" s="50"/>
      <c r="AC257" s="50"/>
      <c r="AD257" s="50"/>
    </row>
    <row r="258" ht="15.75" customHeight="1">
      <c r="A258" s="50"/>
      <c r="B258" s="50"/>
      <c r="C258" s="50"/>
      <c r="D258" s="51"/>
      <c r="E258" s="50"/>
      <c r="F258" s="50"/>
      <c r="G258" s="50"/>
      <c r="H258" s="51"/>
      <c r="I258" s="50"/>
      <c r="J258" s="50"/>
      <c r="K258" s="50"/>
      <c r="L258" s="50"/>
      <c r="M258" s="54"/>
      <c r="N258" s="50"/>
      <c r="O258" s="50"/>
      <c r="P258" s="50"/>
      <c r="Q258" s="50"/>
      <c r="R258" s="50"/>
      <c r="S258" s="50"/>
      <c r="T258" s="50"/>
      <c r="U258" s="50"/>
      <c r="V258" s="50"/>
      <c r="W258" s="50"/>
      <c r="X258" s="50"/>
      <c r="Y258" s="50"/>
      <c r="Z258" s="50"/>
      <c r="AA258" s="50"/>
      <c r="AB258" s="50"/>
      <c r="AC258" s="50"/>
      <c r="AD258" s="50"/>
    </row>
    <row r="259" ht="15.75" customHeight="1">
      <c r="A259" s="50"/>
      <c r="B259" s="50"/>
      <c r="C259" s="50"/>
      <c r="D259" s="51"/>
      <c r="E259" s="50"/>
      <c r="F259" s="50"/>
      <c r="G259" s="50"/>
      <c r="H259" s="51"/>
      <c r="I259" s="50"/>
      <c r="J259" s="50"/>
      <c r="K259" s="50"/>
      <c r="L259" s="50"/>
      <c r="M259" s="54"/>
      <c r="N259" s="50"/>
      <c r="O259" s="50"/>
      <c r="P259" s="50"/>
      <c r="Q259" s="50"/>
      <c r="R259" s="50"/>
      <c r="S259" s="50"/>
      <c r="T259" s="50"/>
      <c r="U259" s="50"/>
      <c r="V259" s="50"/>
      <c r="W259" s="50"/>
      <c r="X259" s="50"/>
      <c r="Y259" s="50"/>
      <c r="Z259" s="50"/>
      <c r="AA259" s="50"/>
      <c r="AB259" s="50"/>
      <c r="AC259" s="50"/>
      <c r="AD259" s="50"/>
    </row>
    <row r="260" ht="15.75" customHeight="1">
      <c r="A260" s="50"/>
      <c r="B260" s="50"/>
      <c r="C260" s="50"/>
      <c r="D260" s="51"/>
      <c r="E260" s="50"/>
      <c r="F260" s="50"/>
      <c r="G260" s="50"/>
      <c r="H260" s="51"/>
      <c r="I260" s="50"/>
      <c r="J260" s="50"/>
      <c r="K260" s="50"/>
      <c r="L260" s="50"/>
      <c r="M260" s="54"/>
      <c r="N260" s="50"/>
      <c r="O260" s="50"/>
      <c r="P260" s="50"/>
      <c r="Q260" s="50"/>
      <c r="R260" s="50"/>
      <c r="S260" s="50"/>
      <c r="T260" s="50"/>
      <c r="U260" s="50"/>
      <c r="V260" s="50"/>
      <c r="W260" s="50"/>
      <c r="X260" s="50"/>
      <c r="Y260" s="50"/>
      <c r="Z260" s="50"/>
      <c r="AA260" s="50"/>
      <c r="AB260" s="50"/>
      <c r="AC260" s="50"/>
      <c r="AD260" s="50"/>
    </row>
    <row r="261" ht="15.75" customHeight="1">
      <c r="A261" s="50"/>
      <c r="B261" s="50"/>
      <c r="C261" s="50"/>
      <c r="D261" s="51"/>
      <c r="E261" s="50"/>
      <c r="F261" s="50"/>
      <c r="G261" s="50"/>
      <c r="H261" s="51"/>
      <c r="I261" s="50"/>
      <c r="J261" s="50"/>
      <c r="K261" s="50"/>
      <c r="L261" s="50"/>
      <c r="M261" s="54"/>
      <c r="N261" s="50"/>
      <c r="O261" s="50"/>
      <c r="P261" s="50"/>
      <c r="Q261" s="50"/>
      <c r="R261" s="50"/>
      <c r="S261" s="50"/>
      <c r="T261" s="50"/>
      <c r="U261" s="50"/>
      <c r="V261" s="50"/>
      <c r="W261" s="50"/>
      <c r="X261" s="50"/>
      <c r="Y261" s="50"/>
      <c r="Z261" s="50"/>
      <c r="AA261" s="50"/>
      <c r="AB261" s="50"/>
      <c r="AC261" s="50"/>
      <c r="AD261" s="50"/>
    </row>
    <row r="262" ht="15.75" customHeight="1">
      <c r="A262" s="50"/>
      <c r="B262" s="50"/>
      <c r="C262" s="50"/>
      <c r="D262" s="51"/>
      <c r="E262" s="50"/>
      <c r="F262" s="50"/>
      <c r="G262" s="50"/>
      <c r="H262" s="51"/>
      <c r="I262" s="50"/>
      <c r="J262" s="50"/>
      <c r="K262" s="50"/>
      <c r="L262" s="50"/>
      <c r="M262" s="54"/>
      <c r="N262" s="50"/>
      <c r="O262" s="50"/>
      <c r="P262" s="50"/>
      <c r="Q262" s="50"/>
      <c r="R262" s="50"/>
      <c r="S262" s="50"/>
      <c r="T262" s="50"/>
      <c r="U262" s="50"/>
      <c r="V262" s="50"/>
      <c r="W262" s="50"/>
      <c r="X262" s="50"/>
      <c r="Y262" s="50"/>
      <c r="Z262" s="50"/>
      <c r="AA262" s="50"/>
      <c r="AB262" s="50"/>
      <c r="AC262" s="50"/>
      <c r="AD262" s="50"/>
    </row>
    <row r="263" ht="15.75" customHeight="1">
      <c r="A263" s="50"/>
      <c r="B263" s="50"/>
      <c r="C263" s="50"/>
      <c r="D263" s="51"/>
      <c r="E263" s="50"/>
      <c r="F263" s="50"/>
      <c r="G263" s="50"/>
      <c r="H263" s="51"/>
      <c r="I263" s="50"/>
      <c r="J263" s="50"/>
      <c r="K263" s="50"/>
      <c r="L263" s="50"/>
      <c r="M263" s="54"/>
      <c r="N263" s="50"/>
      <c r="O263" s="50"/>
      <c r="P263" s="50"/>
      <c r="Q263" s="50"/>
      <c r="R263" s="50"/>
      <c r="S263" s="50"/>
      <c r="T263" s="50"/>
      <c r="U263" s="50"/>
      <c r="V263" s="50"/>
      <c r="W263" s="50"/>
      <c r="X263" s="50"/>
      <c r="Y263" s="50"/>
      <c r="Z263" s="50"/>
      <c r="AA263" s="50"/>
      <c r="AB263" s="50"/>
      <c r="AC263" s="50"/>
      <c r="AD263" s="50"/>
    </row>
    <row r="264" ht="15.75" customHeight="1">
      <c r="A264" s="50"/>
      <c r="B264" s="50"/>
      <c r="C264" s="50"/>
      <c r="D264" s="51"/>
      <c r="E264" s="50"/>
      <c r="F264" s="50"/>
      <c r="G264" s="50"/>
      <c r="H264" s="51"/>
      <c r="I264" s="50"/>
      <c r="J264" s="50"/>
      <c r="K264" s="50"/>
      <c r="L264" s="50"/>
      <c r="M264" s="54"/>
      <c r="N264" s="50"/>
      <c r="O264" s="50"/>
      <c r="P264" s="50"/>
      <c r="Q264" s="50"/>
      <c r="R264" s="50"/>
      <c r="S264" s="50"/>
      <c r="T264" s="50"/>
      <c r="U264" s="50"/>
      <c r="V264" s="50"/>
      <c r="W264" s="50"/>
      <c r="X264" s="50"/>
      <c r="Y264" s="50"/>
      <c r="Z264" s="50"/>
      <c r="AA264" s="50"/>
      <c r="AB264" s="50"/>
      <c r="AC264" s="50"/>
      <c r="AD264" s="50"/>
    </row>
    <row r="265" ht="15.75" customHeight="1">
      <c r="A265" s="50"/>
      <c r="B265" s="50"/>
      <c r="C265" s="50"/>
      <c r="D265" s="51"/>
      <c r="E265" s="50"/>
      <c r="F265" s="50"/>
      <c r="G265" s="50"/>
      <c r="H265" s="51"/>
      <c r="I265" s="50"/>
      <c r="J265" s="50"/>
      <c r="K265" s="50"/>
      <c r="L265" s="50"/>
      <c r="M265" s="54"/>
      <c r="N265" s="50"/>
      <c r="O265" s="50"/>
      <c r="P265" s="50"/>
      <c r="Q265" s="50"/>
      <c r="R265" s="50"/>
      <c r="S265" s="50"/>
      <c r="T265" s="50"/>
      <c r="U265" s="50"/>
      <c r="V265" s="50"/>
      <c r="W265" s="50"/>
      <c r="X265" s="50"/>
      <c r="Y265" s="50"/>
      <c r="Z265" s="50"/>
      <c r="AA265" s="50"/>
      <c r="AB265" s="50"/>
      <c r="AC265" s="50"/>
      <c r="AD265" s="50"/>
    </row>
    <row r="266" ht="15.75" customHeight="1">
      <c r="A266" s="50"/>
      <c r="B266" s="50"/>
      <c r="C266" s="50"/>
      <c r="D266" s="51"/>
      <c r="E266" s="50"/>
      <c r="F266" s="50"/>
      <c r="G266" s="50"/>
      <c r="H266" s="51"/>
      <c r="I266" s="50"/>
      <c r="J266" s="50"/>
      <c r="K266" s="50"/>
      <c r="L266" s="50"/>
      <c r="M266" s="54"/>
      <c r="N266" s="50"/>
      <c r="O266" s="50"/>
      <c r="P266" s="50"/>
      <c r="Q266" s="50"/>
      <c r="R266" s="50"/>
      <c r="S266" s="50"/>
      <c r="T266" s="50"/>
      <c r="U266" s="50"/>
      <c r="V266" s="50"/>
      <c r="W266" s="50"/>
      <c r="X266" s="50"/>
      <c r="Y266" s="50"/>
      <c r="Z266" s="50"/>
      <c r="AA266" s="50"/>
      <c r="AB266" s="50"/>
      <c r="AC266" s="50"/>
      <c r="AD266" s="50"/>
    </row>
    <row r="267" ht="15.75" customHeight="1">
      <c r="A267" s="50"/>
      <c r="B267" s="50"/>
      <c r="C267" s="50"/>
      <c r="D267" s="51"/>
      <c r="E267" s="50"/>
      <c r="F267" s="50"/>
      <c r="G267" s="50"/>
      <c r="H267" s="51"/>
      <c r="I267" s="50"/>
      <c r="J267" s="50"/>
      <c r="K267" s="50"/>
      <c r="L267" s="50"/>
      <c r="M267" s="54"/>
      <c r="N267" s="50"/>
      <c r="O267" s="50"/>
      <c r="P267" s="50"/>
      <c r="Q267" s="50"/>
      <c r="R267" s="50"/>
      <c r="S267" s="50"/>
      <c r="T267" s="50"/>
      <c r="U267" s="50"/>
      <c r="V267" s="50"/>
      <c r="W267" s="50"/>
      <c r="X267" s="50"/>
      <c r="Y267" s="50"/>
      <c r="Z267" s="50"/>
      <c r="AA267" s="50"/>
      <c r="AB267" s="50"/>
      <c r="AC267" s="50"/>
      <c r="AD267" s="50"/>
    </row>
    <row r="268" ht="15.75" customHeight="1">
      <c r="A268" s="50"/>
      <c r="B268" s="50"/>
      <c r="C268" s="50"/>
      <c r="D268" s="51"/>
      <c r="E268" s="50"/>
      <c r="F268" s="50"/>
      <c r="G268" s="50"/>
      <c r="H268" s="51"/>
      <c r="I268" s="50"/>
      <c r="J268" s="50"/>
      <c r="K268" s="50"/>
      <c r="L268" s="50"/>
      <c r="M268" s="54"/>
      <c r="N268" s="50"/>
      <c r="O268" s="50"/>
      <c r="P268" s="50"/>
      <c r="Q268" s="50"/>
      <c r="R268" s="50"/>
      <c r="S268" s="50"/>
      <c r="T268" s="50"/>
      <c r="U268" s="50"/>
      <c r="V268" s="50"/>
      <c r="W268" s="50"/>
      <c r="X268" s="50"/>
      <c r="Y268" s="50"/>
      <c r="Z268" s="50"/>
      <c r="AA268" s="50"/>
      <c r="AB268" s="50"/>
      <c r="AC268" s="50"/>
      <c r="AD268" s="50"/>
    </row>
    <row r="269" ht="15.75" customHeight="1">
      <c r="A269" s="50"/>
      <c r="B269" s="50"/>
      <c r="C269" s="50"/>
      <c r="D269" s="51"/>
      <c r="E269" s="50"/>
      <c r="F269" s="50"/>
      <c r="G269" s="50"/>
      <c r="H269" s="51"/>
      <c r="I269" s="50"/>
      <c r="J269" s="50"/>
      <c r="K269" s="50"/>
      <c r="L269" s="50"/>
      <c r="M269" s="54"/>
      <c r="N269" s="50"/>
      <c r="O269" s="50"/>
      <c r="P269" s="50"/>
      <c r="Q269" s="50"/>
      <c r="R269" s="50"/>
      <c r="S269" s="50"/>
      <c r="T269" s="50"/>
      <c r="U269" s="50"/>
      <c r="V269" s="50"/>
      <c r="W269" s="50"/>
      <c r="X269" s="50"/>
      <c r="Y269" s="50"/>
      <c r="Z269" s="50"/>
      <c r="AA269" s="50"/>
      <c r="AB269" s="50"/>
      <c r="AC269" s="50"/>
      <c r="AD269" s="50"/>
    </row>
    <row r="270" ht="15.75" customHeight="1">
      <c r="A270" s="50"/>
      <c r="B270" s="50"/>
      <c r="C270" s="50"/>
      <c r="D270" s="51"/>
      <c r="E270" s="50"/>
      <c r="F270" s="50"/>
      <c r="G270" s="50"/>
      <c r="H270" s="51"/>
      <c r="I270" s="50"/>
      <c r="J270" s="50"/>
      <c r="K270" s="50"/>
      <c r="L270" s="50"/>
      <c r="M270" s="54"/>
      <c r="N270" s="50"/>
      <c r="O270" s="50"/>
      <c r="P270" s="50"/>
      <c r="Q270" s="50"/>
      <c r="R270" s="50"/>
      <c r="S270" s="50"/>
      <c r="T270" s="50"/>
      <c r="U270" s="50"/>
      <c r="V270" s="50"/>
      <c r="W270" s="50"/>
      <c r="X270" s="50"/>
      <c r="Y270" s="50"/>
      <c r="Z270" s="50"/>
      <c r="AA270" s="50"/>
      <c r="AB270" s="50"/>
      <c r="AC270" s="50"/>
      <c r="AD270" s="50"/>
    </row>
    <row r="271" ht="15.75" customHeight="1">
      <c r="A271" s="50"/>
      <c r="B271" s="50"/>
      <c r="C271" s="50"/>
      <c r="D271" s="51"/>
      <c r="E271" s="50"/>
      <c r="F271" s="50"/>
      <c r="G271" s="50"/>
      <c r="H271" s="51"/>
      <c r="I271" s="50"/>
      <c r="J271" s="50"/>
      <c r="K271" s="50"/>
      <c r="L271" s="50"/>
      <c r="M271" s="54"/>
      <c r="N271" s="50"/>
      <c r="O271" s="50"/>
      <c r="P271" s="50"/>
      <c r="Q271" s="50"/>
      <c r="R271" s="50"/>
      <c r="S271" s="50"/>
      <c r="T271" s="50"/>
      <c r="U271" s="50"/>
      <c r="V271" s="50"/>
      <c r="W271" s="50"/>
      <c r="X271" s="50"/>
      <c r="Y271" s="50"/>
      <c r="Z271" s="50"/>
      <c r="AA271" s="50"/>
      <c r="AB271" s="50"/>
      <c r="AC271" s="50"/>
      <c r="AD271" s="50"/>
    </row>
    <row r="272" ht="15.75" customHeight="1">
      <c r="A272" s="50"/>
      <c r="B272" s="50"/>
      <c r="C272" s="50"/>
      <c r="D272" s="51"/>
      <c r="E272" s="50"/>
      <c r="F272" s="50"/>
      <c r="G272" s="50"/>
      <c r="H272" s="51"/>
      <c r="I272" s="50"/>
      <c r="J272" s="50"/>
      <c r="K272" s="50"/>
      <c r="L272" s="50"/>
      <c r="M272" s="54"/>
      <c r="N272" s="50"/>
      <c r="O272" s="50"/>
      <c r="P272" s="50"/>
      <c r="Q272" s="50"/>
      <c r="R272" s="50"/>
      <c r="S272" s="50"/>
      <c r="T272" s="50"/>
      <c r="U272" s="50"/>
      <c r="V272" s="50"/>
      <c r="W272" s="50"/>
      <c r="X272" s="50"/>
      <c r="Y272" s="50"/>
      <c r="Z272" s="50"/>
      <c r="AA272" s="50"/>
      <c r="AB272" s="50"/>
      <c r="AC272" s="50"/>
      <c r="AD272" s="50"/>
    </row>
    <row r="273" ht="15.75" customHeight="1">
      <c r="A273" s="50"/>
      <c r="B273" s="50"/>
      <c r="C273" s="50"/>
      <c r="D273" s="51"/>
      <c r="E273" s="50"/>
      <c r="F273" s="50"/>
      <c r="G273" s="50"/>
      <c r="H273" s="51"/>
      <c r="I273" s="50"/>
      <c r="J273" s="50"/>
      <c r="K273" s="50"/>
      <c r="L273" s="50"/>
      <c r="M273" s="54"/>
      <c r="N273" s="50"/>
      <c r="O273" s="50"/>
      <c r="P273" s="50"/>
      <c r="Q273" s="50"/>
      <c r="R273" s="50"/>
      <c r="S273" s="50"/>
      <c r="T273" s="50"/>
      <c r="U273" s="50"/>
      <c r="V273" s="50"/>
      <c r="W273" s="50"/>
      <c r="X273" s="50"/>
      <c r="Y273" s="50"/>
      <c r="Z273" s="50"/>
      <c r="AA273" s="50"/>
      <c r="AB273" s="50"/>
      <c r="AC273" s="50"/>
      <c r="AD273" s="50"/>
    </row>
    <row r="274" ht="15.75" customHeight="1">
      <c r="A274" s="50"/>
      <c r="B274" s="50"/>
      <c r="C274" s="50"/>
      <c r="D274" s="51"/>
      <c r="E274" s="50"/>
      <c r="F274" s="50"/>
      <c r="G274" s="50"/>
      <c r="H274" s="51"/>
      <c r="I274" s="50"/>
      <c r="J274" s="50"/>
      <c r="K274" s="50"/>
      <c r="L274" s="50"/>
      <c r="M274" s="54"/>
      <c r="N274" s="50"/>
      <c r="O274" s="50"/>
      <c r="P274" s="50"/>
      <c r="Q274" s="50"/>
      <c r="R274" s="50"/>
      <c r="S274" s="50"/>
      <c r="T274" s="50"/>
      <c r="U274" s="50"/>
      <c r="V274" s="50"/>
      <c r="W274" s="50"/>
      <c r="X274" s="50"/>
      <c r="Y274" s="50"/>
      <c r="Z274" s="50"/>
      <c r="AA274" s="50"/>
      <c r="AB274" s="50"/>
      <c r="AC274" s="50"/>
      <c r="AD274" s="50"/>
    </row>
    <row r="275" ht="15.75" customHeight="1">
      <c r="A275" s="50"/>
      <c r="B275" s="50"/>
      <c r="C275" s="50"/>
      <c r="D275" s="51"/>
      <c r="E275" s="50"/>
      <c r="F275" s="50"/>
      <c r="G275" s="50"/>
      <c r="H275" s="51"/>
      <c r="I275" s="50"/>
      <c r="J275" s="50"/>
      <c r="K275" s="50"/>
      <c r="L275" s="50"/>
      <c r="M275" s="54"/>
      <c r="N275" s="50"/>
      <c r="O275" s="50"/>
      <c r="P275" s="50"/>
      <c r="Q275" s="50"/>
      <c r="R275" s="50"/>
      <c r="S275" s="50"/>
      <c r="T275" s="50"/>
      <c r="U275" s="50"/>
      <c r="V275" s="50"/>
      <c r="W275" s="50"/>
      <c r="X275" s="50"/>
      <c r="Y275" s="50"/>
      <c r="Z275" s="50"/>
      <c r="AA275" s="50"/>
      <c r="AB275" s="50"/>
      <c r="AC275" s="50"/>
      <c r="AD275" s="50"/>
    </row>
    <row r="276" ht="15.75" customHeight="1">
      <c r="A276" s="50"/>
      <c r="B276" s="50"/>
      <c r="C276" s="50"/>
      <c r="D276" s="51"/>
      <c r="E276" s="50"/>
      <c r="F276" s="50"/>
      <c r="G276" s="50"/>
      <c r="H276" s="51"/>
      <c r="I276" s="50"/>
      <c r="J276" s="50"/>
      <c r="K276" s="50"/>
      <c r="L276" s="50"/>
      <c r="M276" s="54"/>
      <c r="N276" s="50"/>
      <c r="O276" s="50"/>
      <c r="P276" s="50"/>
      <c r="Q276" s="50"/>
      <c r="R276" s="50"/>
      <c r="S276" s="50"/>
      <c r="T276" s="50"/>
      <c r="U276" s="50"/>
      <c r="V276" s="50"/>
      <c r="W276" s="50"/>
      <c r="X276" s="50"/>
      <c r="Y276" s="50"/>
      <c r="Z276" s="50"/>
      <c r="AA276" s="50"/>
      <c r="AB276" s="50"/>
      <c r="AC276" s="50"/>
      <c r="AD276" s="50"/>
    </row>
    <row r="277" ht="15.75" customHeight="1">
      <c r="A277" s="50"/>
      <c r="B277" s="50"/>
      <c r="C277" s="50"/>
      <c r="D277" s="51"/>
      <c r="E277" s="50"/>
      <c r="F277" s="50"/>
      <c r="G277" s="50"/>
      <c r="H277" s="51"/>
      <c r="I277" s="50"/>
      <c r="J277" s="50"/>
      <c r="K277" s="50"/>
      <c r="L277" s="50"/>
      <c r="M277" s="54"/>
      <c r="N277" s="50"/>
      <c r="O277" s="50"/>
      <c r="P277" s="50"/>
      <c r="Q277" s="50"/>
      <c r="R277" s="50"/>
      <c r="S277" s="50"/>
      <c r="T277" s="50"/>
      <c r="U277" s="50"/>
      <c r="V277" s="50"/>
      <c r="W277" s="50"/>
      <c r="X277" s="50"/>
      <c r="Y277" s="50"/>
      <c r="Z277" s="50"/>
      <c r="AA277" s="50"/>
      <c r="AB277" s="50"/>
      <c r="AC277" s="50"/>
      <c r="AD277" s="50"/>
    </row>
    <row r="278" ht="15.75" customHeight="1">
      <c r="A278" s="50"/>
      <c r="B278" s="50"/>
      <c r="C278" s="50"/>
      <c r="D278" s="51"/>
      <c r="E278" s="50"/>
      <c r="F278" s="50"/>
      <c r="G278" s="50"/>
      <c r="H278" s="51"/>
      <c r="I278" s="50"/>
      <c r="J278" s="50"/>
      <c r="K278" s="50"/>
      <c r="L278" s="50"/>
      <c r="M278" s="54"/>
      <c r="N278" s="50"/>
      <c r="O278" s="50"/>
      <c r="P278" s="50"/>
      <c r="Q278" s="50"/>
      <c r="R278" s="50"/>
      <c r="S278" s="50"/>
      <c r="T278" s="50"/>
      <c r="U278" s="50"/>
      <c r="V278" s="50"/>
      <c r="W278" s="50"/>
      <c r="X278" s="50"/>
      <c r="Y278" s="50"/>
      <c r="Z278" s="50"/>
      <c r="AA278" s="50"/>
      <c r="AB278" s="50"/>
      <c r="AC278" s="50"/>
      <c r="AD278" s="50"/>
    </row>
    <row r="279" ht="15.75" customHeight="1">
      <c r="A279" s="50"/>
      <c r="B279" s="50"/>
      <c r="C279" s="50"/>
      <c r="D279" s="51"/>
      <c r="E279" s="50"/>
      <c r="F279" s="50"/>
      <c r="G279" s="50"/>
      <c r="H279" s="51"/>
      <c r="I279" s="50"/>
      <c r="J279" s="50"/>
      <c r="K279" s="50"/>
      <c r="L279" s="50"/>
      <c r="M279" s="54"/>
      <c r="N279" s="50"/>
      <c r="O279" s="50"/>
      <c r="P279" s="50"/>
      <c r="Q279" s="50"/>
      <c r="R279" s="50"/>
      <c r="S279" s="50"/>
      <c r="T279" s="50"/>
      <c r="U279" s="50"/>
      <c r="V279" s="50"/>
      <c r="W279" s="50"/>
      <c r="X279" s="50"/>
      <c r="Y279" s="50"/>
      <c r="Z279" s="50"/>
      <c r="AA279" s="50"/>
      <c r="AB279" s="50"/>
      <c r="AC279" s="50"/>
      <c r="AD279" s="50"/>
    </row>
    <row r="280" ht="15.75" customHeight="1">
      <c r="A280" s="50"/>
      <c r="B280" s="50"/>
      <c r="C280" s="50"/>
      <c r="D280" s="51"/>
      <c r="E280" s="50"/>
      <c r="F280" s="50"/>
      <c r="G280" s="50"/>
      <c r="H280" s="51"/>
      <c r="I280" s="50"/>
      <c r="J280" s="50"/>
      <c r="K280" s="50"/>
      <c r="L280" s="50"/>
      <c r="M280" s="54"/>
      <c r="N280" s="50"/>
      <c r="O280" s="50"/>
      <c r="P280" s="50"/>
      <c r="Q280" s="50"/>
      <c r="R280" s="50"/>
      <c r="S280" s="50"/>
      <c r="T280" s="50"/>
      <c r="U280" s="50"/>
      <c r="V280" s="50"/>
      <c r="W280" s="50"/>
      <c r="X280" s="50"/>
      <c r="Y280" s="50"/>
      <c r="Z280" s="50"/>
      <c r="AA280" s="50"/>
      <c r="AB280" s="50"/>
      <c r="AC280" s="50"/>
      <c r="AD280" s="50"/>
    </row>
    <row r="281" ht="15.75" customHeight="1">
      <c r="A281" s="50"/>
      <c r="B281" s="50"/>
      <c r="C281" s="50"/>
      <c r="D281" s="51"/>
      <c r="E281" s="50"/>
      <c r="F281" s="50"/>
      <c r="G281" s="50"/>
      <c r="H281" s="51"/>
      <c r="I281" s="50"/>
      <c r="J281" s="50"/>
      <c r="K281" s="50"/>
      <c r="L281" s="50"/>
      <c r="M281" s="54"/>
      <c r="N281" s="50"/>
      <c r="O281" s="50"/>
      <c r="P281" s="50"/>
      <c r="Q281" s="50"/>
      <c r="R281" s="50"/>
      <c r="S281" s="50"/>
      <c r="T281" s="50"/>
      <c r="U281" s="50"/>
      <c r="V281" s="50"/>
      <c r="W281" s="50"/>
      <c r="X281" s="50"/>
      <c r="Y281" s="50"/>
      <c r="Z281" s="50"/>
      <c r="AA281" s="50"/>
      <c r="AB281" s="50"/>
      <c r="AC281" s="50"/>
      <c r="AD281" s="50"/>
    </row>
    <row r="282" ht="15.75" customHeight="1">
      <c r="A282" s="50"/>
      <c r="B282" s="50"/>
      <c r="C282" s="50"/>
      <c r="D282" s="51"/>
      <c r="E282" s="50"/>
      <c r="F282" s="50"/>
      <c r="G282" s="50"/>
      <c r="H282" s="51"/>
      <c r="I282" s="50"/>
      <c r="J282" s="50"/>
      <c r="K282" s="50"/>
      <c r="L282" s="50"/>
      <c r="M282" s="54"/>
      <c r="N282" s="50"/>
      <c r="O282" s="50"/>
      <c r="P282" s="50"/>
      <c r="Q282" s="50"/>
      <c r="R282" s="50"/>
      <c r="S282" s="50"/>
      <c r="T282" s="50"/>
      <c r="U282" s="50"/>
      <c r="V282" s="50"/>
      <c r="W282" s="50"/>
      <c r="X282" s="50"/>
      <c r="Y282" s="50"/>
      <c r="Z282" s="50"/>
      <c r="AA282" s="50"/>
      <c r="AB282" s="50"/>
      <c r="AC282" s="50"/>
      <c r="AD282" s="50"/>
    </row>
    <row r="283" ht="15.75" customHeight="1">
      <c r="A283" s="50"/>
      <c r="B283" s="50"/>
      <c r="C283" s="50"/>
      <c r="D283" s="51"/>
      <c r="E283" s="50"/>
      <c r="F283" s="50"/>
      <c r="G283" s="50"/>
      <c r="H283" s="51"/>
      <c r="I283" s="50"/>
      <c r="J283" s="50"/>
      <c r="K283" s="50"/>
      <c r="L283" s="50"/>
      <c r="M283" s="54"/>
      <c r="N283" s="50"/>
      <c r="O283" s="50"/>
      <c r="P283" s="50"/>
      <c r="Q283" s="50"/>
      <c r="R283" s="50"/>
      <c r="S283" s="50"/>
      <c r="T283" s="50"/>
      <c r="U283" s="50"/>
      <c r="V283" s="50"/>
      <c r="W283" s="50"/>
      <c r="X283" s="50"/>
      <c r="Y283" s="50"/>
      <c r="Z283" s="50"/>
      <c r="AA283" s="50"/>
      <c r="AB283" s="50"/>
      <c r="AC283" s="50"/>
      <c r="AD283" s="50"/>
    </row>
    <row r="284" ht="15.75" customHeight="1">
      <c r="A284" s="50"/>
      <c r="B284" s="50"/>
      <c r="C284" s="50"/>
      <c r="D284" s="51"/>
      <c r="E284" s="50"/>
      <c r="F284" s="50"/>
      <c r="G284" s="50"/>
      <c r="H284" s="51"/>
      <c r="I284" s="50"/>
      <c r="J284" s="50"/>
      <c r="K284" s="50"/>
      <c r="L284" s="50"/>
      <c r="M284" s="54"/>
      <c r="N284" s="50"/>
      <c r="O284" s="50"/>
      <c r="P284" s="50"/>
      <c r="Q284" s="50"/>
      <c r="R284" s="50"/>
      <c r="S284" s="50"/>
      <c r="T284" s="50"/>
      <c r="U284" s="50"/>
      <c r="V284" s="50"/>
      <c r="W284" s="50"/>
      <c r="X284" s="50"/>
      <c r="Y284" s="50"/>
      <c r="Z284" s="50"/>
      <c r="AA284" s="50"/>
      <c r="AB284" s="50"/>
      <c r="AC284" s="50"/>
      <c r="AD284" s="50"/>
    </row>
    <row r="285" ht="15.75" customHeight="1">
      <c r="A285" s="50"/>
      <c r="B285" s="50"/>
      <c r="C285" s="50"/>
      <c r="D285" s="51"/>
      <c r="E285" s="50"/>
      <c r="F285" s="50"/>
      <c r="G285" s="50"/>
      <c r="H285" s="51"/>
      <c r="I285" s="50"/>
      <c r="J285" s="50"/>
      <c r="K285" s="50"/>
      <c r="L285" s="50"/>
      <c r="M285" s="54"/>
      <c r="N285" s="50"/>
      <c r="O285" s="50"/>
      <c r="P285" s="50"/>
      <c r="Q285" s="50"/>
      <c r="R285" s="50"/>
      <c r="S285" s="50"/>
      <c r="T285" s="50"/>
      <c r="U285" s="50"/>
      <c r="V285" s="50"/>
      <c r="W285" s="50"/>
      <c r="X285" s="50"/>
      <c r="Y285" s="50"/>
      <c r="Z285" s="50"/>
      <c r="AA285" s="50"/>
      <c r="AB285" s="50"/>
      <c r="AC285" s="50"/>
      <c r="AD285" s="50"/>
    </row>
    <row r="286" ht="15.75" customHeight="1">
      <c r="A286" s="50"/>
      <c r="B286" s="50"/>
      <c r="C286" s="50"/>
      <c r="D286" s="51"/>
      <c r="E286" s="50"/>
      <c r="F286" s="50"/>
      <c r="G286" s="50"/>
      <c r="H286" s="51"/>
      <c r="I286" s="50"/>
      <c r="J286" s="50"/>
      <c r="K286" s="50"/>
      <c r="L286" s="50"/>
      <c r="M286" s="54"/>
      <c r="N286" s="50"/>
      <c r="O286" s="50"/>
      <c r="P286" s="50"/>
      <c r="Q286" s="50"/>
      <c r="R286" s="50"/>
      <c r="S286" s="50"/>
      <c r="T286" s="50"/>
      <c r="U286" s="50"/>
      <c r="V286" s="50"/>
      <c r="W286" s="50"/>
      <c r="X286" s="50"/>
      <c r="Y286" s="50"/>
      <c r="Z286" s="50"/>
      <c r="AA286" s="50"/>
      <c r="AB286" s="50"/>
      <c r="AC286" s="50"/>
      <c r="AD286" s="50"/>
    </row>
    <row r="287" ht="15.75" customHeight="1">
      <c r="A287" s="50"/>
      <c r="B287" s="50"/>
      <c r="C287" s="50"/>
      <c r="D287" s="51"/>
      <c r="E287" s="50"/>
      <c r="F287" s="50"/>
      <c r="G287" s="50"/>
      <c r="H287" s="51"/>
      <c r="I287" s="50"/>
      <c r="J287" s="50"/>
      <c r="K287" s="50"/>
      <c r="L287" s="50"/>
      <c r="M287" s="54"/>
      <c r="N287" s="50"/>
      <c r="O287" s="50"/>
      <c r="P287" s="50"/>
      <c r="Q287" s="50"/>
      <c r="R287" s="50"/>
      <c r="S287" s="50"/>
      <c r="T287" s="50"/>
      <c r="U287" s="50"/>
      <c r="V287" s="50"/>
      <c r="W287" s="50"/>
      <c r="X287" s="50"/>
      <c r="Y287" s="50"/>
      <c r="Z287" s="50"/>
      <c r="AA287" s="50"/>
      <c r="AB287" s="50"/>
      <c r="AC287" s="50"/>
      <c r="AD287" s="50"/>
    </row>
    <row r="288" ht="15.75" customHeight="1">
      <c r="A288" s="50"/>
      <c r="B288" s="50"/>
      <c r="C288" s="50"/>
      <c r="D288" s="51"/>
      <c r="E288" s="50"/>
      <c r="F288" s="50"/>
      <c r="G288" s="50"/>
      <c r="H288" s="51"/>
      <c r="I288" s="50"/>
      <c r="J288" s="50"/>
      <c r="K288" s="50"/>
      <c r="L288" s="50"/>
      <c r="M288" s="54"/>
      <c r="N288" s="50"/>
      <c r="O288" s="50"/>
      <c r="P288" s="50"/>
      <c r="Q288" s="50"/>
      <c r="R288" s="50"/>
      <c r="S288" s="50"/>
      <c r="T288" s="50"/>
      <c r="U288" s="50"/>
      <c r="V288" s="50"/>
      <c r="W288" s="50"/>
      <c r="X288" s="50"/>
      <c r="Y288" s="50"/>
      <c r="Z288" s="50"/>
      <c r="AA288" s="50"/>
      <c r="AB288" s="50"/>
      <c r="AC288" s="50"/>
      <c r="AD288" s="50"/>
    </row>
    <row r="289" ht="15.75" customHeight="1">
      <c r="A289" s="50"/>
      <c r="B289" s="50"/>
      <c r="C289" s="50"/>
      <c r="D289" s="51"/>
      <c r="E289" s="50"/>
      <c r="F289" s="50"/>
      <c r="G289" s="50"/>
      <c r="H289" s="51"/>
      <c r="I289" s="50"/>
      <c r="J289" s="50"/>
      <c r="K289" s="50"/>
      <c r="L289" s="50"/>
      <c r="M289" s="54"/>
      <c r="N289" s="50"/>
      <c r="O289" s="50"/>
      <c r="P289" s="50"/>
      <c r="Q289" s="50"/>
      <c r="R289" s="50"/>
      <c r="S289" s="50"/>
      <c r="T289" s="50"/>
      <c r="U289" s="50"/>
      <c r="V289" s="50"/>
      <c r="W289" s="50"/>
      <c r="X289" s="50"/>
      <c r="Y289" s="50"/>
      <c r="Z289" s="50"/>
      <c r="AA289" s="50"/>
      <c r="AB289" s="50"/>
      <c r="AC289" s="50"/>
      <c r="AD289" s="50"/>
    </row>
    <row r="290" ht="15.75" customHeight="1">
      <c r="A290" s="50"/>
      <c r="B290" s="50"/>
      <c r="C290" s="50"/>
      <c r="D290" s="51"/>
      <c r="E290" s="50"/>
      <c r="F290" s="50"/>
      <c r="G290" s="50"/>
      <c r="H290" s="51"/>
      <c r="I290" s="50"/>
      <c r="J290" s="50"/>
      <c r="K290" s="50"/>
      <c r="L290" s="50"/>
      <c r="M290" s="54"/>
      <c r="N290" s="50"/>
      <c r="O290" s="50"/>
      <c r="P290" s="50"/>
      <c r="Q290" s="50"/>
      <c r="R290" s="50"/>
      <c r="S290" s="50"/>
      <c r="T290" s="50"/>
      <c r="U290" s="50"/>
      <c r="V290" s="50"/>
      <c r="W290" s="50"/>
      <c r="X290" s="50"/>
      <c r="Y290" s="50"/>
      <c r="Z290" s="50"/>
      <c r="AA290" s="50"/>
      <c r="AB290" s="50"/>
      <c r="AC290" s="50"/>
      <c r="AD290" s="50"/>
    </row>
    <row r="291" ht="15.75" customHeight="1">
      <c r="A291" s="50"/>
      <c r="B291" s="50"/>
      <c r="C291" s="50"/>
      <c r="D291" s="51"/>
      <c r="E291" s="50"/>
      <c r="F291" s="50"/>
      <c r="G291" s="50"/>
      <c r="H291" s="51"/>
      <c r="I291" s="50"/>
      <c r="J291" s="50"/>
      <c r="K291" s="50"/>
      <c r="L291" s="50"/>
      <c r="M291" s="54"/>
      <c r="N291" s="50"/>
      <c r="O291" s="50"/>
      <c r="P291" s="50"/>
      <c r="Q291" s="50"/>
      <c r="R291" s="50"/>
      <c r="S291" s="50"/>
      <c r="T291" s="50"/>
      <c r="U291" s="50"/>
      <c r="V291" s="50"/>
      <c r="W291" s="50"/>
      <c r="X291" s="50"/>
      <c r="Y291" s="50"/>
      <c r="Z291" s="50"/>
      <c r="AA291" s="50"/>
      <c r="AB291" s="50"/>
      <c r="AC291" s="50"/>
      <c r="AD291" s="50"/>
    </row>
    <row r="292" ht="15.75" customHeight="1">
      <c r="A292" s="50"/>
      <c r="B292" s="50"/>
      <c r="C292" s="50"/>
      <c r="D292" s="51"/>
      <c r="E292" s="50"/>
      <c r="F292" s="50"/>
      <c r="G292" s="50"/>
      <c r="H292" s="51"/>
      <c r="I292" s="50"/>
      <c r="J292" s="50"/>
      <c r="K292" s="50"/>
      <c r="L292" s="50"/>
      <c r="M292" s="54"/>
      <c r="N292" s="50"/>
      <c r="O292" s="50"/>
      <c r="P292" s="50"/>
      <c r="Q292" s="50"/>
      <c r="R292" s="50"/>
      <c r="S292" s="50"/>
      <c r="T292" s="50"/>
      <c r="U292" s="50"/>
      <c r="V292" s="50"/>
      <c r="W292" s="50"/>
      <c r="X292" s="50"/>
      <c r="Y292" s="50"/>
      <c r="Z292" s="50"/>
      <c r="AA292" s="50"/>
      <c r="AB292" s="50"/>
      <c r="AC292" s="50"/>
      <c r="AD292" s="50"/>
    </row>
    <row r="293" ht="15.75" customHeight="1">
      <c r="A293" s="50"/>
      <c r="B293" s="50"/>
      <c r="C293" s="50"/>
      <c r="D293" s="51"/>
      <c r="E293" s="50"/>
      <c r="F293" s="50"/>
      <c r="G293" s="50"/>
      <c r="H293" s="51"/>
      <c r="I293" s="50"/>
      <c r="J293" s="50"/>
      <c r="K293" s="50"/>
      <c r="L293" s="50"/>
      <c r="M293" s="54"/>
      <c r="N293" s="50"/>
      <c r="O293" s="50"/>
      <c r="P293" s="50"/>
      <c r="Q293" s="50"/>
      <c r="R293" s="50"/>
      <c r="S293" s="50"/>
      <c r="T293" s="50"/>
      <c r="U293" s="50"/>
      <c r="V293" s="50"/>
      <c r="W293" s="50"/>
      <c r="X293" s="50"/>
      <c r="Y293" s="50"/>
      <c r="Z293" s="50"/>
      <c r="AA293" s="50"/>
      <c r="AB293" s="50"/>
      <c r="AC293" s="50"/>
      <c r="AD293" s="50"/>
    </row>
    <row r="294" ht="15.75" customHeight="1">
      <c r="A294" s="50"/>
      <c r="B294" s="50"/>
      <c r="C294" s="50"/>
      <c r="D294" s="51"/>
      <c r="E294" s="50"/>
      <c r="F294" s="50"/>
      <c r="G294" s="50"/>
      <c r="H294" s="51"/>
      <c r="I294" s="50"/>
      <c r="J294" s="50"/>
      <c r="K294" s="50"/>
      <c r="L294" s="50"/>
      <c r="M294" s="54"/>
      <c r="N294" s="50"/>
      <c r="O294" s="50"/>
      <c r="P294" s="50"/>
      <c r="Q294" s="50"/>
      <c r="R294" s="50"/>
      <c r="S294" s="50"/>
      <c r="T294" s="50"/>
      <c r="U294" s="50"/>
      <c r="V294" s="50"/>
      <c r="W294" s="50"/>
      <c r="X294" s="50"/>
      <c r="Y294" s="50"/>
      <c r="Z294" s="50"/>
      <c r="AA294" s="50"/>
      <c r="AB294" s="50"/>
      <c r="AC294" s="50"/>
      <c r="AD294" s="50"/>
    </row>
    <row r="295" ht="15.75" customHeight="1">
      <c r="A295" s="50"/>
      <c r="B295" s="50"/>
      <c r="C295" s="50"/>
      <c r="D295" s="51"/>
      <c r="E295" s="50"/>
      <c r="F295" s="50"/>
      <c r="G295" s="50"/>
      <c r="H295" s="51"/>
      <c r="I295" s="50"/>
      <c r="J295" s="50"/>
      <c r="K295" s="50"/>
      <c r="L295" s="50"/>
      <c r="M295" s="54"/>
      <c r="N295" s="50"/>
      <c r="O295" s="50"/>
      <c r="P295" s="50"/>
      <c r="Q295" s="50"/>
      <c r="R295" s="50"/>
      <c r="S295" s="50"/>
      <c r="T295" s="50"/>
      <c r="U295" s="50"/>
      <c r="V295" s="50"/>
      <c r="W295" s="50"/>
      <c r="X295" s="50"/>
      <c r="Y295" s="50"/>
      <c r="Z295" s="50"/>
      <c r="AA295" s="50"/>
      <c r="AB295" s="50"/>
      <c r="AC295" s="50"/>
      <c r="AD295" s="50"/>
    </row>
    <row r="296" ht="15.75" customHeight="1">
      <c r="A296" s="50"/>
      <c r="B296" s="50"/>
      <c r="C296" s="50"/>
      <c r="D296" s="51"/>
      <c r="E296" s="50"/>
      <c r="F296" s="50"/>
      <c r="G296" s="50"/>
      <c r="H296" s="51"/>
      <c r="I296" s="50"/>
      <c r="J296" s="50"/>
      <c r="K296" s="50"/>
      <c r="L296" s="50"/>
      <c r="M296" s="54"/>
      <c r="N296" s="50"/>
      <c r="O296" s="50"/>
      <c r="P296" s="50"/>
      <c r="Q296" s="50"/>
      <c r="R296" s="50"/>
      <c r="S296" s="50"/>
      <c r="T296" s="50"/>
      <c r="U296" s="50"/>
      <c r="V296" s="50"/>
      <c r="W296" s="50"/>
      <c r="X296" s="50"/>
      <c r="Y296" s="50"/>
      <c r="Z296" s="50"/>
      <c r="AA296" s="50"/>
      <c r="AB296" s="50"/>
      <c r="AC296" s="50"/>
      <c r="AD296" s="50"/>
    </row>
    <row r="297" ht="15.75" customHeight="1">
      <c r="A297" s="50"/>
      <c r="B297" s="50"/>
      <c r="C297" s="50"/>
      <c r="D297" s="51"/>
      <c r="E297" s="50"/>
      <c r="F297" s="50"/>
      <c r="G297" s="50"/>
      <c r="H297" s="51"/>
      <c r="I297" s="50"/>
      <c r="J297" s="50"/>
      <c r="K297" s="50"/>
      <c r="L297" s="50"/>
      <c r="M297" s="54"/>
      <c r="N297" s="50"/>
      <c r="O297" s="50"/>
      <c r="P297" s="50"/>
      <c r="Q297" s="50"/>
      <c r="R297" s="50"/>
      <c r="S297" s="50"/>
      <c r="T297" s="50"/>
      <c r="U297" s="50"/>
      <c r="V297" s="50"/>
      <c r="W297" s="50"/>
      <c r="X297" s="50"/>
      <c r="Y297" s="50"/>
      <c r="Z297" s="50"/>
      <c r="AA297" s="50"/>
      <c r="AB297" s="50"/>
      <c r="AC297" s="50"/>
      <c r="AD297" s="50"/>
    </row>
    <row r="298" ht="15.75" customHeight="1">
      <c r="A298" s="50"/>
      <c r="B298" s="50"/>
      <c r="C298" s="50"/>
      <c r="D298" s="51"/>
      <c r="E298" s="50"/>
      <c r="F298" s="50"/>
      <c r="G298" s="50"/>
      <c r="H298" s="51"/>
      <c r="I298" s="50"/>
      <c r="J298" s="50"/>
      <c r="K298" s="50"/>
      <c r="L298" s="50"/>
      <c r="M298" s="54"/>
      <c r="N298" s="50"/>
      <c r="O298" s="50"/>
      <c r="P298" s="50"/>
      <c r="Q298" s="50"/>
      <c r="R298" s="50"/>
      <c r="S298" s="50"/>
      <c r="T298" s="50"/>
      <c r="U298" s="50"/>
      <c r="V298" s="50"/>
      <c r="W298" s="50"/>
      <c r="X298" s="50"/>
      <c r="Y298" s="50"/>
      <c r="Z298" s="50"/>
      <c r="AA298" s="50"/>
      <c r="AB298" s="50"/>
      <c r="AC298" s="50"/>
      <c r="AD298" s="50"/>
    </row>
    <row r="299" ht="15.75" customHeight="1">
      <c r="A299" s="50"/>
      <c r="B299" s="50"/>
      <c r="C299" s="50"/>
      <c r="D299" s="51"/>
      <c r="E299" s="50"/>
      <c r="F299" s="50"/>
      <c r="G299" s="50"/>
      <c r="H299" s="51"/>
      <c r="I299" s="50"/>
      <c r="J299" s="50"/>
      <c r="K299" s="50"/>
      <c r="L299" s="50"/>
      <c r="M299" s="54"/>
      <c r="N299" s="50"/>
      <c r="O299" s="50"/>
      <c r="P299" s="50"/>
      <c r="Q299" s="50"/>
      <c r="R299" s="50"/>
      <c r="S299" s="50"/>
      <c r="T299" s="50"/>
      <c r="U299" s="50"/>
      <c r="V299" s="50"/>
      <c r="W299" s="50"/>
      <c r="X299" s="50"/>
      <c r="Y299" s="50"/>
      <c r="Z299" s="50"/>
      <c r="AA299" s="50"/>
      <c r="AB299" s="50"/>
      <c r="AC299" s="50"/>
      <c r="AD299" s="50"/>
    </row>
    <row r="300" ht="15.75" customHeight="1">
      <c r="A300" s="50"/>
      <c r="B300" s="50"/>
      <c r="C300" s="50"/>
      <c r="D300" s="51"/>
      <c r="E300" s="50"/>
      <c r="F300" s="50"/>
      <c r="G300" s="50"/>
      <c r="H300" s="51"/>
      <c r="I300" s="50"/>
      <c r="J300" s="50"/>
      <c r="K300" s="50"/>
      <c r="L300" s="50"/>
      <c r="M300" s="54"/>
      <c r="N300" s="50"/>
      <c r="O300" s="50"/>
      <c r="P300" s="50"/>
      <c r="Q300" s="50"/>
      <c r="R300" s="50"/>
      <c r="S300" s="50"/>
      <c r="T300" s="50"/>
      <c r="U300" s="50"/>
      <c r="V300" s="50"/>
      <c r="W300" s="50"/>
      <c r="X300" s="50"/>
      <c r="Y300" s="50"/>
      <c r="Z300" s="50"/>
      <c r="AA300" s="50"/>
      <c r="AB300" s="50"/>
      <c r="AC300" s="50"/>
      <c r="AD300" s="50"/>
    </row>
    <row r="301" ht="15.75" customHeight="1">
      <c r="A301" s="50"/>
      <c r="B301" s="50"/>
      <c r="C301" s="50"/>
      <c r="D301" s="51"/>
      <c r="E301" s="50"/>
      <c r="F301" s="50"/>
      <c r="G301" s="50"/>
      <c r="H301" s="51"/>
      <c r="I301" s="50"/>
      <c r="J301" s="50"/>
      <c r="K301" s="50"/>
      <c r="L301" s="50"/>
      <c r="M301" s="54"/>
      <c r="N301" s="50"/>
      <c r="O301" s="50"/>
      <c r="P301" s="50"/>
      <c r="Q301" s="50"/>
      <c r="R301" s="50"/>
      <c r="S301" s="50"/>
      <c r="T301" s="50"/>
      <c r="U301" s="50"/>
      <c r="V301" s="50"/>
      <c r="W301" s="50"/>
      <c r="X301" s="50"/>
      <c r="Y301" s="50"/>
      <c r="Z301" s="50"/>
      <c r="AA301" s="50"/>
      <c r="AB301" s="50"/>
      <c r="AC301" s="50"/>
      <c r="AD301" s="50"/>
    </row>
    <row r="302" ht="15.75" customHeight="1">
      <c r="A302" s="50"/>
      <c r="B302" s="50"/>
      <c r="C302" s="50"/>
      <c r="D302" s="51"/>
      <c r="E302" s="50"/>
      <c r="F302" s="50"/>
      <c r="G302" s="50"/>
      <c r="H302" s="51"/>
      <c r="I302" s="50"/>
      <c r="J302" s="50"/>
      <c r="K302" s="50"/>
      <c r="L302" s="50"/>
      <c r="M302" s="54"/>
      <c r="N302" s="50"/>
      <c r="O302" s="50"/>
      <c r="P302" s="50"/>
      <c r="Q302" s="50"/>
      <c r="R302" s="50"/>
      <c r="S302" s="50"/>
      <c r="T302" s="50"/>
      <c r="U302" s="50"/>
      <c r="V302" s="50"/>
      <c r="W302" s="50"/>
      <c r="X302" s="50"/>
      <c r="Y302" s="50"/>
      <c r="Z302" s="50"/>
      <c r="AA302" s="50"/>
      <c r="AB302" s="50"/>
      <c r="AC302" s="50"/>
      <c r="AD302" s="50"/>
    </row>
    <row r="303" ht="15.75" customHeight="1">
      <c r="A303" s="50"/>
      <c r="B303" s="50"/>
      <c r="C303" s="50"/>
      <c r="D303" s="51"/>
      <c r="E303" s="50"/>
      <c r="F303" s="50"/>
      <c r="G303" s="50"/>
      <c r="H303" s="51"/>
      <c r="I303" s="50"/>
      <c r="J303" s="50"/>
      <c r="K303" s="50"/>
      <c r="L303" s="50"/>
      <c r="M303" s="54"/>
      <c r="N303" s="50"/>
      <c r="O303" s="50"/>
      <c r="P303" s="50"/>
      <c r="Q303" s="50"/>
      <c r="R303" s="50"/>
      <c r="S303" s="50"/>
      <c r="T303" s="50"/>
      <c r="U303" s="50"/>
      <c r="V303" s="50"/>
      <c r="W303" s="50"/>
      <c r="X303" s="50"/>
      <c r="Y303" s="50"/>
      <c r="Z303" s="50"/>
      <c r="AA303" s="50"/>
      <c r="AB303" s="50"/>
      <c r="AC303" s="50"/>
      <c r="AD303" s="50"/>
    </row>
    <row r="304" ht="15.75" customHeight="1">
      <c r="A304" s="50"/>
      <c r="B304" s="50"/>
      <c r="C304" s="50"/>
      <c r="D304" s="51"/>
      <c r="E304" s="50"/>
      <c r="F304" s="50"/>
      <c r="G304" s="50"/>
      <c r="H304" s="51"/>
      <c r="I304" s="50"/>
      <c r="J304" s="50"/>
      <c r="K304" s="50"/>
      <c r="L304" s="50"/>
      <c r="M304" s="54"/>
      <c r="N304" s="50"/>
      <c r="O304" s="50"/>
      <c r="P304" s="50"/>
      <c r="Q304" s="50"/>
      <c r="R304" s="50"/>
      <c r="S304" s="50"/>
      <c r="T304" s="50"/>
      <c r="U304" s="50"/>
      <c r="V304" s="50"/>
      <c r="W304" s="50"/>
      <c r="X304" s="50"/>
      <c r="Y304" s="50"/>
      <c r="Z304" s="50"/>
      <c r="AA304" s="50"/>
      <c r="AB304" s="50"/>
      <c r="AC304" s="50"/>
      <c r="AD304" s="50"/>
    </row>
    <row r="305" ht="15.75" customHeight="1">
      <c r="A305" s="50"/>
      <c r="B305" s="50"/>
      <c r="C305" s="50"/>
      <c r="D305" s="51"/>
      <c r="E305" s="50"/>
      <c r="F305" s="50"/>
      <c r="G305" s="50"/>
      <c r="H305" s="51"/>
      <c r="I305" s="50"/>
      <c r="J305" s="50"/>
      <c r="K305" s="50"/>
      <c r="L305" s="50"/>
      <c r="M305" s="54"/>
      <c r="N305" s="50"/>
      <c r="O305" s="50"/>
      <c r="P305" s="50"/>
      <c r="Q305" s="50"/>
      <c r="R305" s="50"/>
      <c r="S305" s="50"/>
      <c r="T305" s="50"/>
      <c r="U305" s="50"/>
      <c r="V305" s="50"/>
      <c r="W305" s="50"/>
      <c r="X305" s="50"/>
      <c r="Y305" s="50"/>
      <c r="Z305" s="50"/>
      <c r="AA305" s="50"/>
      <c r="AB305" s="50"/>
      <c r="AC305" s="50"/>
      <c r="AD305" s="50"/>
    </row>
    <row r="306" ht="15.75" customHeight="1">
      <c r="A306" s="50"/>
      <c r="B306" s="50"/>
      <c r="C306" s="50"/>
      <c r="D306" s="51"/>
      <c r="E306" s="50"/>
      <c r="F306" s="50"/>
      <c r="G306" s="50"/>
      <c r="H306" s="51"/>
      <c r="I306" s="50"/>
      <c r="J306" s="50"/>
      <c r="K306" s="50"/>
      <c r="L306" s="50"/>
      <c r="M306" s="54"/>
      <c r="N306" s="50"/>
      <c r="O306" s="50"/>
      <c r="P306" s="50"/>
      <c r="Q306" s="50"/>
      <c r="R306" s="50"/>
      <c r="S306" s="50"/>
      <c r="T306" s="50"/>
      <c r="U306" s="50"/>
      <c r="V306" s="50"/>
      <c r="W306" s="50"/>
      <c r="X306" s="50"/>
      <c r="Y306" s="50"/>
      <c r="Z306" s="50"/>
      <c r="AA306" s="50"/>
      <c r="AB306" s="50"/>
      <c r="AC306" s="50"/>
      <c r="AD306" s="50"/>
    </row>
    <row r="307" ht="15.75" customHeight="1">
      <c r="A307" s="50"/>
      <c r="B307" s="50"/>
      <c r="C307" s="50"/>
      <c r="D307" s="51"/>
      <c r="E307" s="50"/>
      <c r="F307" s="50"/>
      <c r="G307" s="50"/>
      <c r="H307" s="51"/>
      <c r="I307" s="50"/>
      <c r="J307" s="50"/>
      <c r="K307" s="50"/>
      <c r="L307" s="50"/>
      <c r="M307" s="54"/>
      <c r="N307" s="50"/>
      <c r="O307" s="50"/>
      <c r="P307" s="50"/>
      <c r="Q307" s="50"/>
      <c r="R307" s="50"/>
      <c r="S307" s="50"/>
      <c r="T307" s="50"/>
      <c r="U307" s="50"/>
      <c r="V307" s="50"/>
      <c r="W307" s="50"/>
      <c r="X307" s="50"/>
      <c r="Y307" s="50"/>
      <c r="Z307" s="50"/>
      <c r="AA307" s="50"/>
      <c r="AB307" s="50"/>
      <c r="AC307" s="50"/>
      <c r="AD307" s="50"/>
    </row>
    <row r="308" ht="15.75" customHeight="1">
      <c r="A308" s="50"/>
      <c r="B308" s="50"/>
      <c r="C308" s="50"/>
      <c r="D308" s="51"/>
      <c r="E308" s="50"/>
      <c r="F308" s="50"/>
      <c r="G308" s="50"/>
      <c r="H308" s="51"/>
      <c r="I308" s="50"/>
      <c r="J308" s="50"/>
      <c r="K308" s="50"/>
      <c r="L308" s="50"/>
      <c r="M308" s="54"/>
      <c r="N308" s="50"/>
      <c r="O308" s="50"/>
      <c r="P308" s="50"/>
      <c r="Q308" s="50"/>
      <c r="R308" s="50"/>
      <c r="S308" s="50"/>
      <c r="T308" s="50"/>
      <c r="U308" s="50"/>
      <c r="V308" s="50"/>
      <c r="W308" s="50"/>
      <c r="X308" s="50"/>
      <c r="Y308" s="50"/>
      <c r="Z308" s="50"/>
      <c r="AA308" s="50"/>
      <c r="AB308" s="50"/>
      <c r="AC308" s="50"/>
      <c r="AD308" s="50"/>
    </row>
    <row r="309" ht="15.75" customHeight="1">
      <c r="A309" s="50"/>
      <c r="B309" s="50"/>
      <c r="C309" s="50"/>
      <c r="D309" s="51"/>
      <c r="E309" s="50"/>
      <c r="F309" s="50"/>
      <c r="G309" s="50"/>
      <c r="H309" s="51"/>
      <c r="I309" s="50"/>
      <c r="J309" s="50"/>
      <c r="K309" s="50"/>
      <c r="L309" s="50"/>
      <c r="M309" s="54"/>
      <c r="N309" s="50"/>
      <c r="O309" s="50"/>
      <c r="P309" s="50"/>
      <c r="Q309" s="50"/>
      <c r="R309" s="50"/>
      <c r="S309" s="50"/>
      <c r="T309" s="50"/>
      <c r="U309" s="50"/>
      <c r="V309" s="50"/>
      <c r="W309" s="50"/>
      <c r="X309" s="50"/>
      <c r="Y309" s="50"/>
      <c r="Z309" s="50"/>
      <c r="AA309" s="50"/>
      <c r="AB309" s="50"/>
      <c r="AC309" s="50"/>
      <c r="AD309" s="50"/>
    </row>
    <row r="310" ht="15.75" customHeight="1">
      <c r="A310" s="50"/>
      <c r="B310" s="50"/>
      <c r="C310" s="50"/>
      <c r="D310" s="51"/>
      <c r="E310" s="50"/>
      <c r="F310" s="50"/>
      <c r="G310" s="50"/>
      <c r="H310" s="51"/>
      <c r="I310" s="50"/>
      <c r="J310" s="50"/>
      <c r="K310" s="50"/>
      <c r="L310" s="50"/>
      <c r="M310" s="54"/>
      <c r="N310" s="50"/>
      <c r="O310" s="50"/>
      <c r="P310" s="50"/>
      <c r="Q310" s="50"/>
      <c r="R310" s="50"/>
      <c r="S310" s="50"/>
      <c r="T310" s="50"/>
      <c r="U310" s="50"/>
      <c r="V310" s="50"/>
      <c r="W310" s="50"/>
      <c r="X310" s="50"/>
      <c r="Y310" s="50"/>
      <c r="Z310" s="50"/>
      <c r="AA310" s="50"/>
      <c r="AB310" s="50"/>
      <c r="AC310" s="50"/>
      <c r="AD310" s="50"/>
    </row>
    <row r="311" ht="15.75" customHeight="1">
      <c r="A311" s="50"/>
      <c r="B311" s="50"/>
      <c r="C311" s="50"/>
      <c r="D311" s="51"/>
      <c r="E311" s="50"/>
      <c r="F311" s="50"/>
      <c r="G311" s="50"/>
      <c r="H311" s="51"/>
      <c r="I311" s="50"/>
      <c r="J311" s="50"/>
      <c r="K311" s="50"/>
      <c r="L311" s="50"/>
      <c r="M311" s="54"/>
      <c r="N311" s="50"/>
      <c r="O311" s="50"/>
      <c r="P311" s="50"/>
      <c r="Q311" s="50"/>
      <c r="R311" s="50"/>
      <c r="S311" s="50"/>
      <c r="T311" s="50"/>
      <c r="U311" s="50"/>
      <c r="V311" s="50"/>
      <c r="W311" s="50"/>
      <c r="X311" s="50"/>
      <c r="Y311" s="50"/>
      <c r="Z311" s="50"/>
      <c r="AA311" s="50"/>
      <c r="AB311" s="50"/>
      <c r="AC311" s="50"/>
      <c r="AD311" s="50"/>
    </row>
    <row r="312" ht="15.75" customHeight="1">
      <c r="A312" s="50"/>
      <c r="B312" s="50"/>
      <c r="C312" s="50"/>
      <c r="D312" s="51"/>
      <c r="E312" s="50"/>
      <c r="F312" s="50"/>
      <c r="G312" s="50"/>
      <c r="H312" s="51"/>
      <c r="I312" s="50"/>
      <c r="J312" s="50"/>
      <c r="K312" s="50"/>
      <c r="L312" s="50"/>
      <c r="M312" s="54"/>
      <c r="N312" s="50"/>
      <c r="O312" s="50"/>
      <c r="P312" s="50"/>
      <c r="Q312" s="50"/>
      <c r="R312" s="50"/>
      <c r="S312" s="50"/>
      <c r="T312" s="50"/>
      <c r="U312" s="50"/>
      <c r="V312" s="50"/>
      <c r="W312" s="50"/>
      <c r="X312" s="50"/>
      <c r="Y312" s="50"/>
      <c r="Z312" s="50"/>
      <c r="AA312" s="50"/>
      <c r="AB312" s="50"/>
      <c r="AC312" s="50"/>
      <c r="AD312" s="50"/>
    </row>
    <row r="313" ht="15.75" customHeight="1">
      <c r="A313" s="50"/>
      <c r="B313" s="50"/>
      <c r="C313" s="50"/>
      <c r="D313" s="51"/>
      <c r="E313" s="50"/>
      <c r="F313" s="50"/>
      <c r="G313" s="50"/>
      <c r="H313" s="51"/>
      <c r="I313" s="50"/>
      <c r="J313" s="50"/>
      <c r="K313" s="50"/>
      <c r="L313" s="50"/>
      <c r="M313" s="54"/>
      <c r="N313" s="50"/>
      <c r="O313" s="50"/>
      <c r="P313" s="50"/>
      <c r="Q313" s="50"/>
      <c r="R313" s="50"/>
      <c r="S313" s="50"/>
      <c r="T313" s="50"/>
      <c r="U313" s="50"/>
      <c r="V313" s="50"/>
      <c r="W313" s="50"/>
      <c r="X313" s="50"/>
      <c r="Y313" s="50"/>
      <c r="Z313" s="50"/>
      <c r="AA313" s="50"/>
      <c r="AB313" s="50"/>
      <c r="AC313" s="50"/>
      <c r="AD313" s="50"/>
    </row>
    <row r="314" ht="15.75" customHeight="1">
      <c r="A314" s="50"/>
      <c r="B314" s="50"/>
      <c r="C314" s="50"/>
      <c r="D314" s="51"/>
      <c r="E314" s="50"/>
      <c r="F314" s="50"/>
      <c r="G314" s="50"/>
      <c r="H314" s="51"/>
      <c r="I314" s="50"/>
      <c r="J314" s="50"/>
      <c r="K314" s="50"/>
      <c r="L314" s="50"/>
      <c r="M314" s="54"/>
      <c r="N314" s="50"/>
      <c r="O314" s="50"/>
      <c r="P314" s="50"/>
      <c r="Q314" s="50"/>
      <c r="R314" s="50"/>
      <c r="S314" s="50"/>
      <c r="T314" s="50"/>
      <c r="U314" s="50"/>
      <c r="V314" s="50"/>
      <c r="W314" s="50"/>
      <c r="X314" s="50"/>
      <c r="Y314" s="50"/>
      <c r="Z314" s="50"/>
      <c r="AA314" s="50"/>
      <c r="AB314" s="50"/>
      <c r="AC314" s="50"/>
      <c r="AD314" s="50"/>
    </row>
    <row r="315" ht="15.75" customHeight="1">
      <c r="A315" s="50"/>
      <c r="B315" s="50"/>
      <c r="C315" s="50"/>
      <c r="D315" s="51"/>
      <c r="E315" s="50"/>
      <c r="F315" s="50"/>
      <c r="G315" s="50"/>
      <c r="H315" s="51"/>
      <c r="I315" s="50"/>
      <c r="J315" s="50"/>
      <c r="K315" s="50"/>
      <c r="L315" s="50"/>
      <c r="M315" s="54"/>
      <c r="N315" s="50"/>
      <c r="O315" s="50"/>
      <c r="P315" s="50"/>
      <c r="Q315" s="50"/>
      <c r="R315" s="50"/>
      <c r="S315" s="50"/>
      <c r="T315" s="50"/>
      <c r="U315" s="50"/>
      <c r="V315" s="50"/>
      <c r="W315" s="50"/>
      <c r="X315" s="50"/>
      <c r="Y315" s="50"/>
      <c r="Z315" s="50"/>
      <c r="AA315" s="50"/>
      <c r="AB315" s="50"/>
      <c r="AC315" s="50"/>
      <c r="AD315" s="50"/>
    </row>
    <row r="316" ht="15.75" customHeight="1">
      <c r="A316" s="50"/>
      <c r="B316" s="50"/>
      <c r="C316" s="50"/>
      <c r="D316" s="51"/>
      <c r="E316" s="50"/>
      <c r="F316" s="50"/>
      <c r="G316" s="50"/>
      <c r="H316" s="51"/>
      <c r="I316" s="50"/>
      <c r="J316" s="50"/>
      <c r="K316" s="50"/>
      <c r="L316" s="50"/>
      <c r="M316" s="54"/>
      <c r="N316" s="50"/>
      <c r="O316" s="50"/>
      <c r="P316" s="50"/>
      <c r="Q316" s="50"/>
      <c r="R316" s="50"/>
      <c r="S316" s="50"/>
      <c r="T316" s="50"/>
      <c r="U316" s="50"/>
      <c r="V316" s="50"/>
      <c r="W316" s="50"/>
      <c r="X316" s="50"/>
      <c r="Y316" s="50"/>
      <c r="Z316" s="50"/>
      <c r="AA316" s="50"/>
      <c r="AB316" s="50"/>
      <c r="AC316" s="50"/>
      <c r="AD316" s="50"/>
    </row>
    <row r="317" ht="15.75" customHeight="1">
      <c r="A317" s="50"/>
      <c r="B317" s="50"/>
      <c r="C317" s="50"/>
      <c r="D317" s="51"/>
      <c r="E317" s="50"/>
      <c r="F317" s="50"/>
      <c r="G317" s="50"/>
      <c r="H317" s="51"/>
      <c r="I317" s="50"/>
      <c r="J317" s="50"/>
      <c r="K317" s="50"/>
      <c r="L317" s="50"/>
      <c r="M317" s="54"/>
      <c r="N317" s="50"/>
      <c r="O317" s="50"/>
      <c r="P317" s="50"/>
      <c r="Q317" s="50"/>
      <c r="R317" s="50"/>
      <c r="S317" s="50"/>
      <c r="T317" s="50"/>
      <c r="U317" s="50"/>
      <c r="V317" s="50"/>
      <c r="W317" s="50"/>
      <c r="X317" s="50"/>
      <c r="Y317" s="50"/>
      <c r="Z317" s="50"/>
      <c r="AA317" s="50"/>
      <c r="AB317" s="50"/>
      <c r="AC317" s="50"/>
      <c r="AD317" s="50"/>
    </row>
    <row r="318" ht="15.75" customHeight="1">
      <c r="A318" s="50"/>
      <c r="B318" s="50"/>
      <c r="C318" s="50"/>
      <c r="D318" s="51"/>
      <c r="E318" s="50"/>
      <c r="F318" s="50"/>
      <c r="G318" s="50"/>
      <c r="H318" s="51"/>
      <c r="I318" s="50"/>
      <c r="J318" s="50"/>
      <c r="K318" s="50"/>
      <c r="L318" s="50"/>
      <c r="M318" s="54"/>
      <c r="N318" s="50"/>
      <c r="O318" s="50"/>
      <c r="P318" s="50"/>
      <c r="Q318" s="50"/>
      <c r="R318" s="50"/>
      <c r="S318" s="50"/>
      <c r="T318" s="50"/>
      <c r="U318" s="50"/>
      <c r="V318" s="50"/>
      <c r="W318" s="50"/>
      <c r="X318" s="50"/>
      <c r="Y318" s="50"/>
      <c r="Z318" s="50"/>
      <c r="AA318" s="50"/>
      <c r="AB318" s="50"/>
      <c r="AC318" s="50"/>
      <c r="AD318" s="50"/>
    </row>
    <row r="319" ht="15.75" customHeight="1">
      <c r="A319" s="50"/>
      <c r="B319" s="50"/>
      <c r="C319" s="50"/>
      <c r="D319" s="51"/>
      <c r="E319" s="50"/>
      <c r="F319" s="50"/>
      <c r="G319" s="50"/>
      <c r="H319" s="51"/>
      <c r="I319" s="50"/>
      <c r="J319" s="50"/>
      <c r="K319" s="50"/>
      <c r="L319" s="50"/>
      <c r="M319" s="54"/>
      <c r="N319" s="50"/>
      <c r="O319" s="50"/>
      <c r="P319" s="50"/>
      <c r="Q319" s="50"/>
      <c r="R319" s="50"/>
      <c r="S319" s="50"/>
      <c r="T319" s="50"/>
      <c r="U319" s="50"/>
      <c r="V319" s="50"/>
      <c r="W319" s="50"/>
      <c r="X319" s="50"/>
      <c r="Y319" s="50"/>
      <c r="Z319" s="50"/>
      <c r="AA319" s="50"/>
      <c r="AB319" s="50"/>
      <c r="AC319" s="50"/>
      <c r="AD319" s="50"/>
    </row>
    <row r="320" ht="15.75" customHeight="1">
      <c r="A320" s="50"/>
      <c r="B320" s="50"/>
      <c r="C320" s="50"/>
      <c r="D320" s="51"/>
      <c r="E320" s="50"/>
      <c r="F320" s="50"/>
      <c r="G320" s="50"/>
      <c r="H320" s="51"/>
      <c r="I320" s="50"/>
      <c r="J320" s="50"/>
      <c r="K320" s="50"/>
      <c r="L320" s="50"/>
      <c r="M320" s="54"/>
      <c r="N320" s="50"/>
      <c r="O320" s="50"/>
      <c r="P320" s="50"/>
      <c r="Q320" s="50"/>
      <c r="R320" s="50"/>
      <c r="S320" s="50"/>
      <c r="T320" s="50"/>
      <c r="U320" s="50"/>
      <c r="V320" s="50"/>
      <c r="W320" s="50"/>
      <c r="X320" s="50"/>
      <c r="Y320" s="50"/>
      <c r="Z320" s="50"/>
      <c r="AA320" s="50"/>
      <c r="AB320" s="50"/>
      <c r="AC320" s="50"/>
      <c r="AD320" s="50"/>
    </row>
    <row r="321" ht="15.75" customHeight="1">
      <c r="A321" s="50"/>
      <c r="B321" s="50"/>
      <c r="C321" s="50"/>
      <c r="D321" s="51"/>
      <c r="E321" s="50"/>
      <c r="F321" s="50"/>
      <c r="G321" s="50"/>
      <c r="H321" s="51"/>
      <c r="I321" s="50"/>
      <c r="J321" s="50"/>
      <c r="K321" s="50"/>
      <c r="L321" s="50"/>
      <c r="M321" s="54"/>
      <c r="N321" s="50"/>
      <c r="O321" s="50"/>
      <c r="P321" s="50"/>
      <c r="Q321" s="50"/>
      <c r="R321" s="50"/>
      <c r="S321" s="50"/>
      <c r="T321" s="50"/>
      <c r="U321" s="50"/>
      <c r="V321" s="50"/>
      <c r="W321" s="50"/>
      <c r="X321" s="50"/>
      <c r="Y321" s="50"/>
      <c r="Z321" s="50"/>
      <c r="AA321" s="50"/>
      <c r="AB321" s="50"/>
      <c r="AC321" s="50"/>
      <c r="AD321" s="50"/>
    </row>
    <row r="322" ht="15.75" customHeight="1">
      <c r="A322" s="50"/>
      <c r="B322" s="50"/>
      <c r="C322" s="50"/>
      <c r="D322" s="51"/>
      <c r="E322" s="50"/>
      <c r="F322" s="50"/>
      <c r="G322" s="50"/>
      <c r="H322" s="51"/>
      <c r="I322" s="50"/>
      <c r="J322" s="50"/>
      <c r="K322" s="50"/>
      <c r="L322" s="50"/>
      <c r="M322" s="54"/>
      <c r="N322" s="50"/>
      <c r="O322" s="50"/>
      <c r="P322" s="50"/>
      <c r="Q322" s="50"/>
      <c r="R322" s="50"/>
      <c r="S322" s="50"/>
      <c r="T322" s="50"/>
      <c r="U322" s="50"/>
      <c r="V322" s="50"/>
      <c r="W322" s="50"/>
      <c r="X322" s="50"/>
      <c r="Y322" s="50"/>
      <c r="Z322" s="50"/>
      <c r="AA322" s="50"/>
      <c r="AB322" s="50"/>
      <c r="AC322" s="50"/>
      <c r="AD322" s="50"/>
    </row>
    <row r="323" ht="15.75" customHeight="1">
      <c r="A323" s="50"/>
      <c r="B323" s="50"/>
      <c r="C323" s="50"/>
      <c r="D323" s="51"/>
      <c r="E323" s="50"/>
      <c r="F323" s="50"/>
      <c r="G323" s="50"/>
      <c r="H323" s="51"/>
      <c r="I323" s="50"/>
      <c r="J323" s="50"/>
      <c r="K323" s="50"/>
      <c r="L323" s="50"/>
      <c r="M323" s="54"/>
      <c r="N323" s="50"/>
      <c r="O323" s="50"/>
      <c r="P323" s="50"/>
      <c r="Q323" s="50"/>
      <c r="R323" s="50"/>
      <c r="S323" s="50"/>
      <c r="T323" s="50"/>
      <c r="U323" s="50"/>
      <c r="V323" s="50"/>
      <c r="W323" s="50"/>
      <c r="X323" s="50"/>
      <c r="Y323" s="50"/>
      <c r="Z323" s="50"/>
      <c r="AA323" s="50"/>
      <c r="AB323" s="50"/>
      <c r="AC323" s="50"/>
      <c r="AD323" s="50"/>
    </row>
    <row r="324" ht="15.75" customHeight="1">
      <c r="A324" s="50"/>
      <c r="B324" s="50"/>
      <c r="C324" s="50"/>
      <c r="D324" s="51"/>
      <c r="E324" s="50"/>
      <c r="F324" s="50"/>
      <c r="G324" s="50"/>
      <c r="H324" s="51"/>
      <c r="I324" s="50"/>
      <c r="J324" s="50"/>
      <c r="K324" s="50"/>
      <c r="L324" s="50"/>
      <c r="M324" s="54"/>
      <c r="N324" s="50"/>
      <c r="O324" s="50"/>
      <c r="P324" s="50"/>
      <c r="Q324" s="50"/>
      <c r="R324" s="50"/>
      <c r="S324" s="50"/>
      <c r="T324" s="50"/>
      <c r="U324" s="50"/>
      <c r="V324" s="50"/>
      <c r="W324" s="50"/>
      <c r="X324" s="50"/>
      <c r="Y324" s="50"/>
      <c r="Z324" s="50"/>
      <c r="AA324" s="50"/>
      <c r="AB324" s="50"/>
      <c r="AC324" s="50"/>
      <c r="AD324" s="50"/>
    </row>
    <row r="325" ht="15.75" customHeight="1">
      <c r="A325" s="50"/>
      <c r="B325" s="50"/>
      <c r="C325" s="50"/>
      <c r="D325" s="51"/>
      <c r="E325" s="50"/>
      <c r="F325" s="50"/>
      <c r="G325" s="50"/>
      <c r="H325" s="51"/>
      <c r="I325" s="50"/>
      <c r="J325" s="50"/>
      <c r="K325" s="50"/>
      <c r="L325" s="50"/>
      <c r="M325" s="54"/>
      <c r="N325" s="50"/>
      <c r="O325" s="50"/>
      <c r="P325" s="50"/>
      <c r="Q325" s="50"/>
      <c r="R325" s="50"/>
      <c r="S325" s="50"/>
      <c r="T325" s="50"/>
      <c r="U325" s="50"/>
      <c r="V325" s="50"/>
      <c r="W325" s="50"/>
      <c r="X325" s="50"/>
      <c r="Y325" s="50"/>
      <c r="Z325" s="50"/>
      <c r="AA325" s="50"/>
      <c r="AB325" s="50"/>
      <c r="AC325" s="50"/>
      <c r="AD325" s="50"/>
    </row>
    <row r="326" ht="15.75" customHeight="1">
      <c r="A326" s="50"/>
      <c r="B326" s="50"/>
      <c r="C326" s="50"/>
      <c r="D326" s="51"/>
      <c r="E326" s="50"/>
      <c r="F326" s="50"/>
      <c r="G326" s="50"/>
      <c r="H326" s="51"/>
      <c r="I326" s="50"/>
      <c r="J326" s="50"/>
      <c r="K326" s="50"/>
      <c r="L326" s="50"/>
      <c r="M326" s="54"/>
      <c r="N326" s="50"/>
      <c r="O326" s="50"/>
      <c r="P326" s="50"/>
      <c r="Q326" s="50"/>
      <c r="R326" s="50"/>
      <c r="S326" s="50"/>
      <c r="T326" s="50"/>
      <c r="U326" s="50"/>
      <c r="V326" s="50"/>
      <c r="W326" s="50"/>
      <c r="X326" s="50"/>
      <c r="Y326" s="50"/>
      <c r="Z326" s="50"/>
      <c r="AA326" s="50"/>
      <c r="AB326" s="50"/>
      <c r="AC326" s="50"/>
      <c r="AD326" s="50"/>
    </row>
    <row r="327" ht="15.75" customHeight="1">
      <c r="A327" s="50"/>
      <c r="B327" s="50"/>
      <c r="C327" s="50"/>
      <c r="D327" s="51"/>
      <c r="E327" s="50"/>
      <c r="F327" s="50"/>
      <c r="G327" s="50"/>
      <c r="H327" s="51"/>
      <c r="I327" s="50"/>
      <c r="J327" s="50"/>
      <c r="K327" s="50"/>
      <c r="L327" s="50"/>
      <c r="M327" s="54"/>
      <c r="N327" s="50"/>
      <c r="O327" s="50"/>
      <c r="P327" s="50"/>
      <c r="Q327" s="50"/>
      <c r="R327" s="50"/>
      <c r="S327" s="50"/>
      <c r="T327" s="50"/>
      <c r="U327" s="50"/>
      <c r="V327" s="50"/>
      <c r="W327" s="50"/>
      <c r="X327" s="50"/>
      <c r="Y327" s="50"/>
      <c r="Z327" s="50"/>
      <c r="AA327" s="50"/>
      <c r="AB327" s="50"/>
      <c r="AC327" s="50"/>
      <c r="AD327" s="50"/>
    </row>
    <row r="328" ht="15.75" customHeight="1">
      <c r="A328" s="50"/>
      <c r="B328" s="50"/>
      <c r="C328" s="50"/>
      <c r="D328" s="51"/>
      <c r="E328" s="50"/>
      <c r="F328" s="50"/>
      <c r="G328" s="50"/>
      <c r="H328" s="51"/>
      <c r="I328" s="50"/>
      <c r="J328" s="50"/>
      <c r="K328" s="50"/>
      <c r="L328" s="50"/>
      <c r="M328" s="54"/>
      <c r="N328" s="50"/>
      <c r="O328" s="50"/>
      <c r="P328" s="50"/>
      <c r="Q328" s="50"/>
      <c r="R328" s="50"/>
      <c r="S328" s="50"/>
      <c r="T328" s="50"/>
      <c r="U328" s="50"/>
      <c r="V328" s="50"/>
      <c r="W328" s="50"/>
      <c r="X328" s="50"/>
      <c r="Y328" s="50"/>
      <c r="Z328" s="50"/>
      <c r="AA328" s="50"/>
      <c r="AB328" s="50"/>
      <c r="AC328" s="50"/>
      <c r="AD328" s="50"/>
    </row>
    <row r="329" ht="15.75" customHeight="1">
      <c r="A329" s="50"/>
      <c r="B329" s="50"/>
      <c r="C329" s="50"/>
      <c r="D329" s="51"/>
      <c r="E329" s="50"/>
      <c r="F329" s="50"/>
      <c r="G329" s="50"/>
      <c r="H329" s="51"/>
      <c r="I329" s="50"/>
      <c r="J329" s="50"/>
      <c r="K329" s="50"/>
      <c r="L329" s="50"/>
      <c r="M329" s="54"/>
      <c r="N329" s="50"/>
      <c r="O329" s="50"/>
      <c r="P329" s="50"/>
      <c r="Q329" s="50"/>
      <c r="R329" s="50"/>
      <c r="S329" s="50"/>
      <c r="T329" s="50"/>
      <c r="U329" s="50"/>
      <c r="V329" s="50"/>
      <c r="W329" s="50"/>
      <c r="X329" s="50"/>
      <c r="Y329" s="50"/>
      <c r="Z329" s="50"/>
      <c r="AA329" s="50"/>
      <c r="AB329" s="50"/>
      <c r="AC329" s="50"/>
      <c r="AD329" s="50"/>
    </row>
    <row r="330" ht="15.75" customHeight="1">
      <c r="A330" s="50"/>
      <c r="B330" s="50"/>
      <c r="C330" s="50"/>
      <c r="D330" s="51"/>
      <c r="E330" s="50"/>
      <c r="F330" s="50"/>
      <c r="G330" s="50"/>
      <c r="H330" s="51"/>
      <c r="I330" s="50"/>
      <c r="J330" s="50"/>
      <c r="K330" s="50"/>
      <c r="L330" s="50"/>
      <c r="M330" s="54"/>
      <c r="N330" s="50"/>
      <c r="O330" s="50"/>
      <c r="P330" s="50"/>
      <c r="Q330" s="50"/>
      <c r="R330" s="50"/>
      <c r="S330" s="50"/>
      <c r="T330" s="50"/>
      <c r="U330" s="50"/>
      <c r="V330" s="50"/>
      <c r="W330" s="50"/>
      <c r="X330" s="50"/>
      <c r="Y330" s="50"/>
      <c r="Z330" s="50"/>
      <c r="AA330" s="50"/>
      <c r="AB330" s="50"/>
      <c r="AC330" s="50"/>
      <c r="AD330" s="50"/>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63"/>
    <col customWidth="1" min="2" max="3" width="37.75"/>
    <col customWidth="1" min="4" max="5" width="17.38"/>
    <col customWidth="1" min="6" max="6" width="12.63"/>
    <col customWidth="1" min="8" max="8" width="17.63"/>
    <col customWidth="1" min="11" max="11" width="18.63"/>
    <col customWidth="1" min="13" max="13" width="28.13"/>
  </cols>
  <sheetData>
    <row r="1" ht="15.75" customHeight="1">
      <c r="A1" s="67" t="s">
        <v>0</v>
      </c>
      <c r="B1" s="67" t="s">
        <v>1</v>
      </c>
      <c r="C1" s="67" t="s">
        <v>2</v>
      </c>
      <c r="D1" s="68" t="s">
        <v>3</v>
      </c>
      <c r="E1" s="67" t="s">
        <v>4</v>
      </c>
      <c r="F1" s="68" t="s">
        <v>5</v>
      </c>
      <c r="G1" s="68" t="s">
        <v>6</v>
      </c>
      <c r="H1" s="46" t="s">
        <v>7</v>
      </c>
      <c r="I1" s="69" t="s">
        <v>8</v>
      </c>
      <c r="J1" s="47" t="s">
        <v>9</v>
      </c>
      <c r="K1" s="67" t="s">
        <v>10</v>
      </c>
      <c r="L1" s="67" t="s">
        <v>11</v>
      </c>
      <c r="M1" s="67" t="s">
        <v>12</v>
      </c>
      <c r="N1" s="70" t="s">
        <v>13</v>
      </c>
      <c r="O1" s="55"/>
      <c r="P1" s="55"/>
      <c r="Q1" s="55"/>
      <c r="R1" s="55"/>
      <c r="S1" s="55"/>
      <c r="T1" s="55"/>
      <c r="U1" s="55"/>
      <c r="V1" s="55"/>
      <c r="W1" s="55"/>
      <c r="X1" s="55"/>
      <c r="Y1" s="55"/>
      <c r="Z1" s="55"/>
      <c r="AA1" s="55"/>
      <c r="AB1" s="55"/>
      <c r="AC1" s="55"/>
    </row>
    <row r="2" ht="15.75" customHeight="1">
      <c r="A2" s="71" t="s">
        <v>599</v>
      </c>
      <c r="B2" s="55" t="s">
        <v>93</v>
      </c>
      <c r="C2" s="55" t="s">
        <v>600</v>
      </c>
      <c r="D2" s="56" t="s">
        <v>15</v>
      </c>
      <c r="E2" s="56" t="s">
        <v>16</v>
      </c>
      <c r="F2" s="44" t="s">
        <v>17</v>
      </c>
      <c r="G2" s="44" t="s">
        <v>25</v>
      </c>
      <c r="H2" s="56">
        <f t="shared" ref="H2:H72" si="1">(G2 - F2) * 24
</f>
        <v>7</v>
      </c>
      <c r="I2" s="58">
        <v>224.0</v>
      </c>
      <c r="J2" s="58">
        <f t="shared" ref="J2:J72" si="2">DIVIDE(I2,H2)/N2</f>
        <v>6.4</v>
      </c>
      <c r="K2" s="55" t="s">
        <v>601</v>
      </c>
      <c r="L2" s="72">
        <v>4.0</v>
      </c>
      <c r="M2" s="50" t="s">
        <v>27</v>
      </c>
      <c r="N2" s="55">
        <v>5.0</v>
      </c>
      <c r="P2" s="73">
        <v>45874.0</v>
      </c>
      <c r="Q2" s="73">
        <v>45877.0</v>
      </c>
      <c r="R2" s="55"/>
      <c r="S2" s="55"/>
      <c r="T2" s="55"/>
      <c r="U2" s="55"/>
      <c r="V2" s="55"/>
      <c r="W2" s="55"/>
      <c r="X2" s="55"/>
      <c r="Y2" s="55"/>
      <c r="Z2" s="55"/>
      <c r="AA2" s="55"/>
      <c r="AB2" s="55"/>
      <c r="AC2" s="55"/>
    </row>
    <row r="3" ht="15.75" customHeight="1">
      <c r="A3" s="55" t="s">
        <v>602</v>
      </c>
      <c r="B3" s="55" t="s">
        <v>93</v>
      </c>
      <c r="C3" s="50" t="s">
        <v>603</v>
      </c>
      <c r="D3" s="51" t="s">
        <v>15</v>
      </c>
      <c r="E3" s="51" t="s">
        <v>16</v>
      </c>
      <c r="F3" s="44" t="s">
        <v>17</v>
      </c>
      <c r="G3" s="44" t="s">
        <v>25</v>
      </c>
      <c r="H3" s="56">
        <f t="shared" si="1"/>
        <v>7</v>
      </c>
      <c r="I3" s="53">
        <v>174.0</v>
      </c>
      <c r="J3" s="58">
        <f t="shared" si="2"/>
        <v>4.971428571</v>
      </c>
      <c r="K3" s="50" t="s">
        <v>604</v>
      </c>
      <c r="L3" s="55" t="s">
        <v>298</v>
      </c>
      <c r="M3" s="55" t="s">
        <v>27</v>
      </c>
      <c r="N3" s="55">
        <v>5.0</v>
      </c>
      <c r="P3" s="74">
        <v>45874.0</v>
      </c>
      <c r="Q3" s="74">
        <v>45877.0</v>
      </c>
      <c r="R3" s="55"/>
      <c r="S3" s="55"/>
      <c r="T3" s="55"/>
      <c r="U3" s="55"/>
      <c r="V3" s="55"/>
      <c r="W3" s="55"/>
      <c r="X3" s="55"/>
      <c r="Y3" s="55"/>
      <c r="Z3" s="55"/>
      <c r="AA3" s="55"/>
      <c r="AB3" s="55"/>
      <c r="AC3" s="55"/>
    </row>
    <row r="4" ht="15.75" customHeight="1">
      <c r="A4" s="55" t="s">
        <v>602</v>
      </c>
      <c r="B4" s="55" t="s">
        <v>93</v>
      </c>
      <c r="C4" s="55" t="s">
        <v>605</v>
      </c>
      <c r="D4" s="56" t="s">
        <v>15</v>
      </c>
      <c r="E4" s="56" t="s">
        <v>16</v>
      </c>
      <c r="F4" s="44" t="s">
        <v>17</v>
      </c>
      <c r="G4" s="44" t="s">
        <v>25</v>
      </c>
      <c r="H4" s="56">
        <f t="shared" si="1"/>
        <v>7</v>
      </c>
      <c r="I4" s="58">
        <v>183.0</v>
      </c>
      <c r="J4" s="58">
        <f t="shared" si="2"/>
        <v>5.228571429</v>
      </c>
      <c r="K4" s="55" t="s">
        <v>606</v>
      </c>
      <c r="L4" s="55" t="s">
        <v>298</v>
      </c>
      <c r="M4" s="55" t="s">
        <v>27</v>
      </c>
      <c r="N4" s="55">
        <v>5.0</v>
      </c>
      <c r="P4" s="75">
        <v>45874.0</v>
      </c>
      <c r="Q4" s="75">
        <v>45877.0</v>
      </c>
      <c r="R4" s="55"/>
      <c r="S4" s="55"/>
      <c r="T4" s="55"/>
      <c r="U4" s="55"/>
      <c r="V4" s="55"/>
      <c r="W4" s="55"/>
      <c r="X4" s="55"/>
      <c r="Y4" s="55"/>
      <c r="Z4" s="55"/>
      <c r="AA4" s="55"/>
      <c r="AB4" s="55"/>
      <c r="AC4" s="55"/>
    </row>
    <row r="5" ht="15.75" customHeight="1">
      <c r="A5" s="55" t="s">
        <v>602</v>
      </c>
      <c r="B5" s="55" t="s">
        <v>93</v>
      </c>
      <c r="C5" s="55" t="s">
        <v>607</v>
      </c>
      <c r="D5" s="56" t="s">
        <v>148</v>
      </c>
      <c r="E5" s="56" t="s">
        <v>149</v>
      </c>
      <c r="F5" s="44" t="s">
        <v>17</v>
      </c>
      <c r="G5" s="44" t="s">
        <v>25</v>
      </c>
      <c r="H5" s="56">
        <f t="shared" si="1"/>
        <v>7</v>
      </c>
      <c r="I5" s="58">
        <v>183.0</v>
      </c>
      <c r="J5" s="58">
        <f t="shared" si="2"/>
        <v>5.228571429</v>
      </c>
      <c r="K5" s="55" t="s">
        <v>608</v>
      </c>
      <c r="L5" s="55">
        <v>3.0</v>
      </c>
      <c r="M5" s="55" t="s">
        <v>27</v>
      </c>
      <c r="N5" s="55">
        <v>5.0</v>
      </c>
      <c r="P5" s="75">
        <v>45874.0</v>
      </c>
      <c r="Q5" s="75">
        <v>45877.0</v>
      </c>
      <c r="R5" s="55"/>
      <c r="S5" s="55"/>
      <c r="T5" s="55"/>
      <c r="U5" s="55"/>
      <c r="V5" s="55"/>
      <c r="W5" s="55"/>
      <c r="X5" s="55"/>
      <c r="Y5" s="55"/>
      <c r="Z5" s="55"/>
      <c r="AA5" s="55"/>
      <c r="AB5" s="55"/>
      <c r="AC5" s="55"/>
    </row>
    <row r="6" ht="15.75" customHeight="1">
      <c r="A6" s="55" t="s">
        <v>602</v>
      </c>
      <c r="B6" s="55" t="s">
        <v>93</v>
      </c>
      <c r="C6" s="55" t="s">
        <v>609</v>
      </c>
      <c r="D6" s="56" t="s">
        <v>15</v>
      </c>
      <c r="E6" s="56" t="s">
        <v>16</v>
      </c>
      <c r="F6" s="44" t="s">
        <v>17</v>
      </c>
      <c r="G6" s="44" t="s">
        <v>25</v>
      </c>
      <c r="H6" s="56">
        <f t="shared" si="1"/>
        <v>7</v>
      </c>
      <c r="I6" s="58">
        <v>174.0</v>
      </c>
      <c r="J6" s="58">
        <f t="shared" si="2"/>
        <v>4.971428571</v>
      </c>
      <c r="K6" s="55" t="s">
        <v>610</v>
      </c>
      <c r="L6" s="55" t="s">
        <v>298</v>
      </c>
      <c r="M6" s="55" t="s">
        <v>27</v>
      </c>
      <c r="N6" s="55">
        <v>5.0</v>
      </c>
      <c r="P6" s="75">
        <v>45874.0</v>
      </c>
      <c r="Q6" s="75">
        <v>45877.0</v>
      </c>
      <c r="R6" s="55"/>
      <c r="S6" s="55"/>
      <c r="T6" s="55"/>
      <c r="U6" s="55"/>
      <c r="V6" s="55"/>
      <c r="W6" s="55"/>
      <c r="X6" s="55"/>
      <c r="Y6" s="55"/>
      <c r="Z6" s="55"/>
      <c r="AA6" s="55"/>
      <c r="AB6" s="55"/>
      <c r="AC6" s="55"/>
    </row>
    <row r="7" ht="15.75" customHeight="1">
      <c r="A7" s="55" t="s">
        <v>602</v>
      </c>
      <c r="B7" s="55" t="s">
        <v>46</v>
      </c>
      <c r="C7" s="55" t="s">
        <v>611</v>
      </c>
      <c r="D7" s="56" t="s">
        <v>42</v>
      </c>
      <c r="E7" s="56" t="s">
        <v>43</v>
      </c>
      <c r="F7" s="44" t="s">
        <v>17</v>
      </c>
      <c r="G7" s="44" t="s">
        <v>25</v>
      </c>
      <c r="H7" s="56">
        <f t="shared" si="1"/>
        <v>7</v>
      </c>
      <c r="I7" s="58">
        <v>230.0</v>
      </c>
      <c r="J7" s="58">
        <f t="shared" si="2"/>
        <v>6.571428571</v>
      </c>
      <c r="K7" s="55" t="s">
        <v>612</v>
      </c>
      <c r="L7" s="55" t="s">
        <v>298</v>
      </c>
      <c r="M7" s="55" t="s">
        <v>613</v>
      </c>
      <c r="N7" s="55">
        <v>5.0</v>
      </c>
      <c r="P7" s="73">
        <v>45880.0</v>
      </c>
      <c r="Q7" s="73">
        <v>45884.0</v>
      </c>
      <c r="R7" s="55"/>
      <c r="S7" s="55"/>
      <c r="T7" s="55"/>
      <c r="U7" s="55"/>
      <c r="V7" s="55"/>
      <c r="W7" s="55"/>
      <c r="X7" s="55"/>
      <c r="Y7" s="55"/>
      <c r="Z7" s="55"/>
      <c r="AA7" s="55"/>
      <c r="AB7" s="55"/>
      <c r="AC7" s="55"/>
    </row>
    <row r="8" ht="15.75" customHeight="1">
      <c r="A8" s="55" t="s">
        <v>602</v>
      </c>
      <c r="B8" s="50" t="s">
        <v>141</v>
      </c>
      <c r="C8" s="50" t="s">
        <v>614</v>
      </c>
      <c r="D8" s="51" t="s">
        <v>42</v>
      </c>
      <c r="E8" s="51" t="s">
        <v>43</v>
      </c>
      <c r="F8" s="44" t="s">
        <v>17</v>
      </c>
      <c r="G8" s="44" t="s">
        <v>25</v>
      </c>
      <c r="H8" s="56">
        <f t="shared" si="1"/>
        <v>7</v>
      </c>
      <c r="I8" s="53">
        <v>239.0</v>
      </c>
      <c r="J8" s="58">
        <f t="shared" si="2"/>
        <v>8.535714286</v>
      </c>
      <c r="K8" s="50" t="s">
        <v>615</v>
      </c>
      <c r="L8" s="55">
        <v>12.0</v>
      </c>
      <c r="M8" s="50" t="s">
        <v>616</v>
      </c>
      <c r="N8" s="55">
        <f t="shared" ref="N8:N31" si="3">Q8 - P8 + 1</f>
        <v>4</v>
      </c>
      <c r="P8" s="76">
        <v>45874.0</v>
      </c>
      <c r="Q8" s="74">
        <v>45877.0</v>
      </c>
      <c r="R8" s="55"/>
      <c r="S8" s="55"/>
      <c r="T8" s="55"/>
      <c r="U8" s="55"/>
      <c r="V8" s="55"/>
      <c r="W8" s="55"/>
      <c r="X8" s="55"/>
      <c r="Y8" s="55"/>
      <c r="Z8" s="55"/>
      <c r="AA8" s="55"/>
      <c r="AB8" s="55"/>
      <c r="AC8" s="55"/>
    </row>
    <row r="9" ht="15.75" customHeight="1">
      <c r="A9" s="55" t="s">
        <v>617</v>
      </c>
      <c r="B9" s="55" t="s">
        <v>93</v>
      </c>
      <c r="C9" s="55" t="s">
        <v>600</v>
      </c>
      <c r="D9" s="56" t="s">
        <v>15</v>
      </c>
      <c r="E9" s="56" t="s">
        <v>16</v>
      </c>
      <c r="F9" s="44" t="s">
        <v>17</v>
      </c>
      <c r="G9" s="44" t="s">
        <v>25</v>
      </c>
      <c r="H9" s="56">
        <f t="shared" si="1"/>
        <v>7</v>
      </c>
      <c r="I9" s="58">
        <v>280.0</v>
      </c>
      <c r="J9" s="58">
        <f t="shared" si="2"/>
        <v>8</v>
      </c>
      <c r="K9" s="77" t="s">
        <v>618</v>
      </c>
      <c r="L9" s="55" t="s">
        <v>298</v>
      </c>
      <c r="M9" s="55" t="s">
        <v>619</v>
      </c>
      <c r="N9" s="55">
        <f t="shared" si="3"/>
        <v>5</v>
      </c>
      <c r="P9" s="73">
        <v>45880.0</v>
      </c>
      <c r="Q9" s="73">
        <v>45884.0</v>
      </c>
      <c r="R9" s="55"/>
      <c r="S9" s="55"/>
      <c r="T9" s="55"/>
      <c r="U9" s="55"/>
      <c r="V9" s="55"/>
      <c r="W9" s="55"/>
      <c r="X9" s="55"/>
      <c r="Y9" s="55"/>
      <c r="Z9" s="55"/>
      <c r="AA9" s="55"/>
      <c r="AB9" s="55"/>
      <c r="AC9" s="55"/>
    </row>
    <row r="10" ht="15.75" customHeight="1">
      <c r="A10" s="55" t="s">
        <v>617</v>
      </c>
      <c r="B10" s="55" t="s">
        <v>93</v>
      </c>
      <c r="C10" s="55" t="s">
        <v>620</v>
      </c>
      <c r="D10" s="56" t="s">
        <v>108</v>
      </c>
      <c r="E10" s="56" t="s">
        <v>109</v>
      </c>
      <c r="F10" s="44" t="s">
        <v>17</v>
      </c>
      <c r="G10" s="44" t="s">
        <v>25</v>
      </c>
      <c r="H10" s="56">
        <f t="shared" si="1"/>
        <v>7</v>
      </c>
      <c r="I10" s="58">
        <v>280.0</v>
      </c>
      <c r="J10" s="58">
        <f t="shared" si="2"/>
        <v>8</v>
      </c>
      <c r="K10" s="55" t="s">
        <v>621</v>
      </c>
      <c r="L10" s="55">
        <v>6.0</v>
      </c>
      <c r="M10" s="55" t="s">
        <v>622</v>
      </c>
      <c r="N10" s="55">
        <f t="shared" si="3"/>
        <v>5</v>
      </c>
      <c r="P10" s="73">
        <v>45880.0</v>
      </c>
      <c r="Q10" s="73">
        <v>45884.0</v>
      </c>
      <c r="R10" s="55"/>
      <c r="S10" s="55"/>
      <c r="T10" s="55"/>
      <c r="U10" s="55"/>
      <c r="V10" s="55"/>
      <c r="W10" s="55"/>
      <c r="X10" s="55"/>
      <c r="Y10" s="55"/>
      <c r="Z10" s="55"/>
      <c r="AA10" s="55"/>
      <c r="AB10" s="55"/>
      <c r="AC10" s="55"/>
    </row>
    <row r="11" ht="15.75" customHeight="1">
      <c r="A11" s="55" t="s">
        <v>602</v>
      </c>
      <c r="B11" s="55" t="s">
        <v>93</v>
      </c>
      <c r="C11" s="55" t="s">
        <v>603</v>
      </c>
      <c r="D11" s="56" t="s">
        <v>15</v>
      </c>
      <c r="E11" s="56" t="s">
        <v>16</v>
      </c>
      <c r="F11" s="44" t="s">
        <v>17</v>
      </c>
      <c r="G11" s="44" t="s">
        <v>25</v>
      </c>
      <c r="H11" s="56">
        <f t="shared" si="1"/>
        <v>7</v>
      </c>
      <c r="I11" s="58">
        <v>218.0</v>
      </c>
      <c r="J11" s="58">
        <f t="shared" si="2"/>
        <v>6.228571429</v>
      </c>
      <c r="K11" s="55" t="s">
        <v>604</v>
      </c>
      <c r="L11" s="55" t="s">
        <v>298</v>
      </c>
      <c r="M11" s="55" t="s">
        <v>623</v>
      </c>
      <c r="N11" s="55">
        <f t="shared" si="3"/>
        <v>5</v>
      </c>
      <c r="P11" s="73">
        <v>45880.0</v>
      </c>
      <c r="Q11" s="73">
        <v>45884.0</v>
      </c>
      <c r="R11" s="55"/>
      <c r="S11" s="55"/>
      <c r="T11" s="55"/>
      <c r="U11" s="55"/>
      <c r="V11" s="55"/>
      <c r="W11" s="55"/>
      <c r="X11" s="55"/>
      <c r="Y11" s="55"/>
      <c r="Z11" s="55"/>
      <c r="AA11" s="55"/>
      <c r="AB11" s="55"/>
      <c r="AC11" s="55"/>
    </row>
    <row r="12" ht="15.75" customHeight="1">
      <c r="A12" s="55" t="s">
        <v>602</v>
      </c>
      <c r="B12" s="55" t="s">
        <v>93</v>
      </c>
      <c r="C12" s="50" t="s">
        <v>605</v>
      </c>
      <c r="D12" s="51" t="s">
        <v>42</v>
      </c>
      <c r="E12" s="51" t="s">
        <v>43</v>
      </c>
      <c r="F12" s="44" t="s">
        <v>17</v>
      </c>
      <c r="G12" s="44" t="s">
        <v>25</v>
      </c>
      <c r="H12" s="56">
        <f t="shared" si="1"/>
        <v>7</v>
      </c>
      <c r="I12" s="53">
        <v>230.0</v>
      </c>
      <c r="J12" s="58">
        <f t="shared" si="2"/>
        <v>6.571428571</v>
      </c>
      <c r="K12" s="50" t="s">
        <v>606</v>
      </c>
      <c r="L12" s="55" t="s">
        <v>298</v>
      </c>
      <c r="M12" s="50" t="s">
        <v>624</v>
      </c>
      <c r="N12" s="55">
        <f t="shared" si="3"/>
        <v>5</v>
      </c>
      <c r="P12" s="73">
        <v>45880.0</v>
      </c>
      <c r="Q12" s="76">
        <v>45884.0</v>
      </c>
      <c r="R12" s="55"/>
      <c r="S12" s="55"/>
      <c r="T12" s="55"/>
      <c r="U12" s="55"/>
      <c r="V12" s="55"/>
      <c r="W12" s="55"/>
      <c r="X12" s="55"/>
      <c r="Y12" s="55"/>
      <c r="Z12" s="55"/>
      <c r="AA12" s="55"/>
      <c r="AB12" s="55"/>
      <c r="AC12" s="55"/>
    </row>
    <row r="13" ht="15.75" customHeight="1">
      <c r="A13" s="55" t="s">
        <v>602</v>
      </c>
      <c r="B13" s="55" t="s">
        <v>93</v>
      </c>
      <c r="C13" s="55" t="s">
        <v>625</v>
      </c>
      <c r="D13" s="56" t="s">
        <v>626</v>
      </c>
      <c r="E13" s="56" t="s">
        <v>627</v>
      </c>
      <c r="F13" s="44" t="s">
        <v>17</v>
      </c>
      <c r="G13" s="44" t="s">
        <v>25</v>
      </c>
      <c r="H13" s="56">
        <f t="shared" si="1"/>
        <v>7</v>
      </c>
      <c r="I13" s="58">
        <v>240.0</v>
      </c>
      <c r="J13" s="58">
        <f t="shared" si="2"/>
        <v>6.857142857</v>
      </c>
      <c r="K13" s="55" t="s">
        <v>628</v>
      </c>
      <c r="L13" s="55">
        <v>2.0</v>
      </c>
      <c r="M13" s="55" t="s">
        <v>629</v>
      </c>
      <c r="N13" s="55">
        <f t="shared" si="3"/>
        <v>5</v>
      </c>
      <c r="P13" s="73">
        <v>45880.0</v>
      </c>
      <c r="Q13" s="76">
        <v>45884.0</v>
      </c>
      <c r="R13" s="55"/>
      <c r="S13" s="55"/>
      <c r="T13" s="55"/>
      <c r="U13" s="55"/>
      <c r="V13" s="55"/>
      <c r="W13" s="55"/>
      <c r="X13" s="55"/>
      <c r="Y13" s="55"/>
      <c r="Z13" s="55"/>
      <c r="AA13" s="55"/>
      <c r="AB13" s="55"/>
      <c r="AC13" s="55"/>
    </row>
    <row r="14" ht="15.75" customHeight="1">
      <c r="A14" s="55" t="s">
        <v>602</v>
      </c>
      <c r="B14" s="55" t="s">
        <v>46</v>
      </c>
      <c r="C14" s="55" t="s">
        <v>611</v>
      </c>
      <c r="D14" s="56" t="s">
        <v>42</v>
      </c>
      <c r="E14" s="56" t="s">
        <v>43</v>
      </c>
      <c r="F14" s="44" t="s">
        <v>17</v>
      </c>
      <c r="G14" s="44" t="s">
        <v>25</v>
      </c>
      <c r="H14" s="56">
        <f t="shared" si="1"/>
        <v>7</v>
      </c>
      <c r="I14" s="58">
        <v>230.0</v>
      </c>
      <c r="J14" s="58">
        <f t="shared" si="2"/>
        <v>6.571428571</v>
      </c>
      <c r="K14" s="55" t="s">
        <v>612</v>
      </c>
      <c r="L14" s="55" t="s">
        <v>298</v>
      </c>
      <c r="M14" s="55" t="s">
        <v>613</v>
      </c>
      <c r="N14" s="55">
        <f t="shared" si="3"/>
        <v>5</v>
      </c>
      <c r="P14" s="73">
        <v>45880.0</v>
      </c>
      <c r="Q14" s="76">
        <v>45884.0</v>
      </c>
      <c r="R14" s="55"/>
      <c r="S14" s="55"/>
      <c r="T14" s="55"/>
      <c r="U14" s="55"/>
      <c r="V14" s="55"/>
      <c r="W14" s="55"/>
      <c r="X14" s="55"/>
      <c r="Y14" s="55"/>
      <c r="Z14" s="55"/>
      <c r="AA14" s="55"/>
      <c r="AB14" s="55"/>
      <c r="AC14" s="55"/>
    </row>
    <row r="15" ht="15.75" customHeight="1">
      <c r="A15" s="55" t="s">
        <v>602</v>
      </c>
      <c r="B15" s="55" t="s">
        <v>141</v>
      </c>
      <c r="C15" s="55" t="s">
        <v>630</v>
      </c>
      <c r="D15" s="56" t="s">
        <v>42</v>
      </c>
      <c r="E15" s="56" t="s">
        <v>43</v>
      </c>
      <c r="F15" s="44" t="s">
        <v>17</v>
      </c>
      <c r="G15" s="44" t="s">
        <v>25</v>
      </c>
      <c r="H15" s="56">
        <f t="shared" si="1"/>
        <v>7</v>
      </c>
      <c r="I15" s="58">
        <v>299.0</v>
      </c>
      <c r="J15" s="58">
        <f t="shared" si="2"/>
        <v>8.542857143</v>
      </c>
      <c r="K15" s="55" t="s">
        <v>631</v>
      </c>
      <c r="L15" s="55">
        <v>4.0</v>
      </c>
      <c r="M15" s="55" t="s">
        <v>632</v>
      </c>
      <c r="N15" s="55">
        <f t="shared" si="3"/>
        <v>5</v>
      </c>
      <c r="P15" s="73">
        <v>45880.0</v>
      </c>
      <c r="Q15" s="76">
        <v>45884.0</v>
      </c>
      <c r="R15" s="55"/>
      <c r="S15" s="55"/>
      <c r="T15" s="55"/>
      <c r="U15" s="55"/>
      <c r="V15" s="55"/>
      <c r="W15" s="55"/>
      <c r="X15" s="55"/>
      <c r="Y15" s="55"/>
      <c r="Z15" s="55"/>
      <c r="AA15" s="55"/>
      <c r="AB15" s="55"/>
      <c r="AC15" s="55"/>
    </row>
    <row r="16" ht="15.75" customHeight="1">
      <c r="A16" s="55" t="s">
        <v>602</v>
      </c>
      <c r="B16" s="55" t="s">
        <v>93</v>
      </c>
      <c r="C16" s="55" t="s">
        <v>633</v>
      </c>
      <c r="D16" s="56" t="s">
        <v>15</v>
      </c>
      <c r="E16" s="56" t="s">
        <v>16</v>
      </c>
      <c r="F16" s="44" t="s">
        <v>17</v>
      </c>
      <c r="G16" s="44" t="s">
        <v>25</v>
      </c>
      <c r="H16" s="56">
        <f t="shared" si="1"/>
        <v>7</v>
      </c>
      <c r="I16" s="58">
        <v>218.0</v>
      </c>
      <c r="J16" s="58">
        <f t="shared" si="2"/>
        <v>6.228571429</v>
      </c>
      <c r="K16" s="55" t="s">
        <v>634</v>
      </c>
      <c r="L16" s="55" t="s">
        <v>298</v>
      </c>
      <c r="M16" s="55" t="s">
        <v>635</v>
      </c>
      <c r="N16" s="55">
        <f t="shared" si="3"/>
        <v>5</v>
      </c>
      <c r="P16" s="73">
        <v>45880.0</v>
      </c>
      <c r="Q16" s="76">
        <v>45884.0</v>
      </c>
      <c r="R16" s="55"/>
      <c r="S16" s="55"/>
      <c r="T16" s="55"/>
      <c r="U16" s="55"/>
      <c r="V16" s="55"/>
      <c r="W16" s="55"/>
      <c r="X16" s="55"/>
      <c r="Y16" s="55"/>
      <c r="Z16" s="55"/>
      <c r="AA16" s="55"/>
      <c r="AB16" s="55"/>
      <c r="AC16" s="55"/>
    </row>
    <row r="17" ht="15.75" customHeight="1">
      <c r="A17" s="55" t="s">
        <v>617</v>
      </c>
      <c r="B17" s="50" t="s">
        <v>35</v>
      </c>
      <c r="C17" s="50" t="s">
        <v>600</v>
      </c>
      <c r="D17" s="51" t="s">
        <v>15</v>
      </c>
      <c r="E17" s="51" t="s">
        <v>16</v>
      </c>
      <c r="F17" s="44" t="s">
        <v>17</v>
      </c>
      <c r="G17" s="44" t="s">
        <v>25</v>
      </c>
      <c r="H17" s="56">
        <f t="shared" si="1"/>
        <v>7</v>
      </c>
      <c r="I17" s="53">
        <v>280.0</v>
      </c>
      <c r="J17" s="58">
        <f t="shared" si="2"/>
        <v>8</v>
      </c>
      <c r="K17" s="50" t="s">
        <v>636</v>
      </c>
      <c r="L17" s="55">
        <v>1.0</v>
      </c>
      <c r="M17" s="50" t="s">
        <v>619</v>
      </c>
      <c r="N17" s="55">
        <f t="shared" si="3"/>
        <v>5</v>
      </c>
      <c r="P17" s="76">
        <v>45887.0</v>
      </c>
      <c r="Q17" s="76">
        <v>45891.0</v>
      </c>
      <c r="R17" s="55"/>
      <c r="S17" s="55"/>
      <c r="T17" s="55"/>
      <c r="U17" s="55"/>
      <c r="V17" s="55"/>
      <c r="W17" s="55"/>
      <c r="X17" s="55"/>
      <c r="Y17" s="55"/>
      <c r="Z17" s="55"/>
      <c r="AA17" s="55"/>
      <c r="AB17" s="55"/>
      <c r="AC17" s="55"/>
    </row>
    <row r="18" ht="15.75" customHeight="1">
      <c r="A18" s="55" t="s">
        <v>617</v>
      </c>
      <c r="B18" s="55" t="s">
        <v>35</v>
      </c>
      <c r="C18" s="55" t="s">
        <v>620</v>
      </c>
      <c r="D18" s="56" t="s">
        <v>108</v>
      </c>
      <c r="E18" s="56" t="s">
        <v>109</v>
      </c>
      <c r="F18" s="44" t="s">
        <v>17</v>
      </c>
      <c r="G18" s="44" t="s">
        <v>25</v>
      </c>
      <c r="H18" s="56">
        <f t="shared" si="1"/>
        <v>7</v>
      </c>
      <c r="I18" s="58">
        <v>280.0</v>
      </c>
      <c r="J18" s="58">
        <f t="shared" si="2"/>
        <v>8</v>
      </c>
      <c r="K18" s="55" t="s">
        <v>637</v>
      </c>
      <c r="L18" s="55" t="s">
        <v>298</v>
      </c>
      <c r="M18" s="55" t="s">
        <v>622</v>
      </c>
      <c r="N18" s="55">
        <f t="shared" si="3"/>
        <v>5</v>
      </c>
      <c r="P18" s="76">
        <v>45887.0</v>
      </c>
      <c r="Q18" s="76">
        <v>45891.0</v>
      </c>
      <c r="R18" s="55"/>
      <c r="S18" s="55"/>
      <c r="T18" s="55"/>
      <c r="U18" s="55"/>
      <c r="V18" s="55"/>
      <c r="W18" s="55"/>
      <c r="X18" s="55"/>
      <c r="Y18" s="55"/>
      <c r="Z18" s="55"/>
      <c r="AA18" s="55"/>
      <c r="AB18" s="55"/>
      <c r="AC18" s="55"/>
    </row>
    <row r="19" ht="15.75" customHeight="1">
      <c r="A19" s="55" t="s">
        <v>602</v>
      </c>
      <c r="B19" s="55" t="s">
        <v>93</v>
      </c>
      <c r="C19" s="55" t="s">
        <v>603</v>
      </c>
      <c r="D19" s="56" t="s">
        <v>15</v>
      </c>
      <c r="E19" s="56" t="s">
        <v>16</v>
      </c>
      <c r="F19" s="44" t="s">
        <v>17</v>
      </c>
      <c r="G19" s="44" t="s">
        <v>25</v>
      </c>
      <c r="H19" s="56">
        <f t="shared" si="1"/>
        <v>7</v>
      </c>
      <c r="I19" s="58">
        <v>218.0</v>
      </c>
      <c r="J19" s="58">
        <f t="shared" si="2"/>
        <v>6.228571429</v>
      </c>
      <c r="K19" s="55" t="s">
        <v>604</v>
      </c>
      <c r="L19" s="55" t="s">
        <v>298</v>
      </c>
      <c r="M19" s="55" t="s">
        <v>623</v>
      </c>
      <c r="N19" s="55">
        <f t="shared" si="3"/>
        <v>5</v>
      </c>
      <c r="P19" s="73">
        <v>45887.0</v>
      </c>
      <c r="Q19" s="76">
        <v>45891.0</v>
      </c>
      <c r="R19" s="55"/>
      <c r="S19" s="55"/>
      <c r="T19" s="55"/>
      <c r="U19" s="55"/>
      <c r="V19" s="55"/>
      <c r="W19" s="55"/>
      <c r="X19" s="55"/>
      <c r="Y19" s="55"/>
      <c r="Z19" s="55"/>
      <c r="AA19" s="55"/>
      <c r="AB19" s="55"/>
      <c r="AC19" s="55"/>
    </row>
    <row r="20" ht="15.75" customHeight="1">
      <c r="A20" s="55" t="s">
        <v>602</v>
      </c>
      <c r="B20" s="55" t="s">
        <v>93</v>
      </c>
      <c r="C20" s="55" t="s">
        <v>605</v>
      </c>
      <c r="D20" s="56" t="s">
        <v>42</v>
      </c>
      <c r="E20" s="56" t="s">
        <v>43</v>
      </c>
      <c r="F20" s="44" t="s">
        <v>17</v>
      </c>
      <c r="G20" s="44" t="s">
        <v>25</v>
      </c>
      <c r="H20" s="56">
        <f t="shared" si="1"/>
        <v>7</v>
      </c>
      <c r="I20" s="58">
        <v>230.0</v>
      </c>
      <c r="J20" s="58">
        <f t="shared" si="2"/>
        <v>6.571428571</v>
      </c>
      <c r="K20" s="55" t="s">
        <v>606</v>
      </c>
      <c r="L20" s="55" t="s">
        <v>298</v>
      </c>
      <c r="M20" s="55" t="s">
        <v>624</v>
      </c>
      <c r="N20" s="55">
        <f t="shared" si="3"/>
        <v>5</v>
      </c>
      <c r="P20" s="73">
        <v>45887.0</v>
      </c>
      <c r="Q20" s="76">
        <v>45891.0</v>
      </c>
      <c r="R20" s="55"/>
      <c r="S20" s="55"/>
      <c r="T20" s="55"/>
      <c r="U20" s="55"/>
      <c r="V20" s="55"/>
      <c r="W20" s="55"/>
      <c r="X20" s="55"/>
      <c r="Y20" s="55"/>
      <c r="Z20" s="55"/>
      <c r="AA20" s="55"/>
      <c r="AB20" s="55"/>
      <c r="AC20" s="55"/>
    </row>
    <row r="21" ht="15.75" customHeight="1">
      <c r="A21" s="55" t="s">
        <v>602</v>
      </c>
      <c r="B21" s="55" t="s">
        <v>93</v>
      </c>
      <c r="C21" s="55" t="s">
        <v>607</v>
      </c>
      <c r="D21" s="56" t="s">
        <v>148</v>
      </c>
      <c r="E21" s="56" t="s">
        <v>149</v>
      </c>
      <c r="F21" s="44" t="s">
        <v>17</v>
      </c>
      <c r="G21" s="44" t="s">
        <v>25</v>
      </c>
      <c r="H21" s="56">
        <f t="shared" si="1"/>
        <v>7</v>
      </c>
      <c r="I21" s="58">
        <v>230.0</v>
      </c>
      <c r="J21" s="58">
        <f t="shared" si="2"/>
        <v>6.571428571</v>
      </c>
      <c r="K21" s="55" t="s">
        <v>638</v>
      </c>
      <c r="L21" s="55" t="s">
        <v>298</v>
      </c>
      <c r="M21" s="55" t="s">
        <v>635</v>
      </c>
      <c r="N21" s="55">
        <f t="shared" si="3"/>
        <v>5</v>
      </c>
      <c r="P21" s="73">
        <v>45887.0</v>
      </c>
      <c r="Q21" s="76">
        <v>45891.0</v>
      </c>
      <c r="R21" s="55"/>
      <c r="S21" s="55"/>
      <c r="T21" s="55"/>
      <c r="U21" s="55"/>
      <c r="V21" s="55"/>
      <c r="W21" s="55"/>
      <c r="X21" s="55"/>
      <c r="Y21" s="55"/>
      <c r="Z21" s="55"/>
      <c r="AA21" s="55"/>
      <c r="AB21" s="55"/>
      <c r="AC21" s="55"/>
    </row>
    <row r="22" ht="15.75" customHeight="1">
      <c r="A22" s="55" t="s">
        <v>602</v>
      </c>
      <c r="B22" s="50" t="s">
        <v>93</v>
      </c>
      <c r="C22" s="50" t="s">
        <v>639</v>
      </c>
      <c r="D22" s="51" t="s">
        <v>174</v>
      </c>
      <c r="E22" s="51" t="s">
        <v>175</v>
      </c>
      <c r="F22" s="44" t="s">
        <v>17</v>
      </c>
      <c r="G22" s="44" t="s">
        <v>25</v>
      </c>
      <c r="H22" s="56">
        <f t="shared" si="1"/>
        <v>7</v>
      </c>
      <c r="I22" s="53">
        <v>338.0</v>
      </c>
      <c r="J22" s="58">
        <f t="shared" si="2"/>
        <v>9.657142857</v>
      </c>
      <c r="K22" s="50" t="s">
        <v>640</v>
      </c>
      <c r="L22" s="55">
        <v>13.0</v>
      </c>
      <c r="M22" s="50" t="s">
        <v>641</v>
      </c>
      <c r="N22" s="55">
        <f t="shared" si="3"/>
        <v>5</v>
      </c>
      <c r="P22" s="73">
        <v>45887.0</v>
      </c>
      <c r="Q22" s="76">
        <v>45891.0</v>
      </c>
      <c r="R22" s="55"/>
      <c r="S22" s="55"/>
      <c r="T22" s="55"/>
      <c r="U22" s="55"/>
      <c r="V22" s="55"/>
      <c r="W22" s="55"/>
      <c r="X22" s="55"/>
      <c r="Y22" s="55"/>
      <c r="Z22" s="55"/>
      <c r="AA22" s="55"/>
      <c r="AB22" s="55"/>
      <c r="AC22" s="55"/>
    </row>
    <row r="23" ht="15.75" customHeight="1">
      <c r="A23" s="55" t="s">
        <v>602</v>
      </c>
      <c r="B23" s="55" t="s">
        <v>93</v>
      </c>
      <c r="C23" s="55" t="s">
        <v>609</v>
      </c>
      <c r="D23" s="56" t="s">
        <v>15</v>
      </c>
      <c r="E23" s="56" t="s">
        <v>16</v>
      </c>
      <c r="F23" s="44" t="s">
        <v>17</v>
      </c>
      <c r="G23" s="44" t="s">
        <v>25</v>
      </c>
      <c r="H23" s="56">
        <f t="shared" si="1"/>
        <v>7</v>
      </c>
      <c r="I23" s="58">
        <v>218.0</v>
      </c>
      <c r="J23" s="58">
        <f t="shared" si="2"/>
        <v>6.228571429</v>
      </c>
      <c r="K23" s="55" t="s">
        <v>642</v>
      </c>
      <c r="L23" s="55" t="s">
        <v>298</v>
      </c>
      <c r="M23" s="55" t="s">
        <v>643</v>
      </c>
      <c r="N23" s="55">
        <f t="shared" si="3"/>
        <v>5</v>
      </c>
      <c r="P23" s="73">
        <v>45887.0</v>
      </c>
      <c r="Q23" s="76">
        <v>45891.0</v>
      </c>
      <c r="R23" s="55"/>
      <c r="S23" s="55"/>
      <c r="T23" s="55"/>
      <c r="U23" s="55"/>
      <c r="V23" s="55"/>
      <c r="W23" s="55"/>
      <c r="X23" s="55"/>
      <c r="Y23" s="55"/>
      <c r="Z23" s="55"/>
      <c r="AA23" s="55"/>
      <c r="AB23" s="55"/>
      <c r="AC23" s="55"/>
    </row>
    <row r="24" ht="15.75" customHeight="1">
      <c r="A24" s="55" t="s">
        <v>602</v>
      </c>
      <c r="B24" s="55" t="s">
        <v>46</v>
      </c>
      <c r="C24" s="55" t="s">
        <v>611</v>
      </c>
      <c r="D24" s="56" t="s">
        <v>42</v>
      </c>
      <c r="E24" s="56" t="s">
        <v>43</v>
      </c>
      <c r="F24" s="44" t="s">
        <v>17</v>
      </c>
      <c r="G24" s="44" t="s">
        <v>25</v>
      </c>
      <c r="H24" s="56">
        <f t="shared" si="1"/>
        <v>7</v>
      </c>
      <c r="I24" s="58">
        <v>230.0</v>
      </c>
      <c r="J24" s="58">
        <f t="shared" si="2"/>
        <v>6.571428571</v>
      </c>
      <c r="K24" s="55" t="s">
        <v>612</v>
      </c>
      <c r="L24" s="55" t="s">
        <v>298</v>
      </c>
      <c r="M24" s="55" t="s">
        <v>613</v>
      </c>
      <c r="N24" s="55">
        <f t="shared" si="3"/>
        <v>5</v>
      </c>
      <c r="P24" s="73">
        <v>45887.0</v>
      </c>
      <c r="Q24" s="76">
        <v>45891.0</v>
      </c>
      <c r="R24" s="55"/>
      <c r="S24" s="55"/>
      <c r="T24" s="55"/>
      <c r="U24" s="55"/>
      <c r="V24" s="55"/>
      <c r="W24" s="55"/>
      <c r="X24" s="55"/>
      <c r="Y24" s="55"/>
      <c r="Z24" s="55"/>
      <c r="AA24" s="55"/>
      <c r="AB24" s="55"/>
      <c r="AC24" s="55"/>
    </row>
    <row r="25" ht="15.75" customHeight="1">
      <c r="A25" s="55" t="s">
        <v>602</v>
      </c>
      <c r="B25" s="55" t="s">
        <v>141</v>
      </c>
      <c r="C25" s="55" t="s">
        <v>614</v>
      </c>
      <c r="D25" s="56" t="s">
        <v>42</v>
      </c>
      <c r="E25" s="56" t="s">
        <v>43</v>
      </c>
      <c r="F25" s="44" t="s">
        <v>17</v>
      </c>
      <c r="G25" s="44" t="s">
        <v>25</v>
      </c>
      <c r="H25" s="56">
        <f t="shared" si="1"/>
        <v>7</v>
      </c>
      <c r="I25" s="58">
        <v>299.0</v>
      </c>
      <c r="J25" s="58">
        <f t="shared" si="2"/>
        <v>8.542857143</v>
      </c>
      <c r="K25" s="55" t="s">
        <v>615</v>
      </c>
      <c r="L25" s="55">
        <v>7.0</v>
      </c>
      <c r="M25" s="55" t="s">
        <v>632</v>
      </c>
      <c r="N25" s="55">
        <f t="shared" si="3"/>
        <v>5</v>
      </c>
      <c r="P25" s="73">
        <v>45887.0</v>
      </c>
      <c r="Q25" s="76">
        <v>45891.0</v>
      </c>
      <c r="R25" s="55"/>
      <c r="S25" s="55"/>
      <c r="T25" s="55"/>
      <c r="U25" s="55"/>
      <c r="V25" s="55"/>
      <c r="W25" s="55"/>
      <c r="X25" s="55"/>
      <c r="Y25" s="55"/>
      <c r="Z25" s="55"/>
      <c r="AA25" s="55"/>
      <c r="AB25" s="55"/>
      <c r="AC25" s="55"/>
    </row>
    <row r="26" ht="15.75" customHeight="1">
      <c r="A26" s="55" t="s">
        <v>602</v>
      </c>
      <c r="B26" s="55" t="s">
        <v>93</v>
      </c>
      <c r="C26" s="55" t="s">
        <v>644</v>
      </c>
      <c r="D26" s="56" t="s">
        <v>15</v>
      </c>
      <c r="E26" s="56" t="s">
        <v>16</v>
      </c>
      <c r="F26" s="44" t="s">
        <v>17</v>
      </c>
      <c r="G26" s="44" t="s">
        <v>25</v>
      </c>
      <c r="H26" s="56">
        <f t="shared" si="1"/>
        <v>7</v>
      </c>
      <c r="I26" s="58">
        <v>218.0</v>
      </c>
      <c r="J26" s="58">
        <f t="shared" si="2"/>
        <v>6.228571429</v>
      </c>
      <c r="K26" s="55" t="s">
        <v>645</v>
      </c>
      <c r="L26" s="55" t="s">
        <v>298</v>
      </c>
      <c r="M26" s="55" t="s">
        <v>635</v>
      </c>
      <c r="N26" s="55">
        <f t="shared" si="3"/>
        <v>5</v>
      </c>
      <c r="P26" s="73">
        <v>45894.0</v>
      </c>
      <c r="Q26" s="73">
        <v>45898.0</v>
      </c>
      <c r="R26" s="55"/>
      <c r="S26" s="55"/>
      <c r="T26" s="55"/>
      <c r="U26" s="55"/>
      <c r="V26" s="55"/>
      <c r="W26" s="55"/>
      <c r="X26" s="55"/>
      <c r="Y26" s="55"/>
      <c r="Z26" s="55"/>
      <c r="AA26" s="55"/>
      <c r="AB26" s="55"/>
      <c r="AC26" s="55"/>
    </row>
    <row r="27" ht="15.75" customHeight="1">
      <c r="A27" s="55" t="s">
        <v>602</v>
      </c>
      <c r="B27" s="55" t="s">
        <v>93</v>
      </c>
      <c r="C27" s="50" t="s">
        <v>646</v>
      </c>
      <c r="D27" s="51" t="s">
        <v>42</v>
      </c>
      <c r="E27" s="51" t="s">
        <v>43</v>
      </c>
      <c r="F27" s="44" t="s">
        <v>17</v>
      </c>
      <c r="G27" s="44" t="s">
        <v>25</v>
      </c>
      <c r="H27" s="56">
        <f t="shared" si="1"/>
        <v>7</v>
      </c>
      <c r="I27" s="53">
        <v>230.0</v>
      </c>
      <c r="J27" s="58">
        <f t="shared" si="2"/>
        <v>6.571428571</v>
      </c>
      <c r="K27" s="50" t="s">
        <v>647</v>
      </c>
      <c r="L27" s="55" t="s">
        <v>298</v>
      </c>
      <c r="M27" s="55" t="s">
        <v>648</v>
      </c>
      <c r="N27" s="55">
        <f t="shared" si="3"/>
        <v>5</v>
      </c>
      <c r="P27" s="73">
        <v>45894.0</v>
      </c>
      <c r="Q27" s="73">
        <v>45898.0</v>
      </c>
      <c r="R27" s="55"/>
      <c r="S27" s="55"/>
      <c r="T27" s="55"/>
      <c r="U27" s="55"/>
      <c r="V27" s="55"/>
      <c r="W27" s="55"/>
      <c r="X27" s="55"/>
      <c r="Y27" s="55"/>
      <c r="Z27" s="55"/>
      <c r="AA27" s="55"/>
      <c r="AB27" s="55"/>
      <c r="AC27" s="55"/>
    </row>
    <row r="28" ht="15.75" customHeight="1">
      <c r="A28" s="55" t="s">
        <v>602</v>
      </c>
      <c r="B28" s="55" t="s">
        <v>93</v>
      </c>
      <c r="C28" s="55" t="s">
        <v>649</v>
      </c>
      <c r="D28" s="56" t="s">
        <v>15</v>
      </c>
      <c r="E28" s="56" t="s">
        <v>16</v>
      </c>
      <c r="F28" s="44" t="s">
        <v>17</v>
      </c>
      <c r="G28" s="44" t="s">
        <v>25</v>
      </c>
      <c r="H28" s="56">
        <f t="shared" si="1"/>
        <v>7</v>
      </c>
      <c r="I28" s="58">
        <v>218.0</v>
      </c>
      <c r="J28" s="58">
        <f t="shared" si="2"/>
        <v>6.228571429</v>
      </c>
      <c r="K28" s="55" t="s">
        <v>650</v>
      </c>
      <c r="L28" s="55" t="s">
        <v>298</v>
      </c>
      <c r="M28" s="55" t="s">
        <v>651</v>
      </c>
      <c r="N28" s="55">
        <f t="shared" si="3"/>
        <v>5</v>
      </c>
      <c r="P28" s="73">
        <v>45894.0</v>
      </c>
      <c r="Q28" s="73">
        <v>45898.0</v>
      </c>
      <c r="R28" s="55"/>
      <c r="S28" s="55"/>
      <c r="T28" s="55"/>
      <c r="U28" s="55"/>
      <c r="V28" s="55"/>
      <c r="W28" s="55"/>
      <c r="X28" s="55"/>
      <c r="Y28" s="55"/>
      <c r="Z28" s="55"/>
      <c r="AA28" s="55"/>
      <c r="AB28" s="55"/>
      <c r="AC28" s="55"/>
    </row>
    <row r="29" ht="15.75" customHeight="1">
      <c r="A29" s="55" t="s">
        <v>602</v>
      </c>
      <c r="B29" s="55" t="s">
        <v>141</v>
      </c>
      <c r="C29" s="55" t="s">
        <v>630</v>
      </c>
      <c r="D29" s="56" t="s">
        <v>42</v>
      </c>
      <c r="E29" s="56" t="s">
        <v>43</v>
      </c>
      <c r="F29" s="44" t="s">
        <v>652</v>
      </c>
      <c r="G29" s="44" t="s">
        <v>653</v>
      </c>
      <c r="H29" s="56">
        <f t="shared" si="1"/>
        <v>1</v>
      </c>
      <c r="I29" s="58">
        <v>299.0</v>
      </c>
      <c r="J29" s="58">
        <f t="shared" si="2"/>
        <v>59.8</v>
      </c>
      <c r="K29" s="55" t="s">
        <v>654</v>
      </c>
      <c r="L29" s="55">
        <v>6.0</v>
      </c>
      <c r="M29" s="55" t="s">
        <v>655</v>
      </c>
      <c r="N29" s="55">
        <f t="shared" si="3"/>
        <v>5</v>
      </c>
      <c r="P29" s="73">
        <v>45894.0</v>
      </c>
      <c r="Q29" s="73">
        <v>45898.0</v>
      </c>
      <c r="R29" s="55"/>
      <c r="S29" s="55"/>
      <c r="T29" s="55"/>
      <c r="U29" s="55"/>
      <c r="V29" s="55"/>
      <c r="W29" s="55"/>
      <c r="X29" s="55"/>
      <c r="Y29" s="55"/>
      <c r="Z29" s="55"/>
      <c r="AA29" s="55"/>
      <c r="AB29" s="55"/>
      <c r="AC29" s="55"/>
    </row>
    <row r="30" ht="15.75" customHeight="1">
      <c r="A30" s="55" t="s">
        <v>656</v>
      </c>
      <c r="B30" s="55" t="s">
        <v>46</v>
      </c>
      <c r="C30" s="55" t="s">
        <v>657</v>
      </c>
      <c r="D30" s="56" t="s">
        <v>143</v>
      </c>
      <c r="E30" s="56" t="s">
        <v>144</v>
      </c>
      <c r="F30" s="44" t="s">
        <v>17</v>
      </c>
      <c r="G30" s="44" t="s">
        <v>25</v>
      </c>
      <c r="H30" s="56">
        <f t="shared" si="1"/>
        <v>7</v>
      </c>
      <c r="I30" s="58">
        <v>150.0</v>
      </c>
      <c r="J30" s="58">
        <f t="shared" si="2"/>
        <v>0.4285714286</v>
      </c>
      <c r="K30" s="55" t="s">
        <v>658</v>
      </c>
      <c r="L30" s="55" t="s">
        <v>297</v>
      </c>
      <c r="M30" s="55" t="s">
        <v>659</v>
      </c>
      <c r="N30" s="55">
        <f t="shared" si="3"/>
        <v>50</v>
      </c>
      <c r="P30" s="73">
        <v>45955.0</v>
      </c>
      <c r="Q30" s="73">
        <v>46004.0</v>
      </c>
      <c r="R30" s="55"/>
      <c r="S30" s="55"/>
      <c r="T30" s="55"/>
      <c r="U30" s="55"/>
      <c r="V30" s="55"/>
      <c r="W30" s="55"/>
      <c r="X30" s="55"/>
      <c r="Y30" s="55"/>
      <c r="Z30" s="55"/>
      <c r="AA30" s="55"/>
      <c r="AB30" s="55"/>
      <c r="AC30" s="55"/>
    </row>
    <row r="31" ht="15.75" customHeight="1">
      <c r="A31" s="50" t="s">
        <v>660</v>
      </c>
      <c r="B31" s="50" t="s">
        <v>93</v>
      </c>
      <c r="C31" s="50" t="s">
        <v>661</v>
      </c>
      <c r="D31" s="51" t="s">
        <v>662</v>
      </c>
      <c r="E31" s="51" t="s">
        <v>662</v>
      </c>
      <c r="F31" s="44" t="s">
        <v>17</v>
      </c>
      <c r="G31" s="56" t="s">
        <v>663</v>
      </c>
      <c r="H31" s="56">
        <f t="shared" si="1"/>
        <v>8</v>
      </c>
      <c r="I31" s="53" t="s">
        <v>297</v>
      </c>
      <c r="J31" s="58" t="str">
        <f t="shared" si="2"/>
        <v>#VALUE!</v>
      </c>
      <c r="K31" s="50" t="s">
        <v>664</v>
      </c>
      <c r="L31" s="55" t="s">
        <v>297</v>
      </c>
      <c r="M31" s="50" t="s">
        <v>665</v>
      </c>
      <c r="N31" s="55">
        <f t="shared" si="3"/>
        <v>73</v>
      </c>
      <c r="O31" s="55"/>
      <c r="P31" s="75">
        <v>45828.0</v>
      </c>
      <c r="Q31" s="75">
        <v>45900.0</v>
      </c>
      <c r="R31" s="55"/>
      <c r="S31" s="55"/>
      <c r="T31" s="55"/>
      <c r="U31" s="55"/>
      <c r="V31" s="55"/>
      <c r="W31" s="55"/>
      <c r="X31" s="55"/>
      <c r="Y31" s="55"/>
      <c r="Z31" s="55"/>
      <c r="AA31" s="55"/>
      <c r="AB31" s="55"/>
      <c r="AC31" s="55"/>
    </row>
    <row r="32" ht="15.75" customHeight="1">
      <c r="A32" s="50" t="s">
        <v>660</v>
      </c>
      <c r="B32" s="55" t="s">
        <v>187</v>
      </c>
      <c r="C32" s="55" t="s">
        <v>666</v>
      </c>
      <c r="D32" s="56" t="s">
        <v>667</v>
      </c>
      <c r="E32" s="56" t="s">
        <v>667</v>
      </c>
      <c r="F32" s="56" t="s">
        <v>668</v>
      </c>
      <c r="G32" s="56" t="s">
        <v>669</v>
      </c>
      <c r="H32" s="56">
        <f t="shared" si="1"/>
        <v>2</v>
      </c>
      <c r="I32" s="58" t="s">
        <v>297</v>
      </c>
      <c r="J32" s="58" t="str">
        <f t="shared" si="2"/>
        <v>#VALUE!</v>
      </c>
      <c r="K32" s="55" t="s">
        <v>670</v>
      </c>
      <c r="L32" s="55" t="s">
        <v>297</v>
      </c>
      <c r="M32" s="78">
        <v>45874.0</v>
      </c>
      <c r="N32" s="55">
        <v>1.0</v>
      </c>
      <c r="O32" s="55"/>
      <c r="P32" s="55"/>
      <c r="Q32" s="55"/>
      <c r="R32" s="55"/>
      <c r="S32" s="55"/>
      <c r="T32" s="55"/>
      <c r="U32" s="55"/>
      <c r="V32" s="55"/>
      <c r="W32" s="55"/>
      <c r="X32" s="55"/>
      <c r="Y32" s="55"/>
      <c r="Z32" s="55"/>
      <c r="AA32" s="55"/>
      <c r="AB32" s="55"/>
      <c r="AC32" s="55"/>
    </row>
    <row r="33" ht="15.75" customHeight="1">
      <c r="A33" s="50" t="s">
        <v>660</v>
      </c>
      <c r="B33" s="55" t="s">
        <v>35</v>
      </c>
      <c r="C33" s="55" t="s">
        <v>671</v>
      </c>
      <c r="D33" s="56" t="s">
        <v>667</v>
      </c>
      <c r="E33" s="56" t="s">
        <v>667</v>
      </c>
      <c r="F33" s="56" t="s">
        <v>668</v>
      </c>
      <c r="G33" s="56" t="s">
        <v>669</v>
      </c>
      <c r="H33" s="56">
        <f t="shared" si="1"/>
        <v>2</v>
      </c>
      <c r="I33" s="58" t="s">
        <v>297</v>
      </c>
      <c r="J33" s="58" t="str">
        <f t="shared" si="2"/>
        <v>#VALUE!</v>
      </c>
      <c r="K33" s="55" t="s">
        <v>672</v>
      </c>
      <c r="L33" s="55" t="s">
        <v>297</v>
      </c>
      <c r="M33" s="78" t="s">
        <v>673</v>
      </c>
      <c r="N33" s="55">
        <v>1.0</v>
      </c>
      <c r="O33" s="55"/>
      <c r="P33" s="55"/>
      <c r="Q33" s="55"/>
      <c r="R33" s="55"/>
      <c r="S33" s="55"/>
      <c r="T33" s="55"/>
      <c r="U33" s="55"/>
      <c r="V33" s="55"/>
      <c r="W33" s="55"/>
      <c r="X33" s="55"/>
      <c r="Y33" s="55"/>
      <c r="Z33" s="55"/>
      <c r="AA33" s="55"/>
      <c r="AB33" s="55"/>
      <c r="AC33" s="55"/>
    </row>
    <row r="34" ht="15.75" customHeight="1">
      <c r="A34" s="55" t="s">
        <v>674</v>
      </c>
      <c r="B34" s="55" t="s">
        <v>93</v>
      </c>
      <c r="C34" s="55" t="s">
        <v>675</v>
      </c>
      <c r="D34" s="56" t="s">
        <v>662</v>
      </c>
      <c r="E34" s="56" t="s">
        <v>662</v>
      </c>
      <c r="F34" s="51" t="s">
        <v>25</v>
      </c>
      <c r="G34" s="51" t="s">
        <v>663</v>
      </c>
      <c r="H34" s="56">
        <f t="shared" si="1"/>
        <v>1</v>
      </c>
      <c r="I34" s="58" t="s">
        <v>297</v>
      </c>
      <c r="J34" s="58" t="str">
        <f t="shared" si="2"/>
        <v>#VALUE!</v>
      </c>
      <c r="K34" s="55" t="s">
        <v>676</v>
      </c>
      <c r="L34" s="55" t="s">
        <v>297</v>
      </c>
      <c r="M34" s="78">
        <v>45875.0</v>
      </c>
      <c r="N34" s="55">
        <v>1.0</v>
      </c>
      <c r="O34" s="55"/>
      <c r="P34" s="55"/>
      <c r="Q34" s="55"/>
      <c r="R34" s="55"/>
      <c r="S34" s="55"/>
      <c r="T34" s="55"/>
      <c r="U34" s="55"/>
      <c r="V34" s="55"/>
      <c r="W34" s="55"/>
      <c r="X34" s="55"/>
      <c r="Y34" s="55"/>
      <c r="Z34" s="55"/>
      <c r="AA34" s="55"/>
      <c r="AB34" s="55"/>
      <c r="AC34" s="55"/>
    </row>
    <row r="35" ht="15.75" customHeight="1">
      <c r="A35" s="50" t="s">
        <v>677</v>
      </c>
      <c r="B35" s="50" t="s">
        <v>46</v>
      </c>
      <c r="C35" s="50" t="s">
        <v>678</v>
      </c>
      <c r="D35" s="51" t="s">
        <v>679</v>
      </c>
      <c r="E35" s="51" t="s">
        <v>679</v>
      </c>
      <c r="F35" s="56" t="s">
        <v>50</v>
      </c>
      <c r="G35" s="56" t="s">
        <v>680</v>
      </c>
      <c r="H35" s="56">
        <f t="shared" si="1"/>
        <v>0.5</v>
      </c>
      <c r="I35" s="53" t="s">
        <v>297</v>
      </c>
      <c r="J35" s="58" t="str">
        <f t="shared" si="2"/>
        <v>#VALUE!</v>
      </c>
      <c r="K35" s="50" t="s">
        <v>681</v>
      </c>
      <c r="L35" s="55" t="s">
        <v>297</v>
      </c>
      <c r="M35" s="79">
        <v>45876.0</v>
      </c>
      <c r="N35" s="55">
        <v>1.0</v>
      </c>
      <c r="O35" s="55"/>
      <c r="P35" s="55"/>
      <c r="Q35" s="55"/>
      <c r="R35" s="55"/>
      <c r="S35" s="55"/>
      <c r="T35" s="55"/>
      <c r="U35" s="55"/>
      <c r="V35" s="55"/>
      <c r="W35" s="55"/>
      <c r="X35" s="55"/>
      <c r="Y35" s="55"/>
      <c r="Z35" s="55"/>
      <c r="AA35" s="55"/>
      <c r="AB35" s="55"/>
      <c r="AC35" s="55"/>
    </row>
    <row r="36" ht="15.75" customHeight="1">
      <c r="A36" s="50" t="s">
        <v>682</v>
      </c>
      <c r="B36" s="50" t="s">
        <v>64</v>
      </c>
      <c r="C36" s="50" t="s">
        <v>683</v>
      </c>
      <c r="D36" s="51" t="s">
        <v>684</v>
      </c>
      <c r="E36" s="51" t="s">
        <v>685</v>
      </c>
      <c r="F36" s="56" t="s">
        <v>653</v>
      </c>
      <c r="G36" s="56" t="s">
        <v>25</v>
      </c>
      <c r="H36" s="56">
        <f t="shared" si="1"/>
        <v>2</v>
      </c>
      <c r="I36" s="53" t="s">
        <v>297</v>
      </c>
      <c r="J36" s="58" t="str">
        <f t="shared" si="2"/>
        <v>#VALUE!</v>
      </c>
      <c r="K36" s="50" t="s">
        <v>686</v>
      </c>
      <c r="L36" s="50" t="s">
        <v>298</v>
      </c>
      <c r="M36" s="79">
        <v>45876.0</v>
      </c>
      <c r="N36" s="55">
        <v>1.0</v>
      </c>
      <c r="O36" s="55"/>
      <c r="P36" s="55"/>
      <c r="Q36" s="55"/>
      <c r="R36" s="55"/>
      <c r="S36" s="55"/>
      <c r="T36" s="55"/>
      <c r="U36" s="55"/>
      <c r="V36" s="55"/>
      <c r="W36" s="55"/>
      <c r="X36" s="55"/>
      <c r="Y36" s="55"/>
      <c r="Z36" s="55"/>
      <c r="AA36" s="55"/>
      <c r="AB36" s="55"/>
      <c r="AC36" s="55"/>
    </row>
    <row r="37" ht="15.75" customHeight="1">
      <c r="A37" s="55" t="s">
        <v>660</v>
      </c>
      <c r="B37" s="55" t="s">
        <v>64</v>
      </c>
      <c r="C37" s="55" t="s">
        <v>687</v>
      </c>
      <c r="D37" s="56" t="s">
        <v>679</v>
      </c>
      <c r="E37" s="56" t="s">
        <v>679</v>
      </c>
      <c r="F37" s="56" t="s">
        <v>668</v>
      </c>
      <c r="G37" s="56" t="s">
        <v>669</v>
      </c>
      <c r="H37" s="56">
        <f t="shared" si="1"/>
        <v>2</v>
      </c>
      <c r="I37" s="58" t="s">
        <v>297</v>
      </c>
      <c r="J37" s="58" t="str">
        <f t="shared" si="2"/>
        <v>#VALUE!</v>
      </c>
      <c r="K37" s="55" t="s">
        <v>688</v>
      </c>
      <c r="L37" s="55" t="s">
        <v>297</v>
      </c>
      <c r="M37" s="78">
        <v>45876.0</v>
      </c>
      <c r="N37" s="55">
        <v>1.0</v>
      </c>
      <c r="O37" s="55"/>
      <c r="P37" s="55"/>
      <c r="Q37" s="55"/>
      <c r="R37" s="55"/>
      <c r="S37" s="55"/>
      <c r="T37" s="55"/>
      <c r="U37" s="55"/>
      <c r="V37" s="55"/>
      <c r="W37" s="55"/>
      <c r="X37" s="55"/>
      <c r="Y37" s="55"/>
      <c r="Z37" s="55"/>
      <c r="AA37" s="55"/>
      <c r="AB37" s="55"/>
      <c r="AC37" s="55"/>
    </row>
    <row r="38" ht="15.75" customHeight="1">
      <c r="A38" s="55" t="s">
        <v>689</v>
      </c>
      <c r="B38" s="55" t="s">
        <v>690</v>
      </c>
      <c r="C38" s="55" t="s">
        <v>691</v>
      </c>
      <c r="D38" s="56" t="s">
        <v>662</v>
      </c>
      <c r="E38" s="56" t="s">
        <v>662</v>
      </c>
      <c r="F38" s="56" t="s">
        <v>25</v>
      </c>
      <c r="G38" s="56" t="s">
        <v>663</v>
      </c>
      <c r="H38" s="56">
        <f t="shared" si="1"/>
        <v>1</v>
      </c>
      <c r="I38" s="58" t="s">
        <v>297</v>
      </c>
      <c r="J38" s="58" t="str">
        <f t="shared" si="2"/>
        <v>#VALUE!</v>
      </c>
      <c r="K38" s="55" t="s">
        <v>692</v>
      </c>
      <c r="L38" s="55" t="s">
        <v>297</v>
      </c>
      <c r="M38" s="78">
        <v>45876.0</v>
      </c>
      <c r="N38" s="55">
        <v>1.0</v>
      </c>
      <c r="O38" s="55"/>
      <c r="P38" s="55"/>
      <c r="Q38" s="55"/>
      <c r="R38" s="55"/>
      <c r="S38" s="55"/>
      <c r="T38" s="55"/>
      <c r="U38" s="55"/>
      <c r="V38" s="55"/>
      <c r="W38" s="55"/>
      <c r="X38" s="55"/>
      <c r="Y38" s="55"/>
      <c r="Z38" s="55"/>
      <c r="AA38" s="55"/>
      <c r="AB38" s="55"/>
      <c r="AC38" s="55"/>
    </row>
    <row r="39" ht="15.75" customHeight="1">
      <c r="A39" s="55" t="s">
        <v>693</v>
      </c>
      <c r="B39" s="55" t="s">
        <v>208</v>
      </c>
      <c r="C39" s="55" t="s">
        <v>694</v>
      </c>
      <c r="D39" s="56" t="s">
        <v>695</v>
      </c>
      <c r="E39" s="56" t="s">
        <v>695</v>
      </c>
      <c r="F39" s="56" t="s">
        <v>696</v>
      </c>
      <c r="G39" s="56" t="s">
        <v>697</v>
      </c>
      <c r="H39" s="56">
        <f t="shared" si="1"/>
        <v>1</v>
      </c>
      <c r="I39" s="58" t="s">
        <v>297</v>
      </c>
      <c r="J39" s="58" t="str">
        <f t="shared" si="2"/>
        <v>#VALUE!</v>
      </c>
      <c r="K39" s="55" t="s">
        <v>698</v>
      </c>
      <c r="L39" s="55" t="s">
        <v>297</v>
      </c>
      <c r="M39" s="78">
        <v>45876.0</v>
      </c>
      <c r="N39" s="55">
        <v>1.0</v>
      </c>
      <c r="O39" s="55"/>
      <c r="P39" s="55"/>
      <c r="Q39" s="55"/>
      <c r="R39" s="55"/>
      <c r="S39" s="55"/>
      <c r="T39" s="55"/>
      <c r="U39" s="55"/>
      <c r="V39" s="55"/>
      <c r="W39" s="55"/>
      <c r="X39" s="55"/>
      <c r="Y39" s="55"/>
      <c r="Z39" s="55"/>
      <c r="AA39" s="55"/>
      <c r="AB39" s="55"/>
      <c r="AC39" s="55"/>
    </row>
    <row r="40" ht="15.75" customHeight="1">
      <c r="A40" s="55" t="s">
        <v>677</v>
      </c>
      <c r="B40" s="55" t="s">
        <v>208</v>
      </c>
      <c r="C40" s="55" t="s">
        <v>699</v>
      </c>
      <c r="D40" s="56" t="s">
        <v>679</v>
      </c>
      <c r="E40" s="56" t="s">
        <v>679</v>
      </c>
      <c r="F40" s="56" t="s">
        <v>700</v>
      </c>
      <c r="G40" s="56" t="s">
        <v>50</v>
      </c>
      <c r="H40" s="56">
        <f t="shared" si="1"/>
        <v>0.5</v>
      </c>
      <c r="I40" s="58" t="s">
        <v>297</v>
      </c>
      <c r="J40" s="58" t="str">
        <f t="shared" si="2"/>
        <v>#VALUE!</v>
      </c>
      <c r="K40" s="55" t="s">
        <v>701</v>
      </c>
      <c r="L40" s="55" t="s">
        <v>297</v>
      </c>
      <c r="M40" s="78">
        <v>45877.0</v>
      </c>
      <c r="N40" s="55">
        <v>1.0</v>
      </c>
      <c r="O40" s="55"/>
      <c r="P40" s="55"/>
      <c r="Q40" s="55"/>
      <c r="R40" s="55"/>
      <c r="S40" s="55"/>
      <c r="T40" s="55"/>
      <c r="U40" s="55"/>
      <c r="V40" s="55"/>
      <c r="W40" s="55"/>
      <c r="X40" s="55"/>
      <c r="Y40" s="55"/>
      <c r="Z40" s="55"/>
      <c r="AA40" s="55"/>
      <c r="AB40" s="55"/>
      <c r="AC40" s="55"/>
    </row>
    <row r="41" ht="15.75" customHeight="1">
      <c r="A41" s="50" t="s">
        <v>660</v>
      </c>
      <c r="B41" s="55" t="s">
        <v>208</v>
      </c>
      <c r="C41" s="55" t="s">
        <v>702</v>
      </c>
      <c r="D41" s="56" t="s">
        <v>667</v>
      </c>
      <c r="E41" s="56" t="s">
        <v>667</v>
      </c>
      <c r="F41" s="56" t="s">
        <v>668</v>
      </c>
      <c r="G41" s="56" t="s">
        <v>669</v>
      </c>
      <c r="H41" s="56">
        <f t="shared" si="1"/>
        <v>2</v>
      </c>
      <c r="I41" s="58" t="s">
        <v>297</v>
      </c>
      <c r="J41" s="58" t="str">
        <f t="shared" si="2"/>
        <v>#VALUE!</v>
      </c>
      <c r="K41" s="55" t="s">
        <v>703</v>
      </c>
      <c r="L41" s="55" t="s">
        <v>704</v>
      </c>
      <c r="M41" s="78">
        <v>45877.0</v>
      </c>
      <c r="N41" s="55">
        <v>1.0</v>
      </c>
      <c r="O41" s="55"/>
      <c r="P41" s="55"/>
      <c r="Q41" s="55"/>
      <c r="R41" s="55"/>
      <c r="S41" s="55"/>
      <c r="T41" s="55"/>
      <c r="U41" s="55"/>
      <c r="V41" s="55"/>
      <c r="W41" s="55"/>
      <c r="X41" s="55"/>
      <c r="Y41" s="55"/>
      <c r="Z41" s="55"/>
      <c r="AA41" s="55"/>
      <c r="AB41" s="55"/>
      <c r="AC41" s="55"/>
    </row>
    <row r="42" ht="15.75" customHeight="1">
      <c r="A42" s="55" t="s">
        <v>677</v>
      </c>
      <c r="B42" s="55" t="s">
        <v>208</v>
      </c>
      <c r="C42" s="55" t="s">
        <v>705</v>
      </c>
      <c r="D42" s="56" t="s">
        <v>679</v>
      </c>
      <c r="E42" s="56" t="s">
        <v>679</v>
      </c>
      <c r="F42" s="56" t="s">
        <v>700</v>
      </c>
      <c r="G42" s="56" t="s">
        <v>50</v>
      </c>
      <c r="H42" s="56">
        <f t="shared" si="1"/>
        <v>0.5</v>
      </c>
      <c r="I42" s="58" t="s">
        <v>297</v>
      </c>
      <c r="J42" s="58" t="str">
        <f t="shared" si="2"/>
        <v>#VALUE!</v>
      </c>
      <c r="K42" s="55" t="s">
        <v>706</v>
      </c>
      <c r="L42" s="55" t="s">
        <v>297</v>
      </c>
      <c r="M42" s="78">
        <v>45878.0</v>
      </c>
      <c r="N42" s="55">
        <v>1.0</v>
      </c>
      <c r="O42" s="55"/>
      <c r="P42" s="55"/>
      <c r="Q42" s="55"/>
      <c r="R42" s="55"/>
      <c r="S42" s="55"/>
      <c r="T42" s="55"/>
      <c r="U42" s="55"/>
      <c r="V42" s="55"/>
      <c r="W42" s="55"/>
      <c r="X42" s="55"/>
      <c r="Y42" s="55"/>
      <c r="Z42" s="55"/>
      <c r="AA42" s="55"/>
      <c r="AB42" s="55"/>
      <c r="AC42" s="55"/>
    </row>
    <row r="43" ht="15.75" customHeight="1">
      <c r="A43" s="55" t="s">
        <v>660</v>
      </c>
      <c r="B43" s="55" t="s">
        <v>208</v>
      </c>
      <c r="C43" s="55" t="s">
        <v>707</v>
      </c>
      <c r="D43" s="56" t="s">
        <v>667</v>
      </c>
      <c r="E43" s="56" t="s">
        <v>667</v>
      </c>
      <c r="F43" s="56" t="s">
        <v>668</v>
      </c>
      <c r="G43" s="56" t="s">
        <v>669</v>
      </c>
      <c r="H43" s="56">
        <f t="shared" si="1"/>
        <v>2</v>
      </c>
      <c r="I43" s="58" t="s">
        <v>297</v>
      </c>
      <c r="J43" s="58" t="str">
        <f t="shared" si="2"/>
        <v>#VALUE!</v>
      </c>
      <c r="K43" s="55" t="s">
        <v>708</v>
      </c>
      <c r="L43" s="55" t="s">
        <v>704</v>
      </c>
      <c r="M43" s="78">
        <v>45878.0</v>
      </c>
      <c r="N43" s="55">
        <v>1.0</v>
      </c>
      <c r="O43" s="55"/>
      <c r="P43" s="55"/>
      <c r="Q43" s="55"/>
      <c r="R43" s="55"/>
      <c r="S43" s="55"/>
      <c r="T43" s="55"/>
      <c r="U43" s="55"/>
      <c r="V43" s="55"/>
      <c r="W43" s="55"/>
      <c r="X43" s="55"/>
      <c r="Y43" s="55"/>
      <c r="Z43" s="55"/>
      <c r="AA43" s="55"/>
      <c r="AB43" s="55"/>
      <c r="AC43" s="55"/>
    </row>
    <row r="44" ht="15.75" customHeight="1">
      <c r="A44" s="55" t="s">
        <v>660</v>
      </c>
      <c r="B44" s="55" t="s">
        <v>35</v>
      </c>
      <c r="C44" s="55" t="s">
        <v>709</v>
      </c>
      <c r="D44" s="56" t="s">
        <v>667</v>
      </c>
      <c r="E44" s="56" t="s">
        <v>667</v>
      </c>
      <c r="F44" s="56" t="s">
        <v>668</v>
      </c>
      <c r="G44" s="56" t="s">
        <v>669</v>
      </c>
      <c r="H44" s="56">
        <f t="shared" si="1"/>
        <v>2</v>
      </c>
      <c r="I44" s="58" t="s">
        <v>297</v>
      </c>
      <c r="J44" s="58" t="str">
        <f t="shared" si="2"/>
        <v>#VALUE!</v>
      </c>
      <c r="K44" s="55" t="s">
        <v>710</v>
      </c>
      <c r="L44" s="55" t="s">
        <v>704</v>
      </c>
      <c r="M44" s="78">
        <v>45880.0</v>
      </c>
      <c r="N44" s="55">
        <v>1.0</v>
      </c>
      <c r="O44" s="55"/>
      <c r="P44" s="55"/>
      <c r="Q44" s="55"/>
      <c r="R44" s="55"/>
      <c r="S44" s="55"/>
      <c r="T44" s="55"/>
      <c r="U44" s="55"/>
      <c r="V44" s="55"/>
      <c r="W44" s="55"/>
      <c r="X44" s="55"/>
      <c r="Y44" s="55"/>
      <c r="Z44" s="55"/>
      <c r="AA44" s="55"/>
      <c r="AB44" s="55"/>
      <c r="AC44" s="55"/>
    </row>
    <row r="45" ht="15.75" customHeight="1">
      <c r="A45" s="55" t="s">
        <v>711</v>
      </c>
      <c r="B45" s="55" t="s">
        <v>208</v>
      </c>
      <c r="C45" s="55" t="s">
        <v>712</v>
      </c>
      <c r="D45" s="56" t="s">
        <v>667</v>
      </c>
      <c r="E45" s="56" t="s">
        <v>667</v>
      </c>
      <c r="F45" s="56" t="s">
        <v>713</v>
      </c>
      <c r="G45" s="56" t="s">
        <v>32</v>
      </c>
      <c r="H45" s="56">
        <f t="shared" si="1"/>
        <v>1</v>
      </c>
      <c r="I45" s="58" t="s">
        <v>297</v>
      </c>
      <c r="J45" s="58" t="str">
        <f t="shared" si="2"/>
        <v>#VALUE!</v>
      </c>
      <c r="K45" s="55" t="s">
        <v>714</v>
      </c>
      <c r="L45" s="55" t="s">
        <v>297</v>
      </c>
      <c r="M45" s="78">
        <v>45880.0</v>
      </c>
      <c r="N45" s="55">
        <v>1.0</v>
      </c>
      <c r="O45" s="55"/>
      <c r="P45" s="55"/>
      <c r="Q45" s="55"/>
      <c r="R45" s="55"/>
      <c r="S45" s="55"/>
      <c r="T45" s="55"/>
      <c r="U45" s="55"/>
      <c r="V45" s="55"/>
      <c r="W45" s="55"/>
      <c r="X45" s="55"/>
      <c r="Y45" s="55"/>
      <c r="Z45" s="55"/>
      <c r="AA45" s="55"/>
      <c r="AB45" s="55"/>
      <c r="AC45" s="55"/>
    </row>
    <row r="46" ht="15.75" customHeight="1">
      <c r="A46" s="55" t="s">
        <v>715</v>
      </c>
      <c r="B46" s="55" t="s">
        <v>64</v>
      </c>
      <c r="C46" s="55" t="s">
        <v>716</v>
      </c>
      <c r="D46" s="56" t="s">
        <v>662</v>
      </c>
      <c r="E46" s="56" t="s">
        <v>662</v>
      </c>
      <c r="F46" s="56" t="s">
        <v>717</v>
      </c>
      <c r="G46" s="56" t="s">
        <v>718</v>
      </c>
      <c r="H46" s="56">
        <f t="shared" si="1"/>
        <v>3</v>
      </c>
      <c r="I46" s="58" t="s">
        <v>297</v>
      </c>
      <c r="J46" s="58" t="str">
        <f t="shared" si="2"/>
        <v>#VALUE!</v>
      </c>
      <c r="K46" s="55" t="s">
        <v>719</v>
      </c>
      <c r="L46" s="55" t="s">
        <v>704</v>
      </c>
      <c r="M46" s="78">
        <v>45880.0</v>
      </c>
      <c r="N46" s="55">
        <v>1.0</v>
      </c>
      <c r="O46" s="55"/>
      <c r="P46" s="55"/>
      <c r="Q46" s="55"/>
      <c r="R46" s="55"/>
      <c r="S46" s="55"/>
      <c r="T46" s="55"/>
      <c r="U46" s="55"/>
      <c r="V46" s="55"/>
      <c r="W46" s="55"/>
      <c r="X46" s="55"/>
      <c r="Y46" s="55"/>
      <c r="Z46" s="55"/>
      <c r="AA46" s="55"/>
      <c r="AB46" s="55"/>
      <c r="AC46" s="55"/>
    </row>
    <row r="47" ht="15.75" customHeight="1">
      <c r="A47" s="55" t="s">
        <v>720</v>
      </c>
      <c r="B47" s="55" t="s">
        <v>64</v>
      </c>
      <c r="C47" s="55" t="s">
        <v>721</v>
      </c>
      <c r="D47" s="56" t="s">
        <v>90</v>
      </c>
      <c r="E47" s="56" t="s">
        <v>91</v>
      </c>
      <c r="F47" s="56" t="s">
        <v>32</v>
      </c>
      <c r="G47" s="56" t="s">
        <v>697</v>
      </c>
      <c r="H47" s="56">
        <f t="shared" si="1"/>
        <v>1.5</v>
      </c>
      <c r="I47" s="58" t="s">
        <v>297</v>
      </c>
      <c r="J47" s="58" t="str">
        <f t="shared" si="2"/>
        <v>#VALUE!</v>
      </c>
      <c r="K47" s="55" t="s">
        <v>722</v>
      </c>
      <c r="L47" s="55" t="s">
        <v>297</v>
      </c>
      <c r="M47" s="78">
        <v>45880.0</v>
      </c>
      <c r="N47" s="55">
        <v>1.0</v>
      </c>
      <c r="O47" s="55"/>
      <c r="P47" s="55"/>
      <c r="Q47" s="55"/>
      <c r="R47" s="55"/>
      <c r="S47" s="55"/>
      <c r="T47" s="55"/>
      <c r="U47" s="55"/>
      <c r="V47" s="55"/>
      <c r="W47" s="55"/>
      <c r="X47" s="55"/>
      <c r="Y47" s="55"/>
      <c r="Z47" s="55"/>
      <c r="AA47" s="55"/>
      <c r="AB47" s="55"/>
      <c r="AC47" s="55"/>
    </row>
    <row r="48" ht="15.75" customHeight="1">
      <c r="A48" s="55" t="s">
        <v>723</v>
      </c>
      <c r="B48" s="55" t="s">
        <v>208</v>
      </c>
      <c r="C48" s="55" t="s">
        <v>724</v>
      </c>
      <c r="D48" s="56" t="s">
        <v>725</v>
      </c>
      <c r="E48" s="56" t="s">
        <v>725</v>
      </c>
      <c r="F48" s="56" t="s">
        <v>696</v>
      </c>
      <c r="G48" s="56" t="s">
        <v>726</v>
      </c>
      <c r="H48" s="56">
        <f t="shared" si="1"/>
        <v>1.5</v>
      </c>
      <c r="I48" s="58" t="s">
        <v>297</v>
      </c>
      <c r="J48" s="58" t="str">
        <f t="shared" si="2"/>
        <v>#VALUE!</v>
      </c>
      <c r="K48" s="55" t="s">
        <v>727</v>
      </c>
      <c r="L48" s="55" t="s">
        <v>297</v>
      </c>
      <c r="M48" s="78">
        <v>45880.0</v>
      </c>
      <c r="N48" s="55">
        <v>1.0</v>
      </c>
      <c r="O48" s="55"/>
      <c r="P48" s="55"/>
      <c r="Q48" s="55"/>
      <c r="R48" s="55"/>
      <c r="S48" s="55"/>
      <c r="T48" s="55"/>
      <c r="U48" s="55"/>
      <c r="V48" s="55"/>
      <c r="W48" s="55"/>
      <c r="X48" s="55"/>
      <c r="Y48" s="55"/>
      <c r="Z48" s="55"/>
      <c r="AA48" s="55"/>
      <c r="AB48" s="55"/>
      <c r="AC48" s="55"/>
    </row>
    <row r="49" ht="15.75" customHeight="1">
      <c r="A49" s="55" t="s">
        <v>187</v>
      </c>
      <c r="B49" s="55" t="s">
        <v>187</v>
      </c>
      <c r="C49" s="55" t="s">
        <v>728</v>
      </c>
      <c r="D49" s="56" t="s">
        <v>679</v>
      </c>
      <c r="E49" s="56" t="s">
        <v>679</v>
      </c>
      <c r="F49" s="56" t="s">
        <v>717</v>
      </c>
      <c r="G49" s="56" t="s">
        <v>696</v>
      </c>
      <c r="H49" s="56">
        <f t="shared" si="1"/>
        <v>1</v>
      </c>
      <c r="I49" s="58" t="s">
        <v>297</v>
      </c>
      <c r="J49" s="58" t="str">
        <f t="shared" si="2"/>
        <v>#VALUE!</v>
      </c>
      <c r="K49" s="55" t="s">
        <v>729</v>
      </c>
      <c r="L49" s="55" t="s">
        <v>297</v>
      </c>
      <c r="M49" s="78">
        <v>45882.0</v>
      </c>
      <c r="N49" s="55">
        <v>1.0</v>
      </c>
      <c r="O49" s="55"/>
      <c r="P49" s="55"/>
      <c r="Q49" s="55"/>
      <c r="R49" s="55"/>
      <c r="S49" s="55"/>
      <c r="T49" s="55"/>
      <c r="U49" s="55"/>
      <c r="V49" s="55"/>
      <c r="W49" s="55"/>
      <c r="X49" s="55"/>
      <c r="Y49" s="55"/>
      <c r="Z49" s="55"/>
      <c r="AA49" s="55"/>
      <c r="AB49" s="55"/>
      <c r="AC49" s="55"/>
    </row>
    <row r="50" ht="15.75" customHeight="1">
      <c r="A50" s="55" t="s">
        <v>720</v>
      </c>
      <c r="B50" s="55" t="s">
        <v>187</v>
      </c>
      <c r="C50" s="55" t="s">
        <v>730</v>
      </c>
      <c r="D50" s="56" t="s">
        <v>90</v>
      </c>
      <c r="E50" s="56" t="s">
        <v>91</v>
      </c>
      <c r="F50" s="56" t="s">
        <v>653</v>
      </c>
      <c r="G50" s="56" t="s">
        <v>731</v>
      </c>
      <c r="H50" s="56">
        <f t="shared" si="1"/>
        <v>1.5</v>
      </c>
      <c r="I50" s="58" t="s">
        <v>297</v>
      </c>
      <c r="J50" s="58" t="str">
        <f t="shared" si="2"/>
        <v>#VALUE!</v>
      </c>
      <c r="K50" s="55" t="s">
        <v>732</v>
      </c>
      <c r="L50" s="55" t="s">
        <v>297</v>
      </c>
      <c r="M50" s="78">
        <v>45883.0</v>
      </c>
      <c r="N50" s="55">
        <v>1.0</v>
      </c>
      <c r="O50" s="55"/>
      <c r="P50" s="55"/>
      <c r="Q50" s="55"/>
      <c r="R50" s="55"/>
      <c r="S50" s="55"/>
      <c r="T50" s="55"/>
      <c r="U50" s="55"/>
      <c r="V50" s="55"/>
      <c r="W50" s="55"/>
      <c r="X50" s="55"/>
      <c r="Y50" s="55"/>
      <c r="Z50" s="55"/>
      <c r="AA50" s="55"/>
      <c r="AB50" s="55"/>
      <c r="AC50" s="55"/>
    </row>
    <row r="51" ht="15.75" customHeight="1">
      <c r="A51" s="55" t="s">
        <v>733</v>
      </c>
      <c r="B51" s="55" t="s">
        <v>208</v>
      </c>
      <c r="C51" s="55" t="s">
        <v>734</v>
      </c>
      <c r="D51" s="56" t="s">
        <v>662</v>
      </c>
      <c r="E51" s="56" t="s">
        <v>662</v>
      </c>
      <c r="F51" s="56" t="s">
        <v>25</v>
      </c>
      <c r="G51" s="56" t="s">
        <v>663</v>
      </c>
      <c r="H51" s="56">
        <f t="shared" si="1"/>
        <v>1</v>
      </c>
      <c r="I51" s="58" t="s">
        <v>297</v>
      </c>
      <c r="J51" s="58" t="str">
        <f t="shared" si="2"/>
        <v>#VALUE!</v>
      </c>
      <c r="K51" s="55" t="s">
        <v>735</v>
      </c>
      <c r="L51" s="55" t="s">
        <v>297</v>
      </c>
      <c r="M51" s="78">
        <v>45883.0</v>
      </c>
      <c r="N51" s="55">
        <v>1.0</v>
      </c>
      <c r="O51" s="55"/>
      <c r="P51" s="55"/>
      <c r="Q51" s="55"/>
      <c r="R51" s="55"/>
      <c r="S51" s="55"/>
      <c r="T51" s="55"/>
      <c r="U51" s="55"/>
      <c r="V51" s="55"/>
      <c r="W51" s="55"/>
      <c r="X51" s="55"/>
      <c r="Y51" s="55"/>
      <c r="Z51" s="55"/>
      <c r="AA51" s="55"/>
      <c r="AB51" s="55"/>
      <c r="AC51" s="55"/>
    </row>
    <row r="52" ht="15.75" customHeight="1">
      <c r="A52" s="55" t="s">
        <v>693</v>
      </c>
      <c r="B52" s="55" t="s">
        <v>35</v>
      </c>
      <c r="C52" s="55" t="s">
        <v>736</v>
      </c>
      <c r="D52" s="56" t="s">
        <v>90</v>
      </c>
      <c r="E52" s="56" t="s">
        <v>91</v>
      </c>
      <c r="F52" s="56" t="s">
        <v>696</v>
      </c>
      <c r="G52" s="56" t="s">
        <v>726</v>
      </c>
      <c r="H52" s="56">
        <f t="shared" si="1"/>
        <v>1.5</v>
      </c>
      <c r="I52" s="58" t="s">
        <v>297</v>
      </c>
      <c r="J52" s="58" t="str">
        <f t="shared" si="2"/>
        <v>#VALUE!</v>
      </c>
      <c r="K52" s="55" t="s">
        <v>737</v>
      </c>
      <c r="L52" s="55" t="s">
        <v>298</v>
      </c>
      <c r="M52" s="78">
        <v>45883.0</v>
      </c>
      <c r="N52" s="55">
        <v>1.0</v>
      </c>
      <c r="O52" s="55"/>
      <c r="P52" s="55"/>
      <c r="Q52" s="55"/>
      <c r="R52" s="55"/>
      <c r="S52" s="55"/>
      <c r="T52" s="55"/>
      <c r="U52" s="55"/>
      <c r="V52" s="55"/>
      <c r="W52" s="55"/>
      <c r="X52" s="55"/>
      <c r="Y52" s="55"/>
      <c r="Z52" s="55"/>
      <c r="AA52" s="55"/>
      <c r="AB52" s="55"/>
      <c r="AC52" s="55"/>
    </row>
    <row r="53" ht="15.75" customHeight="1">
      <c r="A53" s="55" t="s">
        <v>738</v>
      </c>
      <c r="B53" s="55" t="s">
        <v>208</v>
      </c>
      <c r="C53" s="55" t="s">
        <v>739</v>
      </c>
      <c r="D53" s="56" t="s">
        <v>667</v>
      </c>
      <c r="E53" s="56" t="s">
        <v>667</v>
      </c>
      <c r="F53" s="56" t="s">
        <v>668</v>
      </c>
      <c r="G53" s="56" t="s">
        <v>669</v>
      </c>
      <c r="H53" s="56">
        <f t="shared" si="1"/>
        <v>2</v>
      </c>
      <c r="I53" s="58" t="s">
        <v>297</v>
      </c>
      <c r="J53" s="58" t="str">
        <f t="shared" si="2"/>
        <v>#VALUE!</v>
      </c>
      <c r="K53" s="55" t="s">
        <v>740</v>
      </c>
      <c r="L53" s="55" t="s">
        <v>297</v>
      </c>
      <c r="M53" s="78">
        <v>45885.0</v>
      </c>
      <c r="N53" s="55">
        <v>1.0</v>
      </c>
      <c r="O53" s="55"/>
      <c r="P53" s="55"/>
      <c r="Q53" s="55"/>
      <c r="R53" s="55"/>
      <c r="S53" s="55"/>
      <c r="T53" s="55"/>
      <c r="U53" s="55"/>
      <c r="V53" s="55"/>
      <c r="W53" s="55"/>
      <c r="X53" s="55"/>
      <c r="Y53" s="55"/>
      <c r="Z53" s="55"/>
      <c r="AA53" s="55"/>
      <c r="AB53" s="55"/>
      <c r="AC53" s="55"/>
    </row>
    <row r="54" ht="15.75" customHeight="1">
      <c r="A54" s="55" t="s">
        <v>720</v>
      </c>
      <c r="B54" s="55" t="s">
        <v>35</v>
      </c>
      <c r="C54" s="55" t="s">
        <v>741</v>
      </c>
      <c r="D54" s="56" t="s">
        <v>90</v>
      </c>
      <c r="E54" s="56" t="s">
        <v>91</v>
      </c>
      <c r="F54" s="56" t="s">
        <v>32</v>
      </c>
      <c r="G54" s="56" t="s">
        <v>697</v>
      </c>
      <c r="H54" s="56">
        <f t="shared" si="1"/>
        <v>1.5</v>
      </c>
      <c r="I54" s="58" t="s">
        <v>297</v>
      </c>
      <c r="J54" s="58" t="str">
        <f t="shared" si="2"/>
        <v>#VALUE!</v>
      </c>
      <c r="K54" s="55" t="s">
        <v>742</v>
      </c>
      <c r="L54" s="55" t="s">
        <v>297</v>
      </c>
      <c r="M54" s="78">
        <v>45887.0</v>
      </c>
      <c r="N54" s="55">
        <v>1.0</v>
      </c>
      <c r="O54" s="55"/>
      <c r="P54" s="55"/>
      <c r="Q54" s="55"/>
      <c r="R54" s="55"/>
      <c r="S54" s="55"/>
      <c r="T54" s="55"/>
      <c r="U54" s="55"/>
      <c r="V54" s="55"/>
      <c r="W54" s="55"/>
      <c r="X54" s="55"/>
      <c r="Y54" s="55"/>
      <c r="Z54" s="55"/>
      <c r="AA54" s="55"/>
      <c r="AB54" s="55"/>
      <c r="AC54" s="55"/>
    </row>
    <row r="55" ht="15.75" customHeight="1">
      <c r="A55" s="55" t="s">
        <v>554</v>
      </c>
      <c r="B55" s="55" t="s">
        <v>208</v>
      </c>
      <c r="C55" s="55" t="s">
        <v>743</v>
      </c>
      <c r="D55" s="56" t="s">
        <v>667</v>
      </c>
      <c r="E55" s="56" t="s">
        <v>667</v>
      </c>
      <c r="F55" s="56" t="s">
        <v>717</v>
      </c>
      <c r="G55" s="56" t="s">
        <v>744</v>
      </c>
      <c r="H55" s="56">
        <f t="shared" si="1"/>
        <v>1.5</v>
      </c>
      <c r="I55" s="58" t="s">
        <v>297</v>
      </c>
      <c r="J55" s="58" t="str">
        <f t="shared" si="2"/>
        <v>#VALUE!</v>
      </c>
      <c r="K55" s="55" t="s">
        <v>745</v>
      </c>
      <c r="L55" s="55" t="s">
        <v>297</v>
      </c>
      <c r="M55" s="78">
        <v>45889.0</v>
      </c>
      <c r="N55" s="55">
        <v>1.0</v>
      </c>
      <c r="O55" s="55"/>
      <c r="P55" s="55"/>
      <c r="Q55" s="55"/>
      <c r="R55" s="55"/>
      <c r="S55" s="55"/>
      <c r="T55" s="55"/>
      <c r="U55" s="55"/>
      <c r="V55" s="55"/>
      <c r="W55" s="55"/>
      <c r="X55" s="55"/>
      <c r="Y55" s="55"/>
      <c r="Z55" s="55"/>
      <c r="AA55" s="55"/>
      <c r="AB55" s="55"/>
      <c r="AC55" s="55"/>
    </row>
    <row r="56" ht="15.75" customHeight="1">
      <c r="A56" s="50" t="s">
        <v>746</v>
      </c>
      <c r="B56" s="50" t="s">
        <v>208</v>
      </c>
      <c r="C56" s="55" t="s">
        <v>747</v>
      </c>
      <c r="D56" s="51" t="s">
        <v>662</v>
      </c>
      <c r="E56" s="51" t="s">
        <v>662</v>
      </c>
      <c r="F56" s="56" t="s">
        <v>25</v>
      </c>
      <c r="G56" s="56" t="s">
        <v>663</v>
      </c>
      <c r="H56" s="56">
        <f t="shared" si="1"/>
        <v>1</v>
      </c>
      <c r="I56" s="58" t="s">
        <v>297</v>
      </c>
      <c r="J56" s="58" t="str">
        <f t="shared" si="2"/>
        <v>#VALUE!</v>
      </c>
      <c r="K56" s="50" t="s">
        <v>748</v>
      </c>
      <c r="L56" s="55" t="s">
        <v>297</v>
      </c>
      <c r="M56" s="78">
        <v>45890.0</v>
      </c>
      <c r="N56" s="55">
        <v>1.0</v>
      </c>
      <c r="O56" s="55"/>
      <c r="P56" s="55"/>
      <c r="Q56" s="55"/>
      <c r="R56" s="55"/>
      <c r="S56" s="55"/>
      <c r="T56" s="55"/>
      <c r="U56" s="55"/>
      <c r="V56" s="55"/>
      <c r="W56" s="55"/>
      <c r="X56" s="55"/>
      <c r="Y56" s="55"/>
      <c r="Z56" s="55"/>
      <c r="AA56" s="55"/>
      <c r="AB56" s="55"/>
      <c r="AC56" s="55"/>
    </row>
    <row r="57" ht="15.75" customHeight="1">
      <c r="A57" s="55" t="s">
        <v>720</v>
      </c>
      <c r="B57" s="55" t="s">
        <v>35</v>
      </c>
      <c r="C57" s="55" t="s">
        <v>749</v>
      </c>
      <c r="D57" s="56" t="s">
        <v>90</v>
      </c>
      <c r="E57" s="56" t="s">
        <v>91</v>
      </c>
      <c r="F57" s="56" t="s">
        <v>696</v>
      </c>
      <c r="G57" s="56" t="s">
        <v>697</v>
      </c>
      <c r="H57" s="56">
        <f t="shared" si="1"/>
        <v>1</v>
      </c>
      <c r="I57" s="58" t="s">
        <v>297</v>
      </c>
      <c r="J57" s="58" t="str">
        <f t="shared" si="2"/>
        <v>#VALUE!</v>
      </c>
      <c r="K57" s="55" t="s">
        <v>750</v>
      </c>
      <c r="L57" s="55" t="s">
        <v>298</v>
      </c>
      <c r="M57" s="78">
        <v>45890.0</v>
      </c>
      <c r="N57" s="55">
        <v>1.0</v>
      </c>
      <c r="O57" s="55"/>
      <c r="P57" s="55"/>
      <c r="Q57" s="55"/>
      <c r="R57" s="55"/>
      <c r="S57" s="55"/>
      <c r="T57" s="55"/>
      <c r="U57" s="55"/>
      <c r="V57" s="55"/>
      <c r="W57" s="55"/>
      <c r="X57" s="55"/>
      <c r="Y57" s="55"/>
      <c r="Z57" s="55"/>
      <c r="AA57" s="55"/>
      <c r="AB57" s="55"/>
      <c r="AC57" s="55"/>
    </row>
    <row r="58" ht="15.75" customHeight="1">
      <c r="A58" s="55" t="s">
        <v>660</v>
      </c>
      <c r="B58" s="55" t="s">
        <v>208</v>
      </c>
      <c r="C58" s="55" t="s">
        <v>751</v>
      </c>
      <c r="D58" s="56" t="s">
        <v>667</v>
      </c>
      <c r="E58" s="56" t="s">
        <v>667</v>
      </c>
      <c r="F58" s="56" t="s">
        <v>668</v>
      </c>
      <c r="G58" s="56" t="s">
        <v>669</v>
      </c>
      <c r="H58" s="56">
        <f t="shared" si="1"/>
        <v>2</v>
      </c>
      <c r="I58" s="58" t="s">
        <v>297</v>
      </c>
      <c r="J58" s="58" t="str">
        <f t="shared" si="2"/>
        <v>#VALUE!</v>
      </c>
      <c r="K58" s="55" t="s">
        <v>752</v>
      </c>
      <c r="L58" s="55" t="s">
        <v>297</v>
      </c>
      <c r="M58" s="78">
        <v>45892.0</v>
      </c>
      <c r="N58" s="55">
        <v>1.0</v>
      </c>
      <c r="O58" s="55"/>
      <c r="P58" s="55"/>
      <c r="Q58" s="55"/>
      <c r="R58" s="55"/>
      <c r="S58" s="55"/>
      <c r="T58" s="55"/>
      <c r="U58" s="55"/>
      <c r="V58" s="55"/>
      <c r="W58" s="55"/>
      <c r="X58" s="55"/>
      <c r="Y58" s="55"/>
      <c r="Z58" s="55"/>
      <c r="AA58" s="55"/>
      <c r="AB58" s="55"/>
      <c r="AC58" s="55"/>
    </row>
    <row r="59" ht="15.75" customHeight="1">
      <c r="A59" s="55" t="s">
        <v>720</v>
      </c>
      <c r="B59" s="55" t="s">
        <v>208</v>
      </c>
      <c r="C59" s="55" t="s">
        <v>753</v>
      </c>
      <c r="D59" s="56" t="s">
        <v>90</v>
      </c>
      <c r="E59" s="56" t="s">
        <v>91</v>
      </c>
      <c r="F59" s="56" t="s">
        <v>32</v>
      </c>
      <c r="G59" s="56" t="s">
        <v>697</v>
      </c>
      <c r="H59" s="56">
        <f t="shared" si="1"/>
        <v>1.5</v>
      </c>
      <c r="I59" s="58" t="s">
        <v>297</v>
      </c>
      <c r="J59" s="58" t="str">
        <f t="shared" si="2"/>
        <v>#VALUE!</v>
      </c>
      <c r="K59" s="55" t="s">
        <v>754</v>
      </c>
      <c r="L59" s="55" t="s">
        <v>297</v>
      </c>
      <c r="M59" s="78">
        <v>45894.0</v>
      </c>
      <c r="N59" s="55">
        <v>1.0</v>
      </c>
      <c r="O59" s="55"/>
      <c r="P59" s="55"/>
      <c r="Q59" s="55"/>
      <c r="R59" s="55"/>
      <c r="S59" s="55"/>
      <c r="T59" s="55"/>
      <c r="U59" s="55"/>
      <c r="V59" s="55"/>
      <c r="W59" s="55"/>
      <c r="X59" s="55"/>
      <c r="Y59" s="55"/>
      <c r="Z59" s="55"/>
      <c r="AA59" s="55"/>
      <c r="AB59" s="55"/>
      <c r="AC59" s="55"/>
    </row>
    <row r="60" ht="15.75" customHeight="1">
      <c r="A60" s="55" t="s">
        <v>723</v>
      </c>
      <c r="B60" s="55" t="s">
        <v>208</v>
      </c>
      <c r="C60" s="55" t="s">
        <v>755</v>
      </c>
      <c r="D60" s="56" t="s">
        <v>695</v>
      </c>
      <c r="E60" s="56" t="s">
        <v>695</v>
      </c>
      <c r="F60" s="56" t="s">
        <v>717</v>
      </c>
      <c r="G60" s="56" t="s">
        <v>726</v>
      </c>
      <c r="H60" s="56">
        <f t="shared" si="1"/>
        <v>2.5</v>
      </c>
      <c r="I60" s="58" t="s">
        <v>297</v>
      </c>
      <c r="J60" s="58" t="str">
        <f t="shared" si="2"/>
        <v>#VALUE!</v>
      </c>
      <c r="K60" s="55" t="s">
        <v>756</v>
      </c>
      <c r="L60" s="55" t="s">
        <v>297</v>
      </c>
      <c r="M60" s="78">
        <v>45896.0</v>
      </c>
      <c r="N60" s="55">
        <v>1.0</v>
      </c>
      <c r="O60" s="55"/>
      <c r="P60" s="55"/>
      <c r="Q60" s="55"/>
      <c r="R60" s="55"/>
      <c r="S60" s="55"/>
      <c r="T60" s="55"/>
      <c r="U60" s="55"/>
      <c r="V60" s="55"/>
      <c r="W60" s="55"/>
      <c r="X60" s="55"/>
      <c r="Y60" s="55"/>
      <c r="Z60" s="55"/>
      <c r="AA60" s="55"/>
      <c r="AB60" s="55"/>
      <c r="AC60" s="55"/>
    </row>
    <row r="61" ht="15.75" customHeight="1">
      <c r="A61" s="55" t="s">
        <v>674</v>
      </c>
      <c r="B61" s="55" t="s">
        <v>208</v>
      </c>
      <c r="C61" s="55" t="s">
        <v>757</v>
      </c>
      <c r="D61" s="56" t="s">
        <v>725</v>
      </c>
      <c r="E61" s="56" t="s">
        <v>725</v>
      </c>
      <c r="F61" s="56" t="s">
        <v>717</v>
      </c>
      <c r="G61" s="56" t="s">
        <v>696</v>
      </c>
      <c r="H61" s="56">
        <f t="shared" si="1"/>
        <v>1</v>
      </c>
      <c r="I61" s="58" t="s">
        <v>297</v>
      </c>
      <c r="J61" s="58" t="str">
        <f t="shared" si="2"/>
        <v>#VALUE!</v>
      </c>
      <c r="K61" s="55" t="s">
        <v>758</v>
      </c>
      <c r="L61" s="55" t="s">
        <v>704</v>
      </c>
      <c r="M61" s="78">
        <v>45896.0</v>
      </c>
      <c r="N61" s="55">
        <v>1.0</v>
      </c>
      <c r="O61" s="55"/>
      <c r="P61" s="55"/>
      <c r="Q61" s="55"/>
      <c r="R61" s="55"/>
      <c r="S61" s="55"/>
      <c r="T61" s="55"/>
      <c r="U61" s="55"/>
      <c r="V61" s="55"/>
      <c r="W61" s="55"/>
      <c r="X61" s="55"/>
      <c r="Y61" s="55"/>
      <c r="Z61" s="55"/>
      <c r="AA61" s="55"/>
      <c r="AB61" s="55"/>
      <c r="AC61" s="55"/>
    </row>
    <row r="62" ht="15.75" customHeight="1">
      <c r="A62" s="55" t="s">
        <v>693</v>
      </c>
      <c r="B62" s="55" t="s">
        <v>35</v>
      </c>
      <c r="C62" s="55" t="s">
        <v>759</v>
      </c>
      <c r="D62" s="56" t="s">
        <v>662</v>
      </c>
      <c r="E62" s="56" t="s">
        <v>662</v>
      </c>
      <c r="F62" s="56" t="s">
        <v>25</v>
      </c>
      <c r="G62" s="56" t="s">
        <v>663</v>
      </c>
      <c r="H62" s="56">
        <f t="shared" si="1"/>
        <v>1</v>
      </c>
      <c r="I62" s="58" t="s">
        <v>297</v>
      </c>
      <c r="J62" s="58" t="str">
        <f t="shared" si="2"/>
        <v>#VALUE!</v>
      </c>
      <c r="K62" s="55" t="s">
        <v>760</v>
      </c>
      <c r="L62" s="55" t="s">
        <v>298</v>
      </c>
      <c r="M62" s="78">
        <v>45897.0</v>
      </c>
      <c r="N62" s="55">
        <v>1.0</v>
      </c>
      <c r="O62" s="55"/>
      <c r="P62" s="55"/>
      <c r="Q62" s="55"/>
      <c r="R62" s="55"/>
      <c r="S62" s="55"/>
      <c r="T62" s="55"/>
      <c r="U62" s="55"/>
      <c r="V62" s="55"/>
      <c r="W62" s="55"/>
      <c r="X62" s="55"/>
      <c r="Y62" s="55"/>
      <c r="Z62" s="55"/>
      <c r="AA62" s="55"/>
      <c r="AB62" s="55"/>
      <c r="AC62" s="55"/>
    </row>
    <row r="63" ht="15.75" customHeight="1">
      <c r="A63" s="55" t="s">
        <v>693</v>
      </c>
      <c r="B63" s="55" t="s">
        <v>35</v>
      </c>
      <c r="C63" s="55" t="s">
        <v>761</v>
      </c>
      <c r="D63" s="56" t="s">
        <v>684</v>
      </c>
      <c r="E63" s="56" t="s">
        <v>685</v>
      </c>
      <c r="F63" s="56" t="s">
        <v>696</v>
      </c>
      <c r="G63" s="56" t="s">
        <v>697</v>
      </c>
      <c r="H63" s="56">
        <f t="shared" si="1"/>
        <v>1</v>
      </c>
      <c r="I63" s="58" t="s">
        <v>297</v>
      </c>
      <c r="J63" s="58" t="str">
        <f t="shared" si="2"/>
        <v>#VALUE!</v>
      </c>
      <c r="K63" s="55" t="s">
        <v>762</v>
      </c>
      <c r="L63" s="55" t="s">
        <v>297</v>
      </c>
      <c r="M63" s="78">
        <v>45897.0</v>
      </c>
      <c r="N63" s="55">
        <v>1.0</v>
      </c>
      <c r="O63" s="55"/>
      <c r="P63" s="55"/>
      <c r="Q63" s="55"/>
      <c r="R63" s="55"/>
      <c r="S63" s="55"/>
      <c r="T63" s="55"/>
      <c r="U63" s="55"/>
      <c r="V63" s="55"/>
      <c r="W63" s="55"/>
      <c r="X63" s="55"/>
      <c r="Y63" s="55"/>
      <c r="Z63" s="55"/>
      <c r="AA63" s="55"/>
      <c r="AB63" s="55"/>
      <c r="AC63" s="55"/>
    </row>
    <row r="64" ht="15.75" customHeight="1">
      <c r="A64" s="55" t="s">
        <v>660</v>
      </c>
      <c r="B64" s="55" t="s">
        <v>208</v>
      </c>
      <c r="C64" s="55" t="s">
        <v>763</v>
      </c>
      <c r="D64" s="56" t="s">
        <v>667</v>
      </c>
      <c r="E64" s="56" t="s">
        <v>667</v>
      </c>
      <c r="F64" s="56" t="s">
        <v>668</v>
      </c>
      <c r="G64" s="56" t="s">
        <v>669</v>
      </c>
      <c r="H64" s="56">
        <f t="shared" si="1"/>
        <v>2</v>
      </c>
      <c r="I64" s="58" t="s">
        <v>297</v>
      </c>
      <c r="J64" s="58" t="str">
        <f t="shared" si="2"/>
        <v>#VALUE!</v>
      </c>
      <c r="K64" s="55" t="s">
        <v>764</v>
      </c>
      <c r="L64" s="55" t="s">
        <v>297</v>
      </c>
      <c r="M64" s="78">
        <v>45899.0</v>
      </c>
      <c r="N64" s="55">
        <v>1.0</v>
      </c>
      <c r="O64" s="55"/>
      <c r="P64" s="55"/>
      <c r="Q64" s="55"/>
      <c r="R64" s="55"/>
      <c r="S64" s="55"/>
      <c r="T64" s="55"/>
      <c r="U64" s="55"/>
      <c r="V64" s="55"/>
      <c r="W64" s="55"/>
      <c r="X64" s="55"/>
      <c r="Y64" s="55"/>
      <c r="Z64" s="55"/>
      <c r="AA64" s="55"/>
      <c r="AB64" s="55"/>
      <c r="AC64" s="55"/>
    </row>
    <row r="65" ht="15.75" customHeight="1">
      <c r="A65" s="55" t="s">
        <v>187</v>
      </c>
      <c r="B65" s="55" t="s">
        <v>187</v>
      </c>
      <c r="C65" s="55" t="s">
        <v>765</v>
      </c>
      <c r="D65" s="80" t="s">
        <v>667</v>
      </c>
      <c r="E65" s="80" t="s">
        <v>667</v>
      </c>
      <c r="F65" s="56" t="s">
        <v>668</v>
      </c>
      <c r="G65" s="56" t="s">
        <v>25</v>
      </c>
      <c r="H65" s="56">
        <f t="shared" si="1"/>
        <v>1.5</v>
      </c>
      <c r="I65" s="58" t="s">
        <v>297</v>
      </c>
      <c r="J65" s="58" t="str">
        <f t="shared" si="2"/>
        <v>#VALUE!</v>
      </c>
      <c r="K65" s="55" t="s">
        <v>766</v>
      </c>
      <c r="L65" s="55" t="s">
        <v>297</v>
      </c>
      <c r="M65" s="78">
        <v>45904.0</v>
      </c>
      <c r="N65" s="55">
        <v>1.0</v>
      </c>
      <c r="O65" s="55"/>
      <c r="P65" s="55"/>
      <c r="Q65" s="55"/>
      <c r="R65" s="55"/>
      <c r="S65" s="55"/>
      <c r="T65" s="55"/>
      <c r="U65" s="55"/>
      <c r="V65" s="55"/>
      <c r="W65" s="55"/>
      <c r="X65" s="55"/>
      <c r="Y65" s="55"/>
      <c r="Z65" s="55"/>
      <c r="AA65" s="55"/>
      <c r="AB65" s="55"/>
      <c r="AC65" s="55"/>
    </row>
    <row r="66" ht="15.75" customHeight="1">
      <c r="A66" s="81" t="s">
        <v>767</v>
      </c>
      <c r="B66" s="82" t="s">
        <v>35</v>
      </c>
      <c r="C66" s="82" t="s">
        <v>768</v>
      </c>
      <c r="D66" s="80" t="s">
        <v>725</v>
      </c>
      <c r="E66" s="80" t="s">
        <v>725</v>
      </c>
      <c r="F66" s="80" t="s">
        <v>696</v>
      </c>
      <c r="G66" s="80" t="s">
        <v>697</v>
      </c>
      <c r="H66" s="56">
        <f t="shared" si="1"/>
        <v>1</v>
      </c>
      <c r="I66" s="58" t="s">
        <v>297</v>
      </c>
      <c r="J66" s="58" t="str">
        <f t="shared" si="2"/>
        <v>#VALUE!</v>
      </c>
      <c r="K66" s="83" t="s">
        <v>769</v>
      </c>
      <c r="L66" s="55" t="s">
        <v>297</v>
      </c>
      <c r="M66" s="84">
        <v>45924.0</v>
      </c>
      <c r="N66" s="55">
        <v>1.0</v>
      </c>
      <c r="O66" s="55"/>
      <c r="P66" s="55"/>
      <c r="Q66" s="55"/>
      <c r="R66" s="55"/>
      <c r="S66" s="55"/>
      <c r="T66" s="55"/>
      <c r="U66" s="55"/>
      <c r="V66" s="55"/>
      <c r="W66" s="55"/>
      <c r="X66" s="55"/>
      <c r="Y66" s="55"/>
      <c r="Z66" s="55"/>
      <c r="AA66" s="55"/>
      <c r="AB66" s="55"/>
      <c r="AC66" s="55"/>
    </row>
    <row r="67" ht="15.75" customHeight="1">
      <c r="A67" s="81" t="s">
        <v>770</v>
      </c>
      <c r="B67" s="82" t="s">
        <v>35</v>
      </c>
      <c r="C67" s="82" t="s">
        <v>771</v>
      </c>
      <c r="D67" s="80" t="s">
        <v>90</v>
      </c>
      <c r="E67" s="80" t="s">
        <v>91</v>
      </c>
      <c r="F67" s="80" t="s">
        <v>32</v>
      </c>
      <c r="G67" s="80" t="s">
        <v>697</v>
      </c>
      <c r="H67" s="56">
        <f t="shared" si="1"/>
        <v>1.5</v>
      </c>
      <c r="I67" s="58" t="s">
        <v>297</v>
      </c>
      <c r="J67" s="58" t="str">
        <f t="shared" si="2"/>
        <v>#VALUE!</v>
      </c>
      <c r="K67" s="83" t="s">
        <v>772</v>
      </c>
      <c r="L67" s="55" t="s">
        <v>297</v>
      </c>
      <c r="M67" s="84">
        <v>45925.0</v>
      </c>
      <c r="N67" s="55">
        <v>1.0</v>
      </c>
      <c r="O67" s="55"/>
      <c r="P67" s="55"/>
      <c r="Q67" s="55"/>
      <c r="R67" s="55"/>
      <c r="S67" s="55"/>
      <c r="T67" s="55"/>
      <c r="U67" s="55"/>
      <c r="V67" s="55"/>
      <c r="W67" s="55"/>
      <c r="X67" s="55"/>
      <c r="Y67" s="55"/>
      <c r="Z67" s="55"/>
      <c r="AA67" s="55"/>
      <c r="AB67" s="55"/>
      <c r="AC67" s="55"/>
    </row>
    <row r="68" ht="15.75" customHeight="1">
      <c r="A68" s="85" t="s">
        <v>554</v>
      </c>
      <c r="B68" s="82" t="s">
        <v>208</v>
      </c>
      <c r="C68" s="82" t="s">
        <v>773</v>
      </c>
      <c r="D68" s="80" t="s">
        <v>679</v>
      </c>
      <c r="E68" s="80" t="s">
        <v>679</v>
      </c>
      <c r="F68" s="80" t="s">
        <v>25</v>
      </c>
      <c r="G68" s="80" t="s">
        <v>774</v>
      </c>
      <c r="H68" s="56">
        <f t="shared" si="1"/>
        <v>0.75</v>
      </c>
      <c r="I68" s="58" t="s">
        <v>297</v>
      </c>
      <c r="J68" s="58" t="str">
        <f t="shared" si="2"/>
        <v>#VALUE!</v>
      </c>
      <c r="K68" s="83" t="s">
        <v>775</v>
      </c>
      <c r="L68" s="55" t="s">
        <v>297</v>
      </c>
      <c r="M68" s="84">
        <v>45936.0</v>
      </c>
      <c r="N68" s="55">
        <v>1.0</v>
      </c>
      <c r="O68" s="55"/>
      <c r="P68" s="55"/>
      <c r="Q68" s="55"/>
      <c r="R68" s="55"/>
      <c r="S68" s="55"/>
      <c r="T68" s="55"/>
      <c r="U68" s="55"/>
      <c r="V68" s="55"/>
      <c r="W68" s="55"/>
      <c r="X68" s="55"/>
      <c r="Y68" s="55"/>
      <c r="Z68" s="55"/>
      <c r="AA68" s="55"/>
      <c r="AB68" s="55"/>
      <c r="AC68" s="55"/>
    </row>
    <row r="69" ht="15.75" customHeight="1">
      <c r="A69" s="83" t="s">
        <v>187</v>
      </c>
      <c r="B69" s="82" t="s">
        <v>187</v>
      </c>
      <c r="C69" s="82" t="s">
        <v>776</v>
      </c>
      <c r="D69" s="80" t="s">
        <v>777</v>
      </c>
      <c r="E69" s="80" t="s">
        <v>777</v>
      </c>
      <c r="F69" s="80" t="s">
        <v>25</v>
      </c>
      <c r="G69" s="80" t="s">
        <v>663</v>
      </c>
      <c r="H69" s="56">
        <f t="shared" si="1"/>
        <v>1</v>
      </c>
      <c r="I69" s="58" t="s">
        <v>297</v>
      </c>
      <c r="J69" s="58" t="str">
        <f t="shared" si="2"/>
        <v>#VALUE!</v>
      </c>
      <c r="K69" s="83" t="s">
        <v>778</v>
      </c>
      <c r="L69" s="55" t="s">
        <v>297</v>
      </c>
      <c r="M69" s="86">
        <v>45937.0</v>
      </c>
      <c r="N69" s="55">
        <v>1.0</v>
      </c>
      <c r="O69" s="55"/>
      <c r="P69" s="55"/>
      <c r="Q69" s="55"/>
      <c r="R69" s="55"/>
      <c r="S69" s="55"/>
      <c r="T69" s="55"/>
      <c r="U69" s="55"/>
      <c r="V69" s="55"/>
      <c r="W69" s="55"/>
      <c r="X69" s="55"/>
      <c r="Y69" s="55"/>
      <c r="Z69" s="55"/>
      <c r="AA69" s="55"/>
      <c r="AB69" s="55"/>
      <c r="AC69" s="55"/>
    </row>
    <row r="70" ht="15.75" customHeight="1">
      <c r="A70" s="83" t="s">
        <v>779</v>
      </c>
      <c r="B70" s="81" t="s">
        <v>35</v>
      </c>
      <c r="C70" s="81" t="s">
        <v>780</v>
      </c>
      <c r="D70" s="80" t="s">
        <v>667</v>
      </c>
      <c r="E70" s="80" t="s">
        <v>667</v>
      </c>
      <c r="F70" s="80" t="s">
        <v>668</v>
      </c>
      <c r="G70" s="80" t="s">
        <v>669</v>
      </c>
      <c r="H70" s="56">
        <f t="shared" si="1"/>
        <v>2</v>
      </c>
      <c r="I70" s="58" t="s">
        <v>297</v>
      </c>
      <c r="J70" s="58" t="str">
        <f t="shared" si="2"/>
        <v>#VALUE!</v>
      </c>
      <c r="K70" s="87" t="s">
        <v>781</v>
      </c>
      <c r="L70" s="55" t="s">
        <v>297</v>
      </c>
      <c r="M70" s="88">
        <v>45949.0</v>
      </c>
      <c r="N70" s="55">
        <v>1.0</v>
      </c>
      <c r="O70" s="55"/>
      <c r="P70" s="55"/>
      <c r="Q70" s="55"/>
      <c r="R70" s="55"/>
      <c r="S70" s="55"/>
      <c r="T70" s="55"/>
      <c r="U70" s="55"/>
      <c r="V70" s="55"/>
      <c r="W70" s="55"/>
      <c r="X70" s="55"/>
      <c r="Y70" s="55"/>
      <c r="Z70" s="55"/>
      <c r="AA70" s="55"/>
      <c r="AB70" s="55"/>
      <c r="AC70" s="55"/>
    </row>
    <row r="71" ht="15.75" customHeight="1">
      <c r="A71" s="83" t="s">
        <v>782</v>
      </c>
      <c r="B71" s="82" t="s">
        <v>35</v>
      </c>
      <c r="C71" s="82" t="s">
        <v>783</v>
      </c>
      <c r="D71" s="80" t="s">
        <v>777</v>
      </c>
      <c r="E71" s="80" t="s">
        <v>777</v>
      </c>
      <c r="F71" s="80" t="s">
        <v>668</v>
      </c>
      <c r="G71" s="80" t="s">
        <v>669</v>
      </c>
      <c r="H71" s="56">
        <f t="shared" si="1"/>
        <v>2</v>
      </c>
      <c r="I71" s="58" t="s">
        <v>297</v>
      </c>
      <c r="J71" s="58" t="str">
        <f t="shared" si="2"/>
        <v>#VALUE!</v>
      </c>
      <c r="K71" s="83" t="s">
        <v>784</v>
      </c>
      <c r="L71" s="55" t="s">
        <v>704</v>
      </c>
      <c r="M71" s="84">
        <v>45954.0</v>
      </c>
      <c r="N71" s="55">
        <v>1.0</v>
      </c>
      <c r="O71" s="55"/>
      <c r="P71" s="55"/>
      <c r="Q71" s="55"/>
      <c r="R71" s="55"/>
      <c r="S71" s="55"/>
      <c r="T71" s="55"/>
      <c r="U71" s="55"/>
      <c r="V71" s="55"/>
      <c r="W71" s="55"/>
      <c r="X71" s="55"/>
      <c r="Y71" s="55"/>
      <c r="Z71" s="55"/>
      <c r="AA71" s="55"/>
      <c r="AB71" s="55"/>
      <c r="AC71" s="55"/>
    </row>
    <row r="72" ht="15.75" customHeight="1">
      <c r="A72" s="83" t="s">
        <v>770</v>
      </c>
      <c r="B72" s="89" t="s">
        <v>208</v>
      </c>
      <c r="C72" s="89" t="s">
        <v>785</v>
      </c>
      <c r="D72" s="80" t="s">
        <v>662</v>
      </c>
      <c r="E72" s="80" t="s">
        <v>662</v>
      </c>
      <c r="F72" s="80" t="s">
        <v>25</v>
      </c>
      <c r="G72" s="80" t="s">
        <v>713</v>
      </c>
      <c r="H72" s="56">
        <f t="shared" si="1"/>
        <v>1.5</v>
      </c>
      <c r="I72" s="58" t="s">
        <v>297</v>
      </c>
      <c r="J72" s="58" t="str">
        <f t="shared" si="2"/>
        <v>#VALUE!</v>
      </c>
      <c r="K72" s="89" t="s">
        <v>786</v>
      </c>
      <c r="L72" s="55" t="s">
        <v>297</v>
      </c>
      <c r="M72" s="84">
        <v>45958.0</v>
      </c>
      <c r="N72" s="55">
        <v>1.0</v>
      </c>
      <c r="O72" s="55"/>
      <c r="P72" s="55"/>
      <c r="Q72" s="55"/>
      <c r="R72" s="55"/>
      <c r="S72" s="55"/>
      <c r="T72" s="55"/>
      <c r="U72" s="55"/>
      <c r="V72" s="55"/>
      <c r="W72" s="55"/>
      <c r="X72" s="55"/>
      <c r="Y72" s="55"/>
      <c r="Z72" s="55"/>
      <c r="AA72" s="55"/>
      <c r="AB72" s="55"/>
      <c r="AC72" s="55"/>
    </row>
    <row r="73" ht="15.75" customHeight="1">
      <c r="A73" s="83"/>
      <c r="B73" s="85"/>
      <c r="C73" s="85"/>
      <c r="D73" s="80"/>
      <c r="E73" s="83"/>
      <c r="F73" s="80"/>
      <c r="G73" s="80"/>
      <c r="H73" s="80"/>
      <c r="I73" s="58"/>
      <c r="J73" s="58"/>
      <c r="K73" s="89"/>
      <c r="L73" s="55"/>
      <c r="M73" s="83"/>
      <c r="N73" s="55"/>
      <c r="O73" s="55"/>
      <c r="P73" s="55"/>
      <c r="Q73" s="55"/>
      <c r="R73" s="55"/>
      <c r="S73" s="55"/>
      <c r="T73" s="55"/>
      <c r="U73" s="55"/>
      <c r="V73" s="55"/>
      <c r="W73" s="55"/>
      <c r="X73" s="55"/>
      <c r="Y73" s="55"/>
      <c r="Z73" s="55"/>
      <c r="AA73" s="55"/>
      <c r="AB73" s="55"/>
      <c r="AC73" s="55"/>
    </row>
    <row r="74" ht="15.75" customHeight="1">
      <c r="A74" s="83"/>
      <c r="B74" s="89"/>
      <c r="C74" s="89"/>
      <c r="D74" s="80"/>
      <c r="E74" s="83"/>
      <c r="F74" s="80"/>
      <c r="G74" s="80"/>
      <c r="H74" s="80"/>
      <c r="I74" s="58"/>
      <c r="J74" s="58"/>
      <c r="K74" s="83"/>
      <c r="L74" s="55"/>
      <c r="M74" s="83"/>
      <c r="N74" s="55"/>
      <c r="O74" s="55"/>
      <c r="P74" s="55"/>
      <c r="Q74" s="55"/>
      <c r="R74" s="55"/>
      <c r="S74" s="55"/>
      <c r="T74" s="55"/>
      <c r="U74" s="55"/>
      <c r="V74" s="55"/>
      <c r="W74" s="55"/>
      <c r="X74" s="55"/>
      <c r="Y74" s="55"/>
      <c r="Z74" s="55"/>
      <c r="AA74" s="55"/>
      <c r="AB74" s="55"/>
      <c r="AC74" s="55"/>
    </row>
    <row r="75" ht="15.75" customHeight="1">
      <c r="A75" s="85"/>
      <c r="B75" s="85"/>
      <c r="C75" s="85"/>
      <c r="D75" s="80"/>
      <c r="E75" s="83"/>
      <c r="F75" s="80"/>
      <c r="G75" s="80"/>
      <c r="H75" s="80"/>
      <c r="I75" s="58"/>
      <c r="J75" s="58"/>
      <c r="K75" s="50"/>
      <c r="L75" s="55"/>
      <c r="M75" s="83"/>
      <c r="N75" s="55"/>
      <c r="O75" s="55"/>
      <c r="P75" s="55"/>
      <c r="Q75" s="55"/>
      <c r="R75" s="55"/>
      <c r="S75" s="55"/>
      <c r="T75" s="55"/>
      <c r="U75" s="55"/>
      <c r="V75" s="55"/>
      <c r="W75" s="55"/>
      <c r="X75" s="55"/>
      <c r="Y75" s="55"/>
      <c r="Z75" s="55"/>
      <c r="AA75" s="55"/>
      <c r="AB75" s="55"/>
      <c r="AC75" s="55"/>
    </row>
    <row r="76" ht="15.75" customHeight="1">
      <c r="A76" s="83"/>
      <c r="B76" s="89"/>
      <c r="C76" s="89"/>
      <c r="D76" s="80"/>
      <c r="E76" s="83"/>
      <c r="F76" s="80"/>
      <c r="G76" s="80"/>
      <c r="H76" s="80"/>
      <c r="I76" s="58"/>
      <c r="J76" s="58"/>
      <c r="K76" s="89"/>
      <c r="L76" s="55"/>
      <c r="M76" s="83"/>
      <c r="N76" s="55"/>
      <c r="O76" s="55"/>
      <c r="P76" s="55"/>
      <c r="Q76" s="55"/>
      <c r="R76" s="55"/>
      <c r="S76" s="55"/>
      <c r="T76" s="55"/>
      <c r="U76" s="55"/>
      <c r="V76" s="55"/>
      <c r="W76" s="55"/>
      <c r="X76" s="55"/>
      <c r="Y76" s="55"/>
      <c r="Z76" s="55"/>
      <c r="AA76" s="55"/>
      <c r="AB76" s="55"/>
      <c r="AC76" s="55"/>
    </row>
    <row r="77" ht="15.75" customHeight="1">
      <c r="A77" s="83"/>
      <c r="B77" s="89"/>
      <c r="C77" s="89"/>
      <c r="D77" s="80"/>
      <c r="E77" s="83"/>
      <c r="F77" s="80"/>
      <c r="G77" s="80"/>
      <c r="H77" s="80"/>
      <c r="I77" s="58"/>
      <c r="J77" s="58"/>
      <c r="K77" s="90"/>
      <c r="L77" s="55"/>
      <c r="M77" s="83"/>
      <c r="N77" s="55"/>
      <c r="O77" s="55"/>
      <c r="P77" s="55"/>
      <c r="Q77" s="55"/>
      <c r="R77" s="55"/>
      <c r="S77" s="55"/>
      <c r="T77" s="55"/>
      <c r="U77" s="55"/>
      <c r="V77" s="55"/>
      <c r="W77" s="55"/>
      <c r="X77" s="55"/>
      <c r="Y77" s="55"/>
      <c r="Z77" s="55"/>
      <c r="AA77" s="55"/>
      <c r="AB77" s="55"/>
      <c r="AC77" s="55"/>
    </row>
    <row r="78" ht="15.75" customHeight="1">
      <c r="A78" s="83"/>
      <c r="B78" s="91"/>
      <c r="C78" s="91"/>
      <c r="D78" s="80"/>
      <c r="E78" s="83"/>
      <c r="F78" s="80"/>
      <c r="G78" s="80"/>
      <c r="H78" s="80"/>
      <c r="I78" s="58"/>
      <c r="J78" s="58"/>
      <c r="K78" s="89"/>
      <c r="L78" s="55"/>
      <c r="M78" s="83"/>
      <c r="N78" s="55"/>
      <c r="O78" s="55"/>
      <c r="P78" s="55"/>
      <c r="Q78" s="55"/>
      <c r="R78" s="55"/>
      <c r="S78" s="55"/>
      <c r="T78" s="55"/>
      <c r="U78" s="55"/>
      <c r="V78" s="55"/>
      <c r="W78" s="55"/>
      <c r="X78" s="55"/>
      <c r="Y78" s="55"/>
      <c r="Z78" s="55"/>
      <c r="AA78" s="55"/>
      <c r="AB78" s="55"/>
      <c r="AC78" s="55"/>
    </row>
    <row r="79" ht="15.75" customHeight="1">
      <c r="A79" s="83"/>
      <c r="B79" s="89"/>
      <c r="C79" s="89"/>
      <c r="D79" s="56"/>
      <c r="E79" s="55"/>
      <c r="F79" s="80"/>
      <c r="G79" s="80"/>
      <c r="H79" s="80"/>
      <c r="I79" s="58"/>
      <c r="J79" s="58"/>
      <c r="K79" s="89"/>
      <c r="L79" s="55"/>
      <c r="M79" s="83"/>
      <c r="N79" s="55"/>
      <c r="O79" s="55"/>
      <c r="P79" s="55"/>
      <c r="Q79" s="55"/>
      <c r="R79" s="55"/>
      <c r="S79" s="55"/>
      <c r="T79" s="55"/>
      <c r="U79" s="55"/>
      <c r="V79" s="55"/>
      <c r="W79" s="55"/>
      <c r="X79" s="55"/>
      <c r="Y79" s="55"/>
      <c r="Z79" s="55"/>
      <c r="AA79" s="55"/>
      <c r="AB79" s="55"/>
      <c r="AC79" s="55"/>
    </row>
    <row r="80" ht="15.75" customHeight="1">
      <c r="A80" s="83"/>
      <c r="B80" s="83"/>
      <c r="C80" s="83"/>
      <c r="D80" s="56"/>
      <c r="E80" s="55"/>
      <c r="F80" s="80"/>
      <c r="G80" s="80"/>
      <c r="H80" s="80"/>
      <c r="I80" s="58"/>
      <c r="J80" s="58"/>
      <c r="K80" s="83"/>
      <c r="L80" s="55"/>
      <c r="M80" s="83"/>
      <c r="N80" s="55"/>
      <c r="O80" s="55"/>
      <c r="P80" s="55"/>
      <c r="Q80" s="55"/>
      <c r="R80" s="55"/>
      <c r="S80" s="55"/>
      <c r="T80" s="55"/>
      <c r="U80" s="55"/>
      <c r="V80" s="55"/>
      <c r="W80" s="55"/>
      <c r="X80" s="55"/>
      <c r="Y80" s="55"/>
      <c r="Z80" s="55"/>
      <c r="AA80" s="55"/>
      <c r="AB80" s="55"/>
      <c r="AC80" s="55"/>
    </row>
    <row r="81" ht="15.75" customHeight="1">
      <c r="A81" s="83"/>
      <c r="B81" s="83"/>
      <c r="C81" s="83"/>
      <c r="D81" s="56"/>
      <c r="E81" s="55"/>
      <c r="F81" s="80"/>
      <c r="G81" s="80"/>
      <c r="H81" s="80"/>
      <c r="I81" s="58"/>
      <c r="J81" s="58"/>
      <c r="K81" s="83"/>
      <c r="L81" s="55"/>
      <c r="M81" s="83"/>
      <c r="N81" s="55"/>
      <c r="O81" s="55"/>
      <c r="P81" s="55"/>
      <c r="Q81" s="55"/>
      <c r="R81" s="55"/>
      <c r="S81" s="55"/>
      <c r="T81" s="55"/>
      <c r="U81" s="55"/>
      <c r="V81" s="55"/>
      <c r="W81" s="55"/>
      <c r="X81" s="55"/>
      <c r="Y81" s="55"/>
      <c r="Z81" s="55"/>
      <c r="AA81" s="55"/>
      <c r="AB81" s="55"/>
      <c r="AC81" s="55"/>
    </row>
    <row r="82" ht="15.75" customHeight="1">
      <c r="A82" s="50"/>
      <c r="B82" s="50"/>
      <c r="C82" s="50"/>
      <c r="D82" s="51"/>
      <c r="E82" s="50"/>
      <c r="F82" s="51"/>
      <c r="G82" s="51"/>
      <c r="H82" s="51"/>
      <c r="I82" s="58"/>
      <c r="J82" s="58"/>
      <c r="K82" s="50"/>
      <c r="L82" s="55"/>
      <c r="M82" s="50"/>
      <c r="N82" s="55"/>
      <c r="O82" s="55"/>
      <c r="P82" s="55"/>
      <c r="Q82" s="55"/>
      <c r="R82" s="55"/>
      <c r="S82" s="55"/>
      <c r="T82" s="55"/>
      <c r="U82" s="55"/>
      <c r="V82" s="55"/>
      <c r="W82" s="55"/>
      <c r="X82" s="55"/>
      <c r="Y82" s="55"/>
      <c r="Z82" s="55"/>
      <c r="AA82" s="55"/>
      <c r="AB82" s="55"/>
      <c r="AC82" s="55"/>
    </row>
    <row r="83" ht="15.75" customHeight="1">
      <c r="A83" s="55"/>
      <c r="B83" s="55"/>
      <c r="C83" s="55"/>
      <c r="D83" s="56"/>
      <c r="E83" s="55"/>
      <c r="F83" s="56"/>
      <c r="G83" s="56"/>
      <c r="H83" s="56"/>
      <c r="I83" s="58"/>
      <c r="J83" s="58"/>
      <c r="K83" s="55"/>
      <c r="L83" s="55"/>
      <c r="M83" s="55"/>
      <c r="N83" s="55"/>
      <c r="O83" s="55"/>
      <c r="P83" s="55"/>
      <c r="Q83" s="55"/>
      <c r="R83" s="55"/>
      <c r="S83" s="55"/>
      <c r="T83" s="55"/>
      <c r="U83" s="55"/>
      <c r="V83" s="55"/>
      <c r="W83" s="55"/>
      <c r="X83" s="55"/>
      <c r="Y83" s="55"/>
      <c r="Z83" s="55"/>
      <c r="AA83" s="55"/>
      <c r="AB83" s="55"/>
      <c r="AC83" s="55"/>
    </row>
    <row r="84" ht="15.75" customHeight="1">
      <c r="A84" s="55"/>
      <c r="B84" s="55"/>
      <c r="C84" s="55"/>
      <c r="D84" s="56"/>
      <c r="E84" s="55"/>
      <c r="F84" s="56"/>
      <c r="G84" s="56"/>
      <c r="H84" s="56"/>
      <c r="I84" s="58"/>
      <c r="J84" s="58"/>
      <c r="K84" s="55"/>
      <c r="L84" s="55"/>
      <c r="M84" s="55"/>
      <c r="N84" s="55"/>
      <c r="O84" s="55"/>
      <c r="P84" s="55"/>
      <c r="Q84" s="55"/>
      <c r="R84" s="55"/>
      <c r="S84" s="55"/>
      <c r="T84" s="55"/>
      <c r="U84" s="55"/>
      <c r="V84" s="55"/>
      <c r="W84" s="55"/>
      <c r="X84" s="55"/>
      <c r="Y84" s="55"/>
      <c r="Z84" s="55"/>
      <c r="AA84" s="55"/>
      <c r="AB84" s="55"/>
      <c r="AC84" s="55"/>
    </row>
    <row r="85" ht="15.75" customHeight="1">
      <c r="A85" s="55"/>
      <c r="B85" s="55"/>
      <c r="C85" s="55"/>
      <c r="D85" s="56"/>
      <c r="E85" s="55"/>
      <c r="F85" s="56"/>
      <c r="G85" s="56"/>
      <c r="H85" s="56"/>
      <c r="I85" s="58"/>
      <c r="J85" s="58"/>
      <c r="K85" s="55"/>
      <c r="L85" s="55"/>
      <c r="M85" s="55"/>
      <c r="N85" s="55"/>
      <c r="O85" s="55"/>
      <c r="P85" s="55"/>
      <c r="Q85" s="55"/>
      <c r="R85" s="55"/>
      <c r="S85" s="55"/>
      <c r="T85" s="55"/>
      <c r="U85" s="55"/>
      <c r="V85" s="55"/>
      <c r="W85" s="55"/>
      <c r="X85" s="55"/>
      <c r="Y85" s="55"/>
      <c r="Z85" s="55"/>
      <c r="AA85" s="55"/>
      <c r="AB85" s="55"/>
      <c r="AC85" s="55"/>
    </row>
    <row r="86" ht="15.75" customHeight="1">
      <c r="A86" s="55"/>
      <c r="B86" s="55"/>
      <c r="C86" s="55"/>
      <c r="D86" s="56"/>
      <c r="E86" s="55"/>
      <c r="F86" s="56"/>
      <c r="G86" s="56"/>
      <c r="H86" s="56"/>
      <c r="I86" s="58"/>
      <c r="J86" s="58"/>
      <c r="K86" s="55"/>
      <c r="L86" s="55"/>
      <c r="M86" s="55"/>
      <c r="N86" s="55"/>
      <c r="O86" s="55"/>
      <c r="P86" s="55"/>
      <c r="Q86" s="55"/>
      <c r="R86" s="55"/>
      <c r="S86" s="55"/>
      <c r="T86" s="55"/>
      <c r="U86" s="55"/>
      <c r="V86" s="55"/>
      <c r="W86" s="55"/>
      <c r="X86" s="55"/>
      <c r="Y86" s="55"/>
      <c r="Z86" s="55"/>
      <c r="AA86" s="55"/>
      <c r="AB86" s="55"/>
      <c r="AC86" s="55"/>
    </row>
    <row r="87" ht="15.75" customHeight="1">
      <c r="A87" s="55"/>
      <c r="B87" s="55"/>
      <c r="C87" s="55"/>
      <c r="D87" s="56"/>
      <c r="E87" s="55"/>
      <c r="F87" s="56"/>
      <c r="G87" s="56"/>
      <c r="H87" s="56"/>
      <c r="I87" s="58"/>
      <c r="J87" s="58"/>
      <c r="K87" s="55"/>
      <c r="L87" s="55"/>
      <c r="M87" s="55"/>
      <c r="N87" s="55"/>
      <c r="O87" s="55"/>
      <c r="P87" s="55"/>
      <c r="Q87" s="55"/>
      <c r="R87" s="55"/>
      <c r="S87" s="55"/>
      <c r="T87" s="55"/>
      <c r="U87" s="55"/>
      <c r="V87" s="55"/>
      <c r="W87" s="55"/>
      <c r="X87" s="55"/>
      <c r="Y87" s="55"/>
      <c r="Z87" s="55"/>
      <c r="AA87" s="55"/>
      <c r="AB87" s="55"/>
      <c r="AC87" s="55"/>
    </row>
    <row r="88" ht="15.75" customHeight="1">
      <c r="A88" s="55"/>
      <c r="B88" s="55"/>
      <c r="C88" s="55"/>
      <c r="D88" s="56"/>
      <c r="E88" s="55"/>
      <c r="F88" s="56"/>
      <c r="G88" s="56"/>
      <c r="H88" s="56"/>
      <c r="I88" s="58"/>
      <c r="J88" s="58"/>
      <c r="K88" s="55"/>
      <c r="L88" s="55"/>
      <c r="M88" s="55"/>
      <c r="N88" s="55"/>
      <c r="O88" s="55"/>
      <c r="P88" s="55"/>
      <c r="Q88" s="55"/>
      <c r="R88" s="55"/>
      <c r="S88" s="55"/>
      <c r="T88" s="55"/>
      <c r="U88" s="55"/>
      <c r="V88" s="55"/>
      <c r="W88" s="55"/>
      <c r="X88" s="55"/>
      <c r="Y88" s="55"/>
      <c r="Z88" s="55"/>
      <c r="AA88" s="55"/>
      <c r="AB88" s="55"/>
      <c r="AC88" s="55"/>
    </row>
    <row r="89" ht="15.75" customHeight="1">
      <c r="A89" s="55"/>
      <c r="B89" s="55"/>
      <c r="C89" s="55"/>
      <c r="D89" s="56"/>
      <c r="E89" s="55"/>
      <c r="F89" s="56"/>
      <c r="G89" s="56"/>
      <c r="H89" s="56"/>
      <c r="I89" s="58"/>
      <c r="J89" s="58"/>
      <c r="K89" s="55"/>
      <c r="L89" s="55"/>
      <c r="M89" s="55"/>
      <c r="N89" s="55"/>
      <c r="O89" s="55"/>
      <c r="P89" s="55"/>
      <c r="Q89" s="55"/>
      <c r="R89" s="55"/>
      <c r="S89" s="55"/>
      <c r="T89" s="55"/>
      <c r="U89" s="55"/>
      <c r="V89" s="55"/>
      <c r="W89" s="55"/>
      <c r="X89" s="55"/>
      <c r="Y89" s="55"/>
      <c r="Z89" s="55"/>
      <c r="AA89" s="55"/>
      <c r="AB89" s="55"/>
      <c r="AC89" s="55"/>
    </row>
    <row r="90" ht="15.75" customHeight="1">
      <c r="A90" s="55"/>
      <c r="B90" s="55"/>
      <c r="C90" s="55"/>
      <c r="D90" s="56"/>
      <c r="E90" s="55"/>
      <c r="F90" s="56"/>
      <c r="G90" s="56"/>
      <c r="H90" s="56"/>
      <c r="I90" s="58"/>
      <c r="J90" s="58"/>
      <c r="K90" s="55"/>
      <c r="L90" s="55"/>
      <c r="M90" s="55"/>
      <c r="N90" s="55"/>
      <c r="O90" s="55"/>
      <c r="P90" s="55"/>
      <c r="Q90" s="55"/>
      <c r="R90" s="55"/>
      <c r="S90" s="55"/>
      <c r="T90" s="55"/>
      <c r="U90" s="55"/>
      <c r="V90" s="55"/>
      <c r="W90" s="55"/>
      <c r="X90" s="55"/>
      <c r="Y90" s="55"/>
      <c r="Z90" s="55"/>
      <c r="AA90" s="55"/>
      <c r="AB90" s="55"/>
      <c r="AC90" s="55"/>
    </row>
    <row r="91" ht="15.75" customHeight="1">
      <c r="A91" s="50"/>
      <c r="B91" s="50"/>
      <c r="C91" s="50"/>
      <c r="D91" s="51"/>
      <c r="E91" s="50"/>
      <c r="F91" s="51"/>
      <c r="G91" s="51"/>
      <c r="H91" s="51"/>
      <c r="I91" s="58"/>
      <c r="J91" s="58"/>
      <c r="K91" s="50"/>
      <c r="L91" s="55"/>
      <c r="M91" s="50"/>
      <c r="N91" s="55"/>
      <c r="O91" s="55"/>
      <c r="P91" s="55"/>
      <c r="Q91" s="55"/>
      <c r="R91" s="55"/>
      <c r="S91" s="55"/>
      <c r="T91" s="55"/>
      <c r="U91" s="55"/>
      <c r="V91" s="55"/>
      <c r="W91" s="55"/>
      <c r="X91" s="55"/>
      <c r="Y91" s="55"/>
      <c r="Z91" s="55"/>
      <c r="AA91" s="55"/>
      <c r="AB91" s="55"/>
      <c r="AC91" s="55"/>
    </row>
    <row r="92" ht="15.75" customHeight="1">
      <c r="A92" s="55"/>
      <c r="B92" s="55"/>
      <c r="C92" s="55"/>
      <c r="D92" s="56"/>
      <c r="E92" s="55"/>
      <c r="F92" s="56"/>
      <c r="G92" s="56"/>
      <c r="H92" s="56"/>
      <c r="I92" s="58"/>
      <c r="J92" s="58"/>
      <c r="K92" s="55"/>
      <c r="L92" s="55"/>
      <c r="M92" s="55"/>
      <c r="N92" s="55"/>
      <c r="O92" s="55"/>
      <c r="P92" s="55"/>
      <c r="Q92" s="55"/>
      <c r="R92" s="55"/>
      <c r="S92" s="55"/>
      <c r="T92" s="55"/>
      <c r="U92" s="55"/>
      <c r="V92" s="55"/>
      <c r="W92" s="55"/>
      <c r="X92" s="55"/>
      <c r="Y92" s="55"/>
      <c r="Z92" s="55"/>
      <c r="AA92" s="55"/>
      <c r="AB92" s="55"/>
      <c r="AC92" s="55"/>
    </row>
    <row r="93" ht="15.75" customHeight="1">
      <c r="A93" s="55"/>
      <c r="B93" s="55"/>
      <c r="C93" s="55"/>
      <c r="D93" s="56"/>
      <c r="E93" s="55"/>
      <c r="F93" s="56"/>
      <c r="G93" s="56"/>
      <c r="H93" s="56"/>
      <c r="I93" s="58"/>
      <c r="J93" s="58"/>
      <c r="K93" s="55"/>
      <c r="L93" s="55"/>
      <c r="M93" s="55"/>
      <c r="N93" s="55"/>
      <c r="O93" s="55"/>
      <c r="P93" s="55"/>
      <c r="Q93" s="55"/>
      <c r="R93" s="55"/>
      <c r="S93" s="55"/>
      <c r="T93" s="55"/>
      <c r="U93" s="55"/>
      <c r="V93" s="55"/>
      <c r="W93" s="55"/>
      <c r="X93" s="55"/>
      <c r="Y93" s="55"/>
      <c r="Z93" s="55"/>
      <c r="AA93" s="55"/>
      <c r="AB93" s="55"/>
      <c r="AC93" s="55"/>
    </row>
    <row r="94" ht="15.75" customHeight="1">
      <c r="A94" s="55"/>
      <c r="B94" s="55"/>
      <c r="C94" s="55"/>
      <c r="D94" s="56"/>
      <c r="E94" s="55"/>
      <c r="F94" s="56"/>
      <c r="G94" s="56"/>
      <c r="H94" s="56"/>
      <c r="I94" s="58"/>
      <c r="J94" s="58"/>
      <c r="K94" s="55"/>
      <c r="L94" s="55"/>
      <c r="M94" s="55"/>
      <c r="N94" s="55"/>
      <c r="O94" s="55"/>
      <c r="P94" s="55"/>
      <c r="Q94" s="55"/>
      <c r="R94" s="55"/>
      <c r="S94" s="55"/>
      <c r="T94" s="55"/>
      <c r="U94" s="55"/>
      <c r="V94" s="55"/>
      <c r="W94" s="55"/>
      <c r="X94" s="55"/>
      <c r="Y94" s="55"/>
      <c r="Z94" s="55"/>
      <c r="AA94" s="55"/>
      <c r="AB94" s="55"/>
      <c r="AC94" s="55"/>
    </row>
    <row r="95" ht="15.75" customHeight="1">
      <c r="A95" s="55"/>
      <c r="B95" s="55"/>
      <c r="C95" s="55"/>
      <c r="D95" s="56"/>
      <c r="E95" s="55"/>
      <c r="F95" s="56"/>
      <c r="G95" s="56"/>
      <c r="H95" s="56"/>
      <c r="I95" s="58"/>
      <c r="J95" s="58"/>
      <c r="K95" s="55"/>
      <c r="L95" s="55"/>
      <c r="M95" s="55"/>
      <c r="N95" s="55"/>
      <c r="O95" s="55"/>
      <c r="P95" s="55"/>
      <c r="Q95" s="55"/>
      <c r="R95" s="55"/>
      <c r="S95" s="55"/>
      <c r="T95" s="55"/>
      <c r="U95" s="55"/>
      <c r="V95" s="55"/>
      <c r="W95" s="55"/>
      <c r="X95" s="55"/>
      <c r="Y95" s="55"/>
      <c r="Z95" s="55"/>
      <c r="AA95" s="55"/>
      <c r="AB95" s="55"/>
      <c r="AC95" s="55"/>
    </row>
    <row r="96" ht="15.75" customHeight="1">
      <c r="A96" s="55"/>
      <c r="B96" s="55"/>
      <c r="C96" s="55"/>
      <c r="D96" s="56"/>
      <c r="E96" s="55"/>
      <c r="F96" s="56"/>
      <c r="G96" s="56"/>
      <c r="H96" s="56"/>
      <c r="I96" s="58"/>
      <c r="J96" s="58"/>
      <c r="K96" s="55"/>
      <c r="L96" s="55"/>
      <c r="M96" s="55"/>
      <c r="N96" s="55"/>
      <c r="O96" s="55"/>
      <c r="P96" s="55"/>
      <c r="Q96" s="55"/>
      <c r="R96" s="55"/>
      <c r="S96" s="55"/>
      <c r="T96" s="55"/>
      <c r="U96" s="55"/>
      <c r="V96" s="55"/>
      <c r="W96" s="55"/>
      <c r="X96" s="55"/>
      <c r="Y96" s="55"/>
      <c r="Z96" s="55"/>
      <c r="AA96" s="55"/>
      <c r="AB96" s="55"/>
      <c r="AC96" s="55"/>
    </row>
    <row r="97" ht="15.75" customHeight="1">
      <c r="A97" s="55"/>
      <c r="B97" s="55"/>
      <c r="C97" s="55"/>
      <c r="D97" s="56"/>
      <c r="E97" s="55"/>
      <c r="F97" s="56"/>
      <c r="G97" s="56"/>
      <c r="H97" s="56"/>
      <c r="I97" s="58"/>
      <c r="J97" s="58"/>
      <c r="K97" s="55"/>
      <c r="L97" s="55"/>
      <c r="M97" s="55"/>
      <c r="N97" s="55"/>
      <c r="O97" s="55"/>
      <c r="P97" s="55"/>
      <c r="Q97" s="55"/>
      <c r="R97" s="55"/>
      <c r="S97" s="55"/>
      <c r="T97" s="55"/>
      <c r="U97" s="55"/>
      <c r="V97" s="55"/>
      <c r="W97" s="55"/>
      <c r="X97" s="55"/>
      <c r="Y97" s="55"/>
      <c r="Z97" s="55"/>
      <c r="AA97" s="55"/>
      <c r="AB97" s="55"/>
      <c r="AC97" s="55"/>
    </row>
    <row r="98" ht="15.75" customHeight="1">
      <c r="A98" s="55"/>
      <c r="B98" s="55"/>
      <c r="C98" s="55"/>
      <c r="D98" s="56"/>
      <c r="E98" s="55"/>
      <c r="F98" s="56"/>
      <c r="G98" s="56"/>
      <c r="H98" s="56"/>
      <c r="I98" s="58"/>
      <c r="J98" s="58"/>
      <c r="K98" s="55"/>
      <c r="L98" s="55"/>
      <c r="M98" s="55"/>
      <c r="N98" s="55"/>
      <c r="O98" s="55"/>
      <c r="P98" s="55"/>
      <c r="Q98" s="55"/>
      <c r="R98" s="55"/>
      <c r="S98" s="55"/>
      <c r="T98" s="55"/>
      <c r="U98" s="55"/>
      <c r="V98" s="55"/>
      <c r="W98" s="55"/>
      <c r="X98" s="55"/>
      <c r="Y98" s="55"/>
      <c r="Z98" s="55"/>
      <c r="AA98" s="55"/>
      <c r="AB98" s="55"/>
      <c r="AC98" s="55"/>
    </row>
    <row r="99" ht="15.75" customHeight="1">
      <c r="A99" s="55"/>
      <c r="B99" s="55"/>
      <c r="C99" s="55"/>
      <c r="D99" s="56"/>
      <c r="E99" s="55"/>
      <c r="F99" s="56"/>
      <c r="G99" s="56"/>
      <c r="H99" s="56"/>
      <c r="I99" s="58"/>
      <c r="J99" s="58"/>
      <c r="K99" s="55"/>
      <c r="L99" s="55"/>
      <c r="M99" s="55"/>
      <c r="N99" s="55"/>
      <c r="O99" s="55"/>
      <c r="P99" s="55"/>
      <c r="Q99" s="55"/>
      <c r="R99" s="55"/>
      <c r="S99" s="55"/>
      <c r="T99" s="55"/>
      <c r="U99" s="55"/>
      <c r="V99" s="55"/>
      <c r="W99" s="55"/>
      <c r="X99" s="55"/>
      <c r="Y99" s="55"/>
      <c r="Z99" s="55"/>
      <c r="AA99" s="55"/>
      <c r="AB99" s="55"/>
      <c r="AC99" s="55"/>
    </row>
    <row r="100" ht="15.75" customHeight="1">
      <c r="A100" s="55"/>
      <c r="B100" s="55"/>
      <c r="C100" s="55"/>
      <c r="D100" s="56"/>
      <c r="E100" s="55"/>
      <c r="F100" s="56"/>
      <c r="G100" s="56"/>
      <c r="H100" s="56"/>
      <c r="I100" s="58"/>
      <c r="J100" s="58"/>
      <c r="K100" s="55"/>
      <c r="L100" s="55"/>
      <c r="M100" s="55"/>
      <c r="N100" s="55"/>
      <c r="O100" s="55"/>
      <c r="P100" s="55"/>
      <c r="Q100" s="55"/>
      <c r="R100" s="55"/>
      <c r="S100" s="55"/>
      <c r="T100" s="55"/>
      <c r="U100" s="55"/>
      <c r="V100" s="55"/>
      <c r="W100" s="55"/>
      <c r="X100" s="55"/>
      <c r="Y100" s="55"/>
      <c r="Z100" s="55"/>
      <c r="AA100" s="55"/>
      <c r="AB100" s="55"/>
      <c r="AC100" s="55"/>
    </row>
    <row r="101" ht="15.75" customHeight="1">
      <c r="A101" s="55"/>
      <c r="B101" s="55"/>
      <c r="C101" s="55"/>
      <c r="D101" s="56"/>
      <c r="E101" s="55"/>
      <c r="F101" s="56"/>
      <c r="G101" s="56"/>
      <c r="H101" s="56"/>
      <c r="I101" s="55"/>
      <c r="J101" s="55"/>
      <c r="K101" s="55"/>
      <c r="L101" s="55"/>
      <c r="M101" s="55"/>
      <c r="N101" s="55"/>
      <c r="O101" s="55"/>
      <c r="P101" s="55"/>
      <c r="Q101" s="55"/>
      <c r="R101" s="55"/>
      <c r="S101" s="55"/>
      <c r="T101" s="55"/>
      <c r="U101" s="55"/>
      <c r="V101" s="55"/>
      <c r="W101" s="55"/>
      <c r="X101" s="55"/>
      <c r="Y101" s="55"/>
      <c r="Z101" s="55"/>
      <c r="AA101" s="55"/>
      <c r="AB101" s="55"/>
      <c r="AC101" s="55"/>
    </row>
    <row r="102" ht="15.75" customHeight="1">
      <c r="A102" s="55"/>
      <c r="B102" s="55"/>
      <c r="C102" s="55"/>
      <c r="D102" s="56"/>
      <c r="E102" s="55"/>
      <c r="F102" s="56"/>
      <c r="G102" s="56"/>
      <c r="H102" s="56"/>
      <c r="I102" s="55"/>
      <c r="J102" s="55"/>
      <c r="K102" s="55"/>
      <c r="L102" s="55"/>
      <c r="M102" s="55"/>
      <c r="N102" s="55"/>
      <c r="O102" s="55"/>
      <c r="P102" s="55"/>
      <c r="Q102" s="55"/>
      <c r="R102" s="55"/>
      <c r="S102" s="55"/>
      <c r="T102" s="55"/>
      <c r="U102" s="55"/>
      <c r="V102" s="55"/>
      <c r="W102" s="55"/>
      <c r="X102" s="55"/>
      <c r="Y102" s="55"/>
      <c r="Z102" s="55"/>
      <c r="AA102" s="55"/>
      <c r="AB102" s="55"/>
      <c r="AC102" s="55"/>
    </row>
    <row r="103" ht="15.75" customHeight="1">
      <c r="A103" s="55"/>
      <c r="B103" s="55"/>
      <c r="C103" s="55"/>
      <c r="D103" s="56"/>
      <c r="E103" s="55"/>
      <c r="F103" s="56"/>
      <c r="G103" s="56"/>
      <c r="H103" s="56"/>
      <c r="I103" s="55"/>
      <c r="J103" s="55"/>
      <c r="K103" s="55"/>
      <c r="L103" s="55"/>
      <c r="M103" s="55"/>
      <c r="N103" s="55"/>
      <c r="O103" s="55"/>
      <c r="P103" s="55"/>
      <c r="Q103" s="55"/>
      <c r="R103" s="55"/>
      <c r="S103" s="55"/>
      <c r="T103" s="55"/>
      <c r="U103" s="55"/>
      <c r="V103" s="55"/>
      <c r="W103" s="55"/>
      <c r="X103" s="55"/>
      <c r="Y103" s="55"/>
      <c r="Z103" s="55"/>
      <c r="AA103" s="55"/>
      <c r="AB103" s="55"/>
      <c r="AC103" s="55"/>
    </row>
    <row r="104" ht="15.75" customHeight="1">
      <c r="A104" s="55"/>
      <c r="B104" s="55"/>
      <c r="C104" s="55"/>
      <c r="D104" s="56"/>
      <c r="E104" s="55"/>
      <c r="F104" s="56"/>
      <c r="G104" s="56"/>
      <c r="H104" s="56"/>
      <c r="I104" s="55"/>
      <c r="J104" s="55"/>
      <c r="K104" s="55"/>
      <c r="L104" s="55"/>
      <c r="M104" s="55"/>
      <c r="N104" s="55"/>
      <c r="O104" s="55"/>
      <c r="P104" s="55"/>
      <c r="Q104" s="55"/>
      <c r="R104" s="55"/>
      <c r="S104" s="55"/>
      <c r="T104" s="55"/>
      <c r="U104" s="55"/>
      <c r="V104" s="55"/>
      <c r="W104" s="55"/>
      <c r="X104" s="55"/>
      <c r="Y104" s="55"/>
      <c r="Z104" s="55"/>
      <c r="AA104" s="55"/>
      <c r="AB104" s="55"/>
      <c r="AC104" s="55"/>
    </row>
    <row r="105" ht="15.75" customHeight="1">
      <c r="A105" s="55"/>
      <c r="B105" s="55"/>
      <c r="C105" s="55"/>
      <c r="D105" s="56"/>
      <c r="E105" s="55"/>
      <c r="F105" s="56"/>
      <c r="G105" s="56"/>
      <c r="H105" s="56"/>
      <c r="I105" s="55"/>
      <c r="J105" s="55"/>
      <c r="K105" s="55"/>
      <c r="L105" s="55"/>
      <c r="M105" s="55"/>
      <c r="N105" s="55"/>
      <c r="O105" s="55"/>
      <c r="P105" s="55"/>
      <c r="Q105" s="55"/>
      <c r="R105" s="55"/>
      <c r="S105" s="55"/>
      <c r="T105" s="55"/>
      <c r="U105" s="55"/>
      <c r="V105" s="55"/>
      <c r="W105" s="55"/>
      <c r="X105" s="55"/>
      <c r="Y105" s="55"/>
      <c r="Z105" s="55"/>
      <c r="AA105" s="55"/>
      <c r="AB105" s="55"/>
      <c r="AC105" s="55"/>
    </row>
    <row r="106" ht="15.75" customHeight="1">
      <c r="A106" s="55"/>
      <c r="B106" s="55"/>
      <c r="C106" s="55"/>
      <c r="D106" s="56"/>
      <c r="E106" s="55"/>
      <c r="F106" s="56"/>
      <c r="G106" s="56"/>
      <c r="H106" s="56"/>
      <c r="I106" s="55"/>
      <c r="J106" s="55"/>
      <c r="K106" s="55"/>
      <c r="L106" s="55"/>
      <c r="M106" s="55"/>
      <c r="N106" s="55"/>
      <c r="O106" s="55"/>
      <c r="P106" s="55"/>
      <c r="Q106" s="55"/>
      <c r="R106" s="55"/>
      <c r="S106" s="55"/>
      <c r="T106" s="55"/>
      <c r="U106" s="55"/>
      <c r="V106" s="55"/>
      <c r="W106" s="55"/>
      <c r="X106" s="55"/>
      <c r="Y106" s="55"/>
      <c r="Z106" s="55"/>
      <c r="AA106" s="55"/>
      <c r="AB106" s="55"/>
      <c r="AC106" s="55"/>
    </row>
    <row r="107" ht="15.75" customHeight="1">
      <c r="A107" s="55"/>
      <c r="B107" s="55"/>
      <c r="C107" s="55"/>
      <c r="D107" s="56"/>
      <c r="E107" s="55"/>
      <c r="F107" s="56"/>
      <c r="G107" s="56"/>
      <c r="H107" s="56"/>
      <c r="I107" s="55"/>
      <c r="J107" s="55"/>
      <c r="K107" s="55"/>
      <c r="L107" s="55"/>
      <c r="M107" s="55"/>
      <c r="N107" s="55"/>
      <c r="O107" s="55"/>
      <c r="P107" s="55"/>
      <c r="Q107" s="55"/>
      <c r="R107" s="55"/>
      <c r="S107" s="55"/>
      <c r="T107" s="55"/>
      <c r="U107" s="55"/>
      <c r="V107" s="55"/>
      <c r="W107" s="55"/>
      <c r="X107" s="55"/>
      <c r="Y107" s="55"/>
      <c r="Z107" s="55"/>
      <c r="AA107" s="55"/>
      <c r="AB107" s="55"/>
      <c r="AC107" s="55"/>
    </row>
    <row r="108" ht="15.75" customHeight="1">
      <c r="A108" s="55"/>
      <c r="B108" s="55"/>
      <c r="C108" s="55"/>
      <c r="D108" s="56"/>
      <c r="E108" s="55"/>
      <c r="F108" s="56"/>
      <c r="G108" s="56"/>
      <c r="H108" s="56"/>
      <c r="I108" s="55"/>
      <c r="J108" s="55"/>
      <c r="K108" s="55"/>
      <c r="L108" s="55"/>
      <c r="M108" s="55"/>
      <c r="N108" s="55"/>
      <c r="O108" s="55"/>
      <c r="P108" s="55"/>
      <c r="Q108" s="55"/>
      <c r="R108" s="55"/>
      <c r="S108" s="55"/>
      <c r="T108" s="55"/>
      <c r="U108" s="55"/>
      <c r="V108" s="55"/>
      <c r="W108" s="55"/>
      <c r="X108" s="55"/>
      <c r="Y108" s="55"/>
      <c r="Z108" s="55"/>
      <c r="AA108" s="55"/>
      <c r="AB108" s="55"/>
      <c r="AC108" s="55"/>
    </row>
    <row r="109" ht="15.75" customHeight="1">
      <c r="A109" s="55"/>
      <c r="B109" s="55"/>
      <c r="C109" s="55"/>
      <c r="D109" s="56"/>
      <c r="E109" s="55"/>
      <c r="F109" s="56"/>
      <c r="G109" s="56"/>
      <c r="H109" s="56"/>
      <c r="I109" s="55"/>
      <c r="J109" s="55"/>
      <c r="K109" s="55"/>
      <c r="L109" s="55"/>
      <c r="M109" s="55"/>
      <c r="N109" s="55"/>
      <c r="O109" s="55"/>
      <c r="P109" s="55"/>
      <c r="Q109" s="55"/>
      <c r="R109" s="55"/>
      <c r="S109" s="55"/>
      <c r="T109" s="55"/>
      <c r="U109" s="55"/>
      <c r="V109" s="55"/>
      <c r="W109" s="55"/>
      <c r="X109" s="55"/>
      <c r="Y109" s="55"/>
      <c r="Z109" s="55"/>
      <c r="AA109" s="55"/>
      <c r="AB109" s="55"/>
      <c r="AC109" s="55"/>
    </row>
    <row r="110" ht="15.75" customHeight="1">
      <c r="A110" s="55"/>
      <c r="B110" s="55"/>
      <c r="C110" s="55"/>
      <c r="D110" s="56"/>
      <c r="E110" s="55"/>
      <c r="F110" s="56"/>
      <c r="G110" s="56"/>
      <c r="H110" s="56"/>
      <c r="I110" s="55"/>
      <c r="J110" s="55"/>
      <c r="K110" s="55"/>
      <c r="L110" s="55"/>
      <c r="M110" s="55"/>
      <c r="N110" s="55"/>
      <c r="O110" s="55"/>
      <c r="P110" s="55"/>
      <c r="Q110" s="55"/>
      <c r="R110" s="55"/>
      <c r="S110" s="55"/>
      <c r="T110" s="55"/>
      <c r="U110" s="55"/>
      <c r="V110" s="55"/>
      <c r="W110" s="55"/>
      <c r="X110" s="55"/>
      <c r="Y110" s="55"/>
      <c r="Z110" s="55"/>
      <c r="AA110" s="55"/>
      <c r="AB110" s="55"/>
      <c r="AC110" s="55"/>
    </row>
    <row r="111" ht="15.75" customHeight="1">
      <c r="A111" s="55"/>
      <c r="B111" s="55"/>
      <c r="C111" s="55"/>
      <c r="D111" s="56"/>
      <c r="E111" s="55"/>
      <c r="F111" s="56"/>
      <c r="G111" s="56"/>
      <c r="H111" s="56"/>
      <c r="I111" s="55"/>
      <c r="J111" s="55"/>
      <c r="K111" s="55"/>
      <c r="L111" s="55"/>
      <c r="M111" s="55"/>
      <c r="N111" s="55"/>
      <c r="O111" s="55"/>
      <c r="P111" s="55"/>
      <c r="Q111" s="55"/>
      <c r="R111" s="55"/>
      <c r="S111" s="55"/>
      <c r="T111" s="55"/>
      <c r="U111" s="55"/>
      <c r="V111" s="55"/>
      <c r="W111" s="55"/>
      <c r="X111" s="55"/>
      <c r="Y111" s="55"/>
      <c r="Z111" s="55"/>
      <c r="AA111" s="55"/>
      <c r="AB111" s="55"/>
      <c r="AC111" s="55"/>
    </row>
    <row r="112" ht="15.75" customHeight="1">
      <c r="A112" s="55"/>
      <c r="B112" s="55"/>
      <c r="C112" s="55"/>
      <c r="D112" s="56"/>
      <c r="E112" s="55"/>
      <c r="F112" s="56"/>
      <c r="G112" s="56"/>
      <c r="H112" s="56"/>
      <c r="I112" s="55"/>
      <c r="J112" s="55"/>
      <c r="K112" s="55"/>
      <c r="L112" s="55"/>
      <c r="M112" s="55"/>
      <c r="N112" s="55"/>
      <c r="O112" s="55"/>
      <c r="P112" s="55"/>
      <c r="Q112" s="55"/>
      <c r="R112" s="55"/>
      <c r="S112" s="55"/>
      <c r="T112" s="55"/>
      <c r="U112" s="55"/>
      <c r="V112" s="55"/>
      <c r="W112" s="55"/>
      <c r="X112" s="55"/>
      <c r="Y112" s="55"/>
      <c r="Z112" s="55"/>
      <c r="AA112" s="55"/>
      <c r="AB112" s="55"/>
      <c r="AC112" s="55"/>
    </row>
    <row r="113" ht="15.75" customHeight="1">
      <c r="A113" s="55"/>
      <c r="B113" s="55"/>
      <c r="C113" s="55"/>
      <c r="D113" s="56"/>
      <c r="E113" s="55"/>
      <c r="F113" s="56"/>
      <c r="G113" s="56"/>
      <c r="H113" s="56"/>
      <c r="I113" s="55"/>
      <c r="J113" s="55"/>
      <c r="K113" s="55"/>
      <c r="L113" s="55"/>
      <c r="M113" s="55"/>
      <c r="N113" s="55"/>
      <c r="O113" s="55"/>
      <c r="P113" s="55"/>
      <c r="Q113" s="55"/>
      <c r="R113" s="55"/>
      <c r="S113" s="55"/>
      <c r="T113" s="55"/>
      <c r="U113" s="55"/>
      <c r="V113" s="55"/>
      <c r="W113" s="55"/>
      <c r="X113" s="55"/>
      <c r="Y113" s="55"/>
      <c r="Z113" s="55"/>
      <c r="AA113" s="55"/>
      <c r="AB113" s="55"/>
      <c r="AC113" s="55"/>
    </row>
    <row r="114" ht="15.75" customHeight="1">
      <c r="A114" s="55"/>
      <c r="B114" s="55"/>
      <c r="C114" s="55"/>
      <c r="D114" s="56"/>
      <c r="E114" s="55"/>
      <c r="F114" s="56"/>
      <c r="G114" s="56"/>
      <c r="H114" s="56"/>
      <c r="I114" s="55"/>
      <c r="J114" s="55"/>
      <c r="K114" s="55"/>
      <c r="L114" s="55"/>
      <c r="M114" s="55"/>
      <c r="N114" s="55"/>
      <c r="O114" s="55"/>
      <c r="P114" s="55"/>
      <c r="Q114" s="55"/>
      <c r="R114" s="55"/>
      <c r="S114" s="55"/>
      <c r="T114" s="55"/>
      <c r="U114" s="55"/>
      <c r="V114" s="55"/>
      <c r="W114" s="55"/>
      <c r="X114" s="55"/>
      <c r="Y114" s="55"/>
      <c r="Z114" s="55"/>
      <c r="AA114" s="55"/>
      <c r="AB114" s="55"/>
      <c r="AC114" s="55"/>
    </row>
    <row r="115" ht="15.75" customHeight="1">
      <c r="A115" s="55"/>
      <c r="B115" s="55"/>
      <c r="C115" s="55"/>
      <c r="D115" s="56"/>
      <c r="E115" s="55"/>
      <c r="F115" s="56"/>
      <c r="G115" s="56"/>
      <c r="H115" s="56"/>
      <c r="I115" s="55"/>
      <c r="J115" s="55"/>
      <c r="K115" s="55"/>
      <c r="L115" s="55"/>
      <c r="M115" s="55"/>
      <c r="N115" s="55"/>
      <c r="O115" s="55"/>
      <c r="P115" s="55"/>
      <c r="Q115" s="55"/>
      <c r="R115" s="55"/>
      <c r="S115" s="55"/>
      <c r="T115" s="55"/>
      <c r="U115" s="55"/>
      <c r="V115" s="55"/>
      <c r="W115" s="55"/>
      <c r="X115" s="55"/>
      <c r="Y115" s="55"/>
      <c r="Z115" s="55"/>
      <c r="AA115" s="55"/>
      <c r="AB115" s="55"/>
      <c r="AC115" s="55"/>
    </row>
    <row r="116" ht="15.75" customHeight="1">
      <c r="A116" s="55"/>
      <c r="B116" s="55"/>
      <c r="C116" s="55"/>
      <c r="D116" s="56"/>
      <c r="E116" s="55"/>
      <c r="F116" s="56"/>
      <c r="G116" s="56"/>
      <c r="H116" s="56"/>
      <c r="I116" s="55"/>
      <c r="J116" s="55"/>
      <c r="K116" s="55"/>
      <c r="L116" s="55"/>
      <c r="M116" s="55"/>
      <c r="N116" s="55"/>
      <c r="O116" s="55"/>
      <c r="P116" s="55"/>
      <c r="Q116" s="55"/>
      <c r="R116" s="55"/>
      <c r="S116" s="55"/>
      <c r="T116" s="55"/>
      <c r="U116" s="55"/>
      <c r="V116" s="55"/>
      <c r="W116" s="55"/>
      <c r="X116" s="55"/>
      <c r="Y116" s="55"/>
      <c r="Z116" s="55"/>
      <c r="AA116" s="55"/>
      <c r="AB116" s="55"/>
      <c r="AC116" s="55"/>
    </row>
    <row r="117" ht="15.75" customHeight="1">
      <c r="A117" s="55"/>
      <c r="B117" s="55"/>
      <c r="C117" s="55"/>
      <c r="D117" s="56"/>
      <c r="E117" s="55"/>
      <c r="F117" s="56"/>
      <c r="G117" s="56"/>
      <c r="H117" s="56"/>
      <c r="I117" s="55"/>
      <c r="J117" s="55"/>
      <c r="K117" s="55"/>
      <c r="L117" s="55"/>
      <c r="M117" s="55"/>
      <c r="N117" s="55"/>
      <c r="O117" s="55"/>
      <c r="P117" s="55"/>
      <c r="Q117" s="55"/>
      <c r="R117" s="55"/>
      <c r="S117" s="55"/>
      <c r="T117" s="55"/>
      <c r="U117" s="55"/>
      <c r="V117" s="55"/>
      <c r="W117" s="55"/>
      <c r="X117" s="55"/>
      <c r="Y117" s="55"/>
      <c r="Z117" s="55"/>
      <c r="AA117" s="55"/>
      <c r="AB117" s="55"/>
      <c r="AC117" s="55"/>
    </row>
    <row r="118" ht="15.75" customHeight="1">
      <c r="A118" s="55"/>
      <c r="B118" s="55"/>
      <c r="C118" s="55"/>
      <c r="D118" s="56"/>
      <c r="E118" s="55"/>
      <c r="F118" s="56"/>
      <c r="G118" s="56"/>
      <c r="H118" s="56"/>
      <c r="I118" s="55"/>
      <c r="J118" s="55"/>
      <c r="K118" s="55"/>
      <c r="L118" s="55"/>
      <c r="M118" s="55"/>
      <c r="N118" s="55"/>
      <c r="O118" s="55"/>
      <c r="P118" s="55"/>
      <c r="Q118" s="55"/>
      <c r="R118" s="55"/>
      <c r="S118" s="55"/>
      <c r="T118" s="55"/>
      <c r="U118" s="55"/>
      <c r="V118" s="55"/>
      <c r="W118" s="55"/>
      <c r="X118" s="55"/>
      <c r="Y118" s="55"/>
      <c r="Z118" s="55"/>
      <c r="AA118" s="55"/>
      <c r="AB118" s="55"/>
      <c r="AC118" s="55"/>
    </row>
    <row r="119" ht="15.75" customHeight="1">
      <c r="A119" s="55"/>
      <c r="B119" s="55"/>
      <c r="C119" s="55"/>
      <c r="D119" s="56"/>
      <c r="E119" s="55"/>
      <c r="F119" s="56"/>
      <c r="G119" s="56"/>
      <c r="H119" s="56"/>
      <c r="I119" s="55"/>
      <c r="J119" s="55"/>
      <c r="K119" s="55"/>
      <c r="L119" s="55"/>
      <c r="M119" s="55"/>
      <c r="N119" s="55"/>
      <c r="O119" s="55"/>
      <c r="P119" s="55"/>
      <c r="Q119" s="55"/>
      <c r="R119" s="55"/>
      <c r="S119" s="55"/>
      <c r="T119" s="55"/>
      <c r="U119" s="55"/>
      <c r="V119" s="55"/>
      <c r="W119" s="55"/>
      <c r="X119" s="55"/>
      <c r="Y119" s="55"/>
      <c r="Z119" s="55"/>
      <c r="AA119" s="55"/>
      <c r="AB119" s="55"/>
      <c r="AC119" s="55"/>
    </row>
    <row r="120" ht="15.75" customHeight="1">
      <c r="A120" s="55"/>
      <c r="B120" s="55"/>
      <c r="C120" s="55"/>
      <c r="D120" s="56"/>
      <c r="E120" s="55"/>
      <c r="F120" s="56"/>
      <c r="G120" s="56"/>
      <c r="H120" s="56"/>
      <c r="I120" s="55"/>
      <c r="J120" s="55"/>
      <c r="K120" s="55"/>
      <c r="L120" s="55"/>
      <c r="M120" s="55"/>
      <c r="N120" s="55"/>
      <c r="O120" s="55"/>
      <c r="P120" s="55"/>
      <c r="Q120" s="55"/>
      <c r="R120" s="55"/>
      <c r="S120" s="55"/>
      <c r="T120" s="55"/>
      <c r="U120" s="55"/>
      <c r="V120" s="55"/>
      <c r="W120" s="55"/>
      <c r="X120" s="55"/>
      <c r="Y120" s="55"/>
      <c r="Z120" s="55"/>
      <c r="AA120" s="55"/>
      <c r="AB120" s="55"/>
      <c r="AC120" s="55"/>
    </row>
    <row r="121" ht="15.75" customHeight="1">
      <c r="A121" s="55"/>
      <c r="B121" s="55"/>
      <c r="C121" s="55"/>
      <c r="D121" s="56"/>
      <c r="E121" s="55"/>
      <c r="F121" s="56"/>
      <c r="G121" s="56"/>
      <c r="H121" s="56"/>
      <c r="I121" s="55"/>
      <c r="J121" s="55"/>
      <c r="K121" s="55"/>
      <c r="L121" s="55"/>
      <c r="M121" s="55"/>
      <c r="N121" s="55"/>
      <c r="O121" s="55"/>
      <c r="P121" s="55"/>
      <c r="Q121" s="55"/>
      <c r="R121" s="55"/>
      <c r="S121" s="55"/>
      <c r="T121" s="55"/>
      <c r="U121" s="55"/>
      <c r="V121" s="55"/>
      <c r="W121" s="55"/>
      <c r="X121" s="55"/>
      <c r="Y121" s="55"/>
      <c r="Z121" s="55"/>
      <c r="AA121" s="55"/>
      <c r="AB121" s="55"/>
      <c r="AC121" s="55"/>
    </row>
    <row r="122" ht="15.75" customHeight="1">
      <c r="A122" s="55"/>
      <c r="B122" s="55"/>
      <c r="C122" s="55"/>
      <c r="D122" s="56"/>
      <c r="E122" s="55"/>
      <c r="F122" s="56"/>
      <c r="G122" s="56"/>
      <c r="H122" s="56"/>
      <c r="I122" s="55"/>
      <c r="J122" s="55"/>
      <c r="K122" s="55"/>
      <c r="L122" s="55"/>
      <c r="M122" s="55"/>
      <c r="N122" s="55"/>
      <c r="O122" s="55"/>
      <c r="P122" s="55"/>
      <c r="Q122" s="55"/>
      <c r="R122" s="55"/>
      <c r="S122" s="55"/>
      <c r="T122" s="55"/>
      <c r="U122" s="55"/>
      <c r="V122" s="55"/>
      <c r="W122" s="55"/>
      <c r="X122" s="55"/>
      <c r="Y122" s="55"/>
      <c r="Z122" s="55"/>
      <c r="AA122" s="55"/>
      <c r="AB122" s="55"/>
      <c r="AC122" s="55"/>
    </row>
    <row r="123" ht="15.75" customHeight="1">
      <c r="A123" s="55"/>
      <c r="B123" s="55"/>
      <c r="C123" s="55"/>
      <c r="D123" s="56"/>
      <c r="E123" s="55"/>
      <c r="F123" s="56"/>
      <c r="G123" s="56"/>
      <c r="H123" s="56"/>
      <c r="I123" s="55"/>
      <c r="J123" s="55"/>
      <c r="K123" s="55"/>
      <c r="L123" s="55"/>
      <c r="M123" s="55"/>
      <c r="N123" s="55"/>
      <c r="O123" s="55"/>
      <c r="P123" s="55"/>
      <c r="Q123" s="55"/>
      <c r="R123" s="55"/>
      <c r="S123" s="55"/>
      <c r="T123" s="55"/>
      <c r="U123" s="55"/>
      <c r="V123" s="55"/>
      <c r="W123" s="55"/>
      <c r="X123" s="55"/>
      <c r="Y123" s="55"/>
      <c r="Z123" s="55"/>
      <c r="AA123" s="55"/>
      <c r="AB123" s="55"/>
      <c r="AC123" s="55"/>
    </row>
    <row r="124" ht="15.75" customHeight="1">
      <c r="A124" s="55"/>
      <c r="B124" s="55"/>
      <c r="C124" s="55"/>
      <c r="D124" s="56"/>
      <c r="E124" s="55"/>
      <c r="F124" s="56"/>
      <c r="G124" s="56"/>
      <c r="H124" s="56"/>
      <c r="I124" s="55"/>
      <c r="J124" s="55"/>
      <c r="K124" s="55"/>
      <c r="L124" s="55"/>
      <c r="M124" s="55"/>
      <c r="N124" s="55"/>
      <c r="O124" s="55"/>
      <c r="P124" s="55"/>
      <c r="Q124" s="55"/>
      <c r="R124" s="55"/>
      <c r="S124" s="55"/>
      <c r="T124" s="55"/>
      <c r="U124" s="55"/>
      <c r="V124" s="55"/>
      <c r="W124" s="55"/>
      <c r="X124" s="55"/>
      <c r="Y124" s="55"/>
      <c r="Z124" s="55"/>
      <c r="AA124" s="55"/>
      <c r="AB124" s="55"/>
      <c r="AC124" s="55"/>
    </row>
    <row r="125" ht="15.75" customHeight="1">
      <c r="A125" s="55"/>
      <c r="B125" s="55"/>
      <c r="C125" s="55"/>
      <c r="D125" s="56"/>
      <c r="E125" s="55"/>
      <c r="F125" s="56"/>
      <c r="G125" s="56"/>
      <c r="H125" s="56"/>
      <c r="I125" s="58"/>
      <c r="J125" s="58"/>
      <c r="K125" s="55"/>
      <c r="L125" s="55"/>
      <c r="M125" s="55"/>
      <c r="N125" s="55"/>
      <c r="O125" s="55"/>
      <c r="P125" s="55"/>
      <c r="Q125" s="55"/>
      <c r="R125" s="55"/>
      <c r="S125" s="55"/>
      <c r="T125" s="55"/>
      <c r="U125" s="55"/>
      <c r="V125" s="55"/>
      <c r="W125" s="55"/>
      <c r="X125" s="55"/>
      <c r="Y125" s="55"/>
      <c r="Z125" s="55"/>
      <c r="AA125" s="55"/>
      <c r="AB125" s="55"/>
      <c r="AC125" s="55"/>
    </row>
    <row r="126" ht="15.75" customHeight="1">
      <c r="A126" s="55"/>
      <c r="B126" s="55"/>
      <c r="C126" s="55"/>
      <c r="D126" s="56"/>
      <c r="E126" s="55"/>
      <c r="F126" s="56"/>
      <c r="G126" s="56"/>
      <c r="H126" s="56"/>
      <c r="I126" s="55"/>
      <c r="J126" s="55"/>
      <c r="K126" s="55"/>
      <c r="L126" s="55"/>
      <c r="M126" s="55"/>
      <c r="N126" s="55"/>
      <c r="O126" s="55"/>
      <c r="P126" s="55"/>
      <c r="Q126" s="55"/>
      <c r="R126" s="55"/>
      <c r="S126" s="55"/>
      <c r="T126" s="55"/>
      <c r="U126" s="55"/>
      <c r="V126" s="55"/>
      <c r="W126" s="55"/>
      <c r="X126" s="55"/>
      <c r="Y126" s="55"/>
      <c r="Z126" s="55"/>
      <c r="AA126" s="55"/>
      <c r="AB126" s="55"/>
      <c r="AC126" s="55"/>
    </row>
    <row r="127" ht="15.75" customHeight="1">
      <c r="A127" s="55"/>
      <c r="B127" s="55"/>
      <c r="C127" s="55"/>
      <c r="D127" s="56"/>
      <c r="E127" s="55"/>
      <c r="F127" s="56"/>
      <c r="G127" s="56"/>
      <c r="H127" s="56"/>
      <c r="I127" s="55"/>
      <c r="J127" s="55"/>
      <c r="K127" s="55"/>
      <c r="L127" s="55"/>
      <c r="M127" s="55"/>
      <c r="N127" s="55"/>
      <c r="O127" s="55"/>
      <c r="P127" s="55"/>
      <c r="Q127" s="55"/>
      <c r="R127" s="55"/>
      <c r="S127" s="55"/>
      <c r="T127" s="55"/>
      <c r="U127" s="55"/>
      <c r="V127" s="55"/>
      <c r="W127" s="55"/>
      <c r="X127" s="55"/>
      <c r="Y127" s="55"/>
      <c r="Z127" s="55"/>
      <c r="AA127" s="55"/>
      <c r="AB127" s="55"/>
      <c r="AC127" s="55"/>
    </row>
    <row r="128" ht="15.75" customHeight="1">
      <c r="A128" s="55"/>
      <c r="B128" s="55"/>
      <c r="C128" s="55"/>
      <c r="D128" s="56"/>
      <c r="E128" s="55"/>
      <c r="F128" s="56"/>
      <c r="G128" s="56"/>
      <c r="H128" s="56"/>
      <c r="I128" s="55"/>
      <c r="J128" s="55"/>
      <c r="K128" s="55"/>
      <c r="L128" s="55"/>
      <c r="M128" s="55"/>
      <c r="N128" s="55"/>
      <c r="O128" s="55"/>
      <c r="P128" s="55"/>
      <c r="Q128" s="55"/>
      <c r="R128" s="55"/>
      <c r="S128" s="55"/>
      <c r="T128" s="55"/>
      <c r="U128" s="55"/>
      <c r="V128" s="55"/>
      <c r="W128" s="55"/>
      <c r="X128" s="55"/>
      <c r="Y128" s="55"/>
      <c r="Z128" s="55"/>
      <c r="AA128" s="55"/>
      <c r="AB128" s="55"/>
      <c r="AC128" s="55"/>
    </row>
    <row r="129" ht="15.75" customHeight="1">
      <c r="A129" s="55"/>
      <c r="B129" s="55"/>
      <c r="C129" s="55"/>
      <c r="D129" s="56"/>
      <c r="E129" s="55"/>
      <c r="F129" s="56"/>
      <c r="G129" s="56"/>
      <c r="H129" s="56"/>
      <c r="I129" s="55"/>
      <c r="J129" s="55"/>
      <c r="K129" s="55"/>
      <c r="L129" s="55"/>
      <c r="M129" s="55"/>
      <c r="N129" s="55"/>
      <c r="O129" s="55"/>
      <c r="P129" s="55"/>
      <c r="Q129" s="55"/>
      <c r="R129" s="55"/>
      <c r="S129" s="55"/>
      <c r="T129" s="55"/>
      <c r="U129" s="55"/>
      <c r="V129" s="55"/>
      <c r="W129" s="55"/>
      <c r="X129" s="55"/>
      <c r="Y129" s="55"/>
      <c r="Z129" s="55"/>
      <c r="AA129" s="55"/>
      <c r="AB129" s="55"/>
      <c r="AC129" s="55"/>
    </row>
    <row r="130" ht="15.75" customHeight="1">
      <c r="A130" s="50"/>
      <c r="B130" s="50"/>
      <c r="C130" s="50"/>
      <c r="D130" s="51"/>
      <c r="E130" s="50"/>
      <c r="F130" s="51"/>
      <c r="G130" s="51"/>
      <c r="H130" s="51"/>
      <c r="I130" s="50"/>
      <c r="J130" s="50"/>
      <c r="K130" s="50"/>
      <c r="L130" s="50"/>
      <c r="M130" s="50"/>
      <c r="N130" s="55"/>
      <c r="O130" s="55"/>
      <c r="P130" s="55"/>
      <c r="Q130" s="55"/>
      <c r="R130" s="55"/>
      <c r="S130" s="55"/>
      <c r="T130" s="55"/>
      <c r="U130" s="55"/>
      <c r="V130" s="55"/>
      <c r="W130" s="55"/>
      <c r="X130" s="55"/>
      <c r="Y130" s="55"/>
      <c r="Z130" s="55"/>
      <c r="AA130" s="55"/>
      <c r="AB130" s="55"/>
      <c r="AC130" s="55"/>
    </row>
    <row r="131" ht="15.75" customHeight="1">
      <c r="A131" s="83"/>
      <c r="B131" s="81"/>
      <c r="C131" s="81"/>
      <c r="D131" s="92"/>
      <c r="E131" s="81"/>
      <c r="F131" s="92"/>
      <c r="G131" s="92"/>
      <c r="H131" s="92"/>
      <c r="I131" s="93"/>
      <c r="J131" s="93"/>
      <c r="K131" s="83"/>
      <c r="L131" s="83"/>
      <c r="M131" s="81"/>
      <c r="N131" s="55"/>
      <c r="O131" s="55"/>
      <c r="P131" s="55"/>
      <c r="Q131" s="55"/>
      <c r="R131" s="55"/>
      <c r="S131" s="55"/>
      <c r="T131" s="55"/>
      <c r="U131" s="55"/>
      <c r="V131" s="55"/>
      <c r="W131" s="55"/>
      <c r="X131" s="55"/>
      <c r="Y131" s="55"/>
      <c r="Z131" s="55"/>
      <c r="AA131" s="55"/>
      <c r="AB131" s="55"/>
      <c r="AC131" s="55"/>
    </row>
    <row r="132" ht="15.75" customHeight="1">
      <c r="A132" s="83"/>
      <c r="B132" s="81"/>
      <c r="C132" s="81"/>
      <c r="D132" s="80"/>
      <c r="E132" s="83"/>
      <c r="F132" s="80"/>
      <c r="G132" s="80"/>
      <c r="H132" s="80"/>
      <c r="I132" s="93"/>
      <c r="J132" s="93"/>
      <c r="K132" s="83"/>
      <c r="L132" s="83"/>
      <c r="M132" s="81"/>
      <c r="N132" s="55"/>
      <c r="O132" s="55"/>
      <c r="P132" s="55"/>
      <c r="Q132" s="55"/>
      <c r="R132" s="55"/>
      <c r="S132" s="55"/>
      <c r="T132" s="55"/>
      <c r="U132" s="55"/>
      <c r="V132" s="55"/>
      <c r="W132" s="55"/>
      <c r="X132" s="55"/>
      <c r="Y132" s="55"/>
      <c r="Z132" s="55"/>
      <c r="AA132" s="55"/>
      <c r="AB132" s="55"/>
      <c r="AC132" s="55"/>
    </row>
    <row r="133" ht="15.75" customHeight="1">
      <c r="A133" s="83"/>
      <c r="B133" s="81"/>
      <c r="C133" s="81"/>
      <c r="D133" s="80"/>
      <c r="E133" s="83"/>
      <c r="F133" s="80"/>
      <c r="G133" s="80"/>
      <c r="H133" s="80"/>
      <c r="I133" s="34"/>
      <c r="J133" s="34"/>
      <c r="K133" s="83"/>
      <c r="L133" s="83"/>
      <c r="M133" s="81"/>
      <c r="N133" s="55"/>
      <c r="O133" s="55"/>
      <c r="P133" s="55"/>
      <c r="Q133" s="55"/>
      <c r="R133" s="55"/>
      <c r="S133" s="55"/>
      <c r="T133" s="55"/>
      <c r="U133" s="55"/>
      <c r="V133" s="55"/>
      <c r="W133" s="55"/>
      <c r="X133" s="55"/>
      <c r="Y133" s="55"/>
      <c r="Z133" s="55"/>
      <c r="AA133" s="55"/>
      <c r="AB133" s="55"/>
      <c r="AC133" s="55"/>
    </row>
    <row r="134" ht="15.75" customHeight="1">
      <c r="A134" s="83"/>
      <c r="B134" s="81"/>
      <c r="C134" s="81"/>
      <c r="D134" s="80"/>
      <c r="E134" s="83"/>
      <c r="F134" s="80"/>
      <c r="G134" s="80"/>
      <c r="H134" s="80"/>
      <c r="I134" s="94"/>
      <c r="J134" s="94"/>
      <c r="K134" s="83"/>
      <c r="L134" s="83"/>
      <c r="M134" s="81"/>
      <c r="N134" s="55"/>
      <c r="O134" s="55"/>
      <c r="P134" s="55"/>
      <c r="Q134" s="55"/>
      <c r="R134" s="55"/>
      <c r="S134" s="55"/>
      <c r="T134" s="55"/>
      <c r="U134" s="55"/>
      <c r="V134" s="55"/>
      <c r="W134" s="55"/>
      <c r="X134" s="55"/>
      <c r="Y134" s="55"/>
      <c r="Z134" s="55"/>
      <c r="AA134" s="55"/>
      <c r="AB134" s="55"/>
      <c r="AC134" s="55"/>
    </row>
    <row r="135" ht="15.75" customHeight="1">
      <c r="A135" s="83"/>
      <c r="B135" s="81"/>
      <c r="C135" s="81"/>
      <c r="D135" s="80"/>
      <c r="E135" s="83"/>
      <c r="F135" s="80"/>
      <c r="G135" s="80"/>
      <c r="H135" s="80"/>
      <c r="I135" s="93"/>
      <c r="J135" s="93"/>
      <c r="K135" s="83"/>
      <c r="L135" s="83"/>
      <c r="M135" s="81"/>
      <c r="N135" s="55"/>
      <c r="O135" s="55"/>
      <c r="P135" s="55"/>
      <c r="Q135" s="55"/>
      <c r="R135" s="55"/>
      <c r="S135" s="55"/>
      <c r="T135" s="55"/>
      <c r="U135" s="55"/>
      <c r="V135" s="55"/>
      <c r="W135" s="55"/>
      <c r="X135" s="55"/>
      <c r="Y135" s="55"/>
      <c r="Z135" s="55"/>
      <c r="AA135" s="55"/>
      <c r="AB135" s="55"/>
      <c r="AC135" s="55"/>
    </row>
    <row r="136" ht="15.75" customHeight="1">
      <c r="A136" s="50"/>
      <c r="B136" s="50"/>
      <c r="C136" s="50"/>
      <c r="D136" s="51"/>
      <c r="E136" s="50"/>
      <c r="F136" s="51"/>
      <c r="G136" s="51"/>
      <c r="H136" s="51"/>
      <c r="I136" s="50"/>
      <c r="J136" s="50"/>
      <c r="K136" s="50"/>
      <c r="L136" s="50"/>
      <c r="M136" s="50"/>
      <c r="N136" s="55"/>
      <c r="O136" s="55"/>
      <c r="P136" s="55"/>
      <c r="Q136" s="55"/>
      <c r="R136" s="55"/>
      <c r="S136" s="55"/>
      <c r="T136" s="55"/>
      <c r="U136" s="55"/>
      <c r="V136" s="55"/>
      <c r="W136" s="55"/>
      <c r="X136" s="55"/>
      <c r="Y136" s="55"/>
      <c r="Z136" s="55"/>
      <c r="AA136" s="55"/>
      <c r="AB136" s="55"/>
      <c r="AC136" s="55"/>
    </row>
    <row r="137" ht="15.75" customHeight="1">
      <c r="A137" s="55"/>
      <c r="B137" s="55"/>
      <c r="C137" s="55"/>
      <c r="D137" s="56"/>
      <c r="E137" s="55"/>
      <c r="F137" s="56"/>
      <c r="G137" s="56"/>
      <c r="H137" s="56"/>
      <c r="I137" s="58"/>
      <c r="J137" s="58"/>
      <c r="K137" s="55"/>
      <c r="L137" s="55"/>
      <c r="M137" s="55"/>
      <c r="N137" s="55"/>
      <c r="O137" s="55"/>
      <c r="P137" s="55"/>
      <c r="Q137" s="55"/>
      <c r="R137" s="55"/>
      <c r="S137" s="55"/>
      <c r="T137" s="55"/>
      <c r="U137" s="55"/>
      <c r="V137" s="55"/>
      <c r="W137" s="55"/>
      <c r="X137" s="55"/>
      <c r="Y137" s="55"/>
      <c r="Z137" s="55"/>
      <c r="AA137" s="55"/>
      <c r="AB137" s="55"/>
      <c r="AC137" s="55"/>
    </row>
    <row r="138" ht="15.75" customHeight="1">
      <c r="A138" s="55"/>
      <c r="B138" s="55"/>
      <c r="C138" s="55"/>
      <c r="D138" s="56"/>
      <c r="E138" s="55"/>
      <c r="F138" s="56"/>
      <c r="G138" s="56"/>
      <c r="H138" s="56"/>
      <c r="I138" s="58"/>
      <c r="J138" s="58"/>
      <c r="K138" s="55"/>
      <c r="L138" s="55"/>
      <c r="M138" s="55"/>
      <c r="N138" s="55"/>
      <c r="O138" s="55"/>
      <c r="P138" s="55"/>
      <c r="Q138" s="55"/>
      <c r="R138" s="55"/>
      <c r="S138" s="55"/>
      <c r="T138" s="55"/>
      <c r="U138" s="55"/>
      <c r="V138" s="55"/>
      <c r="W138" s="55"/>
      <c r="X138" s="55"/>
      <c r="Y138" s="55"/>
      <c r="Z138" s="55"/>
      <c r="AA138" s="55"/>
      <c r="AB138" s="55"/>
      <c r="AC138" s="55"/>
    </row>
    <row r="139" ht="1.5" customHeight="1">
      <c r="A139" s="55"/>
      <c r="B139" s="55"/>
      <c r="C139" s="55"/>
      <c r="D139" s="56"/>
      <c r="E139" s="55"/>
      <c r="F139" s="56"/>
      <c r="G139" s="56"/>
      <c r="H139" s="56"/>
      <c r="I139" s="55"/>
      <c r="J139" s="55"/>
      <c r="K139" s="55"/>
      <c r="L139" s="55"/>
      <c r="M139" s="55"/>
      <c r="N139" s="55"/>
      <c r="O139" s="55"/>
      <c r="P139" s="55"/>
      <c r="Q139" s="55"/>
      <c r="R139" s="55"/>
      <c r="S139" s="55"/>
      <c r="T139" s="55"/>
      <c r="U139" s="55"/>
      <c r="V139" s="55"/>
      <c r="W139" s="55"/>
      <c r="X139" s="55"/>
      <c r="Y139" s="55"/>
      <c r="Z139" s="55"/>
      <c r="AA139" s="55"/>
      <c r="AB139" s="55"/>
      <c r="AC139" s="55"/>
    </row>
    <row r="140" ht="15.75" customHeight="1">
      <c r="A140" s="55"/>
      <c r="B140" s="55"/>
      <c r="C140" s="55"/>
      <c r="D140" s="56"/>
      <c r="E140" s="55"/>
      <c r="F140" s="56"/>
      <c r="G140" s="56"/>
      <c r="H140" s="56"/>
      <c r="I140" s="58"/>
      <c r="J140" s="58"/>
      <c r="K140" s="55"/>
      <c r="L140" s="55"/>
      <c r="M140" s="55"/>
      <c r="N140" s="55"/>
      <c r="O140" s="55"/>
      <c r="P140" s="55"/>
      <c r="Q140" s="55"/>
      <c r="R140" s="55"/>
      <c r="S140" s="55"/>
      <c r="T140" s="55"/>
      <c r="U140" s="55"/>
      <c r="V140" s="55"/>
      <c r="W140" s="55"/>
      <c r="X140" s="55"/>
      <c r="Y140" s="55"/>
      <c r="Z140" s="55"/>
      <c r="AA140" s="55"/>
      <c r="AB140" s="55"/>
      <c r="AC140" s="55"/>
    </row>
    <row r="141" ht="15.75" customHeight="1">
      <c r="A141" s="55"/>
      <c r="B141" s="55"/>
      <c r="C141" s="55"/>
      <c r="D141" s="56"/>
      <c r="E141" s="55"/>
      <c r="F141" s="56"/>
      <c r="G141" s="56"/>
      <c r="H141" s="56"/>
      <c r="I141" s="95"/>
      <c r="J141" s="95"/>
      <c r="K141" s="55"/>
      <c r="L141" s="55"/>
      <c r="M141" s="55"/>
      <c r="N141" s="55"/>
      <c r="O141" s="55"/>
      <c r="P141" s="55"/>
      <c r="Q141" s="55"/>
      <c r="R141" s="55"/>
      <c r="S141" s="55"/>
      <c r="T141" s="55"/>
      <c r="U141" s="55"/>
      <c r="V141" s="55"/>
      <c r="W141" s="55"/>
      <c r="X141" s="55"/>
      <c r="Y141" s="55"/>
      <c r="Z141" s="55"/>
      <c r="AA141" s="55"/>
      <c r="AB141" s="55"/>
      <c r="AC141" s="55"/>
    </row>
    <row r="142" ht="15.75" customHeight="1">
      <c r="A142" s="55"/>
      <c r="B142" s="55"/>
      <c r="C142" s="55"/>
      <c r="D142" s="56"/>
      <c r="E142" s="55"/>
      <c r="F142" s="56"/>
      <c r="G142" s="56"/>
      <c r="H142" s="56"/>
      <c r="I142" s="96"/>
      <c r="J142" s="96"/>
      <c r="K142" s="55"/>
      <c r="L142" s="55"/>
      <c r="M142" s="55"/>
      <c r="N142" s="55"/>
      <c r="O142" s="55"/>
      <c r="P142" s="55"/>
      <c r="Q142" s="55"/>
      <c r="R142" s="55"/>
      <c r="S142" s="55"/>
      <c r="T142" s="55"/>
      <c r="U142" s="55"/>
      <c r="V142" s="55"/>
      <c r="W142" s="55"/>
      <c r="X142" s="55"/>
      <c r="Y142" s="55"/>
      <c r="Z142" s="55"/>
      <c r="AA142" s="55"/>
      <c r="AB142" s="55"/>
      <c r="AC142" s="55"/>
    </row>
    <row r="143" ht="15.75" customHeight="1">
      <c r="A143" s="55"/>
      <c r="B143" s="55"/>
      <c r="C143" s="55"/>
      <c r="D143" s="56"/>
      <c r="E143" s="55"/>
      <c r="F143" s="56"/>
      <c r="G143" s="56"/>
      <c r="H143" s="56"/>
      <c r="I143" s="55"/>
      <c r="J143" s="55"/>
      <c r="K143" s="55"/>
      <c r="L143" s="55"/>
      <c r="M143" s="55"/>
      <c r="N143" s="55"/>
      <c r="O143" s="55"/>
      <c r="P143" s="55"/>
      <c r="Q143" s="55"/>
      <c r="R143" s="55"/>
      <c r="S143" s="55"/>
      <c r="T143" s="55"/>
      <c r="U143" s="55"/>
      <c r="V143" s="55"/>
      <c r="W143" s="55"/>
      <c r="X143" s="55"/>
      <c r="Y143" s="55"/>
      <c r="Z143" s="55"/>
      <c r="AA143" s="55"/>
      <c r="AB143" s="55"/>
      <c r="AC143" s="55"/>
    </row>
    <row r="144" ht="15.75" customHeight="1">
      <c r="A144" s="55"/>
      <c r="B144" s="55"/>
      <c r="C144" s="55"/>
      <c r="D144" s="56"/>
      <c r="E144" s="55"/>
      <c r="F144" s="56"/>
      <c r="G144" s="56"/>
      <c r="H144" s="56"/>
      <c r="I144" s="55"/>
      <c r="J144" s="55"/>
      <c r="K144" s="55"/>
      <c r="L144" s="55"/>
      <c r="M144" s="55"/>
      <c r="N144" s="55"/>
      <c r="O144" s="55"/>
      <c r="P144" s="55"/>
      <c r="Q144" s="55"/>
      <c r="R144" s="55"/>
      <c r="S144" s="55"/>
      <c r="T144" s="55"/>
      <c r="U144" s="55"/>
      <c r="V144" s="55"/>
      <c r="W144" s="55"/>
      <c r="X144" s="55"/>
      <c r="Y144" s="55"/>
      <c r="Z144" s="55"/>
      <c r="AA144" s="55"/>
      <c r="AB144" s="55"/>
      <c r="AC144" s="55"/>
    </row>
    <row r="145" ht="15.75" customHeight="1">
      <c r="A145" s="55"/>
      <c r="B145" s="55"/>
      <c r="C145" s="55"/>
      <c r="D145" s="56"/>
      <c r="E145" s="55"/>
      <c r="F145" s="56"/>
      <c r="G145" s="56"/>
      <c r="H145" s="56"/>
      <c r="I145" s="55"/>
      <c r="J145" s="55"/>
      <c r="K145" s="55"/>
      <c r="L145" s="55"/>
      <c r="M145" s="55"/>
      <c r="N145" s="55"/>
      <c r="O145" s="55"/>
      <c r="P145" s="55"/>
      <c r="Q145" s="55"/>
      <c r="R145" s="55"/>
      <c r="S145" s="55"/>
      <c r="T145" s="55"/>
      <c r="U145" s="55"/>
      <c r="V145" s="55"/>
      <c r="W145" s="55"/>
      <c r="X145" s="55"/>
      <c r="Y145" s="55"/>
      <c r="Z145" s="55"/>
      <c r="AA145" s="55"/>
      <c r="AB145" s="55"/>
      <c r="AC145" s="55"/>
    </row>
    <row r="146" ht="15.75" customHeight="1">
      <c r="A146" s="55"/>
      <c r="B146" s="55"/>
      <c r="C146" s="55"/>
      <c r="D146" s="56"/>
      <c r="E146" s="55"/>
      <c r="F146" s="56"/>
      <c r="G146" s="56"/>
      <c r="H146" s="56"/>
      <c r="I146" s="55"/>
      <c r="J146" s="55"/>
      <c r="K146" s="55"/>
      <c r="L146" s="55"/>
      <c r="M146" s="55"/>
      <c r="N146" s="55"/>
      <c r="O146" s="55"/>
      <c r="P146" s="55"/>
      <c r="Q146" s="55"/>
      <c r="R146" s="55"/>
      <c r="S146" s="55"/>
      <c r="T146" s="55"/>
      <c r="U146" s="55"/>
      <c r="V146" s="55"/>
      <c r="W146" s="55"/>
      <c r="X146" s="55"/>
      <c r="Y146" s="55"/>
      <c r="Z146" s="55"/>
      <c r="AA146" s="55"/>
      <c r="AB146" s="55"/>
      <c r="AC146" s="55"/>
    </row>
    <row r="147" ht="15.75" customHeight="1">
      <c r="A147" s="55"/>
      <c r="B147" s="55"/>
      <c r="C147" s="55"/>
      <c r="D147" s="56"/>
      <c r="E147" s="55"/>
      <c r="F147" s="56"/>
      <c r="G147" s="56"/>
      <c r="H147" s="56"/>
      <c r="I147" s="55"/>
      <c r="J147" s="55"/>
      <c r="K147" s="55"/>
      <c r="L147" s="55"/>
      <c r="M147" s="55"/>
      <c r="N147" s="55"/>
      <c r="O147" s="55"/>
      <c r="P147" s="55"/>
      <c r="Q147" s="55"/>
      <c r="R147" s="55"/>
      <c r="S147" s="55"/>
      <c r="T147" s="55"/>
      <c r="U147" s="55"/>
      <c r="V147" s="55"/>
      <c r="W147" s="55"/>
      <c r="X147" s="55"/>
      <c r="Y147" s="55"/>
      <c r="Z147" s="55"/>
      <c r="AA147" s="55"/>
      <c r="AB147" s="55"/>
      <c r="AC147" s="55"/>
    </row>
    <row r="148" ht="15.75" customHeight="1">
      <c r="A148" s="55"/>
      <c r="B148" s="55"/>
      <c r="C148" s="55"/>
      <c r="D148" s="56"/>
      <c r="E148" s="55"/>
      <c r="F148" s="56"/>
      <c r="G148" s="56"/>
      <c r="H148" s="56"/>
      <c r="I148" s="55"/>
      <c r="J148" s="55"/>
      <c r="K148" s="55"/>
      <c r="L148" s="55"/>
      <c r="M148" s="55"/>
      <c r="N148" s="55"/>
      <c r="O148" s="55"/>
      <c r="P148" s="55"/>
      <c r="Q148" s="55"/>
      <c r="R148" s="55"/>
      <c r="S148" s="55"/>
      <c r="T148" s="55"/>
      <c r="U148" s="55"/>
      <c r="V148" s="55"/>
      <c r="W148" s="55"/>
      <c r="X148" s="55"/>
      <c r="Y148" s="55"/>
      <c r="Z148" s="55"/>
      <c r="AA148" s="55"/>
      <c r="AB148" s="55"/>
      <c r="AC148" s="55"/>
    </row>
    <row r="149" ht="15.75" customHeight="1">
      <c r="A149" s="55"/>
      <c r="B149" s="55"/>
      <c r="C149" s="55"/>
      <c r="D149" s="56"/>
      <c r="E149" s="55"/>
      <c r="F149" s="56"/>
      <c r="G149" s="56"/>
      <c r="H149" s="56"/>
      <c r="I149" s="55"/>
      <c r="J149" s="55"/>
      <c r="K149" s="55"/>
      <c r="L149" s="55"/>
      <c r="M149" s="55"/>
      <c r="N149" s="55"/>
      <c r="O149" s="55"/>
      <c r="P149" s="55"/>
      <c r="Q149" s="55"/>
      <c r="R149" s="55"/>
      <c r="S149" s="55"/>
      <c r="T149" s="55"/>
      <c r="U149" s="55"/>
      <c r="V149" s="55"/>
      <c r="W149" s="55"/>
      <c r="X149" s="55"/>
      <c r="Y149" s="55"/>
      <c r="Z149" s="55"/>
      <c r="AA149" s="55"/>
      <c r="AB149" s="55"/>
      <c r="AC149" s="55"/>
    </row>
    <row r="150" ht="15.75" customHeight="1">
      <c r="A150" s="55"/>
      <c r="B150" s="55"/>
      <c r="C150" s="55"/>
      <c r="D150" s="56"/>
      <c r="E150" s="55"/>
      <c r="F150" s="56"/>
      <c r="G150" s="56"/>
      <c r="H150" s="56"/>
      <c r="I150" s="55"/>
      <c r="J150" s="55"/>
      <c r="K150" s="55"/>
      <c r="L150" s="55"/>
      <c r="M150" s="55"/>
      <c r="N150" s="55"/>
      <c r="O150" s="55"/>
      <c r="P150" s="55"/>
      <c r="Q150" s="55"/>
      <c r="R150" s="55"/>
      <c r="S150" s="55"/>
      <c r="T150" s="55"/>
      <c r="U150" s="55"/>
      <c r="V150" s="55"/>
      <c r="W150" s="55"/>
      <c r="X150" s="55"/>
      <c r="Y150" s="55"/>
      <c r="Z150" s="55"/>
      <c r="AA150" s="55"/>
      <c r="AB150" s="55"/>
      <c r="AC150" s="55"/>
    </row>
    <row r="151" ht="15.75" customHeight="1">
      <c r="A151" s="55"/>
      <c r="B151" s="55"/>
      <c r="C151" s="55"/>
      <c r="D151" s="56"/>
      <c r="E151" s="55"/>
      <c r="F151" s="56"/>
      <c r="G151" s="56"/>
      <c r="H151" s="56"/>
      <c r="I151" s="55"/>
      <c r="J151" s="55"/>
      <c r="K151" s="55"/>
      <c r="L151" s="55"/>
      <c r="M151" s="55"/>
      <c r="N151" s="55"/>
      <c r="O151" s="55"/>
      <c r="P151" s="55"/>
      <c r="Q151" s="55"/>
      <c r="R151" s="55"/>
      <c r="S151" s="55"/>
      <c r="T151" s="55"/>
      <c r="U151" s="55"/>
      <c r="V151" s="55"/>
      <c r="W151" s="55"/>
      <c r="X151" s="55"/>
      <c r="Y151" s="55"/>
      <c r="Z151" s="55"/>
      <c r="AA151" s="55"/>
      <c r="AB151" s="55"/>
      <c r="AC151" s="55"/>
    </row>
    <row r="152" ht="15.75" customHeight="1">
      <c r="A152" s="55"/>
      <c r="B152" s="55"/>
      <c r="C152" s="55"/>
      <c r="D152" s="56"/>
      <c r="E152" s="55"/>
      <c r="F152" s="56"/>
      <c r="G152" s="56"/>
      <c r="H152" s="56"/>
      <c r="I152" s="55"/>
      <c r="J152" s="55"/>
      <c r="K152" s="55"/>
      <c r="L152" s="55"/>
      <c r="M152" s="55"/>
      <c r="N152" s="55"/>
      <c r="O152" s="55"/>
      <c r="P152" s="55"/>
      <c r="Q152" s="55"/>
      <c r="R152" s="55"/>
      <c r="S152" s="55"/>
      <c r="T152" s="55"/>
      <c r="U152" s="55"/>
      <c r="V152" s="55"/>
      <c r="W152" s="55"/>
      <c r="X152" s="55"/>
      <c r="Y152" s="55"/>
      <c r="Z152" s="55"/>
      <c r="AA152" s="55"/>
      <c r="AB152" s="55"/>
      <c r="AC152" s="55"/>
    </row>
    <row r="153" ht="15.75" customHeight="1">
      <c r="A153" s="55"/>
      <c r="B153" s="55"/>
      <c r="C153" s="55"/>
      <c r="D153" s="56"/>
      <c r="E153" s="55"/>
      <c r="F153" s="56"/>
      <c r="G153" s="56"/>
      <c r="H153" s="56"/>
      <c r="I153" s="55"/>
      <c r="J153" s="55"/>
      <c r="K153" s="55"/>
      <c r="L153" s="55"/>
      <c r="M153" s="55"/>
      <c r="N153" s="55"/>
      <c r="O153" s="55"/>
      <c r="P153" s="55"/>
      <c r="Q153" s="55"/>
      <c r="R153" s="55"/>
      <c r="S153" s="55"/>
      <c r="T153" s="55"/>
      <c r="U153" s="55"/>
      <c r="V153" s="55"/>
      <c r="W153" s="55"/>
      <c r="X153" s="55"/>
      <c r="Y153" s="55"/>
      <c r="Z153" s="55"/>
      <c r="AA153" s="55"/>
      <c r="AB153" s="55"/>
      <c r="AC153" s="55"/>
    </row>
    <row r="154" ht="15.75" customHeight="1">
      <c r="A154" s="55"/>
      <c r="B154" s="55"/>
      <c r="C154" s="55"/>
      <c r="D154" s="56"/>
      <c r="E154" s="55"/>
      <c r="F154" s="56"/>
      <c r="G154" s="56"/>
      <c r="H154" s="56"/>
      <c r="I154" s="55"/>
      <c r="J154" s="55"/>
      <c r="K154" s="55"/>
      <c r="L154" s="55"/>
      <c r="M154" s="55"/>
      <c r="N154" s="55"/>
      <c r="O154" s="55"/>
      <c r="P154" s="55"/>
      <c r="Q154" s="55"/>
      <c r="R154" s="55"/>
      <c r="S154" s="55"/>
      <c r="T154" s="55"/>
      <c r="U154" s="55"/>
      <c r="V154" s="55"/>
      <c r="W154" s="55"/>
      <c r="X154" s="55"/>
      <c r="Y154" s="55"/>
      <c r="Z154" s="55"/>
      <c r="AA154" s="55"/>
      <c r="AB154" s="55"/>
      <c r="AC154" s="55"/>
    </row>
    <row r="155" ht="15.75" customHeight="1">
      <c r="A155" s="55"/>
      <c r="B155" s="55"/>
      <c r="C155" s="55"/>
      <c r="D155" s="56"/>
      <c r="E155" s="55"/>
      <c r="F155" s="56"/>
      <c r="G155" s="56"/>
      <c r="H155" s="56"/>
      <c r="I155" s="55"/>
      <c r="J155" s="55"/>
      <c r="K155" s="55"/>
      <c r="L155" s="55"/>
      <c r="M155" s="55"/>
      <c r="N155" s="55"/>
      <c r="O155" s="55"/>
      <c r="P155" s="55"/>
      <c r="Q155" s="55"/>
      <c r="R155" s="55"/>
      <c r="S155" s="55"/>
      <c r="T155" s="55"/>
      <c r="U155" s="55"/>
      <c r="V155" s="55"/>
      <c r="W155" s="55"/>
      <c r="X155" s="55"/>
      <c r="Y155" s="55"/>
      <c r="Z155" s="55"/>
      <c r="AA155" s="55"/>
      <c r="AB155" s="55"/>
      <c r="AC155" s="55"/>
    </row>
    <row r="156" ht="15.75" customHeight="1">
      <c r="A156" s="55"/>
      <c r="B156" s="55"/>
      <c r="C156" s="55"/>
      <c r="D156" s="56"/>
      <c r="E156" s="55"/>
      <c r="F156" s="56"/>
      <c r="G156" s="56"/>
      <c r="H156" s="56"/>
      <c r="I156" s="55"/>
      <c r="J156" s="55"/>
      <c r="K156" s="55"/>
      <c r="L156" s="55"/>
      <c r="M156" s="55"/>
      <c r="N156" s="55"/>
      <c r="O156" s="55"/>
      <c r="P156" s="55"/>
      <c r="Q156" s="55"/>
      <c r="R156" s="55"/>
      <c r="S156" s="55"/>
      <c r="T156" s="55"/>
      <c r="U156" s="55"/>
      <c r="V156" s="55"/>
      <c r="W156" s="55"/>
      <c r="X156" s="55"/>
      <c r="Y156" s="55"/>
      <c r="Z156" s="55"/>
      <c r="AA156" s="55"/>
      <c r="AB156" s="55"/>
      <c r="AC156" s="55"/>
    </row>
    <row r="157" ht="15.75" customHeight="1">
      <c r="A157" s="55"/>
      <c r="B157" s="55"/>
      <c r="C157" s="55"/>
      <c r="D157" s="56"/>
      <c r="E157" s="55"/>
      <c r="F157" s="56"/>
      <c r="G157" s="56"/>
      <c r="H157" s="56"/>
      <c r="I157" s="55"/>
      <c r="J157" s="55"/>
      <c r="K157" s="55"/>
      <c r="L157" s="55"/>
      <c r="M157" s="55"/>
      <c r="N157" s="55"/>
      <c r="O157" s="55"/>
      <c r="P157" s="55"/>
      <c r="Q157" s="55"/>
      <c r="R157" s="55"/>
      <c r="S157" s="55"/>
      <c r="T157" s="55"/>
      <c r="U157" s="55"/>
      <c r="V157" s="55"/>
      <c r="W157" s="55"/>
      <c r="X157" s="55"/>
      <c r="Y157" s="55"/>
      <c r="Z157" s="55"/>
      <c r="AA157" s="55"/>
      <c r="AB157" s="55"/>
      <c r="AC157" s="55"/>
    </row>
    <row r="158" ht="15.75" customHeight="1">
      <c r="A158" s="55"/>
      <c r="B158" s="55"/>
      <c r="C158" s="55"/>
      <c r="D158" s="56"/>
      <c r="E158" s="55"/>
      <c r="F158" s="56"/>
      <c r="G158" s="56"/>
      <c r="H158" s="56"/>
      <c r="I158" s="55"/>
      <c r="J158" s="55"/>
      <c r="K158" s="55"/>
      <c r="L158" s="55"/>
      <c r="M158" s="55"/>
      <c r="N158" s="55"/>
      <c r="O158" s="55"/>
      <c r="P158" s="55"/>
      <c r="Q158" s="55"/>
      <c r="R158" s="55"/>
      <c r="S158" s="55"/>
      <c r="T158" s="55"/>
      <c r="U158" s="55"/>
      <c r="V158" s="55"/>
      <c r="W158" s="55"/>
      <c r="X158" s="55"/>
      <c r="Y158" s="55"/>
      <c r="Z158" s="55"/>
      <c r="AA158" s="55"/>
      <c r="AB158" s="55"/>
      <c r="AC158" s="55"/>
    </row>
    <row r="159" ht="15.75" customHeight="1">
      <c r="A159" s="55"/>
      <c r="B159" s="55"/>
      <c r="C159" s="55"/>
      <c r="D159" s="56"/>
      <c r="E159" s="55"/>
      <c r="F159" s="56"/>
      <c r="G159" s="56"/>
      <c r="H159" s="56"/>
      <c r="I159" s="55"/>
      <c r="J159" s="55"/>
      <c r="K159" s="55"/>
      <c r="L159" s="55"/>
      <c r="M159" s="55"/>
      <c r="N159" s="55"/>
      <c r="O159" s="55"/>
      <c r="P159" s="55"/>
      <c r="Q159" s="55"/>
      <c r="R159" s="55"/>
      <c r="S159" s="55"/>
      <c r="T159" s="55"/>
      <c r="U159" s="55"/>
      <c r="V159" s="55"/>
      <c r="W159" s="55"/>
      <c r="X159" s="55"/>
      <c r="Y159" s="55"/>
      <c r="Z159" s="55"/>
      <c r="AA159" s="55"/>
      <c r="AB159" s="55"/>
      <c r="AC159" s="55"/>
    </row>
    <row r="160" ht="15.75" customHeight="1">
      <c r="A160" s="55"/>
      <c r="B160" s="55"/>
      <c r="C160" s="55"/>
      <c r="D160" s="56"/>
      <c r="E160" s="55"/>
      <c r="F160" s="56"/>
      <c r="G160" s="56"/>
      <c r="H160" s="56"/>
      <c r="I160" s="55"/>
      <c r="J160" s="55"/>
      <c r="K160" s="55"/>
      <c r="L160" s="55"/>
      <c r="M160" s="55"/>
      <c r="N160" s="55"/>
      <c r="O160" s="55"/>
      <c r="P160" s="55"/>
      <c r="Q160" s="55"/>
      <c r="R160" s="55"/>
      <c r="S160" s="55"/>
      <c r="T160" s="55"/>
      <c r="U160" s="55"/>
      <c r="V160" s="55"/>
      <c r="W160" s="55"/>
      <c r="X160" s="55"/>
      <c r="Y160" s="55"/>
      <c r="Z160" s="55"/>
      <c r="AA160" s="55"/>
      <c r="AB160" s="55"/>
      <c r="AC160" s="55"/>
    </row>
    <row r="161" ht="15.75" customHeight="1">
      <c r="A161" s="55"/>
      <c r="B161" s="55"/>
      <c r="C161" s="55"/>
      <c r="D161" s="56"/>
      <c r="E161" s="55"/>
      <c r="F161" s="56"/>
      <c r="G161" s="56"/>
      <c r="H161" s="56"/>
      <c r="I161" s="55"/>
      <c r="J161" s="55"/>
      <c r="K161" s="55"/>
      <c r="L161" s="55"/>
      <c r="M161" s="55"/>
      <c r="N161" s="55"/>
      <c r="O161" s="55"/>
      <c r="P161" s="55"/>
      <c r="Q161" s="55"/>
      <c r="R161" s="55"/>
      <c r="S161" s="55"/>
      <c r="T161" s="55"/>
      <c r="U161" s="55"/>
      <c r="V161" s="55"/>
      <c r="W161" s="55"/>
      <c r="X161" s="55"/>
      <c r="Y161" s="55"/>
      <c r="Z161" s="55"/>
      <c r="AA161" s="55"/>
      <c r="AB161" s="55"/>
      <c r="AC161" s="55"/>
    </row>
    <row r="162" ht="15.75" customHeight="1">
      <c r="A162" s="55"/>
      <c r="B162" s="55"/>
      <c r="C162" s="55"/>
      <c r="D162" s="56"/>
      <c r="E162" s="55"/>
      <c r="F162" s="56"/>
      <c r="G162" s="56"/>
      <c r="H162" s="56"/>
      <c r="I162" s="55"/>
      <c r="J162" s="55"/>
      <c r="K162" s="55"/>
      <c r="L162" s="55"/>
      <c r="M162" s="55"/>
      <c r="N162" s="55"/>
      <c r="O162" s="55"/>
      <c r="P162" s="55"/>
      <c r="Q162" s="55"/>
      <c r="R162" s="55"/>
      <c r="S162" s="55"/>
      <c r="T162" s="55"/>
      <c r="U162" s="55"/>
      <c r="V162" s="55"/>
      <c r="W162" s="55"/>
      <c r="X162" s="55"/>
      <c r="Y162" s="55"/>
      <c r="Z162" s="55"/>
      <c r="AA162" s="55"/>
      <c r="AB162" s="55"/>
      <c r="AC162" s="55"/>
    </row>
    <row r="163" ht="15.75" customHeight="1">
      <c r="A163" s="55"/>
      <c r="B163" s="55"/>
      <c r="C163" s="55"/>
      <c r="D163" s="56"/>
      <c r="E163" s="55"/>
      <c r="F163" s="56"/>
      <c r="G163" s="56"/>
      <c r="H163" s="56"/>
      <c r="I163" s="55"/>
      <c r="J163" s="55"/>
      <c r="K163" s="55"/>
      <c r="L163" s="55"/>
      <c r="M163" s="55"/>
      <c r="N163" s="55"/>
      <c r="O163" s="55"/>
      <c r="P163" s="55"/>
      <c r="Q163" s="55"/>
      <c r="R163" s="55"/>
      <c r="S163" s="55"/>
      <c r="T163" s="55"/>
      <c r="U163" s="55"/>
      <c r="V163" s="55"/>
      <c r="W163" s="55"/>
      <c r="X163" s="55"/>
      <c r="Y163" s="55"/>
      <c r="Z163" s="55"/>
      <c r="AA163" s="55"/>
      <c r="AB163" s="55"/>
      <c r="AC163" s="55"/>
    </row>
    <row r="164" ht="15.75" customHeight="1">
      <c r="A164" s="55"/>
      <c r="B164" s="55"/>
      <c r="C164" s="55"/>
      <c r="D164" s="56"/>
      <c r="E164" s="55"/>
      <c r="F164" s="56"/>
      <c r="G164" s="56"/>
      <c r="H164" s="56"/>
      <c r="I164" s="55"/>
      <c r="J164" s="55"/>
      <c r="K164" s="55"/>
      <c r="L164" s="55"/>
      <c r="M164" s="55"/>
      <c r="N164" s="55"/>
      <c r="O164" s="55"/>
      <c r="P164" s="55"/>
      <c r="Q164" s="55"/>
      <c r="R164" s="55"/>
      <c r="S164" s="55"/>
      <c r="T164" s="55"/>
      <c r="U164" s="55"/>
      <c r="V164" s="55"/>
      <c r="W164" s="55"/>
      <c r="X164" s="55"/>
      <c r="Y164" s="55"/>
      <c r="Z164" s="55"/>
      <c r="AA164" s="55"/>
      <c r="AB164" s="55"/>
      <c r="AC164" s="55"/>
    </row>
    <row r="165" ht="15.75" customHeight="1">
      <c r="A165" s="55"/>
      <c r="B165" s="55"/>
      <c r="C165" s="55"/>
      <c r="D165" s="56"/>
      <c r="E165" s="55"/>
      <c r="F165" s="56"/>
      <c r="G165" s="56"/>
      <c r="H165" s="56"/>
      <c r="I165" s="55"/>
      <c r="J165" s="55"/>
      <c r="K165" s="55"/>
      <c r="L165" s="55"/>
      <c r="M165" s="55"/>
      <c r="N165" s="55"/>
      <c r="O165" s="55"/>
      <c r="P165" s="55"/>
      <c r="Q165" s="55"/>
      <c r="R165" s="55"/>
      <c r="S165" s="55"/>
      <c r="T165" s="55"/>
      <c r="U165" s="55"/>
      <c r="V165" s="55"/>
      <c r="W165" s="55"/>
      <c r="X165" s="55"/>
      <c r="Y165" s="55"/>
      <c r="Z165" s="55"/>
      <c r="AA165" s="55"/>
      <c r="AB165" s="55"/>
      <c r="AC165" s="55"/>
    </row>
    <row r="166" ht="15.75" customHeight="1">
      <c r="A166" s="55"/>
      <c r="B166" s="55"/>
      <c r="C166" s="55"/>
      <c r="D166" s="56"/>
      <c r="E166" s="55"/>
      <c r="F166" s="56"/>
      <c r="G166" s="56"/>
      <c r="H166" s="56"/>
      <c r="I166" s="55"/>
      <c r="J166" s="55"/>
      <c r="K166" s="55"/>
      <c r="L166" s="55"/>
      <c r="M166" s="55"/>
      <c r="N166" s="55"/>
      <c r="O166" s="55"/>
      <c r="P166" s="55"/>
      <c r="Q166" s="55"/>
      <c r="R166" s="55"/>
      <c r="S166" s="55"/>
      <c r="T166" s="55"/>
      <c r="U166" s="55"/>
      <c r="V166" s="55"/>
      <c r="W166" s="55"/>
      <c r="X166" s="55"/>
      <c r="Y166" s="55"/>
      <c r="Z166" s="55"/>
      <c r="AA166" s="55"/>
      <c r="AB166" s="55"/>
      <c r="AC166" s="55"/>
    </row>
    <row r="167" ht="15.75" customHeight="1">
      <c r="A167" s="55"/>
      <c r="B167" s="55"/>
      <c r="C167" s="55"/>
      <c r="D167" s="56"/>
      <c r="E167" s="55"/>
      <c r="F167" s="56"/>
      <c r="G167" s="56"/>
      <c r="H167" s="56"/>
      <c r="I167" s="55"/>
      <c r="J167" s="55"/>
      <c r="K167" s="55"/>
      <c r="L167" s="55"/>
      <c r="M167" s="55"/>
      <c r="N167" s="55"/>
      <c r="O167" s="55"/>
      <c r="P167" s="55"/>
      <c r="Q167" s="55"/>
      <c r="R167" s="55"/>
      <c r="S167" s="55"/>
      <c r="T167" s="55"/>
      <c r="U167" s="55"/>
      <c r="V167" s="55"/>
      <c r="W167" s="55"/>
      <c r="X167" s="55"/>
      <c r="Y167" s="55"/>
      <c r="Z167" s="55"/>
      <c r="AA167" s="55"/>
      <c r="AB167" s="55"/>
      <c r="AC167" s="55"/>
    </row>
    <row r="168" ht="15.75" customHeight="1">
      <c r="A168" s="55"/>
      <c r="B168" s="55"/>
      <c r="C168" s="55"/>
      <c r="D168" s="56"/>
      <c r="E168" s="55"/>
      <c r="F168" s="56"/>
      <c r="G168" s="56"/>
      <c r="H168" s="56"/>
      <c r="I168" s="55"/>
      <c r="J168" s="55"/>
      <c r="K168" s="55"/>
      <c r="L168" s="55"/>
      <c r="M168" s="55"/>
      <c r="N168" s="55"/>
      <c r="O168" s="55"/>
      <c r="P168" s="55"/>
      <c r="Q168" s="55"/>
      <c r="R168" s="55"/>
      <c r="S168" s="55"/>
      <c r="T168" s="55"/>
      <c r="U168" s="55"/>
      <c r="V168" s="55"/>
      <c r="W168" s="55"/>
      <c r="X168" s="55"/>
      <c r="Y168" s="55"/>
      <c r="Z168" s="55"/>
      <c r="AA168" s="55"/>
      <c r="AB168" s="55"/>
      <c r="AC168" s="55"/>
    </row>
    <row r="169" ht="15.75" customHeight="1">
      <c r="A169" s="55"/>
      <c r="B169" s="55"/>
      <c r="C169" s="55"/>
      <c r="D169" s="56"/>
      <c r="E169" s="55"/>
      <c r="F169" s="56"/>
      <c r="G169" s="56"/>
      <c r="H169" s="56"/>
      <c r="I169" s="55"/>
      <c r="J169" s="55"/>
      <c r="K169" s="55"/>
      <c r="L169" s="55"/>
      <c r="M169" s="55"/>
      <c r="N169" s="55"/>
      <c r="O169" s="55"/>
      <c r="P169" s="55"/>
      <c r="Q169" s="55"/>
      <c r="R169" s="55"/>
      <c r="S169" s="55"/>
      <c r="T169" s="55"/>
      <c r="U169" s="55"/>
      <c r="V169" s="55"/>
      <c r="W169" s="55"/>
      <c r="X169" s="55"/>
      <c r="Y169" s="55"/>
      <c r="Z169" s="55"/>
      <c r="AA169" s="55"/>
      <c r="AB169" s="55"/>
      <c r="AC169" s="55"/>
    </row>
    <row r="170" ht="15.75" customHeight="1">
      <c r="A170" s="55"/>
      <c r="B170" s="55"/>
      <c r="C170" s="55"/>
      <c r="D170" s="56"/>
      <c r="E170" s="55"/>
      <c r="F170" s="56"/>
      <c r="G170" s="56"/>
      <c r="H170" s="56"/>
      <c r="I170" s="55"/>
      <c r="J170" s="55"/>
      <c r="K170" s="55"/>
      <c r="L170" s="55"/>
      <c r="M170" s="55"/>
      <c r="N170" s="55"/>
      <c r="O170" s="55"/>
      <c r="P170" s="55"/>
      <c r="Q170" s="55"/>
      <c r="R170" s="55"/>
      <c r="S170" s="55"/>
      <c r="T170" s="55"/>
      <c r="U170" s="55"/>
      <c r="V170" s="55"/>
      <c r="W170" s="55"/>
      <c r="X170" s="55"/>
      <c r="Y170" s="55"/>
      <c r="Z170" s="55"/>
      <c r="AA170" s="55"/>
      <c r="AB170" s="55"/>
      <c r="AC170" s="55"/>
    </row>
    <row r="171" ht="15.75" customHeight="1">
      <c r="A171" s="55"/>
      <c r="B171" s="55"/>
      <c r="C171" s="55"/>
      <c r="D171" s="56"/>
      <c r="E171" s="55"/>
      <c r="F171" s="56"/>
      <c r="G171" s="56"/>
      <c r="H171" s="56"/>
      <c r="I171" s="55"/>
      <c r="J171" s="55"/>
      <c r="K171" s="55"/>
      <c r="L171" s="55"/>
      <c r="M171" s="55"/>
      <c r="N171" s="55"/>
      <c r="O171" s="55"/>
      <c r="P171" s="55"/>
      <c r="Q171" s="55"/>
      <c r="R171" s="55"/>
      <c r="S171" s="55"/>
      <c r="T171" s="55"/>
      <c r="U171" s="55"/>
      <c r="V171" s="55"/>
      <c r="W171" s="55"/>
      <c r="X171" s="55"/>
      <c r="Y171" s="55"/>
      <c r="Z171" s="55"/>
      <c r="AA171" s="55"/>
      <c r="AB171" s="55"/>
      <c r="AC171" s="55"/>
    </row>
    <row r="172" ht="15.75" customHeight="1">
      <c r="A172" s="55"/>
      <c r="B172" s="55"/>
      <c r="C172" s="55"/>
      <c r="D172" s="56"/>
      <c r="E172" s="55"/>
      <c r="F172" s="56"/>
      <c r="G172" s="56"/>
      <c r="H172" s="56"/>
      <c r="I172" s="55"/>
      <c r="J172" s="55"/>
      <c r="K172" s="55"/>
      <c r="L172" s="55"/>
      <c r="M172" s="55"/>
      <c r="N172" s="55"/>
      <c r="O172" s="55"/>
      <c r="P172" s="55"/>
      <c r="Q172" s="55"/>
      <c r="R172" s="55"/>
      <c r="S172" s="55"/>
      <c r="T172" s="55"/>
      <c r="U172" s="55"/>
      <c r="V172" s="55"/>
      <c r="W172" s="55"/>
      <c r="X172" s="55"/>
      <c r="Y172" s="55"/>
      <c r="Z172" s="55"/>
      <c r="AA172" s="55"/>
      <c r="AB172" s="55"/>
      <c r="AC172" s="55"/>
    </row>
    <row r="173" ht="15.75" customHeight="1">
      <c r="A173" s="55"/>
      <c r="B173" s="55"/>
      <c r="C173" s="55"/>
      <c r="D173" s="56"/>
      <c r="E173" s="55"/>
      <c r="F173" s="56"/>
      <c r="G173" s="56"/>
      <c r="H173" s="56"/>
      <c r="I173" s="55"/>
      <c r="J173" s="55"/>
      <c r="K173" s="55"/>
      <c r="L173" s="55"/>
      <c r="M173" s="55"/>
      <c r="N173" s="55"/>
      <c r="O173" s="55"/>
      <c r="P173" s="55"/>
      <c r="Q173" s="55"/>
      <c r="R173" s="55"/>
      <c r="S173" s="55"/>
      <c r="T173" s="55"/>
      <c r="U173" s="55"/>
      <c r="V173" s="55"/>
      <c r="W173" s="55"/>
      <c r="X173" s="55"/>
      <c r="Y173" s="55"/>
      <c r="Z173" s="55"/>
      <c r="AA173" s="55"/>
      <c r="AB173" s="55"/>
      <c r="AC173" s="55"/>
    </row>
    <row r="174" ht="15.75" customHeight="1">
      <c r="A174" s="55"/>
      <c r="B174" s="55"/>
      <c r="C174" s="55"/>
      <c r="D174" s="56"/>
      <c r="E174" s="55"/>
      <c r="F174" s="56"/>
      <c r="G174" s="56"/>
      <c r="H174" s="56"/>
      <c r="I174" s="55"/>
      <c r="J174" s="55"/>
      <c r="K174" s="55"/>
      <c r="L174" s="55"/>
      <c r="M174" s="55"/>
      <c r="N174" s="55"/>
      <c r="O174" s="55"/>
      <c r="P174" s="55"/>
      <c r="Q174" s="55"/>
      <c r="R174" s="55"/>
      <c r="S174" s="55"/>
      <c r="T174" s="55"/>
      <c r="U174" s="55"/>
      <c r="V174" s="55"/>
      <c r="W174" s="55"/>
      <c r="X174" s="55"/>
      <c r="Y174" s="55"/>
      <c r="Z174" s="55"/>
      <c r="AA174" s="55"/>
      <c r="AB174" s="55"/>
      <c r="AC174" s="55"/>
    </row>
    <row r="175" ht="15.75" customHeight="1">
      <c r="A175" s="55"/>
      <c r="B175" s="55"/>
      <c r="C175" s="55"/>
      <c r="D175" s="56"/>
      <c r="E175" s="55"/>
      <c r="F175" s="56"/>
      <c r="G175" s="56"/>
      <c r="H175" s="56"/>
      <c r="I175" s="55"/>
      <c r="J175" s="55"/>
      <c r="K175" s="55"/>
      <c r="L175" s="55"/>
      <c r="M175" s="55"/>
      <c r="N175" s="55"/>
      <c r="O175" s="55"/>
      <c r="P175" s="55"/>
      <c r="Q175" s="55"/>
      <c r="R175" s="55"/>
      <c r="S175" s="55"/>
      <c r="T175" s="55"/>
      <c r="U175" s="55"/>
      <c r="V175" s="55"/>
      <c r="W175" s="55"/>
      <c r="X175" s="55"/>
      <c r="Y175" s="55"/>
      <c r="Z175" s="55"/>
      <c r="AA175" s="55"/>
      <c r="AB175" s="55"/>
      <c r="AC175" s="55"/>
    </row>
    <row r="176" ht="15.75" customHeight="1">
      <c r="A176" s="55"/>
      <c r="B176" s="55"/>
      <c r="C176" s="55"/>
      <c r="D176" s="56"/>
      <c r="E176" s="55"/>
      <c r="F176" s="56"/>
      <c r="G176" s="56"/>
      <c r="H176" s="56"/>
      <c r="I176" s="55"/>
      <c r="J176" s="55"/>
      <c r="K176" s="55"/>
      <c r="L176" s="55"/>
      <c r="M176" s="55"/>
      <c r="N176" s="55"/>
      <c r="O176" s="55"/>
      <c r="P176" s="55"/>
      <c r="Q176" s="55"/>
      <c r="R176" s="55"/>
      <c r="S176" s="55"/>
      <c r="T176" s="55"/>
      <c r="U176" s="55"/>
      <c r="V176" s="55"/>
      <c r="W176" s="55"/>
      <c r="X176" s="55"/>
      <c r="Y176" s="55"/>
      <c r="Z176" s="55"/>
      <c r="AA176" s="55"/>
      <c r="AB176" s="55"/>
      <c r="AC176" s="55"/>
    </row>
    <row r="177" ht="15.75" customHeight="1">
      <c r="A177" s="55"/>
      <c r="B177" s="55"/>
      <c r="C177" s="55"/>
      <c r="D177" s="56"/>
      <c r="E177" s="55"/>
      <c r="F177" s="56"/>
      <c r="G177" s="56"/>
      <c r="H177" s="56"/>
      <c r="I177" s="55"/>
      <c r="J177" s="55"/>
      <c r="K177" s="55"/>
      <c r="L177" s="55"/>
      <c r="M177" s="55"/>
      <c r="N177" s="55"/>
      <c r="O177" s="55"/>
      <c r="P177" s="55"/>
      <c r="Q177" s="55"/>
      <c r="R177" s="55"/>
      <c r="S177" s="55"/>
      <c r="T177" s="55"/>
      <c r="U177" s="55"/>
      <c r="V177" s="55"/>
      <c r="W177" s="55"/>
      <c r="X177" s="55"/>
      <c r="Y177" s="55"/>
      <c r="Z177" s="55"/>
      <c r="AA177" s="55"/>
      <c r="AB177" s="55"/>
      <c r="AC177" s="55"/>
    </row>
    <row r="178" ht="15.75" customHeight="1">
      <c r="A178" s="55"/>
      <c r="B178" s="55"/>
      <c r="C178" s="55"/>
      <c r="D178" s="56"/>
      <c r="E178" s="55"/>
      <c r="F178" s="56"/>
      <c r="G178" s="56"/>
      <c r="H178" s="56"/>
      <c r="I178" s="55"/>
      <c r="J178" s="55"/>
      <c r="K178" s="55"/>
      <c r="L178" s="55"/>
      <c r="M178" s="55"/>
      <c r="N178" s="55"/>
      <c r="O178" s="55"/>
      <c r="P178" s="55"/>
      <c r="Q178" s="55"/>
      <c r="R178" s="55"/>
      <c r="S178" s="55"/>
      <c r="T178" s="55"/>
      <c r="U178" s="55"/>
      <c r="V178" s="55"/>
      <c r="W178" s="55"/>
      <c r="X178" s="55"/>
      <c r="Y178" s="55"/>
      <c r="Z178" s="55"/>
      <c r="AA178" s="55"/>
      <c r="AB178" s="55"/>
      <c r="AC178" s="55"/>
    </row>
    <row r="179" ht="15.75" customHeight="1">
      <c r="A179" s="55"/>
      <c r="B179" s="55"/>
      <c r="C179" s="55"/>
      <c r="D179" s="56"/>
      <c r="E179" s="55"/>
      <c r="F179" s="56"/>
      <c r="G179" s="56"/>
      <c r="H179" s="56"/>
      <c r="I179" s="55"/>
      <c r="J179" s="55"/>
      <c r="K179" s="55"/>
      <c r="L179" s="55"/>
      <c r="M179" s="55"/>
      <c r="N179" s="55"/>
      <c r="O179" s="55"/>
      <c r="P179" s="55"/>
      <c r="Q179" s="55"/>
      <c r="R179" s="55"/>
      <c r="S179" s="55"/>
      <c r="T179" s="55"/>
      <c r="U179" s="55"/>
      <c r="V179" s="55"/>
      <c r="W179" s="55"/>
      <c r="X179" s="55"/>
      <c r="Y179" s="55"/>
      <c r="Z179" s="55"/>
      <c r="AA179" s="55"/>
      <c r="AB179" s="55"/>
      <c r="AC179" s="55"/>
    </row>
    <row r="180" ht="15.75" customHeight="1">
      <c r="A180" s="55"/>
      <c r="B180" s="55"/>
      <c r="C180" s="55"/>
      <c r="D180" s="56"/>
      <c r="E180" s="55"/>
      <c r="F180" s="56"/>
      <c r="G180" s="56"/>
      <c r="H180" s="56"/>
      <c r="I180" s="55"/>
      <c r="J180" s="55"/>
      <c r="K180" s="55"/>
      <c r="L180" s="55"/>
      <c r="M180" s="55"/>
      <c r="N180" s="55"/>
      <c r="O180" s="55"/>
      <c r="P180" s="55"/>
      <c r="Q180" s="55"/>
      <c r="R180" s="55"/>
      <c r="S180" s="55"/>
      <c r="T180" s="55"/>
      <c r="U180" s="55"/>
      <c r="V180" s="55"/>
      <c r="W180" s="55"/>
      <c r="X180" s="55"/>
      <c r="Y180" s="55"/>
      <c r="Z180" s="55"/>
      <c r="AA180" s="55"/>
      <c r="AB180" s="55"/>
      <c r="AC180" s="55"/>
    </row>
    <row r="181" ht="15.75" customHeight="1">
      <c r="A181" s="55"/>
      <c r="B181" s="55"/>
      <c r="C181" s="55"/>
      <c r="D181" s="56"/>
      <c r="E181" s="55"/>
      <c r="F181" s="56"/>
      <c r="G181" s="56"/>
      <c r="H181" s="56"/>
      <c r="I181" s="55"/>
      <c r="J181" s="55"/>
      <c r="K181" s="55"/>
      <c r="L181" s="55"/>
      <c r="M181" s="55"/>
      <c r="N181" s="55"/>
      <c r="O181" s="55"/>
      <c r="P181" s="55"/>
      <c r="Q181" s="55"/>
      <c r="R181" s="55"/>
      <c r="S181" s="55"/>
      <c r="T181" s="55"/>
      <c r="U181" s="55"/>
      <c r="V181" s="55"/>
      <c r="W181" s="55"/>
      <c r="X181" s="55"/>
      <c r="Y181" s="55"/>
      <c r="Z181" s="55"/>
      <c r="AA181" s="55"/>
      <c r="AB181" s="55"/>
      <c r="AC181" s="55"/>
    </row>
    <row r="182" ht="15.75" customHeight="1">
      <c r="A182" s="55"/>
      <c r="B182" s="55"/>
      <c r="C182" s="55"/>
      <c r="D182" s="56"/>
      <c r="E182" s="55"/>
      <c r="F182" s="56"/>
      <c r="G182" s="56"/>
      <c r="H182" s="56"/>
      <c r="I182" s="55"/>
      <c r="J182" s="55"/>
      <c r="K182" s="55"/>
      <c r="L182" s="55"/>
      <c r="M182" s="55"/>
      <c r="N182" s="55"/>
      <c r="O182" s="55"/>
      <c r="P182" s="55"/>
      <c r="Q182" s="55"/>
      <c r="R182" s="55"/>
      <c r="S182" s="55"/>
      <c r="T182" s="55"/>
      <c r="U182" s="55"/>
      <c r="V182" s="55"/>
      <c r="W182" s="55"/>
      <c r="X182" s="55"/>
      <c r="Y182" s="55"/>
      <c r="Z182" s="55"/>
      <c r="AA182" s="55"/>
      <c r="AB182" s="55"/>
      <c r="AC182" s="55"/>
    </row>
    <row r="183" ht="15.75" customHeight="1">
      <c r="A183" s="55"/>
      <c r="B183" s="55"/>
      <c r="C183" s="55"/>
      <c r="D183" s="56"/>
      <c r="E183" s="55"/>
      <c r="F183" s="56"/>
      <c r="G183" s="56"/>
      <c r="H183" s="56"/>
      <c r="I183" s="55"/>
      <c r="J183" s="55"/>
      <c r="K183" s="55"/>
      <c r="L183" s="55"/>
      <c r="M183" s="55"/>
      <c r="N183" s="55"/>
      <c r="O183" s="55"/>
      <c r="P183" s="55"/>
      <c r="Q183" s="55"/>
      <c r="R183" s="55"/>
      <c r="S183" s="55"/>
      <c r="T183" s="55"/>
      <c r="U183" s="55"/>
      <c r="V183" s="55"/>
      <c r="W183" s="55"/>
      <c r="X183" s="55"/>
      <c r="Y183" s="55"/>
      <c r="Z183" s="55"/>
      <c r="AA183" s="55"/>
      <c r="AB183" s="55"/>
      <c r="AC183" s="55"/>
    </row>
    <row r="184" ht="15.75" customHeight="1">
      <c r="A184" s="55"/>
      <c r="B184" s="55"/>
      <c r="C184" s="55"/>
      <c r="D184" s="56"/>
      <c r="E184" s="55"/>
      <c r="F184" s="56"/>
      <c r="G184" s="56"/>
      <c r="H184" s="56"/>
      <c r="I184" s="55"/>
      <c r="J184" s="55"/>
      <c r="K184" s="55"/>
      <c r="L184" s="55"/>
      <c r="M184" s="55"/>
      <c r="N184" s="55"/>
      <c r="O184" s="55"/>
      <c r="P184" s="55"/>
      <c r="Q184" s="55"/>
      <c r="R184" s="55"/>
      <c r="S184" s="55"/>
      <c r="T184" s="55"/>
      <c r="U184" s="55"/>
      <c r="V184" s="55"/>
      <c r="W184" s="55"/>
      <c r="X184" s="55"/>
      <c r="Y184" s="55"/>
      <c r="Z184" s="55"/>
      <c r="AA184" s="55"/>
      <c r="AB184" s="55"/>
      <c r="AC184" s="55"/>
    </row>
    <row r="185" ht="15.75" customHeight="1">
      <c r="A185" s="55"/>
      <c r="B185" s="55"/>
      <c r="C185" s="55"/>
      <c r="D185" s="56"/>
      <c r="E185" s="55"/>
      <c r="F185" s="56"/>
      <c r="G185" s="56"/>
      <c r="H185" s="56"/>
      <c r="I185" s="55"/>
      <c r="J185" s="55"/>
      <c r="K185" s="55"/>
      <c r="L185" s="55"/>
      <c r="M185" s="55"/>
      <c r="N185" s="55"/>
      <c r="O185" s="55"/>
      <c r="P185" s="55"/>
      <c r="Q185" s="55"/>
      <c r="R185" s="55"/>
      <c r="S185" s="55"/>
      <c r="T185" s="55"/>
      <c r="U185" s="55"/>
      <c r="V185" s="55"/>
      <c r="W185" s="55"/>
      <c r="X185" s="55"/>
      <c r="Y185" s="55"/>
      <c r="Z185" s="55"/>
      <c r="AA185" s="55"/>
      <c r="AB185" s="55"/>
      <c r="AC185" s="55"/>
    </row>
    <row r="186" ht="15.75" customHeight="1">
      <c r="A186" s="55"/>
      <c r="B186" s="55"/>
      <c r="C186" s="55"/>
      <c r="D186" s="56"/>
      <c r="E186" s="55"/>
      <c r="F186" s="56"/>
      <c r="G186" s="56"/>
      <c r="H186" s="56"/>
      <c r="I186" s="55"/>
      <c r="J186" s="55"/>
      <c r="K186" s="55"/>
      <c r="L186" s="55"/>
      <c r="M186" s="55"/>
      <c r="N186" s="55"/>
      <c r="O186" s="55"/>
      <c r="P186" s="55"/>
      <c r="Q186" s="55"/>
      <c r="R186" s="55"/>
      <c r="S186" s="55"/>
      <c r="T186" s="55"/>
      <c r="U186" s="55"/>
      <c r="V186" s="55"/>
      <c r="W186" s="55"/>
      <c r="X186" s="55"/>
      <c r="Y186" s="55"/>
      <c r="Z186" s="55"/>
      <c r="AA186" s="55"/>
      <c r="AB186" s="55"/>
      <c r="AC186" s="55"/>
    </row>
    <row r="187" ht="15.75" customHeight="1">
      <c r="A187" s="55"/>
      <c r="B187" s="55"/>
      <c r="C187" s="55"/>
      <c r="D187" s="56"/>
      <c r="E187" s="55"/>
      <c r="F187" s="56"/>
      <c r="G187" s="56"/>
      <c r="H187" s="56"/>
      <c r="I187" s="55"/>
      <c r="J187" s="55"/>
      <c r="K187" s="55"/>
      <c r="L187" s="55"/>
      <c r="M187" s="55"/>
      <c r="N187" s="55"/>
      <c r="O187" s="55"/>
      <c r="P187" s="55"/>
      <c r="Q187" s="55"/>
      <c r="R187" s="55"/>
      <c r="S187" s="55"/>
      <c r="T187" s="55"/>
      <c r="U187" s="55"/>
      <c r="V187" s="55"/>
      <c r="W187" s="55"/>
      <c r="X187" s="55"/>
      <c r="Y187" s="55"/>
      <c r="Z187" s="55"/>
      <c r="AA187" s="55"/>
      <c r="AB187" s="55"/>
      <c r="AC187" s="55"/>
    </row>
    <row r="188" ht="15.75" customHeight="1">
      <c r="A188" s="55"/>
      <c r="B188" s="55"/>
      <c r="C188" s="55"/>
      <c r="D188" s="56"/>
      <c r="E188" s="55"/>
      <c r="F188" s="56"/>
      <c r="G188" s="56"/>
      <c r="H188" s="56"/>
      <c r="I188" s="55"/>
      <c r="J188" s="55"/>
      <c r="K188" s="55"/>
      <c r="L188" s="55"/>
      <c r="M188" s="55"/>
      <c r="N188" s="55"/>
      <c r="O188" s="55"/>
      <c r="P188" s="55"/>
      <c r="Q188" s="55"/>
      <c r="R188" s="55"/>
      <c r="S188" s="55"/>
      <c r="T188" s="55"/>
      <c r="U188" s="55"/>
      <c r="V188" s="55"/>
      <c r="W188" s="55"/>
      <c r="X188" s="55"/>
      <c r="Y188" s="55"/>
      <c r="Z188" s="55"/>
      <c r="AA188" s="55"/>
      <c r="AB188" s="55"/>
      <c r="AC188" s="55"/>
    </row>
    <row r="189" ht="15.75" customHeight="1">
      <c r="A189" s="55"/>
      <c r="B189" s="55"/>
      <c r="C189" s="55"/>
      <c r="D189" s="56"/>
      <c r="E189" s="55"/>
      <c r="F189" s="56"/>
      <c r="G189" s="56"/>
      <c r="H189" s="56"/>
      <c r="I189" s="55"/>
      <c r="J189" s="55"/>
      <c r="K189" s="55"/>
      <c r="L189" s="55"/>
      <c r="M189" s="55"/>
      <c r="N189" s="55"/>
      <c r="O189" s="55"/>
      <c r="P189" s="55"/>
      <c r="Q189" s="55"/>
      <c r="R189" s="55"/>
      <c r="S189" s="55"/>
      <c r="T189" s="55"/>
      <c r="U189" s="55"/>
      <c r="V189" s="55"/>
      <c r="W189" s="55"/>
      <c r="X189" s="55"/>
      <c r="Y189" s="55"/>
      <c r="Z189" s="55"/>
      <c r="AA189" s="55"/>
      <c r="AB189" s="55"/>
      <c r="AC189" s="55"/>
    </row>
    <row r="190" ht="15.75" customHeight="1">
      <c r="A190" s="55"/>
      <c r="B190" s="55"/>
      <c r="C190" s="55"/>
      <c r="D190" s="56"/>
      <c r="E190" s="55"/>
      <c r="F190" s="56"/>
      <c r="G190" s="56"/>
      <c r="H190" s="56"/>
      <c r="I190" s="55"/>
      <c r="J190" s="55"/>
      <c r="K190" s="55"/>
      <c r="L190" s="55"/>
      <c r="M190" s="55"/>
      <c r="N190" s="55"/>
      <c r="O190" s="55"/>
      <c r="P190" s="55"/>
      <c r="Q190" s="55"/>
      <c r="R190" s="55"/>
      <c r="S190" s="55"/>
      <c r="T190" s="55"/>
      <c r="U190" s="55"/>
      <c r="V190" s="55"/>
      <c r="W190" s="55"/>
      <c r="X190" s="55"/>
      <c r="Y190" s="55"/>
      <c r="Z190" s="55"/>
      <c r="AA190" s="55"/>
      <c r="AB190" s="55"/>
      <c r="AC190" s="55"/>
    </row>
    <row r="191" ht="15.75" customHeight="1">
      <c r="A191" s="55"/>
      <c r="B191" s="55"/>
      <c r="C191" s="55"/>
      <c r="D191" s="56"/>
      <c r="E191" s="55"/>
      <c r="F191" s="56"/>
      <c r="G191" s="56"/>
      <c r="H191" s="56"/>
      <c r="I191" s="55"/>
      <c r="J191" s="55"/>
      <c r="K191" s="55"/>
      <c r="L191" s="55"/>
      <c r="M191" s="55"/>
      <c r="N191" s="55"/>
      <c r="O191" s="55"/>
      <c r="P191" s="55"/>
      <c r="Q191" s="55"/>
      <c r="R191" s="55"/>
      <c r="S191" s="55"/>
      <c r="T191" s="55"/>
      <c r="U191" s="55"/>
      <c r="V191" s="55"/>
      <c r="W191" s="55"/>
      <c r="X191" s="55"/>
      <c r="Y191" s="55"/>
      <c r="Z191" s="55"/>
      <c r="AA191" s="55"/>
      <c r="AB191" s="55"/>
      <c r="AC191" s="55"/>
    </row>
    <row r="192" ht="15.75" customHeight="1">
      <c r="A192" s="55"/>
      <c r="B192" s="55"/>
      <c r="C192" s="55"/>
      <c r="D192" s="56"/>
      <c r="E192" s="55"/>
      <c r="F192" s="56"/>
      <c r="G192" s="56"/>
      <c r="H192" s="56"/>
      <c r="I192" s="55"/>
      <c r="J192" s="55"/>
      <c r="K192" s="55"/>
      <c r="L192" s="55"/>
      <c r="M192" s="55"/>
      <c r="N192" s="55"/>
      <c r="O192" s="55"/>
      <c r="P192" s="55"/>
      <c r="Q192" s="55"/>
      <c r="R192" s="55"/>
      <c r="S192" s="55"/>
      <c r="T192" s="55"/>
      <c r="U192" s="55"/>
      <c r="V192" s="55"/>
      <c r="W192" s="55"/>
      <c r="X192" s="55"/>
      <c r="Y192" s="55"/>
      <c r="Z192" s="55"/>
      <c r="AA192" s="55"/>
      <c r="AB192" s="55"/>
      <c r="AC192" s="55"/>
    </row>
    <row r="193" ht="15.75" customHeight="1">
      <c r="A193" s="55"/>
      <c r="B193" s="55"/>
      <c r="C193" s="55"/>
      <c r="D193" s="56"/>
      <c r="E193" s="55"/>
      <c r="F193" s="56"/>
      <c r="G193" s="56"/>
      <c r="H193" s="56"/>
      <c r="I193" s="55"/>
      <c r="J193" s="55"/>
      <c r="K193" s="55"/>
      <c r="L193" s="55"/>
      <c r="M193" s="55"/>
      <c r="N193" s="55"/>
      <c r="O193" s="55"/>
      <c r="P193" s="55"/>
      <c r="Q193" s="55"/>
      <c r="R193" s="55"/>
      <c r="S193" s="55"/>
      <c r="T193" s="55"/>
      <c r="U193" s="55"/>
      <c r="V193" s="55"/>
      <c r="W193" s="55"/>
      <c r="X193" s="55"/>
      <c r="Y193" s="55"/>
      <c r="Z193" s="55"/>
      <c r="AA193" s="55"/>
      <c r="AB193" s="55"/>
      <c r="AC193" s="55"/>
    </row>
    <row r="194" ht="15.75" customHeight="1">
      <c r="A194" s="55"/>
      <c r="B194" s="55"/>
      <c r="C194" s="55"/>
      <c r="D194" s="56"/>
      <c r="E194" s="55"/>
      <c r="F194" s="56"/>
      <c r="G194" s="56"/>
      <c r="H194" s="56"/>
      <c r="I194" s="55"/>
      <c r="J194" s="55"/>
      <c r="K194" s="55"/>
      <c r="L194" s="55"/>
      <c r="M194" s="55"/>
      <c r="N194" s="55"/>
      <c r="O194" s="55"/>
      <c r="P194" s="55"/>
      <c r="Q194" s="55"/>
      <c r="R194" s="55"/>
      <c r="S194" s="55"/>
      <c r="T194" s="55"/>
      <c r="U194" s="55"/>
      <c r="V194" s="55"/>
      <c r="W194" s="55"/>
      <c r="X194" s="55"/>
      <c r="Y194" s="55"/>
      <c r="Z194" s="55"/>
      <c r="AA194" s="55"/>
      <c r="AB194" s="55"/>
      <c r="AC194" s="55"/>
    </row>
    <row r="195" ht="15.75" customHeight="1">
      <c r="A195" s="55"/>
      <c r="B195" s="55"/>
      <c r="C195" s="55"/>
      <c r="D195" s="56"/>
      <c r="E195" s="55"/>
      <c r="F195" s="56"/>
      <c r="G195" s="56"/>
      <c r="H195" s="56"/>
      <c r="I195" s="55"/>
      <c r="J195" s="55"/>
      <c r="K195" s="55"/>
      <c r="L195" s="55"/>
      <c r="M195" s="55"/>
      <c r="N195" s="55"/>
      <c r="O195" s="55"/>
      <c r="P195" s="55"/>
      <c r="Q195" s="55"/>
      <c r="R195" s="55"/>
      <c r="S195" s="55"/>
      <c r="T195" s="55"/>
      <c r="U195" s="55"/>
      <c r="V195" s="55"/>
      <c r="W195" s="55"/>
      <c r="X195" s="55"/>
      <c r="Y195" s="55"/>
      <c r="Z195" s="55"/>
      <c r="AA195" s="55"/>
      <c r="AB195" s="55"/>
      <c r="AC195" s="55"/>
    </row>
    <row r="196" ht="15.75" customHeight="1">
      <c r="A196" s="55"/>
      <c r="B196" s="55"/>
      <c r="C196" s="55"/>
      <c r="D196" s="56"/>
      <c r="E196" s="55"/>
      <c r="F196" s="56"/>
      <c r="G196" s="56"/>
      <c r="H196" s="56"/>
      <c r="I196" s="55"/>
      <c r="J196" s="55"/>
      <c r="K196" s="55"/>
      <c r="L196" s="55"/>
      <c r="M196" s="55"/>
      <c r="N196" s="55"/>
      <c r="O196" s="55"/>
      <c r="P196" s="55"/>
      <c r="Q196" s="55"/>
      <c r="R196" s="55"/>
      <c r="S196" s="55"/>
      <c r="T196" s="55"/>
      <c r="U196" s="55"/>
      <c r="V196" s="55"/>
      <c r="W196" s="55"/>
      <c r="X196" s="55"/>
      <c r="Y196" s="55"/>
      <c r="Z196" s="55"/>
      <c r="AA196" s="55"/>
      <c r="AB196" s="55"/>
      <c r="AC196" s="55"/>
    </row>
    <row r="197" ht="15.75" customHeight="1">
      <c r="A197" s="55"/>
      <c r="B197" s="55"/>
      <c r="C197" s="55"/>
      <c r="D197" s="56"/>
      <c r="E197" s="55"/>
      <c r="F197" s="56"/>
      <c r="G197" s="56"/>
      <c r="H197" s="56"/>
      <c r="I197" s="55"/>
      <c r="J197" s="55"/>
      <c r="K197" s="55"/>
      <c r="L197" s="55"/>
      <c r="M197" s="55"/>
      <c r="N197" s="55"/>
      <c r="O197" s="55"/>
      <c r="P197" s="55"/>
      <c r="Q197" s="55"/>
      <c r="R197" s="55"/>
      <c r="S197" s="55"/>
      <c r="T197" s="55"/>
      <c r="U197" s="55"/>
      <c r="V197" s="55"/>
      <c r="W197" s="55"/>
      <c r="X197" s="55"/>
      <c r="Y197" s="55"/>
      <c r="Z197" s="55"/>
      <c r="AA197" s="55"/>
      <c r="AB197" s="55"/>
      <c r="AC197" s="55"/>
    </row>
    <row r="198" ht="15.75" customHeight="1">
      <c r="A198" s="55"/>
      <c r="B198" s="55"/>
      <c r="C198" s="55"/>
      <c r="D198" s="56"/>
      <c r="E198" s="55"/>
      <c r="F198" s="56"/>
      <c r="G198" s="56"/>
      <c r="H198" s="56"/>
      <c r="I198" s="55"/>
      <c r="J198" s="55"/>
      <c r="K198" s="55"/>
      <c r="L198" s="55"/>
      <c r="M198" s="55"/>
      <c r="N198" s="55"/>
      <c r="O198" s="55"/>
      <c r="P198" s="55"/>
      <c r="Q198" s="55"/>
      <c r="R198" s="55"/>
      <c r="S198" s="55"/>
      <c r="T198" s="55"/>
      <c r="U198" s="55"/>
      <c r="V198" s="55"/>
      <c r="W198" s="55"/>
      <c r="X198" s="55"/>
      <c r="Y198" s="55"/>
      <c r="Z198" s="55"/>
      <c r="AA198" s="55"/>
      <c r="AB198" s="55"/>
      <c r="AC198" s="55"/>
    </row>
    <row r="199" ht="15.75" customHeight="1">
      <c r="A199" s="55"/>
      <c r="B199" s="55"/>
      <c r="C199" s="55"/>
      <c r="D199" s="56"/>
      <c r="E199" s="55"/>
      <c r="F199" s="56"/>
      <c r="G199" s="56"/>
      <c r="H199" s="56"/>
      <c r="I199" s="55"/>
      <c r="J199" s="55"/>
      <c r="K199" s="55"/>
      <c r="L199" s="55"/>
      <c r="M199" s="55"/>
      <c r="N199" s="55"/>
      <c r="O199" s="55"/>
      <c r="P199" s="55"/>
      <c r="Q199" s="55"/>
      <c r="R199" s="55"/>
      <c r="S199" s="55"/>
      <c r="T199" s="55"/>
      <c r="U199" s="55"/>
      <c r="V199" s="55"/>
      <c r="W199" s="55"/>
      <c r="X199" s="55"/>
      <c r="Y199" s="55"/>
      <c r="Z199" s="55"/>
      <c r="AA199" s="55"/>
      <c r="AB199" s="55"/>
      <c r="AC199" s="55"/>
    </row>
    <row r="200" ht="15.75" customHeight="1">
      <c r="A200" s="55"/>
      <c r="B200" s="55"/>
      <c r="C200" s="55"/>
      <c r="D200" s="56"/>
      <c r="E200" s="55"/>
      <c r="F200" s="56"/>
      <c r="G200" s="56"/>
      <c r="H200" s="56"/>
      <c r="I200" s="55"/>
      <c r="J200" s="55"/>
      <c r="K200" s="55"/>
      <c r="L200" s="55"/>
      <c r="M200" s="55"/>
      <c r="N200" s="55"/>
      <c r="O200" s="55"/>
      <c r="P200" s="55"/>
      <c r="Q200" s="55"/>
      <c r="R200" s="55"/>
      <c r="S200" s="55"/>
      <c r="T200" s="55"/>
      <c r="U200" s="55"/>
      <c r="V200" s="55"/>
      <c r="W200" s="55"/>
      <c r="X200" s="55"/>
      <c r="Y200" s="55"/>
      <c r="Z200" s="55"/>
      <c r="AA200" s="55"/>
      <c r="AB200" s="55"/>
      <c r="AC200" s="55"/>
    </row>
    <row r="201" ht="15.75" customHeight="1">
      <c r="A201" s="55"/>
      <c r="B201" s="55"/>
      <c r="C201" s="55"/>
      <c r="D201" s="56"/>
      <c r="E201" s="55"/>
      <c r="F201" s="56"/>
      <c r="G201" s="56"/>
      <c r="H201" s="56"/>
      <c r="I201" s="55"/>
      <c r="J201" s="55"/>
      <c r="K201" s="55"/>
      <c r="L201" s="55"/>
      <c r="M201" s="55"/>
      <c r="N201" s="55"/>
      <c r="O201" s="55"/>
      <c r="P201" s="55"/>
      <c r="Q201" s="55"/>
      <c r="R201" s="55"/>
      <c r="S201" s="55"/>
      <c r="T201" s="55"/>
      <c r="U201" s="55"/>
      <c r="V201" s="55"/>
      <c r="W201" s="55"/>
      <c r="X201" s="55"/>
      <c r="Y201" s="55"/>
      <c r="Z201" s="55"/>
      <c r="AA201" s="55"/>
      <c r="AB201" s="55"/>
      <c r="AC201" s="55"/>
    </row>
    <row r="202" ht="15.75" customHeight="1">
      <c r="A202" s="55"/>
      <c r="B202" s="55"/>
      <c r="C202" s="55"/>
      <c r="D202" s="56"/>
      <c r="E202" s="55"/>
      <c r="F202" s="56"/>
      <c r="G202" s="56"/>
      <c r="H202" s="56"/>
      <c r="I202" s="55"/>
      <c r="J202" s="55"/>
      <c r="K202" s="55"/>
      <c r="L202" s="55"/>
      <c r="M202" s="55"/>
      <c r="N202" s="55"/>
      <c r="O202" s="55"/>
      <c r="P202" s="55"/>
      <c r="Q202" s="55"/>
      <c r="R202" s="55"/>
      <c r="S202" s="55"/>
      <c r="T202" s="55"/>
      <c r="U202" s="55"/>
      <c r="V202" s="55"/>
      <c r="W202" s="55"/>
      <c r="X202" s="55"/>
      <c r="Y202" s="55"/>
      <c r="Z202" s="55"/>
      <c r="AA202" s="55"/>
      <c r="AB202" s="55"/>
      <c r="AC202" s="55"/>
    </row>
    <row r="203" ht="15.75" customHeight="1">
      <c r="A203" s="55"/>
      <c r="B203" s="55"/>
      <c r="C203" s="55"/>
      <c r="D203" s="56"/>
      <c r="E203" s="55"/>
      <c r="F203" s="56"/>
      <c r="G203" s="56"/>
      <c r="H203" s="56"/>
      <c r="I203" s="55"/>
      <c r="J203" s="55"/>
      <c r="K203" s="55"/>
      <c r="L203" s="55"/>
      <c r="M203" s="55"/>
      <c r="N203" s="55"/>
      <c r="O203" s="55"/>
      <c r="P203" s="55"/>
      <c r="Q203" s="55"/>
      <c r="R203" s="55"/>
      <c r="S203" s="55"/>
      <c r="T203" s="55"/>
      <c r="U203" s="55"/>
      <c r="V203" s="55"/>
      <c r="W203" s="55"/>
      <c r="X203" s="55"/>
      <c r="Y203" s="55"/>
      <c r="Z203" s="55"/>
      <c r="AA203" s="55"/>
      <c r="AB203" s="55"/>
      <c r="AC203" s="55"/>
    </row>
    <row r="204" ht="15.75" customHeight="1">
      <c r="A204" s="55"/>
      <c r="B204" s="55"/>
      <c r="C204" s="55"/>
      <c r="D204" s="56"/>
      <c r="E204" s="55"/>
      <c r="F204" s="56"/>
      <c r="G204" s="56"/>
      <c r="H204" s="56"/>
      <c r="I204" s="55"/>
      <c r="J204" s="55"/>
      <c r="K204" s="55"/>
      <c r="L204" s="55"/>
      <c r="M204" s="55"/>
      <c r="N204" s="55"/>
      <c r="O204" s="55"/>
      <c r="P204" s="55"/>
      <c r="Q204" s="55"/>
      <c r="R204" s="55"/>
      <c r="S204" s="55"/>
      <c r="T204" s="55"/>
      <c r="U204" s="55"/>
      <c r="V204" s="55"/>
      <c r="W204" s="55"/>
      <c r="X204" s="55"/>
      <c r="Y204" s="55"/>
      <c r="Z204" s="55"/>
      <c r="AA204" s="55"/>
      <c r="AB204" s="55"/>
      <c r="AC204" s="55"/>
    </row>
    <row r="205" ht="15.75" customHeight="1">
      <c r="A205" s="55"/>
      <c r="B205" s="55"/>
      <c r="C205" s="55"/>
      <c r="D205" s="56"/>
      <c r="E205" s="55"/>
      <c r="F205" s="56"/>
      <c r="G205" s="56"/>
      <c r="H205" s="56"/>
      <c r="I205" s="55"/>
      <c r="J205" s="55"/>
      <c r="K205" s="55"/>
      <c r="L205" s="55"/>
      <c r="M205" s="55"/>
      <c r="N205" s="55"/>
      <c r="O205" s="55"/>
      <c r="P205" s="55"/>
      <c r="Q205" s="55"/>
      <c r="R205" s="55"/>
      <c r="S205" s="55"/>
      <c r="T205" s="55"/>
      <c r="U205" s="55"/>
      <c r="V205" s="55"/>
      <c r="W205" s="55"/>
      <c r="X205" s="55"/>
      <c r="Y205" s="55"/>
      <c r="Z205" s="55"/>
      <c r="AA205" s="55"/>
      <c r="AB205" s="55"/>
      <c r="AC205" s="55"/>
    </row>
    <row r="206" ht="15.75" customHeight="1">
      <c r="A206" s="55"/>
      <c r="B206" s="55"/>
      <c r="C206" s="55"/>
      <c r="D206" s="56"/>
      <c r="E206" s="55"/>
      <c r="F206" s="56"/>
      <c r="G206" s="56"/>
      <c r="H206" s="56"/>
      <c r="I206" s="55"/>
      <c r="J206" s="55"/>
      <c r="K206" s="55"/>
      <c r="L206" s="55"/>
      <c r="M206" s="55"/>
      <c r="N206" s="55"/>
      <c r="O206" s="55"/>
      <c r="P206" s="55"/>
      <c r="Q206" s="55"/>
      <c r="R206" s="55"/>
      <c r="S206" s="55"/>
      <c r="T206" s="55"/>
      <c r="U206" s="55"/>
      <c r="V206" s="55"/>
      <c r="W206" s="55"/>
      <c r="X206" s="55"/>
      <c r="Y206" s="55"/>
      <c r="Z206" s="55"/>
      <c r="AA206" s="55"/>
      <c r="AB206" s="55"/>
      <c r="AC206" s="55"/>
    </row>
    <row r="207" ht="15.75" customHeight="1">
      <c r="A207" s="55"/>
      <c r="B207" s="55"/>
      <c r="C207" s="55"/>
      <c r="D207" s="56"/>
      <c r="E207" s="55"/>
      <c r="F207" s="56"/>
      <c r="G207" s="56"/>
      <c r="H207" s="56"/>
      <c r="I207" s="55"/>
      <c r="J207" s="55"/>
      <c r="K207" s="55"/>
      <c r="L207" s="55"/>
      <c r="M207" s="55"/>
      <c r="N207" s="55"/>
      <c r="O207" s="55"/>
      <c r="P207" s="55"/>
      <c r="Q207" s="55"/>
      <c r="R207" s="55"/>
      <c r="S207" s="55"/>
      <c r="T207" s="55"/>
      <c r="U207" s="55"/>
      <c r="V207" s="55"/>
      <c r="W207" s="55"/>
      <c r="X207" s="55"/>
      <c r="Y207" s="55"/>
      <c r="Z207" s="55"/>
      <c r="AA207" s="55"/>
      <c r="AB207" s="55"/>
      <c r="AC207" s="55"/>
    </row>
    <row r="208" ht="15.75" customHeight="1">
      <c r="A208" s="55"/>
      <c r="B208" s="55"/>
      <c r="C208" s="55"/>
      <c r="D208" s="56"/>
      <c r="E208" s="55"/>
      <c r="F208" s="56"/>
      <c r="G208" s="56"/>
      <c r="H208" s="56"/>
      <c r="I208" s="55"/>
      <c r="J208" s="55"/>
      <c r="K208" s="55"/>
      <c r="L208" s="55"/>
      <c r="M208" s="55"/>
      <c r="N208" s="55"/>
      <c r="O208" s="55"/>
      <c r="P208" s="55"/>
      <c r="Q208" s="55"/>
      <c r="R208" s="55"/>
      <c r="S208" s="55"/>
      <c r="T208" s="55"/>
      <c r="U208" s="55"/>
      <c r="V208" s="55"/>
      <c r="W208" s="55"/>
      <c r="X208" s="55"/>
      <c r="Y208" s="55"/>
      <c r="Z208" s="55"/>
      <c r="AA208" s="55"/>
      <c r="AB208" s="55"/>
      <c r="AC208" s="55"/>
    </row>
    <row r="209" ht="15.75" customHeight="1">
      <c r="A209" s="55"/>
      <c r="B209" s="55"/>
      <c r="C209" s="55"/>
      <c r="D209" s="56"/>
      <c r="E209" s="55"/>
      <c r="F209" s="56"/>
      <c r="G209" s="56"/>
      <c r="H209" s="56"/>
      <c r="I209" s="55"/>
      <c r="J209" s="55"/>
      <c r="K209" s="55"/>
      <c r="L209" s="55"/>
      <c r="M209" s="55"/>
      <c r="N209" s="55"/>
      <c r="O209" s="55"/>
      <c r="P209" s="55"/>
      <c r="Q209" s="55"/>
      <c r="R209" s="55"/>
      <c r="S209" s="55"/>
      <c r="T209" s="55"/>
      <c r="U209" s="55"/>
      <c r="V209" s="55"/>
      <c r="W209" s="55"/>
      <c r="X209" s="55"/>
      <c r="Y209" s="55"/>
      <c r="Z209" s="55"/>
      <c r="AA209" s="55"/>
      <c r="AB209" s="55"/>
      <c r="AC209" s="55"/>
    </row>
    <row r="210" ht="15.75" customHeight="1">
      <c r="A210" s="55"/>
      <c r="B210" s="55"/>
      <c r="C210" s="55"/>
      <c r="D210" s="56"/>
      <c r="E210" s="55"/>
      <c r="F210" s="56"/>
      <c r="G210" s="56"/>
      <c r="H210" s="56"/>
      <c r="I210" s="55"/>
      <c r="J210" s="55"/>
      <c r="K210" s="55"/>
      <c r="L210" s="55"/>
      <c r="M210" s="55"/>
      <c r="N210" s="55"/>
      <c r="O210" s="55"/>
      <c r="P210" s="55"/>
      <c r="Q210" s="55"/>
      <c r="R210" s="55"/>
      <c r="S210" s="55"/>
      <c r="T210" s="55"/>
      <c r="U210" s="55"/>
      <c r="V210" s="55"/>
      <c r="W210" s="55"/>
      <c r="X210" s="55"/>
      <c r="Y210" s="55"/>
      <c r="Z210" s="55"/>
      <c r="AA210" s="55"/>
      <c r="AB210" s="55"/>
      <c r="AC210" s="55"/>
    </row>
    <row r="211" ht="15.75" customHeight="1">
      <c r="A211" s="55"/>
      <c r="B211" s="55"/>
      <c r="C211" s="55"/>
      <c r="D211" s="56"/>
      <c r="E211" s="55"/>
      <c r="F211" s="56"/>
      <c r="G211" s="56"/>
      <c r="H211" s="56"/>
      <c r="I211" s="55"/>
      <c r="J211" s="55"/>
      <c r="K211" s="55"/>
      <c r="L211" s="55"/>
      <c r="M211" s="55"/>
      <c r="N211" s="55"/>
      <c r="O211" s="55"/>
      <c r="P211" s="55"/>
      <c r="Q211" s="55"/>
      <c r="R211" s="55"/>
      <c r="S211" s="55"/>
      <c r="T211" s="55"/>
      <c r="U211" s="55"/>
      <c r="V211" s="55"/>
      <c r="W211" s="55"/>
      <c r="X211" s="55"/>
      <c r="Y211" s="55"/>
      <c r="Z211" s="55"/>
      <c r="AA211" s="55"/>
      <c r="AB211" s="55"/>
      <c r="AC211" s="55"/>
    </row>
    <row r="212" ht="15.75" customHeight="1">
      <c r="A212" s="55"/>
      <c r="B212" s="55"/>
      <c r="C212" s="55"/>
      <c r="D212" s="56"/>
      <c r="E212" s="55"/>
      <c r="F212" s="56"/>
      <c r="G212" s="56"/>
      <c r="H212" s="56"/>
      <c r="I212" s="55"/>
      <c r="J212" s="55"/>
      <c r="K212" s="55"/>
      <c r="L212" s="55"/>
      <c r="M212" s="55"/>
      <c r="N212" s="55"/>
      <c r="O212" s="55"/>
      <c r="P212" s="55"/>
      <c r="Q212" s="55"/>
      <c r="R212" s="55"/>
      <c r="S212" s="55"/>
      <c r="T212" s="55"/>
      <c r="U212" s="55"/>
      <c r="V212" s="55"/>
      <c r="W212" s="55"/>
      <c r="X212" s="55"/>
      <c r="Y212" s="55"/>
      <c r="Z212" s="55"/>
      <c r="AA212" s="55"/>
      <c r="AB212" s="55"/>
      <c r="AC212" s="55"/>
    </row>
    <row r="213" ht="15.75" customHeight="1">
      <c r="A213" s="55"/>
      <c r="B213" s="55"/>
      <c r="C213" s="55"/>
      <c r="D213" s="56"/>
      <c r="E213" s="55"/>
      <c r="F213" s="56"/>
      <c r="G213" s="56"/>
      <c r="H213" s="56"/>
      <c r="I213" s="55"/>
      <c r="J213" s="55"/>
      <c r="K213" s="55"/>
      <c r="L213" s="55"/>
      <c r="M213" s="55"/>
      <c r="N213" s="55"/>
      <c r="O213" s="55"/>
      <c r="P213" s="55"/>
      <c r="Q213" s="55"/>
      <c r="R213" s="55"/>
      <c r="S213" s="55"/>
      <c r="T213" s="55"/>
      <c r="U213" s="55"/>
      <c r="V213" s="55"/>
      <c r="W213" s="55"/>
      <c r="X213" s="55"/>
      <c r="Y213" s="55"/>
      <c r="Z213" s="55"/>
      <c r="AA213" s="55"/>
      <c r="AB213" s="55"/>
      <c r="AC213" s="55"/>
    </row>
    <row r="214" ht="15.75" customHeight="1">
      <c r="A214" s="55"/>
      <c r="B214" s="55"/>
      <c r="C214" s="55"/>
      <c r="D214" s="56"/>
      <c r="E214" s="55"/>
      <c r="F214" s="56"/>
      <c r="G214" s="56"/>
      <c r="H214" s="56"/>
      <c r="I214" s="55"/>
      <c r="J214" s="55"/>
      <c r="K214" s="55"/>
      <c r="L214" s="55"/>
      <c r="M214" s="55"/>
      <c r="N214" s="55"/>
      <c r="O214" s="55"/>
      <c r="P214" s="55"/>
      <c r="Q214" s="55"/>
      <c r="R214" s="55"/>
      <c r="S214" s="55"/>
      <c r="T214" s="55"/>
      <c r="U214" s="55"/>
      <c r="V214" s="55"/>
      <c r="W214" s="55"/>
      <c r="X214" s="55"/>
      <c r="Y214" s="55"/>
      <c r="Z214" s="55"/>
      <c r="AA214" s="55"/>
      <c r="AB214" s="55"/>
      <c r="AC214" s="55"/>
    </row>
    <row r="215" ht="15.75" customHeight="1">
      <c r="A215" s="55"/>
      <c r="B215" s="55"/>
      <c r="C215" s="55"/>
      <c r="D215" s="56"/>
      <c r="E215" s="55"/>
      <c r="F215" s="56"/>
      <c r="G215" s="56"/>
      <c r="H215" s="56"/>
      <c r="I215" s="55"/>
      <c r="J215" s="55"/>
      <c r="K215" s="55"/>
      <c r="L215" s="55"/>
      <c r="M215" s="55"/>
      <c r="N215" s="55"/>
      <c r="O215" s="55"/>
      <c r="P215" s="55"/>
      <c r="Q215" s="55"/>
      <c r="R215" s="55"/>
      <c r="S215" s="55"/>
      <c r="T215" s="55"/>
      <c r="U215" s="55"/>
      <c r="V215" s="55"/>
      <c r="W215" s="55"/>
      <c r="X215" s="55"/>
      <c r="Y215" s="55"/>
      <c r="Z215" s="55"/>
      <c r="AA215" s="55"/>
      <c r="AB215" s="55"/>
      <c r="AC215" s="55"/>
    </row>
    <row r="216" ht="15.75" customHeight="1">
      <c r="A216" s="55"/>
      <c r="B216" s="55"/>
      <c r="C216" s="55"/>
      <c r="D216" s="56"/>
      <c r="E216" s="55"/>
      <c r="F216" s="56"/>
      <c r="G216" s="56"/>
      <c r="H216" s="56"/>
      <c r="I216" s="55"/>
      <c r="J216" s="55"/>
      <c r="K216" s="55"/>
      <c r="L216" s="55"/>
      <c r="M216" s="55"/>
      <c r="N216" s="55"/>
      <c r="O216" s="55"/>
      <c r="P216" s="55"/>
      <c r="Q216" s="55"/>
      <c r="R216" s="55"/>
      <c r="S216" s="55"/>
      <c r="T216" s="55"/>
      <c r="U216" s="55"/>
      <c r="V216" s="55"/>
      <c r="W216" s="55"/>
      <c r="X216" s="55"/>
      <c r="Y216" s="55"/>
      <c r="Z216" s="55"/>
      <c r="AA216" s="55"/>
      <c r="AB216" s="55"/>
      <c r="AC216" s="55"/>
    </row>
    <row r="217" ht="15.75" customHeight="1">
      <c r="A217" s="55"/>
      <c r="B217" s="55"/>
      <c r="C217" s="55"/>
      <c r="D217" s="56"/>
      <c r="E217" s="55"/>
      <c r="F217" s="56"/>
      <c r="G217" s="56"/>
      <c r="H217" s="56"/>
      <c r="I217" s="55"/>
      <c r="J217" s="55"/>
      <c r="K217" s="55"/>
      <c r="L217" s="55"/>
      <c r="M217" s="55"/>
      <c r="N217" s="55"/>
      <c r="O217" s="55"/>
      <c r="P217" s="55"/>
      <c r="Q217" s="55"/>
      <c r="R217" s="55"/>
      <c r="S217" s="55"/>
      <c r="T217" s="55"/>
      <c r="U217" s="55"/>
      <c r="V217" s="55"/>
      <c r="W217" s="55"/>
      <c r="X217" s="55"/>
      <c r="Y217" s="55"/>
      <c r="Z217" s="55"/>
      <c r="AA217" s="55"/>
      <c r="AB217" s="55"/>
      <c r="AC217" s="55"/>
    </row>
    <row r="218" ht="15.75" customHeight="1">
      <c r="A218" s="55"/>
      <c r="B218" s="55"/>
      <c r="C218" s="55"/>
      <c r="D218" s="56"/>
      <c r="E218" s="55"/>
      <c r="F218" s="56"/>
      <c r="G218" s="56"/>
      <c r="H218" s="56"/>
      <c r="I218" s="55"/>
      <c r="J218" s="55"/>
      <c r="K218" s="55"/>
      <c r="L218" s="55"/>
      <c r="M218" s="55"/>
      <c r="N218" s="55"/>
      <c r="O218" s="55"/>
      <c r="P218" s="55"/>
      <c r="Q218" s="55"/>
      <c r="R218" s="55"/>
      <c r="S218" s="55"/>
      <c r="T218" s="55"/>
      <c r="U218" s="55"/>
      <c r="V218" s="55"/>
      <c r="W218" s="55"/>
      <c r="X218" s="55"/>
      <c r="Y218" s="55"/>
      <c r="Z218" s="55"/>
      <c r="AA218" s="55"/>
      <c r="AB218" s="55"/>
      <c r="AC218" s="55"/>
    </row>
    <row r="219" ht="15.75" customHeight="1">
      <c r="A219" s="55"/>
      <c r="B219" s="55"/>
      <c r="C219" s="55"/>
      <c r="D219" s="56"/>
      <c r="E219" s="55"/>
      <c r="F219" s="56"/>
      <c r="G219" s="56"/>
      <c r="H219" s="56"/>
      <c r="I219" s="55"/>
      <c r="J219" s="55"/>
      <c r="K219" s="55"/>
      <c r="L219" s="55"/>
      <c r="M219" s="55"/>
      <c r="N219" s="55"/>
      <c r="O219" s="55"/>
      <c r="P219" s="55"/>
      <c r="Q219" s="55"/>
      <c r="R219" s="55"/>
      <c r="S219" s="55"/>
      <c r="T219" s="55"/>
      <c r="U219" s="55"/>
      <c r="V219" s="55"/>
      <c r="W219" s="55"/>
      <c r="X219" s="55"/>
      <c r="Y219" s="55"/>
      <c r="Z219" s="55"/>
      <c r="AA219" s="55"/>
      <c r="AB219" s="55"/>
      <c r="AC219" s="55"/>
    </row>
    <row r="220" ht="15.75" customHeight="1">
      <c r="A220" s="55"/>
      <c r="B220" s="55"/>
      <c r="C220" s="55"/>
      <c r="D220" s="56"/>
      <c r="E220" s="55"/>
      <c r="F220" s="56"/>
      <c r="G220" s="56"/>
      <c r="H220" s="56"/>
      <c r="I220" s="55"/>
      <c r="J220" s="55"/>
      <c r="K220" s="55"/>
      <c r="L220" s="55"/>
      <c r="M220" s="55"/>
      <c r="N220" s="55"/>
      <c r="O220" s="55"/>
      <c r="P220" s="55"/>
      <c r="Q220" s="55"/>
      <c r="R220" s="55"/>
      <c r="S220" s="55"/>
      <c r="T220" s="55"/>
      <c r="U220" s="55"/>
      <c r="V220" s="55"/>
      <c r="W220" s="55"/>
      <c r="X220" s="55"/>
      <c r="Y220" s="55"/>
      <c r="Z220" s="55"/>
      <c r="AA220" s="55"/>
      <c r="AB220" s="55"/>
      <c r="AC220" s="55"/>
    </row>
    <row r="221" ht="15.75" customHeight="1">
      <c r="A221" s="55"/>
      <c r="B221" s="55"/>
      <c r="C221" s="55"/>
      <c r="D221" s="56"/>
      <c r="E221" s="55"/>
      <c r="F221" s="56"/>
      <c r="G221" s="56"/>
      <c r="H221" s="56"/>
      <c r="I221" s="55"/>
      <c r="J221" s="55"/>
      <c r="K221" s="55"/>
      <c r="L221" s="55"/>
      <c r="M221" s="55"/>
      <c r="N221" s="55"/>
      <c r="O221" s="55"/>
      <c r="P221" s="55"/>
      <c r="Q221" s="55"/>
      <c r="R221" s="55"/>
      <c r="S221" s="55"/>
      <c r="T221" s="55"/>
      <c r="U221" s="55"/>
      <c r="V221" s="55"/>
      <c r="W221" s="55"/>
      <c r="X221" s="55"/>
      <c r="Y221" s="55"/>
      <c r="Z221" s="55"/>
      <c r="AA221" s="55"/>
      <c r="AB221" s="55"/>
      <c r="AC221" s="55"/>
    </row>
    <row r="222" ht="15.75" customHeight="1">
      <c r="A222" s="55"/>
      <c r="B222" s="55"/>
      <c r="C222" s="55"/>
      <c r="D222" s="56"/>
      <c r="E222" s="55"/>
      <c r="F222" s="56"/>
      <c r="G222" s="56"/>
      <c r="H222" s="56"/>
      <c r="I222" s="55"/>
      <c r="J222" s="55"/>
      <c r="K222" s="55"/>
      <c r="L222" s="55"/>
      <c r="M222" s="55"/>
      <c r="N222" s="55"/>
      <c r="O222" s="55"/>
      <c r="P222" s="55"/>
      <c r="Q222" s="55"/>
      <c r="R222" s="55"/>
      <c r="S222" s="55"/>
      <c r="T222" s="55"/>
      <c r="U222" s="55"/>
      <c r="V222" s="55"/>
      <c r="W222" s="55"/>
      <c r="X222" s="55"/>
      <c r="Y222" s="55"/>
      <c r="Z222" s="55"/>
      <c r="AA222" s="55"/>
      <c r="AB222" s="55"/>
      <c r="AC222" s="55"/>
    </row>
    <row r="223" ht="15.75" customHeight="1">
      <c r="A223" s="55"/>
      <c r="B223" s="55"/>
      <c r="C223" s="55"/>
      <c r="D223" s="56"/>
      <c r="E223" s="55"/>
      <c r="F223" s="56"/>
      <c r="G223" s="56"/>
      <c r="H223" s="56"/>
      <c r="I223" s="55"/>
      <c r="J223" s="55"/>
      <c r="K223" s="55"/>
      <c r="L223" s="55"/>
      <c r="M223" s="55"/>
      <c r="N223" s="55"/>
      <c r="O223" s="55"/>
      <c r="P223" s="55"/>
      <c r="Q223" s="55"/>
      <c r="R223" s="55"/>
      <c r="S223" s="55"/>
      <c r="T223" s="55"/>
      <c r="U223" s="55"/>
      <c r="V223" s="55"/>
      <c r="W223" s="55"/>
      <c r="X223" s="55"/>
      <c r="Y223" s="55"/>
      <c r="Z223" s="55"/>
      <c r="AA223" s="55"/>
      <c r="AB223" s="55"/>
      <c r="AC223" s="55"/>
    </row>
    <row r="224" ht="15.75" customHeight="1">
      <c r="A224" s="55"/>
      <c r="B224" s="55"/>
      <c r="C224" s="55"/>
      <c r="D224" s="56"/>
      <c r="E224" s="55"/>
      <c r="F224" s="56"/>
      <c r="G224" s="56"/>
      <c r="H224" s="56"/>
      <c r="I224" s="55"/>
      <c r="J224" s="55"/>
      <c r="K224" s="55"/>
      <c r="L224" s="55"/>
      <c r="M224" s="55"/>
      <c r="N224" s="55"/>
      <c r="O224" s="55"/>
      <c r="P224" s="55"/>
      <c r="Q224" s="55"/>
      <c r="R224" s="55"/>
      <c r="S224" s="55"/>
      <c r="T224" s="55"/>
      <c r="U224" s="55"/>
      <c r="V224" s="55"/>
      <c r="W224" s="55"/>
      <c r="X224" s="55"/>
      <c r="Y224" s="55"/>
      <c r="Z224" s="55"/>
      <c r="AA224" s="55"/>
      <c r="AB224" s="55"/>
      <c r="AC224" s="55"/>
    </row>
    <row r="225" ht="15.75" customHeight="1">
      <c r="A225" s="55"/>
      <c r="B225" s="55"/>
      <c r="C225" s="55"/>
      <c r="D225" s="56"/>
      <c r="E225" s="55"/>
      <c r="F225" s="56"/>
      <c r="G225" s="56"/>
      <c r="H225" s="56"/>
      <c r="I225" s="55"/>
      <c r="J225" s="55"/>
      <c r="K225" s="55"/>
      <c r="L225" s="55"/>
      <c r="M225" s="55"/>
      <c r="N225" s="55"/>
      <c r="O225" s="55"/>
      <c r="P225" s="55"/>
      <c r="Q225" s="55"/>
      <c r="R225" s="55"/>
      <c r="S225" s="55"/>
      <c r="T225" s="55"/>
      <c r="U225" s="55"/>
      <c r="V225" s="55"/>
      <c r="W225" s="55"/>
      <c r="X225" s="55"/>
      <c r="Y225" s="55"/>
      <c r="Z225" s="55"/>
      <c r="AA225" s="55"/>
      <c r="AB225" s="55"/>
      <c r="AC225" s="55"/>
    </row>
    <row r="226" ht="15.75" customHeight="1">
      <c r="A226" s="55"/>
      <c r="B226" s="55"/>
      <c r="C226" s="55"/>
      <c r="D226" s="56"/>
      <c r="E226" s="55"/>
      <c r="F226" s="56"/>
      <c r="G226" s="56"/>
      <c r="H226" s="56"/>
      <c r="I226" s="55"/>
      <c r="J226" s="55"/>
      <c r="K226" s="55"/>
      <c r="L226" s="55"/>
      <c r="M226" s="55"/>
      <c r="N226" s="55"/>
      <c r="O226" s="55"/>
      <c r="P226" s="55"/>
      <c r="Q226" s="55"/>
      <c r="R226" s="55"/>
      <c r="S226" s="55"/>
      <c r="T226" s="55"/>
      <c r="U226" s="55"/>
      <c r="V226" s="55"/>
      <c r="W226" s="55"/>
      <c r="X226" s="55"/>
      <c r="Y226" s="55"/>
      <c r="Z226" s="55"/>
      <c r="AA226" s="55"/>
      <c r="AB226" s="55"/>
      <c r="AC226" s="55"/>
    </row>
    <row r="227" ht="15.75" customHeight="1">
      <c r="A227" s="55"/>
      <c r="B227" s="55"/>
      <c r="C227" s="55"/>
      <c r="D227" s="56"/>
      <c r="E227" s="55"/>
      <c r="F227" s="56"/>
      <c r="G227" s="56"/>
      <c r="H227" s="56"/>
      <c r="I227" s="55"/>
      <c r="J227" s="55"/>
      <c r="K227" s="55"/>
      <c r="L227" s="55"/>
      <c r="M227" s="55"/>
      <c r="N227" s="55"/>
      <c r="O227" s="55"/>
      <c r="P227" s="55"/>
      <c r="Q227" s="55"/>
      <c r="R227" s="55"/>
      <c r="S227" s="55"/>
      <c r="T227" s="55"/>
      <c r="U227" s="55"/>
      <c r="V227" s="55"/>
      <c r="W227" s="55"/>
      <c r="X227" s="55"/>
      <c r="Y227" s="55"/>
      <c r="Z227" s="55"/>
      <c r="AA227" s="55"/>
      <c r="AB227" s="55"/>
      <c r="AC227" s="55"/>
    </row>
    <row r="228" ht="15.75" customHeight="1">
      <c r="A228" s="55"/>
      <c r="B228" s="55"/>
      <c r="C228" s="55"/>
      <c r="D228" s="56"/>
      <c r="E228" s="55"/>
      <c r="F228" s="56"/>
      <c r="G228" s="56"/>
      <c r="H228" s="56"/>
      <c r="I228" s="55"/>
      <c r="J228" s="55"/>
      <c r="K228" s="55"/>
      <c r="L228" s="55"/>
      <c r="M228" s="55"/>
      <c r="N228" s="55"/>
      <c r="O228" s="55"/>
      <c r="P228" s="55"/>
      <c r="Q228" s="55"/>
      <c r="R228" s="55"/>
      <c r="S228" s="55"/>
      <c r="T228" s="55"/>
      <c r="U228" s="55"/>
      <c r="V228" s="55"/>
      <c r="W228" s="55"/>
      <c r="X228" s="55"/>
      <c r="Y228" s="55"/>
      <c r="Z228" s="55"/>
      <c r="AA228" s="55"/>
      <c r="AB228" s="55"/>
      <c r="AC228" s="55"/>
    </row>
    <row r="229" ht="15.75" customHeight="1">
      <c r="A229" s="55"/>
      <c r="B229" s="55"/>
      <c r="C229" s="55"/>
      <c r="D229" s="56"/>
      <c r="E229" s="55"/>
      <c r="F229" s="56"/>
      <c r="G229" s="56"/>
      <c r="H229" s="56"/>
      <c r="I229" s="55"/>
      <c r="J229" s="55"/>
      <c r="K229" s="55"/>
      <c r="L229" s="55"/>
      <c r="M229" s="55"/>
      <c r="N229" s="55"/>
      <c r="O229" s="55"/>
      <c r="P229" s="55"/>
      <c r="Q229" s="55"/>
      <c r="R229" s="55"/>
      <c r="S229" s="55"/>
      <c r="T229" s="55"/>
      <c r="U229" s="55"/>
      <c r="V229" s="55"/>
      <c r="W229" s="55"/>
      <c r="X229" s="55"/>
      <c r="Y229" s="55"/>
      <c r="Z229" s="55"/>
      <c r="AA229" s="55"/>
      <c r="AB229" s="55"/>
      <c r="AC229" s="55"/>
    </row>
    <row r="230" ht="15.75" customHeight="1">
      <c r="A230" s="55"/>
      <c r="B230" s="55"/>
      <c r="C230" s="55"/>
      <c r="D230" s="56"/>
      <c r="E230" s="55"/>
      <c r="F230" s="56"/>
      <c r="G230" s="56"/>
      <c r="H230" s="56"/>
      <c r="I230" s="55"/>
      <c r="J230" s="55"/>
      <c r="K230" s="55"/>
      <c r="L230" s="55"/>
      <c r="M230" s="55"/>
      <c r="N230" s="55"/>
      <c r="O230" s="55"/>
      <c r="P230" s="55"/>
      <c r="Q230" s="55"/>
      <c r="R230" s="55"/>
      <c r="S230" s="55"/>
      <c r="T230" s="55"/>
      <c r="U230" s="55"/>
      <c r="V230" s="55"/>
      <c r="W230" s="55"/>
      <c r="X230" s="55"/>
      <c r="Y230" s="55"/>
      <c r="Z230" s="55"/>
      <c r="AA230" s="55"/>
      <c r="AB230" s="55"/>
      <c r="AC230" s="55"/>
    </row>
    <row r="231" ht="15.75" customHeight="1">
      <c r="A231" s="55"/>
      <c r="B231" s="55"/>
      <c r="C231" s="55"/>
      <c r="D231" s="56"/>
      <c r="E231" s="55"/>
      <c r="F231" s="56"/>
      <c r="G231" s="56"/>
      <c r="H231" s="56"/>
      <c r="I231" s="55"/>
      <c r="J231" s="55"/>
      <c r="K231" s="55"/>
      <c r="L231" s="55"/>
      <c r="M231" s="55"/>
      <c r="N231" s="55"/>
      <c r="O231" s="55"/>
      <c r="P231" s="55"/>
      <c r="Q231" s="55"/>
      <c r="R231" s="55"/>
      <c r="S231" s="55"/>
      <c r="T231" s="55"/>
      <c r="U231" s="55"/>
      <c r="V231" s="55"/>
      <c r="W231" s="55"/>
      <c r="X231" s="55"/>
      <c r="Y231" s="55"/>
      <c r="Z231" s="55"/>
      <c r="AA231" s="55"/>
      <c r="AB231" s="55"/>
      <c r="AC231" s="55"/>
    </row>
    <row r="232" ht="15.75" customHeight="1">
      <c r="A232" s="55"/>
      <c r="B232" s="55"/>
      <c r="C232" s="55"/>
      <c r="D232" s="56"/>
      <c r="E232" s="55"/>
      <c r="F232" s="56"/>
      <c r="G232" s="56"/>
      <c r="H232" s="56"/>
      <c r="I232" s="55"/>
      <c r="J232" s="55"/>
      <c r="K232" s="55"/>
      <c r="L232" s="55"/>
      <c r="M232" s="55"/>
      <c r="N232" s="55"/>
      <c r="O232" s="55"/>
      <c r="P232" s="55"/>
      <c r="Q232" s="55"/>
      <c r="R232" s="55"/>
      <c r="S232" s="55"/>
      <c r="T232" s="55"/>
      <c r="U232" s="55"/>
      <c r="V232" s="55"/>
      <c r="W232" s="55"/>
      <c r="X232" s="55"/>
      <c r="Y232" s="55"/>
      <c r="Z232" s="55"/>
      <c r="AA232" s="55"/>
      <c r="AB232" s="55"/>
      <c r="AC232" s="55"/>
    </row>
    <row r="233" ht="15.75" customHeight="1">
      <c r="A233" s="55"/>
      <c r="B233" s="55"/>
      <c r="C233" s="55"/>
      <c r="D233" s="56"/>
      <c r="E233" s="55"/>
      <c r="F233" s="56"/>
      <c r="G233" s="56"/>
      <c r="H233" s="56"/>
      <c r="I233" s="55"/>
      <c r="J233" s="55"/>
      <c r="K233" s="55"/>
      <c r="L233" s="55"/>
      <c r="M233" s="55"/>
      <c r="N233" s="55"/>
      <c r="O233" s="55"/>
      <c r="P233" s="55"/>
      <c r="Q233" s="55"/>
      <c r="R233" s="55"/>
      <c r="S233" s="55"/>
      <c r="T233" s="55"/>
      <c r="U233" s="55"/>
      <c r="V233" s="55"/>
      <c r="W233" s="55"/>
      <c r="X233" s="55"/>
      <c r="Y233" s="55"/>
      <c r="Z233" s="55"/>
      <c r="AA233" s="55"/>
      <c r="AB233" s="55"/>
      <c r="AC233" s="55"/>
    </row>
    <row r="234" ht="15.75" customHeight="1">
      <c r="A234" s="55"/>
      <c r="B234" s="55"/>
      <c r="C234" s="55"/>
      <c r="D234" s="56"/>
      <c r="E234" s="55"/>
      <c r="F234" s="56"/>
      <c r="G234" s="56"/>
      <c r="H234" s="56"/>
      <c r="I234" s="55"/>
      <c r="J234" s="55"/>
      <c r="K234" s="55"/>
      <c r="L234" s="55"/>
      <c r="M234" s="55"/>
      <c r="N234" s="55"/>
      <c r="O234" s="55"/>
      <c r="P234" s="55"/>
      <c r="Q234" s="55"/>
      <c r="R234" s="55"/>
      <c r="S234" s="55"/>
      <c r="T234" s="55"/>
      <c r="U234" s="55"/>
      <c r="V234" s="55"/>
      <c r="W234" s="55"/>
      <c r="X234" s="55"/>
      <c r="Y234" s="55"/>
      <c r="Z234" s="55"/>
      <c r="AA234" s="55"/>
      <c r="AB234" s="55"/>
      <c r="AC234" s="55"/>
    </row>
    <row r="235" ht="15.75" customHeight="1">
      <c r="A235" s="55"/>
      <c r="B235" s="55"/>
      <c r="C235" s="55"/>
      <c r="D235" s="56"/>
      <c r="E235" s="55"/>
      <c r="F235" s="56"/>
      <c r="G235" s="56"/>
      <c r="H235" s="56"/>
      <c r="I235" s="55"/>
      <c r="J235" s="55"/>
      <c r="K235" s="55"/>
      <c r="L235" s="55"/>
      <c r="M235" s="55"/>
      <c r="N235" s="55"/>
      <c r="O235" s="55"/>
      <c r="P235" s="55"/>
      <c r="Q235" s="55"/>
      <c r="R235" s="55"/>
      <c r="S235" s="55"/>
      <c r="T235" s="55"/>
      <c r="U235" s="55"/>
      <c r="V235" s="55"/>
      <c r="W235" s="55"/>
      <c r="X235" s="55"/>
      <c r="Y235" s="55"/>
      <c r="Z235" s="55"/>
      <c r="AA235" s="55"/>
      <c r="AB235" s="55"/>
      <c r="AC235" s="55"/>
    </row>
    <row r="236" ht="15.75" customHeight="1">
      <c r="A236" s="55"/>
      <c r="B236" s="55"/>
      <c r="C236" s="55"/>
      <c r="D236" s="56"/>
      <c r="E236" s="55"/>
      <c r="F236" s="56"/>
      <c r="G236" s="56"/>
      <c r="H236" s="56"/>
      <c r="I236" s="55"/>
      <c r="J236" s="55"/>
      <c r="K236" s="55"/>
      <c r="L236" s="55"/>
      <c r="M236" s="55"/>
      <c r="N236" s="55"/>
      <c r="O236" s="55"/>
      <c r="P236" s="55"/>
      <c r="Q236" s="55"/>
      <c r="R236" s="55"/>
      <c r="S236" s="55"/>
      <c r="T236" s="55"/>
      <c r="U236" s="55"/>
      <c r="V236" s="55"/>
      <c r="W236" s="55"/>
      <c r="X236" s="55"/>
      <c r="Y236" s="55"/>
      <c r="Z236" s="55"/>
      <c r="AA236" s="55"/>
      <c r="AB236" s="55"/>
      <c r="AC236" s="55"/>
    </row>
    <row r="237" ht="15.75" customHeight="1">
      <c r="A237" s="55"/>
      <c r="B237" s="55"/>
      <c r="C237" s="55"/>
      <c r="D237" s="56"/>
      <c r="E237" s="55"/>
      <c r="F237" s="56"/>
      <c r="G237" s="56"/>
      <c r="H237" s="56"/>
      <c r="I237" s="55"/>
      <c r="J237" s="55"/>
      <c r="K237" s="55"/>
      <c r="L237" s="55"/>
      <c r="M237" s="55"/>
      <c r="N237" s="55"/>
      <c r="O237" s="55"/>
      <c r="P237" s="55"/>
      <c r="Q237" s="55"/>
      <c r="R237" s="55"/>
      <c r="S237" s="55"/>
      <c r="T237" s="55"/>
      <c r="U237" s="55"/>
      <c r="V237" s="55"/>
      <c r="W237" s="55"/>
      <c r="X237" s="55"/>
      <c r="Y237" s="55"/>
      <c r="Z237" s="55"/>
      <c r="AA237" s="55"/>
      <c r="AB237" s="55"/>
      <c r="AC237" s="55"/>
    </row>
    <row r="238" ht="15.75" customHeight="1">
      <c r="A238" s="55"/>
      <c r="B238" s="55"/>
      <c r="C238" s="55"/>
      <c r="D238" s="56"/>
      <c r="E238" s="55"/>
      <c r="F238" s="56"/>
      <c r="G238" s="56"/>
      <c r="H238" s="56"/>
      <c r="I238" s="55"/>
      <c r="J238" s="55"/>
      <c r="K238" s="55"/>
      <c r="L238" s="55"/>
      <c r="M238" s="55"/>
      <c r="N238" s="55"/>
      <c r="O238" s="55"/>
      <c r="P238" s="55"/>
      <c r="Q238" s="55"/>
      <c r="R238" s="55"/>
      <c r="S238" s="55"/>
      <c r="T238" s="55"/>
      <c r="U238" s="55"/>
      <c r="V238" s="55"/>
      <c r="W238" s="55"/>
      <c r="X238" s="55"/>
      <c r="Y238" s="55"/>
      <c r="Z238" s="55"/>
      <c r="AA238" s="55"/>
      <c r="AB238" s="55"/>
      <c r="AC238" s="55"/>
    </row>
    <row r="239" ht="15.75" customHeight="1">
      <c r="A239" s="55"/>
      <c r="B239" s="55"/>
      <c r="C239" s="55"/>
      <c r="D239" s="56"/>
      <c r="E239" s="55"/>
      <c r="F239" s="56"/>
      <c r="G239" s="56"/>
      <c r="H239" s="56"/>
      <c r="I239" s="55"/>
      <c r="J239" s="55"/>
      <c r="K239" s="55"/>
      <c r="L239" s="55"/>
      <c r="M239" s="55"/>
      <c r="N239" s="55"/>
      <c r="O239" s="55"/>
      <c r="P239" s="55"/>
      <c r="Q239" s="55"/>
      <c r="R239" s="55"/>
      <c r="S239" s="55"/>
      <c r="T239" s="55"/>
      <c r="U239" s="55"/>
      <c r="V239" s="55"/>
      <c r="W239" s="55"/>
      <c r="X239" s="55"/>
      <c r="Y239" s="55"/>
      <c r="Z239" s="55"/>
      <c r="AA239" s="55"/>
      <c r="AB239" s="55"/>
      <c r="AC239" s="55"/>
    </row>
    <row r="240" ht="15.75" customHeight="1">
      <c r="A240" s="55"/>
      <c r="B240" s="55"/>
      <c r="C240" s="55"/>
      <c r="D240" s="56"/>
      <c r="E240" s="55"/>
      <c r="F240" s="56"/>
      <c r="G240" s="56"/>
      <c r="H240" s="56"/>
      <c r="I240" s="55"/>
      <c r="J240" s="55"/>
      <c r="K240" s="55"/>
      <c r="L240" s="55"/>
      <c r="M240" s="55"/>
      <c r="N240" s="55"/>
      <c r="O240" s="55"/>
      <c r="P240" s="55"/>
      <c r="Q240" s="55"/>
      <c r="R240" s="55"/>
      <c r="S240" s="55"/>
      <c r="T240" s="55"/>
      <c r="U240" s="55"/>
      <c r="V240" s="55"/>
      <c r="W240" s="55"/>
      <c r="X240" s="55"/>
      <c r="Y240" s="55"/>
      <c r="Z240" s="55"/>
      <c r="AA240" s="55"/>
      <c r="AB240" s="55"/>
      <c r="AC240" s="55"/>
    </row>
    <row r="241" ht="15.75" customHeight="1">
      <c r="A241" s="55"/>
      <c r="B241" s="55"/>
      <c r="C241" s="55"/>
      <c r="D241" s="56"/>
      <c r="E241" s="55"/>
      <c r="F241" s="56"/>
      <c r="G241" s="56"/>
      <c r="H241" s="56"/>
      <c r="I241" s="55"/>
      <c r="J241" s="55"/>
      <c r="K241" s="55"/>
      <c r="L241" s="55"/>
      <c r="M241" s="55"/>
      <c r="N241" s="55"/>
      <c r="O241" s="55"/>
      <c r="P241" s="55"/>
      <c r="Q241" s="55"/>
      <c r="R241" s="55"/>
      <c r="S241" s="55"/>
      <c r="T241" s="55"/>
      <c r="U241" s="55"/>
      <c r="V241" s="55"/>
      <c r="W241" s="55"/>
      <c r="X241" s="55"/>
      <c r="Y241" s="55"/>
      <c r="Z241" s="55"/>
      <c r="AA241" s="55"/>
      <c r="AB241" s="55"/>
      <c r="AC241" s="55"/>
    </row>
    <row r="242" ht="15.75" customHeight="1">
      <c r="A242" s="55"/>
      <c r="B242" s="55"/>
      <c r="C242" s="55"/>
      <c r="D242" s="56"/>
      <c r="E242" s="55"/>
      <c r="F242" s="56"/>
      <c r="G242" s="56"/>
      <c r="H242" s="56"/>
      <c r="I242" s="55"/>
      <c r="J242" s="55"/>
      <c r="K242" s="55"/>
      <c r="L242" s="55"/>
      <c r="M242" s="55"/>
      <c r="N242" s="55"/>
      <c r="O242" s="55"/>
      <c r="P242" s="55"/>
      <c r="Q242" s="55"/>
      <c r="R242" s="55"/>
      <c r="S242" s="55"/>
      <c r="T242" s="55"/>
      <c r="U242" s="55"/>
      <c r="V242" s="55"/>
      <c r="W242" s="55"/>
      <c r="X242" s="55"/>
      <c r="Y242" s="55"/>
      <c r="Z242" s="55"/>
      <c r="AA242" s="55"/>
      <c r="AB242" s="55"/>
      <c r="AC242" s="55"/>
    </row>
    <row r="243" ht="15.75" customHeight="1">
      <c r="A243" s="55"/>
      <c r="B243" s="55"/>
      <c r="C243" s="55"/>
      <c r="D243" s="56"/>
      <c r="E243" s="55"/>
      <c r="F243" s="56"/>
      <c r="G243" s="56"/>
      <c r="H243" s="56"/>
      <c r="I243" s="55"/>
      <c r="J243" s="55"/>
      <c r="K243" s="55"/>
      <c r="L243" s="55"/>
      <c r="M243" s="55"/>
      <c r="N243" s="55"/>
      <c r="O243" s="55"/>
      <c r="P243" s="55"/>
      <c r="Q243" s="55"/>
      <c r="R243" s="55"/>
      <c r="S243" s="55"/>
      <c r="T243" s="55"/>
      <c r="U243" s="55"/>
      <c r="V243" s="55"/>
      <c r="W243" s="55"/>
      <c r="X243" s="55"/>
      <c r="Y243" s="55"/>
      <c r="Z243" s="55"/>
      <c r="AA243" s="55"/>
      <c r="AB243" s="55"/>
      <c r="AC243" s="55"/>
    </row>
    <row r="244" ht="15.75" customHeight="1">
      <c r="A244" s="55"/>
      <c r="B244" s="55"/>
      <c r="C244" s="55"/>
      <c r="D244" s="56"/>
      <c r="E244" s="55"/>
      <c r="F244" s="56"/>
      <c r="G244" s="56"/>
      <c r="H244" s="56"/>
      <c r="I244" s="55"/>
      <c r="J244" s="55"/>
      <c r="K244" s="55"/>
      <c r="L244" s="55"/>
      <c r="M244" s="55"/>
      <c r="N244" s="55"/>
      <c r="O244" s="55"/>
      <c r="P244" s="55"/>
      <c r="Q244" s="55"/>
      <c r="R244" s="55"/>
      <c r="S244" s="55"/>
      <c r="T244" s="55"/>
      <c r="U244" s="55"/>
      <c r="V244" s="55"/>
      <c r="W244" s="55"/>
      <c r="X244" s="55"/>
      <c r="Y244" s="55"/>
      <c r="Z244" s="55"/>
      <c r="AA244" s="55"/>
      <c r="AB244" s="55"/>
      <c r="AC244" s="55"/>
    </row>
    <row r="245" ht="15.75" customHeight="1">
      <c r="A245" s="55"/>
      <c r="B245" s="55"/>
      <c r="C245" s="55"/>
      <c r="D245" s="56"/>
      <c r="E245" s="55"/>
      <c r="F245" s="56"/>
      <c r="G245" s="56"/>
      <c r="H245" s="56"/>
      <c r="I245" s="55"/>
      <c r="J245" s="55"/>
      <c r="K245" s="55"/>
      <c r="L245" s="55"/>
      <c r="M245" s="55"/>
      <c r="N245" s="55"/>
      <c r="O245" s="55"/>
      <c r="P245" s="55"/>
      <c r="Q245" s="55"/>
      <c r="R245" s="55"/>
      <c r="S245" s="55"/>
      <c r="T245" s="55"/>
      <c r="U245" s="55"/>
      <c r="V245" s="55"/>
      <c r="W245" s="55"/>
      <c r="X245" s="55"/>
      <c r="Y245" s="55"/>
      <c r="Z245" s="55"/>
      <c r="AA245" s="55"/>
      <c r="AB245" s="55"/>
      <c r="AC245" s="55"/>
    </row>
    <row r="246" ht="15.75" customHeight="1">
      <c r="A246" s="55"/>
      <c r="B246" s="55"/>
      <c r="C246" s="55"/>
      <c r="D246" s="56"/>
      <c r="E246" s="55"/>
      <c r="F246" s="56"/>
      <c r="G246" s="56"/>
      <c r="H246" s="56"/>
      <c r="I246" s="55"/>
      <c r="J246" s="55"/>
      <c r="K246" s="55"/>
      <c r="L246" s="55"/>
      <c r="M246" s="55"/>
      <c r="N246" s="55"/>
      <c r="O246" s="55"/>
      <c r="P246" s="55"/>
      <c r="Q246" s="55"/>
      <c r="R246" s="55"/>
      <c r="S246" s="55"/>
      <c r="T246" s="55"/>
      <c r="U246" s="55"/>
      <c r="V246" s="55"/>
      <c r="W246" s="55"/>
      <c r="X246" s="55"/>
      <c r="Y246" s="55"/>
      <c r="Z246" s="55"/>
      <c r="AA246" s="55"/>
      <c r="AB246" s="55"/>
      <c r="AC246" s="55"/>
    </row>
    <row r="247" ht="15.75" customHeight="1">
      <c r="A247" s="55"/>
      <c r="B247" s="55"/>
      <c r="C247" s="55"/>
      <c r="D247" s="56"/>
      <c r="E247" s="55"/>
      <c r="F247" s="56"/>
      <c r="G247" s="56"/>
      <c r="H247" s="56"/>
      <c r="I247" s="55"/>
      <c r="J247" s="55"/>
      <c r="K247" s="55"/>
      <c r="L247" s="55"/>
      <c r="M247" s="55"/>
      <c r="N247" s="55"/>
      <c r="O247" s="55"/>
      <c r="P247" s="55"/>
      <c r="Q247" s="55"/>
      <c r="R247" s="55"/>
      <c r="S247" s="55"/>
      <c r="T247" s="55"/>
      <c r="U247" s="55"/>
      <c r="V247" s="55"/>
      <c r="W247" s="55"/>
      <c r="X247" s="55"/>
      <c r="Y247" s="55"/>
      <c r="Z247" s="55"/>
      <c r="AA247" s="55"/>
      <c r="AB247" s="55"/>
      <c r="AC247" s="55"/>
    </row>
    <row r="248" ht="15.75" customHeight="1">
      <c r="A248" s="55"/>
      <c r="B248" s="55"/>
      <c r="C248" s="55"/>
      <c r="D248" s="56"/>
      <c r="E248" s="55"/>
      <c r="F248" s="56"/>
      <c r="G248" s="56"/>
      <c r="H248" s="56"/>
      <c r="I248" s="55"/>
      <c r="J248" s="55"/>
      <c r="K248" s="55"/>
      <c r="L248" s="55"/>
      <c r="M248" s="55"/>
      <c r="N248" s="55"/>
      <c r="O248" s="55"/>
      <c r="P248" s="55"/>
      <c r="Q248" s="55"/>
      <c r="R248" s="55"/>
      <c r="S248" s="55"/>
      <c r="T248" s="55"/>
      <c r="U248" s="55"/>
      <c r="V248" s="55"/>
      <c r="W248" s="55"/>
      <c r="X248" s="55"/>
      <c r="Y248" s="55"/>
      <c r="Z248" s="55"/>
      <c r="AA248" s="55"/>
      <c r="AB248" s="55"/>
      <c r="AC248" s="55"/>
    </row>
    <row r="249" ht="15.75" customHeight="1">
      <c r="A249" s="55"/>
      <c r="B249" s="55"/>
      <c r="C249" s="55"/>
      <c r="D249" s="56"/>
      <c r="E249" s="55"/>
      <c r="F249" s="56"/>
      <c r="G249" s="56"/>
      <c r="H249" s="56"/>
      <c r="I249" s="55"/>
      <c r="J249" s="55"/>
      <c r="K249" s="55"/>
      <c r="L249" s="55"/>
      <c r="M249" s="55"/>
      <c r="N249" s="55"/>
      <c r="O249" s="55"/>
      <c r="P249" s="55"/>
      <c r="Q249" s="55"/>
      <c r="R249" s="55"/>
      <c r="S249" s="55"/>
      <c r="T249" s="55"/>
      <c r="U249" s="55"/>
      <c r="V249" s="55"/>
      <c r="W249" s="55"/>
      <c r="X249" s="55"/>
      <c r="Y249" s="55"/>
      <c r="Z249" s="55"/>
      <c r="AA249" s="55"/>
      <c r="AB249" s="55"/>
      <c r="AC249" s="55"/>
    </row>
    <row r="250" ht="15.75" customHeight="1">
      <c r="A250" s="55"/>
      <c r="B250" s="55"/>
      <c r="C250" s="55"/>
      <c r="D250" s="56"/>
      <c r="E250" s="55"/>
      <c r="F250" s="56"/>
      <c r="G250" s="56"/>
      <c r="H250" s="56"/>
      <c r="I250" s="55"/>
      <c r="J250" s="55"/>
      <c r="K250" s="55"/>
      <c r="L250" s="55"/>
      <c r="M250" s="55"/>
      <c r="N250" s="55"/>
      <c r="O250" s="55"/>
      <c r="P250" s="55"/>
      <c r="Q250" s="55"/>
      <c r="R250" s="55"/>
      <c r="S250" s="55"/>
      <c r="T250" s="55"/>
      <c r="U250" s="55"/>
      <c r="V250" s="55"/>
      <c r="W250" s="55"/>
      <c r="X250" s="55"/>
      <c r="Y250" s="55"/>
      <c r="Z250" s="55"/>
      <c r="AA250" s="55"/>
      <c r="AB250" s="55"/>
      <c r="AC250" s="55"/>
    </row>
    <row r="251" ht="15.75" customHeight="1">
      <c r="A251" s="55"/>
      <c r="B251" s="55"/>
      <c r="C251" s="55"/>
      <c r="D251" s="56"/>
      <c r="E251" s="55"/>
      <c r="F251" s="56"/>
      <c r="G251" s="56"/>
      <c r="H251" s="56"/>
      <c r="I251" s="55"/>
      <c r="J251" s="55"/>
      <c r="K251" s="55"/>
      <c r="L251" s="55"/>
      <c r="M251" s="55"/>
      <c r="N251" s="55"/>
      <c r="O251" s="55"/>
      <c r="P251" s="55"/>
      <c r="Q251" s="55"/>
      <c r="R251" s="55"/>
      <c r="S251" s="55"/>
      <c r="T251" s="55"/>
      <c r="U251" s="55"/>
      <c r="V251" s="55"/>
      <c r="W251" s="55"/>
      <c r="X251" s="55"/>
      <c r="Y251" s="55"/>
      <c r="Z251" s="55"/>
      <c r="AA251" s="55"/>
      <c r="AB251" s="55"/>
      <c r="AC251" s="55"/>
    </row>
    <row r="252" ht="15.75" customHeight="1">
      <c r="A252" s="55"/>
      <c r="B252" s="55"/>
      <c r="C252" s="55"/>
      <c r="D252" s="56"/>
      <c r="E252" s="55"/>
      <c r="F252" s="56"/>
      <c r="G252" s="56"/>
      <c r="H252" s="56"/>
      <c r="I252" s="55"/>
      <c r="J252" s="55"/>
      <c r="K252" s="55"/>
      <c r="L252" s="55"/>
      <c r="M252" s="55"/>
      <c r="N252" s="55"/>
      <c r="O252" s="55"/>
      <c r="P252" s="55"/>
      <c r="Q252" s="55"/>
      <c r="R252" s="55"/>
      <c r="S252" s="55"/>
      <c r="T252" s="55"/>
      <c r="U252" s="55"/>
      <c r="V252" s="55"/>
      <c r="W252" s="55"/>
      <c r="X252" s="55"/>
      <c r="Y252" s="55"/>
      <c r="Z252" s="55"/>
      <c r="AA252" s="55"/>
      <c r="AB252" s="55"/>
      <c r="AC252" s="55"/>
    </row>
    <row r="253" ht="15.75" customHeight="1">
      <c r="A253" s="55"/>
      <c r="B253" s="55"/>
      <c r="C253" s="55"/>
      <c r="D253" s="56"/>
      <c r="E253" s="55"/>
      <c r="F253" s="56"/>
      <c r="G253" s="56"/>
      <c r="H253" s="56"/>
      <c r="I253" s="55"/>
      <c r="J253" s="55"/>
      <c r="K253" s="55"/>
      <c r="L253" s="55"/>
      <c r="M253" s="55"/>
      <c r="N253" s="55"/>
      <c r="O253" s="55"/>
      <c r="P253" s="55"/>
      <c r="Q253" s="55"/>
      <c r="R253" s="55"/>
      <c r="S253" s="55"/>
      <c r="T253" s="55"/>
      <c r="U253" s="55"/>
      <c r="V253" s="55"/>
      <c r="W253" s="55"/>
      <c r="X253" s="55"/>
      <c r="Y253" s="55"/>
      <c r="Z253" s="55"/>
      <c r="AA253" s="55"/>
      <c r="AB253" s="55"/>
      <c r="AC253" s="55"/>
    </row>
    <row r="254" ht="15.75" customHeight="1">
      <c r="A254" s="55"/>
      <c r="B254" s="55"/>
      <c r="C254" s="55"/>
      <c r="D254" s="56"/>
      <c r="E254" s="55"/>
      <c r="F254" s="56"/>
      <c r="G254" s="56"/>
      <c r="H254" s="56"/>
      <c r="I254" s="55"/>
      <c r="J254" s="55"/>
      <c r="K254" s="55"/>
      <c r="L254" s="55"/>
      <c r="M254" s="55"/>
      <c r="N254" s="55"/>
      <c r="O254" s="55"/>
      <c r="P254" s="55"/>
      <c r="Q254" s="55"/>
      <c r="R254" s="55"/>
      <c r="S254" s="55"/>
      <c r="T254" s="55"/>
      <c r="U254" s="55"/>
      <c r="V254" s="55"/>
      <c r="W254" s="55"/>
      <c r="X254" s="55"/>
      <c r="Y254" s="55"/>
      <c r="Z254" s="55"/>
      <c r="AA254" s="55"/>
      <c r="AB254" s="55"/>
      <c r="AC254" s="55"/>
    </row>
    <row r="255" ht="15.75" customHeight="1">
      <c r="A255" s="55"/>
      <c r="B255" s="55"/>
      <c r="C255" s="55"/>
      <c r="D255" s="56"/>
      <c r="E255" s="55"/>
      <c r="F255" s="56"/>
      <c r="G255" s="56"/>
      <c r="H255" s="56"/>
      <c r="I255" s="55"/>
      <c r="J255" s="55"/>
      <c r="K255" s="55"/>
      <c r="L255" s="55"/>
      <c r="M255" s="55"/>
      <c r="N255" s="55"/>
      <c r="O255" s="55"/>
      <c r="P255" s="55"/>
      <c r="Q255" s="55"/>
      <c r="R255" s="55"/>
      <c r="S255" s="55"/>
      <c r="T255" s="55"/>
      <c r="U255" s="55"/>
      <c r="V255" s="55"/>
      <c r="W255" s="55"/>
      <c r="X255" s="55"/>
      <c r="Y255" s="55"/>
      <c r="Z255" s="55"/>
      <c r="AA255" s="55"/>
      <c r="AB255" s="55"/>
      <c r="AC255" s="55"/>
    </row>
    <row r="256" ht="15.75" customHeight="1">
      <c r="A256" s="55"/>
      <c r="B256" s="55"/>
      <c r="C256" s="55"/>
      <c r="D256" s="56"/>
      <c r="E256" s="55"/>
      <c r="F256" s="56"/>
      <c r="G256" s="56"/>
      <c r="H256" s="56"/>
      <c r="I256" s="55"/>
      <c r="J256" s="55"/>
      <c r="K256" s="55"/>
      <c r="L256" s="55"/>
      <c r="M256" s="55"/>
      <c r="N256" s="55"/>
      <c r="O256" s="55"/>
      <c r="P256" s="55"/>
      <c r="Q256" s="55"/>
      <c r="R256" s="55"/>
      <c r="S256" s="55"/>
      <c r="T256" s="55"/>
      <c r="U256" s="55"/>
      <c r="V256" s="55"/>
      <c r="W256" s="55"/>
      <c r="X256" s="55"/>
      <c r="Y256" s="55"/>
      <c r="Z256" s="55"/>
      <c r="AA256" s="55"/>
      <c r="AB256" s="55"/>
      <c r="AC256" s="55"/>
    </row>
    <row r="257" ht="15.75" customHeight="1">
      <c r="A257" s="55"/>
      <c r="B257" s="55"/>
      <c r="C257" s="55"/>
      <c r="D257" s="56"/>
      <c r="E257" s="55"/>
      <c r="F257" s="56"/>
      <c r="G257" s="56"/>
      <c r="H257" s="56"/>
      <c r="I257" s="55"/>
      <c r="J257" s="55"/>
      <c r="K257" s="55"/>
      <c r="L257" s="55"/>
      <c r="M257" s="55"/>
      <c r="N257" s="55"/>
      <c r="O257" s="55"/>
      <c r="P257" s="55"/>
      <c r="Q257" s="55"/>
      <c r="R257" s="55"/>
      <c r="S257" s="55"/>
      <c r="T257" s="55"/>
      <c r="U257" s="55"/>
      <c r="V257" s="55"/>
      <c r="W257" s="55"/>
      <c r="X257" s="55"/>
      <c r="Y257" s="55"/>
      <c r="Z257" s="55"/>
      <c r="AA257" s="55"/>
      <c r="AB257" s="55"/>
      <c r="AC257" s="55"/>
    </row>
    <row r="258" ht="15.75" customHeight="1">
      <c r="A258" s="55"/>
      <c r="B258" s="55"/>
      <c r="C258" s="55"/>
      <c r="D258" s="56"/>
      <c r="E258" s="55"/>
      <c r="F258" s="56"/>
      <c r="G258" s="56"/>
      <c r="H258" s="56"/>
      <c r="I258" s="55"/>
      <c r="J258" s="55"/>
      <c r="K258" s="55"/>
      <c r="L258" s="55"/>
      <c r="M258" s="55"/>
      <c r="N258" s="55"/>
      <c r="O258" s="55"/>
      <c r="P258" s="55"/>
      <c r="Q258" s="55"/>
      <c r="R258" s="55"/>
      <c r="S258" s="55"/>
      <c r="T258" s="55"/>
      <c r="U258" s="55"/>
      <c r="V258" s="55"/>
      <c r="W258" s="55"/>
      <c r="X258" s="55"/>
      <c r="Y258" s="55"/>
      <c r="Z258" s="55"/>
      <c r="AA258" s="55"/>
      <c r="AB258" s="55"/>
      <c r="AC258" s="55"/>
    </row>
    <row r="259" ht="15.75" customHeight="1">
      <c r="A259" s="55"/>
      <c r="B259" s="55"/>
      <c r="C259" s="55"/>
      <c r="D259" s="56"/>
      <c r="E259" s="55"/>
      <c r="F259" s="56"/>
      <c r="G259" s="56"/>
      <c r="H259" s="56"/>
      <c r="I259" s="55"/>
      <c r="J259" s="55"/>
      <c r="K259" s="55"/>
      <c r="L259" s="55"/>
      <c r="M259" s="55"/>
      <c r="N259" s="55"/>
      <c r="O259" s="55"/>
      <c r="P259" s="55"/>
      <c r="Q259" s="55"/>
      <c r="R259" s="55"/>
      <c r="S259" s="55"/>
      <c r="T259" s="55"/>
      <c r="U259" s="55"/>
      <c r="V259" s="55"/>
      <c r="W259" s="55"/>
      <c r="X259" s="55"/>
      <c r="Y259" s="55"/>
      <c r="Z259" s="55"/>
      <c r="AA259" s="55"/>
      <c r="AB259" s="55"/>
      <c r="AC259" s="55"/>
    </row>
    <row r="260" ht="15.75" customHeight="1">
      <c r="A260" s="55"/>
      <c r="B260" s="55"/>
      <c r="C260" s="55"/>
      <c r="D260" s="56"/>
      <c r="E260" s="55"/>
      <c r="F260" s="56"/>
      <c r="G260" s="56"/>
      <c r="H260" s="56"/>
      <c r="I260" s="55"/>
      <c r="J260" s="55"/>
      <c r="K260" s="55"/>
      <c r="L260" s="55"/>
      <c r="M260" s="55"/>
      <c r="N260" s="55"/>
      <c r="O260" s="55"/>
      <c r="P260" s="55"/>
      <c r="Q260" s="55"/>
      <c r="R260" s="55"/>
      <c r="S260" s="55"/>
      <c r="T260" s="55"/>
      <c r="U260" s="55"/>
      <c r="V260" s="55"/>
      <c r="W260" s="55"/>
      <c r="X260" s="55"/>
      <c r="Y260" s="55"/>
      <c r="Z260" s="55"/>
      <c r="AA260" s="55"/>
      <c r="AB260" s="55"/>
      <c r="AC260" s="55"/>
    </row>
    <row r="261" ht="15.75" customHeight="1">
      <c r="A261" s="55"/>
      <c r="B261" s="55"/>
      <c r="C261" s="55"/>
      <c r="D261" s="56"/>
      <c r="E261" s="55"/>
      <c r="F261" s="56"/>
      <c r="G261" s="56"/>
      <c r="H261" s="56"/>
      <c r="I261" s="55"/>
      <c r="J261" s="55"/>
      <c r="K261" s="55"/>
      <c r="L261" s="55"/>
      <c r="M261" s="55"/>
      <c r="N261" s="55"/>
      <c r="O261" s="55"/>
      <c r="P261" s="55"/>
      <c r="Q261" s="55"/>
      <c r="R261" s="55"/>
      <c r="S261" s="55"/>
      <c r="T261" s="55"/>
      <c r="U261" s="55"/>
      <c r="V261" s="55"/>
      <c r="W261" s="55"/>
      <c r="X261" s="55"/>
      <c r="Y261" s="55"/>
      <c r="Z261" s="55"/>
      <c r="AA261" s="55"/>
      <c r="AB261" s="55"/>
      <c r="AC261" s="55"/>
    </row>
    <row r="262" ht="15.75" customHeight="1">
      <c r="A262" s="55"/>
      <c r="B262" s="55"/>
      <c r="C262" s="55"/>
      <c r="D262" s="56"/>
      <c r="E262" s="55"/>
      <c r="F262" s="56"/>
      <c r="G262" s="56"/>
      <c r="H262" s="56"/>
      <c r="I262" s="55"/>
      <c r="J262" s="55"/>
      <c r="K262" s="55"/>
      <c r="L262" s="55"/>
      <c r="M262" s="55"/>
      <c r="N262" s="55"/>
      <c r="O262" s="55"/>
      <c r="P262" s="55"/>
      <c r="Q262" s="55"/>
      <c r="R262" s="55"/>
      <c r="S262" s="55"/>
      <c r="T262" s="55"/>
      <c r="U262" s="55"/>
      <c r="V262" s="55"/>
      <c r="W262" s="55"/>
      <c r="X262" s="55"/>
      <c r="Y262" s="55"/>
      <c r="Z262" s="55"/>
      <c r="AA262" s="55"/>
      <c r="AB262" s="55"/>
      <c r="AC262" s="55"/>
    </row>
    <row r="263" ht="15.75" customHeight="1">
      <c r="A263" s="55"/>
      <c r="B263" s="55"/>
      <c r="C263" s="55"/>
      <c r="D263" s="56"/>
      <c r="E263" s="55"/>
      <c r="F263" s="56"/>
      <c r="G263" s="56"/>
      <c r="H263" s="56"/>
      <c r="I263" s="55"/>
      <c r="J263" s="55"/>
      <c r="K263" s="55"/>
      <c r="L263" s="55"/>
      <c r="M263" s="55"/>
      <c r="N263" s="55"/>
      <c r="O263" s="55"/>
      <c r="P263" s="55"/>
      <c r="Q263" s="55"/>
      <c r="R263" s="55"/>
      <c r="S263" s="55"/>
      <c r="T263" s="55"/>
      <c r="U263" s="55"/>
      <c r="V263" s="55"/>
      <c r="W263" s="55"/>
      <c r="X263" s="55"/>
      <c r="Y263" s="55"/>
      <c r="Z263" s="55"/>
      <c r="AA263" s="55"/>
      <c r="AB263" s="55"/>
      <c r="AC263" s="55"/>
    </row>
    <row r="264" ht="15.75" customHeight="1">
      <c r="A264" s="55"/>
      <c r="B264" s="55"/>
      <c r="C264" s="55"/>
      <c r="D264" s="56"/>
      <c r="E264" s="55"/>
      <c r="F264" s="56"/>
      <c r="G264" s="56"/>
      <c r="H264" s="56"/>
      <c r="I264" s="55"/>
      <c r="J264" s="55"/>
      <c r="K264" s="55"/>
      <c r="L264" s="55"/>
      <c r="M264" s="55"/>
      <c r="N264" s="55"/>
      <c r="O264" s="55"/>
      <c r="P264" s="55"/>
      <c r="Q264" s="55"/>
      <c r="R264" s="55"/>
      <c r="S264" s="55"/>
      <c r="T264" s="55"/>
      <c r="U264" s="55"/>
      <c r="V264" s="55"/>
      <c r="W264" s="55"/>
      <c r="X264" s="55"/>
      <c r="Y264" s="55"/>
      <c r="Z264" s="55"/>
      <c r="AA264" s="55"/>
      <c r="AB264" s="55"/>
      <c r="AC264" s="55"/>
    </row>
    <row r="265" ht="15.75" customHeight="1">
      <c r="A265" s="55"/>
      <c r="B265" s="55"/>
      <c r="C265" s="55"/>
      <c r="D265" s="56"/>
      <c r="E265" s="55"/>
      <c r="F265" s="56"/>
      <c r="G265" s="56"/>
      <c r="H265" s="56"/>
      <c r="I265" s="55"/>
      <c r="J265" s="55"/>
      <c r="K265" s="55"/>
      <c r="L265" s="55"/>
      <c r="M265" s="55"/>
      <c r="N265" s="55"/>
      <c r="O265" s="55"/>
      <c r="P265" s="55"/>
      <c r="Q265" s="55"/>
      <c r="R265" s="55"/>
      <c r="S265" s="55"/>
      <c r="T265" s="55"/>
      <c r="U265" s="55"/>
      <c r="V265" s="55"/>
      <c r="W265" s="55"/>
      <c r="X265" s="55"/>
      <c r="Y265" s="55"/>
      <c r="Z265" s="55"/>
      <c r="AA265" s="55"/>
      <c r="AB265" s="55"/>
      <c r="AC265" s="55"/>
    </row>
    <row r="266" ht="15.75" customHeight="1">
      <c r="A266" s="55"/>
      <c r="B266" s="55"/>
      <c r="C266" s="55"/>
      <c r="D266" s="56"/>
      <c r="E266" s="55"/>
      <c r="F266" s="56"/>
      <c r="G266" s="56"/>
      <c r="H266" s="56"/>
      <c r="I266" s="55"/>
      <c r="J266" s="55"/>
      <c r="K266" s="55"/>
      <c r="L266" s="55"/>
      <c r="M266" s="55"/>
      <c r="N266" s="55"/>
      <c r="O266" s="55"/>
      <c r="P266" s="55"/>
      <c r="Q266" s="55"/>
      <c r="R266" s="55"/>
      <c r="S266" s="55"/>
      <c r="T266" s="55"/>
      <c r="U266" s="55"/>
      <c r="V266" s="55"/>
      <c r="W266" s="55"/>
      <c r="X266" s="55"/>
      <c r="Y266" s="55"/>
      <c r="Z266" s="55"/>
      <c r="AA266" s="55"/>
      <c r="AB266" s="55"/>
      <c r="AC266" s="55"/>
    </row>
    <row r="267" ht="15.75" customHeight="1">
      <c r="A267" s="55"/>
      <c r="B267" s="55"/>
      <c r="C267" s="55"/>
      <c r="D267" s="56"/>
      <c r="E267" s="55"/>
      <c r="F267" s="56"/>
      <c r="G267" s="56"/>
      <c r="H267" s="56"/>
      <c r="I267" s="55"/>
      <c r="J267" s="55"/>
      <c r="K267" s="55"/>
      <c r="L267" s="55"/>
      <c r="M267" s="55"/>
      <c r="N267" s="55"/>
      <c r="O267" s="55"/>
      <c r="P267" s="55"/>
      <c r="Q267" s="55"/>
      <c r="R267" s="55"/>
      <c r="S267" s="55"/>
      <c r="T267" s="55"/>
      <c r="U267" s="55"/>
      <c r="V267" s="55"/>
      <c r="W267" s="55"/>
      <c r="X267" s="55"/>
      <c r="Y267" s="55"/>
      <c r="Z267" s="55"/>
      <c r="AA267" s="55"/>
      <c r="AB267" s="55"/>
      <c r="AC267" s="55"/>
    </row>
    <row r="268" ht="15.75" customHeight="1">
      <c r="A268" s="55"/>
      <c r="B268" s="55"/>
      <c r="C268" s="55"/>
      <c r="D268" s="56"/>
      <c r="E268" s="55"/>
      <c r="F268" s="56"/>
      <c r="G268" s="56"/>
      <c r="H268" s="56"/>
      <c r="I268" s="55"/>
      <c r="J268" s="55"/>
      <c r="K268" s="55"/>
      <c r="L268" s="55"/>
      <c r="M268" s="55"/>
      <c r="N268" s="55"/>
      <c r="O268" s="55"/>
      <c r="P268" s="55"/>
      <c r="Q268" s="55"/>
      <c r="R268" s="55"/>
      <c r="S268" s="55"/>
      <c r="T268" s="55"/>
      <c r="U268" s="55"/>
      <c r="V268" s="55"/>
      <c r="W268" s="55"/>
      <c r="X268" s="55"/>
      <c r="Y268" s="55"/>
      <c r="Z268" s="55"/>
      <c r="AA268" s="55"/>
      <c r="AB268" s="55"/>
      <c r="AC268" s="55"/>
    </row>
    <row r="269" ht="15.75" customHeight="1">
      <c r="A269" s="55"/>
      <c r="B269" s="55"/>
      <c r="C269" s="55"/>
      <c r="D269" s="56"/>
      <c r="E269" s="55"/>
      <c r="F269" s="56"/>
      <c r="G269" s="56"/>
      <c r="H269" s="56"/>
      <c r="I269" s="55"/>
      <c r="J269" s="55"/>
      <c r="K269" s="55"/>
      <c r="L269" s="55"/>
      <c r="M269" s="55"/>
      <c r="N269" s="55"/>
      <c r="O269" s="55"/>
      <c r="P269" s="55"/>
      <c r="Q269" s="55"/>
      <c r="R269" s="55"/>
      <c r="S269" s="55"/>
      <c r="T269" s="55"/>
      <c r="U269" s="55"/>
      <c r="V269" s="55"/>
      <c r="W269" s="55"/>
      <c r="X269" s="55"/>
      <c r="Y269" s="55"/>
      <c r="Z269" s="55"/>
      <c r="AA269" s="55"/>
      <c r="AB269" s="55"/>
      <c r="AC269" s="55"/>
    </row>
    <row r="270" ht="15.75" customHeight="1">
      <c r="A270" s="55"/>
      <c r="B270" s="55"/>
      <c r="C270" s="55"/>
      <c r="D270" s="56"/>
      <c r="E270" s="55"/>
      <c r="F270" s="56"/>
      <c r="G270" s="56"/>
      <c r="H270" s="56"/>
      <c r="I270" s="55"/>
      <c r="J270" s="55"/>
      <c r="K270" s="55"/>
      <c r="L270" s="55"/>
      <c r="M270" s="55"/>
      <c r="N270" s="55"/>
      <c r="O270" s="55"/>
      <c r="P270" s="55"/>
      <c r="Q270" s="55"/>
      <c r="R270" s="55"/>
      <c r="S270" s="55"/>
      <c r="T270" s="55"/>
      <c r="U270" s="55"/>
      <c r="V270" s="55"/>
      <c r="W270" s="55"/>
      <c r="X270" s="55"/>
      <c r="Y270" s="55"/>
      <c r="Z270" s="55"/>
      <c r="AA270" s="55"/>
      <c r="AB270" s="55"/>
      <c r="AC270" s="55"/>
    </row>
    <row r="271" ht="15.75" customHeight="1">
      <c r="A271" s="55"/>
      <c r="B271" s="55"/>
      <c r="C271" s="55"/>
      <c r="D271" s="56"/>
      <c r="E271" s="55"/>
      <c r="F271" s="56"/>
      <c r="G271" s="56"/>
      <c r="H271" s="56"/>
      <c r="I271" s="55"/>
      <c r="J271" s="55"/>
      <c r="K271" s="55"/>
      <c r="L271" s="55"/>
      <c r="M271" s="55"/>
      <c r="N271" s="55"/>
      <c r="O271" s="55"/>
      <c r="P271" s="55"/>
      <c r="Q271" s="55"/>
      <c r="R271" s="55"/>
      <c r="S271" s="55"/>
      <c r="T271" s="55"/>
      <c r="U271" s="55"/>
      <c r="V271" s="55"/>
      <c r="W271" s="55"/>
      <c r="X271" s="55"/>
      <c r="Y271" s="55"/>
      <c r="Z271" s="55"/>
      <c r="AA271" s="55"/>
      <c r="AB271" s="55"/>
      <c r="AC271" s="55"/>
    </row>
    <row r="272" ht="15.75" customHeight="1">
      <c r="A272" s="55"/>
      <c r="B272" s="55"/>
      <c r="C272" s="55"/>
      <c r="D272" s="56"/>
      <c r="E272" s="55"/>
      <c r="F272" s="56"/>
      <c r="G272" s="56"/>
      <c r="H272" s="56"/>
      <c r="I272" s="55"/>
      <c r="J272" s="55"/>
      <c r="K272" s="55"/>
      <c r="L272" s="55"/>
      <c r="M272" s="55"/>
      <c r="N272" s="55"/>
      <c r="O272" s="55"/>
      <c r="P272" s="55"/>
      <c r="Q272" s="55"/>
      <c r="R272" s="55"/>
      <c r="S272" s="55"/>
      <c r="T272" s="55"/>
      <c r="U272" s="55"/>
      <c r="V272" s="55"/>
      <c r="W272" s="55"/>
      <c r="X272" s="55"/>
      <c r="Y272" s="55"/>
      <c r="Z272" s="55"/>
      <c r="AA272" s="55"/>
      <c r="AB272" s="55"/>
      <c r="AC272" s="55"/>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0"/>
  <cols>
    <col customWidth="1" min="1" max="1" width="43.38"/>
    <col customWidth="1" min="2" max="2" width="19.38"/>
    <col customWidth="1" min="3" max="3" width="17.38"/>
    <col customWidth="1" min="4" max="5" width="12.63"/>
    <col customWidth="1" min="6" max="6" width="30.75"/>
    <col customWidth="1" min="7" max="7" width="18.63"/>
    <col customWidth="1" min="9" max="9" width="28.13"/>
  </cols>
  <sheetData>
    <row r="1" ht="15.75" customHeight="1">
      <c r="A1" s="97" t="s">
        <v>0</v>
      </c>
      <c r="B1" s="97" t="s">
        <v>787</v>
      </c>
      <c r="C1" s="97" t="s">
        <v>2</v>
      </c>
      <c r="D1" s="97" t="s">
        <v>788</v>
      </c>
      <c r="E1" s="97" t="s">
        <v>3</v>
      </c>
      <c r="F1" s="98" t="s">
        <v>789</v>
      </c>
      <c r="G1" s="97" t="s">
        <v>13</v>
      </c>
      <c r="H1" s="97" t="s">
        <v>790</v>
      </c>
      <c r="I1" s="97" t="s">
        <v>5</v>
      </c>
      <c r="J1" s="97" t="s">
        <v>6</v>
      </c>
      <c r="K1" s="97" t="s">
        <v>8</v>
      </c>
      <c r="L1" s="97" t="s">
        <v>791</v>
      </c>
      <c r="M1" s="97" t="s">
        <v>792</v>
      </c>
      <c r="N1" s="97" t="s">
        <v>793</v>
      </c>
      <c r="O1" s="97"/>
      <c r="P1" s="99"/>
      <c r="Q1" s="99"/>
      <c r="R1" s="99"/>
      <c r="S1" s="99"/>
      <c r="T1" s="99"/>
      <c r="U1" s="99"/>
      <c r="V1" s="99"/>
      <c r="W1" s="99"/>
      <c r="X1" s="99"/>
      <c r="Y1" s="99"/>
    </row>
    <row r="2" ht="15.75" customHeight="1">
      <c r="A2" s="100" t="s">
        <v>794</v>
      </c>
      <c r="B2" s="100" t="s">
        <v>795</v>
      </c>
      <c r="C2" s="100" t="s">
        <v>796</v>
      </c>
      <c r="D2" s="101">
        <v>415212.0</v>
      </c>
      <c r="E2" s="100" t="s">
        <v>797</v>
      </c>
      <c r="F2" s="102" t="s">
        <v>798</v>
      </c>
      <c r="G2" s="100" t="s">
        <v>799</v>
      </c>
      <c r="H2" s="100" t="s">
        <v>800</v>
      </c>
      <c r="I2" s="103">
        <v>0.4479166666666667</v>
      </c>
      <c r="J2" s="103">
        <v>0.4895833333333333</v>
      </c>
      <c r="K2" s="100" t="s">
        <v>801</v>
      </c>
      <c r="L2" s="100" t="s">
        <v>802</v>
      </c>
      <c r="M2" s="100" t="s">
        <v>298</v>
      </c>
      <c r="N2" s="100"/>
      <c r="O2" s="100"/>
      <c r="P2" s="99"/>
      <c r="Q2" s="99"/>
      <c r="R2" s="99"/>
      <c r="S2" s="99"/>
      <c r="T2" s="99"/>
      <c r="U2" s="99"/>
      <c r="V2" s="99"/>
      <c r="W2" s="99"/>
      <c r="X2" s="99"/>
      <c r="Y2" s="99"/>
    </row>
    <row r="3" ht="15.75" customHeight="1">
      <c r="A3" s="100" t="s">
        <v>794</v>
      </c>
      <c r="B3" s="100" t="s">
        <v>795</v>
      </c>
      <c r="C3" s="100" t="s">
        <v>796</v>
      </c>
      <c r="D3" s="101">
        <v>414516.0</v>
      </c>
      <c r="E3" s="100" t="s">
        <v>797</v>
      </c>
      <c r="F3" s="102" t="s">
        <v>798</v>
      </c>
      <c r="G3" s="100" t="s">
        <v>803</v>
      </c>
      <c r="H3" s="100" t="s">
        <v>800</v>
      </c>
      <c r="I3" s="103">
        <v>0.4583333333333333</v>
      </c>
      <c r="J3" s="103">
        <v>0.5</v>
      </c>
      <c r="K3" s="100" t="s">
        <v>804</v>
      </c>
      <c r="L3" s="100" t="s">
        <v>805</v>
      </c>
      <c r="M3" s="100" t="s">
        <v>298</v>
      </c>
      <c r="N3" s="100"/>
      <c r="O3" s="100"/>
      <c r="P3" s="99"/>
      <c r="Q3" s="99"/>
      <c r="R3" s="99"/>
      <c r="S3" s="99"/>
      <c r="T3" s="99"/>
      <c r="U3" s="99"/>
      <c r="V3" s="99"/>
      <c r="W3" s="99"/>
      <c r="X3" s="99"/>
      <c r="Y3" s="99"/>
    </row>
    <row r="4" ht="15.75" customHeight="1">
      <c r="A4" s="100" t="s">
        <v>806</v>
      </c>
      <c r="B4" s="100" t="s">
        <v>807</v>
      </c>
      <c r="C4" s="100" t="s">
        <v>808</v>
      </c>
      <c r="D4" s="101">
        <v>414477.0</v>
      </c>
      <c r="E4" s="100" t="s">
        <v>809</v>
      </c>
      <c r="F4" s="102" t="s">
        <v>810</v>
      </c>
      <c r="G4" s="100" t="s">
        <v>803</v>
      </c>
      <c r="H4" s="100" t="s">
        <v>811</v>
      </c>
      <c r="I4" s="103">
        <v>0.71875</v>
      </c>
      <c r="J4" s="103">
        <v>0.7604166666666666</v>
      </c>
      <c r="K4" s="100" t="s">
        <v>804</v>
      </c>
      <c r="L4" s="100" t="s">
        <v>812</v>
      </c>
      <c r="M4" s="100" t="s">
        <v>298</v>
      </c>
      <c r="N4" s="100"/>
      <c r="O4" s="100"/>
      <c r="P4" s="99"/>
      <c r="Q4" s="99"/>
      <c r="R4" s="99"/>
      <c r="S4" s="99"/>
      <c r="T4" s="99"/>
      <c r="U4" s="99"/>
      <c r="V4" s="99"/>
      <c r="W4" s="99"/>
      <c r="X4" s="99"/>
      <c r="Y4" s="99"/>
    </row>
    <row r="5" ht="15.75" customHeight="1">
      <c r="A5" s="100" t="s">
        <v>806</v>
      </c>
      <c r="B5" s="100" t="s">
        <v>813</v>
      </c>
      <c r="C5" s="100" t="s">
        <v>814</v>
      </c>
      <c r="D5" s="101">
        <v>415445.0</v>
      </c>
      <c r="E5" s="100" t="s">
        <v>815</v>
      </c>
      <c r="F5" s="102" t="s">
        <v>810</v>
      </c>
      <c r="G5" s="100" t="s">
        <v>803</v>
      </c>
      <c r="H5" s="100" t="s">
        <v>811</v>
      </c>
      <c r="I5" s="103">
        <v>0.75</v>
      </c>
      <c r="J5" s="103">
        <v>0.7916666666666666</v>
      </c>
      <c r="K5" s="100" t="s">
        <v>804</v>
      </c>
      <c r="L5" s="100" t="s">
        <v>816</v>
      </c>
      <c r="M5" s="100" t="s">
        <v>298</v>
      </c>
      <c r="N5" s="100"/>
      <c r="O5" s="100"/>
      <c r="P5" s="99"/>
      <c r="Q5" s="99"/>
      <c r="R5" s="99"/>
      <c r="S5" s="99"/>
      <c r="T5" s="99"/>
      <c r="U5" s="99"/>
      <c r="V5" s="99"/>
      <c r="W5" s="99"/>
      <c r="X5" s="99"/>
      <c r="Y5" s="99"/>
    </row>
    <row r="6" ht="15.75" customHeight="1">
      <c r="A6" s="100" t="s">
        <v>806</v>
      </c>
      <c r="B6" s="100" t="s">
        <v>817</v>
      </c>
      <c r="C6" s="100" t="s">
        <v>818</v>
      </c>
      <c r="D6" s="101">
        <v>414499.0</v>
      </c>
      <c r="E6" s="100" t="s">
        <v>809</v>
      </c>
      <c r="F6" s="102" t="s">
        <v>810</v>
      </c>
      <c r="G6" s="100" t="s">
        <v>803</v>
      </c>
      <c r="H6" s="100" t="s">
        <v>811</v>
      </c>
      <c r="I6" s="103">
        <v>0.7708333333333334</v>
      </c>
      <c r="J6" s="103">
        <v>0.8125</v>
      </c>
      <c r="K6" s="100" t="s">
        <v>804</v>
      </c>
      <c r="L6" s="100" t="s">
        <v>812</v>
      </c>
      <c r="M6" s="100" t="s">
        <v>298</v>
      </c>
      <c r="N6" s="100"/>
      <c r="O6" s="100"/>
      <c r="P6" s="99"/>
      <c r="Q6" s="99"/>
      <c r="R6" s="99"/>
      <c r="S6" s="99"/>
      <c r="T6" s="99"/>
      <c r="U6" s="99"/>
      <c r="V6" s="99"/>
      <c r="W6" s="99"/>
      <c r="X6" s="99"/>
      <c r="Y6" s="99"/>
    </row>
    <row r="7" ht="15.75" customHeight="1">
      <c r="A7" s="100" t="s">
        <v>806</v>
      </c>
      <c r="B7" s="100" t="s">
        <v>819</v>
      </c>
      <c r="C7" s="100" t="s">
        <v>820</v>
      </c>
      <c r="D7" s="101">
        <v>417222.0</v>
      </c>
      <c r="E7" s="100" t="s">
        <v>815</v>
      </c>
      <c r="F7" s="102" t="s">
        <v>810</v>
      </c>
      <c r="G7" s="100" t="s">
        <v>803</v>
      </c>
      <c r="H7" s="100" t="s">
        <v>811</v>
      </c>
      <c r="I7" s="103">
        <v>0.7986111111111112</v>
      </c>
      <c r="J7" s="103">
        <v>0.8402777777777778</v>
      </c>
      <c r="K7" s="100" t="s">
        <v>804</v>
      </c>
      <c r="L7" s="100" t="s">
        <v>816</v>
      </c>
      <c r="M7" s="100" t="s">
        <v>298</v>
      </c>
      <c r="N7" s="100"/>
      <c r="O7" s="100"/>
      <c r="P7" s="99"/>
      <c r="Q7" s="99"/>
      <c r="R7" s="99"/>
      <c r="S7" s="99"/>
      <c r="T7" s="99"/>
      <c r="U7" s="99"/>
      <c r="V7" s="99"/>
      <c r="W7" s="99"/>
      <c r="X7" s="99"/>
      <c r="Y7" s="99"/>
    </row>
    <row r="8" ht="15.75" customHeight="1">
      <c r="A8" s="100" t="s">
        <v>806</v>
      </c>
      <c r="B8" s="100" t="s">
        <v>813</v>
      </c>
      <c r="C8" s="100" t="s">
        <v>814</v>
      </c>
      <c r="D8" s="101">
        <v>417662.0</v>
      </c>
      <c r="E8" s="100" t="s">
        <v>815</v>
      </c>
      <c r="F8" s="102" t="s">
        <v>821</v>
      </c>
      <c r="G8" s="100" t="s">
        <v>799</v>
      </c>
      <c r="H8" s="100" t="s">
        <v>822</v>
      </c>
      <c r="I8" s="103">
        <v>0.7083333333333334</v>
      </c>
      <c r="J8" s="103">
        <v>0.75</v>
      </c>
      <c r="K8" s="100" t="s">
        <v>801</v>
      </c>
      <c r="L8" s="100" t="s">
        <v>823</v>
      </c>
      <c r="M8" s="100" t="s">
        <v>298</v>
      </c>
      <c r="N8" s="100"/>
      <c r="O8" s="100"/>
      <c r="P8" s="99"/>
      <c r="Q8" s="99"/>
      <c r="R8" s="99"/>
      <c r="S8" s="99"/>
      <c r="T8" s="99"/>
      <c r="U8" s="99"/>
      <c r="V8" s="99"/>
      <c r="W8" s="99"/>
      <c r="X8" s="99"/>
      <c r="Y8" s="99"/>
    </row>
    <row r="9" ht="15.75" customHeight="1">
      <c r="A9" s="100" t="s">
        <v>806</v>
      </c>
      <c r="B9" s="100" t="s">
        <v>819</v>
      </c>
      <c r="C9" s="100" t="s">
        <v>820</v>
      </c>
      <c r="D9" s="101">
        <v>414761.0</v>
      </c>
      <c r="E9" s="100" t="s">
        <v>815</v>
      </c>
      <c r="F9" s="102" t="s">
        <v>821</v>
      </c>
      <c r="G9" s="100" t="s">
        <v>799</v>
      </c>
      <c r="H9" s="100" t="s">
        <v>822</v>
      </c>
      <c r="I9" s="103">
        <v>0.75</v>
      </c>
      <c r="J9" s="103">
        <v>0.7916666666666666</v>
      </c>
      <c r="K9" s="100" t="s">
        <v>801</v>
      </c>
      <c r="L9" s="100" t="s">
        <v>824</v>
      </c>
      <c r="M9" s="100" t="s">
        <v>298</v>
      </c>
      <c r="N9" s="100"/>
      <c r="O9" s="100"/>
      <c r="P9" s="99"/>
      <c r="Q9" s="99"/>
      <c r="R9" s="99"/>
      <c r="S9" s="99"/>
      <c r="T9" s="99"/>
      <c r="U9" s="99"/>
      <c r="V9" s="99"/>
      <c r="W9" s="99"/>
      <c r="X9" s="99"/>
      <c r="Y9" s="99"/>
    </row>
    <row r="10" ht="15.75" customHeight="1">
      <c r="A10" s="100" t="s">
        <v>806</v>
      </c>
      <c r="B10" s="100" t="s">
        <v>807</v>
      </c>
      <c r="C10" s="100" t="s">
        <v>808</v>
      </c>
      <c r="D10" s="101">
        <v>417664.0</v>
      </c>
      <c r="E10" s="100" t="s">
        <v>809</v>
      </c>
      <c r="F10" s="102" t="s">
        <v>821</v>
      </c>
      <c r="G10" s="100" t="s">
        <v>799</v>
      </c>
      <c r="H10" s="100" t="s">
        <v>822</v>
      </c>
      <c r="I10" s="103">
        <v>0.7708333333333334</v>
      </c>
      <c r="J10" s="103">
        <v>0.8125</v>
      </c>
      <c r="K10" s="100" t="s">
        <v>801</v>
      </c>
      <c r="L10" s="100" t="s">
        <v>823</v>
      </c>
      <c r="M10" s="100" t="s">
        <v>298</v>
      </c>
      <c r="N10" s="100"/>
      <c r="O10" s="100"/>
      <c r="P10" s="99"/>
      <c r="Q10" s="99"/>
      <c r="R10" s="99"/>
      <c r="S10" s="99"/>
      <c r="T10" s="99"/>
      <c r="U10" s="99"/>
      <c r="V10" s="99"/>
      <c r="W10" s="99"/>
      <c r="X10" s="99"/>
      <c r="Y10" s="99"/>
    </row>
    <row r="11" ht="15.75" customHeight="1">
      <c r="A11" s="100" t="s">
        <v>806</v>
      </c>
      <c r="B11" s="100" t="s">
        <v>819</v>
      </c>
      <c r="C11" s="100" t="s">
        <v>820</v>
      </c>
      <c r="D11" s="101">
        <v>414635.0</v>
      </c>
      <c r="E11" s="100" t="s">
        <v>815</v>
      </c>
      <c r="F11" s="102" t="s">
        <v>821</v>
      </c>
      <c r="G11" s="100" t="s">
        <v>799</v>
      </c>
      <c r="H11" s="100" t="s">
        <v>822</v>
      </c>
      <c r="I11" s="103">
        <v>0.7916666666666666</v>
      </c>
      <c r="J11" s="103">
        <v>0.8333333333333334</v>
      </c>
      <c r="K11" s="100" t="s">
        <v>801</v>
      </c>
      <c r="L11" s="100" t="s">
        <v>812</v>
      </c>
      <c r="M11" s="100" t="s">
        <v>298</v>
      </c>
      <c r="N11" s="100"/>
      <c r="O11" s="100"/>
      <c r="P11" s="99"/>
      <c r="Q11" s="99"/>
      <c r="R11" s="99"/>
      <c r="S11" s="99"/>
      <c r="T11" s="99"/>
      <c r="U11" s="99"/>
      <c r="V11" s="99"/>
      <c r="W11" s="99"/>
      <c r="X11" s="99"/>
      <c r="Y11" s="99"/>
    </row>
    <row r="12" ht="15.75" customHeight="1">
      <c r="A12" s="100" t="s">
        <v>806</v>
      </c>
      <c r="B12" s="100" t="s">
        <v>817</v>
      </c>
      <c r="C12" s="100" t="s">
        <v>818</v>
      </c>
      <c r="D12" s="101">
        <v>417667.0</v>
      </c>
      <c r="E12" s="100" t="s">
        <v>809</v>
      </c>
      <c r="F12" s="102" t="s">
        <v>821</v>
      </c>
      <c r="G12" s="100" t="s">
        <v>799</v>
      </c>
      <c r="H12" s="100" t="s">
        <v>822</v>
      </c>
      <c r="I12" s="103">
        <v>0.8125</v>
      </c>
      <c r="J12" s="103">
        <v>0.8541666666666666</v>
      </c>
      <c r="K12" s="100" t="s">
        <v>801</v>
      </c>
      <c r="L12" s="100" t="s">
        <v>823</v>
      </c>
      <c r="M12" s="100" t="s">
        <v>298</v>
      </c>
      <c r="N12" s="100"/>
      <c r="O12" s="100"/>
      <c r="P12" s="99"/>
      <c r="Q12" s="99"/>
      <c r="R12" s="99"/>
      <c r="S12" s="99"/>
      <c r="T12" s="99"/>
      <c r="U12" s="99"/>
      <c r="V12" s="99"/>
      <c r="W12" s="99"/>
      <c r="X12" s="99"/>
      <c r="Y12" s="99"/>
    </row>
    <row r="13" ht="15.75" customHeight="1">
      <c r="A13" s="100" t="s">
        <v>806</v>
      </c>
      <c r="B13" s="100" t="s">
        <v>825</v>
      </c>
      <c r="C13" s="100" t="s">
        <v>826</v>
      </c>
      <c r="D13" s="101">
        <v>414648.0</v>
      </c>
      <c r="E13" s="100" t="s">
        <v>815</v>
      </c>
      <c r="F13" s="102" t="s">
        <v>821</v>
      </c>
      <c r="G13" s="100" t="s">
        <v>799</v>
      </c>
      <c r="H13" s="100" t="s">
        <v>822</v>
      </c>
      <c r="I13" s="103">
        <v>0.84375</v>
      </c>
      <c r="J13" s="103">
        <v>0.8854166666666666</v>
      </c>
      <c r="K13" s="100" t="s">
        <v>801</v>
      </c>
      <c r="L13" s="100" t="s">
        <v>812</v>
      </c>
      <c r="M13" s="100" t="s">
        <v>298</v>
      </c>
      <c r="N13" s="100"/>
      <c r="O13" s="100"/>
      <c r="P13" s="99"/>
      <c r="Q13" s="99"/>
      <c r="R13" s="99"/>
      <c r="S13" s="99"/>
      <c r="T13" s="99"/>
      <c r="U13" s="99"/>
      <c r="V13" s="99"/>
      <c r="W13" s="99"/>
      <c r="X13" s="99"/>
      <c r="Y13" s="99"/>
    </row>
    <row r="14" ht="15.75" customHeight="1">
      <c r="A14" s="100" t="s">
        <v>806</v>
      </c>
      <c r="B14" s="100" t="s">
        <v>813</v>
      </c>
      <c r="C14" s="100" t="s">
        <v>814</v>
      </c>
      <c r="D14" s="101">
        <v>418522.0</v>
      </c>
      <c r="E14" s="100" t="s">
        <v>815</v>
      </c>
      <c r="F14" s="102" t="s">
        <v>827</v>
      </c>
      <c r="G14" s="100" t="s">
        <v>803</v>
      </c>
      <c r="H14" s="100" t="s">
        <v>828</v>
      </c>
      <c r="I14" s="103">
        <v>0.7083333333333334</v>
      </c>
      <c r="J14" s="103">
        <v>0.75</v>
      </c>
      <c r="K14" s="100" t="s">
        <v>804</v>
      </c>
      <c r="L14" s="100" t="s">
        <v>829</v>
      </c>
      <c r="M14" s="100" t="s">
        <v>298</v>
      </c>
      <c r="N14" s="100"/>
      <c r="O14" s="100"/>
      <c r="P14" s="99"/>
      <c r="Q14" s="99"/>
      <c r="R14" s="99"/>
      <c r="S14" s="99"/>
      <c r="T14" s="99"/>
      <c r="U14" s="99"/>
      <c r="V14" s="99"/>
      <c r="W14" s="99"/>
      <c r="X14" s="99"/>
      <c r="Y14" s="99"/>
    </row>
    <row r="15" ht="15.75" customHeight="1">
      <c r="A15" s="100" t="s">
        <v>806</v>
      </c>
      <c r="B15" s="100" t="s">
        <v>813</v>
      </c>
      <c r="C15" s="100" t="s">
        <v>814</v>
      </c>
      <c r="D15" s="101">
        <v>414454.0</v>
      </c>
      <c r="E15" s="100" t="s">
        <v>815</v>
      </c>
      <c r="F15" s="102" t="s">
        <v>827</v>
      </c>
      <c r="G15" s="100" t="s">
        <v>799</v>
      </c>
      <c r="H15" s="100" t="s">
        <v>828</v>
      </c>
      <c r="I15" s="103">
        <v>0.7395833333333334</v>
      </c>
      <c r="J15" s="103">
        <v>0.78125</v>
      </c>
      <c r="K15" s="100" t="s">
        <v>801</v>
      </c>
      <c r="L15" s="100" t="s">
        <v>830</v>
      </c>
      <c r="M15" s="100" t="s">
        <v>298</v>
      </c>
      <c r="N15" s="100"/>
      <c r="O15" s="100"/>
      <c r="P15" s="99"/>
      <c r="Q15" s="99"/>
      <c r="R15" s="99"/>
      <c r="S15" s="99"/>
      <c r="T15" s="99"/>
      <c r="U15" s="99"/>
      <c r="V15" s="99"/>
      <c r="W15" s="99"/>
      <c r="X15" s="99"/>
      <c r="Y15" s="99"/>
    </row>
    <row r="16" ht="15.75" customHeight="1">
      <c r="A16" s="100" t="s">
        <v>806</v>
      </c>
      <c r="B16" s="100" t="s">
        <v>819</v>
      </c>
      <c r="C16" s="100" t="s">
        <v>820</v>
      </c>
      <c r="D16" s="101">
        <v>418523.0</v>
      </c>
      <c r="E16" s="100" t="s">
        <v>815</v>
      </c>
      <c r="F16" s="102" t="s">
        <v>827</v>
      </c>
      <c r="G16" s="100" t="s">
        <v>803</v>
      </c>
      <c r="H16" s="100" t="s">
        <v>828</v>
      </c>
      <c r="I16" s="103">
        <v>0.7604166666666666</v>
      </c>
      <c r="J16" s="103">
        <v>0.8020833333333334</v>
      </c>
      <c r="K16" s="100" t="s">
        <v>804</v>
      </c>
      <c r="L16" s="100" t="s">
        <v>829</v>
      </c>
      <c r="M16" s="100" t="s">
        <v>298</v>
      </c>
      <c r="N16" s="100"/>
      <c r="O16" s="100"/>
      <c r="P16" s="99"/>
      <c r="Q16" s="99"/>
      <c r="R16" s="99"/>
      <c r="S16" s="99"/>
      <c r="T16" s="99"/>
      <c r="U16" s="99"/>
      <c r="V16" s="99"/>
      <c r="W16" s="99"/>
      <c r="X16" s="99"/>
      <c r="Y16" s="99"/>
    </row>
    <row r="17" ht="15.75" customHeight="1">
      <c r="A17" s="100" t="s">
        <v>806</v>
      </c>
      <c r="B17" s="100" t="s">
        <v>819</v>
      </c>
      <c r="C17" s="100" t="s">
        <v>820</v>
      </c>
      <c r="D17" s="101">
        <v>414465.0</v>
      </c>
      <c r="E17" s="100" t="s">
        <v>815</v>
      </c>
      <c r="F17" s="102" t="s">
        <v>827</v>
      </c>
      <c r="G17" s="100" t="s">
        <v>799</v>
      </c>
      <c r="H17" s="100" t="s">
        <v>828</v>
      </c>
      <c r="I17" s="103">
        <v>0.78125</v>
      </c>
      <c r="J17" s="103">
        <v>0.8229166666666666</v>
      </c>
      <c r="K17" s="100" t="s">
        <v>801</v>
      </c>
      <c r="L17" s="100" t="s">
        <v>830</v>
      </c>
      <c r="M17" s="100" t="s">
        <v>298</v>
      </c>
      <c r="N17" s="100"/>
      <c r="O17" s="100"/>
      <c r="P17" s="99"/>
      <c r="Q17" s="99"/>
      <c r="R17" s="99"/>
      <c r="S17" s="99"/>
      <c r="T17" s="99"/>
      <c r="U17" s="99"/>
      <c r="V17" s="99"/>
      <c r="W17" s="99"/>
      <c r="X17" s="99"/>
      <c r="Y17" s="99"/>
    </row>
    <row r="18" ht="15.75" customHeight="1">
      <c r="A18" s="100" t="s">
        <v>806</v>
      </c>
      <c r="B18" s="100" t="s">
        <v>825</v>
      </c>
      <c r="C18" s="100" t="s">
        <v>826</v>
      </c>
      <c r="D18" s="101">
        <v>418524.0</v>
      </c>
      <c r="E18" s="100" t="s">
        <v>815</v>
      </c>
      <c r="F18" s="102" t="s">
        <v>827</v>
      </c>
      <c r="G18" s="100" t="s">
        <v>803</v>
      </c>
      <c r="H18" s="100" t="s">
        <v>828</v>
      </c>
      <c r="I18" s="103">
        <v>0.8125</v>
      </c>
      <c r="J18" s="103">
        <v>0.8541666666666666</v>
      </c>
      <c r="K18" s="100" t="s">
        <v>804</v>
      </c>
      <c r="L18" s="100" t="s">
        <v>829</v>
      </c>
      <c r="M18" s="100" t="s">
        <v>298</v>
      </c>
      <c r="N18" s="100"/>
      <c r="O18" s="100"/>
      <c r="P18" s="99"/>
      <c r="Q18" s="99"/>
      <c r="R18" s="99"/>
      <c r="S18" s="99"/>
      <c r="T18" s="99"/>
      <c r="U18" s="99"/>
      <c r="V18" s="99"/>
      <c r="W18" s="99"/>
      <c r="X18" s="99"/>
      <c r="Y18" s="99"/>
    </row>
    <row r="19" ht="15.75" customHeight="1">
      <c r="A19" s="100" t="s">
        <v>806</v>
      </c>
      <c r="B19" s="100" t="s">
        <v>813</v>
      </c>
      <c r="C19" s="100" t="s">
        <v>814</v>
      </c>
      <c r="D19" s="101">
        <v>414774.0</v>
      </c>
      <c r="E19" s="100" t="s">
        <v>815</v>
      </c>
      <c r="F19" s="102" t="s">
        <v>831</v>
      </c>
      <c r="G19" s="100" t="s">
        <v>799</v>
      </c>
      <c r="H19" s="100" t="s">
        <v>832</v>
      </c>
      <c r="I19" s="103">
        <v>0.7083333333333334</v>
      </c>
      <c r="J19" s="103">
        <v>0.75</v>
      </c>
      <c r="K19" s="100" t="s">
        <v>801</v>
      </c>
      <c r="L19" s="100" t="s">
        <v>824</v>
      </c>
      <c r="M19" s="100" t="s">
        <v>298</v>
      </c>
      <c r="N19" s="100"/>
      <c r="O19" s="100"/>
      <c r="P19" s="99"/>
      <c r="Q19" s="99"/>
      <c r="R19" s="99"/>
      <c r="S19" s="99"/>
      <c r="T19" s="99"/>
      <c r="U19" s="99"/>
      <c r="V19" s="99"/>
      <c r="W19" s="99"/>
      <c r="X19" s="99"/>
      <c r="Y19" s="99"/>
    </row>
    <row r="20" ht="15.75" customHeight="1">
      <c r="A20" s="100" t="s">
        <v>806</v>
      </c>
      <c r="B20" s="100" t="s">
        <v>825</v>
      </c>
      <c r="C20" s="100" t="s">
        <v>826</v>
      </c>
      <c r="D20" s="101">
        <v>414783.0</v>
      </c>
      <c r="E20" s="100" t="s">
        <v>815</v>
      </c>
      <c r="F20" s="102" t="s">
        <v>831</v>
      </c>
      <c r="G20" s="100" t="s">
        <v>799</v>
      </c>
      <c r="H20" s="100" t="s">
        <v>832</v>
      </c>
      <c r="I20" s="103">
        <v>0.75</v>
      </c>
      <c r="J20" s="103">
        <v>0.7916666666666666</v>
      </c>
      <c r="K20" s="100" t="s">
        <v>801</v>
      </c>
      <c r="L20" s="100" t="s">
        <v>824</v>
      </c>
      <c r="M20" s="100" t="s">
        <v>298</v>
      </c>
      <c r="N20" s="100"/>
      <c r="O20" s="100"/>
      <c r="P20" s="99"/>
      <c r="Q20" s="99"/>
      <c r="R20" s="99"/>
      <c r="S20" s="99"/>
      <c r="T20" s="99"/>
      <c r="U20" s="99"/>
      <c r="V20" s="99"/>
      <c r="W20" s="99"/>
      <c r="X20" s="99"/>
      <c r="Y20" s="99"/>
    </row>
    <row r="21" ht="15.75" customHeight="1">
      <c r="A21" s="100" t="s">
        <v>806</v>
      </c>
      <c r="B21" s="100" t="s">
        <v>819</v>
      </c>
      <c r="C21" s="100" t="s">
        <v>820</v>
      </c>
      <c r="D21" s="101">
        <v>417227.0</v>
      </c>
      <c r="E21" s="100" t="s">
        <v>815</v>
      </c>
      <c r="F21" s="102" t="s">
        <v>833</v>
      </c>
      <c r="G21" s="100" t="s">
        <v>799</v>
      </c>
      <c r="H21" s="100" t="s">
        <v>834</v>
      </c>
      <c r="I21" s="103">
        <v>0.7291666666666666</v>
      </c>
      <c r="J21" s="103">
        <v>0.7708333333333334</v>
      </c>
      <c r="K21" s="100" t="s">
        <v>801</v>
      </c>
      <c r="L21" s="100" t="s">
        <v>816</v>
      </c>
      <c r="M21" s="100" t="s">
        <v>298</v>
      </c>
      <c r="N21" s="100"/>
      <c r="O21" s="100"/>
      <c r="P21" s="99"/>
      <c r="Q21" s="99"/>
      <c r="R21" s="99"/>
      <c r="S21" s="99"/>
      <c r="T21" s="99"/>
      <c r="U21" s="99"/>
      <c r="V21" s="99"/>
      <c r="W21" s="99"/>
      <c r="X21" s="99"/>
      <c r="Y21" s="99"/>
    </row>
    <row r="22" ht="15.75" customHeight="1">
      <c r="A22" s="100" t="s">
        <v>806</v>
      </c>
      <c r="B22" s="100" t="s">
        <v>813</v>
      </c>
      <c r="C22" s="100" t="s">
        <v>814</v>
      </c>
      <c r="D22" s="101">
        <v>415475.0</v>
      </c>
      <c r="E22" s="100" t="s">
        <v>815</v>
      </c>
      <c r="F22" s="102" t="s">
        <v>833</v>
      </c>
      <c r="G22" s="100" t="s">
        <v>799</v>
      </c>
      <c r="H22" s="100" t="s">
        <v>834</v>
      </c>
      <c r="I22" s="103">
        <v>0.7777777777777778</v>
      </c>
      <c r="J22" s="103">
        <v>0.8194444444444444</v>
      </c>
      <c r="K22" s="100" t="s">
        <v>801</v>
      </c>
      <c r="L22" s="100" t="s">
        <v>816</v>
      </c>
      <c r="M22" s="100" t="s">
        <v>298</v>
      </c>
      <c r="N22" s="100"/>
      <c r="O22" s="100"/>
      <c r="P22" s="99"/>
      <c r="Q22" s="99"/>
      <c r="R22" s="99"/>
      <c r="S22" s="99"/>
      <c r="T22" s="99"/>
      <c r="U22" s="99"/>
      <c r="V22" s="99"/>
      <c r="W22" s="99"/>
      <c r="X22" s="99"/>
      <c r="Y22" s="99"/>
    </row>
    <row r="23" ht="15.75" customHeight="1">
      <c r="A23" s="100" t="s">
        <v>806</v>
      </c>
      <c r="B23" s="100" t="s">
        <v>825</v>
      </c>
      <c r="C23" s="100" t="s">
        <v>826</v>
      </c>
      <c r="D23" s="101">
        <v>417253.0</v>
      </c>
      <c r="E23" s="100" t="s">
        <v>815</v>
      </c>
      <c r="F23" s="102" t="s">
        <v>833</v>
      </c>
      <c r="G23" s="100" t="s">
        <v>799</v>
      </c>
      <c r="H23" s="100" t="s">
        <v>834</v>
      </c>
      <c r="I23" s="103">
        <v>0.8263888888888888</v>
      </c>
      <c r="J23" s="103">
        <v>0.8680555555555556</v>
      </c>
      <c r="K23" s="100" t="s">
        <v>801</v>
      </c>
      <c r="L23" s="100" t="s">
        <v>816</v>
      </c>
      <c r="M23" s="100" t="s">
        <v>298</v>
      </c>
      <c r="N23" s="100"/>
      <c r="O23" s="100"/>
      <c r="P23" s="99"/>
      <c r="Q23" s="99"/>
      <c r="R23" s="99"/>
      <c r="S23" s="99"/>
      <c r="T23" s="99"/>
      <c r="U23" s="99"/>
      <c r="V23" s="99"/>
      <c r="W23" s="99"/>
      <c r="X23" s="99"/>
      <c r="Y23" s="99"/>
    </row>
    <row r="24" ht="15.75" customHeight="1">
      <c r="A24" s="100" t="s">
        <v>806</v>
      </c>
      <c r="B24" s="100" t="s">
        <v>813</v>
      </c>
      <c r="C24" s="100" t="s">
        <v>814</v>
      </c>
      <c r="D24" s="101">
        <v>416811.0</v>
      </c>
      <c r="E24" s="100" t="s">
        <v>815</v>
      </c>
      <c r="F24" s="102" t="s">
        <v>798</v>
      </c>
      <c r="G24" s="100" t="s">
        <v>799</v>
      </c>
      <c r="H24" s="100" t="s">
        <v>800</v>
      </c>
      <c r="I24" s="103">
        <v>0.375</v>
      </c>
      <c r="J24" s="103">
        <v>0.4166666666666667</v>
      </c>
      <c r="K24" s="100" t="s">
        <v>801</v>
      </c>
      <c r="L24" s="100" t="s">
        <v>835</v>
      </c>
      <c r="M24" s="100" t="s">
        <v>298</v>
      </c>
      <c r="N24" s="100"/>
      <c r="O24" s="100"/>
      <c r="P24" s="99"/>
      <c r="Q24" s="99"/>
      <c r="R24" s="99"/>
      <c r="S24" s="99"/>
      <c r="T24" s="99"/>
      <c r="U24" s="99"/>
      <c r="V24" s="99"/>
      <c r="W24" s="99"/>
      <c r="X24" s="99"/>
      <c r="Y24" s="99"/>
    </row>
    <row r="25" ht="15.75" customHeight="1">
      <c r="A25" s="100" t="s">
        <v>806</v>
      </c>
      <c r="B25" s="100" t="s">
        <v>825</v>
      </c>
      <c r="C25" s="100" t="s">
        <v>826</v>
      </c>
      <c r="D25" s="101">
        <v>417256.0</v>
      </c>
      <c r="E25" s="100" t="s">
        <v>815</v>
      </c>
      <c r="F25" s="102" t="s">
        <v>798</v>
      </c>
      <c r="G25" s="100" t="s">
        <v>799</v>
      </c>
      <c r="H25" s="100" t="s">
        <v>800</v>
      </c>
      <c r="I25" s="103">
        <v>0.3854166666666667</v>
      </c>
      <c r="J25" s="103">
        <v>0.4270833333333333</v>
      </c>
      <c r="K25" s="100" t="s">
        <v>801</v>
      </c>
      <c r="L25" s="100" t="s">
        <v>816</v>
      </c>
      <c r="M25" s="100" t="s">
        <v>298</v>
      </c>
      <c r="N25" s="100"/>
      <c r="O25" s="100"/>
      <c r="P25" s="99"/>
      <c r="Q25" s="99"/>
      <c r="R25" s="99"/>
      <c r="S25" s="99"/>
      <c r="T25" s="99"/>
      <c r="U25" s="99"/>
      <c r="V25" s="99"/>
      <c r="W25" s="99"/>
      <c r="X25" s="99"/>
      <c r="Y25" s="99"/>
    </row>
    <row r="26" ht="15.75" customHeight="1">
      <c r="A26" s="100" t="s">
        <v>806</v>
      </c>
      <c r="B26" s="100" t="s">
        <v>819</v>
      </c>
      <c r="C26" s="100" t="s">
        <v>820</v>
      </c>
      <c r="D26" s="101">
        <v>416812.0</v>
      </c>
      <c r="E26" s="100" t="s">
        <v>815</v>
      </c>
      <c r="F26" s="102" t="s">
        <v>798</v>
      </c>
      <c r="G26" s="100" t="s">
        <v>799</v>
      </c>
      <c r="H26" s="100" t="s">
        <v>800</v>
      </c>
      <c r="I26" s="103">
        <v>0.4270833333333333</v>
      </c>
      <c r="J26" s="103">
        <v>0.46875</v>
      </c>
      <c r="K26" s="100" t="s">
        <v>801</v>
      </c>
      <c r="L26" s="100" t="s">
        <v>835</v>
      </c>
      <c r="M26" s="100" t="s">
        <v>298</v>
      </c>
      <c r="N26" s="100"/>
      <c r="O26" s="100"/>
      <c r="P26" s="99"/>
      <c r="Q26" s="99"/>
      <c r="R26" s="99"/>
      <c r="S26" s="99"/>
      <c r="T26" s="99"/>
      <c r="U26" s="99"/>
      <c r="V26" s="99"/>
      <c r="W26" s="99"/>
      <c r="X26" s="99"/>
      <c r="Y26" s="99"/>
    </row>
    <row r="27" ht="15.75" customHeight="1">
      <c r="A27" s="100" t="s">
        <v>806</v>
      </c>
      <c r="B27" s="100" t="s">
        <v>813</v>
      </c>
      <c r="C27" s="100" t="s">
        <v>814</v>
      </c>
      <c r="D27" s="101">
        <v>415483.0</v>
      </c>
      <c r="E27" s="100" t="s">
        <v>815</v>
      </c>
      <c r="F27" s="102" t="s">
        <v>798</v>
      </c>
      <c r="G27" s="100" t="s">
        <v>799</v>
      </c>
      <c r="H27" s="100" t="s">
        <v>800</v>
      </c>
      <c r="I27" s="103">
        <v>0.4375</v>
      </c>
      <c r="J27" s="103">
        <v>0.4791666666666667</v>
      </c>
      <c r="K27" s="100" t="s">
        <v>801</v>
      </c>
      <c r="L27" s="100" t="s">
        <v>816</v>
      </c>
      <c r="M27" s="100" t="s">
        <v>298</v>
      </c>
      <c r="N27" s="100"/>
      <c r="O27" s="100"/>
      <c r="P27" s="99"/>
      <c r="Q27" s="99"/>
      <c r="R27" s="99"/>
      <c r="S27" s="99"/>
      <c r="T27" s="99"/>
      <c r="U27" s="99"/>
      <c r="V27" s="99"/>
      <c r="W27" s="99"/>
      <c r="X27" s="99"/>
      <c r="Y27" s="99"/>
    </row>
    <row r="28" ht="15.75" customHeight="1">
      <c r="A28" s="100" t="s">
        <v>806</v>
      </c>
      <c r="B28" s="100" t="s">
        <v>807</v>
      </c>
      <c r="C28" s="100" t="s">
        <v>808</v>
      </c>
      <c r="D28" s="101">
        <v>416822.0</v>
      </c>
      <c r="E28" s="100" t="s">
        <v>809</v>
      </c>
      <c r="F28" s="102" t="s">
        <v>798</v>
      </c>
      <c r="G28" s="100" t="s">
        <v>799</v>
      </c>
      <c r="H28" s="100" t="s">
        <v>800</v>
      </c>
      <c r="I28" s="103">
        <v>0.4895833333333333</v>
      </c>
      <c r="J28" s="103">
        <v>0.53125</v>
      </c>
      <c r="K28" s="100" t="s">
        <v>801</v>
      </c>
      <c r="L28" s="100" t="s">
        <v>835</v>
      </c>
      <c r="M28" s="100" t="s">
        <v>298</v>
      </c>
      <c r="N28" s="100"/>
      <c r="O28" s="100"/>
      <c r="P28" s="99"/>
      <c r="Q28" s="99"/>
      <c r="R28" s="99"/>
      <c r="S28" s="99"/>
      <c r="T28" s="99"/>
      <c r="U28" s="99"/>
      <c r="V28" s="99"/>
      <c r="W28" s="99"/>
      <c r="X28" s="99"/>
      <c r="Y28" s="99"/>
    </row>
    <row r="29" ht="15.75" customHeight="1">
      <c r="A29" s="100" t="s">
        <v>806</v>
      </c>
      <c r="B29" s="100" t="s">
        <v>819</v>
      </c>
      <c r="C29" s="100" t="s">
        <v>820</v>
      </c>
      <c r="D29" s="101">
        <v>417242.0</v>
      </c>
      <c r="E29" s="100" t="s">
        <v>815</v>
      </c>
      <c r="F29" s="102" t="s">
        <v>798</v>
      </c>
      <c r="G29" s="100" t="s">
        <v>799</v>
      </c>
      <c r="H29" s="100" t="s">
        <v>800</v>
      </c>
      <c r="I29" s="103">
        <v>0.4895833333333333</v>
      </c>
      <c r="J29" s="103">
        <v>0.53125</v>
      </c>
      <c r="K29" s="100" t="s">
        <v>801</v>
      </c>
      <c r="L29" s="100" t="s">
        <v>816</v>
      </c>
      <c r="M29" s="100" t="s">
        <v>298</v>
      </c>
      <c r="N29" s="100"/>
      <c r="O29" s="100"/>
      <c r="P29" s="99"/>
      <c r="Q29" s="99"/>
      <c r="R29" s="99"/>
      <c r="S29" s="99"/>
      <c r="T29" s="99"/>
      <c r="U29" s="99"/>
      <c r="V29" s="99"/>
      <c r="W29" s="99"/>
      <c r="X29" s="99"/>
      <c r="Y29" s="99"/>
    </row>
    <row r="30" ht="15.75" customHeight="1">
      <c r="A30" s="100" t="s">
        <v>806</v>
      </c>
      <c r="B30" s="100" t="s">
        <v>817</v>
      </c>
      <c r="C30" s="100" t="s">
        <v>818</v>
      </c>
      <c r="D30" s="101">
        <v>419053.0</v>
      </c>
      <c r="E30" s="100" t="s">
        <v>809</v>
      </c>
      <c r="F30" s="102" t="s">
        <v>798</v>
      </c>
      <c r="G30" s="100" t="s">
        <v>799</v>
      </c>
      <c r="H30" s="100" t="s">
        <v>800</v>
      </c>
      <c r="I30" s="103">
        <v>0.5520833333333334</v>
      </c>
      <c r="J30" s="103">
        <v>0.59375</v>
      </c>
      <c r="K30" s="100" t="s">
        <v>801</v>
      </c>
      <c r="L30" s="100" t="s">
        <v>836</v>
      </c>
      <c r="M30" s="100" t="s">
        <v>298</v>
      </c>
      <c r="N30" s="100"/>
      <c r="O30" s="100"/>
      <c r="P30" s="99"/>
      <c r="Q30" s="99"/>
      <c r="R30" s="99"/>
      <c r="S30" s="99"/>
      <c r="T30" s="99"/>
      <c r="U30" s="99"/>
      <c r="V30" s="99"/>
      <c r="W30" s="99"/>
      <c r="X30" s="99"/>
      <c r="Y30" s="99"/>
    </row>
    <row r="31" ht="15.75" customHeight="1">
      <c r="A31" s="100" t="s">
        <v>806</v>
      </c>
      <c r="B31" s="100" t="s">
        <v>807</v>
      </c>
      <c r="C31" s="100" t="s">
        <v>808</v>
      </c>
      <c r="D31" s="101">
        <v>421456.0</v>
      </c>
      <c r="E31" s="100" t="s">
        <v>809</v>
      </c>
      <c r="F31" s="102" t="s">
        <v>837</v>
      </c>
      <c r="G31" s="100" t="s">
        <v>803</v>
      </c>
      <c r="H31" s="100" t="s">
        <v>838</v>
      </c>
      <c r="I31" s="103">
        <v>0.4375</v>
      </c>
      <c r="J31" s="103">
        <v>0.4791666666666667</v>
      </c>
      <c r="K31" s="100" t="s">
        <v>804</v>
      </c>
      <c r="L31" s="100" t="s">
        <v>839</v>
      </c>
      <c r="M31" s="100" t="s">
        <v>298</v>
      </c>
      <c r="N31" s="100"/>
      <c r="O31" s="100"/>
      <c r="P31" s="99"/>
      <c r="Q31" s="99"/>
      <c r="R31" s="99"/>
      <c r="S31" s="99"/>
      <c r="T31" s="99"/>
      <c r="U31" s="99"/>
      <c r="V31" s="99"/>
      <c r="W31" s="99"/>
      <c r="X31" s="99"/>
      <c r="Y31" s="99"/>
    </row>
    <row r="32" ht="15.75" customHeight="1">
      <c r="A32" s="100" t="s">
        <v>806</v>
      </c>
      <c r="B32" s="100" t="s">
        <v>813</v>
      </c>
      <c r="C32" s="100" t="s">
        <v>814</v>
      </c>
      <c r="D32" s="101">
        <v>421457.0</v>
      </c>
      <c r="E32" s="100" t="s">
        <v>815</v>
      </c>
      <c r="F32" s="102" t="s">
        <v>837</v>
      </c>
      <c r="G32" s="100" t="s">
        <v>803</v>
      </c>
      <c r="H32" s="100" t="s">
        <v>838</v>
      </c>
      <c r="I32" s="103">
        <v>0.53125</v>
      </c>
      <c r="J32" s="103">
        <v>0.5729166666666666</v>
      </c>
      <c r="K32" s="100" t="s">
        <v>804</v>
      </c>
      <c r="L32" s="100" t="s">
        <v>839</v>
      </c>
      <c r="M32" s="100" t="s">
        <v>298</v>
      </c>
      <c r="N32" s="100"/>
      <c r="O32" s="100"/>
      <c r="P32" s="99"/>
      <c r="Q32" s="99"/>
      <c r="R32" s="99"/>
      <c r="S32" s="99"/>
      <c r="T32" s="99"/>
      <c r="U32" s="99"/>
      <c r="V32" s="99"/>
      <c r="W32" s="99"/>
      <c r="X32" s="99"/>
      <c r="Y32" s="99"/>
    </row>
    <row r="33" ht="15.75" customHeight="1">
      <c r="A33" s="100" t="s">
        <v>806</v>
      </c>
      <c r="B33" s="100" t="s">
        <v>807</v>
      </c>
      <c r="C33" s="100" t="s">
        <v>808</v>
      </c>
      <c r="D33" s="101">
        <v>417919.0</v>
      </c>
      <c r="E33" s="100" t="s">
        <v>809</v>
      </c>
      <c r="F33" s="102" t="s">
        <v>798</v>
      </c>
      <c r="G33" s="100" t="s">
        <v>840</v>
      </c>
      <c r="H33" s="100" t="s">
        <v>800</v>
      </c>
      <c r="I33" s="103">
        <v>0.375</v>
      </c>
      <c r="J33" s="103">
        <v>0.4166666666666667</v>
      </c>
      <c r="K33" s="100" t="s">
        <v>841</v>
      </c>
      <c r="L33" s="100" t="s">
        <v>823</v>
      </c>
      <c r="M33" s="100" t="s">
        <v>298</v>
      </c>
      <c r="N33" s="100"/>
      <c r="O33" s="100"/>
      <c r="P33" s="99"/>
      <c r="Q33" s="99"/>
      <c r="R33" s="99"/>
      <c r="S33" s="99"/>
      <c r="T33" s="99"/>
      <c r="U33" s="99"/>
      <c r="V33" s="99"/>
      <c r="W33" s="99"/>
      <c r="X33" s="99"/>
      <c r="Y33" s="99"/>
    </row>
    <row r="34" ht="15.75" customHeight="1">
      <c r="A34" s="100" t="s">
        <v>806</v>
      </c>
      <c r="B34" s="100" t="s">
        <v>813</v>
      </c>
      <c r="C34" s="100" t="s">
        <v>814</v>
      </c>
      <c r="D34" s="101">
        <v>417929.0</v>
      </c>
      <c r="E34" s="100" t="s">
        <v>815</v>
      </c>
      <c r="F34" s="102" t="s">
        <v>798</v>
      </c>
      <c r="G34" s="100" t="s">
        <v>840</v>
      </c>
      <c r="H34" s="100" t="s">
        <v>800</v>
      </c>
      <c r="I34" s="103">
        <v>0.4375</v>
      </c>
      <c r="J34" s="103">
        <v>0.4791666666666667</v>
      </c>
      <c r="K34" s="100" t="s">
        <v>841</v>
      </c>
      <c r="L34" s="100" t="s">
        <v>823</v>
      </c>
      <c r="M34" s="100" t="s">
        <v>298</v>
      </c>
      <c r="N34" s="100"/>
      <c r="O34" s="100"/>
      <c r="P34" s="99"/>
      <c r="Q34" s="99"/>
      <c r="R34" s="99"/>
      <c r="S34" s="99"/>
      <c r="T34" s="99"/>
      <c r="U34" s="99"/>
      <c r="V34" s="99"/>
      <c r="W34" s="99"/>
      <c r="X34" s="99"/>
      <c r="Y34" s="99"/>
    </row>
    <row r="35" ht="15.75" customHeight="1">
      <c r="A35" s="100" t="s">
        <v>806</v>
      </c>
      <c r="B35" s="100" t="s">
        <v>819</v>
      </c>
      <c r="C35" s="100" t="s">
        <v>820</v>
      </c>
      <c r="D35" s="101">
        <v>417940.0</v>
      </c>
      <c r="E35" s="100" t="s">
        <v>815</v>
      </c>
      <c r="F35" s="102" t="s">
        <v>798</v>
      </c>
      <c r="G35" s="100" t="s">
        <v>840</v>
      </c>
      <c r="H35" s="100" t="s">
        <v>800</v>
      </c>
      <c r="I35" s="103">
        <v>0.4895833333333333</v>
      </c>
      <c r="J35" s="103">
        <v>0.53125</v>
      </c>
      <c r="K35" s="100" t="s">
        <v>841</v>
      </c>
      <c r="L35" s="100" t="s">
        <v>823</v>
      </c>
      <c r="M35" s="100" t="s">
        <v>298</v>
      </c>
      <c r="N35" s="100"/>
      <c r="O35" s="100"/>
      <c r="P35" s="99"/>
      <c r="Q35" s="99"/>
      <c r="R35" s="99"/>
      <c r="S35" s="99"/>
      <c r="T35" s="99"/>
      <c r="U35" s="99"/>
      <c r="V35" s="99"/>
      <c r="W35" s="99"/>
      <c r="X35" s="99"/>
      <c r="Y35" s="99"/>
    </row>
    <row r="36" ht="15.75" customHeight="1">
      <c r="A36" s="100" t="s">
        <v>842</v>
      </c>
      <c r="B36" s="100" t="s">
        <v>843</v>
      </c>
      <c r="C36" s="100" t="s">
        <v>844</v>
      </c>
      <c r="D36" s="101">
        <v>414532.0</v>
      </c>
      <c r="E36" s="100" t="s">
        <v>845</v>
      </c>
      <c r="F36" s="102" t="s">
        <v>810</v>
      </c>
      <c r="G36" s="100" t="s">
        <v>803</v>
      </c>
      <c r="H36" s="100" t="s">
        <v>811</v>
      </c>
      <c r="I36" s="103">
        <v>0.8229166666666666</v>
      </c>
      <c r="J36" s="103">
        <v>0.8645833333333334</v>
      </c>
      <c r="K36" s="100" t="s">
        <v>846</v>
      </c>
      <c r="L36" s="100" t="s">
        <v>812</v>
      </c>
      <c r="M36" s="100" t="s">
        <v>298</v>
      </c>
      <c r="N36" s="100"/>
      <c r="O36" s="100"/>
      <c r="P36" s="99"/>
      <c r="Q36" s="99"/>
      <c r="R36" s="99"/>
      <c r="S36" s="99"/>
      <c r="T36" s="99"/>
      <c r="U36" s="99"/>
      <c r="V36" s="99"/>
      <c r="W36" s="99"/>
      <c r="X36" s="99"/>
      <c r="Y36" s="99"/>
    </row>
    <row r="37" ht="15.75" customHeight="1">
      <c r="A37" s="100" t="s">
        <v>842</v>
      </c>
      <c r="B37" s="100" t="s">
        <v>813</v>
      </c>
      <c r="C37" s="100" t="s">
        <v>847</v>
      </c>
      <c r="D37" s="101">
        <v>414506.0</v>
      </c>
      <c r="E37" s="100" t="s">
        <v>848</v>
      </c>
      <c r="F37" s="102" t="s">
        <v>831</v>
      </c>
      <c r="G37" s="100" t="s">
        <v>799</v>
      </c>
      <c r="H37" s="100" t="s">
        <v>832</v>
      </c>
      <c r="I37" s="103">
        <v>0.4166666666666667</v>
      </c>
      <c r="J37" s="103">
        <v>0.4583333333333333</v>
      </c>
      <c r="K37" s="100" t="s">
        <v>849</v>
      </c>
      <c r="L37" s="100" t="s">
        <v>830</v>
      </c>
      <c r="M37" s="100" t="s">
        <v>298</v>
      </c>
      <c r="N37" s="100"/>
      <c r="O37" s="100"/>
      <c r="P37" s="99"/>
      <c r="Q37" s="99"/>
      <c r="R37" s="99"/>
      <c r="S37" s="99"/>
      <c r="T37" s="99"/>
      <c r="U37" s="99"/>
      <c r="V37" s="99"/>
      <c r="W37" s="99"/>
      <c r="X37" s="99"/>
      <c r="Y37" s="99"/>
    </row>
    <row r="38" ht="15.75" customHeight="1">
      <c r="A38" s="100" t="s">
        <v>842</v>
      </c>
      <c r="B38" s="100" t="s">
        <v>850</v>
      </c>
      <c r="C38" s="100" t="s">
        <v>851</v>
      </c>
      <c r="D38" s="101">
        <v>414860.0</v>
      </c>
      <c r="E38" s="100" t="s">
        <v>848</v>
      </c>
      <c r="F38" s="102" t="s">
        <v>852</v>
      </c>
      <c r="G38" s="100" t="s">
        <v>853</v>
      </c>
      <c r="H38" s="100" t="s">
        <v>834</v>
      </c>
      <c r="I38" s="103">
        <v>0.7083333333333334</v>
      </c>
      <c r="J38" s="103">
        <v>0.75</v>
      </c>
      <c r="K38" s="100" t="s">
        <v>854</v>
      </c>
      <c r="L38" s="100" t="s">
        <v>855</v>
      </c>
      <c r="M38" s="100" t="s">
        <v>298</v>
      </c>
      <c r="N38" s="100"/>
      <c r="O38" s="100"/>
      <c r="P38" s="99"/>
      <c r="Q38" s="99"/>
      <c r="R38" s="99"/>
      <c r="S38" s="99"/>
      <c r="T38" s="99"/>
      <c r="U38" s="99"/>
      <c r="V38" s="99"/>
      <c r="W38" s="99"/>
      <c r="X38" s="99"/>
      <c r="Y38" s="99"/>
    </row>
    <row r="39" ht="15.75" customHeight="1">
      <c r="A39" s="100" t="s">
        <v>842</v>
      </c>
      <c r="B39" s="100" t="s">
        <v>813</v>
      </c>
      <c r="C39" s="100" t="s">
        <v>847</v>
      </c>
      <c r="D39" s="101">
        <v>414873.0</v>
      </c>
      <c r="E39" s="100" t="s">
        <v>848</v>
      </c>
      <c r="F39" s="102" t="s">
        <v>856</v>
      </c>
      <c r="G39" s="100" t="s">
        <v>853</v>
      </c>
      <c r="H39" s="100" t="s">
        <v>800</v>
      </c>
      <c r="I39" s="103">
        <v>0.5416666666666666</v>
      </c>
      <c r="J39" s="103">
        <v>0.5833333333333334</v>
      </c>
      <c r="K39" s="100" t="s">
        <v>854</v>
      </c>
      <c r="L39" s="100" t="s">
        <v>855</v>
      </c>
      <c r="M39" s="100" t="s">
        <v>298</v>
      </c>
      <c r="N39" s="100"/>
      <c r="O39" s="100"/>
      <c r="P39" s="99"/>
      <c r="Q39" s="99"/>
      <c r="R39" s="99"/>
      <c r="S39" s="99"/>
      <c r="T39" s="99"/>
      <c r="U39" s="99"/>
      <c r="V39" s="99"/>
      <c r="W39" s="99"/>
      <c r="X39" s="99"/>
      <c r="Y39" s="99"/>
    </row>
    <row r="40" ht="15.75" customHeight="1">
      <c r="A40" s="100" t="s">
        <v>842</v>
      </c>
      <c r="B40" s="100" t="s">
        <v>819</v>
      </c>
      <c r="C40" s="100" t="s">
        <v>857</v>
      </c>
      <c r="D40" s="101">
        <v>414890.0</v>
      </c>
      <c r="E40" s="100" t="s">
        <v>848</v>
      </c>
      <c r="F40" s="102" t="s">
        <v>856</v>
      </c>
      <c r="G40" s="100" t="s">
        <v>853</v>
      </c>
      <c r="H40" s="100" t="s">
        <v>800</v>
      </c>
      <c r="I40" s="103">
        <v>0.59375</v>
      </c>
      <c r="J40" s="103">
        <v>0.6354166666666666</v>
      </c>
      <c r="K40" s="100" t="s">
        <v>854</v>
      </c>
      <c r="L40" s="100" t="s">
        <v>855</v>
      </c>
      <c r="M40" s="100" t="s">
        <v>298</v>
      </c>
      <c r="N40" s="100"/>
      <c r="O40" s="100"/>
      <c r="P40" s="99"/>
      <c r="Q40" s="99"/>
      <c r="R40" s="99"/>
      <c r="S40" s="99"/>
      <c r="T40" s="99"/>
      <c r="U40" s="99"/>
      <c r="V40" s="99"/>
      <c r="W40" s="99"/>
      <c r="X40" s="99"/>
      <c r="Y40" s="99"/>
    </row>
    <row r="41" ht="15.75" customHeight="1">
      <c r="A41" s="100" t="s">
        <v>842</v>
      </c>
      <c r="B41" s="100" t="s">
        <v>813</v>
      </c>
      <c r="C41" s="100" t="s">
        <v>858</v>
      </c>
      <c r="D41" s="101">
        <v>418198.0</v>
      </c>
      <c r="E41" s="100" t="s">
        <v>845</v>
      </c>
      <c r="F41" s="102" t="s">
        <v>837</v>
      </c>
      <c r="G41" s="100" t="s">
        <v>799</v>
      </c>
      <c r="H41" s="100" t="s">
        <v>838</v>
      </c>
      <c r="I41" s="103">
        <v>0.375</v>
      </c>
      <c r="J41" s="103">
        <v>0.4166666666666667</v>
      </c>
      <c r="K41" s="100" t="s">
        <v>859</v>
      </c>
      <c r="L41" s="100" t="s">
        <v>816</v>
      </c>
      <c r="M41" s="100" t="s">
        <v>298</v>
      </c>
      <c r="N41" s="100"/>
      <c r="O41" s="100"/>
      <c r="P41" s="99"/>
      <c r="Q41" s="99"/>
      <c r="R41" s="99"/>
      <c r="S41" s="99"/>
      <c r="T41" s="99"/>
      <c r="U41" s="99"/>
      <c r="V41" s="99"/>
      <c r="W41" s="99"/>
      <c r="X41" s="99"/>
      <c r="Y41" s="99"/>
    </row>
    <row r="42" ht="15.75" customHeight="1">
      <c r="A42" s="100" t="s">
        <v>842</v>
      </c>
      <c r="B42" s="100" t="s">
        <v>843</v>
      </c>
      <c r="C42" s="100" t="s">
        <v>860</v>
      </c>
      <c r="D42" s="101">
        <v>418208.0</v>
      </c>
      <c r="E42" s="100" t="s">
        <v>845</v>
      </c>
      <c r="F42" s="102" t="s">
        <v>837</v>
      </c>
      <c r="G42" s="100" t="s">
        <v>799</v>
      </c>
      <c r="H42" s="100" t="s">
        <v>838</v>
      </c>
      <c r="I42" s="103">
        <v>0.4270833333333333</v>
      </c>
      <c r="J42" s="103">
        <v>0.46875</v>
      </c>
      <c r="K42" s="100" t="s">
        <v>859</v>
      </c>
      <c r="L42" s="100" t="s">
        <v>816</v>
      </c>
      <c r="M42" s="100" t="s">
        <v>298</v>
      </c>
      <c r="N42" s="100"/>
      <c r="O42" s="100"/>
      <c r="P42" s="99"/>
      <c r="Q42" s="99"/>
      <c r="R42" s="99"/>
      <c r="S42" s="99"/>
      <c r="T42" s="99"/>
      <c r="U42" s="99"/>
      <c r="V42" s="99"/>
      <c r="W42" s="99"/>
      <c r="X42" s="99"/>
      <c r="Y42" s="99"/>
    </row>
    <row r="43" ht="15.75" customHeight="1">
      <c r="A43" s="100" t="s">
        <v>842</v>
      </c>
      <c r="B43" s="100" t="s">
        <v>843</v>
      </c>
      <c r="C43" s="100" t="s">
        <v>844</v>
      </c>
      <c r="D43" s="101">
        <v>418180.0</v>
      </c>
      <c r="E43" s="100" t="s">
        <v>845</v>
      </c>
      <c r="F43" s="102" t="s">
        <v>837</v>
      </c>
      <c r="G43" s="100" t="s">
        <v>799</v>
      </c>
      <c r="H43" s="100" t="s">
        <v>838</v>
      </c>
      <c r="I43" s="103">
        <v>0.4791666666666667</v>
      </c>
      <c r="J43" s="103">
        <v>0.5208333333333334</v>
      </c>
      <c r="K43" s="100" t="s">
        <v>859</v>
      </c>
      <c r="L43" s="100" t="s">
        <v>816</v>
      </c>
      <c r="M43" s="100" t="s">
        <v>298</v>
      </c>
      <c r="N43" s="100"/>
      <c r="O43" s="100"/>
      <c r="P43" s="99"/>
      <c r="Q43" s="99"/>
      <c r="R43" s="99"/>
      <c r="S43" s="99"/>
      <c r="T43" s="99"/>
      <c r="U43" s="99"/>
      <c r="V43" s="99"/>
      <c r="W43" s="99"/>
      <c r="X43" s="99"/>
      <c r="Y43" s="99"/>
    </row>
    <row r="44" ht="15.75" customHeight="1">
      <c r="A44" s="100" t="s">
        <v>861</v>
      </c>
      <c r="B44" s="100" t="s">
        <v>862</v>
      </c>
      <c r="C44" s="100" t="s">
        <v>863</v>
      </c>
      <c r="D44" s="101">
        <v>437440.0</v>
      </c>
      <c r="E44" s="100" t="s">
        <v>864</v>
      </c>
      <c r="F44" s="102" t="s">
        <v>865</v>
      </c>
      <c r="G44" s="100" t="s">
        <v>866</v>
      </c>
      <c r="H44" s="100" t="s">
        <v>822</v>
      </c>
      <c r="I44" s="103">
        <v>0.75</v>
      </c>
      <c r="J44" s="103">
        <v>0.7916666666666666</v>
      </c>
      <c r="K44" s="100" t="s">
        <v>867</v>
      </c>
      <c r="L44" s="100" t="s">
        <v>868</v>
      </c>
      <c r="M44" s="100" t="s">
        <v>869</v>
      </c>
      <c r="O44" s="100"/>
      <c r="P44" s="99"/>
      <c r="Q44" s="99"/>
      <c r="R44" s="99"/>
      <c r="S44" s="99"/>
      <c r="T44" s="99"/>
      <c r="U44" s="99"/>
      <c r="V44" s="99"/>
      <c r="W44" s="99"/>
      <c r="X44" s="99"/>
      <c r="Y44" s="99"/>
    </row>
    <row r="45" ht="15.75" customHeight="1">
      <c r="A45" s="100" t="s">
        <v>861</v>
      </c>
      <c r="B45" s="100" t="s">
        <v>862</v>
      </c>
      <c r="C45" s="100" t="s">
        <v>863</v>
      </c>
      <c r="D45" s="101">
        <v>437488.0</v>
      </c>
      <c r="E45" s="100" t="s">
        <v>864</v>
      </c>
      <c r="F45" s="102" t="s">
        <v>870</v>
      </c>
      <c r="G45" s="100" t="s">
        <v>866</v>
      </c>
      <c r="H45" s="100" t="s">
        <v>832</v>
      </c>
      <c r="I45" s="103">
        <v>0.8020833333333334</v>
      </c>
      <c r="J45" s="103">
        <v>0.84375</v>
      </c>
      <c r="K45" s="100" t="s">
        <v>867</v>
      </c>
      <c r="L45" s="100" t="s">
        <v>868</v>
      </c>
      <c r="M45" s="100" t="s">
        <v>871</v>
      </c>
      <c r="O45" s="100"/>
      <c r="P45" s="99"/>
      <c r="Q45" s="99"/>
      <c r="R45" s="99"/>
      <c r="S45" s="99"/>
      <c r="T45" s="99"/>
      <c r="U45" s="99"/>
      <c r="V45" s="99"/>
      <c r="W45" s="99"/>
      <c r="X45" s="99"/>
      <c r="Y45" s="99"/>
    </row>
    <row r="46" ht="15.75" customHeight="1">
      <c r="A46" s="100" t="s">
        <v>872</v>
      </c>
      <c r="B46" s="100" t="s">
        <v>873</v>
      </c>
      <c r="C46" s="100" t="s">
        <v>874</v>
      </c>
      <c r="D46" s="101">
        <v>414726.0</v>
      </c>
      <c r="E46" s="100" t="s">
        <v>848</v>
      </c>
      <c r="F46" s="102" t="s">
        <v>875</v>
      </c>
      <c r="G46" s="100" t="s">
        <v>853</v>
      </c>
      <c r="H46" s="100" t="s">
        <v>828</v>
      </c>
      <c r="I46" s="103">
        <v>0.4375</v>
      </c>
      <c r="J46" s="103">
        <v>0.5</v>
      </c>
      <c r="K46" s="100" t="s">
        <v>876</v>
      </c>
      <c r="L46" s="100" t="s">
        <v>877</v>
      </c>
      <c r="M46" s="100" t="s">
        <v>298</v>
      </c>
      <c r="N46" s="100"/>
      <c r="O46" s="100"/>
      <c r="P46" s="99"/>
      <c r="Q46" s="99"/>
      <c r="R46" s="99"/>
      <c r="S46" s="99"/>
      <c r="T46" s="99"/>
      <c r="U46" s="99"/>
      <c r="V46" s="99"/>
      <c r="W46" s="99"/>
      <c r="X46" s="99"/>
      <c r="Y46" s="99"/>
    </row>
    <row r="47" ht="15.75" customHeight="1">
      <c r="A47" s="100" t="s">
        <v>872</v>
      </c>
      <c r="B47" s="100" t="s">
        <v>878</v>
      </c>
      <c r="C47" s="100" t="s">
        <v>879</v>
      </c>
      <c r="D47" s="101">
        <v>414603.0</v>
      </c>
      <c r="E47" s="100" t="s">
        <v>845</v>
      </c>
      <c r="F47" s="102" t="s">
        <v>831</v>
      </c>
      <c r="G47" s="100" t="s">
        <v>799</v>
      </c>
      <c r="H47" s="100" t="s">
        <v>832</v>
      </c>
      <c r="I47" s="103">
        <v>0.7083333333333334</v>
      </c>
      <c r="J47" s="103">
        <v>0.7708333333333334</v>
      </c>
      <c r="K47" s="100" t="s">
        <v>880</v>
      </c>
      <c r="L47" s="100" t="s">
        <v>881</v>
      </c>
      <c r="M47" s="100" t="s">
        <v>298</v>
      </c>
      <c r="N47" s="100"/>
      <c r="O47" s="100"/>
      <c r="P47" s="99"/>
      <c r="Q47" s="99"/>
      <c r="R47" s="99"/>
      <c r="S47" s="99"/>
      <c r="T47" s="99"/>
      <c r="U47" s="99"/>
      <c r="V47" s="99"/>
      <c r="W47" s="99"/>
      <c r="X47" s="99"/>
      <c r="Y47" s="99"/>
    </row>
    <row r="48" ht="15.75" customHeight="1">
      <c r="A48" s="100" t="s">
        <v>882</v>
      </c>
      <c r="B48" s="100" t="s">
        <v>883</v>
      </c>
      <c r="C48" s="100" t="s">
        <v>884</v>
      </c>
      <c r="D48" s="101">
        <v>442443.0</v>
      </c>
      <c r="E48" s="100" t="s">
        <v>815</v>
      </c>
      <c r="F48" s="102" t="s">
        <v>865</v>
      </c>
      <c r="G48" s="100" t="s">
        <v>866</v>
      </c>
      <c r="H48" s="100" t="s">
        <v>822</v>
      </c>
      <c r="I48" s="103">
        <v>0.7291666666666666</v>
      </c>
      <c r="J48" s="103">
        <v>0.7916666666666666</v>
      </c>
      <c r="K48" s="100" t="s">
        <v>885</v>
      </c>
      <c r="L48" s="100" t="s">
        <v>886</v>
      </c>
      <c r="M48" s="100" t="s">
        <v>411</v>
      </c>
      <c r="P48" s="99"/>
      <c r="Q48" s="99"/>
      <c r="R48" s="99"/>
      <c r="S48" s="99"/>
      <c r="T48" s="99"/>
      <c r="U48" s="99"/>
      <c r="V48" s="99"/>
      <c r="W48" s="99"/>
      <c r="X48" s="99"/>
      <c r="Y48" s="99"/>
    </row>
    <row r="49" ht="15.75" customHeight="1">
      <c r="A49" s="100" t="s">
        <v>882</v>
      </c>
      <c r="B49" s="100" t="s">
        <v>883</v>
      </c>
      <c r="C49" s="100" t="s">
        <v>884</v>
      </c>
      <c r="D49" s="101">
        <v>442447.0</v>
      </c>
      <c r="E49" s="100" t="s">
        <v>815</v>
      </c>
      <c r="F49" s="102" t="s">
        <v>887</v>
      </c>
      <c r="G49" s="100" t="s">
        <v>866</v>
      </c>
      <c r="H49" s="100" t="s">
        <v>828</v>
      </c>
      <c r="I49" s="103">
        <v>0.7291666666666666</v>
      </c>
      <c r="J49" s="103">
        <v>0.7916666666666666</v>
      </c>
      <c r="K49" s="100" t="s">
        <v>885</v>
      </c>
      <c r="L49" s="100" t="s">
        <v>886</v>
      </c>
      <c r="M49" s="100" t="s">
        <v>888</v>
      </c>
      <c r="O49" s="100"/>
      <c r="P49" s="99"/>
      <c r="Q49" s="99"/>
      <c r="R49" s="99"/>
      <c r="S49" s="99"/>
      <c r="T49" s="99"/>
      <c r="U49" s="99"/>
      <c r="V49" s="99"/>
      <c r="W49" s="99"/>
      <c r="X49" s="99"/>
      <c r="Y49" s="99"/>
    </row>
    <row r="50" ht="15.75" customHeight="1">
      <c r="A50" s="100" t="s">
        <v>882</v>
      </c>
      <c r="B50" s="100" t="s">
        <v>889</v>
      </c>
      <c r="C50" s="100" t="s">
        <v>890</v>
      </c>
      <c r="D50" s="101">
        <v>442438.0</v>
      </c>
      <c r="E50" s="100" t="s">
        <v>809</v>
      </c>
      <c r="F50" s="102" t="s">
        <v>891</v>
      </c>
      <c r="G50" s="100" t="s">
        <v>866</v>
      </c>
      <c r="H50" s="100" t="s">
        <v>800</v>
      </c>
      <c r="I50" s="103">
        <v>0.375</v>
      </c>
      <c r="J50" s="103">
        <v>0.4583333333333333</v>
      </c>
      <c r="K50" s="100" t="s">
        <v>892</v>
      </c>
      <c r="L50" s="100" t="s">
        <v>886</v>
      </c>
      <c r="M50" s="100" t="s">
        <v>411</v>
      </c>
      <c r="P50" s="99"/>
      <c r="Q50" s="99"/>
      <c r="R50" s="99"/>
      <c r="S50" s="99"/>
      <c r="T50" s="99"/>
      <c r="U50" s="99"/>
      <c r="V50" s="99"/>
      <c r="W50" s="99"/>
      <c r="X50" s="99"/>
      <c r="Y50" s="99"/>
    </row>
    <row r="51" ht="15.75" customHeight="1">
      <c r="A51" s="100" t="s">
        <v>882</v>
      </c>
      <c r="B51" s="100" t="s">
        <v>893</v>
      </c>
      <c r="C51" s="100" t="s">
        <v>894</v>
      </c>
      <c r="D51" s="101">
        <v>442412.0</v>
      </c>
      <c r="E51" s="100" t="s">
        <v>815</v>
      </c>
      <c r="F51" s="102" t="s">
        <v>891</v>
      </c>
      <c r="G51" s="100" t="s">
        <v>866</v>
      </c>
      <c r="H51" s="100" t="s">
        <v>800</v>
      </c>
      <c r="I51" s="103">
        <v>0.46875</v>
      </c>
      <c r="J51" s="103">
        <v>0.53125</v>
      </c>
      <c r="K51" s="100" t="s">
        <v>885</v>
      </c>
      <c r="L51" s="100" t="s">
        <v>886</v>
      </c>
      <c r="M51" s="100" t="s">
        <v>411</v>
      </c>
      <c r="P51" s="99"/>
      <c r="Q51" s="99"/>
      <c r="R51" s="99"/>
      <c r="S51" s="99"/>
      <c r="T51" s="99"/>
      <c r="U51" s="99"/>
      <c r="V51" s="99"/>
      <c r="W51" s="99"/>
      <c r="X51" s="99"/>
      <c r="Y51" s="99"/>
    </row>
    <row r="52" ht="15.75" customHeight="1">
      <c r="A52" s="100" t="s">
        <v>882</v>
      </c>
      <c r="B52" s="100" t="s">
        <v>883</v>
      </c>
      <c r="C52" s="100" t="s">
        <v>895</v>
      </c>
      <c r="D52" s="101">
        <v>442426.0</v>
      </c>
      <c r="E52" s="100" t="s">
        <v>896</v>
      </c>
      <c r="F52" s="102" t="s">
        <v>891</v>
      </c>
      <c r="G52" s="100" t="s">
        <v>866</v>
      </c>
      <c r="H52" s="100" t="s">
        <v>800</v>
      </c>
      <c r="I52" s="103">
        <v>0.5416666666666666</v>
      </c>
      <c r="J52" s="103">
        <v>0.6041666666666666</v>
      </c>
      <c r="K52" s="100" t="s">
        <v>885</v>
      </c>
      <c r="L52" s="100" t="s">
        <v>886</v>
      </c>
      <c r="M52" s="100" t="s">
        <v>869</v>
      </c>
      <c r="O52" s="100"/>
      <c r="P52" s="99"/>
      <c r="Q52" s="99"/>
      <c r="R52" s="99"/>
      <c r="S52" s="99"/>
      <c r="T52" s="99"/>
      <c r="U52" s="99"/>
      <c r="V52" s="99"/>
      <c r="W52" s="99"/>
      <c r="X52" s="99"/>
      <c r="Y52" s="99"/>
    </row>
    <row r="53" ht="15.75" customHeight="1">
      <c r="A53" s="100" t="s">
        <v>897</v>
      </c>
      <c r="B53" s="100" t="s">
        <v>889</v>
      </c>
      <c r="C53" s="100" t="s">
        <v>898</v>
      </c>
      <c r="D53" s="101">
        <v>442268.0</v>
      </c>
      <c r="E53" s="100" t="s">
        <v>845</v>
      </c>
      <c r="F53" s="102" t="s">
        <v>899</v>
      </c>
      <c r="G53" s="100" t="s">
        <v>866</v>
      </c>
      <c r="H53" s="100" t="s">
        <v>811</v>
      </c>
      <c r="I53" s="103">
        <v>0.4166666666666667</v>
      </c>
      <c r="J53" s="103">
        <v>0.5</v>
      </c>
      <c r="K53" s="100" t="s">
        <v>900</v>
      </c>
      <c r="L53" s="100" t="s">
        <v>886</v>
      </c>
      <c r="M53" s="100" t="s">
        <v>411</v>
      </c>
      <c r="P53" s="99"/>
      <c r="Q53" s="99"/>
      <c r="R53" s="99"/>
      <c r="S53" s="99"/>
      <c r="T53" s="99"/>
      <c r="U53" s="99"/>
      <c r="V53" s="99"/>
      <c r="W53" s="99"/>
      <c r="X53" s="99"/>
      <c r="Y53" s="99"/>
    </row>
    <row r="54" ht="15.75" customHeight="1">
      <c r="A54" s="100" t="s">
        <v>897</v>
      </c>
      <c r="B54" s="100" t="s">
        <v>893</v>
      </c>
      <c r="C54" s="100" t="s">
        <v>901</v>
      </c>
      <c r="D54" s="101">
        <v>442281.0</v>
      </c>
      <c r="E54" s="100" t="s">
        <v>845</v>
      </c>
      <c r="F54" s="102" t="s">
        <v>865</v>
      </c>
      <c r="G54" s="100" t="s">
        <v>866</v>
      </c>
      <c r="H54" s="100" t="s">
        <v>822</v>
      </c>
      <c r="I54" s="103">
        <v>0.8020833333333334</v>
      </c>
      <c r="J54" s="103">
        <v>0.8645833333333334</v>
      </c>
      <c r="K54" s="100" t="s">
        <v>902</v>
      </c>
      <c r="L54" s="100" t="s">
        <v>886</v>
      </c>
      <c r="M54" s="100" t="s">
        <v>903</v>
      </c>
      <c r="O54" s="100"/>
      <c r="P54" s="99"/>
      <c r="Q54" s="99"/>
      <c r="R54" s="99"/>
      <c r="S54" s="99"/>
      <c r="T54" s="99"/>
      <c r="U54" s="99"/>
      <c r="V54" s="99"/>
      <c r="W54" s="99"/>
      <c r="X54" s="99"/>
      <c r="Y54" s="99"/>
    </row>
    <row r="55" ht="15.75" customHeight="1">
      <c r="A55" s="100" t="s">
        <v>897</v>
      </c>
      <c r="B55" s="100" t="s">
        <v>893</v>
      </c>
      <c r="C55" s="100" t="s">
        <v>901</v>
      </c>
      <c r="D55" s="101">
        <v>442283.0</v>
      </c>
      <c r="E55" s="100" t="s">
        <v>845</v>
      </c>
      <c r="F55" s="102" t="s">
        <v>887</v>
      </c>
      <c r="G55" s="100" t="s">
        <v>866</v>
      </c>
      <c r="H55" s="100" t="s">
        <v>828</v>
      </c>
      <c r="I55" s="103">
        <v>0.8020833333333334</v>
      </c>
      <c r="J55" s="103">
        <v>0.8645833333333334</v>
      </c>
      <c r="K55" s="100" t="s">
        <v>902</v>
      </c>
      <c r="L55" s="100" t="s">
        <v>886</v>
      </c>
      <c r="M55" s="100" t="s">
        <v>411</v>
      </c>
      <c r="P55" s="99"/>
      <c r="Q55" s="99"/>
      <c r="R55" s="99"/>
      <c r="S55" s="99"/>
      <c r="T55" s="99"/>
      <c r="U55" s="99"/>
      <c r="V55" s="99"/>
      <c r="W55" s="99"/>
      <c r="X55" s="99"/>
      <c r="Y55" s="99"/>
    </row>
    <row r="56" ht="15.75" customHeight="1">
      <c r="A56" s="100" t="s">
        <v>897</v>
      </c>
      <c r="B56" s="100" t="s">
        <v>889</v>
      </c>
      <c r="C56" s="100" t="s">
        <v>898</v>
      </c>
      <c r="D56" s="101">
        <v>442381.0</v>
      </c>
      <c r="E56" s="100" t="s">
        <v>845</v>
      </c>
      <c r="F56" s="102" t="s">
        <v>904</v>
      </c>
      <c r="G56" s="100" t="s">
        <v>866</v>
      </c>
      <c r="H56" s="100" t="s">
        <v>834</v>
      </c>
      <c r="I56" s="103">
        <v>0.7708333333333334</v>
      </c>
      <c r="J56" s="103">
        <v>0.8541666666666666</v>
      </c>
      <c r="K56" s="100" t="s">
        <v>900</v>
      </c>
      <c r="L56" s="100" t="s">
        <v>886</v>
      </c>
      <c r="M56" s="100" t="s">
        <v>411</v>
      </c>
      <c r="P56" s="99"/>
      <c r="Q56" s="99"/>
      <c r="R56" s="99"/>
      <c r="S56" s="99"/>
      <c r="T56" s="99"/>
      <c r="U56" s="99"/>
      <c r="V56" s="99"/>
      <c r="W56" s="99"/>
      <c r="X56" s="99"/>
      <c r="Y56" s="99"/>
    </row>
    <row r="57" ht="15.75" customHeight="1">
      <c r="A57" s="100" t="s">
        <v>905</v>
      </c>
      <c r="B57" s="100" t="s">
        <v>906</v>
      </c>
      <c r="C57" s="100" t="s">
        <v>907</v>
      </c>
      <c r="D57" s="101">
        <v>417622.0</v>
      </c>
      <c r="E57" s="100" t="s">
        <v>908</v>
      </c>
      <c r="F57" s="102" t="s">
        <v>810</v>
      </c>
      <c r="G57" s="100" t="s">
        <v>803</v>
      </c>
      <c r="H57" s="100" t="s">
        <v>811</v>
      </c>
      <c r="I57" s="103">
        <v>0.7083333333333334</v>
      </c>
      <c r="J57" s="103">
        <v>0.75</v>
      </c>
      <c r="K57" s="100" t="s">
        <v>909</v>
      </c>
      <c r="L57" s="100" t="s">
        <v>823</v>
      </c>
      <c r="M57" s="100" t="s">
        <v>298</v>
      </c>
      <c r="N57" s="100"/>
      <c r="O57" s="100"/>
      <c r="P57" s="99"/>
      <c r="Q57" s="99"/>
      <c r="R57" s="99"/>
      <c r="S57" s="99"/>
      <c r="T57" s="99"/>
      <c r="U57" s="99"/>
      <c r="V57" s="99"/>
      <c r="W57" s="99"/>
      <c r="X57" s="99"/>
      <c r="Y57" s="99"/>
    </row>
    <row r="58" ht="15.75" customHeight="1">
      <c r="A58" s="100" t="s">
        <v>905</v>
      </c>
      <c r="B58" s="100" t="s">
        <v>906</v>
      </c>
      <c r="C58" s="100" t="s">
        <v>907</v>
      </c>
      <c r="D58" s="101">
        <v>418519.0</v>
      </c>
      <c r="E58" s="100" t="s">
        <v>908</v>
      </c>
      <c r="F58" s="102" t="s">
        <v>821</v>
      </c>
      <c r="G58" s="100" t="s">
        <v>799</v>
      </c>
      <c r="H58" s="100" t="s">
        <v>822</v>
      </c>
      <c r="I58" s="103">
        <v>0.6979166666666666</v>
      </c>
      <c r="J58" s="103">
        <v>0.7395833333333334</v>
      </c>
      <c r="K58" s="100" t="s">
        <v>910</v>
      </c>
      <c r="L58" s="100" t="s">
        <v>911</v>
      </c>
      <c r="M58" s="100" t="s">
        <v>298</v>
      </c>
      <c r="N58" s="100"/>
      <c r="O58" s="100"/>
      <c r="P58" s="99"/>
      <c r="Q58" s="99"/>
      <c r="R58" s="99"/>
      <c r="S58" s="99"/>
      <c r="T58" s="99"/>
      <c r="U58" s="99"/>
      <c r="V58" s="99"/>
      <c r="W58" s="99"/>
      <c r="X58" s="99"/>
      <c r="Y58" s="99"/>
    </row>
    <row r="59" ht="15.75" customHeight="1">
      <c r="A59" s="100" t="s">
        <v>912</v>
      </c>
      <c r="B59" s="100" t="s">
        <v>913</v>
      </c>
      <c r="C59" s="100" t="s">
        <v>914</v>
      </c>
      <c r="D59" s="101">
        <v>414691.0</v>
      </c>
      <c r="E59" s="100" t="s">
        <v>815</v>
      </c>
      <c r="F59" s="102" t="s">
        <v>810</v>
      </c>
      <c r="G59" s="100" t="s">
        <v>803</v>
      </c>
      <c r="H59" s="100" t="s">
        <v>811</v>
      </c>
      <c r="I59" s="103">
        <v>0.7083333333333334</v>
      </c>
      <c r="J59" s="103">
        <v>0.75</v>
      </c>
      <c r="K59" s="100" t="s">
        <v>909</v>
      </c>
      <c r="L59" s="100" t="s">
        <v>824</v>
      </c>
      <c r="M59" s="100" t="s">
        <v>298</v>
      </c>
      <c r="N59" s="100"/>
      <c r="O59" s="100"/>
      <c r="P59" s="99"/>
      <c r="Q59" s="99"/>
      <c r="R59" s="99"/>
      <c r="S59" s="99"/>
      <c r="T59" s="99"/>
      <c r="U59" s="99"/>
      <c r="V59" s="99"/>
      <c r="W59" s="99"/>
      <c r="X59" s="99"/>
      <c r="Y59" s="99"/>
    </row>
    <row r="60" ht="15.75" customHeight="1">
      <c r="A60" s="100" t="s">
        <v>912</v>
      </c>
      <c r="B60" s="100" t="s">
        <v>915</v>
      </c>
      <c r="C60" s="100" t="s">
        <v>916</v>
      </c>
      <c r="D60" s="101">
        <v>414696.0</v>
      </c>
      <c r="E60" s="100" t="s">
        <v>815</v>
      </c>
      <c r="F60" s="102" t="s">
        <v>810</v>
      </c>
      <c r="G60" s="100" t="s">
        <v>803</v>
      </c>
      <c r="H60" s="100" t="s">
        <v>811</v>
      </c>
      <c r="I60" s="103">
        <v>0.7083333333333334</v>
      </c>
      <c r="J60" s="103">
        <v>0.75</v>
      </c>
      <c r="K60" s="100" t="s">
        <v>909</v>
      </c>
      <c r="L60" s="100" t="s">
        <v>824</v>
      </c>
      <c r="M60" s="100" t="s">
        <v>298</v>
      </c>
      <c r="N60" s="100"/>
      <c r="O60" s="100"/>
      <c r="P60" s="99"/>
      <c r="Q60" s="99"/>
      <c r="R60" s="99"/>
      <c r="S60" s="99"/>
      <c r="T60" s="99"/>
      <c r="U60" s="99"/>
      <c r="V60" s="99"/>
      <c r="W60" s="99"/>
      <c r="X60" s="99"/>
      <c r="Y60" s="99"/>
    </row>
    <row r="61" ht="15.75" customHeight="1">
      <c r="A61" s="100" t="s">
        <v>912</v>
      </c>
      <c r="B61" s="100" t="s">
        <v>913</v>
      </c>
      <c r="C61" s="100" t="s">
        <v>914</v>
      </c>
      <c r="D61" s="101">
        <v>417643.0</v>
      </c>
      <c r="E61" s="100" t="s">
        <v>815</v>
      </c>
      <c r="F61" s="102" t="s">
        <v>810</v>
      </c>
      <c r="G61" s="100" t="s">
        <v>803</v>
      </c>
      <c r="H61" s="100" t="s">
        <v>811</v>
      </c>
      <c r="I61" s="103">
        <v>0.7604166666666666</v>
      </c>
      <c r="J61" s="103">
        <v>0.8020833333333334</v>
      </c>
      <c r="K61" s="100" t="s">
        <v>909</v>
      </c>
      <c r="L61" s="100" t="s">
        <v>823</v>
      </c>
      <c r="M61" s="100" t="s">
        <v>298</v>
      </c>
      <c r="N61" s="100"/>
      <c r="O61" s="100"/>
      <c r="P61" s="99"/>
      <c r="Q61" s="99"/>
      <c r="R61" s="99"/>
      <c r="S61" s="99"/>
      <c r="T61" s="99"/>
      <c r="U61" s="99"/>
      <c r="V61" s="99"/>
      <c r="W61" s="99"/>
      <c r="X61" s="99"/>
      <c r="Y61" s="99"/>
    </row>
    <row r="62" ht="15.75" customHeight="1">
      <c r="A62" s="100" t="s">
        <v>912</v>
      </c>
      <c r="B62" s="100" t="s">
        <v>917</v>
      </c>
      <c r="C62" s="100" t="s">
        <v>918</v>
      </c>
      <c r="D62" s="101">
        <v>444361.0</v>
      </c>
      <c r="E62" s="100" t="s">
        <v>809</v>
      </c>
      <c r="F62" s="102" t="s">
        <v>810</v>
      </c>
      <c r="G62" s="100" t="s">
        <v>803</v>
      </c>
      <c r="H62" s="100" t="s">
        <v>811</v>
      </c>
      <c r="I62" s="103">
        <v>0.78125</v>
      </c>
      <c r="J62" s="103">
        <v>0.8229166666666666</v>
      </c>
      <c r="K62" s="100" t="s">
        <v>909</v>
      </c>
      <c r="L62" s="100" t="s">
        <v>919</v>
      </c>
      <c r="M62" s="100" t="s">
        <v>298</v>
      </c>
      <c r="N62" s="100"/>
      <c r="O62" s="100"/>
      <c r="P62" s="99"/>
      <c r="Q62" s="99"/>
      <c r="R62" s="99"/>
      <c r="S62" s="99"/>
      <c r="T62" s="99"/>
      <c r="U62" s="99"/>
      <c r="V62" s="99"/>
      <c r="W62" s="99"/>
      <c r="X62" s="99"/>
      <c r="Y62" s="99"/>
    </row>
    <row r="63" ht="15.75" customHeight="1">
      <c r="A63" s="100" t="s">
        <v>912</v>
      </c>
      <c r="B63" s="100" t="s">
        <v>915</v>
      </c>
      <c r="C63" s="100" t="s">
        <v>916</v>
      </c>
      <c r="D63" s="101">
        <v>417646.0</v>
      </c>
      <c r="E63" s="100" t="s">
        <v>815</v>
      </c>
      <c r="F63" s="102" t="s">
        <v>810</v>
      </c>
      <c r="G63" s="100" t="s">
        <v>803</v>
      </c>
      <c r="H63" s="100" t="s">
        <v>811</v>
      </c>
      <c r="I63" s="103">
        <v>0.8125</v>
      </c>
      <c r="J63" s="103">
        <v>0.8541666666666666</v>
      </c>
      <c r="K63" s="100" t="s">
        <v>909</v>
      </c>
      <c r="L63" s="100" t="s">
        <v>823</v>
      </c>
      <c r="M63" s="100" t="s">
        <v>298</v>
      </c>
      <c r="N63" s="100"/>
      <c r="O63" s="100"/>
      <c r="P63" s="99"/>
      <c r="Q63" s="99"/>
      <c r="R63" s="99"/>
      <c r="S63" s="99"/>
      <c r="T63" s="99"/>
      <c r="U63" s="99"/>
      <c r="V63" s="99"/>
      <c r="W63" s="99"/>
      <c r="X63" s="99"/>
      <c r="Y63" s="99"/>
    </row>
    <row r="64" ht="15.75" customHeight="1">
      <c r="A64" s="100" t="s">
        <v>912</v>
      </c>
      <c r="B64" s="100" t="s">
        <v>920</v>
      </c>
      <c r="C64" s="100" t="s">
        <v>921</v>
      </c>
      <c r="D64" s="101">
        <v>414482.0</v>
      </c>
      <c r="E64" s="100" t="s">
        <v>815</v>
      </c>
      <c r="F64" s="102" t="s">
        <v>821</v>
      </c>
      <c r="G64" s="100" t="s">
        <v>799</v>
      </c>
      <c r="H64" s="100" t="s">
        <v>822</v>
      </c>
      <c r="I64" s="103">
        <v>0.75</v>
      </c>
      <c r="J64" s="103">
        <v>0.7916666666666666</v>
      </c>
      <c r="K64" s="100" t="s">
        <v>910</v>
      </c>
      <c r="L64" s="100" t="s">
        <v>922</v>
      </c>
      <c r="M64" s="100" t="s">
        <v>298</v>
      </c>
      <c r="N64" s="100"/>
      <c r="O64" s="100"/>
      <c r="P64" s="99"/>
      <c r="Q64" s="99"/>
      <c r="R64" s="99"/>
      <c r="S64" s="99"/>
      <c r="T64" s="99"/>
      <c r="U64" s="99"/>
      <c r="V64" s="99"/>
      <c r="W64" s="99"/>
      <c r="X64" s="99"/>
      <c r="Y64" s="99"/>
    </row>
    <row r="65" ht="15.75" customHeight="1">
      <c r="A65" s="100" t="s">
        <v>912</v>
      </c>
      <c r="B65" s="100" t="s">
        <v>923</v>
      </c>
      <c r="C65" s="100" t="s">
        <v>924</v>
      </c>
      <c r="D65" s="101">
        <v>418521.0</v>
      </c>
      <c r="E65" s="100" t="s">
        <v>815</v>
      </c>
      <c r="F65" s="102" t="s">
        <v>821</v>
      </c>
      <c r="G65" s="100" t="s">
        <v>799</v>
      </c>
      <c r="H65" s="100" t="s">
        <v>822</v>
      </c>
      <c r="I65" s="103">
        <v>0.8020833333333334</v>
      </c>
      <c r="J65" s="103">
        <v>0.84375</v>
      </c>
      <c r="K65" s="100" t="s">
        <v>910</v>
      </c>
      <c r="L65" s="100" t="s">
        <v>911</v>
      </c>
      <c r="M65" s="100" t="s">
        <v>298</v>
      </c>
      <c r="N65" s="100"/>
      <c r="O65" s="100"/>
      <c r="P65" s="99"/>
      <c r="Q65" s="99"/>
      <c r="R65" s="99"/>
      <c r="S65" s="99"/>
      <c r="T65" s="99"/>
      <c r="U65" s="99"/>
      <c r="V65" s="99"/>
      <c r="W65" s="99"/>
      <c r="X65" s="99"/>
      <c r="Y65" s="99"/>
    </row>
    <row r="66" ht="15.75" customHeight="1">
      <c r="A66" s="100" t="s">
        <v>912</v>
      </c>
      <c r="B66" s="100" t="s">
        <v>923</v>
      </c>
      <c r="C66" s="100" t="s">
        <v>924</v>
      </c>
      <c r="D66" s="101">
        <v>417673.0</v>
      </c>
      <c r="E66" s="100" t="s">
        <v>815</v>
      </c>
      <c r="F66" s="102" t="s">
        <v>827</v>
      </c>
      <c r="G66" s="100" t="s">
        <v>799</v>
      </c>
      <c r="H66" s="100" t="s">
        <v>828</v>
      </c>
      <c r="I66" s="103">
        <v>0.7083333333333334</v>
      </c>
      <c r="J66" s="103">
        <v>0.75</v>
      </c>
      <c r="K66" s="100" t="s">
        <v>910</v>
      </c>
      <c r="L66" s="100" t="s">
        <v>823</v>
      </c>
      <c r="M66" s="100" t="s">
        <v>298</v>
      </c>
      <c r="N66" s="100"/>
      <c r="O66" s="100"/>
      <c r="P66" s="99"/>
      <c r="Q66" s="99"/>
      <c r="R66" s="99"/>
      <c r="S66" s="99"/>
      <c r="T66" s="99"/>
      <c r="U66" s="99"/>
      <c r="V66" s="99"/>
      <c r="W66" s="99"/>
      <c r="X66" s="99"/>
      <c r="Y66" s="99"/>
    </row>
    <row r="67" ht="15.75" customHeight="1">
      <c r="A67" s="100" t="s">
        <v>912</v>
      </c>
      <c r="B67" s="100" t="s">
        <v>913</v>
      </c>
      <c r="C67" s="100" t="s">
        <v>914</v>
      </c>
      <c r="D67" s="101">
        <v>414519.0</v>
      </c>
      <c r="E67" s="100" t="s">
        <v>815</v>
      </c>
      <c r="F67" s="102" t="s">
        <v>831</v>
      </c>
      <c r="G67" s="100" t="s">
        <v>799</v>
      </c>
      <c r="H67" s="100" t="s">
        <v>832</v>
      </c>
      <c r="I67" s="103">
        <v>0.7291666666666666</v>
      </c>
      <c r="J67" s="103">
        <v>0.7708333333333334</v>
      </c>
      <c r="K67" s="100" t="s">
        <v>910</v>
      </c>
      <c r="L67" s="100" t="s">
        <v>922</v>
      </c>
      <c r="M67" s="100" t="s">
        <v>298</v>
      </c>
      <c r="N67" s="100"/>
      <c r="O67" s="100"/>
      <c r="P67" s="99"/>
      <c r="Q67" s="99"/>
      <c r="R67" s="99"/>
      <c r="S67" s="99"/>
      <c r="T67" s="99"/>
      <c r="U67" s="99"/>
      <c r="V67" s="99"/>
      <c r="W67" s="99"/>
      <c r="X67" s="99"/>
      <c r="Y67" s="99"/>
    </row>
    <row r="68" ht="15.75" customHeight="1">
      <c r="A68" s="100" t="s">
        <v>912</v>
      </c>
      <c r="B68" s="100" t="s">
        <v>920</v>
      </c>
      <c r="C68" s="100" t="s">
        <v>921</v>
      </c>
      <c r="D68" s="101">
        <v>414743.0</v>
      </c>
      <c r="E68" s="100" t="s">
        <v>815</v>
      </c>
      <c r="F68" s="102" t="s">
        <v>831</v>
      </c>
      <c r="G68" s="100" t="s">
        <v>799</v>
      </c>
      <c r="H68" s="100" t="s">
        <v>832</v>
      </c>
      <c r="I68" s="103">
        <v>0.7291666666666666</v>
      </c>
      <c r="J68" s="103">
        <v>0.7708333333333334</v>
      </c>
      <c r="K68" s="100" t="s">
        <v>910</v>
      </c>
      <c r="L68" s="100" t="s">
        <v>830</v>
      </c>
      <c r="M68" s="100" t="s">
        <v>298</v>
      </c>
      <c r="N68" s="100"/>
      <c r="O68" s="100"/>
      <c r="P68" s="99"/>
      <c r="Q68" s="99"/>
      <c r="R68" s="99"/>
      <c r="S68" s="99"/>
      <c r="T68" s="99"/>
      <c r="U68" s="99"/>
      <c r="V68" s="99"/>
      <c r="W68" s="99"/>
      <c r="X68" s="99"/>
      <c r="Y68" s="99"/>
    </row>
    <row r="69" ht="15.75" customHeight="1">
      <c r="A69" s="100" t="s">
        <v>912</v>
      </c>
      <c r="B69" s="100" t="s">
        <v>913</v>
      </c>
      <c r="C69" s="100" t="s">
        <v>914</v>
      </c>
      <c r="D69" s="101">
        <v>414535.0</v>
      </c>
      <c r="E69" s="100" t="s">
        <v>815</v>
      </c>
      <c r="F69" s="102" t="s">
        <v>831</v>
      </c>
      <c r="G69" s="100" t="s">
        <v>799</v>
      </c>
      <c r="H69" s="100" t="s">
        <v>832</v>
      </c>
      <c r="I69" s="103">
        <v>0.7708333333333334</v>
      </c>
      <c r="J69" s="103">
        <v>0.8125</v>
      </c>
      <c r="K69" s="100" t="s">
        <v>910</v>
      </c>
      <c r="L69" s="100" t="s">
        <v>830</v>
      </c>
      <c r="M69" s="100" t="s">
        <v>298</v>
      </c>
      <c r="N69" s="100"/>
      <c r="O69" s="100"/>
      <c r="P69" s="99"/>
      <c r="Q69" s="99"/>
      <c r="R69" s="99"/>
      <c r="S69" s="99"/>
      <c r="T69" s="99"/>
      <c r="U69" s="99"/>
      <c r="V69" s="99"/>
      <c r="W69" s="99"/>
      <c r="X69" s="99"/>
      <c r="Y69" s="99"/>
    </row>
    <row r="70" ht="15.75" customHeight="1">
      <c r="A70" s="100" t="s">
        <v>912</v>
      </c>
      <c r="B70" s="100" t="s">
        <v>913</v>
      </c>
      <c r="C70" s="100" t="s">
        <v>914</v>
      </c>
      <c r="D70" s="101">
        <v>417846.0</v>
      </c>
      <c r="E70" s="100" t="s">
        <v>815</v>
      </c>
      <c r="F70" s="102" t="s">
        <v>833</v>
      </c>
      <c r="G70" s="100" t="s">
        <v>803</v>
      </c>
      <c r="H70" s="100" t="s">
        <v>834</v>
      </c>
      <c r="I70" s="103">
        <v>0.7083333333333334</v>
      </c>
      <c r="J70" s="103">
        <v>0.75</v>
      </c>
      <c r="K70" s="100" t="s">
        <v>909</v>
      </c>
      <c r="L70" s="100" t="s">
        <v>823</v>
      </c>
      <c r="M70" s="100" t="s">
        <v>298</v>
      </c>
      <c r="N70" s="100"/>
      <c r="O70" s="100"/>
      <c r="P70" s="99"/>
      <c r="Q70" s="99"/>
      <c r="R70" s="99"/>
      <c r="S70" s="99"/>
      <c r="T70" s="99"/>
      <c r="U70" s="99"/>
      <c r="V70" s="99"/>
      <c r="W70" s="99"/>
      <c r="X70" s="99"/>
      <c r="Y70" s="99"/>
    </row>
    <row r="71" ht="15.75" customHeight="1">
      <c r="A71" s="100" t="s">
        <v>912</v>
      </c>
      <c r="B71" s="100" t="s">
        <v>917</v>
      </c>
      <c r="C71" s="100" t="s">
        <v>918</v>
      </c>
      <c r="D71" s="101">
        <v>419411.0</v>
      </c>
      <c r="E71" s="100" t="s">
        <v>809</v>
      </c>
      <c r="F71" s="102" t="s">
        <v>833</v>
      </c>
      <c r="G71" s="100" t="s">
        <v>799</v>
      </c>
      <c r="H71" s="100" t="s">
        <v>834</v>
      </c>
      <c r="I71" s="103">
        <v>0.7291666666666666</v>
      </c>
      <c r="J71" s="103">
        <v>0.7708333333333334</v>
      </c>
      <c r="K71" s="100" t="s">
        <v>910</v>
      </c>
      <c r="L71" s="100" t="s">
        <v>925</v>
      </c>
      <c r="M71" s="100" t="s">
        <v>298</v>
      </c>
      <c r="N71" s="100"/>
      <c r="O71" s="100"/>
      <c r="P71" s="99"/>
      <c r="Q71" s="99"/>
      <c r="R71" s="99"/>
      <c r="S71" s="99"/>
      <c r="T71" s="99"/>
      <c r="U71" s="99"/>
      <c r="V71" s="99"/>
      <c r="W71" s="99"/>
      <c r="X71" s="99"/>
      <c r="Y71" s="99"/>
    </row>
    <row r="72" ht="15.75" customHeight="1">
      <c r="A72" s="100" t="s">
        <v>912</v>
      </c>
      <c r="B72" s="100" t="s">
        <v>923</v>
      </c>
      <c r="C72" s="100" t="s">
        <v>924</v>
      </c>
      <c r="D72" s="101">
        <v>442331.0</v>
      </c>
      <c r="E72" s="100" t="s">
        <v>815</v>
      </c>
      <c r="F72" s="102" t="s">
        <v>833</v>
      </c>
      <c r="G72" s="100" t="s">
        <v>799</v>
      </c>
      <c r="H72" s="100" t="s">
        <v>834</v>
      </c>
      <c r="I72" s="103">
        <v>0.7395833333333334</v>
      </c>
      <c r="J72" s="103">
        <v>0.78125</v>
      </c>
      <c r="K72" s="100" t="s">
        <v>910</v>
      </c>
      <c r="L72" s="100" t="s">
        <v>926</v>
      </c>
      <c r="M72" s="100" t="s">
        <v>298</v>
      </c>
      <c r="N72" s="100"/>
      <c r="O72" s="100"/>
      <c r="P72" s="99"/>
      <c r="Q72" s="99"/>
      <c r="R72" s="99"/>
      <c r="S72" s="99"/>
      <c r="T72" s="99"/>
      <c r="U72" s="99"/>
      <c r="V72" s="99"/>
      <c r="W72" s="99"/>
      <c r="X72" s="99"/>
      <c r="Y72" s="99"/>
    </row>
    <row r="73" ht="15.75" customHeight="1">
      <c r="A73" s="100" t="s">
        <v>912</v>
      </c>
      <c r="B73" s="100" t="s">
        <v>920</v>
      </c>
      <c r="C73" s="100" t="s">
        <v>921</v>
      </c>
      <c r="D73" s="101">
        <v>417856.0</v>
      </c>
      <c r="E73" s="100" t="s">
        <v>815</v>
      </c>
      <c r="F73" s="102" t="s">
        <v>833</v>
      </c>
      <c r="G73" s="100" t="s">
        <v>803</v>
      </c>
      <c r="H73" s="100" t="s">
        <v>834</v>
      </c>
      <c r="I73" s="103">
        <v>0.7604166666666666</v>
      </c>
      <c r="J73" s="103">
        <v>0.8020833333333334</v>
      </c>
      <c r="K73" s="100" t="s">
        <v>909</v>
      </c>
      <c r="L73" s="100" t="s">
        <v>823</v>
      </c>
      <c r="M73" s="100" t="s">
        <v>298</v>
      </c>
      <c r="N73" s="100"/>
      <c r="O73" s="100"/>
      <c r="P73" s="99"/>
      <c r="Q73" s="99"/>
      <c r="R73" s="99"/>
      <c r="S73" s="99"/>
      <c r="T73" s="99"/>
      <c r="U73" s="99"/>
      <c r="V73" s="99"/>
      <c r="W73" s="99"/>
      <c r="X73" s="99"/>
      <c r="Y73" s="99"/>
    </row>
    <row r="74" ht="15.75" customHeight="1">
      <c r="A74" s="100" t="s">
        <v>912</v>
      </c>
      <c r="B74" s="100" t="s">
        <v>923</v>
      </c>
      <c r="C74" s="100" t="s">
        <v>924</v>
      </c>
      <c r="D74" s="101">
        <v>414944.0</v>
      </c>
      <c r="E74" s="100" t="s">
        <v>815</v>
      </c>
      <c r="F74" s="102" t="s">
        <v>798</v>
      </c>
      <c r="G74" s="100" t="s">
        <v>799</v>
      </c>
      <c r="H74" s="100" t="s">
        <v>800</v>
      </c>
      <c r="I74" s="103">
        <v>0.4375</v>
      </c>
      <c r="J74" s="103">
        <v>0.4791666666666667</v>
      </c>
      <c r="K74" s="100" t="s">
        <v>910</v>
      </c>
      <c r="L74" s="100" t="s">
        <v>824</v>
      </c>
      <c r="M74" s="100" t="s">
        <v>298</v>
      </c>
      <c r="N74" s="100"/>
      <c r="O74" s="100"/>
      <c r="P74" s="99"/>
      <c r="Q74" s="99"/>
      <c r="R74" s="99"/>
      <c r="S74" s="99"/>
      <c r="T74" s="99"/>
      <c r="U74" s="99"/>
      <c r="V74" s="99"/>
      <c r="W74" s="99"/>
      <c r="X74" s="99"/>
      <c r="Y74" s="99"/>
    </row>
    <row r="75" ht="15.75" customHeight="1">
      <c r="A75" s="100" t="s">
        <v>927</v>
      </c>
      <c r="B75" s="100" t="s">
        <v>917</v>
      </c>
      <c r="C75" s="100" t="s">
        <v>928</v>
      </c>
      <c r="D75" s="101">
        <v>419401.0</v>
      </c>
      <c r="E75" s="100" t="s">
        <v>845</v>
      </c>
      <c r="F75" s="102" t="s">
        <v>833</v>
      </c>
      <c r="G75" s="100" t="s">
        <v>799</v>
      </c>
      <c r="H75" s="100" t="s">
        <v>834</v>
      </c>
      <c r="I75" s="103">
        <v>0.78125</v>
      </c>
      <c r="J75" s="103">
        <v>0.8229166666666666</v>
      </c>
      <c r="K75" s="100" t="s">
        <v>849</v>
      </c>
      <c r="L75" s="100" t="s">
        <v>925</v>
      </c>
      <c r="M75" s="100" t="s">
        <v>298</v>
      </c>
      <c r="N75" s="100"/>
      <c r="O75" s="100"/>
      <c r="P75" s="99"/>
      <c r="Q75" s="99"/>
      <c r="R75" s="99"/>
      <c r="S75" s="99"/>
      <c r="T75" s="99"/>
      <c r="U75" s="99"/>
      <c r="V75" s="99"/>
      <c r="W75" s="99"/>
      <c r="X75" s="99"/>
      <c r="Y75" s="99"/>
    </row>
    <row r="76" ht="15.75" customHeight="1">
      <c r="A76" s="100" t="s">
        <v>929</v>
      </c>
      <c r="B76" s="100" t="s">
        <v>930</v>
      </c>
      <c r="C76" s="100" t="s">
        <v>931</v>
      </c>
      <c r="D76" s="101">
        <v>443007.0</v>
      </c>
      <c r="E76" s="100" t="s">
        <v>848</v>
      </c>
      <c r="F76" s="102" t="s">
        <v>932</v>
      </c>
      <c r="G76" s="100" t="s">
        <v>853</v>
      </c>
      <c r="H76" s="100" t="s">
        <v>811</v>
      </c>
      <c r="I76" s="103">
        <v>0.5208333333333334</v>
      </c>
      <c r="J76" s="103">
        <v>0.6041666666666666</v>
      </c>
      <c r="K76" s="100" t="s">
        <v>933</v>
      </c>
      <c r="L76" s="100" t="s">
        <v>877</v>
      </c>
      <c r="M76" s="100" t="s">
        <v>298</v>
      </c>
      <c r="N76" s="100"/>
      <c r="O76" s="100"/>
      <c r="P76" s="99"/>
      <c r="Q76" s="99"/>
      <c r="R76" s="99"/>
      <c r="S76" s="99"/>
      <c r="T76" s="99"/>
      <c r="U76" s="99"/>
      <c r="V76" s="99"/>
      <c r="W76" s="99"/>
      <c r="X76" s="99"/>
      <c r="Y76" s="99"/>
    </row>
    <row r="77" ht="15.75" customHeight="1">
      <c r="A77" s="100" t="s">
        <v>929</v>
      </c>
      <c r="B77" s="100" t="s">
        <v>934</v>
      </c>
      <c r="C77" s="100" t="s">
        <v>935</v>
      </c>
      <c r="D77" s="101">
        <v>414443.0</v>
      </c>
      <c r="E77" s="100" t="s">
        <v>848</v>
      </c>
      <c r="F77" s="102" t="s">
        <v>932</v>
      </c>
      <c r="G77" s="100" t="s">
        <v>853</v>
      </c>
      <c r="H77" s="100" t="s">
        <v>811</v>
      </c>
      <c r="I77" s="103">
        <v>0.5416666666666666</v>
      </c>
      <c r="J77" s="103">
        <v>0.625</v>
      </c>
      <c r="K77" s="100" t="s">
        <v>933</v>
      </c>
      <c r="L77" s="100" t="s">
        <v>855</v>
      </c>
      <c r="M77" s="100" t="s">
        <v>298</v>
      </c>
      <c r="N77" s="100"/>
      <c r="O77" s="100"/>
      <c r="P77" s="99"/>
      <c r="Q77" s="99"/>
      <c r="R77" s="99"/>
      <c r="S77" s="99"/>
      <c r="T77" s="99"/>
      <c r="U77" s="99"/>
      <c r="V77" s="99"/>
      <c r="W77" s="99"/>
      <c r="X77" s="99"/>
      <c r="Y77" s="99"/>
    </row>
    <row r="78" ht="15.75" customHeight="1">
      <c r="A78" s="100" t="s">
        <v>929</v>
      </c>
      <c r="B78" s="100" t="s">
        <v>936</v>
      </c>
      <c r="C78" s="100" t="s">
        <v>937</v>
      </c>
      <c r="D78" s="101">
        <v>443014.0</v>
      </c>
      <c r="E78" s="100" t="s">
        <v>848</v>
      </c>
      <c r="F78" s="102" t="s">
        <v>932</v>
      </c>
      <c r="G78" s="100" t="s">
        <v>853</v>
      </c>
      <c r="H78" s="100" t="s">
        <v>811</v>
      </c>
      <c r="I78" s="103">
        <v>0.6145833333333334</v>
      </c>
      <c r="J78" s="103">
        <v>0.6979166666666666</v>
      </c>
      <c r="K78" s="100" t="s">
        <v>933</v>
      </c>
      <c r="L78" s="100" t="s">
        <v>877</v>
      </c>
      <c r="M78" s="100" t="s">
        <v>298</v>
      </c>
      <c r="N78" s="100"/>
      <c r="O78" s="100"/>
      <c r="P78" s="99"/>
      <c r="Q78" s="99"/>
      <c r="R78" s="99"/>
      <c r="S78" s="99"/>
      <c r="T78" s="99"/>
      <c r="U78" s="99"/>
      <c r="V78" s="99"/>
      <c r="W78" s="99"/>
      <c r="X78" s="99"/>
      <c r="Y78" s="99"/>
    </row>
    <row r="79" ht="15.75" customHeight="1">
      <c r="A79" s="100" t="s">
        <v>929</v>
      </c>
      <c r="B79" s="100" t="s">
        <v>934</v>
      </c>
      <c r="C79" s="100" t="s">
        <v>935</v>
      </c>
      <c r="D79" s="101">
        <v>414613.0</v>
      </c>
      <c r="E79" s="100" t="s">
        <v>848</v>
      </c>
      <c r="F79" s="102" t="s">
        <v>938</v>
      </c>
      <c r="G79" s="100" t="s">
        <v>853</v>
      </c>
      <c r="H79" s="100" t="s">
        <v>822</v>
      </c>
      <c r="I79" s="103">
        <v>0.4166666666666667</v>
      </c>
      <c r="J79" s="103">
        <v>0.5</v>
      </c>
      <c r="K79" s="100" t="s">
        <v>933</v>
      </c>
      <c r="L79" s="100" t="s">
        <v>939</v>
      </c>
      <c r="M79" s="100" t="s">
        <v>298</v>
      </c>
      <c r="N79" s="100"/>
      <c r="O79" s="100"/>
      <c r="P79" s="99"/>
      <c r="Q79" s="99"/>
      <c r="R79" s="99"/>
      <c r="S79" s="99"/>
      <c r="T79" s="99"/>
      <c r="U79" s="99"/>
      <c r="V79" s="99"/>
      <c r="W79" s="99"/>
      <c r="X79" s="99"/>
      <c r="Y79" s="99"/>
    </row>
    <row r="80" ht="15.75" customHeight="1">
      <c r="A80" s="100" t="s">
        <v>929</v>
      </c>
      <c r="B80" s="100" t="s">
        <v>934</v>
      </c>
      <c r="C80" s="100" t="s">
        <v>935</v>
      </c>
      <c r="D80" s="101">
        <v>414622.0</v>
      </c>
      <c r="E80" s="100" t="s">
        <v>848</v>
      </c>
      <c r="F80" s="102" t="s">
        <v>938</v>
      </c>
      <c r="G80" s="100" t="s">
        <v>853</v>
      </c>
      <c r="H80" s="100" t="s">
        <v>822</v>
      </c>
      <c r="I80" s="103">
        <v>0.5208333333333334</v>
      </c>
      <c r="J80" s="103">
        <v>0.6041666666666666</v>
      </c>
      <c r="K80" s="100" t="s">
        <v>933</v>
      </c>
      <c r="L80" s="100" t="s">
        <v>939</v>
      </c>
      <c r="M80" s="100" t="s">
        <v>298</v>
      </c>
      <c r="N80" s="100"/>
      <c r="O80" s="100"/>
      <c r="P80" s="99"/>
      <c r="Q80" s="99"/>
      <c r="R80" s="99"/>
      <c r="S80" s="99"/>
      <c r="T80" s="99"/>
      <c r="U80" s="99"/>
      <c r="V80" s="99"/>
      <c r="W80" s="99"/>
      <c r="X80" s="99"/>
      <c r="Y80" s="99"/>
    </row>
    <row r="81" ht="15.75" customHeight="1">
      <c r="A81" s="100" t="s">
        <v>929</v>
      </c>
      <c r="B81" s="100" t="s">
        <v>936</v>
      </c>
      <c r="C81" s="100" t="s">
        <v>937</v>
      </c>
      <c r="D81" s="101">
        <v>414741.0</v>
      </c>
      <c r="E81" s="100" t="s">
        <v>848</v>
      </c>
      <c r="F81" s="102" t="s">
        <v>875</v>
      </c>
      <c r="G81" s="100" t="s">
        <v>853</v>
      </c>
      <c r="H81" s="100" t="s">
        <v>828</v>
      </c>
      <c r="I81" s="103">
        <v>0.5208333333333334</v>
      </c>
      <c r="J81" s="103">
        <v>0.6041666666666666</v>
      </c>
      <c r="K81" s="100" t="s">
        <v>933</v>
      </c>
      <c r="L81" s="100" t="s">
        <v>877</v>
      </c>
      <c r="M81" s="100" t="s">
        <v>298</v>
      </c>
      <c r="N81" s="100"/>
      <c r="O81" s="100"/>
      <c r="P81" s="99"/>
      <c r="Q81" s="99"/>
      <c r="R81" s="99"/>
      <c r="S81" s="99"/>
      <c r="T81" s="99"/>
      <c r="U81" s="99"/>
      <c r="V81" s="99"/>
      <c r="W81" s="99"/>
      <c r="X81" s="99"/>
      <c r="Y81" s="99"/>
    </row>
    <row r="82" ht="15.75" customHeight="1">
      <c r="A82" s="100" t="s">
        <v>929</v>
      </c>
      <c r="B82" s="100" t="s">
        <v>940</v>
      </c>
      <c r="C82" s="100" t="s">
        <v>941</v>
      </c>
      <c r="D82" s="101">
        <v>414779.0</v>
      </c>
      <c r="E82" s="100" t="s">
        <v>848</v>
      </c>
      <c r="F82" s="102" t="s">
        <v>875</v>
      </c>
      <c r="G82" s="100" t="s">
        <v>853</v>
      </c>
      <c r="H82" s="100" t="s">
        <v>828</v>
      </c>
      <c r="I82" s="103">
        <v>0.6145833333333334</v>
      </c>
      <c r="J82" s="103">
        <v>0.6979166666666666</v>
      </c>
      <c r="K82" s="100" t="s">
        <v>933</v>
      </c>
      <c r="L82" s="100" t="s">
        <v>877</v>
      </c>
      <c r="M82" s="100" t="s">
        <v>298</v>
      </c>
      <c r="N82" s="100"/>
      <c r="O82" s="100"/>
      <c r="P82" s="99"/>
      <c r="Q82" s="99"/>
      <c r="R82" s="99"/>
      <c r="S82" s="99"/>
      <c r="T82" s="99"/>
      <c r="U82" s="99"/>
      <c r="V82" s="99"/>
      <c r="W82" s="99"/>
      <c r="X82" s="99"/>
      <c r="Y82" s="99"/>
    </row>
    <row r="83" ht="15.75" customHeight="1">
      <c r="A83" s="100" t="s">
        <v>929</v>
      </c>
      <c r="B83" s="100" t="s">
        <v>942</v>
      </c>
      <c r="C83" s="100" t="s">
        <v>943</v>
      </c>
      <c r="D83" s="101">
        <v>414832.0</v>
      </c>
      <c r="E83" s="100" t="s">
        <v>848</v>
      </c>
      <c r="F83" s="104" t="s">
        <v>944</v>
      </c>
      <c r="G83" s="100" t="s">
        <v>853</v>
      </c>
      <c r="H83" s="100" t="s">
        <v>832</v>
      </c>
      <c r="I83" s="103">
        <v>0.4166666666666667</v>
      </c>
      <c r="J83" s="103">
        <v>0.5</v>
      </c>
      <c r="K83" s="100" t="s">
        <v>933</v>
      </c>
      <c r="L83" s="100" t="s">
        <v>877</v>
      </c>
      <c r="M83" s="100" t="s">
        <v>298</v>
      </c>
      <c r="N83" s="100"/>
      <c r="O83" s="100"/>
      <c r="P83" s="99"/>
      <c r="Q83" s="99"/>
      <c r="R83" s="99"/>
      <c r="S83" s="99"/>
      <c r="T83" s="99"/>
      <c r="U83" s="99"/>
      <c r="V83" s="99"/>
      <c r="W83" s="99"/>
      <c r="X83" s="99"/>
      <c r="Y83" s="99"/>
    </row>
    <row r="84" ht="15.75" customHeight="1">
      <c r="A84" s="100" t="s">
        <v>929</v>
      </c>
      <c r="B84" s="100" t="s">
        <v>934</v>
      </c>
      <c r="C84" s="100" t="s">
        <v>935</v>
      </c>
      <c r="D84" s="101">
        <v>414839.0</v>
      </c>
      <c r="E84" s="100" t="s">
        <v>848</v>
      </c>
      <c r="F84" s="102" t="s">
        <v>944</v>
      </c>
      <c r="G84" s="100" t="s">
        <v>853</v>
      </c>
      <c r="H84" s="100" t="s">
        <v>832</v>
      </c>
      <c r="I84" s="103">
        <v>0.5104166666666666</v>
      </c>
      <c r="J84" s="103">
        <v>0.59375</v>
      </c>
      <c r="K84" s="100" t="s">
        <v>933</v>
      </c>
      <c r="L84" s="100" t="s">
        <v>877</v>
      </c>
      <c r="M84" s="100" t="s">
        <v>298</v>
      </c>
      <c r="N84" s="100"/>
      <c r="O84" s="100"/>
      <c r="P84" s="99"/>
      <c r="Q84" s="99"/>
      <c r="R84" s="99"/>
      <c r="S84" s="99"/>
      <c r="T84" s="99"/>
      <c r="U84" s="99"/>
      <c r="V84" s="99"/>
      <c r="W84" s="99"/>
      <c r="X84" s="99"/>
      <c r="Y84" s="99"/>
    </row>
    <row r="85" ht="15.75" customHeight="1">
      <c r="A85" s="100" t="s">
        <v>929</v>
      </c>
      <c r="B85" s="100" t="s">
        <v>940</v>
      </c>
      <c r="C85" s="100" t="s">
        <v>941</v>
      </c>
      <c r="D85" s="101">
        <v>414821.0</v>
      </c>
      <c r="E85" s="100" t="s">
        <v>848</v>
      </c>
      <c r="F85" s="102" t="s">
        <v>944</v>
      </c>
      <c r="G85" s="100" t="s">
        <v>853</v>
      </c>
      <c r="H85" s="100" t="s">
        <v>832</v>
      </c>
      <c r="I85" s="103">
        <v>0.5416666666666666</v>
      </c>
      <c r="J85" s="103">
        <v>0.625</v>
      </c>
      <c r="K85" s="100" t="s">
        <v>933</v>
      </c>
      <c r="L85" s="100" t="s">
        <v>939</v>
      </c>
      <c r="M85" s="100" t="s">
        <v>298</v>
      </c>
      <c r="N85" s="100"/>
      <c r="O85" s="100"/>
      <c r="P85" s="99"/>
      <c r="Q85" s="99"/>
      <c r="R85" s="99"/>
      <c r="S85" s="99"/>
      <c r="T85" s="99"/>
      <c r="U85" s="99"/>
      <c r="V85" s="99"/>
      <c r="W85" s="99"/>
      <c r="X85" s="99"/>
      <c r="Y85" s="99"/>
    </row>
    <row r="86" ht="15.75" customHeight="1">
      <c r="A86" s="100" t="s">
        <v>929</v>
      </c>
      <c r="B86" s="100" t="s">
        <v>930</v>
      </c>
      <c r="C86" s="100" t="s">
        <v>931</v>
      </c>
      <c r="D86" s="101">
        <v>414730.0</v>
      </c>
      <c r="E86" s="100" t="s">
        <v>848</v>
      </c>
      <c r="F86" s="102" t="s">
        <v>798</v>
      </c>
      <c r="G86" s="100" t="s">
        <v>799</v>
      </c>
      <c r="H86" s="100" t="s">
        <v>800</v>
      </c>
      <c r="I86" s="103">
        <v>0.3958333333333333</v>
      </c>
      <c r="J86" s="103">
        <v>0.4375</v>
      </c>
      <c r="K86" s="100" t="s">
        <v>945</v>
      </c>
      <c r="L86" s="100" t="s">
        <v>824</v>
      </c>
      <c r="M86" s="100" t="s">
        <v>298</v>
      </c>
      <c r="N86" s="100"/>
      <c r="O86" s="100"/>
      <c r="P86" s="99"/>
      <c r="Q86" s="99"/>
      <c r="R86" s="99"/>
      <c r="S86" s="99"/>
      <c r="T86" s="99"/>
      <c r="U86" s="99"/>
      <c r="V86" s="99"/>
      <c r="W86" s="99"/>
      <c r="X86" s="99"/>
      <c r="Y86" s="99"/>
    </row>
    <row r="87" ht="15.75" customHeight="1">
      <c r="A87" s="100" t="s">
        <v>946</v>
      </c>
      <c r="B87" s="100" t="s">
        <v>947</v>
      </c>
      <c r="C87" s="100" t="s">
        <v>948</v>
      </c>
      <c r="D87" s="101">
        <v>417190.0</v>
      </c>
      <c r="E87" s="100" t="s">
        <v>845</v>
      </c>
      <c r="F87" s="102" t="s">
        <v>827</v>
      </c>
      <c r="G87" s="100" t="s">
        <v>803</v>
      </c>
      <c r="H87" s="100" t="s">
        <v>828</v>
      </c>
      <c r="I87" s="103">
        <v>0.7916666666666666</v>
      </c>
      <c r="J87" s="103">
        <v>0.8298611111111112</v>
      </c>
      <c r="K87" s="100" t="s">
        <v>949</v>
      </c>
      <c r="L87" s="100" t="s">
        <v>950</v>
      </c>
      <c r="M87" s="100" t="s">
        <v>951</v>
      </c>
      <c r="O87" s="100"/>
      <c r="P87" s="99"/>
      <c r="Q87" s="99"/>
      <c r="R87" s="99"/>
      <c r="S87" s="99"/>
      <c r="T87" s="99"/>
      <c r="U87" s="99"/>
      <c r="V87" s="99"/>
      <c r="W87" s="99"/>
      <c r="X87" s="99"/>
      <c r="Y87" s="99"/>
    </row>
    <row r="88" ht="15.75" customHeight="1">
      <c r="A88" s="100" t="s">
        <v>952</v>
      </c>
      <c r="B88" s="100" t="s">
        <v>953</v>
      </c>
      <c r="C88" s="100" t="s">
        <v>954</v>
      </c>
      <c r="D88" s="101">
        <v>412899.0</v>
      </c>
      <c r="E88" s="100" t="s">
        <v>848</v>
      </c>
      <c r="F88" s="102" t="s">
        <v>938</v>
      </c>
      <c r="G88" s="100" t="s">
        <v>853</v>
      </c>
      <c r="H88" s="100" t="s">
        <v>822</v>
      </c>
      <c r="I88" s="103">
        <v>0.5555555555555556</v>
      </c>
      <c r="J88" s="103">
        <v>0.59375</v>
      </c>
      <c r="K88" s="100" t="s">
        <v>955</v>
      </c>
      <c r="L88" s="100" t="s">
        <v>956</v>
      </c>
      <c r="M88" s="100" t="s">
        <v>411</v>
      </c>
      <c r="P88" s="99"/>
      <c r="Q88" s="99"/>
      <c r="R88" s="99"/>
      <c r="S88" s="99"/>
      <c r="T88" s="99"/>
      <c r="U88" s="99"/>
      <c r="V88" s="99"/>
      <c r="W88" s="99"/>
      <c r="X88" s="99"/>
      <c r="Y88" s="99"/>
    </row>
    <row r="89" ht="15.75" customHeight="1">
      <c r="A89" s="100" t="s">
        <v>952</v>
      </c>
      <c r="B89" s="100" t="s">
        <v>957</v>
      </c>
      <c r="C89" s="100" t="s">
        <v>958</v>
      </c>
      <c r="D89" s="101">
        <v>413003.0</v>
      </c>
      <c r="E89" s="100" t="s">
        <v>848</v>
      </c>
      <c r="F89" s="102" t="s">
        <v>852</v>
      </c>
      <c r="G89" s="100" t="s">
        <v>853</v>
      </c>
      <c r="H89" s="100" t="s">
        <v>834</v>
      </c>
      <c r="I89" s="103">
        <v>0.4861111111111111</v>
      </c>
      <c r="J89" s="103">
        <v>0.5243055555555556</v>
      </c>
      <c r="K89" s="100" t="s">
        <v>955</v>
      </c>
      <c r="L89" s="100" t="s">
        <v>956</v>
      </c>
      <c r="M89" s="100" t="s">
        <v>411</v>
      </c>
      <c r="P89" s="99"/>
      <c r="Q89" s="99"/>
      <c r="R89" s="99"/>
      <c r="S89" s="99"/>
      <c r="T89" s="99"/>
      <c r="U89" s="99"/>
      <c r="V89" s="99"/>
      <c r="W89" s="99"/>
      <c r="X89" s="99"/>
      <c r="Y89" s="99"/>
    </row>
    <row r="90" ht="15.75" customHeight="1">
      <c r="A90" s="100" t="s">
        <v>959</v>
      </c>
      <c r="B90" s="100" t="s">
        <v>960</v>
      </c>
      <c r="C90" s="100" t="s">
        <v>961</v>
      </c>
      <c r="D90" s="101">
        <v>417168.0</v>
      </c>
      <c r="E90" s="100" t="s">
        <v>845</v>
      </c>
      <c r="F90" s="102" t="s">
        <v>810</v>
      </c>
      <c r="G90" s="100" t="s">
        <v>803</v>
      </c>
      <c r="H90" s="100" t="s">
        <v>811</v>
      </c>
      <c r="I90" s="103">
        <v>0.8125</v>
      </c>
      <c r="J90" s="103">
        <v>0.8506944444444444</v>
      </c>
      <c r="K90" s="100" t="s">
        <v>962</v>
      </c>
      <c r="L90" s="100" t="s">
        <v>963</v>
      </c>
      <c r="M90" s="100" t="s">
        <v>411</v>
      </c>
      <c r="P90" s="99"/>
      <c r="Q90" s="99"/>
      <c r="R90" s="99"/>
      <c r="S90" s="99"/>
      <c r="T90" s="99"/>
      <c r="U90" s="99"/>
      <c r="V90" s="99"/>
      <c r="W90" s="99"/>
      <c r="X90" s="99"/>
      <c r="Y90" s="99"/>
    </row>
    <row r="91" ht="15.75" customHeight="1">
      <c r="A91" s="100" t="s">
        <v>959</v>
      </c>
      <c r="B91" s="100" t="s">
        <v>960</v>
      </c>
      <c r="C91" s="100" t="s">
        <v>961</v>
      </c>
      <c r="D91" s="101">
        <v>417171.0</v>
      </c>
      <c r="E91" s="100" t="s">
        <v>845</v>
      </c>
      <c r="F91" s="102" t="s">
        <v>821</v>
      </c>
      <c r="G91" s="100" t="s">
        <v>799</v>
      </c>
      <c r="H91" s="100" t="s">
        <v>822</v>
      </c>
      <c r="I91" s="103">
        <v>0.7916666666666666</v>
      </c>
      <c r="J91" s="103">
        <v>0.8298611111111112</v>
      </c>
      <c r="K91" s="100" t="s">
        <v>964</v>
      </c>
      <c r="L91" s="100" t="s">
        <v>963</v>
      </c>
      <c r="M91" s="100" t="s">
        <v>411</v>
      </c>
      <c r="P91" s="99"/>
      <c r="Q91" s="99"/>
      <c r="R91" s="99"/>
      <c r="S91" s="99"/>
      <c r="T91" s="99"/>
      <c r="U91" s="99"/>
      <c r="V91" s="99"/>
      <c r="W91" s="99"/>
      <c r="X91" s="99"/>
      <c r="Y91" s="99"/>
    </row>
    <row r="92" ht="15.75" customHeight="1">
      <c r="A92" s="100" t="s">
        <v>959</v>
      </c>
      <c r="B92" s="100" t="s">
        <v>960</v>
      </c>
      <c r="C92" s="100" t="s">
        <v>961</v>
      </c>
      <c r="D92" s="101">
        <v>417172.0</v>
      </c>
      <c r="E92" s="100" t="s">
        <v>845</v>
      </c>
      <c r="F92" s="102" t="s">
        <v>831</v>
      </c>
      <c r="G92" s="100" t="s">
        <v>803</v>
      </c>
      <c r="H92" s="100" t="s">
        <v>832</v>
      </c>
      <c r="I92" s="103">
        <v>0.8125</v>
      </c>
      <c r="J92" s="103">
        <v>0.8506944444444444</v>
      </c>
      <c r="K92" s="100" t="s">
        <v>964</v>
      </c>
      <c r="L92" s="100" t="s">
        <v>963</v>
      </c>
      <c r="M92" s="100" t="s">
        <v>411</v>
      </c>
      <c r="P92" s="99"/>
      <c r="Q92" s="99"/>
      <c r="R92" s="99"/>
      <c r="S92" s="99"/>
      <c r="T92" s="99"/>
      <c r="U92" s="99"/>
      <c r="V92" s="99"/>
      <c r="W92" s="99"/>
      <c r="X92" s="99"/>
      <c r="Y92" s="99"/>
    </row>
    <row r="93" ht="15.75" customHeight="1">
      <c r="A93" s="100" t="s">
        <v>959</v>
      </c>
      <c r="B93" s="100" t="s">
        <v>960</v>
      </c>
      <c r="C93" s="100" t="s">
        <v>961</v>
      </c>
      <c r="D93" s="101">
        <v>417177.0</v>
      </c>
      <c r="E93" s="100" t="s">
        <v>845</v>
      </c>
      <c r="F93" s="102" t="s">
        <v>833</v>
      </c>
      <c r="G93" s="100" t="s">
        <v>799</v>
      </c>
      <c r="H93" s="100" t="s">
        <v>834</v>
      </c>
      <c r="I93" s="103">
        <v>0.75</v>
      </c>
      <c r="J93" s="103">
        <v>0.7881944444444444</v>
      </c>
      <c r="K93" s="100" t="s">
        <v>964</v>
      </c>
      <c r="L93" s="100" t="s">
        <v>963</v>
      </c>
      <c r="M93" s="100" t="s">
        <v>888</v>
      </c>
      <c r="O93" s="100"/>
      <c r="P93" s="99"/>
      <c r="Q93" s="99"/>
      <c r="R93" s="99"/>
      <c r="S93" s="99"/>
      <c r="T93" s="99"/>
      <c r="U93" s="99"/>
      <c r="V93" s="99"/>
      <c r="W93" s="99"/>
      <c r="X93" s="99"/>
      <c r="Y93" s="99"/>
    </row>
    <row r="94" ht="15.75" customHeight="1">
      <c r="A94" s="100" t="s">
        <v>959</v>
      </c>
      <c r="B94" s="100" t="s">
        <v>965</v>
      </c>
      <c r="C94" s="100" t="s">
        <v>965</v>
      </c>
      <c r="D94" s="101">
        <v>417202.0</v>
      </c>
      <c r="E94" s="100" t="s">
        <v>845</v>
      </c>
      <c r="F94" s="102" t="s">
        <v>798</v>
      </c>
      <c r="G94" s="100" t="s">
        <v>799</v>
      </c>
      <c r="H94" s="100" t="s">
        <v>800</v>
      </c>
      <c r="I94" s="103">
        <v>0.3958333333333333</v>
      </c>
      <c r="J94" s="103">
        <v>0.4340277777777778</v>
      </c>
      <c r="K94" s="100" t="s">
        <v>966</v>
      </c>
      <c r="L94" s="100" t="s">
        <v>967</v>
      </c>
      <c r="M94" s="100" t="s">
        <v>903</v>
      </c>
      <c r="O94" s="100"/>
      <c r="P94" s="99"/>
      <c r="Q94" s="99"/>
      <c r="R94" s="99"/>
      <c r="S94" s="99"/>
      <c r="T94" s="99"/>
      <c r="U94" s="99"/>
      <c r="V94" s="99"/>
      <c r="W94" s="99"/>
      <c r="X94" s="99"/>
      <c r="Y94" s="99"/>
    </row>
    <row r="95" ht="15.75" customHeight="1">
      <c r="A95" s="100" t="s">
        <v>959</v>
      </c>
      <c r="B95" s="100" t="s">
        <v>965</v>
      </c>
      <c r="C95" s="100" t="s">
        <v>965</v>
      </c>
      <c r="D95" s="101">
        <v>417221.0</v>
      </c>
      <c r="E95" s="100" t="s">
        <v>845</v>
      </c>
      <c r="F95" s="102" t="s">
        <v>798</v>
      </c>
      <c r="G95" s="100" t="s">
        <v>799</v>
      </c>
      <c r="H95" s="100" t="s">
        <v>800</v>
      </c>
      <c r="I95" s="103">
        <v>0.4375</v>
      </c>
      <c r="J95" s="103">
        <v>0.4756944444444444</v>
      </c>
      <c r="K95" s="100" t="s">
        <v>966</v>
      </c>
      <c r="L95" s="100" t="s">
        <v>967</v>
      </c>
      <c r="M95" s="100" t="s">
        <v>968</v>
      </c>
      <c r="O95" s="100"/>
      <c r="P95" s="99"/>
      <c r="Q95" s="99"/>
      <c r="R95" s="99"/>
      <c r="S95" s="99"/>
      <c r="T95" s="99"/>
      <c r="U95" s="99"/>
      <c r="V95" s="99"/>
      <c r="W95" s="99"/>
      <c r="X95" s="99"/>
      <c r="Y95" s="99"/>
    </row>
    <row r="96" ht="15.75" customHeight="1">
      <c r="A96" s="100" t="s">
        <v>959</v>
      </c>
      <c r="B96" s="100" t="s">
        <v>960</v>
      </c>
      <c r="C96" s="100" t="s">
        <v>961</v>
      </c>
      <c r="D96" s="101">
        <v>444561.0</v>
      </c>
      <c r="E96" s="100" t="s">
        <v>845</v>
      </c>
      <c r="F96" s="102" t="s">
        <v>798</v>
      </c>
      <c r="G96" s="100" t="s">
        <v>803</v>
      </c>
      <c r="H96" s="100" t="s">
        <v>800</v>
      </c>
      <c r="I96" s="103">
        <v>0.6770833333333334</v>
      </c>
      <c r="J96" s="103">
        <v>0.7152777777777778</v>
      </c>
      <c r="K96" s="100" t="s">
        <v>962</v>
      </c>
      <c r="L96" s="100" t="s">
        <v>969</v>
      </c>
      <c r="M96" s="100" t="s">
        <v>298</v>
      </c>
      <c r="N96" s="100"/>
      <c r="O96" s="100"/>
      <c r="P96" s="99"/>
      <c r="Q96" s="99"/>
      <c r="R96" s="99"/>
      <c r="S96" s="99"/>
      <c r="T96" s="99"/>
      <c r="U96" s="99"/>
      <c r="V96" s="99"/>
      <c r="W96" s="99"/>
      <c r="X96" s="99"/>
      <c r="Y96" s="99"/>
    </row>
    <row r="97" ht="15.75" customHeight="1">
      <c r="A97" s="100" t="s">
        <v>959</v>
      </c>
      <c r="B97" s="100" t="s">
        <v>960</v>
      </c>
      <c r="C97" s="100" t="s">
        <v>961</v>
      </c>
      <c r="D97" s="101">
        <v>444564.0</v>
      </c>
      <c r="E97" s="100" t="s">
        <v>845</v>
      </c>
      <c r="F97" s="102" t="s">
        <v>837</v>
      </c>
      <c r="G97" s="100" t="s">
        <v>803</v>
      </c>
      <c r="H97" s="100" t="s">
        <v>838</v>
      </c>
      <c r="I97" s="103">
        <v>0.375</v>
      </c>
      <c r="J97" s="103">
        <v>0.4131944444444444</v>
      </c>
      <c r="K97" s="100" t="s">
        <v>949</v>
      </c>
      <c r="L97" s="100" t="s">
        <v>969</v>
      </c>
      <c r="M97" s="100" t="s">
        <v>298</v>
      </c>
      <c r="N97" s="100"/>
      <c r="O97" s="100"/>
      <c r="P97" s="99"/>
      <c r="Q97" s="99"/>
      <c r="R97" s="99"/>
      <c r="S97" s="99"/>
      <c r="T97" s="99"/>
      <c r="U97" s="99"/>
      <c r="V97" s="99"/>
      <c r="W97" s="99"/>
      <c r="X97" s="99"/>
      <c r="Y97" s="99"/>
    </row>
    <row r="98" ht="15.75" customHeight="1">
      <c r="A98" s="100" t="s">
        <v>959</v>
      </c>
      <c r="B98" s="100" t="s">
        <v>960</v>
      </c>
      <c r="C98" s="100" t="s">
        <v>961</v>
      </c>
      <c r="D98" s="101">
        <v>417156.0</v>
      </c>
      <c r="E98" s="100" t="s">
        <v>845</v>
      </c>
      <c r="F98" s="102" t="s">
        <v>837</v>
      </c>
      <c r="G98" s="100" t="s">
        <v>799</v>
      </c>
      <c r="H98" s="100" t="s">
        <v>838</v>
      </c>
      <c r="I98" s="103">
        <v>0.4791666666666667</v>
      </c>
      <c r="J98" s="103">
        <v>0.5173611111111112</v>
      </c>
      <c r="K98" s="100" t="s">
        <v>966</v>
      </c>
      <c r="L98" s="100" t="s">
        <v>970</v>
      </c>
      <c r="M98" s="100" t="s">
        <v>903</v>
      </c>
      <c r="O98" s="100"/>
      <c r="P98" s="99"/>
      <c r="Q98" s="99"/>
      <c r="R98" s="99"/>
      <c r="S98" s="99"/>
      <c r="T98" s="99"/>
      <c r="U98" s="99"/>
      <c r="V98" s="99"/>
      <c r="W98" s="99"/>
      <c r="X98" s="99"/>
      <c r="Y98" s="99"/>
    </row>
    <row r="99" ht="15.75" customHeight="1">
      <c r="A99" s="100" t="s">
        <v>971</v>
      </c>
      <c r="B99" s="100" t="s">
        <v>972</v>
      </c>
      <c r="C99" s="100" t="s">
        <v>973</v>
      </c>
      <c r="D99" s="101">
        <v>417153.0</v>
      </c>
      <c r="E99" s="100" t="s">
        <v>809</v>
      </c>
      <c r="F99" s="102" t="s">
        <v>810</v>
      </c>
      <c r="G99" s="100" t="s">
        <v>803</v>
      </c>
      <c r="H99" s="100" t="s">
        <v>811</v>
      </c>
      <c r="I99" s="103">
        <v>0.7291666666666666</v>
      </c>
      <c r="J99" s="103">
        <v>0.7673611111111112</v>
      </c>
      <c r="K99" s="100" t="s">
        <v>974</v>
      </c>
      <c r="L99" s="100" t="s">
        <v>963</v>
      </c>
      <c r="M99" s="100" t="s">
        <v>411</v>
      </c>
      <c r="P99" s="99"/>
      <c r="Q99" s="99"/>
      <c r="R99" s="99"/>
      <c r="S99" s="99"/>
      <c r="T99" s="99"/>
      <c r="U99" s="99"/>
      <c r="V99" s="99"/>
      <c r="W99" s="99"/>
      <c r="X99" s="99"/>
      <c r="Y99" s="99"/>
    </row>
    <row r="100" ht="15.75" customHeight="1">
      <c r="A100" s="100" t="s">
        <v>971</v>
      </c>
      <c r="B100" s="100" t="s">
        <v>972</v>
      </c>
      <c r="C100" s="100" t="s">
        <v>973</v>
      </c>
      <c r="D100" s="101">
        <v>417155.0</v>
      </c>
      <c r="E100" s="100" t="s">
        <v>809</v>
      </c>
      <c r="F100" s="102" t="s">
        <v>810</v>
      </c>
      <c r="G100" s="100" t="s">
        <v>803</v>
      </c>
      <c r="H100" s="100" t="s">
        <v>811</v>
      </c>
      <c r="I100" s="103">
        <v>0.7708333333333334</v>
      </c>
      <c r="J100" s="103">
        <v>0.8090277777777778</v>
      </c>
      <c r="K100" s="100" t="s">
        <v>974</v>
      </c>
      <c r="L100" s="100" t="s">
        <v>963</v>
      </c>
      <c r="M100" s="100" t="s">
        <v>411</v>
      </c>
      <c r="P100" s="99"/>
      <c r="Q100" s="99"/>
      <c r="R100" s="99"/>
      <c r="S100" s="99"/>
      <c r="T100" s="99"/>
      <c r="U100" s="99"/>
      <c r="V100" s="99"/>
      <c r="W100" s="99"/>
      <c r="X100" s="99"/>
      <c r="Y100" s="99"/>
    </row>
    <row r="101" ht="15.75" customHeight="1">
      <c r="A101" s="100" t="s">
        <v>971</v>
      </c>
      <c r="B101" s="100" t="s">
        <v>972</v>
      </c>
      <c r="C101" s="100" t="s">
        <v>973</v>
      </c>
      <c r="D101" s="101">
        <v>417127.0</v>
      </c>
      <c r="E101" s="100" t="s">
        <v>809</v>
      </c>
      <c r="F101" s="102" t="s">
        <v>821</v>
      </c>
      <c r="G101" s="100" t="s">
        <v>799</v>
      </c>
      <c r="H101" s="100" t="s">
        <v>822</v>
      </c>
      <c r="I101" s="103">
        <v>0.6875</v>
      </c>
      <c r="J101" s="103">
        <v>0.7256944444444444</v>
      </c>
      <c r="K101" s="100" t="s">
        <v>975</v>
      </c>
      <c r="L101" s="100" t="s">
        <v>970</v>
      </c>
      <c r="M101" s="100" t="s">
        <v>976</v>
      </c>
      <c r="O101" s="100"/>
      <c r="P101" s="99"/>
      <c r="Q101" s="99"/>
      <c r="R101" s="99"/>
      <c r="S101" s="99"/>
      <c r="T101" s="99"/>
      <c r="U101" s="99"/>
      <c r="V101" s="99"/>
      <c r="W101" s="99"/>
      <c r="X101" s="99"/>
      <c r="Y101" s="99"/>
    </row>
    <row r="102" ht="15.75" customHeight="1">
      <c r="A102" s="100" t="s">
        <v>971</v>
      </c>
      <c r="B102" s="100" t="s">
        <v>977</v>
      </c>
      <c r="C102" s="100" t="s">
        <v>978</v>
      </c>
      <c r="D102" s="101">
        <v>421671.0</v>
      </c>
      <c r="E102" s="100" t="s">
        <v>979</v>
      </c>
      <c r="F102" s="104" t="s">
        <v>833</v>
      </c>
      <c r="G102" s="100" t="s">
        <v>803</v>
      </c>
      <c r="H102" s="100" t="s">
        <v>834</v>
      </c>
      <c r="I102" s="103">
        <v>0.6770833333333334</v>
      </c>
      <c r="J102" s="103">
        <v>0.7152777777777778</v>
      </c>
      <c r="K102" s="100" t="s">
        <v>974</v>
      </c>
      <c r="L102" s="100" t="s">
        <v>969</v>
      </c>
      <c r="M102" s="100" t="s">
        <v>298</v>
      </c>
      <c r="N102" s="100"/>
      <c r="O102" s="100"/>
      <c r="P102" s="99"/>
      <c r="Q102" s="99"/>
      <c r="R102" s="99"/>
      <c r="S102" s="99"/>
      <c r="T102" s="99"/>
      <c r="U102" s="99"/>
      <c r="V102" s="99"/>
      <c r="W102" s="99"/>
      <c r="X102" s="99"/>
      <c r="Y102" s="99"/>
    </row>
    <row r="103" ht="15.75" customHeight="1">
      <c r="A103" s="100" t="s">
        <v>971</v>
      </c>
      <c r="B103" s="100" t="s">
        <v>972</v>
      </c>
      <c r="C103" s="100" t="s">
        <v>973</v>
      </c>
      <c r="D103" s="101">
        <v>443656.0</v>
      </c>
      <c r="E103" s="100" t="s">
        <v>809</v>
      </c>
      <c r="F103" s="102" t="s">
        <v>833</v>
      </c>
      <c r="G103" s="100" t="s">
        <v>799</v>
      </c>
      <c r="H103" s="100" t="s">
        <v>834</v>
      </c>
      <c r="I103" s="103">
        <v>0.7083333333333334</v>
      </c>
      <c r="J103" s="103">
        <v>0.7465277777777778</v>
      </c>
      <c r="K103" s="100" t="s">
        <v>975</v>
      </c>
      <c r="L103" s="100" t="s">
        <v>980</v>
      </c>
      <c r="M103" s="100" t="s">
        <v>411</v>
      </c>
      <c r="P103" s="99"/>
      <c r="Q103" s="99"/>
      <c r="R103" s="99"/>
      <c r="S103" s="99"/>
      <c r="T103" s="99"/>
      <c r="U103" s="99"/>
      <c r="V103" s="99"/>
      <c r="W103" s="99"/>
      <c r="X103" s="99"/>
      <c r="Y103" s="99"/>
    </row>
    <row r="104" ht="15.75" customHeight="1">
      <c r="A104" s="100" t="s">
        <v>971</v>
      </c>
      <c r="B104" s="100" t="s">
        <v>977</v>
      </c>
      <c r="C104" s="100" t="s">
        <v>978</v>
      </c>
      <c r="D104" s="101">
        <v>421675.0</v>
      </c>
      <c r="E104" s="100" t="s">
        <v>979</v>
      </c>
      <c r="F104" s="104" t="s">
        <v>833</v>
      </c>
      <c r="G104" s="100" t="s">
        <v>803</v>
      </c>
      <c r="H104" s="100" t="s">
        <v>834</v>
      </c>
      <c r="I104" s="103">
        <v>0.71875</v>
      </c>
      <c r="J104" s="103">
        <v>0.7569444444444444</v>
      </c>
      <c r="K104" s="100" t="s">
        <v>974</v>
      </c>
      <c r="L104" s="100" t="s">
        <v>969</v>
      </c>
      <c r="M104" s="100" t="s">
        <v>298</v>
      </c>
      <c r="N104" s="100"/>
      <c r="O104" s="100"/>
      <c r="P104" s="99"/>
      <c r="Q104" s="99"/>
      <c r="R104" s="99"/>
      <c r="S104" s="99"/>
      <c r="T104" s="99"/>
      <c r="U104" s="99"/>
      <c r="V104" s="99"/>
      <c r="W104" s="99"/>
      <c r="X104" s="99"/>
      <c r="Y104" s="99"/>
    </row>
    <row r="105" ht="15.75" customHeight="1">
      <c r="A105" s="100" t="s">
        <v>971</v>
      </c>
      <c r="B105" s="100" t="s">
        <v>972</v>
      </c>
      <c r="C105" s="100" t="s">
        <v>973</v>
      </c>
      <c r="D105" s="101">
        <v>417163.0</v>
      </c>
      <c r="E105" s="100" t="s">
        <v>809</v>
      </c>
      <c r="F105" s="102" t="s">
        <v>798</v>
      </c>
      <c r="G105" s="100" t="s">
        <v>799</v>
      </c>
      <c r="H105" s="100" t="s">
        <v>800</v>
      </c>
      <c r="I105" s="103">
        <v>0.6041666666666666</v>
      </c>
      <c r="J105" s="103">
        <v>0.6423611111111112</v>
      </c>
      <c r="K105" s="100" t="s">
        <v>975</v>
      </c>
      <c r="L105" s="100" t="s">
        <v>963</v>
      </c>
      <c r="M105" s="100" t="s">
        <v>411</v>
      </c>
      <c r="P105" s="99"/>
      <c r="Q105" s="99"/>
      <c r="R105" s="99"/>
      <c r="S105" s="99"/>
      <c r="T105" s="99"/>
      <c r="U105" s="99"/>
      <c r="V105" s="99"/>
      <c r="W105" s="99"/>
      <c r="X105" s="99"/>
      <c r="Y105" s="99"/>
    </row>
    <row r="106" ht="15.75" customHeight="1">
      <c r="A106" s="100" t="s">
        <v>971</v>
      </c>
      <c r="B106" s="100" t="s">
        <v>972</v>
      </c>
      <c r="C106" s="100" t="s">
        <v>973</v>
      </c>
      <c r="D106" s="101">
        <v>421678.0</v>
      </c>
      <c r="E106" s="100" t="s">
        <v>809</v>
      </c>
      <c r="F106" s="102" t="s">
        <v>798</v>
      </c>
      <c r="G106" s="100" t="s">
        <v>803</v>
      </c>
      <c r="H106" s="100" t="s">
        <v>800</v>
      </c>
      <c r="I106" s="103">
        <v>0.6354166666666666</v>
      </c>
      <c r="J106" s="103">
        <v>0.6736111111111112</v>
      </c>
      <c r="K106" s="100" t="s">
        <v>974</v>
      </c>
      <c r="L106" s="100" t="s">
        <v>969</v>
      </c>
      <c r="M106" s="100" t="s">
        <v>298</v>
      </c>
      <c r="N106" s="100"/>
      <c r="O106" s="100"/>
      <c r="P106" s="99"/>
      <c r="Q106" s="99"/>
      <c r="R106" s="99"/>
      <c r="S106" s="99"/>
      <c r="T106" s="99"/>
      <c r="U106" s="99"/>
      <c r="V106" s="99"/>
      <c r="W106" s="99"/>
      <c r="X106" s="99"/>
      <c r="Y106" s="99"/>
    </row>
    <row r="107" ht="15.75" customHeight="1">
      <c r="A107" s="100" t="s">
        <v>959</v>
      </c>
      <c r="C107" s="100" t="s">
        <v>981</v>
      </c>
      <c r="D107" s="101">
        <v>445956.0</v>
      </c>
      <c r="E107" s="100" t="s">
        <v>845</v>
      </c>
      <c r="F107" s="102" t="s">
        <v>899</v>
      </c>
      <c r="G107" s="100" t="s">
        <v>866</v>
      </c>
      <c r="H107" s="100" t="s">
        <v>811</v>
      </c>
      <c r="I107" s="103">
        <v>0.3854166666666667</v>
      </c>
      <c r="J107" s="103">
        <v>0.4236111111111111</v>
      </c>
      <c r="K107" s="100" t="s">
        <v>982</v>
      </c>
      <c r="L107" s="100" t="s">
        <v>983</v>
      </c>
      <c r="M107" s="100" t="s">
        <v>298</v>
      </c>
      <c r="N107" s="100"/>
      <c r="O107" s="100"/>
      <c r="P107" s="99"/>
      <c r="Q107" s="99"/>
      <c r="R107" s="99"/>
      <c r="S107" s="99"/>
      <c r="T107" s="99"/>
      <c r="U107" s="99"/>
      <c r="V107" s="99"/>
      <c r="W107" s="99"/>
      <c r="X107" s="99"/>
      <c r="Y107" s="99"/>
    </row>
    <row r="108" ht="15.75" customHeight="1">
      <c r="A108" s="100" t="s">
        <v>984</v>
      </c>
      <c r="B108" s="100" t="s">
        <v>985</v>
      </c>
      <c r="C108" s="100" t="s">
        <v>986</v>
      </c>
      <c r="D108" s="101">
        <v>411265.0</v>
      </c>
      <c r="E108" s="100" t="s">
        <v>848</v>
      </c>
      <c r="F108" s="104" t="s">
        <v>932</v>
      </c>
      <c r="G108" s="100" t="s">
        <v>853</v>
      </c>
      <c r="H108" s="100" t="s">
        <v>811</v>
      </c>
      <c r="I108" s="103">
        <v>0.4166666666666667</v>
      </c>
      <c r="J108" s="103">
        <v>0.4548611111111111</v>
      </c>
      <c r="K108" s="100" t="s">
        <v>854</v>
      </c>
      <c r="L108" s="100" t="s">
        <v>987</v>
      </c>
      <c r="M108" s="100" t="s">
        <v>411</v>
      </c>
      <c r="P108" s="99"/>
      <c r="Q108" s="99"/>
      <c r="R108" s="99"/>
      <c r="S108" s="99"/>
      <c r="T108" s="99"/>
      <c r="U108" s="99"/>
      <c r="V108" s="99"/>
      <c r="W108" s="99"/>
      <c r="X108" s="99"/>
      <c r="Y108" s="99"/>
    </row>
    <row r="109" ht="15.75" customHeight="1">
      <c r="A109" s="100" t="s">
        <v>984</v>
      </c>
      <c r="B109" s="100" t="s">
        <v>988</v>
      </c>
      <c r="C109" s="100" t="s">
        <v>989</v>
      </c>
      <c r="D109" s="101">
        <v>411350.0</v>
      </c>
      <c r="E109" s="100" t="s">
        <v>848</v>
      </c>
      <c r="F109" s="104" t="s">
        <v>932</v>
      </c>
      <c r="G109" s="100" t="s">
        <v>853</v>
      </c>
      <c r="H109" s="100" t="s">
        <v>811</v>
      </c>
      <c r="I109" s="103">
        <v>0.5208333333333334</v>
      </c>
      <c r="J109" s="103">
        <v>0.5590277777777778</v>
      </c>
      <c r="K109" s="100" t="s">
        <v>854</v>
      </c>
      <c r="L109" s="100" t="s">
        <v>990</v>
      </c>
      <c r="M109" s="100" t="s">
        <v>411</v>
      </c>
      <c r="P109" s="99"/>
      <c r="Q109" s="99"/>
      <c r="R109" s="99"/>
      <c r="S109" s="99"/>
      <c r="T109" s="99"/>
      <c r="U109" s="99"/>
      <c r="V109" s="99"/>
      <c r="W109" s="99"/>
      <c r="X109" s="99"/>
      <c r="Y109" s="99"/>
    </row>
    <row r="110" ht="15.75" customHeight="1">
      <c r="A110" s="100" t="s">
        <v>984</v>
      </c>
      <c r="B110" s="100" t="s">
        <v>991</v>
      </c>
      <c r="C110" s="100" t="s">
        <v>992</v>
      </c>
      <c r="D110" s="101">
        <v>411430.0</v>
      </c>
      <c r="E110" s="100" t="s">
        <v>848</v>
      </c>
      <c r="F110" s="102" t="s">
        <v>938</v>
      </c>
      <c r="G110" s="100" t="s">
        <v>853</v>
      </c>
      <c r="H110" s="100" t="s">
        <v>822</v>
      </c>
      <c r="I110" s="103">
        <v>0.4270833333333333</v>
      </c>
      <c r="J110" s="103">
        <v>0.4652777777777778</v>
      </c>
      <c r="K110" s="100" t="s">
        <v>854</v>
      </c>
      <c r="L110" s="100" t="s">
        <v>993</v>
      </c>
      <c r="M110" s="100" t="s">
        <v>411</v>
      </c>
      <c r="P110" s="99"/>
      <c r="Q110" s="99"/>
      <c r="R110" s="99"/>
      <c r="S110" s="99"/>
      <c r="T110" s="99"/>
      <c r="U110" s="99"/>
      <c r="V110" s="99"/>
      <c r="W110" s="99"/>
      <c r="X110" s="99"/>
      <c r="Y110" s="99"/>
    </row>
    <row r="111" ht="15.75" customHeight="1">
      <c r="A111" s="100" t="s">
        <v>984</v>
      </c>
      <c r="B111" s="100" t="s">
        <v>988</v>
      </c>
      <c r="C111" s="100" t="s">
        <v>989</v>
      </c>
      <c r="D111" s="101">
        <v>412861.0</v>
      </c>
      <c r="E111" s="100" t="s">
        <v>848</v>
      </c>
      <c r="F111" s="102" t="s">
        <v>938</v>
      </c>
      <c r="G111" s="100" t="s">
        <v>853</v>
      </c>
      <c r="H111" s="100" t="s">
        <v>822</v>
      </c>
      <c r="I111" s="103">
        <v>0.46875</v>
      </c>
      <c r="J111" s="103">
        <v>0.5069444444444444</v>
      </c>
      <c r="K111" s="100" t="s">
        <v>955</v>
      </c>
      <c r="L111" s="100" t="s">
        <v>956</v>
      </c>
      <c r="M111" s="100" t="s">
        <v>411</v>
      </c>
      <c r="P111" s="99"/>
      <c r="Q111" s="99"/>
      <c r="R111" s="99"/>
      <c r="S111" s="99"/>
      <c r="T111" s="99"/>
      <c r="U111" s="99"/>
      <c r="V111" s="99"/>
      <c r="W111" s="99"/>
      <c r="X111" s="99"/>
      <c r="Y111" s="99"/>
    </row>
    <row r="112" ht="15.75" customHeight="1">
      <c r="A112" s="100" t="s">
        <v>984</v>
      </c>
      <c r="B112" s="100" t="s">
        <v>991</v>
      </c>
      <c r="C112" s="100" t="s">
        <v>992</v>
      </c>
      <c r="D112" s="101">
        <v>412877.0</v>
      </c>
      <c r="E112" s="100" t="s">
        <v>848</v>
      </c>
      <c r="F112" s="102" t="s">
        <v>938</v>
      </c>
      <c r="G112" s="100" t="s">
        <v>853</v>
      </c>
      <c r="H112" s="100" t="s">
        <v>822</v>
      </c>
      <c r="I112" s="103">
        <v>0.5104166666666666</v>
      </c>
      <c r="J112" s="103">
        <v>0.5486111111111112</v>
      </c>
      <c r="K112" s="100" t="s">
        <v>955</v>
      </c>
      <c r="L112" s="100" t="s">
        <v>956</v>
      </c>
      <c r="M112" s="100" t="s">
        <v>411</v>
      </c>
      <c r="P112" s="99"/>
      <c r="Q112" s="99"/>
      <c r="R112" s="99"/>
      <c r="S112" s="99"/>
      <c r="T112" s="99"/>
      <c r="U112" s="99"/>
      <c r="V112" s="99"/>
      <c r="W112" s="99"/>
      <c r="X112" s="99"/>
      <c r="Y112" s="99"/>
    </row>
    <row r="113" ht="15.75" customHeight="1">
      <c r="A113" s="100" t="s">
        <v>984</v>
      </c>
      <c r="B113" s="100" t="s">
        <v>988</v>
      </c>
      <c r="C113" s="100" t="s">
        <v>989</v>
      </c>
      <c r="D113" s="101">
        <v>411445.0</v>
      </c>
      <c r="E113" s="100" t="s">
        <v>848</v>
      </c>
      <c r="F113" s="102" t="s">
        <v>938</v>
      </c>
      <c r="G113" s="100" t="s">
        <v>853</v>
      </c>
      <c r="H113" s="100" t="s">
        <v>822</v>
      </c>
      <c r="I113" s="103">
        <v>0.53125</v>
      </c>
      <c r="J113" s="103">
        <v>0.5694444444444444</v>
      </c>
      <c r="K113" s="100" t="s">
        <v>854</v>
      </c>
      <c r="L113" s="100" t="s">
        <v>993</v>
      </c>
      <c r="M113" s="100" t="s">
        <v>994</v>
      </c>
      <c r="O113" s="100"/>
      <c r="P113" s="99"/>
      <c r="Q113" s="99"/>
      <c r="R113" s="99"/>
      <c r="S113" s="99"/>
      <c r="T113" s="99"/>
      <c r="U113" s="99"/>
      <c r="V113" s="99"/>
      <c r="W113" s="99"/>
      <c r="X113" s="99"/>
      <c r="Y113" s="99"/>
    </row>
    <row r="114" ht="15.75" customHeight="1">
      <c r="A114" s="100" t="s">
        <v>984</v>
      </c>
      <c r="B114" s="100" t="s">
        <v>985</v>
      </c>
      <c r="C114" s="100" t="s">
        <v>986</v>
      </c>
      <c r="D114" s="101">
        <v>411521.0</v>
      </c>
      <c r="E114" s="100" t="s">
        <v>848</v>
      </c>
      <c r="F114" s="102" t="s">
        <v>875</v>
      </c>
      <c r="G114" s="100" t="s">
        <v>853</v>
      </c>
      <c r="H114" s="100" t="s">
        <v>828</v>
      </c>
      <c r="I114" s="103">
        <v>0.375</v>
      </c>
      <c r="J114" s="103">
        <v>0.4131944444444444</v>
      </c>
      <c r="K114" s="100" t="s">
        <v>854</v>
      </c>
      <c r="L114" s="100" t="s">
        <v>993</v>
      </c>
      <c r="M114" s="100" t="s">
        <v>411</v>
      </c>
      <c r="P114" s="99"/>
      <c r="Q114" s="99"/>
      <c r="R114" s="99"/>
      <c r="S114" s="99"/>
      <c r="T114" s="99"/>
      <c r="U114" s="99"/>
      <c r="V114" s="99"/>
      <c r="W114" s="99"/>
      <c r="X114" s="99"/>
      <c r="Y114" s="99"/>
    </row>
    <row r="115" ht="15.75" customHeight="1">
      <c r="A115" s="100" t="s">
        <v>984</v>
      </c>
      <c r="B115" s="100" t="s">
        <v>991</v>
      </c>
      <c r="C115" s="100" t="s">
        <v>992</v>
      </c>
      <c r="D115" s="101">
        <v>411504.0</v>
      </c>
      <c r="E115" s="100" t="s">
        <v>848</v>
      </c>
      <c r="F115" s="102" t="s">
        <v>875</v>
      </c>
      <c r="G115" s="100" t="s">
        <v>853</v>
      </c>
      <c r="H115" s="100" t="s">
        <v>828</v>
      </c>
      <c r="I115" s="103">
        <v>0.4166666666666667</v>
      </c>
      <c r="J115" s="103">
        <v>0.4548611111111111</v>
      </c>
      <c r="K115" s="100" t="s">
        <v>854</v>
      </c>
      <c r="L115" s="100" t="s">
        <v>995</v>
      </c>
      <c r="M115" s="100" t="s">
        <v>411</v>
      </c>
      <c r="P115" s="99"/>
      <c r="Q115" s="99"/>
      <c r="R115" s="99"/>
      <c r="S115" s="99"/>
      <c r="T115" s="99"/>
      <c r="U115" s="99"/>
      <c r="V115" s="99"/>
      <c r="W115" s="99"/>
      <c r="X115" s="99"/>
      <c r="Y115" s="99"/>
    </row>
    <row r="116" ht="15.75" customHeight="1">
      <c r="A116" s="100" t="s">
        <v>984</v>
      </c>
      <c r="B116" s="100" t="s">
        <v>991</v>
      </c>
      <c r="C116" s="100" t="s">
        <v>992</v>
      </c>
      <c r="D116" s="101">
        <v>411544.0</v>
      </c>
      <c r="E116" s="100" t="s">
        <v>848</v>
      </c>
      <c r="F116" s="102" t="s">
        <v>875</v>
      </c>
      <c r="G116" s="100" t="s">
        <v>853</v>
      </c>
      <c r="H116" s="100" t="s">
        <v>828</v>
      </c>
      <c r="I116" s="103">
        <v>0.5104166666666666</v>
      </c>
      <c r="J116" s="103">
        <v>0.5486111111111112</v>
      </c>
      <c r="K116" s="100" t="s">
        <v>854</v>
      </c>
      <c r="L116" s="100" t="s">
        <v>990</v>
      </c>
      <c r="P116" s="99"/>
      <c r="Q116" s="99"/>
      <c r="R116" s="99"/>
      <c r="S116" s="99"/>
      <c r="T116" s="99"/>
      <c r="U116" s="99"/>
      <c r="V116" s="99"/>
      <c r="W116" s="99"/>
      <c r="X116" s="99"/>
      <c r="Y116" s="99"/>
    </row>
    <row r="117" ht="15.75" customHeight="1">
      <c r="A117" s="100" t="s">
        <v>984</v>
      </c>
      <c r="B117" s="100" t="s">
        <v>985</v>
      </c>
      <c r="C117" s="100" t="s">
        <v>986</v>
      </c>
      <c r="D117" s="101">
        <v>411629.0</v>
      </c>
      <c r="E117" s="100" t="s">
        <v>848</v>
      </c>
      <c r="F117" s="102" t="s">
        <v>944</v>
      </c>
      <c r="G117" s="100" t="s">
        <v>853</v>
      </c>
      <c r="H117" s="100" t="s">
        <v>832</v>
      </c>
      <c r="I117" s="103">
        <v>0.4791666666666667</v>
      </c>
      <c r="J117" s="103">
        <v>0.5173611111111112</v>
      </c>
      <c r="K117" s="100" t="s">
        <v>854</v>
      </c>
      <c r="L117" s="100" t="s">
        <v>993</v>
      </c>
      <c r="M117" s="100" t="s">
        <v>411</v>
      </c>
      <c r="P117" s="99"/>
      <c r="Q117" s="99"/>
      <c r="R117" s="99"/>
      <c r="S117" s="99"/>
      <c r="T117" s="99"/>
      <c r="U117" s="99"/>
      <c r="V117" s="99"/>
      <c r="W117" s="99"/>
      <c r="X117" s="99"/>
      <c r="Y117" s="99"/>
    </row>
    <row r="118" ht="15.75" customHeight="1">
      <c r="A118" s="100" t="s">
        <v>984</v>
      </c>
      <c r="B118" s="100" t="s">
        <v>988</v>
      </c>
      <c r="C118" s="100" t="s">
        <v>989</v>
      </c>
      <c r="D118" s="101">
        <v>411654.0</v>
      </c>
      <c r="E118" s="100" t="s">
        <v>848</v>
      </c>
      <c r="F118" s="102" t="s">
        <v>852</v>
      </c>
      <c r="G118" s="100" t="s">
        <v>853</v>
      </c>
      <c r="H118" s="100" t="s">
        <v>834</v>
      </c>
      <c r="I118" s="103">
        <v>0.375</v>
      </c>
      <c r="J118" s="103">
        <v>0.4131944444444444</v>
      </c>
      <c r="K118" s="100" t="s">
        <v>854</v>
      </c>
      <c r="L118" s="100" t="s">
        <v>993</v>
      </c>
      <c r="M118" s="100" t="s">
        <v>411</v>
      </c>
      <c r="P118" s="99"/>
      <c r="Q118" s="99"/>
      <c r="R118" s="99"/>
      <c r="S118" s="99"/>
      <c r="T118" s="99"/>
      <c r="U118" s="99"/>
      <c r="V118" s="99"/>
      <c r="W118" s="99"/>
      <c r="X118" s="99"/>
      <c r="Y118" s="99"/>
    </row>
    <row r="119" ht="15.75" customHeight="1">
      <c r="A119" s="100" t="s">
        <v>984</v>
      </c>
      <c r="B119" s="100" t="s">
        <v>991</v>
      </c>
      <c r="C119" s="100" t="s">
        <v>992</v>
      </c>
      <c r="D119" s="101">
        <v>411663.0</v>
      </c>
      <c r="E119" s="100" t="s">
        <v>848</v>
      </c>
      <c r="F119" s="102" t="s">
        <v>852</v>
      </c>
      <c r="G119" s="100" t="s">
        <v>853</v>
      </c>
      <c r="H119" s="100" t="s">
        <v>834</v>
      </c>
      <c r="I119" s="103">
        <v>0.4270833333333333</v>
      </c>
      <c r="J119" s="103">
        <v>0.4652777777777778</v>
      </c>
      <c r="K119" s="100" t="s">
        <v>854</v>
      </c>
      <c r="L119" s="100" t="s">
        <v>996</v>
      </c>
      <c r="M119" s="100" t="s">
        <v>411</v>
      </c>
      <c r="P119" s="99"/>
      <c r="Q119" s="99"/>
      <c r="R119" s="99"/>
      <c r="S119" s="99"/>
      <c r="T119" s="99"/>
      <c r="U119" s="99"/>
      <c r="V119" s="99"/>
      <c r="W119" s="99"/>
      <c r="X119" s="99"/>
      <c r="Y119" s="99"/>
    </row>
    <row r="120" ht="15.75" customHeight="1">
      <c r="A120" s="100" t="s">
        <v>984</v>
      </c>
      <c r="B120" s="100" t="s">
        <v>985</v>
      </c>
      <c r="C120" s="100" t="s">
        <v>986</v>
      </c>
      <c r="D120" s="101">
        <v>411637.0</v>
      </c>
      <c r="E120" s="100" t="s">
        <v>848</v>
      </c>
      <c r="F120" s="102" t="s">
        <v>852</v>
      </c>
      <c r="G120" s="100" t="s">
        <v>853</v>
      </c>
      <c r="H120" s="100" t="s">
        <v>834</v>
      </c>
      <c r="I120" s="103">
        <v>0.4270833333333333</v>
      </c>
      <c r="J120" s="103">
        <v>0.4652777777777778</v>
      </c>
      <c r="K120" s="100" t="s">
        <v>854</v>
      </c>
      <c r="L120" s="100" t="s">
        <v>993</v>
      </c>
      <c r="M120" s="100" t="s">
        <v>951</v>
      </c>
      <c r="O120" s="100"/>
      <c r="P120" s="99"/>
      <c r="Q120" s="99"/>
      <c r="R120" s="99"/>
      <c r="S120" s="99"/>
      <c r="T120" s="99"/>
      <c r="U120" s="99"/>
      <c r="V120" s="99"/>
      <c r="W120" s="99"/>
      <c r="X120" s="99"/>
      <c r="Y120" s="99"/>
    </row>
    <row r="121" ht="15.75" customHeight="1">
      <c r="A121" s="100" t="s">
        <v>984</v>
      </c>
      <c r="B121" s="100" t="s">
        <v>988</v>
      </c>
      <c r="C121" s="100" t="s">
        <v>989</v>
      </c>
      <c r="D121" s="101">
        <v>411671.0</v>
      </c>
      <c r="E121" s="100" t="s">
        <v>848</v>
      </c>
      <c r="F121" s="102" t="s">
        <v>856</v>
      </c>
      <c r="G121" s="100" t="s">
        <v>853</v>
      </c>
      <c r="H121" s="100" t="s">
        <v>800</v>
      </c>
      <c r="I121" s="103">
        <v>0.375</v>
      </c>
      <c r="J121" s="103">
        <v>0.4131944444444444</v>
      </c>
      <c r="K121" s="100" t="s">
        <v>854</v>
      </c>
      <c r="L121" s="100" t="s">
        <v>997</v>
      </c>
      <c r="M121" s="100" t="s">
        <v>411</v>
      </c>
      <c r="P121" s="99"/>
      <c r="Q121" s="99"/>
      <c r="R121" s="99"/>
      <c r="S121" s="99"/>
      <c r="T121" s="99"/>
      <c r="U121" s="99"/>
      <c r="V121" s="99"/>
      <c r="W121" s="99"/>
      <c r="X121" s="99"/>
      <c r="Y121" s="99"/>
    </row>
    <row r="122" ht="15.75" customHeight="1">
      <c r="A122" s="100" t="s">
        <v>998</v>
      </c>
      <c r="B122" s="100" t="s">
        <v>999</v>
      </c>
      <c r="C122" s="100" t="s">
        <v>1000</v>
      </c>
      <c r="D122" s="101">
        <v>421616.0</v>
      </c>
      <c r="E122" s="100" t="s">
        <v>845</v>
      </c>
      <c r="F122" s="102" t="s">
        <v>821</v>
      </c>
      <c r="G122" s="100" t="s">
        <v>803</v>
      </c>
      <c r="H122" s="100" t="s">
        <v>822</v>
      </c>
      <c r="I122" s="103">
        <v>0.6875</v>
      </c>
      <c r="J122" s="103">
        <v>0.7256944444444444</v>
      </c>
      <c r="K122" s="100" t="s">
        <v>1001</v>
      </c>
      <c r="L122" s="100" t="s">
        <v>969</v>
      </c>
      <c r="M122" s="100" t="s">
        <v>298</v>
      </c>
      <c r="N122" s="100"/>
      <c r="O122" s="100"/>
      <c r="P122" s="99"/>
      <c r="Q122" s="99"/>
      <c r="R122" s="99"/>
      <c r="S122" s="99"/>
      <c r="T122" s="99"/>
      <c r="U122" s="99"/>
      <c r="V122" s="99"/>
      <c r="W122" s="99"/>
      <c r="X122" s="99"/>
      <c r="Y122" s="99"/>
    </row>
    <row r="123" ht="15.75" customHeight="1">
      <c r="A123" s="100" t="s">
        <v>998</v>
      </c>
      <c r="B123" s="100" t="s">
        <v>1002</v>
      </c>
      <c r="C123" s="100" t="s">
        <v>1003</v>
      </c>
      <c r="D123" s="101">
        <v>417196.0</v>
      </c>
      <c r="E123" s="100" t="s">
        <v>845</v>
      </c>
      <c r="F123" s="102" t="s">
        <v>821</v>
      </c>
      <c r="G123" s="100" t="s">
        <v>799</v>
      </c>
      <c r="H123" s="100" t="s">
        <v>822</v>
      </c>
      <c r="I123" s="103">
        <v>0.75</v>
      </c>
      <c r="J123" s="103">
        <v>0.7881944444444444</v>
      </c>
      <c r="K123" s="100" t="s">
        <v>1004</v>
      </c>
      <c r="L123" s="100" t="s">
        <v>963</v>
      </c>
      <c r="M123" s="100" t="s">
        <v>994</v>
      </c>
      <c r="O123" s="100"/>
      <c r="P123" s="99"/>
      <c r="Q123" s="99"/>
      <c r="R123" s="99"/>
      <c r="S123" s="99"/>
      <c r="T123" s="99"/>
      <c r="U123" s="99"/>
      <c r="V123" s="99"/>
      <c r="W123" s="99"/>
      <c r="X123" s="99"/>
      <c r="Y123" s="99"/>
    </row>
    <row r="124" ht="15.75" customHeight="1">
      <c r="A124" s="100" t="s">
        <v>998</v>
      </c>
      <c r="B124" s="100" t="s">
        <v>999</v>
      </c>
      <c r="C124" s="100" t="s">
        <v>1000</v>
      </c>
      <c r="D124" s="101">
        <v>417325.0</v>
      </c>
      <c r="E124" s="100" t="s">
        <v>845</v>
      </c>
      <c r="F124" s="102" t="s">
        <v>821</v>
      </c>
      <c r="G124" s="100" t="s">
        <v>799</v>
      </c>
      <c r="H124" s="100" t="s">
        <v>822</v>
      </c>
      <c r="I124" s="103">
        <v>0.8333333333333334</v>
      </c>
      <c r="J124" s="103">
        <v>0.8715277777777778</v>
      </c>
      <c r="K124" s="100" t="s">
        <v>1004</v>
      </c>
      <c r="L124" s="100" t="s">
        <v>963</v>
      </c>
      <c r="M124" s="100" t="s">
        <v>411</v>
      </c>
      <c r="P124" s="99"/>
      <c r="Q124" s="99"/>
      <c r="R124" s="99"/>
      <c r="S124" s="99"/>
      <c r="T124" s="99"/>
      <c r="U124" s="99"/>
      <c r="V124" s="99"/>
      <c r="W124" s="99"/>
      <c r="X124" s="99"/>
      <c r="Y124" s="99"/>
    </row>
    <row r="125" ht="15.75" customHeight="1">
      <c r="A125" s="100" t="s">
        <v>998</v>
      </c>
      <c r="B125" s="100" t="s">
        <v>999</v>
      </c>
      <c r="C125" s="100" t="s">
        <v>1000</v>
      </c>
      <c r="D125" s="101">
        <v>417334.0</v>
      </c>
      <c r="E125" s="100" t="s">
        <v>845</v>
      </c>
      <c r="F125" s="102" t="s">
        <v>833</v>
      </c>
      <c r="G125" s="100" t="s">
        <v>799</v>
      </c>
      <c r="H125" s="100" t="s">
        <v>834</v>
      </c>
      <c r="I125" s="103">
        <v>0.7916666666666666</v>
      </c>
      <c r="J125" s="103">
        <v>0.8298611111111112</v>
      </c>
      <c r="K125" s="100" t="s">
        <v>1004</v>
      </c>
      <c r="L125" s="100" t="s">
        <v>963</v>
      </c>
      <c r="M125" s="100" t="s">
        <v>411</v>
      </c>
      <c r="P125" s="99"/>
      <c r="Q125" s="99"/>
      <c r="R125" s="99"/>
      <c r="S125" s="99"/>
      <c r="T125" s="99"/>
      <c r="U125" s="99"/>
      <c r="V125" s="99"/>
      <c r="W125" s="99"/>
      <c r="X125" s="99"/>
      <c r="Y125" s="99"/>
    </row>
    <row r="126" ht="15.75" customHeight="1">
      <c r="A126" s="100" t="s">
        <v>998</v>
      </c>
      <c r="B126" s="100" t="s">
        <v>999</v>
      </c>
      <c r="C126" s="100" t="s">
        <v>1000</v>
      </c>
      <c r="D126" s="101">
        <v>421631.0</v>
      </c>
      <c r="E126" s="100" t="s">
        <v>845</v>
      </c>
      <c r="F126" s="102" t="s">
        <v>837</v>
      </c>
      <c r="G126" s="100" t="s">
        <v>803</v>
      </c>
      <c r="H126" s="100" t="s">
        <v>838</v>
      </c>
      <c r="I126" s="103">
        <v>0.6458333333333334</v>
      </c>
      <c r="J126" s="103">
        <v>0.6840277777777778</v>
      </c>
      <c r="K126" s="100" t="s">
        <v>1005</v>
      </c>
      <c r="L126" s="100" t="s">
        <v>969</v>
      </c>
      <c r="M126" s="100" t="s">
        <v>298</v>
      </c>
      <c r="N126" s="100"/>
      <c r="O126" s="100"/>
      <c r="P126" s="99"/>
      <c r="Q126" s="99"/>
      <c r="R126" s="99"/>
      <c r="S126" s="99"/>
      <c r="T126" s="99"/>
      <c r="U126" s="99"/>
      <c r="V126" s="99"/>
      <c r="W126" s="99"/>
      <c r="X126" s="99"/>
      <c r="Y126" s="99"/>
    </row>
    <row r="127" ht="15.75" customHeight="1">
      <c r="A127" s="100" t="s">
        <v>998</v>
      </c>
      <c r="B127" s="100" t="s">
        <v>999</v>
      </c>
      <c r="C127" s="100" t="s">
        <v>1000</v>
      </c>
      <c r="D127" s="101">
        <v>421637.0</v>
      </c>
      <c r="E127" s="100" t="s">
        <v>845</v>
      </c>
      <c r="F127" s="102" t="s">
        <v>837</v>
      </c>
      <c r="G127" s="100" t="s">
        <v>803</v>
      </c>
      <c r="H127" s="100" t="s">
        <v>838</v>
      </c>
      <c r="I127" s="103">
        <v>0.6875</v>
      </c>
      <c r="J127" s="103">
        <v>0.7256944444444444</v>
      </c>
      <c r="K127" s="100" t="s">
        <v>1005</v>
      </c>
      <c r="L127" s="100" t="s">
        <v>969</v>
      </c>
      <c r="M127" s="100" t="s">
        <v>298</v>
      </c>
      <c r="N127" s="100"/>
      <c r="O127" s="100"/>
      <c r="P127" s="99"/>
      <c r="Q127" s="99"/>
      <c r="R127" s="99"/>
      <c r="S127" s="99"/>
      <c r="T127" s="99"/>
      <c r="U127" s="99"/>
      <c r="V127" s="99"/>
      <c r="W127" s="99"/>
      <c r="X127" s="99"/>
      <c r="Y127" s="99"/>
    </row>
    <row r="128" ht="15.75" customHeight="1">
      <c r="A128" s="100" t="s">
        <v>998</v>
      </c>
      <c r="B128" s="100" t="s">
        <v>999</v>
      </c>
      <c r="C128" s="100" t="s">
        <v>1000</v>
      </c>
      <c r="D128" s="101">
        <v>421640.0</v>
      </c>
      <c r="E128" s="100" t="s">
        <v>845</v>
      </c>
      <c r="F128" s="102" t="s">
        <v>837</v>
      </c>
      <c r="G128" s="100" t="s">
        <v>803</v>
      </c>
      <c r="H128" s="100" t="s">
        <v>838</v>
      </c>
      <c r="I128" s="103">
        <v>0.7291666666666666</v>
      </c>
      <c r="J128" s="103">
        <v>0.7673611111111112</v>
      </c>
      <c r="K128" s="100" t="s">
        <v>1005</v>
      </c>
      <c r="L128" s="100" t="s">
        <v>969</v>
      </c>
      <c r="M128" s="100" t="s">
        <v>298</v>
      </c>
      <c r="N128" s="100"/>
      <c r="O128" s="100"/>
      <c r="P128" s="99"/>
      <c r="Q128" s="99"/>
      <c r="R128" s="99"/>
      <c r="S128" s="99"/>
      <c r="T128" s="99"/>
      <c r="U128" s="99"/>
      <c r="V128" s="99"/>
      <c r="W128" s="99"/>
      <c r="X128" s="99"/>
      <c r="Y128" s="99"/>
    </row>
    <row r="129" ht="15.75" customHeight="1">
      <c r="A129" s="100" t="s">
        <v>1006</v>
      </c>
      <c r="B129" s="100" t="s">
        <v>1007</v>
      </c>
      <c r="C129" s="100" t="s">
        <v>1008</v>
      </c>
      <c r="D129" s="101">
        <v>417134.0</v>
      </c>
      <c r="E129" s="100" t="s">
        <v>845</v>
      </c>
      <c r="F129" s="102" t="s">
        <v>810</v>
      </c>
      <c r="G129" s="100" t="s">
        <v>1009</v>
      </c>
      <c r="H129" s="100" t="s">
        <v>811</v>
      </c>
      <c r="I129" s="103">
        <v>0.4583333333333333</v>
      </c>
      <c r="J129" s="103">
        <v>0.4965277777777778</v>
      </c>
      <c r="K129" s="100" t="s">
        <v>949</v>
      </c>
      <c r="L129" s="100" t="s">
        <v>963</v>
      </c>
      <c r="M129" s="100" t="s">
        <v>994</v>
      </c>
      <c r="O129" s="100"/>
      <c r="P129" s="99"/>
      <c r="Q129" s="99"/>
      <c r="R129" s="99"/>
      <c r="S129" s="99"/>
      <c r="T129" s="99"/>
      <c r="U129" s="99"/>
      <c r="V129" s="99"/>
      <c r="W129" s="99"/>
      <c r="X129" s="99"/>
      <c r="Y129" s="99"/>
    </row>
    <row r="130" ht="15.75" customHeight="1">
      <c r="A130" s="100" t="s">
        <v>1006</v>
      </c>
      <c r="B130" s="100" t="s">
        <v>1010</v>
      </c>
      <c r="C130" s="100" t="s">
        <v>1011</v>
      </c>
      <c r="D130" s="101">
        <v>421698.0</v>
      </c>
      <c r="E130" s="100" t="s">
        <v>845</v>
      </c>
      <c r="F130" s="102" t="s">
        <v>821</v>
      </c>
      <c r="G130" s="100" t="s">
        <v>1012</v>
      </c>
      <c r="H130" s="100" t="s">
        <v>1013</v>
      </c>
      <c r="I130" s="103">
        <v>0.5104166666666666</v>
      </c>
      <c r="J130" s="103">
        <v>0.5486111111111112</v>
      </c>
      <c r="K130" s="100" t="s">
        <v>1014</v>
      </c>
      <c r="L130" s="100" t="s">
        <v>969</v>
      </c>
      <c r="M130" s="100" t="s">
        <v>298</v>
      </c>
      <c r="N130" s="100"/>
      <c r="O130" s="100"/>
      <c r="P130" s="99"/>
      <c r="Q130" s="99"/>
      <c r="R130" s="99"/>
      <c r="S130" s="99"/>
      <c r="T130" s="99"/>
      <c r="U130" s="99"/>
      <c r="V130" s="99"/>
      <c r="W130" s="99"/>
      <c r="X130" s="99"/>
      <c r="Y130" s="99"/>
    </row>
    <row r="131" ht="15.75" customHeight="1">
      <c r="A131" s="100" t="s">
        <v>1006</v>
      </c>
      <c r="B131" s="100" t="s">
        <v>1010</v>
      </c>
      <c r="C131" s="100" t="s">
        <v>1011</v>
      </c>
      <c r="D131" s="101">
        <v>421712.0</v>
      </c>
      <c r="E131" s="100" t="s">
        <v>845</v>
      </c>
      <c r="F131" s="102" t="s">
        <v>827</v>
      </c>
      <c r="G131" s="100" t="s">
        <v>799</v>
      </c>
      <c r="H131" s="100" t="s">
        <v>828</v>
      </c>
      <c r="I131" s="103">
        <v>0.5104166666666666</v>
      </c>
      <c r="J131" s="103">
        <v>0.5486111111111112</v>
      </c>
      <c r="K131" s="100" t="s">
        <v>966</v>
      </c>
      <c r="L131" s="100" t="s">
        <v>969</v>
      </c>
      <c r="M131" s="100" t="s">
        <v>298</v>
      </c>
      <c r="N131" s="100"/>
      <c r="O131" s="100"/>
      <c r="P131" s="99"/>
      <c r="Q131" s="99"/>
      <c r="R131" s="99"/>
      <c r="S131" s="99"/>
      <c r="T131" s="99"/>
      <c r="U131" s="99"/>
      <c r="V131" s="99"/>
      <c r="W131" s="99"/>
      <c r="X131" s="99"/>
      <c r="Y131" s="99"/>
    </row>
    <row r="132" ht="15.75" customHeight="1">
      <c r="A132" s="100" t="s">
        <v>1015</v>
      </c>
      <c r="B132" s="100" t="s">
        <v>1016</v>
      </c>
      <c r="C132" s="100" t="s">
        <v>1017</v>
      </c>
      <c r="D132" s="101">
        <v>417185.0</v>
      </c>
      <c r="E132" s="100" t="s">
        <v>845</v>
      </c>
      <c r="F132" s="102" t="s">
        <v>798</v>
      </c>
      <c r="G132" s="100" t="s">
        <v>799</v>
      </c>
      <c r="H132" s="100" t="s">
        <v>800</v>
      </c>
      <c r="I132" s="103">
        <v>0.5520833333333334</v>
      </c>
      <c r="J132" s="103">
        <v>0.5902777777777778</v>
      </c>
      <c r="K132" s="100" t="s">
        <v>966</v>
      </c>
      <c r="L132" s="100" t="s">
        <v>963</v>
      </c>
      <c r="M132" s="100" t="s">
        <v>903</v>
      </c>
      <c r="O132" s="100"/>
      <c r="P132" s="99"/>
      <c r="Q132" s="99"/>
      <c r="R132" s="99"/>
      <c r="S132" s="99"/>
      <c r="T132" s="99"/>
      <c r="U132" s="99"/>
      <c r="V132" s="99"/>
      <c r="W132" s="99"/>
      <c r="X132" s="99"/>
      <c r="Y132" s="99"/>
    </row>
    <row r="133" ht="15.75" customHeight="1">
      <c r="A133" s="100" t="s">
        <v>1018</v>
      </c>
      <c r="B133" s="100"/>
      <c r="C133" s="100" t="s">
        <v>1019</v>
      </c>
      <c r="D133" s="101">
        <v>445959.0</v>
      </c>
      <c r="E133" s="100" t="s">
        <v>845</v>
      </c>
      <c r="F133" s="102" t="s">
        <v>887</v>
      </c>
      <c r="G133" s="100" t="s">
        <v>866</v>
      </c>
      <c r="H133" s="100" t="s">
        <v>828</v>
      </c>
      <c r="I133" s="103">
        <v>0.5625</v>
      </c>
      <c r="J133" s="103">
        <v>0.6006944444444444</v>
      </c>
      <c r="K133" s="100" t="s">
        <v>982</v>
      </c>
      <c r="L133" s="100" t="s">
        <v>983</v>
      </c>
      <c r="M133" s="100" t="s">
        <v>298</v>
      </c>
      <c r="N133" s="100"/>
      <c r="O133" s="100"/>
      <c r="P133" s="99"/>
      <c r="Q133" s="99"/>
      <c r="R133" s="99"/>
      <c r="S133" s="99"/>
      <c r="T133" s="99"/>
      <c r="U133" s="99"/>
      <c r="V133" s="99"/>
      <c r="W133" s="99"/>
      <c r="X133" s="99"/>
      <c r="Y133" s="99"/>
    </row>
    <row r="134" ht="15.75" customHeight="1">
      <c r="A134" s="100" t="s">
        <v>1020</v>
      </c>
      <c r="B134" s="100" t="s">
        <v>1021</v>
      </c>
      <c r="C134" s="100" t="s">
        <v>1022</v>
      </c>
      <c r="D134" s="101">
        <v>411321.0</v>
      </c>
      <c r="E134" s="100" t="s">
        <v>848</v>
      </c>
      <c r="F134" s="102" t="s">
        <v>932</v>
      </c>
      <c r="G134" s="100" t="s">
        <v>853</v>
      </c>
      <c r="H134" s="100" t="s">
        <v>811</v>
      </c>
      <c r="I134" s="103">
        <v>0.375</v>
      </c>
      <c r="J134" s="103">
        <v>0.4131944444444444</v>
      </c>
      <c r="K134" s="100" t="s">
        <v>1023</v>
      </c>
      <c r="L134" s="100" t="s">
        <v>997</v>
      </c>
      <c r="M134" s="100" t="s">
        <v>411</v>
      </c>
      <c r="P134" s="99"/>
      <c r="Q134" s="99"/>
      <c r="R134" s="99"/>
      <c r="S134" s="99"/>
      <c r="T134" s="99"/>
      <c r="U134" s="99"/>
      <c r="V134" s="99"/>
      <c r="W134" s="99"/>
      <c r="X134" s="99"/>
      <c r="Y134" s="99"/>
    </row>
    <row r="135" ht="15.75" customHeight="1">
      <c r="A135" s="100" t="s">
        <v>1020</v>
      </c>
      <c r="B135" s="100" t="s">
        <v>1021</v>
      </c>
      <c r="C135" s="100" t="s">
        <v>1022</v>
      </c>
      <c r="D135" s="101">
        <v>433961.0</v>
      </c>
      <c r="E135" s="100" t="s">
        <v>848</v>
      </c>
      <c r="F135" s="102" t="s">
        <v>810</v>
      </c>
      <c r="G135" s="100" t="s">
        <v>803</v>
      </c>
      <c r="H135" s="100" t="s">
        <v>811</v>
      </c>
      <c r="I135" s="103">
        <v>0.4479166666666667</v>
      </c>
      <c r="J135" s="103">
        <v>0.4861111111111111</v>
      </c>
      <c r="K135" s="100" t="s">
        <v>1024</v>
      </c>
      <c r="L135" s="100" t="s">
        <v>1025</v>
      </c>
      <c r="M135" s="100" t="s">
        <v>298</v>
      </c>
      <c r="N135" s="100"/>
      <c r="O135" s="100"/>
      <c r="P135" s="99"/>
      <c r="Q135" s="99"/>
      <c r="R135" s="99"/>
      <c r="S135" s="99"/>
      <c r="T135" s="99"/>
      <c r="U135" s="99"/>
      <c r="V135" s="99"/>
      <c r="W135" s="99"/>
      <c r="X135" s="99"/>
      <c r="Y135" s="99"/>
    </row>
    <row r="136" ht="15.75" customHeight="1">
      <c r="A136" s="100" t="s">
        <v>1020</v>
      </c>
      <c r="B136" s="100" t="s">
        <v>1021</v>
      </c>
      <c r="C136" s="100" t="s">
        <v>1022</v>
      </c>
      <c r="D136" s="101">
        <v>411330.0</v>
      </c>
      <c r="E136" s="100" t="s">
        <v>848</v>
      </c>
      <c r="F136" s="102" t="s">
        <v>932</v>
      </c>
      <c r="G136" s="100" t="s">
        <v>853</v>
      </c>
      <c r="H136" s="100" t="s">
        <v>811</v>
      </c>
      <c r="I136" s="103">
        <v>0.4791666666666667</v>
      </c>
      <c r="J136" s="103">
        <v>0.5173611111111112</v>
      </c>
      <c r="K136" s="100" t="s">
        <v>1023</v>
      </c>
      <c r="L136" s="100" t="s">
        <v>997</v>
      </c>
      <c r="M136" s="100" t="s">
        <v>298</v>
      </c>
      <c r="N136" s="100"/>
      <c r="O136" s="100"/>
      <c r="P136" s="99"/>
      <c r="Q136" s="99"/>
      <c r="R136" s="99"/>
      <c r="S136" s="99"/>
      <c r="T136" s="99"/>
      <c r="U136" s="99"/>
      <c r="V136" s="99"/>
      <c r="W136" s="99"/>
      <c r="X136" s="99"/>
      <c r="Y136" s="99"/>
    </row>
    <row r="137" ht="15.75" customHeight="1">
      <c r="A137" s="100" t="s">
        <v>1020</v>
      </c>
      <c r="B137" s="100" t="s">
        <v>1021</v>
      </c>
      <c r="C137" s="100" t="s">
        <v>1022</v>
      </c>
      <c r="D137" s="101">
        <v>412794.0</v>
      </c>
      <c r="E137" s="100" t="s">
        <v>848</v>
      </c>
      <c r="F137" s="102" t="s">
        <v>932</v>
      </c>
      <c r="G137" s="100" t="s">
        <v>853</v>
      </c>
      <c r="H137" s="100" t="s">
        <v>811</v>
      </c>
      <c r="I137" s="103">
        <v>0.5694444444444444</v>
      </c>
      <c r="J137" s="103">
        <v>0.6076388888888888</v>
      </c>
      <c r="K137" s="100" t="s">
        <v>955</v>
      </c>
      <c r="L137" s="100" t="s">
        <v>1026</v>
      </c>
      <c r="M137" s="100" t="s">
        <v>951</v>
      </c>
      <c r="O137" s="100"/>
      <c r="P137" s="99"/>
      <c r="Q137" s="99"/>
      <c r="R137" s="99"/>
      <c r="S137" s="99"/>
      <c r="T137" s="99"/>
      <c r="U137" s="99"/>
      <c r="V137" s="99"/>
      <c r="W137" s="99"/>
      <c r="X137" s="99"/>
      <c r="Y137" s="99"/>
    </row>
    <row r="138" ht="15.75" customHeight="1">
      <c r="A138" s="100" t="s">
        <v>1020</v>
      </c>
      <c r="B138" s="100" t="s">
        <v>1021</v>
      </c>
      <c r="C138" s="100" t="s">
        <v>1022</v>
      </c>
      <c r="D138" s="101">
        <v>421573.0</v>
      </c>
      <c r="E138" s="100" t="s">
        <v>848</v>
      </c>
      <c r="F138" s="102" t="s">
        <v>821</v>
      </c>
      <c r="G138" s="100" t="s">
        <v>799</v>
      </c>
      <c r="H138" s="100" t="s">
        <v>822</v>
      </c>
      <c r="I138" s="103">
        <v>0.3333333333333333</v>
      </c>
      <c r="J138" s="103">
        <v>0.3715277777777778</v>
      </c>
      <c r="K138" s="100" t="s">
        <v>1027</v>
      </c>
      <c r="L138" s="100" t="s">
        <v>823</v>
      </c>
      <c r="M138" s="100" t="s">
        <v>298</v>
      </c>
      <c r="N138" s="100"/>
      <c r="O138" s="100"/>
      <c r="P138" s="99"/>
      <c r="Q138" s="99"/>
      <c r="R138" s="99"/>
      <c r="S138" s="99"/>
      <c r="T138" s="99"/>
      <c r="U138" s="99"/>
      <c r="V138" s="99"/>
      <c r="W138" s="99"/>
      <c r="X138" s="99"/>
      <c r="Y138" s="99"/>
    </row>
    <row r="139" ht="1.5" customHeight="1">
      <c r="A139" s="100" t="s">
        <v>1020</v>
      </c>
      <c r="B139" s="100" t="s">
        <v>1021</v>
      </c>
      <c r="C139" s="100" t="s">
        <v>1022</v>
      </c>
      <c r="D139" s="101">
        <v>411725.0</v>
      </c>
      <c r="E139" s="100" t="s">
        <v>848</v>
      </c>
      <c r="F139" s="100" t="s">
        <v>938</v>
      </c>
      <c r="G139" s="100" t="s">
        <v>853</v>
      </c>
      <c r="H139" s="100" t="s">
        <v>822</v>
      </c>
      <c r="I139" s="103">
        <v>0.375</v>
      </c>
      <c r="J139" s="103">
        <v>0.4131944444444444</v>
      </c>
      <c r="K139" s="100" t="s">
        <v>955</v>
      </c>
      <c r="L139" s="100" t="s">
        <v>956</v>
      </c>
      <c r="M139" s="100" t="s">
        <v>411</v>
      </c>
      <c r="P139" s="99"/>
      <c r="Q139" s="99"/>
      <c r="R139" s="99"/>
      <c r="S139" s="99"/>
      <c r="T139" s="99"/>
      <c r="U139" s="99"/>
      <c r="V139" s="99"/>
      <c r="W139" s="99"/>
      <c r="X139" s="99"/>
      <c r="Y139" s="99"/>
    </row>
    <row r="140" ht="15.75" customHeight="1">
      <c r="A140" s="100" t="s">
        <v>1020</v>
      </c>
      <c r="B140" s="100" t="s">
        <v>1021</v>
      </c>
      <c r="C140" s="100" t="s">
        <v>1022</v>
      </c>
      <c r="D140" s="101">
        <v>411454.0</v>
      </c>
      <c r="E140" s="100" t="s">
        <v>848</v>
      </c>
      <c r="F140" s="102" t="s">
        <v>938</v>
      </c>
      <c r="G140" s="100" t="s">
        <v>853</v>
      </c>
      <c r="H140" s="100" t="s">
        <v>822</v>
      </c>
      <c r="I140" s="103">
        <v>0.4791666666666667</v>
      </c>
      <c r="J140" s="103">
        <v>0.5173611111111112</v>
      </c>
      <c r="K140" s="100" t="s">
        <v>1023</v>
      </c>
      <c r="L140" s="100" t="s">
        <v>997</v>
      </c>
      <c r="M140" s="100" t="s">
        <v>298</v>
      </c>
      <c r="N140" s="100"/>
      <c r="O140" s="100"/>
      <c r="P140" s="99"/>
      <c r="Q140" s="99"/>
      <c r="R140" s="99"/>
      <c r="S140" s="99"/>
      <c r="T140" s="99"/>
      <c r="U140" s="99"/>
      <c r="V140" s="99"/>
      <c r="W140" s="99"/>
      <c r="X140" s="99"/>
      <c r="Y140" s="99"/>
    </row>
    <row r="141" ht="15.75" customHeight="1">
      <c r="A141" s="100" t="s">
        <v>1020</v>
      </c>
      <c r="B141" s="100" t="s">
        <v>1021</v>
      </c>
      <c r="C141" s="100" t="s">
        <v>1022</v>
      </c>
      <c r="D141" s="101">
        <v>447249.0</v>
      </c>
      <c r="E141" s="100" t="s">
        <v>848</v>
      </c>
      <c r="F141" s="102" t="s">
        <v>875</v>
      </c>
      <c r="G141" s="100" t="s">
        <v>853</v>
      </c>
      <c r="H141" s="100" t="s">
        <v>828</v>
      </c>
      <c r="I141" s="103">
        <v>0.3298611111111111</v>
      </c>
      <c r="J141" s="103">
        <v>0.3680555555555556</v>
      </c>
      <c r="K141" s="100" t="s">
        <v>1023</v>
      </c>
      <c r="L141" s="100" t="s">
        <v>990</v>
      </c>
      <c r="M141" s="100" t="s">
        <v>1028</v>
      </c>
      <c r="O141" s="100"/>
      <c r="P141" s="99"/>
      <c r="Q141" s="99"/>
      <c r="R141" s="99"/>
      <c r="S141" s="99"/>
      <c r="T141" s="99"/>
      <c r="U141" s="99"/>
      <c r="V141" s="99"/>
      <c r="W141" s="99"/>
      <c r="X141" s="99"/>
      <c r="Y141" s="99"/>
    </row>
    <row r="142" ht="15.75" customHeight="1">
      <c r="A142" s="100" t="s">
        <v>1020</v>
      </c>
      <c r="B142" s="100" t="s">
        <v>1029</v>
      </c>
      <c r="C142" s="100" t="s">
        <v>1030</v>
      </c>
      <c r="D142" s="101">
        <v>433968.0</v>
      </c>
      <c r="E142" s="100" t="s">
        <v>848</v>
      </c>
      <c r="F142" s="102" t="s">
        <v>827</v>
      </c>
      <c r="G142" s="100" t="s">
        <v>803</v>
      </c>
      <c r="H142" s="100" t="s">
        <v>828</v>
      </c>
      <c r="I142" s="103">
        <v>0.3958333333333333</v>
      </c>
      <c r="J142" s="103">
        <v>0.4340277777777778</v>
      </c>
      <c r="K142" s="100" t="s">
        <v>1027</v>
      </c>
      <c r="L142" s="100" t="s">
        <v>1025</v>
      </c>
      <c r="M142" s="100" t="s">
        <v>298</v>
      </c>
      <c r="N142" s="100"/>
      <c r="O142" s="100"/>
      <c r="P142" s="99"/>
      <c r="Q142" s="99"/>
      <c r="R142" s="99"/>
      <c r="S142" s="99"/>
      <c r="T142" s="99"/>
      <c r="U142" s="99"/>
      <c r="V142" s="99"/>
      <c r="W142" s="99"/>
      <c r="X142" s="99"/>
      <c r="Y142" s="99"/>
    </row>
    <row r="143" ht="15.75" customHeight="1">
      <c r="A143" s="100" t="s">
        <v>1020</v>
      </c>
      <c r="B143" s="100" t="s">
        <v>1021</v>
      </c>
      <c r="C143" s="100" t="s">
        <v>1022</v>
      </c>
      <c r="D143" s="101">
        <v>411733.0</v>
      </c>
      <c r="E143" s="100" t="s">
        <v>848</v>
      </c>
      <c r="F143" s="102" t="s">
        <v>875</v>
      </c>
      <c r="G143" s="100" t="s">
        <v>853</v>
      </c>
      <c r="H143" s="100" t="s">
        <v>828</v>
      </c>
      <c r="I143" s="103">
        <v>0.3958333333333333</v>
      </c>
      <c r="J143" s="103">
        <v>0.4340277777777778</v>
      </c>
      <c r="K143" s="100" t="s">
        <v>955</v>
      </c>
      <c r="L143" s="100" t="s">
        <v>1026</v>
      </c>
      <c r="M143" s="100" t="s">
        <v>411</v>
      </c>
      <c r="P143" s="99"/>
      <c r="Q143" s="99"/>
      <c r="R143" s="99"/>
      <c r="S143" s="99"/>
      <c r="T143" s="99"/>
      <c r="U143" s="99"/>
      <c r="V143" s="99"/>
      <c r="W143" s="99"/>
      <c r="X143" s="99"/>
      <c r="Y143" s="99"/>
    </row>
    <row r="144" ht="15.75" customHeight="1">
      <c r="A144" s="100" t="s">
        <v>1020</v>
      </c>
      <c r="B144" s="100" t="s">
        <v>1021</v>
      </c>
      <c r="C144" s="100" t="s">
        <v>1022</v>
      </c>
      <c r="D144" s="101">
        <v>411566.0</v>
      </c>
      <c r="E144" s="100" t="s">
        <v>848</v>
      </c>
      <c r="F144" s="102" t="s">
        <v>875</v>
      </c>
      <c r="G144" s="100" t="s">
        <v>853</v>
      </c>
      <c r="H144" s="100" t="s">
        <v>828</v>
      </c>
      <c r="I144" s="103">
        <v>0.4201388888888889</v>
      </c>
      <c r="J144" s="103">
        <v>0.4583333333333333</v>
      </c>
      <c r="K144" s="100" t="s">
        <v>1023</v>
      </c>
      <c r="L144" s="100" t="s">
        <v>996</v>
      </c>
      <c r="M144" s="100" t="s">
        <v>411</v>
      </c>
      <c r="P144" s="99"/>
      <c r="Q144" s="99"/>
      <c r="R144" s="99"/>
      <c r="S144" s="99"/>
      <c r="T144" s="99"/>
      <c r="U144" s="99"/>
      <c r="V144" s="99"/>
      <c r="W144" s="99"/>
      <c r="X144" s="99"/>
      <c r="Y144" s="99"/>
    </row>
    <row r="145" ht="15.75" customHeight="1">
      <c r="A145" s="100" t="s">
        <v>1020</v>
      </c>
      <c r="B145" s="100" t="s">
        <v>1031</v>
      </c>
      <c r="C145" s="100" t="s">
        <v>1032</v>
      </c>
      <c r="D145" s="101">
        <v>413079.0</v>
      </c>
      <c r="E145" s="100" t="s">
        <v>848</v>
      </c>
      <c r="F145" s="102" t="s">
        <v>875</v>
      </c>
      <c r="G145" s="100" t="s">
        <v>853</v>
      </c>
      <c r="H145" s="100" t="s">
        <v>828</v>
      </c>
      <c r="I145" s="103">
        <v>0.4375</v>
      </c>
      <c r="J145" s="103">
        <v>0.4756944444444444</v>
      </c>
      <c r="K145" s="100" t="s">
        <v>955</v>
      </c>
      <c r="L145" s="100" t="s">
        <v>1026</v>
      </c>
      <c r="M145" s="100" t="s">
        <v>411</v>
      </c>
      <c r="P145" s="99"/>
      <c r="Q145" s="99"/>
      <c r="R145" s="99"/>
      <c r="S145" s="99"/>
      <c r="T145" s="99"/>
      <c r="U145" s="99"/>
      <c r="V145" s="99"/>
      <c r="W145" s="99"/>
      <c r="X145" s="99"/>
      <c r="Y145" s="99"/>
    </row>
    <row r="146" ht="15.75" customHeight="1">
      <c r="A146" s="100" t="s">
        <v>1020</v>
      </c>
      <c r="B146" s="100" t="s">
        <v>1021</v>
      </c>
      <c r="C146" s="100" t="s">
        <v>1022</v>
      </c>
      <c r="D146" s="101">
        <v>411530.0</v>
      </c>
      <c r="E146" s="100" t="s">
        <v>848</v>
      </c>
      <c r="F146" s="102" t="s">
        <v>875</v>
      </c>
      <c r="G146" s="100" t="s">
        <v>853</v>
      </c>
      <c r="H146" s="100" t="s">
        <v>828</v>
      </c>
      <c r="I146" s="103">
        <v>0.4722222222222222</v>
      </c>
      <c r="J146" s="103">
        <v>0.5104166666666666</v>
      </c>
      <c r="K146" s="100" t="s">
        <v>1023</v>
      </c>
      <c r="L146" s="100" t="s">
        <v>997</v>
      </c>
      <c r="M146" s="100" t="s">
        <v>411</v>
      </c>
      <c r="P146" s="99"/>
      <c r="Q146" s="99"/>
      <c r="R146" s="99"/>
      <c r="S146" s="99"/>
      <c r="T146" s="99"/>
      <c r="U146" s="99"/>
      <c r="V146" s="99"/>
      <c r="W146" s="99"/>
      <c r="X146" s="99"/>
      <c r="Y146" s="99"/>
    </row>
    <row r="147" ht="15.75" customHeight="1">
      <c r="A147" s="100" t="s">
        <v>1020</v>
      </c>
      <c r="B147" s="100" t="s">
        <v>1021</v>
      </c>
      <c r="C147" s="100" t="s">
        <v>1022</v>
      </c>
      <c r="D147" s="101">
        <v>411587.0</v>
      </c>
      <c r="E147" s="100" t="s">
        <v>848</v>
      </c>
      <c r="F147" s="102" t="s">
        <v>944</v>
      </c>
      <c r="G147" s="100" t="s">
        <v>853</v>
      </c>
      <c r="H147" s="100" t="s">
        <v>832</v>
      </c>
      <c r="I147" s="103">
        <v>0.375</v>
      </c>
      <c r="J147" s="103">
        <v>0.4131944444444444</v>
      </c>
      <c r="K147" s="100" t="s">
        <v>1023</v>
      </c>
      <c r="L147" s="100" t="s">
        <v>993</v>
      </c>
      <c r="M147" s="100" t="s">
        <v>411</v>
      </c>
      <c r="P147" s="99"/>
      <c r="Q147" s="99"/>
      <c r="R147" s="99"/>
      <c r="S147" s="99"/>
      <c r="T147" s="99"/>
      <c r="U147" s="99"/>
      <c r="V147" s="99"/>
      <c r="W147" s="99"/>
      <c r="X147" s="99"/>
      <c r="Y147" s="99"/>
    </row>
    <row r="148" ht="15.75" customHeight="1">
      <c r="A148" s="100" t="s">
        <v>1020</v>
      </c>
      <c r="B148" s="100" t="s">
        <v>1021</v>
      </c>
      <c r="C148" s="100" t="s">
        <v>1022</v>
      </c>
      <c r="D148" s="101">
        <v>411741.0</v>
      </c>
      <c r="E148" s="100" t="s">
        <v>848</v>
      </c>
      <c r="F148" s="102" t="s">
        <v>944</v>
      </c>
      <c r="G148" s="100" t="s">
        <v>853</v>
      </c>
      <c r="H148" s="100" t="s">
        <v>832</v>
      </c>
      <c r="I148" s="103">
        <v>0.4166666666666667</v>
      </c>
      <c r="J148" s="103">
        <v>0.4548611111111111</v>
      </c>
      <c r="K148" s="100" t="s">
        <v>955</v>
      </c>
      <c r="L148" s="100" t="s">
        <v>1026</v>
      </c>
      <c r="M148" s="100" t="s">
        <v>411</v>
      </c>
      <c r="P148" s="99"/>
      <c r="Q148" s="99"/>
      <c r="R148" s="99"/>
      <c r="S148" s="99"/>
      <c r="T148" s="99"/>
      <c r="U148" s="99"/>
      <c r="V148" s="99"/>
      <c r="W148" s="99"/>
      <c r="X148" s="99"/>
      <c r="Y148" s="99"/>
    </row>
    <row r="149" ht="15.75" customHeight="1">
      <c r="A149" s="100" t="s">
        <v>1020</v>
      </c>
      <c r="B149" s="100" t="s">
        <v>1021</v>
      </c>
      <c r="C149" s="100" t="s">
        <v>1022</v>
      </c>
      <c r="D149" s="101">
        <v>411619.0</v>
      </c>
      <c r="E149" s="100" t="s">
        <v>848</v>
      </c>
      <c r="F149" s="102" t="s">
        <v>944</v>
      </c>
      <c r="G149" s="100" t="s">
        <v>853</v>
      </c>
      <c r="H149" s="100" t="s">
        <v>832</v>
      </c>
      <c r="I149" s="103">
        <v>0.4270833333333333</v>
      </c>
      <c r="J149" s="103">
        <v>0.4652777777777778</v>
      </c>
      <c r="K149" s="100" t="s">
        <v>1023</v>
      </c>
      <c r="L149" s="100" t="s">
        <v>855</v>
      </c>
      <c r="M149" s="100" t="s">
        <v>411</v>
      </c>
      <c r="P149" s="99"/>
      <c r="Q149" s="99"/>
      <c r="R149" s="99"/>
      <c r="S149" s="99"/>
      <c r="T149" s="99"/>
      <c r="U149" s="99"/>
      <c r="V149" s="99"/>
      <c r="W149" s="99"/>
      <c r="X149" s="99"/>
      <c r="Y149" s="99"/>
    </row>
    <row r="150" ht="15.75" customHeight="1">
      <c r="A150" s="100" t="s">
        <v>1020</v>
      </c>
      <c r="B150" s="100" t="s">
        <v>1031</v>
      </c>
      <c r="C150" s="100" t="s">
        <v>1032</v>
      </c>
      <c r="D150" s="101">
        <v>413144.0</v>
      </c>
      <c r="E150" s="100" t="s">
        <v>848</v>
      </c>
      <c r="F150" s="102" t="s">
        <v>944</v>
      </c>
      <c r="G150" s="100" t="s">
        <v>866</v>
      </c>
      <c r="H150" s="100" t="s">
        <v>832</v>
      </c>
      <c r="I150" s="103">
        <v>0.4652777777777778</v>
      </c>
      <c r="J150" s="103">
        <v>0.5034722222222222</v>
      </c>
      <c r="K150" s="100" t="s">
        <v>1033</v>
      </c>
      <c r="L150" s="100" t="s">
        <v>956</v>
      </c>
      <c r="M150" s="100" t="s">
        <v>411</v>
      </c>
      <c r="P150" s="99"/>
      <c r="Q150" s="99"/>
      <c r="R150" s="99"/>
      <c r="S150" s="99"/>
      <c r="T150" s="99"/>
      <c r="U150" s="99"/>
      <c r="V150" s="99"/>
      <c r="W150" s="99"/>
      <c r="X150" s="99"/>
      <c r="Y150" s="99"/>
    </row>
    <row r="151" ht="15.75" customHeight="1">
      <c r="A151" s="100" t="s">
        <v>1020</v>
      </c>
      <c r="B151" s="100" t="s">
        <v>1021</v>
      </c>
      <c r="C151" s="100" t="s">
        <v>1022</v>
      </c>
      <c r="D151" s="101">
        <v>411600.0</v>
      </c>
      <c r="E151" s="100" t="s">
        <v>848</v>
      </c>
      <c r="F151" s="102" t="s">
        <v>944</v>
      </c>
      <c r="G151" s="100" t="s">
        <v>853</v>
      </c>
      <c r="H151" s="100" t="s">
        <v>832</v>
      </c>
      <c r="I151" s="103">
        <v>0.4791666666666667</v>
      </c>
      <c r="J151" s="103">
        <v>0.5173611111111112</v>
      </c>
      <c r="K151" s="100" t="s">
        <v>1023</v>
      </c>
      <c r="L151" s="100" t="s">
        <v>990</v>
      </c>
      <c r="M151" s="100" t="s">
        <v>411</v>
      </c>
      <c r="P151" s="99"/>
      <c r="Q151" s="99"/>
      <c r="R151" s="99"/>
      <c r="S151" s="99"/>
      <c r="T151" s="99"/>
      <c r="U151" s="99"/>
      <c r="V151" s="99"/>
      <c r="W151" s="99"/>
      <c r="X151" s="99"/>
      <c r="Y151" s="99"/>
    </row>
    <row r="152" ht="15.75" customHeight="1">
      <c r="A152" s="100" t="s">
        <v>1020</v>
      </c>
      <c r="B152" s="100" t="s">
        <v>1029</v>
      </c>
      <c r="C152" s="100" t="s">
        <v>1030</v>
      </c>
      <c r="D152" s="101">
        <v>413166.0</v>
      </c>
      <c r="E152" s="100" t="s">
        <v>848</v>
      </c>
      <c r="F152" s="102" t="s">
        <v>852</v>
      </c>
      <c r="G152" s="100" t="s">
        <v>853</v>
      </c>
      <c r="H152" s="100" t="s">
        <v>834</v>
      </c>
      <c r="I152" s="103">
        <v>0.3958333333333333</v>
      </c>
      <c r="J152" s="103">
        <v>0.4340277777777778</v>
      </c>
      <c r="K152" s="100" t="s">
        <v>955</v>
      </c>
      <c r="L152" s="100" t="s">
        <v>956</v>
      </c>
      <c r="M152" s="100" t="s">
        <v>888</v>
      </c>
      <c r="O152" s="100"/>
      <c r="P152" s="99"/>
      <c r="Q152" s="99"/>
      <c r="R152" s="99"/>
      <c r="S152" s="99"/>
      <c r="T152" s="99"/>
      <c r="U152" s="99"/>
      <c r="V152" s="99"/>
      <c r="W152" s="99"/>
      <c r="X152" s="99"/>
      <c r="Y152" s="99"/>
    </row>
    <row r="153" ht="15.75" customHeight="1">
      <c r="A153" s="100" t="s">
        <v>1020</v>
      </c>
      <c r="B153" s="100" t="s">
        <v>1021</v>
      </c>
      <c r="C153" s="100" t="s">
        <v>1022</v>
      </c>
      <c r="D153" s="101">
        <v>411689.0</v>
      </c>
      <c r="E153" s="100" t="s">
        <v>848</v>
      </c>
      <c r="F153" s="100" t="s">
        <v>852</v>
      </c>
      <c r="G153" s="100" t="s">
        <v>853</v>
      </c>
      <c r="H153" s="100" t="s">
        <v>834</v>
      </c>
      <c r="I153" s="103">
        <v>0.5208333333333334</v>
      </c>
      <c r="J153" s="103">
        <v>0.5590277777777778</v>
      </c>
      <c r="K153" s="100" t="s">
        <v>1023</v>
      </c>
      <c r="L153" s="100" t="s">
        <v>993</v>
      </c>
      <c r="M153" s="100" t="s">
        <v>411</v>
      </c>
      <c r="P153" s="99"/>
      <c r="Q153" s="99"/>
      <c r="R153" s="99"/>
      <c r="S153" s="99"/>
      <c r="T153" s="99"/>
      <c r="U153" s="99"/>
      <c r="V153" s="99"/>
      <c r="W153" s="99"/>
      <c r="X153" s="99"/>
      <c r="Y153" s="99"/>
    </row>
    <row r="154" ht="15.75" customHeight="1">
      <c r="A154" s="100" t="s">
        <v>1034</v>
      </c>
      <c r="B154" s="100" t="s">
        <v>1035</v>
      </c>
      <c r="C154" s="100" t="s">
        <v>1036</v>
      </c>
      <c r="D154" s="101">
        <v>415251.0</v>
      </c>
      <c r="E154" s="100" t="s">
        <v>1037</v>
      </c>
      <c r="F154" s="102" t="s">
        <v>1038</v>
      </c>
      <c r="G154" s="100" t="s">
        <v>1039</v>
      </c>
      <c r="H154" s="100" t="s">
        <v>1040</v>
      </c>
      <c r="I154" s="103">
        <v>0.75</v>
      </c>
      <c r="J154" s="103">
        <v>0.9166666666666666</v>
      </c>
      <c r="K154" s="100" t="s">
        <v>1041</v>
      </c>
      <c r="L154" s="100" t="s">
        <v>1042</v>
      </c>
      <c r="M154" s="100" t="s">
        <v>869</v>
      </c>
      <c r="O154" s="100"/>
      <c r="P154" s="99"/>
      <c r="Q154" s="99"/>
      <c r="R154" s="99"/>
      <c r="S154" s="99"/>
      <c r="T154" s="99"/>
      <c r="U154" s="99"/>
      <c r="V154" s="99"/>
      <c r="W154" s="99"/>
      <c r="X154" s="99"/>
      <c r="Y154" s="99"/>
    </row>
    <row r="155" ht="15.75" customHeight="1">
      <c r="A155" s="100" t="s">
        <v>1034</v>
      </c>
      <c r="B155" s="100" t="s">
        <v>1043</v>
      </c>
      <c r="C155" s="100" t="s">
        <v>1044</v>
      </c>
      <c r="D155" s="101">
        <v>416171.0</v>
      </c>
      <c r="E155" s="100" t="s">
        <v>864</v>
      </c>
      <c r="F155" s="105" t="s">
        <v>1045</v>
      </c>
      <c r="G155" s="100" t="s">
        <v>1046</v>
      </c>
      <c r="H155" s="100" t="s">
        <v>1047</v>
      </c>
      <c r="I155" s="103">
        <v>0.375</v>
      </c>
      <c r="J155" s="103">
        <v>0.75</v>
      </c>
      <c r="K155" s="100" t="s">
        <v>1048</v>
      </c>
      <c r="L155" s="100" t="s">
        <v>1049</v>
      </c>
      <c r="M155" s="100" t="s">
        <v>411</v>
      </c>
      <c r="P155" s="99"/>
      <c r="Q155" s="99"/>
      <c r="R155" s="99"/>
      <c r="S155" s="99"/>
      <c r="T155" s="99"/>
      <c r="U155" s="99"/>
      <c r="V155" s="99"/>
      <c r="W155" s="99"/>
      <c r="X155" s="99"/>
      <c r="Y155" s="99"/>
    </row>
    <row r="156" ht="15.75" customHeight="1">
      <c r="A156" s="100" t="s">
        <v>1034</v>
      </c>
      <c r="B156" s="100" t="s">
        <v>1050</v>
      </c>
      <c r="C156" s="100" t="s">
        <v>1051</v>
      </c>
      <c r="D156" s="101">
        <v>412109.0</v>
      </c>
      <c r="E156" s="100" t="s">
        <v>864</v>
      </c>
      <c r="F156" s="102" t="s">
        <v>1052</v>
      </c>
      <c r="G156" s="100" t="s">
        <v>1053</v>
      </c>
      <c r="H156" s="100" t="s">
        <v>1054</v>
      </c>
      <c r="I156" s="103">
        <v>0.4166666666666667</v>
      </c>
      <c r="J156" s="103">
        <v>0.7708333333333334</v>
      </c>
      <c r="K156" s="100" t="s">
        <v>1055</v>
      </c>
      <c r="L156" s="100" t="s">
        <v>1056</v>
      </c>
      <c r="M156" s="100" t="s">
        <v>411</v>
      </c>
      <c r="P156" s="99"/>
      <c r="Q156" s="99"/>
      <c r="R156" s="99"/>
      <c r="S156" s="99"/>
      <c r="T156" s="99"/>
      <c r="U156" s="99"/>
      <c r="V156" s="99"/>
      <c r="W156" s="99"/>
      <c r="X156" s="99"/>
      <c r="Y156" s="99"/>
    </row>
    <row r="157" ht="15.75" customHeight="1">
      <c r="A157" s="100" t="s">
        <v>1034</v>
      </c>
      <c r="B157" s="100" t="s">
        <v>1057</v>
      </c>
      <c r="C157" s="100" t="s">
        <v>1058</v>
      </c>
      <c r="D157" s="101">
        <v>416172.0</v>
      </c>
      <c r="E157" s="100" t="s">
        <v>1059</v>
      </c>
      <c r="F157" s="105" t="s">
        <v>1045</v>
      </c>
      <c r="G157" s="100" t="s">
        <v>1046</v>
      </c>
      <c r="H157" s="100" t="s">
        <v>1047</v>
      </c>
      <c r="I157" s="103">
        <v>0.4166666666666667</v>
      </c>
      <c r="J157" s="103">
        <v>0.5833333333333334</v>
      </c>
      <c r="K157" s="100" t="s">
        <v>1060</v>
      </c>
      <c r="L157" s="100" t="s">
        <v>1061</v>
      </c>
      <c r="M157" s="100" t="s">
        <v>411</v>
      </c>
      <c r="P157" s="99"/>
      <c r="Q157" s="99"/>
      <c r="R157" s="99"/>
      <c r="S157" s="99"/>
      <c r="T157" s="99"/>
      <c r="U157" s="99"/>
      <c r="V157" s="99"/>
      <c r="W157" s="99"/>
      <c r="X157" s="99"/>
      <c r="Y157" s="99"/>
    </row>
    <row r="158" ht="15.75" customHeight="1">
      <c r="A158" s="100" t="s">
        <v>1034</v>
      </c>
      <c r="B158" s="100" t="s">
        <v>1050</v>
      </c>
      <c r="C158" s="100" t="s">
        <v>1051</v>
      </c>
      <c r="D158" s="101">
        <v>412341.0</v>
      </c>
      <c r="E158" s="100" t="s">
        <v>864</v>
      </c>
      <c r="F158" s="102" t="s">
        <v>1062</v>
      </c>
      <c r="G158" s="100" t="s">
        <v>1053</v>
      </c>
      <c r="H158" s="106">
        <v>45252.0</v>
      </c>
      <c r="I158" s="103">
        <v>0.375</v>
      </c>
      <c r="J158" s="103">
        <v>0.75</v>
      </c>
      <c r="K158" s="100" t="s">
        <v>1055</v>
      </c>
      <c r="L158" s="100" t="s">
        <v>1063</v>
      </c>
      <c r="M158" s="100" t="s">
        <v>976</v>
      </c>
      <c r="O158" s="100"/>
      <c r="P158" s="99"/>
      <c r="Q158" s="99"/>
      <c r="R158" s="99"/>
      <c r="S158" s="99"/>
      <c r="T158" s="99"/>
      <c r="U158" s="99"/>
      <c r="V158" s="99"/>
      <c r="W158" s="99"/>
      <c r="X158" s="99"/>
      <c r="Y158" s="99"/>
    </row>
    <row r="159" ht="15.75" customHeight="1">
      <c r="A159" s="100" t="s">
        <v>1034</v>
      </c>
      <c r="B159" s="100" t="s">
        <v>1050</v>
      </c>
      <c r="C159" s="100" t="s">
        <v>1051</v>
      </c>
      <c r="D159" s="101">
        <v>412056.0</v>
      </c>
      <c r="E159" s="100" t="s">
        <v>864</v>
      </c>
      <c r="F159" s="102" t="s">
        <v>1064</v>
      </c>
      <c r="G159" s="100" t="s">
        <v>1053</v>
      </c>
      <c r="H159" s="100" t="s">
        <v>1065</v>
      </c>
      <c r="I159" s="103">
        <v>0.375</v>
      </c>
      <c r="J159" s="103">
        <v>0.75</v>
      </c>
      <c r="K159" s="100" t="s">
        <v>1055</v>
      </c>
      <c r="L159" s="100" t="s">
        <v>1066</v>
      </c>
      <c r="M159" s="100" t="s">
        <v>1067</v>
      </c>
      <c r="O159" s="100"/>
      <c r="P159" s="99"/>
      <c r="Q159" s="99"/>
      <c r="R159" s="99"/>
      <c r="S159" s="99"/>
      <c r="T159" s="99"/>
      <c r="U159" s="99"/>
      <c r="V159" s="99"/>
      <c r="W159" s="99"/>
      <c r="X159" s="99"/>
      <c r="Y159" s="99"/>
    </row>
    <row r="160" ht="15.75" customHeight="1">
      <c r="A160" s="100" t="s">
        <v>1034</v>
      </c>
      <c r="B160" s="100" t="s">
        <v>1057</v>
      </c>
      <c r="C160" s="100" t="s">
        <v>1058</v>
      </c>
      <c r="D160" s="101">
        <v>412023.0</v>
      </c>
      <c r="E160" s="100" t="s">
        <v>1059</v>
      </c>
      <c r="F160" s="107" t="s">
        <v>1045</v>
      </c>
      <c r="G160" s="100" t="s">
        <v>1046</v>
      </c>
      <c r="H160" s="100" t="s">
        <v>1047</v>
      </c>
      <c r="I160" s="103">
        <v>0.7083333333333334</v>
      </c>
      <c r="J160" s="103">
        <v>0.875</v>
      </c>
      <c r="K160" s="100" t="s">
        <v>1060</v>
      </c>
      <c r="L160" s="100" t="s">
        <v>1068</v>
      </c>
      <c r="M160" s="100" t="s">
        <v>888</v>
      </c>
      <c r="O160" s="100"/>
      <c r="P160" s="99"/>
      <c r="Q160" s="99"/>
      <c r="R160" s="99"/>
      <c r="S160" s="99"/>
      <c r="T160" s="99"/>
      <c r="U160" s="99"/>
      <c r="V160" s="99"/>
      <c r="W160" s="99"/>
      <c r="X160" s="99"/>
      <c r="Y160" s="99"/>
    </row>
    <row r="161" ht="15.75" customHeight="1">
      <c r="A161" s="100" t="s">
        <v>1034</v>
      </c>
      <c r="B161" s="100" t="s">
        <v>1050</v>
      </c>
      <c r="C161" s="100" t="s">
        <v>1051</v>
      </c>
      <c r="D161" s="101">
        <v>412362.0</v>
      </c>
      <c r="E161" s="100" t="s">
        <v>864</v>
      </c>
      <c r="F161" s="100" t="s">
        <v>1069</v>
      </c>
      <c r="G161" s="100" t="s">
        <v>1053</v>
      </c>
      <c r="H161" s="108">
        <v>39422.0</v>
      </c>
      <c r="I161" s="103">
        <v>0.375</v>
      </c>
      <c r="J161" s="103">
        <v>0.75</v>
      </c>
      <c r="K161" s="100" t="s">
        <v>1055</v>
      </c>
      <c r="L161" s="100" t="s">
        <v>1070</v>
      </c>
      <c r="M161" s="100" t="s">
        <v>1071</v>
      </c>
      <c r="O161" s="100"/>
      <c r="P161" s="99"/>
      <c r="Q161" s="99"/>
      <c r="R161" s="99"/>
      <c r="S161" s="99"/>
      <c r="T161" s="99"/>
      <c r="U161" s="99"/>
      <c r="V161" s="99"/>
      <c r="W161" s="99"/>
      <c r="X161" s="99"/>
      <c r="Y161" s="99"/>
    </row>
    <row r="162" ht="15.75" customHeight="1">
      <c r="A162" s="100" t="s">
        <v>1034</v>
      </c>
      <c r="B162" s="100" t="s">
        <v>1050</v>
      </c>
      <c r="C162" s="100" t="s">
        <v>1051</v>
      </c>
      <c r="D162" s="101">
        <v>420100.0</v>
      </c>
      <c r="E162" s="100" t="s">
        <v>864</v>
      </c>
      <c r="F162" s="100" t="s">
        <v>1072</v>
      </c>
      <c r="G162" s="100" t="s">
        <v>1053</v>
      </c>
      <c r="H162" s="100" t="s">
        <v>1065</v>
      </c>
      <c r="I162" s="103">
        <v>0.3541666666666667</v>
      </c>
      <c r="J162" s="103">
        <v>0.7291666666666666</v>
      </c>
      <c r="K162" s="100" t="s">
        <v>1055</v>
      </c>
      <c r="L162" s="100" t="s">
        <v>1073</v>
      </c>
      <c r="M162" s="100" t="s">
        <v>1074</v>
      </c>
      <c r="O162" s="100"/>
      <c r="P162" s="99"/>
      <c r="Q162" s="99"/>
      <c r="R162" s="99"/>
      <c r="S162" s="99"/>
      <c r="T162" s="99"/>
      <c r="U162" s="99"/>
      <c r="V162" s="99"/>
      <c r="W162" s="99"/>
      <c r="X162" s="99"/>
      <c r="Y162" s="99"/>
    </row>
    <row r="163" ht="15.75" customHeight="1">
      <c r="A163" s="100" t="s">
        <v>1034</v>
      </c>
      <c r="B163" s="100" t="s">
        <v>1050</v>
      </c>
      <c r="C163" s="100" t="s">
        <v>1051</v>
      </c>
      <c r="D163" s="101">
        <v>415198.0</v>
      </c>
      <c r="E163" s="100" t="s">
        <v>864</v>
      </c>
      <c r="F163" s="100" t="s">
        <v>1075</v>
      </c>
      <c r="G163" s="100" t="s">
        <v>1053</v>
      </c>
      <c r="H163" s="106">
        <v>43817.0</v>
      </c>
      <c r="I163" s="103">
        <v>0.375</v>
      </c>
      <c r="J163" s="103">
        <v>0.75</v>
      </c>
      <c r="K163" s="100" t="s">
        <v>1055</v>
      </c>
      <c r="L163" s="100" t="s">
        <v>1070</v>
      </c>
      <c r="M163" s="100" t="s">
        <v>1067</v>
      </c>
      <c r="O163" s="100"/>
      <c r="P163" s="99"/>
      <c r="Q163" s="99"/>
      <c r="R163" s="99"/>
      <c r="S163" s="99"/>
      <c r="T163" s="99"/>
      <c r="U163" s="99"/>
      <c r="V163" s="99"/>
      <c r="W163" s="99"/>
      <c r="X163" s="99"/>
      <c r="Y163" s="99"/>
    </row>
    <row r="164" ht="15.75" customHeight="1">
      <c r="A164" s="100" t="s">
        <v>1034</v>
      </c>
      <c r="B164" s="100" t="s">
        <v>1050</v>
      </c>
      <c r="C164" s="100" t="s">
        <v>1051</v>
      </c>
      <c r="D164" s="101">
        <v>412144.0</v>
      </c>
      <c r="E164" s="100" t="s">
        <v>864</v>
      </c>
      <c r="F164" s="102" t="s">
        <v>1076</v>
      </c>
      <c r="G164" s="100" t="s">
        <v>1053</v>
      </c>
      <c r="H164" s="100" t="s">
        <v>1065</v>
      </c>
      <c r="I164" s="103">
        <v>0.375</v>
      </c>
      <c r="J164" s="103">
        <v>0.75</v>
      </c>
      <c r="K164" s="100" t="s">
        <v>1055</v>
      </c>
      <c r="L164" s="100" t="s">
        <v>1068</v>
      </c>
      <c r="M164" s="100" t="s">
        <v>411</v>
      </c>
      <c r="P164" s="99"/>
      <c r="Q164" s="99"/>
      <c r="R164" s="99"/>
      <c r="S164" s="99"/>
      <c r="T164" s="99"/>
      <c r="U164" s="99"/>
      <c r="V164" s="99"/>
      <c r="W164" s="99"/>
      <c r="X164" s="99"/>
      <c r="Y164" s="99"/>
    </row>
    <row r="165" ht="15.75" customHeight="1">
      <c r="A165" s="100" t="s">
        <v>1034</v>
      </c>
      <c r="B165" s="100" t="s">
        <v>1043</v>
      </c>
      <c r="C165" s="100" t="s">
        <v>1044</v>
      </c>
      <c r="D165" s="101">
        <v>412398.0</v>
      </c>
      <c r="E165" s="100" t="s">
        <v>864</v>
      </c>
      <c r="F165" s="105" t="s">
        <v>1045</v>
      </c>
      <c r="G165" s="100" t="s">
        <v>1046</v>
      </c>
      <c r="H165" s="100" t="s">
        <v>1047</v>
      </c>
      <c r="I165" s="103">
        <v>0.375</v>
      </c>
      <c r="J165" s="103">
        <v>0.75</v>
      </c>
      <c r="K165" s="100" t="s">
        <v>1055</v>
      </c>
      <c r="L165" s="100" t="s">
        <v>1070</v>
      </c>
      <c r="M165" s="100" t="s">
        <v>951</v>
      </c>
      <c r="O165" s="100"/>
      <c r="P165" s="99"/>
      <c r="Q165" s="99"/>
      <c r="R165" s="99"/>
      <c r="S165" s="99"/>
      <c r="T165" s="99"/>
      <c r="U165" s="99"/>
      <c r="V165" s="99"/>
      <c r="W165" s="99"/>
      <c r="X165" s="99"/>
      <c r="Y165" s="99"/>
    </row>
    <row r="166" ht="15.75" customHeight="1">
      <c r="A166" s="100" t="s">
        <v>1034</v>
      </c>
      <c r="B166" s="100" t="s">
        <v>1050</v>
      </c>
      <c r="C166" s="100" t="s">
        <v>1051</v>
      </c>
      <c r="D166" s="101">
        <v>411646.0</v>
      </c>
      <c r="E166" s="100" t="s">
        <v>864</v>
      </c>
      <c r="F166" s="102" t="s">
        <v>1077</v>
      </c>
      <c r="G166" s="100" t="s">
        <v>1053</v>
      </c>
      <c r="H166" s="100" t="s">
        <v>1065</v>
      </c>
      <c r="I166" s="103">
        <v>0.3541666666666667</v>
      </c>
      <c r="J166" s="103">
        <v>0.7291666666666666</v>
      </c>
      <c r="K166" s="100" t="s">
        <v>1055</v>
      </c>
      <c r="L166" s="100" t="s">
        <v>1073</v>
      </c>
      <c r="M166" s="100" t="s">
        <v>1078</v>
      </c>
      <c r="O166" s="100"/>
      <c r="P166" s="99"/>
      <c r="Q166" s="99"/>
      <c r="R166" s="99"/>
      <c r="S166" s="99"/>
      <c r="T166" s="99"/>
      <c r="U166" s="99"/>
      <c r="V166" s="99"/>
      <c r="W166" s="99"/>
      <c r="X166" s="99"/>
      <c r="Y166" s="99"/>
    </row>
    <row r="167" ht="15.75" customHeight="1">
      <c r="A167" s="100" t="s">
        <v>1034</v>
      </c>
      <c r="B167" s="100" t="s">
        <v>1057</v>
      </c>
      <c r="C167" s="100" t="s">
        <v>1058</v>
      </c>
      <c r="D167" s="101">
        <v>415286.0</v>
      </c>
      <c r="E167" s="100" t="s">
        <v>1059</v>
      </c>
      <c r="F167" s="105" t="s">
        <v>1045</v>
      </c>
      <c r="G167" s="100" t="s">
        <v>1046</v>
      </c>
      <c r="H167" s="100" t="s">
        <v>800</v>
      </c>
      <c r="I167" s="103">
        <v>0.4166666666666667</v>
      </c>
      <c r="J167" s="103">
        <v>0.5833333333333334</v>
      </c>
      <c r="K167" s="100" t="s">
        <v>1060</v>
      </c>
      <c r="L167" s="100" t="s">
        <v>1042</v>
      </c>
      <c r="M167" s="100" t="s">
        <v>951</v>
      </c>
      <c r="O167" s="100"/>
      <c r="P167" s="99"/>
      <c r="Q167" s="99"/>
      <c r="R167" s="99"/>
      <c r="S167" s="99"/>
      <c r="T167" s="99"/>
      <c r="U167" s="99"/>
      <c r="V167" s="99"/>
      <c r="W167" s="99"/>
      <c r="X167" s="99"/>
      <c r="Y167" s="99"/>
    </row>
    <row r="168" ht="15.75" customHeight="1">
      <c r="A168" s="100" t="s">
        <v>1034</v>
      </c>
      <c r="B168" s="100" t="s">
        <v>1043</v>
      </c>
      <c r="C168" s="100" t="s">
        <v>1044</v>
      </c>
      <c r="D168" s="101">
        <v>418861.0</v>
      </c>
      <c r="E168" s="100" t="s">
        <v>864</v>
      </c>
      <c r="F168" s="105" t="s">
        <v>1045</v>
      </c>
      <c r="G168" s="100" t="s">
        <v>1046</v>
      </c>
      <c r="H168" s="100" t="s">
        <v>838</v>
      </c>
      <c r="I168" s="103">
        <v>0.375</v>
      </c>
      <c r="J168" s="103">
        <v>0.75</v>
      </c>
      <c r="K168" s="100" t="s">
        <v>1048</v>
      </c>
      <c r="L168" s="100" t="s">
        <v>1079</v>
      </c>
      <c r="M168" s="100" t="s">
        <v>1080</v>
      </c>
      <c r="O168" s="100"/>
      <c r="P168" s="99"/>
      <c r="Q168" s="99"/>
      <c r="R168" s="99"/>
      <c r="S168" s="99"/>
      <c r="T168" s="99"/>
      <c r="U168" s="99"/>
      <c r="V168" s="99"/>
      <c r="W168" s="99"/>
      <c r="X168" s="99"/>
      <c r="Y168" s="99"/>
    </row>
    <row r="169" ht="15.75" customHeight="1">
      <c r="A169" s="100" t="s">
        <v>1034</v>
      </c>
      <c r="B169" s="100" t="s">
        <v>1050</v>
      </c>
      <c r="C169" s="100" t="s">
        <v>1051</v>
      </c>
      <c r="D169" s="101">
        <v>426286.0</v>
      </c>
      <c r="E169" s="100" t="s">
        <v>864</v>
      </c>
      <c r="F169" s="102" t="s">
        <v>1081</v>
      </c>
      <c r="G169" s="100" t="s">
        <v>1053</v>
      </c>
      <c r="H169" s="100" t="s">
        <v>1065</v>
      </c>
      <c r="I169" s="103">
        <v>0.3958333333333333</v>
      </c>
      <c r="J169" s="103">
        <v>0.75</v>
      </c>
      <c r="K169" s="100" t="s">
        <v>1055</v>
      </c>
      <c r="L169" s="100" t="s">
        <v>1082</v>
      </c>
      <c r="M169" s="100" t="s">
        <v>1067</v>
      </c>
      <c r="O169" s="100"/>
      <c r="P169" s="99"/>
      <c r="Q169" s="99"/>
      <c r="R169" s="99"/>
      <c r="S169" s="99"/>
      <c r="T169" s="99"/>
      <c r="U169" s="99"/>
      <c r="V169" s="99"/>
      <c r="W169" s="99"/>
      <c r="X169" s="99"/>
      <c r="Y169" s="99"/>
    </row>
    <row r="170" ht="15.75" customHeight="1">
      <c r="A170" s="100" t="s">
        <v>1083</v>
      </c>
      <c r="B170" s="100" t="s">
        <v>1084</v>
      </c>
      <c r="C170" s="100" t="s">
        <v>1085</v>
      </c>
      <c r="D170" s="101">
        <v>437393.0</v>
      </c>
      <c r="E170" s="100" t="s">
        <v>1037</v>
      </c>
      <c r="F170" s="105" t="s">
        <v>1045</v>
      </c>
      <c r="G170" s="100" t="s">
        <v>1046</v>
      </c>
      <c r="H170" s="100" t="s">
        <v>1047</v>
      </c>
      <c r="I170" s="103">
        <v>0.3958333333333333</v>
      </c>
      <c r="J170" s="103">
        <v>0.6875</v>
      </c>
      <c r="K170" s="100" t="s">
        <v>1086</v>
      </c>
      <c r="L170" s="100" t="s">
        <v>1087</v>
      </c>
      <c r="M170" s="100" t="s">
        <v>1028</v>
      </c>
      <c r="O170" s="100"/>
      <c r="P170" s="99"/>
      <c r="Q170" s="99"/>
      <c r="R170" s="99"/>
      <c r="S170" s="99"/>
      <c r="T170" s="99"/>
      <c r="U170" s="99"/>
      <c r="V170" s="99"/>
      <c r="W170" s="99"/>
      <c r="X170" s="99"/>
      <c r="Y170" s="99"/>
    </row>
    <row r="171" ht="15.75" customHeight="1">
      <c r="A171" s="100" t="s">
        <v>1083</v>
      </c>
      <c r="B171" s="100" t="s">
        <v>1088</v>
      </c>
      <c r="C171" s="100" t="s">
        <v>1089</v>
      </c>
      <c r="D171" s="101">
        <v>436983.0</v>
      </c>
      <c r="E171" s="100" t="s">
        <v>1059</v>
      </c>
      <c r="F171" s="105" t="s">
        <v>1045</v>
      </c>
      <c r="G171" s="100" t="s">
        <v>1046</v>
      </c>
      <c r="H171" s="100" t="s">
        <v>1047</v>
      </c>
      <c r="I171" s="103">
        <v>0.4166666666666667</v>
      </c>
      <c r="J171" s="103">
        <v>0.6041666666666666</v>
      </c>
      <c r="K171" s="100" t="s">
        <v>1090</v>
      </c>
      <c r="L171" s="100" t="s">
        <v>1087</v>
      </c>
      <c r="M171" s="100" t="s">
        <v>1091</v>
      </c>
      <c r="O171" s="100"/>
      <c r="P171" s="99"/>
      <c r="Q171" s="99"/>
      <c r="R171" s="99"/>
      <c r="S171" s="99"/>
      <c r="T171" s="99"/>
      <c r="U171" s="99"/>
      <c r="V171" s="99"/>
      <c r="W171" s="99"/>
      <c r="X171" s="99"/>
      <c r="Y171" s="99"/>
    </row>
    <row r="172" ht="15.75" customHeight="1">
      <c r="A172" s="100" t="s">
        <v>1092</v>
      </c>
      <c r="B172" s="100" t="s">
        <v>1093</v>
      </c>
      <c r="C172" s="100" t="s">
        <v>1094</v>
      </c>
      <c r="D172" s="101">
        <v>414371.0</v>
      </c>
      <c r="E172" s="100" t="s">
        <v>979</v>
      </c>
      <c r="F172" s="102" t="s">
        <v>1095</v>
      </c>
      <c r="G172" s="100" t="s">
        <v>1096</v>
      </c>
      <c r="H172" s="100" t="s">
        <v>811</v>
      </c>
      <c r="I172" s="103">
        <v>0.75</v>
      </c>
      <c r="J172" s="103">
        <v>0.7916666666666666</v>
      </c>
      <c r="K172" s="100" t="s">
        <v>1097</v>
      </c>
      <c r="L172" s="100" t="s">
        <v>830</v>
      </c>
      <c r="M172" s="100" t="s">
        <v>298</v>
      </c>
      <c r="N172" s="100"/>
      <c r="O172" s="100"/>
      <c r="P172" s="99"/>
      <c r="Q172" s="99"/>
      <c r="R172" s="99"/>
      <c r="S172" s="99"/>
      <c r="T172" s="99"/>
      <c r="U172" s="99"/>
      <c r="V172" s="99"/>
      <c r="W172" s="99"/>
      <c r="X172" s="99"/>
      <c r="Y172" s="99"/>
    </row>
    <row r="173" ht="15.75" customHeight="1">
      <c r="A173" s="100" t="s">
        <v>1092</v>
      </c>
      <c r="B173" s="100" t="s">
        <v>1098</v>
      </c>
      <c r="C173" s="100" t="s">
        <v>1099</v>
      </c>
      <c r="D173" s="101">
        <v>444382.0</v>
      </c>
      <c r="E173" s="100" t="s">
        <v>1100</v>
      </c>
      <c r="F173" s="102" t="s">
        <v>827</v>
      </c>
      <c r="G173" s="100" t="s">
        <v>799</v>
      </c>
      <c r="H173" s="100" t="s">
        <v>828</v>
      </c>
      <c r="I173" s="103">
        <v>0.8020833333333334</v>
      </c>
      <c r="J173" s="103">
        <v>0.84375</v>
      </c>
      <c r="K173" s="100" t="s">
        <v>1101</v>
      </c>
      <c r="L173" s="100" t="s">
        <v>823</v>
      </c>
      <c r="M173" s="100" t="s">
        <v>298</v>
      </c>
      <c r="N173" s="100"/>
      <c r="O173" s="100"/>
      <c r="P173" s="99"/>
      <c r="Q173" s="99"/>
      <c r="R173" s="99"/>
      <c r="S173" s="99"/>
      <c r="T173" s="99"/>
      <c r="U173" s="99"/>
      <c r="V173" s="99"/>
      <c r="W173" s="99"/>
      <c r="X173" s="99"/>
      <c r="Y173" s="99"/>
    </row>
    <row r="174" ht="15.75" customHeight="1">
      <c r="A174" s="100" t="s">
        <v>1092</v>
      </c>
      <c r="B174" s="100" t="s">
        <v>1102</v>
      </c>
      <c r="C174" s="100" t="s">
        <v>1103</v>
      </c>
      <c r="D174" s="101">
        <v>417876.0</v>
      </c>
      <c r="E174" s="100" t="s">
        <v>809</v>
      </c>
      <c r="F174" s="102" t="s">
        <v>833</v>
      </c>
      <c r="G174" s="100" t="s">
        <v>803</v>
      </c>
      <c r="H174" s="100" t="s">
        <v>834</v>
      </c>
      <c r="I174" s="103">
        <v>0.8125</v>
      </c>
      <c r="J174" s="103">
        <v>0.8541666666666666</v>
      </c>
      <c r="K174" s="100" t="s">
        <v>909</v>
      </c>
      <c r="L174" s="100" t="s">
        <v>823</v>
      </c>
      <c r="M174" s="100" t="s">
        <v>298</v>
      </c>
      <c r="N174" s="100"/>
      <c r="O174" s="100"/>
      <c r="P174" s="99"/>
      <c r="Q174" s="99"/>
      <c r="R174" s="99"/>
      <c r="S174" s="99"/>
      <c r="T174" s="99"/>
      <c r="U174" s="99"/>
      <c r="V174" s="99"/>
      <c r="W174" s="99"/>
      <c r="X174" s="99"/>
      <c r="Y174" s="99"/>
    </row>
    <row r="175" ht="15.75" customHeight="1">
      <c r="A175" s="100" t="s">
        <v>1092</v>
      </c>
      <c r="B175" s="100" t="s">
        <v>1093</v>
      </c>
      <c r="C175" s="100" t="s">
        <v>1094</v>
      </c>
      <c r="D175" s="101">
        <v>414375.0</v>
      </c>
      <c r="E175" s="100" t="s">
        <v>979</v>
      </c>
      <c r="F175" s="102" t="s">
        <v>1104</v>
      </c>
      <c r="G175" s="100" t="s">
        <v>1096</v>
      </c>
      <c r="H175" s="100" t="s">
        <v>811</v>
      </c>
      <c r="I175" s="103">
        <v>0.75</v>
      </c>
      <c r="J175" s="103">
        <v>0.7916666666666666</v>
      </c>
      <c r="K175" s="100" t="s">
        <v>1097</v>
      </c>
      <c r="L175" s="100" t="s">
        <v>830</v>
      </c>
      <c r="M175" s="100" t="s">
        <v>1080</v>
      </c>
      <c r="O175" s="100"/>
      <c r="P175" s="99"/>
      <c r="Q175" s="99"/>
      <c r="R175" s="99"/>
      <c r="S175" s="99"/>
      <c r="T175" s="99"/>
      <c r="U175" s="99"/>
      <c r="V175" s="99"/>
      <c r="W175" s="99"/>
      <c r="X175" s="99"/>
      <c r="Y175" s="99"/>
    </row>
    <row r="176" ht="15.75" customHeight="1">
      <c r="A176" s="100" t="s">
        <v>1105</v>
      </c>
      <c r="B176" s="100" t="s">
        <v>1106</v>
      </c>
      <c r="C176" s="100" t="s">
        <v>1107</v>
      </c>
      <c r="D176" s="101">
        <v>416026.0</v>
      </c>
      <c r="E176" s="100" t="s">
        <v>1108</v>
      </c>
      <c r="F176" s="102" t="s">
        <v>810</v>
      </c>
      <c r="G176" s="100" t="s">
        <v>803</v>
      </c>
      <c r="H176" s="100" t="s">
        <v>811</v>
      </c>
      <c r="I176" s="103">
        <v>0.7083333333333334</v>
      </c>
      <c r="J176" s="103">
        <v>0.75</v>
      </c>
      <c r="K176" s="100" t="s">
        <v>1109</v>
      </c>
      <c r="L176" s="100" t="s">
        <v>1110</v>
      </c>
      <c r="M176" s="100" t="s">
        <v>298</v>
      </c>
      <c r="N176" s="100"/>
      <c r="O176" s="100"/>
      <c r="P176" s="99"/>
      <c r="Q176" s="99"/>
      <c r="R176" s="99"/>
      <c r="S176" s="99"/>
      <c r="T176" s="99"/>
      <c r="U176" s="99"/>
      <c r="V176" s="99"/>
      <c r="W176" s="99"/>
      <c r="X176" s="99"/>
      <c r="Y176" s="99"/>
    </row>
    <row r="177" ht="15.75" customHeight="1">
      <c r="A177" s="100" t="s">
        <v>1105</v>
      </c>
      <c r="B177" s="100" t="s">
        <v>1106</v>
      </c>
      <c r="C177" s="100" t="s">
        <v>1107</v>
      </c>
      <c r="D177" s="101">
        <v>420190.0</v>
      </c>
      <c r="E177" s="100" t="s">
        <v>1108</v>
      </c>
      <c r="F177" s="100" t="s">
        <v>810</v>
      </c>
      <c r="G177" s="100" t="s">
        <v>803</v>
      </c>
      <c r="H177" s="100" t="s">
        <v>811</v>
      </c>
      <c r="I177" s="103">
        <v>0.75</v>
      </c>
      <c r="J177" s="103">
        <v>0.7916666666666666</v>
      </c>
      <c r="K177" s="100" t="s">
        <v>1109</v>
      </c>
      <c r="L177" s="100" t="s">
        <v>1111</v>
      </c>
      <c r="M177" s="100" t="s">
        <v>298</v>
      </c>
      <c r="N177" s="100"/>
      <c r="O177" s="100"/>
      <c r="P177" s="99"/>
      <c r="Q177" s="99"/>
      <c r="R177" s="99"/>
      <c r="S177" s="99"/>
      <c r="T177" s="99"/>
      <c r="U177" s="99"/>
      <c r="V177" s="99"/>
      <c r="W177" s="99"/>
      <c r="X177" s="99"/>
      <c r="Y177" s="99"/>
    </row>
    <row r="178" ht="15.75" customHeight="1">
      <c r="A178" s="100" t="s">
        <v>1105</v>
      </c>
      <c r="B178" s="100" t="s">
        <v>1106</v>
      </c>
      <c r="C178" s="100" t="s">
        <v>1107</v>
      </c>
      <c r="D178" s="101">
        <v>415921.0</v>
      </c>
      <c r="E178" s="100" t="s">
        <v>1108</v>
      </c>
      <c r="F178" s="100" t="s">
        <v>821</v>
      </c>
      <c r="G178" s="100" t="s">
        <v>799</v>
      </c>
      <c r="H178" s="100" t="s">
        <v>822</v>
      </c>
      <c r="I178" s="103">
        <v>0.7534722222222222</v>
      </c>
      <c r="J178" s="103">
        <v>0.7951388888888888</v>
      </c>
      <c r="K178" s="100" t="s">
        <v>1112</v>
      </c>
      <c r="L178" s="100" t="s">
        <v>1113</v>
      </c>
      <c r="M178" s="100" t="s">
        <v>298</v>
      </c>
      <c r="N178" s="100"/>
      <c r="O178" s="100"/>
      <c r="P178" s="99"/>
      <c r="Q178" s="99"/>
      <c r="R178" s="99"/>
      <c r="S178" s="99"/>
      <c r="T178" s="99"/>
      <c r="U178" s="99"/>
      <c r="V178" s="99"/>
      <c r="W178" s="99"/>
      <c r="X178" s="99"/>
      <c r="Y178" s="99"/>
    </row>
    <row r="179" ht="15.75" customHeight="1">
      <c r="A179" s="100" t="s">
        <v>1105</v>
      </c>
      <c r="B179" s="100" t="s">
        <v>1106</v>
      </c>
      <c r="C179" s="100" t="s">
        <v>1107</v>
      </c>
      <c r="D179" s="101">
        <v>415453.0</v>
      </c>
      <c r="E179" s="100" t="s">
        <v>1108</v>
      </c>
      <c r="F179" s="102" t="s">
        <v>1114</v>
      </c>
      <c r="G179" s="100" t="s">
        <v>803</v>
      </c>
      <c r="H179" s="100" t="s">
        <v>832</v>
      </c>
      <c r="I179" s="103">
        <v>0.71875</v>
      </c>
      <c r="J179" s="103">
        <v>0.7604166666666666</v>
      </c>
      <c r="K179" s="100" t="s">
        <v>1112</v>
      </c>
      <c r="L179" s="100" t="s">
        <v>1115</v>
      </c>
      <c r="M179" s="100" t="s">
        <v>298</v>
      </c>
      <c r="N179" s="100"/>
      <c r="O179" s="100"/>
      <c r="P179" s="99"/>
      <c r="Q179" s="99"/>
      <c r="R179" s="99"/>
      <c r="S179" s="99"/>
      <c r="T179" s="99"/>
      <c r="U179" s="99"/>
      <c r="V179" s="99"/>
      <c r="W179" s="99"/>
      <c r="X179" s="99"/>
      <c r="Y179" s="99"/>
    </row>
    <row r="180" ht="15.75" customHeight="1">
      <c r="A180" s="100" t="s">
        <v>1105</v>
      </c>
      <c r="B180" s="100" t="s">
        <v>1106</v>
      </c>
      <c r="C180" s="100" t="s">
        <v>1107</v>
      </c>
      <c r="D180" s="101">
        <v>425393.0</v>
      </c>
      <c r="E180" s="100" t="s">
        <v>1108</v>
      </c>
      <c r="F180" s="102" t="s">
        <v>1116</v>
      </c>
      <c r="G180" s="100" t="s">
        <v>1009</v>
      </c>
      <c r="H180" s="100" t="s">
        <v>834</v>
      </c>
      <c r="I180" s="103">
        <v>0.8055555555555556</v>
      </c>
      <c r="J180" s="103">
        <v>0.8472222222222222</v>
      </c>
      <c r="K180" s="100" t="s">
        <v>1117</v>
      </c>
      <c r="L180" s="100" t="s">
        <v>1118</v>
      </c>
      <c r="M180" s="100" t="s">
        <v>298</v>
      </c>
      <c r="N180" s="100"/>
      <c r="O180" s="100"/>
      <c r="P180" s="99"/>
      <c r="Q180" s="99"/>
      <c r="R180" s="99"/>
      <c r="S180" s="99"/>
      <c r="T180" s="99"/>
      <c r="U180" s="99"/>
      <c r="V180" s="99"/>
      <c r="W180" s="99"/>
      <c r="X180" s="99"/>
      <c r="Y180" s="99"/>
    </row>
    <row r="181" ht="15.75" customHeight="1">
      <c r="A181" s="100" t="s">
        <v>1105</v>
      </c>
      <c r="B181" s="100" t="s">
        <v>1106</v>
      </c>
      <c r="C181" s="100" t="s">
        <v>1107</v>
      </c>
      <c r="D181" s="101">
        <v>415367.0</v>
      </c>
      <c r="E181" s="100" t="s">
        <v>1108</v>
      </c>
      <c r="F181" s="102" t="s">
        <v>798</v>
      </c>
      <c r="G181" s="100" t="s">
        <v>799</v>
      </c>
      <c r="H181" s="100" t="s">
        <v>800</v>
      </c>
      <c r="I181" s="103">
        <v>0.4270833333333333</v>
      </c>
      <c r="J181" s="103">
        <v>0.46875</v>
      </c>
      <c r="K181" s="100" t="s">
        <v>1112</v>
      </c>
      <c r="L181" s="100" t="s">
        <v>1119</v>
      </c>
      <c r="M181" s="100" t="s">
        <v>298</v>
      </c>
      <c r="N181" s="100"/>
      <c r="O181" s="100"/>
      <c r="P181" s="99"/>
      <c r="Q181" s="99"/>
      <c r="R181" s="99"/>
      <c r="S181" s="99"/>
      <c r="T181" s="99"/>
      <c r="U181" s="99"/>
      <c r="V181" s="99"/>
      <c r="W181" s="99"/>
      <c r="X181" s="99"/>
      <c r="Y181" s="99"/>
    </row>
    <row r="182" ht="15.75" customHeight="1">
      <c r="A182" s="100" t="s">
        <v>1105</v>
      </c>
      <c r="B182" s="100" t="s">
        <v>1106</v>
      </c>
      <c r="C182" s="100" t="s">
        <v>1107</v>
      </c>
      <c r="D182" s="101">
        <v>425534.0</v>
      </c>
      <c r="E182" s="100" t="s">
        <v>1108</v>
      </c>
      <c r="F182" s="102" t="s">
        <v>1120</v>
      </c>
      <c r="G182" s="100" t="s">
        <v>1009</v>
      </c>
      <c r="H182" s="100" t="s">
        <v>800</v>
      </c>
      <c r="I182" s="103">
        <v>0.4930555555555556</v>
      </c>
      <c r="J182" s="103">
        <v>0.5347222222222222</v>
      </c>
      <c r="K182" s="100" t="s">
        <v>1117</v>
      </c>
      <c r="L182" s="100" t="s">
        <v>1118</v>
      </c>
      <c r="M182" s="100" t="s">
        <v>298</v>
      </c>
      <c r="N182" s="100"/>
      <c r="O182" s="100"/>
      <c r="P182" s="99"/>
      <c r="Q182" s="99"/>
      <c r="R182" s="99"/>
      <c r="S182" s="99"/>
      <c r="T182" s="99"/>
      <c r="U182" s="99"/>
      <c r="V182" s="99"/>
      <c r="W182" s="99"/>
      <c r="X182" s="99"/>
      <c r="Y182" s="99"/>
    </row>
    <row r="183" ht="15.75" customHeight="1">
      <c r="A183" s="100" t="s">
        <v>1105</v>
      </c>
      <c r="B183" s="100" t="s">
        <v>1106</v>
      </c>
      <c r="C183" s="100" t="s">
        <v>1107</v>
      </c>
      <c r="D183" s="101">
        <v>420199.0</v>
      </c>
      <c r="E183" s="100" t="s">
        <v>1108</v>
      </c>
      <c r="F183" s="102" t="s">
        <v>798</v>
      </c>
      <c r="G183" s="100" t="s">
        <v>1009</v>
      </c>
      <c r="H183" s="100" t="s">
        <v>800</v>
      </c>
      <c r="I183" s="103">
        <v>0.8125</v>
      </c>
      <c r="J183" s="103">
        <v>0.8541666666666666</v>
      </c>
      <c r="K183" s="100" t="s">
        <v>1117</v>
      </c>
      <c r="L183" s="100" t="s">
        <v>1121</v>
      </c>
      <c r="M183" s="100" t="s">
        <v>298</v>
      </c>
      <c r="N183" s="100"/>
      <c r="O183" s="100"/>
      <c r="P183" s="99"/>
      <c r="Q183" s="99"/>
      <c r="R183" s="99"/>
      <c r="S183" s="99"/>
      <c r="T183" s="99"/>
      <c r="U183" s="99"/>
      <c r="V183" s="99"/>
      <c r="W183" s="99"/>
      <c r="X183" s="99"/>
      <c r="Y183" s="99"/>
    </row>
    <row r="184" ht="15.75" customHeight="1">
      <c r="A184" s="100" t="s">
        <v>1105</v>
      </c>
      <c r="B184" s="100" t="s">
        <v>1106</v>
      </c>
      <c r="C184" s="100" t="s">
        <v>1107</v>
      </c>
      <c r="D184" s="101">
        <v>416732.0</v>
      </c>
      <c r="E184" s="100" t="s">
        <v>1108</v>
      </c>
      <c r="F184" s="102" t="s">
        <v>837</v>
      </c>
      <c r="G184" s="100" t="s">
        <v>803</v>
      </c>
      <c r="H184" s="100" t="s">
        <v>838</v>
      </c>
      <c r="I184" s="103">
        <v>0.5416666666666666</v>
      </c>
      <c r="J184" s="103">
        <v>0.5833333333333334</v>
      </c>
      <c r="K184" s="100" t="s">
        <v>1109</v>
      </c>
      <c r="L184" s="100" t="s">
        <v>1122</v>
      </c>
      <c r="M184" s="100" t="s">
        <v>298</v>
      </c>
      <c r="N184" s="100"/>
      <c r="O184" s="100"/>
      <c r="P184" s="99"/>
      <c r="Q184" s="99"/>
      <c r="R184" s="99"/>
      <c r="S184" s="99"/>
      <c r="T184" s="99"/>
      <c r="U184" s="99"/>
      <c r="V184" s="99"/>
      <c r="W184" s="99"/>
      <c r="X184" s="99"/>
      <c r="Y184" s="99"/>
    </row>
    <row r="185" ht="15.75" customHeight="1">
      <c r="A185" s="100" t="s">
        <v>1105</v>
      </c>
      <c r="B185" s="100" t="s">
        <v>1106</v>
      </c>
      <c r="C185" s="100" t="s">
        <v>1107</v>
      </c>
      <c r="D185" s="101">
        <v>416733.0</v>
      </c>
      <c r="E185" s="100" t="s">
        <v>1108</v>
      </c>
      <c r="F185" s="100" t="s">
        <v>837</v>
      </c>
      <c r="G185" s="100" t="s">
        <v>803</v>
      </c>
      <c r="H185" s="100" t="s">
        <v>838</v>
      </c>
      <c r="I185" s="103">
        <v>0.6041666666666666</v>
      </c>
      <c r="J185" s="103">
        <v>0.6458333333333334</v>
      </c>
      <c r="K185" s="100" t="s">
        <v>1109</v>
      </c>
      <c r="L185" s="100" t="s">
        <v>1122</v>
      </c>
      <c r="M185" s="100" t="s">
        <v>298</v>
      </c>
      <c r="N185" s="100"/>
      <c r="O185" s="100"/>
      <c r="P185" s="99"/>
      <c r="Q185" s="99"/>
      <c r="R185" s="99"/>
      <c r="S185" s="99"/>
      <c r="T185" s="99"/>
      <c r="U185" s="99"/>
      <c r="V185" s="99"/>
      <c r="W185" s="99"/>
      <c r="X185" s="99"/>
      <c r="Y185" s="99"/>
    </row>
    <row r="186" ht="15.75" customHeight="1">
      <c r="A186" s="100" t="s">
        <v>1105</v>
      </c>
      <c r="B186" s="100" t="s">
        <v>1106</v>
      </c>
      <c r="C186" s="100" t="s">
        <v>1107</v>
      </c>
      <c r="D186" s="101">
        <v>443344.0</v>
      </c>
      <c r="E186" s="100" t="s">
        <v>1108</v>
      </c>
      <c r="F186" s="100" t="s">
        <v>837</v>
      </c>
      <c r="G186" s="100" t="s">
        <v>803</v>
      </c>
      <c r="H186" s="100" t="s">
        <v>838</v>
      </c>
      <c r="I186" s="103">
        <v>0.6770833333333334</v>
      </c>
      <c r="J186" s="103">
        <v>0.71875</v>
      </c>
      <c r="K186" s="100" t="s">
        <v>1109</v>
      </c>
      <c r="L186" s="100" t="s">
        <v>1123</v>
      </c>
      <c r="M186" s="100" t="s">
        <v>298</v>
      </c>
      <c r="N186" s="100"/>
      <c r="O186" s="100"/>
      <c r="P186" s="99"/>
      <c r="Q186" s="99"/>
      <c r="R186" s="99"/>
      <c r="S186" s="99"/>
      <c r="T186" s="99"/>
      <c r="U186" s="99"/>
      <c r="V186" s="99"/>
      <c r="W186" s="99"/>
      <c r="X186" s="99"/>
      <c r="Y186" s="99"/>
    </row>
    <row r="187" ht="15.75" customHeight="1">
      <c r="A187" s="100" t="s">
        <v>1105</v>
      </c>
      <c r="B187" s="100" t="s">
        <v>1106</v>
      </c>
      <c r="C187" s="100" t="s">
        <v>1107</v>
      </c>
      <c r="D187" s="101">
        <v>420208.0</v>
      </c>
      <c r="E187" s="100" t="s">
        <v>1108</v>
      </c>
      <c r="F187" s="102" t="s">
        <v>837</v>
      </c>
      <c r="G187" s="100" t="s">
        <v>803</v>
      </c>
      <c r="H187" s="100" t="s">
        <v>838</v>
      </c>
      <c r="I187" s="103">
        <v>0.8125</v>
      </c>
      <c r="J187" s="103">
        <v>0.8541666666666666</v>
      </c>
      <c r="K187" s="100" t="s">
        <v>1109</v>
      </c>
      <c r="L187" s="100" t="s">
        <v>1121</v>
      </c>
      <c r="M187" s="100" t="s">
        <v>298</v>
      </c>
      <c r="N187" s="100"/>
      <c r="O187" s="100"/>
      <c r="P187" s="99"/>
      <c r="Q187" s="99"/>
      <c r="R187" s="99"/>
      <c r="S187" s="99"/>
      <c r="T187" s="99"/>
      <c r="U187" s="99"/>
      <c r="V187" s="99"/>
      <c r="W187" s="99"/>
      <c r="X187" s="99"/>
      <c r="Y187" s="99"/>
    </row>
    <row r="188" ht="15.75" customHeight="1">
      <c r="A188" s="100" t="s">
        <v>1105</v>
      </c>
      <c r="B188" s="100" t="s">
        <v>1124</v>
      </c>
      <c r="C188" s="100" t="s">
        <v>1125</v>
      </c>
      <c r="D188" s="101">
        <v>415842.0</v>
      </c>
      <c r="E188" s="100" t="s">
        <v>1108</v>
      </c>
      <c r="F188" s="102" t="s">
        <v>1126</v>
      </c>
      <c r="G188" s="100" t="s">
        <v>866</v>
      </c>
      <c r="H188" s="100" t="s">
        <v>1127</v>
      </c>
      <c r="I188" s="103">
        <v>0.75</v>
      </c>
      <c r="J188" s="103">
        <v>0.7916666666666666</v>
      </c>
      <c r="K188" s="100" t="s">
        <v>1128</v>
      </c>
      <c r="L188" s="100" t="s">
        <v>1129</v>
      </c>
      <c r="M188" s="100" t="s">
        <v>1130</v>
      </c>
      <c r="O188" s="100"/>
      <c r="P188" s="99"/>
      <c r="Q188" s="99"/>
      <c r="R188" s="99"/>
      <c r="S188" s="99"/>
      <c r="T188" s="99"/>
      <c r="U188" s="99"/>
      <c r="V188" s="99"/>
      <c r="W188" s="99"/>
      <c r="X188" s="99"/>
      <c r="Y188" s="99"/>
    </row>
    <row r="189" ht="15.75" customHeight="1">
      <c r="A189" s="100" t="s">
        <v>1105</v>
      </c>
      <c r="B189" s="100" t="s">
        <v>1124</v>
      </c>
      <c r="C189" s="100" t="s">
        <v>1125</v>
      </c>
      <c r="D189" s="101">
        <v>415850.0</v>
      </c>
      <c r="E189" s="100" t="s">
        <v>1108</v>
      </c>
      <c r="F189" s="102" t="s">
        <v>1131</v>
      </c>
      <c r="G189" s="100" t="s">
        <v>866</v>
      </c>
      <c r="H189" s="100" t="s">
        <v>1013</v>
      </c>
      <c r="I189" s="103">
        <v>0.75</v>
      </c>
      <c r="J189" s="103">
        <v>0.7916666666666666</v>
      </c>
      <c r="K189" s="100" t="s">
        <v>1128</v>
      </c>
      <c r="L189" s="100" t="s">
        <v>1129</v>
      </c>
      <c r="M189" s="100" t="s">
        <v>1132</v>
      </c>
      <c r="O189" s="100"/>
      <c r="P189" s="99"/>
      <c r="Q189" s="99"/>
      <c r="R189" s="99"/>
      <c r="S189" s="99"/>
      <c r="T189" s="99"/>
      <c r="U189" s="99"/>
      <c r="V189" s="99"/>
      <c r="W189" s="99"/>
      <c r="X189" s="99"/>
      <c r="Y189" s="99"/>
    </row>
    <row r="190" ht="15.75" customHeight="1">
      <c r="A190" s="100" t="s">
        <v>1133</v>
      </c>
      <c r="B190" s="100" t="s">
        <v>1134</v>
      </c>
      <c r="C190" s="100" t="s">
        <v>1135</v>
      </c>
      <c r="D190" s="101">
        <v>424383.0</v>
      </c>
      <c r="E190" s="100" t="s">
        <v>1108</v>
      </c>
      <c r="F190" s="100" t="s">
        <v>1136</v>
      </c>
      <c r="G190" s="100" t="s">
        <v>1009</v>
      </c>
      <c r="H190" s="100" t="s">
        <v>832</v>
      </c>
      <c r="I190" s="103">
        <v>0.7847222222222222</v>
      </c>
      <c r="J190" s="103">
        <v>0.8263888888888888</v>
      </c>
      <c r="K190" s="100" t="s">
        <v>1117</v>
      </c>
      <c r="L190" s="100" t="s">
        <v>1118</v>
      </c>
      <c r="M190" s="100" t="s">
        <v>298</v>
      </c>
      <c r="N190" s="100"/>
      <c r="O190" s="100"/>
      <c r="P190" s="99"/>
      <c r="Q190" s="99"/>
      <c r="R190" s="99"/>
      <c r="S190" s="99"/>
      <c r="T190" s="99"/>
      <c r="U190" s="99"/>
      <c r="V190" s="99"/>
      <c r="W190" s="99"/>
      <c r="X190" s="99"/>
      <c r="Y190" s="99"/>
    </row>
    <row r="191" ht="15.75" customHeight="1">
      <c r="A191" s="100" t="s">
        <v>1133</v>
      </c>
      <c r="B191" s="100" t="s">
        <v>1134</v>
      </c>
      <c r="C191" s="100" t="s">
        <v>1135</v>
      </c>
      <c r="D191" s="101">
        <v>434076.0</v>
      </c>
      <c r="E191" s="100" t="s">
        <v>1108</v>
      </c>
      <c r="F191" s="102" t="s">
        <v>833</v>
      </c>
      <c r="G191" s="100" t="s">
        <v>799</v>
      </c>
      <c r="H191" s="100" t="s">
        <v>834</v>
      </c>
      <c r="I191" s="103">
        <v>0.7708333333333334</v>
      </c>
      <c r="J191" s="103">
        <v>0.8125</v>
      </c>
      <c r="K191" s="100" t="s">
        <v>1112</v>
      </c>
      <c r="L191" s="100" t="s">
        <v>1137</v>
      </c>
      <c r="M191" s="100" t="s">
        <v>298</v>
      </c>
      <c r="N191" s="100"/>
      <c r="O191" s="100"/>
      <c r="P191" s="99"/>
      <c r="Q191" s="99"/>
      <c r="R191" s="99"/>
      <c r="S191" s="99"/>
      <c r="T191" s="99"/>
      <c r="U191" s="99"/>
      <c r="V191" s="99"/>
      <c r="W191" s="99"/>
      <c r="X191" s="99"/>
      <c r="Y191" s="99"/>
    </row>
    <row r="192" ht="15.75" customHeight="1">
      <c r="A192" s="100" t="s">
        <v>1133</v>
      </c>
      <c r="B192" s="100" t="s">
        <v>1134</v>
      </c>
      <c r="C192" s="100" t="s">
        <v>1135</v>
      </c>
      <c r="D192" s="101">
        <v>434077.0</v>
      </c>
      <c r="E192" s="100" t="s">
        <v>1108</v>
      </c>
      <c r="F192" s="102" t="s">
        <v>798</v>
      </c>
      <c r="G192" s="100" t="s">
        <v>799</v>
      </c>
      <c r="H192" s="100" t="s">
        <v>800</v>
      </c>
      <c r="I192" s="103">
        <v>0.5833333333333334</v>
      </c>
      <c r="J192" s="103">
        <v>0.625</v>
      </c>
      <c r="K192" s="100" t="s">
        <v>1112</v>
      </c>
      <c r="L192" s="100" t="s">
        <v>1137</v>
      </c>
      <c r="M192" s="100" t="s">
        <v>298</v>
      </c>
      <c r="N192" s="100"/>
      <c r="O192" s="100"/>
      <c r="P192" s="99"/>
      <c r="Q192" s="99"/>
      <c r="R192" s="99"/>
      <c r="S192" s="99"/>
      <c r="T192" s="99"/>
      <c r="U192" s="99"/>
      <c r="V192" s="99"/>
      <c r="W192" s="99"/>
      <c r="X192" s="99"/>
      <c r="Y192" s="99"/>
    </row>
    <row r="193" ht="15.75" customHeight="1">
      <c r="A193" s="100" t="s">
        <v>1133</v>
      </c>
      <c r="B193" s="100" t="s">
        <v>1134</v>
      </c>
      <c r="C193" s="100" t="s">
        <v>1135</v>
      </c>
      <c r="D193" s="101">
        <v>420219.0</v>
      </c>
      <c r="E193" s="100" t="s">
        <v>1108</v>
      </c>
      <c r="F193" s="102" t="s">
        <v>798</v>
      </c>
      <c r="G193" s="100" t="s">
        <v>1009</v>
      </c>
      <c r="H193" s="100" t="s">
        <v>800</v>
      </c>
      <c r="I193" s="103">
        <v>0.8125</v>
      </c>
      <c r="J193" s="103">
        <v>0.8541666666666666</v>
      </c>
      <c r="K193" s="100" t="s">
        <v>1117</v>
      </c>
      <c r="L193" s="100" t="s">
        <v>1121</v>
      </c>
      <c r="M193" s="100" t="s">
        <v>298</v>
      </c>
      <c r="N193" s="100"/>
      <c r="O193" s="100"/>
      <c r="P193" s="99"/>
      <c r="Q193" s="99"/>
      <c r="R193" s="99"/>
      <c r="S193" s="99"/>
      <c r="T193" s="99"/>
      <c r="U193" s="99"/>
      <c r="V193" s="99"/>
      <c r="W193" s="99"/>
      <c r="X193" s="99"/>
      <c r="Y193" s="99"/>
    </row>
    <row r="194" ht="15.75" customHeight="1">
      <c r="A194" s="100" t="s">
        <v>1133</v>
      </c>
      <c r="B194" s="100" t="s">
        <v>1134</v>
      </c>
      <c r="C194" s="100" t="s">
        <v>1135</v>
      </c>
      <c r="D194" s="101">
        <v>420222.0</v>
      </c>
      <c r="E194" s="100" t="s">
        <v>1108</v>
      </c>
      <c r="F194" s="102" t="s">
        <v>837</v>
      </c>
      <c r="G194" s="100" t="s">
        <v>803</v>
      </c>
      <c r="H194" s="100" t="s">
        <v>838</v>
      </c>
      <c r="I194" s="103">
        <v>0.8125</v>
      </c>
      <c r="J194" s="103">
        <v>0.8541666666666666</v>
      </c>
      <c r="K194" s="100" t="s">
        <v>1109</v>
      </c>
      <c r="L194" s="100" t="s">
        <v>1121</v>
      </c>
      <c r="M194" s="100" t="s">
        <v>298</v>
      </c>
      <c r="N194" s="100"/>
      <c r="O194" s="100"/>
      <c r="P194" s="99"/>
      <c r="Q194" s="99"/>
      <c r="R194" s="99"/>
      <c r="S194" s="99"/>
      <c r="T194" s="99"/>
      <c r="U194" s="99"/>
      <c r="V194" s="99"/>
      <c r="W194" s="99"/>
      <c r="X194" s="99"/>
      <c r="Y194" s="99"/>
    </row>
    <row r="195" ht="15.75" customHeight="1">
      <c r="A195" s="100" t="s">
        <v>1138</v>
      </c>
      <c r="B195" s="100" t="s">
        <v>1139</v>
      </c>
      <c r="C195" s="100" t="s">
        <v>1140</v>
      </c>
      <c r="D195" s="101">
        <v>420226.0</v>
      </c>
      <c r="E195" s="100" t="s">
        <v>1108</v>
      </c>
      <c r="F195" s="102" t="s">
        <v>837</v>
      </c>
      <c r="G195" s="100" t="s">
        <v>803</v>
      </c>
      <c r="H195" s="100" t="s">
        <v>838</v>
      </c>
      <c r="I195" s="103">
        <v>0.8125</v>
      </c>
      <c r="J195" s="103">
        <v>0.8541666666666666</v>
      </c>
      <c r="K195" s="100" t="s">
        <v>1109</v>
      </c>
      <c r="L195" s="100" t="s">
        <v>1121</v>
      </c>
      <c r="M195" s="100" t="s">
        <v>298</v>
      </c>
      <c r="N195" s="100"/>
      <c r="O195" s="100"/>
      <c r="P195" s="109"/>
      <c r="Q195" s="109"/>
      <c r="R195" s="109"/>
      <c r="S195" s="109"/>
      <c r="T195" s="109"/>
      <c r="U195" s="109"/>
      <c r="V195" s="109"/>
      <c r="W195" s="109"/>
      <c r="X195" s="109"/>
      <c r="Y195" s="109"/>
    </row>
    <row r="196" ht="15.75" customHeight="1">
      <c r="A196" s="100" t="s">
        <v>1141</v>
      </c>
      <c r="B196" s="100" t="s">
        <v>1106</v>
      </c>
      <c r="C196" s="100" t="s">
        <v>1142</v>
      </c>
      <c r="D196" s="101">
        <v>420136.0</v>
      </c>
      <c r="E196" s="100" t="s">
        <v>1100</v>
      </c>
      <c r="F196" s="102" t="s">
        <v>810</v>
      </c>
      <c r="G196" s="100" t="s">
        <v>803</v>
      </c>
      <c r="H196" s="100" t="s">
        <v>811</v>
      </c>
      <c r="I196" s="103">
        <v>0.75</v>
      </c>
      <c r="J196" s="103">
        <v>0.7916666666666666</v>
      </c>
      <c r="K196" s="100" t="s">
        <v>1143</v>
      </c>
      <c r="L196" s="100" t="s">
        <v>1111</v>
      </c>
      <c r="M196" s="100" t="s">
        <v>298</v>
      </c>
      <c r="N196" s="100"/>
      <c r="O196" s="100"/>
      <c r="P196" s="99"/>
      <c r="Q196" s="99"/>
      <c r="R196" s="99"/>
      <c r="S196" s="99"/>
      <c r="T196" s="99"/>
      <c r="U196" s="99"/>
      <c r="V196" s="99"/>
      <c r="W196" s="99"/>
      <c r="X196" s="99"/>
      <c r="Y196" s="99"/>
    </row>
    <row r="197" ht="15.75" customHeight="1">
      <c r="A197" s="100" t="s">
        <v>1141</v>
      </c>
      <c r="B197" s="100" t="s">
        <v>1106</v>
      </c>
      <c r="C197" s="100" t="s">
        <v>1142</v>
      </c>
      <c r="D197" s="101">
        <v>416724.0</v>
      </c>
      <c r="E197" s="100" t="s">
        <v>1100</v>
      </c>
      <c r="F197" s="102" t="s">
        <v>831</v>
      </c>
      <c r="G197" s="100" t="s">
        <v>799</v>
      </c>
      <c r="H197" s="100" t="s">
        <v>832</v>
      </c>
      <c r="I197" s="103">
        <v>0.7534722222222222</v>
      </c>
      <c r="J197" s="103">
        <v>0.7951388888888888</v>
      </c>
      <c r="K197" s="100" t="s">
        <v>1144</v>
      </c>
      <c r="L197" s="100" t="s">
        <v>1113</v>
      </c>
      <c r="M197" s="100" t="s">
        <v>298</v>
      </c>
      <c r="N197" s="100"/>
      <c r="O197" s="100"/>
      <c r="P197" s="99"/>
      <c r="Q197" s="99"/>
      <c r="R197" s="99"/>
      <c r="S197" s="99"/>
      <c r="T197" s="99"/>
      <c r="U197" s="99"/>
      <c r="V197" s="99"/>
      <c r="W197" s="99"/>
      <c r="X197" s="99"/>
      <c r="Y197" s="99"/>
    </row>
    <row r="198" ht="15.75" customHeight="1">
      <c r="A198" s="100" t="s">
        <v>1141</v>
      </c>
      <c r="B198" s="100" t="s">
        <v>1106</v>
      </c>
      <c r="C198" s="100" t="s">
        <v>1142</v>
      </c>
      <c r="D198" s="101">
        <v>434086.0</v>
      </c>
      <c r="E198" s="100" t="s">
        <v>1100</v>
      </c>
      <c r="F198" s="102" t="s">
        <v>833</v>
      </c>
      <c r="G198" s="100" t="s">
        <v>799</v>
      </c>
      <c r="H198" s="100" t="s">
        <v>834</v>
      </c>
      <c r="I198" s="103">
        <v>0.7708333333333334</v>
      </c>
      <c r="J198" s="103">
        <v>0.8125</v>
      </c>
      <c r="K198" s="100" t="s">
        <v>1144</v>
      </c>
      <c r="L198" s="100" t="s">
        <v>1137</v>
      </c>
      <c r="M198" s="100" t="s">
        <v>298</v>
      </c>
      <c r="N198" s="100"/>
      <c r="O198" s="100"/>
      <c r="P198" s="99"/>
      <c r="Q198" s="99"/>
      <c r="R198" s="99"/>
      <c r="S198" s="99"/>
      <c r="T198" s="99"/>
      <c r="U198" s="99"/>
      <c r="V198" s="99"/>
      <c r="W198" s="99"/>
      <c r="X198" s="99"/>
      <c r="Y198" s="99"/>
    </row>
    <row r="199" ht="15.75" customHeight="1">
      <c r="A199" s="100" t="s">
        <v>1141</v>
      </c>
      <c r="B199" s="100" t="s">
        <v>1106</v>
      </c>
      <c r="C199" s="100" t="s">
        <v>1142</v>
      </c>
      <c r="D199" s="101">
        <v>425386.0</v>
      </c>
      <c r="E199" s="100" t="s">
        <v>1100</v>
      </c>
      <c r="F199" s="102" t="s">
        <v>1116</v>
      </c>
      <c r="G199" s="100" t="s">
        <v>1009</v>
      </c>
      <c r="H199" s="100" t="s">
        <v>834</v>
      </c>
      <c r="I199" s="103">
        <v>0.8055555555555556</v>
      </c>
      <c r="J199" s="103">
        <v>0.8472222222222222</v>
      </c>
      <c r="K199" s="100" t="s">
        <v>1145</v>
      </c>
      <c r="L199" s="100" t="s">
        <v>1118</v>
      </c>
      <c r="M199" s="100" t="s">
        <v>298</v>
      </c>
      <c r="N199" s="100"/>
      <c r="O199" s="100"/>
      <c r="P199" s="99"/>
      <c r="Q199" s="99"/>
      <c r="R199" s="99"/>
      <c r="S199" s="99"/>
      <c r="T199" s="99"/>
      <c r="U199" s="99"/>
      <c r="V199" s="99"/>
      <c r="W199" s="99"/>
      <c r="X199" s="99"/>
      <c r="Y199" s="99"/>
    </row>
    <row r="200" ht="15.75" customHeight="1">
      <c r="A200" s="100" t="s">
        <v>1141</v>
      </c>
      <c r="B200" s="100" t="s">
        <v>1106</v>
      </c>
      <c r="C200" s="100" t="s">
        <v>1142</v>
      </c>
      <c r="D200" s="101">
        <v>416725.0</v>
      </c>
      <c r="E200" s="100" t="s">
        <v>1100</v>
      </c>
      <c r="F200" s="102" t="s">
        <v>798</v>
      </c>
      <c r="G200" s="100" t="s">
        <v>803</v>
      </c>
      <c r="H200" s="100" t="s">
        <v>800</v>
      </c>
      <c r="I200" s="103">
        <v>0.4479166666666667</v>
      </c>
      <c r="J200" s="103">
        <v>0.4895833333333333</v>
      </c>
      <c r="K200" s="100" t="s">
        <v>1143</v>
      </c>
      <c r="L200" s="100" t="s">
        <v>1113</v>
      </c>
      <c r="M200" s="100" t="s">
        <v>298</v>
      </c>
      <c r="N200" s="100"/>
      <c r="O200" s="100"/>
      <c r="P200" s="99"/>
      <c r="Q200" s="99"/>
      <c r="R200" s="99"/>
      <c r="S200" s="99"/>
      <c r="T200" s="99"/>
      <c r="U200" s="99"/>
      <c r="V200" s="99"/>
      <c r="W200" s="99"/>
      <c r="X200" s="99"/>
      <c r="Y200" s="99"/>
    </row>
    <row r="201" ht="15.75" customHeight="1">
      <c r="A201" s="100" t="s">
        <v>1141</v>
      </c>
      <c r="B201" s="100" t="s">
        <v>1106</v>
      </c>
      <c r="C201" s="100" t="s">
        <v>1142</v>
      </c>
      <c r="D201" s="101">
        <v>420139.0</v>
      </c>
      <c r="E201" s="100" t="s">
        <v>1100</v>
      </c>
      <c r="F201" s="102" t="s">
        <v>798</v>
      </c>
      <c r="G201" s="100" t="s">
        <v>1009</v>
      </c>
      <c r="H201" s="100" t="s">
        <v>800</v>
      </c>
      <c r="I201" s="103">
        <v>0.8125</v>
      </c>
      <c r="J201" s="103">
        <v>0.8541666666666666</v>
      </c>
      <c r="K201" s="100" t="s">
        <v>1145</v>
      </c>
      <c r="L201" s="100" t="s">
        <v>1121</v>
      </c>
      <c r="M201" s="100" t="s">
        <v>298</v>
      </c>
      <c r="N201" s="100"/>
      <c r="O201" s="100"/>
      <c r="P201" s="99"/>
      <c r="Q201" s="99"/>
      <c r="R201" s="99"/>
      <c r="S201" s="99"/>
      <c r="T201" s="99"/>
      <c r="U201" s="99"/>
      <c r="V201" s="99"/>
      <c r="W201" s="99"/>
      <c r="X201" s="99"/>
      <c r="Y201" s="99"/>
    </row>
    <row r="202" ht="15.75" customHeight="1">
      <c r="A202" s="100" t="s">
        <v>1141</v>
      </c>
      <c r="B202" s="100" t="s">
        <v>1106</v>
      </c>
      <c r="C202" s="100" t="s">
        <v>1142</v>
      </c>
      <c r="D202" s="101">
        <v>420140.0</v>
      </c>
      <c r="E202" s="100" t="s">
        <v>1100</v>
      </c>
      <c r="F202" s="102" t="s">
        <v>837</v>
      </c>
      <c r="G202" s="100" t="s">
        <v>803</v>
      </c>
      <c r="H202" s="100" t="s">
        <v>838</v>
      </c>
      <c r="I202" s="103">
        <v>0.8125</v>
      </c>
      <c r="J202" s="103">
        <v>0.8541666666666666</v>
      </c>
      <c r="K202" s="100" t="s">
        <v>1143</v>
      </c>
      <c r="L202" s="100" t="s">
        <v>1121</v>
      </c>
      <c r="M202" s="100" t="s">
        <v>298</v>
      </c>
      <c r="N202" s="100"/>
      <c r="O202" s="100"/>
      <c r="P202" s="99"/>
      <c r="Q202" s="99"/>
      <c r="R202" s="99"/>
      <c r="S202" s="99"/>
      <c r="T202" s="99"/>
      <c r="U202" s="99"/>
      <c r="V202" s="99"/>
      <c r="W202" s="99"/>
      <c r="X202" s="99"/>
      <c r="Y202" s="99"/>
    </row>
    <row r="203" ht="15.75" customHeight="1">
      <c r="A203" s="100" t="s">
        <v>1146</v>
      </c>
      <c r="C203" s="100" t="s">
        <v>1146</v>
      </c>
      <c r="D203" s="101">
        <v>415871.0</v>
      </c>
      <c r="E203" s="100" t="s">
        <v>1100</v>
      </c>
      <c r="F203" s="102" t="s">
        <v>1126</v>
      </c>
      <c r="G203" s="100" t="s">
        <v>866</v>
      </c>
      <c r="H203" s="100" t="s">
        <v>1127</v>
      </c>
      <c r="I203" s="103">
        <v>0.75</v>
      </c>
      <c r="J203" s="103">
        <v>0.7916666666666666</v>
      </c>
      <c r="K203" s="100" t="s">
        <v>1147</v>
      </c>
      <c r="L203" s="100" t="s">
        <v>1129</v>
      </c>
      <c r="M203" s="100" t="s">
        <v>1148</v>
      </c>
      <c r="O203" s="100"/>
      <c r="P203" s="99"/>
      <c r="Q203" s="99"/>
      <c r="R203" s="99"/>
      <c r="S203" s="99"/>
      <c r="T203" s="99"/>
      <c r="U203" s="99"/>
      <c r="V203" s="99"/>
      <c r="W203" s="99"/>
      <c r="X203" s="99"/>
      <c r="Y203" s="99"/>
    </row>
    <row r="204" ht="15.75" customHeight="1">
      <c r="A204" s="100" t="s">
        <v>1146</v>
      </c>
      <c r="C204" s="100" t="s">
        <v>1146</v>
      </c>
      <c r="D204" s="101">
        <v>415865.0</v>
      </c>
      <c r="E204" s="100" t="s">
        <v>1100</v>
      </c>
      <c r="F204" s="102" t="s">
        <v>1131</v>
      </c>
      <c r="G204" s="100" t="s">
        <v>866</v>
      </c>
      <c r="H204" s="100" t="s">
        <v>1013</v>
      </c>
      <c r="I204" s="103">
        <v>0.75</v>
      </c>
      <c r="J204" s="103">
        <v>0.7916666666666666</v>
      </c>
      <c r="K204" s="100" t="s">
        <v>1147</v>
      </c>
      <c r="L204" s="100" t="s">
        <v>1129</v>
      </c>
      <c r="M204" s="100" t="s">
        <v>976</v>
      </c>
      <c r="O204" s="100"/>
      <c r="P204" s="99"/>
      <c r="Q204" s="99"/>
      <c r="R204" s="99"/>
      <c r="S204" s="99"/>
      <c r="T204" s="99"/>
      <c r="U204" s="99"/>
      <c r="V204" s="99"/>
      <c r="W204" s="99"/>
      <c r="X204" s="99"/>
      <c r="Y204" s="99"/>
    </row>
    <row r="205" ht="15.75" customHeight="1">
      <c r="A205" s="100" t="s">
        <v>1149</v>
      </c>
      <c r="B205" s="100" t="s">
        <v>1134</v>
      </c>
      <c r="C205" s="100" t="s">
        <v>1150</v>
      </c>
      <c r="D205" s="101">
        <v>425390.0</v>
      </c>
      <c r="E205" s="100" t="s">
        <v>1100</v>
      </c>
      <c r="F205" s="102" t="s">
        <v>1116</v>
      </c>
      <c r="G205" s="100" t="s">
        <v>1009</v>
      </c>
      <c r="H205" s="100" t="s">
        <v>834</v>
      </c>
      <c r="I205" s="103">
        <v>0.8055555555555556</v>
      </c>
      <c r="J205" s="103">
        <v>0.8472222222222222</v>
      </c>
      <c r="K205" s="100" t="s">
        <v>1145</v>
      </c>
      <c r="L205" s="100" t="s">
        <v>1118</v>
      </c>
      <c r="M205" s="100" t="s">
        <v>298</v>
      </c>
      <c r="N205" s="100"/>
      <c r="O205" s="100"/>
      <c r="P205" s="99"/>
      <c r="Q205" s="99"/>
      <c r="R205" s="99"/>
      <c r="S205" s="99"/>
      <c r="T205" s="99"/>
      <c r="U205" s="99"/>
      <c r="V205" s="99"/>
      <c r="W205" s="99"/>
      <c r="X205" s="99"/>
      <c r="Y205" s="99"/>
    </row>
    <row r="206" ht="15.75" customHeight="1">
      <c r="A206" s="100" t="s">
        <v>1149</v>
      </c>
      <c r="B206" s="100" t="s">
        <v>1134</v>
      </c>
      <c r="C206" s="100" t="s">
        <v>1150</v>
      </c>
      <c r="D206" s="101">
        <v>420150.0</v>
      </c>
      <c r="E206" s="100" t="s">
        <v>1100</v>
      </c>
      <c r="F206" s="102" t="s">
        <v>798</v>
      </c>
      <c r="G206" s="100" t="s">
        <v>1009</v>
      </c>
      <c r="H206" s="100" t="s">
        <v>800</v>
      </c>
      <c r="I206" s="103">
        <v>0.8125</v>
      </c>
      <c r="J206" s="103">
        <v>0.8541666666666666</v>
      </c>
      <c r="K206" s="100" t="s">
        <v>1145</v>
      </c>
      <c r="L206" s="100" t="s">
        <v>1121</v>
      </c>
      <c r="M206" s="100" t="s">
        <v>298</v>
      </c>
      <c r="N206" s="100"/>
      <c r="O206" s="100"/>
      <c r="P206" s="99"/>
      <c r="Q206" s="99"/>
      <c r="R206" s="99"/>
      <c r="S206" s="99"/>
      <c r="T206" s="99"/>
      <c r="U206" s="99"/>
      <c r="V206" s="99"/>
      <c r="W206" s="99"/>
      <c r="X206" s="99"/>
      <c r="Y206" s="99"/>
    </row>
    <row r="207" ht="15.75" customHeight="1">
      <c r="A207" s="100" t="s">
        <v>1149</v>
      </c>
      <c r="B207" s="100" t="s">
        <v>1134</v>
      </c>
      <c r="C207" s="100" t="s">
        <v>1150</v>
      </c>
      <c r="D207" s="101">
        <v>434097.0</v>
      </c>
      <c r="E207" s="100" t="s">
        <v>1100</v>
      </c>
      <c r="F207" s="102" t="s">
        <v>837</v>
      </c>
      <c r="G207" s="100" t="s">
        <v>799</v>
      </c>
      <c r="H207" s="100" t="s">
        <v>838</v>
      </c>
      <c r="I207" s="103">
        <v>0.6666666666666666</v>
      </c>
      <c r="J207" s="103">
        <v>0.6875</v>
      </c>
      <c r="K207" s="100" t="s">
        <v>1151</v>
      </c>
      <c r="L207" s="100" t="s">
        <v>1137</v>
      </c>
      <c r="M207" s="100" t="s">
        <v>298</v>
      </c>
      <c r="N207" s="100"/>
      <c r="O207" s="100"/>
      <c r="P207" s="99"/>
      <c r="Q207" s="99"/>
      <c r="R207" s="99"/>
      <c r="S207" s="99"/>
      <c r="T207" s="99"/>
      <c r="U207" s="99"/>
      <c r="V207" s="99"/>
      <c r="W207" s="99"/>
      <c r="X207" s="99"/>
      <c r="Y207" s="99"/>
    </row>
    <row r="208" ht="15.75" customHeight="1">
      <c r="A208" s="100" t="s">
        <v>1149</v>
      </c>
      <c r="B208" s="100" t="s">
        <v>1134</v>
      </c>
      <c r="C208" s="100" t="s">
        <v>1150</v>
      </c>
      <c r="D208" s="101">
        <v>420160.0</v>
      </c>
      <c r="E208" s="100" t="s">
        <v>1100</v>
      </c>
      <c r="F208" s="102" t="s">
        <v>837</v>
      </c>
      <c r="G208" s="100" t="s">
        <v>803</v>
      </c>
      <c r="H208" s="100" t="s">
        <v>838</v>
      </c>
      <c r="I208" s="103">
        <v>0.8125</v>
      </c>
      <c r="J208" s="103">
        <v>0.8541666666666666</v>
      </c>
      <c r="K208" s="100" t="s">
        <v>1143</v>
      </c>
      <c r="L208" s="100" t="s">
        <v>1121</v>
      </c>
      <c r="M208" s="100" t="s">
        <v>298</v>
      </c>
      <c r="N208" s="100"/>
      <c r="O208" s="100"/>
      <c r="P208" s="99"/>
      <c r="Q208" s="99"/>
      <c r="R208" s="99"/>
      <c r="S208" s="99"/>
      <c r="T208" s="99"/>
      <c r="U208" s="99"/>
      <c r="V208" s="99"/>
      <c r="W208" s="99"/>
      <c r="X208" s="99"/>
      <c r="Y208" s="99"/>
    </row>
    <row r="209" ht="15.75" customHeight="1">
      <c r="A209" s="100" t="s">
        <v>1152</v>
      </c>
      <c r="B209" s="100" t="s">
        <v>1153</v>
      </c>
      <c r="C209" s="100" t="s">
        <v>1154</v>
      </c>
      <c r="D209" s="101">
        <v>420172.0</v>
      </c>
      <c r="E209" s="100" t="s">
        <v>1100</v>
      </c>
      <c r="F209" s="102" t="s">
        <v>798</v>
      </c>
      <c r="G209" s="100" t="s">
        <v>1009</v>
      </c>
      <c r="H209" s="100" t="s">
        <v>800</v>
      </c>
      <c r="I209" s="103">
        <v>0.8125</v>
      </c>
      <c r="J209" s="103">
        <v>0.8541666666666666</v>
      </c>
      <c r="K209" s="100" t="s">
        <v>1145</v>
      </c>
      <c r="L209" s="100" t="s">
        <v>1121</v>
      </c>
      <c r="M209" s="100" t="s">
        <v>298</v>
      </c>
      <c r="N209" s="100"/>
      <c r="O209" s="100"/>
      <c r="P209" s="99"/>
      <c r="Q209" s="99"/>
      <c r="R209" s="99"/>
      <c r="S209" s="99"/>
      <c r="T209" s="99"/>
      <c r="U209" s="99"/>
      <c r="V209" s="99"/>
      <c r="W209" s="99"/>
      <c r="X209" s="99"/>
      <c r="Y209" s="99"/>
    </row>
    <row r="210" ht="15.75" customHeight="1">
      <c r="A210" s="100" t="s">
        <v>1152</v>
      </c>
      <c r="B210" s="100" t="s">
        <v>1153</v>
      </c>
      <c r="C210" s="100" t="s">
        <v>1154</v>
      </c>
      <c r="D210" s="101">
        <v>420182.0</v>
      </c>
      <c r="E210" s="100" t="s">
        <v>1100</v>
      </c>
      <c r="F210" s="102" t="s">
        <v>837</v>
      </c>
      <c r="G210" s="100" t="s">
        <v>803</v>
      </c>
      <c r="H210" s="100" t="s">
        <v>838</v>
      </c>
      <c r="I210" s="103">
        <v>0.8125</v>
      </c>
      <c r="J210" s="103">
        <v>0.8541666666666666</v>
      </c>
      <c r="K210" s="100" t="s">
        <v>1143</v>
      </c>
      <c r="L210" s="100" t="s">
        <v>1121</v>
      </c>
      <c r="M210" s="100" t="s">
        <v>298</v>
      </c>
      <c r="N210" s="100"/>
      <c r="O210" s="100"/>
      <c r="P210" s="99"/>
      <c r="Q210" s="99"/>
      <c r="R210" s="99"/>
      <c r="S210" s="99"/>
      <c r="T210" s="99"/>
      <c r="U210" s="99"/>
      <c r="V210" s="99"/>
      <c r="W210" s="99"/>
      <c r="X210" s="99"/>
      <c r="Y210" s="99"/>
    </row>
    <row r="211" ht="15.75" customHeight="1">
      <c r="A211" s="100" t="s">
        <v>1155</v>
      </c>
      <c r="B211" s="100"/>
      <c r="C211" s="100" t="s">
        <v>1156</v>
      </c>
      <c r="D211" s="101">
        <v>415679.0</v>
      </c>
      <c r="E211" s="100" t="s">
        <v>797</v>
      </c>
      <c r="F211" s="102" t="s">
        <v>810</v>
      </c>
      <c r="G211" s="100" t="s">
        <v>803</v>
      </c>
      <c r="H211" s="100" t="s">
        <v>811</v>
      </c>
      <c r="I211" s="103">
        <v>0.6666666666666666</v>
      </c>
      <c r="J211" s="103">
        <v>0.6875</v>
      </c>
      <c r="K211" s="100" t="s">
        <v>1157</v>
      </c>
      <c r="L211" s="100" t="s">
        <v>1110</v>
      </c>
      <c r="M211" s="100" t="s">
        <v>298</v>
      </c>
      <c r="N211" s="100"/>
      <c r="O211" s="100"/>
      <c r="P211" s="99"/>
      <c r="Q211" s="99"/>
      <c r="R211" s="99"/>
      <c r="S211" s="99"/>
      <c r="T211" s="99"/>
      <c r="U211" s="99"/>
      <c r="V211" s="99"/>
      <c r="W211" s="99"/>
      <c r="X211" s="99"/>
      <c r="Y211" s="99"/>
    </row>
    <row r="212" ht="15.75" customHeight="1">
      <c r="A212" s="100" t="s">
        <v>1155</v>
      </c>
      <c r="B212" s="100"/>
      <c r="C212" s="100" t="s">
        <v>1156</v>
      </c>
      <c r="D212" s="101">
        <v>415660.0</v>
      </c>
      <c r="E212" s="100" t="s">
        <v>797</v>
      </c>
      <c r="F212" s="102" t="s">
        <v>810</v>
      </c>
      <c r="G212" s="100" t="s">
        <v>803</v>
      </c>
      <c r="H212" s="100" t="s">
        <v>811</v>
      </c>
      <c r="I212" s="103">
        <v>0.6666666666666666</v>
      </c>
      <c r="J212" s="103">
        <v>0.6875</v>
      </c>
      <c r="K212" s="100" t="s">
        <v>1157</v>
      </c>
      <c r="L212" s="100" t="s">
        <v>1110</v>
      </c>
      <c r="M212" s="100" t="s">
        <v>298</v>
      </c>
      <c r="N212" s="100"/>
      <c r="O212" s="100"/>
      <c r="P212" s="99"/>
      <c r="Q212" s="99"/>
      <c r="R212" s="99"/>
      <c r="S212" s="99"/>
      <c r="T212" s="99"/>
      <c r="U212" s="99"/>
      <c r="V212" s="99"/>
      <c r="W212" s="99"/>
      <c r="X212" s="99"/>
      <c r="Y212" s="99"/>
    </row>
    <row r="213" ht="15.75" customHeight="1">
      <c r="A213" s="100" t="s">
        <v>1155</v>
      </c>
      <c r="B213" s="100"/>
      <c r="C213" s="100" t="s">
        <v>1156</v>
      </c>
      <c r="D213" s="101">
        <v>415478.0</v>
      </c>
      <c r="E213" s="100" t="s">
        <v>797</v>
      </c>
      <c r="F213" s="102" t="s">
        <v>810</v>
      </c>
      <c r="G213" s="100" t="s">
        <v>803</v>
      </c>
      <c r="H213" s="100" t="s">
        <v>811</v>
      </c>
      <c r="I213" s="103">
        <v>0.6875</v>
      </c>
      <c r="J213" s="103">
        <v>0.7083333333333334</v>
      </c>
      <c r="K213" s="100" t="s">
        <v>1157</v>
      </c>
      <c r="L213" s="100" t="s">
        <v>1111</v>
      </c>
      <c r="M213" s="100" t="s">
        <v>298</v>
      </c>
      <c r="N213" s="100"/>
      <c r="O213" s="100"/>
      <c r="P213" s="99"/>
      <c r="Q213" s="99"/>
      <c r="R213" s="99"/>
      <c r="S213" s="99"/>
      <c r="T213" s="99"/>
      <c r="U213" s="99"/>
      <c r="V213" s="99"/>
      <c r="W213" s="99"/>
      <c r="X213" s="99"/>
      <c r="Y213" s="99"/>
    </row>
    <row r="214" ht="15.75" customHeight="1">
      <c r="A214" s="100" t="s">
        <v>1155</v>
      </c>
      <c r="B214" s="100"/>
      <c r="C214" s="100" t="s">
        <v>1156</v>
      </c>
      <c r="D214" s="101">
        <v>415703.0</v>
      </c>
      <c r="E214" s="100" t="s">
        <v>797</v>
      </c>
      <c r="F214" s="102" t="s">
        <v>810</v>
      </c>
      <c r="G214" s="100" t="s">
        <v>803</v>
      </c>
      <c r="H214" s="100" t="s">
        <v>811</v>
      </c>
      <c r="I214" s="103">
        <v>0.6875</v>
      </c>
      <c r="J214" s="103">
        <v>0.7083333333333334</v>
      </c>
      <c r="K214" s="100" t="s">
        <v>1157</v>
      </c>
      <c r="L214" s="100" t="s">
        <v>1110</v>
      </c>
      <c r="M214" s="100" t="s">
        <v>298</v>
      </c>
      <c r="N214" s="100"/>
      <c r="O214" s="100"/>
      <c r="P214" s="99"/>
      <c r="Q214" s="99"/>
      <c r="R214" s="99"/>
      <c r="S214" s="99"/>
      <c r="T214" s="99"/>
      <c r="U214" s="99"/>
      <c r="V214" s="99"/>
      <c r="W214" s="99"/>
      <c r="X214" s="99"/>
      <c r="Y214" s="99"/>
    </row>
    <row r="215" ht="15.75" customHeight="1">
      <c r="A215" s="100" t="s">
        <v>1155</v>
      </c>
      <c r="B215" s="100"/>
      <c r="C215" s="100" t="s">
        <v>1156</v>
      </c>
      <c r="D215" s="101">
        <v>415480.0</v>
      </c>
      <c r="E215" s="100" t="s">
        <v>797</v>
      </c>
      <c r="F215" s="102" t="s">
        <v>810</v>
      </c>
      <c r="G215" s="100" t="s">
        <v>803</v>
      </c>
      <c r="H215" s="100" t="s">
        <v>811</v>
      </c>
      <c r="I215" s="103">
        <v>0.7083333333333334</v>
      </c>
      <c r="J215" s="103">
        <v>0.7291666666666666</v>
      </c>
      <c r="K215" s="100" t="s">
        <v>1157</v>
      </c>
      <c r="L215" s="100" t="s">
        <v>1111</v>
      </c>
      <c r="M215" s="100" t="s">
        <v>298</v>
      </c>
      <c r="N215" s="100"/>
      <c r="O215" s="100"/>
      <c r="P215" s="99"/>
      <c r="Q215" s="99"/>
      <c r="R215" s="99"/>
      <c r="S215" s="99"/>
      <c r="T215" s="99"/>
      <c r="U215" s="99"/>
      <c r="V215" s="99"/>
      <c r="W215" s="99"/>
      <c r="X215" s="99"/>
      <c r="Y215" s="99"/>
    </row>
    <row r="216" ht="15.75" customHeight="1">
      <c r="A216" s="100" t="s">
        <v>1155</v>
      </c>
      <c r="B216" s="100"/>
      <c r="C216" s="100" t="s">
        <v>1156</v>
      </c>
      <c r="D216" s="101">
        <v>415718.0</v>
      </c>
      <c r="E216" s="100" t="s">
        <v>797</v>
      </c>
      <c r="F216" s="102" t="s">
        <v>810</v>
      </c>
      <c r="G216" s="100" t="s">
        <v>803</v>
      </c>
      <c r="H216" s="100" t="s">
        <v>811</v>
      </c>
      <c r="I216" s="103">
        <v>0.7083333333333334</v>
      </c>
      <c r="J216" s="103">
        <v>0.7291666666666666</v>
      </c>
      <c r="K216" s="100" t="s">
        <v>1157</v>
      </c>
      <c r="L216" s="100" t="s">
        <v>1110</v>
      </c>
      <c r="M216" s="100" t="s">
        <v>298</v>
      </c>
      <c r="N216" s="100"/>
      <c r="O216" s="100"/>
      <c r="P216" s="99"/>
      <c r="Q216" s="99"/>
      <c r="R216" s="99"/>
      <c r="S216" s="99"/>
      <c r="T216" s="99"/>
      <c r="U216" s="99"/>
      <c r="V216" s="99"/>
      <c r="W216" s="99"/>
      <c r="X216" s="99"/>
      <c r="Y216" s="99"/>
    </row>
    <row r="217" ht="15.75" customHeight="1">
      <c r="A217" s="100" t="s">
        <v>1155</v>
      </c>
      <c r="B217" s="100"/>
      <c r="C217" s="100" t="s">
        <v>1156</v>
      </c>
      <c r="D217" s="101">
        <v>415364.0</v>
      </c>
      <c r="E217" s="100" t="s">
        <v>797</v>
      </c>
      <c r="F217" s="102" t="s">
        <v>1158</v>
      </c>
      <c r="G217" s="100" t="s">
        <v>1009</v>
      </c>
      <c r="H217" s="100" t="s">
        <v>811</v>
      </c>
      <c r="I217" s="103">
        <v>0.7083333333333334</v>
      </c>
      <c r="J217" s="103">
        <v>0.7291666666666666</v>
      </c>
      <c r="K217" s="100" t="s">
        <v>1157</v>
      </c>
      <c r="L217" s="100" t="s">
        <v>1115</v>
      </c>
      <c r="M217" s="100" t="s">
        <v>298</v>
      </c>
      <c r="N217" s="100"/>
      <c r="O217" s="100"/>
      <c r="P217" s="99"/>
      <c r="Q217" s="99"/>
      <c r="R217" s="99"/>
      <c r="S217" s="99"/>
      <c r="T217" s="99"/>
      <c r="U217" s="99"/>
      <c r="V217" s="99"/>
      <c r="W217" s="99"/>
      <c r="X217" s="99"/>
      <c r="Y217" s="99"/>
    </row>
    <row r="218" ht="15.75" customHeight="1">
      <c r="A218" s="100" t="s">
        <v>1155</v>
      </c>
      <c r="B218" s="100"/>
      <c r="C218" s="100" t="s">
        <v>1156</v>
      </c>
      <c r="D218" s="101">
        <v>415734.0</v>
      </c>
      <c r="E218" s="100" t="s">
        <v>797</v>
      </c>
      <c r="F218" s="102" t="s">
        <v>810</v>
      </c>
      <c r="G218" s="100" t="s">
        <v>803</v>
      </c>
      <c r="H218" s="100" t="s">
        <v>811</v>
      </c>
      <c r="I218" s="103">
        <v>0.7291666666666666</v>
      </c>
      <c r="J218" s="103">
        <v>0.75</v>
      </c>
      <c r="K218" s="100" t="s">
        <v>1157</v>
      </c>
      <c r="L218" s="100" t="s">
        <v>1110</v>
      </c>
      <c r="M218" s="100" t="s">
        <v>298</v>
      </c>
      <c r="N218" s="100"/>
      <c r="O218" s="100"/>
      <c r="P218" s="99"/>
      <c r="Q218" s="99"/>
      <c r="R218" s="99"/>
      <c r="S218" s="99"/>
      <c r="T218" s="99"/>
      <c r="U218" s="99"/>
      <c r="V218" s="99"/>
      <c r="W218" s="99"/>
      <c r="X218" s="99"/>
      <c r="Y218" s="99"/>
    </row>
    <row r="219" ht="15.75" customHeight="1">
      <c r="A219" s="100" t="s">
        <v>1155</v>
      </c>
      <c r="B219" s="100"/>
      <c r="C219" s="100" t="s">
        <v>1156</v>
      </c>
      <c r="D219" s="101">
        <v>415398.0</v>
      </c>
      <c r="E219" s="100" t="s">
        <v>797</v>
      </c>
      <c r="F219" s="102" t="s">
        <v>810</v>
      </c>
      <c r="G219" s="100" t="s">
        <v>803</v>
      </c>
      <c r="H219" s="100" t="s">
        <v>811</v>
      </c>
      <c r="I219" s="103">
        <v>0.7291666666666666</v>
      </c>
      <c r="J219" s="103">
        <v>0.75</v>
      </c>
      <c r="K219" s="100" t="s">
        <v>1157</v>
      </c>
      <c r="L219" s="100" t="s">
        <v>1115</v>
      </c>
      <c r="M219" s="100" t="s">
        <v>298</v>
      </c>
      <c r="N219" s="100"/>
      <c r="O219" s="100"/>
      <c r="P219" s="99"/>
      <c r="Q219" s="99"/>
      <c r="R219" s="99"/>
      <c r="S219" s="99"/>
      <c r="T219" s="99"/>
      <c r="U219" s="99"/>
      <c r="V219" s="99"/>
      <c r="W219" s="99"/>
      <c r="X219" s="99"/>
      <c r="Y219" s="99"/>
    </row>
    <row r="220" ht="15.75" customHeight="1">
      <c r="A220" s="100" t="s">
        <v>1155</v>
      </c>
      <c r="B220" s="100"/>
      <c r="C220" s="100" t="s">
        <v>1156</v>
      </c>
      <c r="D220" s="101">
        <v>415485.0</v>
      </c>
      <c r="E220" s="100" t="s">
        <v>797</v>
      </c>
      <c r="F220" s="102" t="s">
        <v>810</v>
      </c>
      <c r="G220" s="100" t="s">
        <v>803</v>
      </c>
      <c r="H220" s="100" t="s">
        <v>811</v>
      </c>
      <c r="I220" s="103">
        <v>0.7291666666666666</v>
      </c>
      <c r="J220" s="103">
        <v>0.75</v>
      </c>
      <c r="K220" s="100" t="s">
        <v>1157</v>
      </c>
      <c r="L220" s="100" t="s">
        <v>1111</v>
      </c>
      <c r="M220" s="100" t="s">
        <v>298</v>
      </c>
      <c r="N220" s="100"/>
      <c r="O220" s="100"/>
      <c r="P220" s="99"/>
      <c r="Q220" s="99"/>
      <c r="R220" s="99"/>
      <c r="S220" s="99"/>
      <c r="T220" s="99"/>
      <c r="U220" s="99"/>
      <c r="V220" s="99"/>
      <c r="W220" s="99"/>
      <c r="X220" s="99"/>
      <c r="Y220" s="99"/>
    </row>
    <row r="221" ht="15.75" customHeight="1">
      <c r="A221" s="100" t="s">
        <v>1155</v>
      </c>
      <c r="B221" s="100"/>
      <c r="C221" s="100" t="s">
        <v>1156</v>
      </c>
      <c r="D221" s="101">
        <v>415493.0</v>
      </c>
      <c r="E221" s="100" t="s">
        <v>797</v>
      </c>
      <c r="F221" s="102" t="s">
        <v>810</v>
      </c>
      <c r="G221" s="100" t="s">
        <v>803</v>
      </c>
      <c r="H221" s="100" t="s">
        <v>811</v>
      </c>
      <c r="I221" s="103">
        <v>0.75</v>
      </c>
      <c r="J221" s="103">
        <v>0.7708333333333334</v>
      </c>
      <c r="K221" s="100" t="s">
        <v>1157</v>
      </c>
      <c r="L221" s="100" t="s">
        <v>1111</v>
      </c>
      <c r="M221" s="100" t="s">
        <v>298</v>
      </c>
      <c r="N221" s="100"/>
      <c r="O221" s="100"/>
      <c r="P221" s="99"/>
      <c r="Q221" s="99"/>
      <c r="R221" s="99"/>
      <c r="S221" s="99"/>
      <c r="T221" s="99"/>
      <c r="U221" s="99"/>
      <c r="V221" s="99"/>
      <c r="W221" s="99"/>
      <c r="X221" s="99"/>
      <c r="Y221" s="99"/>
    </row>
    <row r="222" ht="15.75" customHeight="1">
      <c r="A222" s="100" t="s">
        <v>1155</v>
      </c>
      <c r="B222" s="100"/>
      <c r="C222" s="100" t="s">
        <v>1156</v>
      </c>
      <c r="D222" s="101">
        <v>415496.0</v>
      </c>
      <c r="E222" s="100" t="s">
        <v>797</v>
      </c>
      <c r="F222" s="102" t="s">
        <v>810</v>
      </c>
      <c r="G222" s="100" t="s">
        <v>803</v>
      </c>
      <c r="H222" s="100" t="s">
        <v>811</v>
      </c>
      <c r="I222" s="103">
        <v>0.7708333333333334</v>
      </c>
      <c r="J222" s="103">
        <v>0.7916666666666666</v>
      </c>
      <c r="K222" s="100" t="s">
        <v>1157</v>
      </c>
      <c r="L222" s="100" t="s">
        <v>1111</v>
      </c>
      <c r="M222" s="100" t="s">
        <v>298</v>
      </c>
      <c r="N222" s="100"/>
      <c r="O222" s="100"/>
      <c r="P222" s="99"/>
      <c r="Q222" s="99"/>
      <c r="R222" s="99"/>
      <c r="S222" s="99"/>
      <c r="T222" s="99"/>
      <c r="U222" s="99"/>
      <c r="V222" s="99"/>
      <c r="W222" s="99"/>
      <c r="X222" s="99"/>
      <c r="Y222" s="99"/>
    </row>
    <row r="223" ht="15.75" customHeight="1">
      <c r="A223" s="100" t="s">
        <v>1155</v>
      </c>
      <c r="B223" s="100"/>
      <c r="C223" s="100" t="s">
        <v>1156</v>
      </c>
      <c r="D223" s="101">
        <v>415406.0</v>
      </c>
      <c r="E223" s="100" t="s">
        <v>797</v>
      </c>
      <c r="F223" s="102" t="s">
        <v>810</v>
      </c>
      <c r="G223" s="100" t="s">
        <v>803</v>
      </c>
      <c r="H223" s="100" t="s">
        <v>811</v>
      </c>
      <c r="I223" s="103">
        <v>0.7708333333333334</v>
      </c>
      <c r="J223" s="103">
        <v>0.7916666666666666</v>
      </c>
      <c r="K223" s="100" t="s">
        <v>1157</v>
      </c>
      <c r="L223" s="100" t="s">
        <v>1115</v>
      </c>
      <c r="M223" s="100" t="s">
        <v>298</v>
      </c>
      <c r="N223" s="100"/>
      <c r="O223" s="100"/>
      <c r="P223" s="99"/>
      <c r="Q223" s="99"/>
      <c r="R223" s="99"/>
      <c r="S223" s="99"/>
      <c r="T223" s="99"/>
      <c r="U223" s="99"/>
      <c r="V223" s="99"/>
      <c r="W223" s="99"/>
      <c r="X223" s="99"/>
      <c r="Y223" s="99"/>
    </row>
    <row r="224" ht="15.75" customHeight="1">
      <c r="A224" s="100" t="s">
        <v>1155</v>
      </c>
      <c r="B224" s="100"/>
      <c r="C224" s="100" t="s">
        <v>1156</v>
      </c>
      <c r="D224" s="101">
        <v>415407.0</v>
      </c>
      <c r="E224" s="100" t="s">
        <v>797</v>
      </c>
      <c r="F224" s="102" t="s">
        <v>810</v>
      </c>
      <c r="G224" s="100" t="s">
        <v>803</v>
      </c>
      <c r="H224" s="100" t="s">
        <v>811</v>
      </c>
      <c r="I224" s="103">
        <v>0.7916666666666666</v>
      </c>
      <c r="J224" s="103">
        <v>0.8125</v>
      </c>
      <c r="K224" s="100" t="s">
        <v>1157</v>
      </c>
      <c r="L224" s="100" t="s">
        <v>1115</v>
      </c>
      <c r="M224" s="100" t="s">
        <v>298</v>
      </c>
      <c r="N224" s="100"/>
      <c r="O224" s="100"/>
      <c r="P224" s="99"/>
      <c r="Q224" s="99"/>
      <c r="R224" s="99"/>
      <c r="S224" s="99"/>
      <c r="T224" s="99"/>
      <c r="U224" s="99"/>
      <c r="V224" s="99"/>
      <c r="W224" s="99"/>
      <c r="X224" s="99"/>
      <c r="Y224" s="99"/>
    </row>
    <row r="225" ht="15.75" customHeight="1">
      <c r="A225" s="100" t="s">
        <v>1155</v>
      </c>
      <c r="B225" s="100"/>
      <c r="C225" s="100" t="s">
        <v>1156</v>
      </c>
      <c r="D225" s="101">
        <v>414773.0</v>
      </c>
      <c r="E225" s="100" t="s">
        <v>797</v>
      </c>
      <c r="F225" s="102" t="s">
        <v>821</v>
      </c>
      <c r="G225" s="100" t="s">
        <v>799</v>
      </c>
      <c r="H225" s="100" t="s">
        <v>822</v>
      </c>
      <c r="I225" s="103">
        <v>0.6909722222222222</v>
      </c>
      <c r="J225" s="103">
        <v>0.7118055555555556</v>
      </c>
      <c r="K225" s="100" t="s">
        <v>1151</v>
      </c>
      <c r="L225" s="100" t="s">
        <v>1113</v>
      </c>
      <c r="M225" s="100" t="s">
        <v>298</v>
      </c>
      <c r="N225" s="100"/>
      <c r="O225" s="100"/>
      <c r="P225" s="99"/>
      <c r="Q225" s="99"/>
      <c r="R225" s="99"/>
      <c r="S225" s="99"/>
      <c r="T225" s="99"/>
      <c r="U225" s="99"/>
      <c r="V225" s="99"/>
      <c r="W225" s="99"/>
      <c r="X225" s="99"/>
      <c r="Y225" s="99"/>
    </row>
    <row r="226" ht="15.75" customHeight="1">
      <c r="A226" s="100" t="s">
        <v>1155</v>
      </c>
      <c r="B226" s="100"/>
      <c r="C226" s="100" t="s">
        <v>1156</v>
      </c>
      <c r="D226" s="101">
        <v>415318.0</v>
      </c>
      <c r="E226" s="100" t="s">
        <v>797</v>
      </c>
      <c r="F226" s="102" t="s">
        <v>821</v>
      </c>
      <c r="G226" s="100" t="s">
        <v>799</v>
      </c>
      <c r="H226" s="100" t="s">
        <v>822</v>
      </c>
      <c r="I226" s="103">
        <v>0.7118055555555556</v>
      </c>
      <c r="J226" s="103">
        <v>0.7326388888888888</v>
      </c>
      <c r="K226" s="100" t="s">
        <v>1151</v>
      </c>
      <c r="L226" s="100" t="s">
        <v>1113</v>
      </c>
      <c r="M226" s="100" t="s">
        <v>298</v>
      </c>
      <c r="N226" s="100"/>
      <c r="O226" s="100"/>
      <c r="P226" s="99"/>
      <c r="Q226" s="99"/>
      <c r="R226" s="99"/>
      <c r="S226" s="99"/>
      <c r="T226" s="99"/>
      <c r="U226" s="99"/>
      <c r="V226" s="99"/>
      <c r="W226" s="99"/>
      <c r="X226" s="99"/>
      <c r="Y226" s="99"/>
    </row>
    <row r="227" ht="15.75" customHeight="1">
      <c r="A227" s="100" t="s">
        <v>1155</v>
      </c>
      <c r="B227" s="100"/>
      <c r="C227" s="100" t="s">
        <v>1156</v>
      </c>
      <c r="D227" s="101">
        <v>415325.0</v>
      </c>
      <c r="E227" s="100" t="s">
        <v>797</v>
      </c>
      <c r="F227" s="102" t="s">
        <v>821</v>
      </c>
      <c r="G227" s="100" t="s">
        <v>799</v>
      </c>
      <c r="H227" s="100" t="s">
        <v>822</v>
      </c>
      <c r="I227" s="103">
        <v>0.7326388888888888</v>
      </c>
      <c r="J227" s="103">
        <v>0.7534722222222222</v>
      </c>
      <c r="K227" s="100" t="s">
        <v>1151</v>
      </c>
      <c r="L227" s="100" t="s">
        <v>1113</v>
      </c>
      <c r="M227" s="100" t="s">
        <v>298</v>
      </c>
      <c r="N227" s="100"/>
      <c r="O227" s="100"/>
      <c r="P227" s="99"/>
      <c r="Q227" s="99"/>
      <c r="R227" s="99"/>
      <c r="S227" s="99"/>
      <c r="T227" s="99"/>
      <c r="U227" s="99"/>
      <c r="V227" s="99"/>
      <c r="W227" s="99"/>
      <c r="X227" s="99"/>
      <c r="Y227" s="99"/>
    </row>
    <row r="228" ht="15.75" customHeight="1">
      <c r="A228" s="100" t="s">
        <v>1155</v>
      </c>
      <c r="B228" s="100"/>
      <c r="C228" s="100" t="s">
        <v>1156</v>
      </c>
      <c r="D228" s="101">
        <v>415119.0</v>
      </c>
      <c r="E228" s="100" t="s">
        <v>797</v>
      </c>
      <c r="F228" s="102" t="s">
        <v>821</v>
      </c>
      <c r="G228" s="100" t="s">
        <v>799</v>
      </c>
      <c r="H228" s="100" t="s">
        <v>822</v>
      </c>
      <c r="I228" s="103">
        <v>0.7395833333333334</v>
      </c>
      <c r="J228" s="103">
        <v>0.7604166666666666</v>
      </c>
      <c r="K228" s="100" t="s">
        <v>1151</v>
      </c>
      <c r="L228" s="100" t="s">
        <v>1119</v>
      </c>
      <c r="M228" s="100" t="s">
        <v>298</v>
      </c>
      <c r="N228" s="100"/>
      <c r="O228" s="100"/>
      <c r="P228" s="99"/>
      <c r="Q228" s="99"/>
      <c r="R228" s="99"/>
      <c r="S228" s="99"/>
      <c r="T228" s="99"/>
      <c r="U228" s="99"/>
      <c r="V228" s="99"/>
      <c r="W228" s="99"/>
      <c r="X228" s="99"/>
      <c r="Y228" s="99"/>
    </row>
    <row r="229" ht="15.75" customHeight="1">
      <c r="A229" s="100" t="s">
        <v>1155</v>
      </c>
      <c r="B229" s="100"/>
      <c r="C229" s="100" t="s">
        <v>1156</v>
      </c>
      <c r="D229" s="101">
        <v>421925.0</v>
      </c>
      <c r="E229" s="100" t="s">
        <v>797</v>
      </c>
      <c r="F229" s="102" t="s">
        <v>1159</v>
      </c>
      <c r="G229" s="100" t="s">
        <v>1009</v>
      </c>
      <c r="H229" s="100" t="s">
        <v>822</v>
      </c>
      <c r="I229" s="103">
        <v>0.7430555555555556</v>
      </c>
      <c r="J229" s="103">
        <v>0.7638888888888888</v>
      </c>
      <c r="K229" s="100" t="s">
        <v>1160</v>
      </c>
      <c r="L229" s="100" t="s">
        <v>1118</v>
      </c>
      <c r="M229" s="100" t="s">
        <v>298</v>
      </c>
      <c r="N229" s="100"/>
      <c r="O229" s="100"/>
      <c r="P229" s="99"/>
      <c r="Q229" s="99"/>
      <c r="R229" s="99"/>
      <c r="S229" s="99"/>
      <c r="T229" s="99"/>
      <c r="U229" s="99"/>
      <c r="V229" s="99"/>
      <c r="W229" s="99"/>
      <c r="X229" s="99"/>
      <c r="Y229" s="99"/>
    </row>
    <row r="230" ht="15.75" customHeight="1">
      <c r="A230" s="100" t="s">
        <v>1155</v>
      </c>
      <c r="B230" s="100"/>
      <c r="C230" s="100" t="s">
        <v>1156</v>
      </c>
      <c r="D230" s="101">
        <v>415332.0</v>
      </c>
      <c r="E230" s="100" t="s">
        <v>797</v>
      </c>
      <c r="F230" s="102" t="s">
        <v>821</v>
      </c>
      <c r="G230" s="100" t="s">
        <v>799</v>
      </c>
      <c r="H230" s="100" t="s">
        <v>822</v>
      </c>
      <c r="I230" s="103">
        <v>0.7534722222222222</v>
      </c>
      <c r="J230" s="103">
        <v>0.7743055555555556</v>
      </c>
      <c r="K230" s="100" t="s">
        <v>1151</v>
      </c>
      <c r="L230" s="100" t="s">
        <v>1113</v>
      </c>
      <c r="M230" s="100" t="s">
        <v>298</v>
      </c>
      <c r="N230" s="100"/>
      <c r="O230" s="100"/>
      <c r="P230" s="99"/>
      <c r="Q230" s="99"/>
      <c r="R230" s="99"/>
      <c r="S230" s="99"/>
      <c r="T230" s="99"/>
      <c r="U230" s="99"/>
      <c r="V230" s="99"/>
      <c r="W230" s="99"/>
      <c r="X230" s="99"/>
      <c r="Y230" s="99"/>
    </row>
    <row r="231" ht="15.75" customHeight="1">
      <c r="A231" s="100" t="s">
        <v>1155</v>
      </c>
      <c r="B231" s="100"/>
      <c r="C231" s="100" t="s">
        <v>1156</v>
      </c>
      <c r="D231" s="101">
        <v>421927.0</v>
      </c>
      <c r="E231" s="100" t="s">
        <v>797</v>
      </c>
      <c r="F231" s="102" t="s">
        <v>1159</v>
      </c>
      <c r="G231" s="100" t="s">
        <v>1009</v>
      </c>
      <c r="H231" s="100" t="s">
        <v>822</v>
      </c>
      <c r="I231" s="103">
        <v>0.7638888888888888</v>
      </c>
      <c r="J231" s="103">
        <v>0.7847222222222222</v>
      </c>
      <c r="K231" s="100" t="s">
        <v>1160</v>
      </c>
      <c r="L231" s="100" t="s">
        <v>1118</v>
      </c>
      <c r="M231" s="100" t="s">
        <v>298</v>
      </c>
      <c r="N231" s="100"/>
      <c r="O231" s="100"/>
      <c r="P231" s="99"/>
      <c r="Q231" s="99"/>
      <c r="R231" s="99"/>
      <c r="S231" s="99"/>
      <c r="T231" s="99"/>
      <c r="U231" s="99"/>
      <c r="V231" s="99"/>
      <c r="W231" s="99"/>
      <c r="X231" s="99"/>
      <c r="Y231" s="99"/>
    </row>
    <row r="232" ht="15.75" customHeight="1">
      <c r="A232" s="100" t="s">
        <v>1155</v>
      </c>
      <c r="B232" s="100"/>
      <c r="C232" s="100" t="s">
        <v>1156</v>
      </c>
      <c r="D232" s="101">
        <v>415337.0</v>
      </c>
      <c r="E232" s="100" t="s">
        <v>797</v>
      </c>
      <c r="F232" s="102" t="s">
        <v>821</v>
      </c>
      <c r="G232" s="100" t="s">
        <v>799</v>
      </c>
      <c r="H232" s="100" t="s">
        <v>822</v>
      </c>
      <c r="I232" s="103">
        <v>0.7743055555555556</v>
      </c>
      <c r="J232" s="103">
        <v>0.7951388888888888</v>
      </c>
      <c r="K232" s="100" t="s">
        <v>1151</v>
      </c>
      <c r="L232" s="100" t="s">
        <v>1113</v>
      </c>
      <c r="M232" s="100" t="s">
        <v>298</v>
      </c>
      <c r="N232" s="100"/>
      <c r="O232" s="100"/>
      <c r="P232" s="99"/>
      <c r="Q232" s="99"/>
      <c r="R232" s="99"/>
      <c r="S232" s="99"/>
      <c r="T232" s="99"/>
      <c r="U232" s="99"/>
      <c r="V232" s="99"/>
      <c r="W232" s="99"/>
      <c r="X232" s="99"/>
      <c r="Y232" s="99"/>
    </row>
    <row r="233" ht="15.75" customHeight="1">
      <c r="A233" s="100" t="s">
        <v>1155</v>
      </c>
      <c r="B233" s="100"/>
      <c r="C233" s="100" t="s">
        <v>1156</v>
      </c>
      <c r="D233" s="101">
        <v>421967.0</v>
      </c>
      <c r="E233" s="100" t="s">
        <v>797</v>
      </c>
      <c r="F233" s="102" t="s">
        <v>1159</v>
      </c>
      <c r="G233" s="100" t="s">
        <v>1009</v>
      </c>
      <c r="H233" s="100" t="s">
        <v>822</v>
      </c>
      <c r="I233" s="103">
        <v>0.7847222222222222</v>
      </c>
      <c r="J233" s="103">
        <v>0.8055555555555556</v>
      </c>
      <c r="K233" s="100" t="s">
        <v>1160</v>
      </c>
      <c r="L233" s="100" t="s">
        <v>1118</v>
      </c>
      <c r="M233" s="100" t="s">
        <v>298</v>
      </c>
      <c r="N233" s="100"/>
      <c r="O233" s="100"/>
      <c r="P233" s="99"/>
      <c r="Q233" s="99"/>
      <c r="R233" s="99"/>
      <c r="S233" s="99"/>
      <c r="T233" s="99"/>
      <c r="U233" s="99"/>
      <c r="V233" s="99"/>
      <c r="W233" s="99"/>
      <c r="X233" s="99"/>
      <c r="Y233" s="99"/>
    </row>
    <row r="234" ht="15.75" customHeight="1">
      <c r="A234" s="100" t="s">
        <v>1155</v>
      </c>
      <c r="B234" s="100"/>
      <c r="C234" s="100" t="s">
        <v>1156</v>
      </c>
      <c r="D234" s="101">
        <v>415503.0</v>
      </c>
      <c r="E234" s="100" t="s">
        <v>797</v>
      </c>
      <c r="F234" s="102" t="s">
        <v>827</v>
      </c>
      <c r="G234" s="100" t="s">
        <v>799</v>
      </c>
      <c r="H234" s="100" t="s">
        <v>828</v>
      </c>
      <c r="I234" s="103">
        <v>0.6875</v>
      </c>
      <c r="J234" s="103">
        <v>0.7083333333333334</v>
      </c>
      <c r="K234" s="100" t="s">
        <v>1151</v>
      </c>
      <c r="L234" s="100" t="s">
        <v>1111</v>
      </c>
      <c r="M234" s="100" t="s">
        <v>298</v>
      </c>
      <c r="N234" s="100"/>
      <c r="O234" s="100"/>
      <c r="P234" s="99"/>
      <c r="Q234" s="99"/>
      <c r="R234" s="99"/>
      <c r="S234" s="99"/>
      <c r="T234" s="99"/>
      <c r="U234" s="99"/>
      <c r="V234" s="99"/>
      <c r="W234" s="99"/>
      <c r="X234" s="99"/>
      <c r="Y234" s="99"/>
    </row>
    <row r="235" ht="15.75" customHeight="1">
      <c r="A235" s="100" t="s">
        <v>1155</v>
      </c>
      <c r="B235" s="100"/>
      <c r="C235" s="100" t="s">
        <v>1156</v>
      </c>
      <c r="D235" s="101">
        <v>415505.0</v>
      </c>
      <c r="E235" s="100" t="s">
        <v>797</v>
      </c>
      <c r="F235" s="102" t="s">
        <v>827</v>
      </c>
      <c r="G235" s="100" t="s">
        <v>799</v>
      </c>
      <c r="H235" s="100" t="s">
        <v>828</v>
      </c>
      <c r="I235" s="103">
        <v>0.7083333333333334</v>
      </c>
      <c r="J235" s="103">
        <v>0.7291666666666666</v>
      </c>
      <c r="K235" s="100" t="s">
        <v>1151</v>
      </c>
      <c r="L235" s="100" t="s">
        <v>1111</v>
      </c>
      <c r="M235" s="100" t="s">
        <v>298</v>
      </c>
      <c r="N235" s="100"/>
      <c r="O235" s="100"/>
      <c r="P235" s="99"/>
      <c r="Q235" s="99"/>
      <c r="R235" s="99"/>
      <c r="S235" s="99"/>
      <c r="T235" s="99"/>
      <c r="U235" s="99"/>
      <c r="V235" s="99"/>
      <c r="W235" s="99"/>
      <c r="X235" s="99"/>
      <c r="Y235" s="99"/>
    </row>
    <row r="236" ht="15.75" customHeight="1">
      <c r="A236" s="100" t="s">
        <v>1155</v>
      </c>
      <c r="B236" s="100"/>
      <c r="C236" s="100" t="s">
        <v>1156</v>
      </c>
      <c r="D236" s="101">
        <v>425616.0</v>
      </c>
      <c r="E236" s="100" t="s">
        <v>797</v>
      </c>
      <c r="F236" s="102" t="s">
        <v>827</v>
      </c>
      <c r="G236" s="100" t="s">
        <v>799</v>
      </c>
      <c r="H236" s="100" t="s">
        <v>828</v>
      </c>
      <c r="I236" s="103">
        <v>0.7083333333333334</v>
      </c>
      <c r="J236" s="103">
        <v>0.7291666666666666</v>
      </c>
      <c r="K236" s="100" t="s">
        <v>1151</v>
      </c>
      <c r="L236" s="100" t="s">
        <v>1137</v>
      </c>
      <c r="M236" s="100" t="s">
        <v>298</v>
      </c>
      <c r="N236" s="100"/>
      <c r="O236" s="100"/>
      <c r="P236" s="99"/>
      <c r="Q236" s="99"/>
      <c r="R236" s="99"/>
      <c r="S236" s="99"/>
      <c r="T236" s="99"/>
      <c r="U236" s="99"/>
      <c r="V236" s="99"/>
      <c r="W236" s="99"/>
      <c r="X236" s="99"/>
      <c r="Y236" s="99"/>
    </row>
    <row r="237" ht="15.75" customHeight="1">
      <c r="A237" s="100" t="s">
        <v>1155</v>
      </c>
      <c r="B237" s="100"/>
      <c r="C237" s="100" t="s">
        <v>1156</v>
      </c>
      <c r="D237" s="101">
        <v>425700.0</v>
      </c>
      <c r="E237" s="100" t="s">
        <v>797</v>
      </c>
      <c r="F237" s="102" t="s">
        <v>827</v>
      </c>
      <c r="G237" s="100" t="s">
        <v>799</v>
      </c>
      <c r="H237" s="100" t="s">
        <v>828</v>
      </c>
      <c r="I237" s="103">
        <v>0.7291666666666666</v>
      </c>
      <c r="J237" s="103">
        <v>0.75</v>
      </c>
      <c r="K237" s="100" t="s">
        <v>1151</v>
      </c>
      <c r="L237" s="100" t="s">
        <v>1137</v>
      </c>
      <c r="M237" s="100" t="s">
        <v>298</v>
      </c>
      <c r="N237" s="100"/>
      <c r="O237" s="100"/>
      <c r="P237" s="99"/>
      <c r="Q237" s="99"/>
      <c r="R237" s="99"/>
      <c r="S237" s="99"/>
      <c r="T237" s="99"/>
      <c r="U237" s="99"/>
      <c r="V237" s="99"/>
      <c r="W237" s="99"/>
      <c r="X237" s="99"/>
      <c r="Y237" s="99"/>
    </row>
    <row r="238" ht="15.75" customHeight="1">
      <c r="A238" s="100" t="s">
        <v>1155</v>
      </c>
      <c r="B238" s="100"/>
      <c r="C238" s="100" t="s">
        <v>1156</v>
      </c>
      <c r="D238" s="101">
        <v>415507.0</v>
      </c>
      <c r="E238" s="100" t="s">
        <v>797</v>
      </c>
      <c r="F238" s="102" t="s">
        <v>827</v>
      </c>
      <c r="G238" s="100" t="s">
        <v>799</v>
      </c>
      <c r="H238" s="100" t="s">
        <v>828</v>
      </c>
      <c r="I238" s="103">
        <v>0.7291666666666666</v>
      </c>
      <c r="J238" s="103">
        <v>0.75</v>
      </c>
      <c r="K238" s="100" t="s">
        <v>1151</v>
      </c>
      <c r="L238" s="100" t="s">
        <v>1111</v>
      </c>
      <c r="M238" s="100" t="s">
        <v>298</v>
      </c>
      <c r="N238" s="100"/>
      <c r="O238" s="100"/>
      <c r="P238" s="99"/>
      <c r="Q238" s="99"/>
      <c r="R238" s="99"/>
      <c r="S238" s="99"/>
      <c r="T238" s="99"/>
      <c r="U238" s="99"/>
      <c r="V238" s="99"/>
      <c r="W238" s="99"/>
      <c r="X238" s="99"/>
      <c r="Y238" s="99"/>
    </row>
    <row r="239" ht="15.75" customHeight="1">
      <c r="A239" s="100" t="s">
        <v>1155</v>
      </c>
      <c r="B239" s="100"/>
      <c r="C239" s="100" t="s">
        <v>1156</v>
      </c>
      <c r="D239" s="101">
        <v>415508.0</v>
      </c>
      <c r="E239" s="100" t="s">
        <v>797</v>
      </c>
      <c r="F239" s="102" t="s">
        <v>827</v>
      </c>
      <c r="G239" s="100" t="s">
        <v>799</v>
      </c>
      <c r="H239" s="100" t="s">
        <v>828</v>
      </c>
      <c r="I239" s="103">
        <v>0.75</v>
      </c>
      <c r="J239" s="103">
        <v>0.7708333333333334</v>
      </c>
      <c r="K239" s="100" t="s">
        <v>1151</v>
      </c>
      <c r="L239" s="100" t="s">
        <v>1111</v>
      </c>
      <c r="M239" s="100" t="s">
        <v>298</v>
      </c>
      <c r="N239" s="100"/>
      <c r="O239" s="100"/>
      <c r="P239" s="99"/>
      <c r="Q239" s="99"/>
      <c r="R239" s="99"/>
      <c r="S239" s="99"/>
      <c r="T239" s="99"/>
      <c r="U239" s="99"/>
      <c r="V239" s="99"/>
      <c r="W239" s="99"/>
      <c r="X239" s="99"/>
      <c r="Y239" s="99"/>
    </row>
    <row r="240" ht="15.75" customHeight="1">
      <c r="A240" s="100" t="s">
        <v>1155</v>
      </c>
      <c r="B240" s="100"/>
      <c r="C240" s="100" t="s">
        <v>1156</v>
      </c>
      <c r="D240" s="101">
        <v>425704.0</v>
      </c>
      <c r="E240" s="100" t="s">
        <v>797</v>
      </c>
      <c r="F240" s="102" t="s">
        <v>827</v>
      </c>
      <c r="G240" s="100" t="s">
        <v>799</v>
      </c>
      <c r="H240" s="100" t="s">
        <v>828</v>
      </c>
      <c r="I240" s="103">
        <v>0.75</v>
      </c>
      <c r="J240" s="103">
        <v>0.7708333333333334</v>
      </c>
      <c r="K240" s="100" t="s">
        <v>1151</v>
      </c>
      <c r="L240" s="100" t="s">
        <v>1137</v>
      </c>
      <c r="M240" s="100" t="s">
        <v>298</v>
      </c>
      <c r="N240" s="100"/>
      <c r="O240" s="100"/>
      <c r="P240" s="99"/>
      <c r="Q240" s="99"/>
      <c r="R240" s="99"/>
      <c r="S240" s="99"/>
      <c r="T240" s="99"/>
      <c r="U240" s="99"/>
      <c r="V240" s="99"/>
      <c r="W240" s="99"/>
      <c r="X240" s="99"/>
      <c r="Y240" s="99"/>
    </row>
    <row r="241" ht="15.75" customHeight="1">
      <c r="A241" s="100" t="s">
        <v>1155</v>
      </c>
      <c r="B241" s="100"/>
      <c r="C241" s="100" t="s">
        <v>1156</v>
      </c>
      <c r="D241" s="101">
        <v>415514.0</v>
      </c>
      <c r="E241" s="100" t="s">
        <v>797</v>
      </c>
      <c r="F241" s="102" t="s">
        <v>827</v>
      </c>
      <c r="G241" s="100" t="s">
        <v>799</v>
      </c>
      <c r="H241" s="100" t="s">
        <v>828</v>
      </c>
      <c r="I241" s="103">
        <v>0.7708333333333334</v>
      </c>
      <c r="J241" s="103">
        <v>0.7916666666666666</v>
      </c>
      <c r="K241" s="100" t="s">
        <v>1151</v>
      </c>
      <c r="L241" s="100" t="s">
        <v>1111</v>
      </c>
      <c r="M241" s="100" t="s">
        <v>298</v>
      </c>
      <c r="N241" s="100"/>
      <c r="O241" s="100"/>
      <c r="P241" s="99"/>
      <c r="Q241" s="99"/>
      <c r="R241" s="99"/>
      <c r="S241" s="99"/>
      <c r="T241" s="99"/>
      <c r="U241" s="99"/>
      <c r="V241" s="99"/>
      <c r="W241" s="99"/>
      <c r="X241" s="99"/>
      <c r="Y241" s="99"/>
    </row>
    <row r="242" ht="15.75" customHeight="1">
      <c r="A242" s="100" t="s">
        <v>1155</v>
      </c>
      <c r="B242" s="100"/>
      <c r="C242" s="100" t="s">
        <v>1156</v>
      </c>
      <c r="D242" s="101">
        <v>425707.0</v>
      </c>
      <c r="E242" s="100" t="s">
        <v>797</v>
      </c>
      <c r="F242" s="102" t="s">
        <v>827</v>
      </c>
      <c r="G242" s="100" t="s">
        <v>799</v>
      </c>
      <c r="H242" s="100" t="s">
        <v>828</v>
      </c>
      <c r="I242" s="103">
        <v>0.7708333333333334</v>
      </c>
      <c r="J242" s="103">
        <v>0.7916666666666666</v>
      </c>
      <c r="K242" s="100" t="s">
        <v>1151</v>
      </c>
      <c r="L242" s="100" t="s">
        <v>1137</v>
      </c>
      <c r="M242" s="100" t="s">
        <v>298</v>
      </c>
      <c r="N242" s="100"/>
      <c r="O242" s="100"/>
      <c r="P242" s="99"/>
      <c r="Q242" s="99"/>
      <c r="R242" s="99"/>
      <c r="S242" s="99"/>
      <c r="T242" s="99"/>
      <c r="U242" s="99"/>
      <c r="V242" s="99"/>
      <c r="W242" s="99"/>
      <c r="X242" s="99"/>
      <c r="Y242" s="99"/>
    </row>
    <row r="243" ht="15.75" customHeight="1">
      <c r="A243" s="100" t="s">
        <v>1155</v>
      </c>
      <c r="B243" s="100"/>
      <c r="C243" s="100" t="s">
        <v>1156</v>
      </c>
      <c r="D243" s="101">
        <v>425711.0</v>
      </c>
      <c r="E243" s="100" t="s">
        <v>797</v>
      </c>
      <c r="F243" s="102" t="s">
        <v>827</v>
      </c>
      <c r="G243" s="100" t="s">
        <v>799</v>
      </c>
      <c r="H243" s="100" t="s">
        <v>828</v>
      </c>
      <c r="I243" s="103">
        <v>0.7916666666666666</v>
      </c>
      <c r="J243" s="103">
        <v>0.8125</v>
      </c>
      <c r="K243" s="100" t="s">
        <v>1151</v>
      </c>
      <c r="L243" s="100" t="s">
        <v>1137</v>
      </c>
      <c r="M243" s="100" t="s">
        <v>298</v>
      </c>
      <c r="N243" s="100"/>
      <c r="O243" s="100"/>
      <c r="P243" s="99"/>
      <c r="Q243" s="99"/>
      <c r="R243" s="99"/>
      <c r="S243" s="99"/>
      <c r="T243" s="99"/>
      <c r="U243" s="99"/>
      <c r="V243" s="99"/>
      <c r="W243" s="99"/>
      <c r="X243" s="99"/>
      <c r="Y243" s="99"/>
    </row>
    <row r="244" ht="15.75" customHeight="1">
      <c r="A244" s="100" t="s">
        <v>1155</v>
      </c>
      <c r="B244" s="100"/>
      <c r="C244" s="100" t="s">
        <v>1156</v>
      </c>
      <c r="D244" s="101">
        <v>415725.0</v>
      </c>
      <c r="E244" s="100" t="s">
        <v>797</v>
      </c>
      <c r="F244" s="102" t="s">
        <v>831</v>
      </c>
      <c r="G244" s="100" t="s">
        <v>799</v>
      </c>
      <c r="H244" s="100" t="s">
        <v>832</v>
      </c>
      <c r="I244" s="103">
        <v>0.6909722222222222</v>
      </c>
      <c r="J244" s="103">
        <v>0.7118055555555556</v>
      </c>
      <c r="K244" s="100" t="s">
        <v>1151</v>
      </c>
      <c r="L244" s="100" t="s">
        <v>1113</v>
      </c>
      <c r="M244" s="100" t="s">
        <v>298</v>
      </c>
      <c r="N244" s="100"/>
      <c r="O244" s="100"/>
      <c r="P244" s="99"/>
      <c r="Q244" s="99"/>
      <c r="R244" s="99"/>
      <c r="S244" s="99"/>
      <c r="T244" s="99"/>
      <c r="U244" s="99"/>
      <c r="V244" s="99"/>
      <c r="W244" s="99"/>
      <c r="X244" s="99"/>
      <c r="Y244" s="99"/>
    </row>
    <row r="245" ht="15.75" customHeight="1">
      <c r="A245" s="100" t="s">
        <v>1155</v>
      </c>
      <c r="B245" s="100"/>
      <c r="C245" s="100" t="s">
        <v>1156</v>
      </c>
      <c r="D245" s="101">
        <v>415412.0</v>
      </c>
      <c r="E245" s="100" t="s">
        <v>797</v>
      </c>
      <c r="F245" s="102" t="s">
        <v>1114</v>
      </c>
      <c r="G245" s="100" t="s">
        <v>803</v>
      </c>
      <c r="H245" s="100" t="s">
        <v>832</v>
      </c>
      <c r="I245" s="103">
        <v>0.6979166666666666</v>
      </c>
      <c r="J245" s="103">
        <v>0.71875</v>
      </c>
      <c r="K245" s="100" t="s">
        <v>1151</v>
      </c>
      <c r="L245" s="100" t="s">
        <v>1115</v>
      </c>
      <c r="M245" s="100" t="s">
        <v>298</v>
      </c>
      <c r="N245" s="100"/>
      <c r="O245" s="100"/>
      <c r="P245" s="99"/>
      <c r="Q245" s="99"/>
      <c r="R245" s="99"/>
      <c r="S245" s="99"/>
      <c r="T245" s="99"/>
      <c r="U245" s="99"/>
      <c r="V245" s="99"/>
      <c r="W245" s="99"/>
      <c r="X245" s="99"/>
      <c r="Y245" s="99"/>
    </row>
    <row r="246" ht="15.75" customHeight="1">
      <c r="A246" s="100" t="s">
        <v>1155</v>
      </c>
      <c r="B246" s="100"/>
      <c r="C246" s="100" t="s">
        <v>1156</v>
      </c>
      <c r="D246" s="101">
        <v>415733.0</v>
      </c>
      <c r="E246" s="100" t="s">
        <v>797</v>
      </c>
      <c r="F246" s="102" t="s">
        <v>831</v>
      </c>
      <c r="G246" s="100" t="s">
        <v>799</v>
      </c>
      <c r="H246" s="100" t="s">
        <v>832</v>
      </c>
      <c r="I246" s="103">
        <v>0.7118055555555556</v>
      </c>
      <c r="J246" s="103">
        <v>0.7326388888888888</v>
      </c>
      <c r="K246" s="100" t="s">
        <v>1151</v>
      </c>
      <c r="L246" s="100" t="s">
        <v>1113</v>
      </c>
      <c r="M246" s="100" t="s">
        <v>298</v>
      </c>
      <c r="N246" s="100"/>
      <c r="O246" s="100"/>
      <c r="P246" s="99"/>
      <c r="Q246" s="99"/>
      <c r="R246" s="99"/>
      <c r="S246" s="99"/>
      <c r="T246" s="99"/>
      <c r="U246" s="99"/>
      <c r="V246" s="99"/>
      <c r="W246" s="99"/>
      <c r="X246" s="99"/>
      <c r="Y246" s="99"/>
    </row>
    <row r="247" ht="15.75" customHeight="1">
      <c r="A247" s="100" t="s">
        <v>1155</v>
      </c>
      <c r="B247" s="100"/>
      <c r="C247" s="100" t="s">
        <v>1156</v>
      </c>
      <c r="D247" s="101">
        <v>415418.0</v>
      </c>
      <c r="E247" s="100" t="s">
        <v>797</v>
      </c>
      <c r="F247" s="102" t="s">
        <v>831</v>
      </c>
      <c r="G247" s="100" t="s">
        <v>799</v>
      </c>
      <c r="H247" s="100" t="s">
        <v>832</v>
      </c>
      <c r="I247" s="103">
        <v>0.71875</v>
      </c>
      <c r="J247" s="103">
        <v>0.7395833333333334</v>
      </c>
      <c r="K247" s="100" t="s">
        <v>1151</v>
      </c>
      <c r="L247" s="100" t="s">
        <v>1115</v>
      </c>
      <c r="M247" s="100" t="s">
        <v>298</v>
      </c>
      <c r="N247" s="100"/>
      <c r="O247" s="100"/>
      <c r="P247" s="99"/>
      <c r="Q247" s="99"/>
      <c r="R247" s="99"/>
      <c r="S247" s="99"/>
      <c r="T247" s="99"/>
      <c r="U247" s="99"/>
      <c r="V247" s="99"/>
      <c r="W247" s="99"/>
      <c r="X247" s="99"/>
      <c r="Y247" s="99"/>
    </row>
    <row r="248" ht="15.75" customHeight="1">
      <c r="A248" s="100" t="s">
        <v>1155</v>
      </c>
      <c r="B248" s="100"/>
      <c r="C248" s="100" t="s">
        <v>1156</v>
      </c>
      <c r="D248" s="101">
        <v>422189.0</v>
      </c>
      <c r="E248" s="100" t="s">
        <v>797</v>
      </c>
      <c r="F248" s="102" t="s">
        <v>1136</v>
      </c>
      <c r="G248" s="100" t="s">
        <v>1009</v>
      </c>
      <c r="H248" s="100" t="s">
        <v>832</v>
      </c>
      <c r="I248" s="103">
        <v>0.7222222222222222</v>
      </c>
      <c r="J248" s="103">
        <v>0.7430555555555556</v>
      </c>
      <c r="K248" s="100" t="s">
        <v>1160</v>
      </c>
      <c r="L248" s="100" t="s">
        <v>1118</v>
      </c>
      <c r="M248" s="100" t="s">
        <v>298</v>
      </c>
      <c r="N248" s="100"/>
      <c r="O248" s="100"/>
      <c r="P248" s="99"/>
      <c r="Q248" s="99"/>
      <c r="R248" s="99"/>
      <c r="S248" s="99"/>
      <c r="T248" s="99"/>
      <c r="U248" s="99"/>
      <c r="V248" s="99"/>
      <c r="W248" s="99"/>
      <c r="X248" s="99"/>
      <c r="Y248" s="99"/>
    </row>
    <row r="249" ht="15.75" customHeight="1">
      <c r="A249" s="100" t="s">
        <v>1155</v>
      </c>
      <c r="B249" s="100"/>
      <c r="C249" s="100" t="s">
        <v>1156</v>
      </c>
      <c r="D249" s="101">
        <v>415741.0</v>
      </c>
      <c r="E249" s="100" t="s">
        <v>797</v>
      </c>
      <c r="F249" s="102" t="s">
        <v>831</v>
      </c>
      <c r="G249" s="100" t="s">
        <v>799</v>
      </c>
      <c r="H249" s="100" t="s">
        <v>832</v>
      </c>
      <c r="I249" s="103">
        <v>0.7326388888888888</v>
      </c>
      <c r="J249" s="103">
        <v>0.7534722222222222</v>
      </c>
      <c r="K249" s="100" t="s">
        <v>1151</v>
      </c>
      <c r="L249" s="100" t="s">
        <v>1113</v>
      </c>
      <c r="M249" s="100" t="s">
        <v>298</v>
      </c>
      <c r="N249" s="100"/>
      <c r="O249" s="100"/>
      <c r="P249" s="99"/>
      <c r="Q249" s="99"/>
      <c r="R249" s="99"/>
      <c r="S249" s="99"/>
      <c r="T249" s="99"/>
      <c r="U249" s="99"/>
      <c r="V249" s="99"/>
      <c r="W249" s="99"/>
      <c r="X249" s="99"/>
      <c r="Y249" s="99"/>
    </row>
    <row r="250" ht="15.75" customHeight="1">
      <c r="A250" s="100" t="s">
        <v>1155</v>
      </c>
      <c r="B250" s="100"/>
      <c r="C250" s="100" t="s">
        <v>1156</v>
      </c>
      <c r="D250" s="101">
        <v>415423.0</v>
      </c>
      <c r="E250" s="100" t="s">
        <v>797</v>
      </c>
      <c r="F250" s="102" t="s">
        <v>831</v>
      </c>
      <c r="G250" s="100" t="s">
        <v>799</v>
      </c>
      <c r="H250" s="100" t="s">
        <v>832</v>
      </c>
      <c r="I250" s="103">
        <v>0.7395833333333334</v>
      </c>
      <c r="J250" s="103">
        <v>0.7604166666666666</v>
      </c>
      <c r="K250" s="100" t="s">
        <v>1151</v>
      </c>
      <c r="L250" s="100" t="s">
        <v>1115</v>
      </c>
      <c r="M250" s="100" t="s">
        <v>298</v>
      </c>
      <c r="N250" s="100"/>
      <c r="O250" s="100"/>
      <c r="P250" s="99"/>
      <c r="Q250" s="99"/>
      <c r="R250" s="99"/>
      <c r="S250" s="99"/>
      <c r="T250" s="99"/>
      <c r="U250" s="99"/>
      <c r="V250" s="99"/>
      <c r="W250" s="99"/>
      <c r="X250" s="99"/>
      <c r="Y250" s="99"/>
    </row>
    <row r="251" ht="15.75" customHeight="1">
      <c r="A251" s="100" t="s">
        <v>1155</v>
      </c>
      <c r="B251" s="100"/>
      <c r="C251" s="100" t="s">
        <v>1156</v>
      </c>
      <c r="D251" s="101">
        <v>422191.0</v>
      </c>
      <c r="E251" s="100" t="s">
        <v>797</v>
      </c>
      <c r="F251" s="102" t="s">
        <v>1136</v>
      </c>
      <c r="G251" s="100" t="s">
        <v>1009</v>
      </c>
      <c r="H251" s="100" t="s">
        <v>832</v>
      </c>
      <c r="I251" s="103">
        <v>0.7430555555555556</v>
      </c>
      <c r="J251" s="103">
        <v>0.7638888888888888</v>
      </c>
      <c r="K251" s="100" t="s">
        <v>1160</v>
      </c>
      <c r="L251" s="100" t="s">
        <v>1118</v>
      </c>
      <c r="M251" s="100" t="s">
        <v>298</v>
      </c>
      <c r="N251" s="100"/>
      <c r="O251" s="100"/>
      <c r="P251" s="99"/>
      <c r="Q251" s="99"/>
      <c r="R251" s="99"/>
      <c r="S251" s="99"/>
      <c r="T251" s="99"/>
      <c r="U251" s="99"/>
      <c r="V251" s="99"/>
      <c r="W251" s="99"/>
      <c r="X251" s="99"/>
      <c r="Y251" s="99"/>
    </row>
    <row r="252" ht="15.75" customHeight="1">
      <c r="A252" s="100" t="s">
        <v>1155</v>
      </c>
      <c r="B252" s="100"/>
      <c r="C252" s="100" t="s">
        <v>1156</v>
      </c>
      <c r="D252" s="101">
        <v>415747.0</v>
      </c>
      <c r="E252" s="100" t="s">
        <v>797</v>
      </c>
      <c r="F252" s="102" t="s">
        <v>831</v>
      </c>
      <c r="G252" s="100" t="s">
        <v>799</v>
      </c>
      <c r="H252" s="100" t="s">
        <v>832</v>
      </c>
      <c r="I252" s="103">
        <v>0.7534722222222222</v>
      </c>
      <c r="J252" s="103">
        <v>0.7743055555555556</v>
      </c>
      <c r="K252" s="100" t="s">
        <v>1151</v>
      </c>
      <c r="L252" s="100" t="s">
        <v>1113</v>
      </c>
      <c r="M252" s="100" t="s">
        <v>298</v>
      </c>
      <c r="N252" s="100"/>
      <c r="O252" s="100"/>
      <c r="P252" s="99"/>
      <c r="Q252" s="99"/>
      <c r="R252" s="99"/>
      <c r="S252" s="99"/>
      <c r="T252" s="99"/>
      <c r="U252" s="99"/>
      <c r="V252" s="99"/>
      <c r="W252" s="99"/>
      <c r="X252" s="99"/>
      <c r="Y252" s="99"/>
    </row>
    <row r="253" ht="15.75" customHeight="1">
      <c r="A253" s="100" t="s">
        <v>1155</v>
      </c>
      <c r="B253" s="100"/>
      <c r="C253" s="100" t="s">
        <v>1156</v>
      </c>
      <c r="D253" s="101">
        <v>415425.0</v>
      </c>
      <c r="E253" s="100" t="s">
        <v>797</v>
      </c>
      <c r="F253" s="102" t="s">
        <v>831</v>
      </c>
      <c r="G253" s="100" t="s">
        <v>799</v>
      </c>
      <c r="H253" s="100" t="s">
        <v>832</v>
      </c>
      <c r="I253" s="103">
        <v>0.7604166666666666</v>
      </c>
      <c r="J253" s="103">
        <v>0.78125</v>
      </c>
      <c r="K253" s="100" t="s">
        <v>1151</v>
      </c>
      <c r="L253" s="100" t="s">
        <v>1115</v>
      </c>
      <c r="M253" s="100" t="s">
        <v>298</v>
      </c>
      <c r="N253" s="100"/>
      <c r="O253" s="100"/>
      <c r="P253" s="99"/>
      <c r="Q253" s="99"/>
      <c r="R253" s="99"/>
      <c r="S253" s="99"/>
      <c r="T253" s="99"/>
      <c r="U253" s="99"/>
      <c r="V253" s="99"/>
      <c r="W253" s="99"/>
      <c r="X253" s="99"/>
      <c r="Y253" s="99"/>
    </row>
    <row r="254" ht="15.75" customHeight="1">
      <c r="A254" s="100" t="s">
        <v>1155</v>
      </c>
      <c r="B254" s="100"/>
      <c r="C254" s="100" t="s">
        <v>1156</v>
      </c>
      <c r="D254" s="101">
        <v>415756.0</v>
      </c>
      <c r="E254" s="100" t="s">
        <v>797</v>
      </c>
      <c r="F254" s="102" t="s">
        <v>831</v>
      </c>
      <c r="G254" s="100" t="s">
        <v>799</v>
      </c>
      <c r="H254" s="100" t="s">
        <v>832</v>
      </c>
      <c r="I254" s="103">
        <v>0.7743055555555556</v>
      </c>
      <c r="J254" s="103">
        <v>0.7951388888888888</v>
      </c>
      <c r="K254" s="100" t="s">
        <v>1151</v>
      </c>
      <c r="L254" s="100" t="s">
        <v>1113</v>
      </c>
      <c r="M254" s="100" t="s">
        <v>298</v>
      </c>
      <c r="N254" s="100"/>
      <c r="O254" s="100"/>
      <c r="P254" s="99"/>
      <c r="Q254" s="99"/>
      <c r="R254" s="99"/>
      <c r="S254" s="99"/>
      <c r="T254" s="99"/>
      <c r="U254" s="99"/>
      <c r="V254" s="99"/>
      <c r="W254" s="99"/>
      <c r="X254" s="99"/>
      <c r="Y254" s="99"/>
    </row>
    <row r="255" ht="15.75" customHeight="1">
      <c r="A255" s="100" t="s">
        <v>1155</v>
      </c>
      <c r="B255" s="100"/>
      <c r="C255" s="100" t="s">
        <v>1156</v>
      </c>
      <c r="D255" s="101">
        <v>422199.0</v>
      </c>
      <c r="E255" s="100" t="s">
        <v>797</v>
      </c>
      <c r="F255" s="102" t="s">
        <v>1136</v>
      </c>
      <c r="G255" s="100" t="s">
        <v>1009</v>
      </c>
      <c r="H255" s="100" t="s">
        <v>832</v>
      </c>
      <c r="I255" s="103">
        <v>0.7847222222222222</v>
      </c>
      <c r="J255" s="103">
        <v>0.8055555555555556</v>
      </c>
      <c r="K255" s="100" t="s">
        <v>1160</v>
      </c>
      <c r="L255" s="100" t="s">
        <v>1118</v>
      </c>
      <c r="M255" s="100" t="s">
        <v>298</v>
      </c>
      <c r="N255" s="100"/>
      <c r="O255" s="100"/>
      <c r="P255" s="99"/>
      <c r="Q255" s="99"/>
      <c r="R255" s="99"/>
      <c r="S255" s="99"/>
      <c r="T255" s="99"/>
      <c r="U255" s="99"/>
      <c r="V255" s="99"/>
      <c r="W255" s="99"/>
      <c r="X255" s="99"/>
      <c r="Y255" s="99"/>
    </row>
    <row r="256" ht="15.75" customHeight="1">
      <c r="A256" s="100" t="s">
        <v>1155</v>
      </c>
      <c r="B256" s="100"/>
      <c r="C256" s="100" t="s">
        <v>1156</v>
      </c>
      <c r="D256" s="101">
        <v>415522.0</v>
      </c>
      <c r="E256" s="100" t="s">
        <v>797</v>
      </c>
      <c r="F256" s="102" t="s">
        <v>833</v>
      </c>
      <c r="G256" s="100" t="s">
        <v>1009</v>
      </c>
      <c r="H256" s="100" t="s">
        <v>834</v>
      </c>
      <c r="I256" s="103">
        <v>0.6875</v>
      </c>
      <c r="J256" s="103">
        <v>0.7083333333333334</v>
      </c>
      <c r="K256" s="100" t="s">
        <v>1160</v>
      </c>
      <c r="L256" s="100" t="s">
        <v>1111</v>
      </c>
      <c r="M256" s="100" t="s">
        <v>298</v>
      </c>
      <c r="N256" s="100"/>
      <c r="O256" s="100"/>
      <c r="P256" s="99"/>
      <c r="Q256" s="99"/>
      <c r="R256" s="99"/>
      <c r="S256" s="99"/>
      <c r="T256" s="99"/>
      <c r="U256" s="99"/>
      <c r="V256" s="99"/>
      <c r="W256" s="99"/>
      <c r="X256" s="99"/>
      <c r="Y256" s="99"/>
    </row>
    <row r="257" ht="15.75" customHeight="1">
      <c r="A257" s="100" t="s">
        <v>1155</v>
      </c>
      <c r="B257" s="100"/>
      <c r="C257" s="100" t="s">
        <v>1156</v>
      </c>
      <c r="D257" s="101">
        <v>415523.0</v>
      </c>
      <c r="E257" s="100" t="s">
        <v>797</v>
      </c>
      <c r="F257" s="102" t="s">
        <v>833</v>
      </c>
      <c r="G257" s="100" t="s">
        <v>1009</v>
      </c>
      <c r="H257" s="100" t="s">
        <v>834</v>
      </c>
      <c r="I257" s="103">
        <v>0.7083333333333334</v>
      </c>
      <c r="J257" s="103">
        <v>0.7291666666666666</v>
      </c>
      <c r="K257" s="100" t="s">
        <v>1160</v>
      </c>
      <c r="L257" s="100" t="s">
        <v>1111</v>
      </c>
      <c r="M257" s="100" t="s">
        <v>298</v>
      </c>
      <c r="N257" s="100"/>
      <c r="O257" s="100"/>
      <c r="P257" s="99"/>
      <c r="Q257" s="99"/>
      <c r="R257" s="99"/>
      <c r="S257" s="99"/>
      <c r="T257" s="99"/>
      <c r="U257" s="99"/>
      <c r="V257" s="99"/>
      <c r="W257" s="99"/>
      <c r="X257" s="99"/>
      <c r="Y257" s="99"/>
    </row>
    <row r="258" ht="15.75" customHeight="1">
      <c r="A258" s="100" t="s">
        <v>1155</v>
      </c>
      <c r="B258" s="100"/>
      <c r="C258" s="100" t="s">
        <v>1156</v>
      </c>
      <c r="D258" s="101">
        <v>425717.0</v>
      </c>
      <c r="E258" s="100" t="s">
        <v>797</v>
      </c>
      <c r="F258" s="102" t="s">
        <v>833</v>
      </c>
      <c r="G258" s="100" t="s">
        <v>799</v>
      </c>
      <c r="H258" s="100" t="s">
        <v>834</v>
      </c>
      <c r="I258" s="103">
        <v>0.7083333333333334</v>
      </c>
      <c r="J258" s="103">
        <v>0.7291666666666666</v>
      </c>
      <c r="K258" s="100" t="s">
        <v>1151</v>
      </c>
      <c r="L258" s="100" t="s">
        <v>1137</v>
      </c>
      <c r="M258" s="100" t="s">
        <v>298</v>
      </c>
      <c r="N258" s="100"/>
      <c r="O258" s="100"/>
      <c r="P258" s="99"/>
      <c r="Q258" s="99"/>
      <c r="R258" s="99"/>
      <c r="S258" s="99"/>
      <c r="T258" s="99"/>
      <c r="U258" s="99"/>
      <c r="V258" s="99"/>
      <c r="W258" s="99"/>
      <c r="X258" s="99"/>
      <c r="Y258" s="99"/>
    </row>
    <row r="259" ht="15.75" customHeight="1">
      <c r="A259" s="100" t="s">
        <v>1155</v>
      </c>
      <c r="B259" s="100"/>
      <c r="C259" s="100" t="s">
        <v>1156</v>
      </c>
      <c r="D259" s="101">
        <v>425227.0</v>
      </c>
      <c r="E259" s="100" t="s">
        <v>797</v>
      </c>
      <c r="F259" s="102" t="s">
        <v>1116</v>
      </c>
      <c r="G259" s="100" t="s">
        <v>1009</v>
      </c>
      <c r="H259" s="100" t="s">
        <v>834</v>
      </c>
      <c r="I259" s="103">
        <v>0.7222222222222222</v>
      </c>
      <c r="J259" s="103">
        <v>0.7430555555555556</v>
      </c>
      <c r="K259" s="100" t="s">
        <v>1160</v>
      </c>
      <c r="L259" s="100" t="s">
        <v>1118</v>
      </c>
      <c r="M259" s="100" t="s">
        <v>298</v>
      </c>
      <c r="N259" s="100"/>
      <c r="O259" s="100"/>
      <c r="P259" s="99"/>
      <c r="Q259" s="99"/>
      <c r="R259" s="99"/>
      <c r="S259" s="99"/>
      <c r="T259" s="99"/>
      <c r="U259" s="99"/>
      <c r="V259" s="99"/>
      <c r="W259" s="99"/>
      <c r="X259" s="99"/>
      <c r="Y259" s="99"/>
    </row>
    <row r="260" ht="15.75" customHeight="1">
      <c r="A260" s="100" t="s">
        <v>1155</v>
      </c>
      <c r="B260" s="100"/>
      <c r="C260" s="100" t="s">
        <v>1156</v>
      </c>
      <c r="D260" s="101">
        <v>425722.0</v>
      </c>
      <c r="E260" s="100" t="s">
        <v>797</v>
      </c>
      <c r="F260" s="102" t="s">
        <v>833</v>
      </c>
      <c r="G260" s="100" t="s">
        <v>799</v>
      </c>
      <c r="H260" s="100" t="s">
        <v>834</v>
      </c>
      <c r="I260" s="103">
        <v>0.7291666666666666</v>
      </c>
      <c r="J260" s="103">
        <v>0.75</v>
      </c>
      <c r="K260" s="100" t="s">
        <v>1151</v>
      </c>
      <c r="L260" s="100" t="s">
        <v>1137</v>
      </c>
      <c r="M260" s="100" t="s">
        <v>298</v>
      </c>
      <c r="N260" s="100"/>
      <c r="O260" s="100"/>
      <c r="P260" s="99"/>
      <c r="Q260" s="99"/>
      <c r="R260" s="99"/>
      <c r="S260" s="99"/>
      <c r="T260" s="99"/>
      <c r="U260" s="99"/>
      <c r="V260" s="99"/>
      <c r="W260" s="99"/>
      <c r="X260" s="99"/>
      <c r="Y260" s="99"/>
    </row>
    <row r="261" ht="15.75" customHeight="1">
      <c r="A261" s="100" t="s">
        <v>1155</v>
      </c>
      <c r="B261" s="100"/>
      <c r="C261" s="100" t="s">
        <v>1156</v>
      </c>
      <c r="D261" s="101">
        <v>415526.0</v>
      </c>
      <c r="E261" s="100" t="s">
        <v>797</v>
      </c>
      <c r="F261" s="102" t="s">
        <v>833</v>
      </c>
      <c r="G261" s="100" t="s">
        <v>1009</v>
      </c>
      <c r="H261" s="100" t="s">
        <v>834</v>
      </c>
      <c r="I261" s="103">
        <v>0.7291666666666666</v>
      </c>
      <c r="J261" s="103">
        <v>0.75</v>
      </c>
      <c r="K261" s="100" t="s">
        <v>1160</v>
      </c>
      <c r="L261" s="100" t="s">
        <v>1111</v>
      </c>
      <c r="M261" s="100" t="s">
        <v>298</v>
      </c>
      <c r="N261" s="100"/>
      <c r="O261" s="100"/>
      <c r="P261" s="99"/>
      <c r="Q261" s="99"/>
      <c r="R261" s="99"/>
      <c r="S261" s="99"/>
      <c r="T261" s="99"/>
      <c r="U261" s="99"/>
      <c r="V261" s="99"/>
      <c r="W261" s="99"/>
      <c r="X261" s="99"/>
      <c r="Y261" s="99"/>
    </row>
    <row r="262" ht="15.75" customHeight="1">
      <c r="A262" s="100" t="s">
        <v>1155</v>
      </c>
      <c r="B262" s="100"/>
      <c r="C262" s="100" t="s">
        <v>1156</v>
      </c>
      <c r="D262" s="101">
        <v>415772.0</v>
      </c>
      <c r="E262" s="100" t="s">
        <v>797</v>
      </c>
      <c r="F262" s="102" t="s">
        <v>833</v>
      </c>
      <c r="G262" s="100" t="s">
        <v>803</v>
      </c>
      <c r="H262" s="100" t="s">
        <v>834</v>
      </c>
      <c r="I262" s="103">
        <v>0.7326388888888888</v>
      </c>
      <c r="J262" s="103">
        <v>0.7534722222222222</v>
      </c>
      <c r="K262" s="100" t="s">
        <v>1157</v>
      </c>
      <c r="L262" s="100" t="s">
        <v>1113</v>
      </c>
      <c r="M262" s="100" t="s">
        <v>298</v>
      </c>
      <c r="N262" s="100"/>
      <c r="O262" s="100"/>
      <c r="P262" s="99"/>
      <c r="Q262" s="99"/>
      <c r="R262" s="99"/>
      <c r="S262" s="99"/>
      <c r="T262" s="99"/>
      <c r="U262" s="99"/>
      <c r="V262" s="99"/>
      <c r="W262" s="99"/>
      <c r="X262" s="99"/>
      <c r="Y262" s="99"/>
    </row>
    <row r="263" ht="15.75" customHeight="1">
      <c r="A263" s="100" t="s">
        <v>1155</v>
      </c>
      <c r="B263" s="100"/>
      <c r="C263" s="100" t="s">
        <v>1156</v>
      </c>
      <c r="D263" s="101">
        <v>425230.0</v>
      </c>
      <c r="E263" s="100" t="s">
        <v>797</v>
      </c>
      <c r="F263" s="102" t="s">
        <v>1116</v>
      </c>
      <c r="G263" s="100" t="s">
        <v>1009</v>
      </c>
      <c r="H263" s="100" t="s">
        <v>834</v>
      </c>
      <c r="I263" s="103">
        <v>0.7430555555555556</v>
      </c>
      <c r="J263" s="103">
        <v>0.7638888888888888</v>
      </c>
      <c r="K263" s="100" t="s">
        <v>1160</v>
      </c>
      <c r="L263" s="100" t="s">
        <v>1118</v>
      </c>
      <c r="M263" s="100" t="s">
        <v>298</v>
      </c>
      <c r="N263" s="100"/>
      <c r="O263" s="100"/>
      <c r="P263" s="99"/>
      <c r="Q263" s="99"/>
      <c r="R263" s="99"/>
      <c r="S263" s="99"/>
      <c r="T263" s="99"/>
      <c r="U263" s="99"/>
      <c r="V263" s="99"/>
      <c r="W263" s="99"/>
      <c r="X263" s="99"/>
      <c r="Y263" s="99"/>
    </row>
    <row r="264" ht="15.75" customHeight="1">
      <c r="A264" s="100" t="s">
        <v>1155</v>
      </c>
      <c r="B264" s="100"/>
      <c r="C264" s="100" t="s">
        <v>1156</v>
      </c>
      <c r="D264" s="101">
        <v>425724.0</v>
      </c>
      <c r="E264" s="100" t="s">
        <v>797</v>
      </c>
      <c r="F264" s="102" t="s">
        <v>833</v>
      </c>
      <c r="G264" s="100" t="s">
        <v>799</v>
      </c>
      <c r="H264" s="100" t="s">
        <v>834</v>
      </c>
      <c r="I264" s="103">
        <v>0.75</v>
      </c>
      <c r="J264" s="103">
        <v>0.7708333333333334</v>
      </c>
      <c r="K264" s="100" t="s">
        <v>1151</v>
      </c>
      <c r="L264" s="100" t="s">
        <v>1137</v>
      </c>
      <c r="M264" s="100" t="s">
        <v>298</v>
      </c>
      <c r="N264" s="100"/>
      <c r="O264" s="100"/>
      <c r="P264" s="99"/>
      <c r="Q264" s="99"/>
      <c r="R264" s="99"/>
      <c r="S264" s="99"/>
      <c r="T264" s="99"/>
      <c r="U264" s="99"/>
      <c r="V264" s="99"/>
      <c r="W264" s="99"/>
      <c r="X264" s="99"/>
      <c r="Y264" s="99"/>
    </row>
    <row r="265" ht="15.75" customHeight="1">
      <c r="A265" s="100" t="s">
        <v>1155</v>
      </c>
      <c r="B265" s="100"/>
      <c r="C265" s="100" t="s">
        <v>1156</v>
      </c>
      <c r="D265" s="101">
        <v>415535.0</v>
      </c>
      <c r="E265" s="100" t="s">
        <v>797</v>
      </c>
      <c r="F265" s="102" t="s">
        <v>833</v>
      </c>
      <c r="G265" s="100" t="s">
        <v>1009</v>
      </c>
      <c r="H265" s="100" t="s">
        <v>834</v>
      </c>
      <c r="I265" s="103">
        <v>0.75</v>
      </c>
      <c r="J265" s="103">
        <v>0.7708333333333334</v>
      </c>
      <c r="K265" s="100" t="s">
        <v>1160</v>
      </c>
      <c r="L265" s="100" t="s">
        <v>1111</v>
      </c>
      <c r="M265" s="100" t="s">
        <v>298</v>
      </c>
      <c r="N265" s="100"/>
      <c r="O265" s="100"/>
      <c r="P265" s="99"/>
      <c r="Q265" s="99"/>
      <c r="R265" s="99"/>
      <c r="S265" s="99"/>
      <c r="T265" s="99"/>
      <c r="U265" s="99"/>
      <c r="V265" s="99"/>
      <c r="W265" s="99"/>
      <c r="X265" s="99"/>
      <c r="Y265" s="99"/>
    </row>
    <row r="266" ht="15.75" customHeight="1">
      <c r="A266" s="100" t="s">
        <v>1155</v>
      </c>
      <c r="B266" s="100"/>
      <c r="C266" s="100" t="s">
        <v>1156</v>
      </c>
      <c r="D266" s="101">
        <v>415780.0</v>
      </c>
      <c r="E266" s="100" t="s">
        <v>797</v>
      </c>
      <c r="F266" s="102" t="s">
        <v>833</v>
      </c>
      <c r="G266" s="100" t="s">
        <v>803</v>
      </c>
      <c r="H266" s="100" t="s">
        <v>834</v>
      </c>
      <c r="I266" s="103">
        <v>0.7534722222222222</v>
      </c>
      <c r="J266" s="103">
        <v>0.7743055555555556</v>
      </c>
      <c r="K266" s="100" t="s">
        <v>1157</v>
      </c>
      <c r="L266" s="100" t="s">
        <v>1113</v>
      </c>
      <c r="M266" s="100" t="s">
        <v>298</v>
      </c>
      <c r="N266" s="100"/>
      <c r="O266" s="100"/>
      <c r="P266" s="99"/>
      <c r="Q266" s="99"/>
      <c r="R266" s="99"/>
      <c r="S266" s="99"/>
      <c r="T266" s="99"/>
      <c r="U266" s="99"/>
      <c r="V266" s="99"/>
      <c r="W266" s="99"/>
      <c r="X266" s="99"/>
      <c r="Y266" s="99"/>
    </row>
    <row r="267" ht="15.75" customHeight="1">
      <c r="A267" s="100" t="s">
        <v>1155</v>
      </c>
      <c r="B267" s="100"/>
      <c r="C267" s="100" t="s">
        <v>1156</v>
      </c>
      <c r="D267" s="101">
        <v>425231.0</v>
      </c>
      <c r="E267" s="100" t="s">
        <v>797</v>
      </c>
      <c r="F267" s="102" t="s">
        <v>1116</v>
      </c>
      <c r="G267" s="100" t="s">
        <v>1009</v>
      </c>
      <c r="H267" s="100" t="s">
        <v>834</v>
      </c>
      <c r="I267" s="103">
        <v>0.7638888888888888</v>
      </c>
      <c r="J267" s="103">
        <v>0.7847222222222222</v>
      </c>
      <c r="K267" s="100" t="s">
        <v>1160</v>
      </c>
      <c r="L267" s="100" t="s">
        <v>1118</v>
      </c>
      <c r="M267" s="100" t="s">
        <v>298</v>
      </c>
      <c r="N267" s="100"/>
      <c r="O267" s="100"/>
      <c r="P267" s="99"/>
      <c r="Q267" s="99"/>
      <c r="R267" s="99"/>
      <c r="S267" s="99"/>
      <c r="T267" s="99"/>
      <c r="U267" s="99"/>
      <c r="V267" s="99"/>
      <c r="W267" s="99"/>
      <c r="X267" s="99"/>
      <c r="Y267" s="99"/>
    </row>
    <row r="268" ht="15.75" customHeight="1">
      <c r="A268" s="100" t="s">
        <v>1155</v>
      </c>
      <c r="B268" s="100"/>
      <c r="C268" s="100" t="s">
        <v>1156</v>
      </c>
      <c r="D268" s="101">
        <v>415540.0</v>
      </c>
      <c r="E268" s="100" t="s">
        <v>797</v>
      </c>
      <c r="F268" s="102" t="s">
        <v>833</v>
      </c>
      <c r="G268" s="100" t="s">
        <v>1009</v>
      </c>
      <c r="H268" s="100" t="s">
        <v>834</v>
      </c>
      <c r="I268" s="103">
        <v>0.7708333333333334</v>
      </c>
      <c r="J268" s="103">
        <v>0.7916666666666666</v>
      </c>
      <c r="K268" s="100" t="s">
        <v>1160</v>
      </c>
      <c r="L268" s="100" t="s">
        <v>1111</v>
      </c>
      <c r="M268" s="100" t="s">
        <v>298</v>
      </c>
      <c r="N268" s="100"/>
      <c r="O268" s="100"/>
      <c r="P268" s="99"/>
      <c r="Q268" s="99"/>
      <c r="R268" s="99"/>
      <c r="S268" s="99"/>
      <c r="T268" s="99"/>
      <c r="U268" s="99"/>
      <c r="V268" s="99"/>
      <c r="W268" s="99"/>
      <c r="X268" s="99"/>
      <c r="Y268" s="99"/>
    </row>
    <row r="269" ht="15.75" customHeight="1">
      <c r="A269" s="100" t="s">
        <v>1155</v>
      </c>
      <c r="B269" s="100"/>
      <c r="C269" s="100" t="s">
        <v>1156</v>
      </c>
      <c r="D269" s="101">
        <v>415786.0</v>
      </c>
      <c r="E269" s="100" t="s">
        <v>797</v>
      </c>
      <c r="F269" s="102" t="s">
        <v>833</v>
      </c>
      <c r="G269" s="100" t="s">
        <v>803</v>
      </c>
      <c r="H269" s="100" t="s">
        <v>834</v>
      </c>
      <c r="I269" s="103">
        <v>0.7743055555555556</v>
      </c>
      <c r="J269" s="103">
        <v>0.7951388888888888</v>
      </c>
      <c r="K269" s="100" t="s">
        <v>1157</v>
      </c>
      <c r="L269" s="100" t="s">
        <v>1113</v>
      </c>
      <c r="M269" s="100" t="s">
        <v>298</v>
      </c>
      <c r="N269" s="100"/>
      <c r="O269" s="100"/>
      <c r="P269" s="99"/>
      <c r="Q269" s="99"/>
      <c r="R269" s="99"/>
      <c r="S269" s="99"/>
      <c r="T269" s="99"/>
      <c r="U269" s="99"/>
      <c r="V269" s="99"/>
      <c r="W269" s="99"/>
      <c r="X269" s="99"/>
      <c r="Y269" s="99"/>
    </row>
    <row r="270" ht="15.75" customHeight="1">
      <c r="A270" s="100" t="s">
        <v>1155</v>
      </c>
      <c r="B270" s="100"/>
      <c r="C270" s="100" t="s">
        <v>1156</v>
      </c>
      <c r="D270" s="101">
        <v>425234.0</v>
      </c>
      <c r="E270" s="100" t="s">
        <v>797</v>
      </c>
      <c r="F270" s="102" t="s">
        <v>1116</v>
      </c>
      <c r="G270" s="100" t="s">
        <v>1009</v>
      </c>
      <c r="H270" s="100" t="s">
        <v>834</v>
      </c>
      <c r="I270" s="103">
        <v>0.7847222222222222</v>
      </c>
      <c r="J270" s="103">
        <v>0.8055555555555556</v>
      </c>
      <c r="K270" s="100" t="s">
        <v>1160</v>
      </c>
      <c r="L270" s="100" t="s">
        <v>1118</v>
      </c>
      <c r="M270" s="100" t="s">
        <v>298</v>
      </c>
      <c r="N270" s="100"/>
      <c r="O270" s="100"/>
      <c r="P270" s="99"/>
      <c r="Q270" s="99"/>
      <c r="R270" s="99"/>
      <c r="S270" s="99"/>
      <c r="T270" s="99"/>
      <c r="U270" s="99"/>
      <c r="V270" s="99"/>
      <c r="W270" s="99"/>
      <c r="X270" s="99"/>
      <c r="Y270" s="99"/>
    </row>
    <row r="271" ht="15.75" customHeight="1">
      <c r="A271" s="100" t="s">
        <v>1155</v>
      </c>
      <c r="B271" s="100"/>
      <c r="C271" s="100" t="s">
        <v>1156</v>
      </c>
      <c r="D271" s="101">
        <v>415809.0</v>
      </c>
      <c r="E271" s="100" t="s">
        <v>797</v>
      </c>
      <c r="F271" s="102" t="s">
        <v>833</v>
      </c>
      <c r="G271" s="100" t="s">
        <v>803</v>
      </c>
      <c r="H271" s="100" t="s">
        <v>834</v>
      </c>
      <c r="I271" s="103">
        <v>0.8159722222222222</v>
      </c>
      <c r="J271" s="103">
        <v>0.8368055555555556</v>
      </c>
      <c r="K271" s="100" t="s">
        <v>1157</v>
      </c>
      <c r="L271" s="100" t="s">
        <v>1113</v>
      </c>
      <c r="M271" s="100" t="s">
        <v>298</v>
      </c>
      <c r="N271" s="100"/>
      <c r="O271" s="100"/>
      <c r="P271" s="99"/>
      <c r="Q271" s="99"/>
      <c r="R271" s="99"/>
      <c r="S271" s="99"/>
      <c r="T271" s="99"/>
      <c r="U271" s="99"/>
      <c r="V271" s="99"/>
      <c r="W271" s="99"/>
      <c r="X271" s="99"/>
      <c r="Y271" s="99"/>
    </row>
    <row r="272" ht="15.75" customHeight="1">
      <c r="A272" s="100" t="s">
        <v>1155</v>
      </c>
      <c r="B272" s="100"/>
      <c r="C272" s="100" t="s">
        <v>1156</v>
      </c>
      <c r="D272" s="101">
        <v>415819.0</v>
      </c>
      <c r="E272" s="100" t="s">
        <v>797</v>
      </c>
      <c r="F272" s="102" t="s">
        <v>798</v>
      </c>
      <c r="G272" s="100" t="s">
        <v>803</v>
      </c>
      <c r="H272" s="100" t="s">
        <v>800</v>
      </c>
      <c r="I272" s="103">
        <v>0.3854166666666667</v>
      </c>
      <c r="J272" s="103">
        <v>0.40625</v>
      </c>
      <c r="K272" s="100" t="s">
        <v>1157</v>
      </c>
      <c r="L272" s="100" t="s">
        <v>1113</v>
      </c>
      <c r="M272" s="100" t="s">
        <v>298</v>
      </c>
      <c r="N272" s="100"/>
      <c r="O272" s="100"/>
      <c r="P272" s="99"/>
      <c r="Q272" s="99"/>
      <c r="R272" s="99"/>
      <c r="S272" s="99"/>
      <c r="T272" s="99"/>
      <c r="U272" s="99"/>
      <c r="V272" s="99"/>
      <c r="W272" s="99"/>
      <c r="X272" s="99"/>
      <c r="Y272" s="99"/>
    </row>
    <row r="273" ht="15.75" customHeight="1">
      <c r="A273" s="100" t="s">
        <v>1155</v>
      </c>
      <c r="B273" s="100"/>
      <c r="C273" s="100" t="s">
        <v>1156</v>
      </c>
      <c r="D273" s="101">
        <v>415120.0</v>
      </c>
      <c r="E273" s="100" t="s">
        <v>797</v>
      </c>
      <c r="F273" s="102" t="s">
        <v>798</v>
      </c>
      <c r="G273" s="100" t="s">
        <v>799</v>
      </c>
      <c r="H273" s="100" t="s">
        <v>800</v>
      </c>
      <c r="I273" s="103">
        <v>0.3854166666666667</v>
      </c>
      <c r="J273" s="103">
        <v>0.40625</v>
      </c>
      <c r="K273" s="100" t="s">
        <v>1151</v>
      </c>
      <c r="L273" s="100" t="s">
        <v>1119</v>
      </c>
      <c r="M273" s="100" t="s">
        <v>298</v>
      </c>
      <c r="N273" s="100"/>
      <c r="O273" s="100"/>
      <c r="P273" s="99"/>
      <c r="Q273" s="99"/>
      <c r="R273" s="99"/>
      <c r="S273" s="99"/>
      <c r="T273" s="99"/>
      <c r="U273" s="99"/>
      <c r="V273" s="99"/>
      <c r="W273" s="99"/>
      <c r="X273" s="99"/>
      <c r="Y273" s="99"/>
    </row>
    <row r="274" ht="15.75" customHeight="1">
      <c r="A274" s="100" t="s">
        <v>1155</v>
      </c>
      <c r="B274" s="100"/>
      <c r="C274" s="100" t="s">
        <v>1156</v>
      </c>
      <c r="D274" s="101">
        <v>415121.0</v>
      </c>
      <c r="E274" s="100" t="s">
        <v>797</v>
      </c>
      <c r="F274" s="102" t="s">
        <v>798</v>
      </c>
      <c r="G274" s="100" t="s">
        <v>799</v>
      </c>
      <c r="H274" s="100" t="s">
        <v>800</v>
      </c>
      <c r="I274" s="103">
        <v>0.40625</v>
      </c>
      <c r="J274" s="103">
        <v>0.4270833333333333</v>
      </c>
      <c r="K274" s="100" t="s">
        <v>1151</v>
      </c>
      <c r="L274" s="100" t="s">
        <v>1119</v>
      </c>
      <c r="M274" s="100" t="s">
        <v>298</v>
      </c>
      <c r="N274" s="100"/>
      <c r="O274" s="100"/>
      <c r="P274" s="99"/>
      <c r="Q274" s="99"/>
      <c r="R274" s="99"/>
      <c r="S274" s="99"/>
      <c r="T274" s="99"/>
      <c r="U274" s="99"/>
      <c r="V274" s="99"/>
      <c r="W274" s="99"/>
      <c r="X274" s="99"/>
      <c r="Y274" s="99"/>
    </row>
    <row r="275" ht="15.75" customHeight="1">
      <c r="A275" s="100" t="s">
        <v>1155</v>
      </c>
      <c r="B275" s="100"/>
      <c r="C275" s="100" t="s">
        <v>1156</v>
      </c>
      <c r="D275" s="101">
        <v>415825.0</v>
      </c>
      <c r="E275" s="100" t="s">
        <v>797</v>
      </c>
      <c r="F275" s="102" t="s">
        <v>798</v>
      </c>
      <c r="G275" s="100" t="s">
        <v>803</v>
      </c>
      <c r="H275" s="100" t="s">
        <v>800</v>
      </c>
      <c r="I275" s="103">
        <v>0.40625</v>
      </c>
      <c r="J275" s="103">
        <v>0.4270833333333333</v>
      </c>
      <c r="K275" s="100" t="s">
        <v>1157</v>
      </c>
      <c r="L275" s="100" t="s">
        <v>1113</v>
      </c>
      <c r="M275" s="100" t="s">
        <v>298</v>
      </c>
      <c r="N275" s="100"/>
      <c r="O275" s="100"/>
      <c r="P275" s="99"/>
      <c r="Q275" s="99"/>
      <c r="R275" s="99"/>
      <c r="S275" s="99"/>
      <c r="T275" s="99"/>
      <c r="U275" s="99"/>
      <c r="V275" s="99"/>
      <c r="W275" s="99"/>
      <c r="X275" s="99"/>
      <c r="Y275" s="99"/>
    </row>
    <row r="276" ht="15.75" customHeight="1">
      <c r="A276" s="100" t="s">
        <v>1155</v>
      </c>
      <c r="B276" s="100"/>
      <c r="C276" s="100" t="s">
        <v>1156</v>
      </c>
      <c r="D276" s="101">
        <v>415829.0</v>
      </c>
      <c r="E276" s="100" t="s">
        <v>797</v>
      </c>
      <c r="F276" s="102" t="s">
        <v>798</v>
      </c>
      <c r="G276" s="100" t="s">
        <v>803</v>
      </c>
      <c r="H276" s="100" t="s">
        <v>800</v>
      </c>
      <c r="I276" s="103">
        <v>0.4270833333333333</v>
      </c>
      <c r="J276" s="103">
        <v>0.4479166666666667</v>
      </c>
      <c r="K276" s="100" t="s">
        <v>1157</v>
      </c>
      <c r="L276" s="100" t="s">
        <v>1113</v>
      </c>
      <c r="M276" s="100" t="s">
        <v>298</v>
      </c>
      <c r="N276" s="100"/>
      <c r="O276" s="100"/>
      <c r="P276" s="99"/>
      <c r="Q276" s="99"/>
      <c r="R276" s="99"/>
      <c r="S276" s="99"/>
      <c r="T276" s="99"/>
      <c r="U276" s="99"/>
      <c r="V276" s="99"/>
      <c r="W276" s="99"/>
      <c r="X276" s="99"/>
      <c r="Y276" s="99"/>
    </row>
    <row r="277" ht="15.75" customHeight="1">
      <c r="A277" s="100" t="s">
        <v>1155</v>
      </c>
      <c r="B277" s="100"/>
      <c r="C277" s="100" t="s">
        <v>1156</v>
      </c>
      <c r="D277" s="101">
        <v>443325.0</v>
      </c>
      <c r="E277" s="100" t="s">
        <v>797</v>
      </c>
      <c r="F277" s="102" t="s">
        <v>798</v>
      </c>
      <c r="G277" s="100" t="s">
        <v>803</v>
      </c>
      <c r="H277" s="100" t="s">
        <v>800</v>
      </c>
      <c r="I277" s="103">
        <v>0.4270833333333333</v>
      </c>
      <c r="J277" s="103">
        <v>0.4479166666666667</v>
      </c>
      <c r="K277" s="100" t="s">
        <v>1157</v>
      </c>
      <c r="L277" s="100" t="s">
        <v>1123</v>
      </c>
      <c r="M277" s="100" t="s">
        <v>298</v>
      </c>
      <c r="N277" s="100"/>
      <c r="O277" s="100"/>
      <c r="P277" s="99"/>
      <c r="Q277" s="99"/>
      <c r="R277" s="99"/>
      <c r="S277" s="99"/>
      <c r="T277" s="99"/>
      <c r="U277" s="99"/>
      <c r="V277" s="99"/>
      <c r="W277" s="99"/>
      <c r="X277" s="99"/>
      <c r="Y277" s="99"/>
    </row>
    <row r="278" ht="15.75" customHeight="1">
      <c r="A278" s="100" t="s">
        <v>1155</v>
      </c>
      <c r="B278" s="100"/>
      <c r="C278" s="100" t="s">
        <v>1156</v>
      </c>
      <c r="D278" s="101">
        <v>415122.0</v>
      </c>
      <c r="E278" s="100" t="s">
        <v>797</v>
      </c>
      <c r="F278" s="102" t="s">
        <v>798</v>
      </c>
      <c r="G278" s="100" t="s">
        <v>799</v>
      </c>
      <c r="H278" s="100" t="s">
        <v>800</v>
      </c>
      <c r="I278" s="103">
        <v>0.4270833333333333</v>
      </c>
      <c r="J278" s="103">
        <v>0.4479166666666667</v>
      </c>
      <c r="K278" s="100" t="s">
        <v>1151</v>
      </c>
      <c r="L278" s="100" t="s">
        <v>1119</v>
      </c>
      <c r="M278" s="100" t="s">
        <v>298</v>
      </c>
      <c r="N278" s="100"/>
      <c r="O278" s="100"/>
      <c r="P278" s="99"/>
      <c r="Q278" s="99"/>
      <c r="R278" s="99"/>
      <c r="S278" s="99"/>
      <c r="T278" s="99"/>
      <c r="U278" s="99"/>
      <c r="V278" s="99"/>
      <c r="W278" s="99"/>
      <c r="X278" s="99"/>
      <c r="Y278" s="99"/>
    </row>
    <row r="279" ht="15.75" customHeight="1">
      <c r="A279" s="100" t="s">
        <v>1155</v>
      </c>
      <c r="B279" s="100"/>
      <c r="C279" s="100" t="s">
        <v>1156</v>
      </c>
      <c r="D279" s="101">
        <v>425500.0</v>
      </c>
      <c r="E279" s="100" t="s">
        <v>797</v>
      </c>
      <c r="F279" s="102" t="s">
        <v>1120</v>
      </c>
      <c r="G279" s="100" t="s">
        <v>1009</v>
      </c>
      <c r="H279" s="100" t="s">
        <v>800</v>
      </c>
      <c r="I279" s="103">
        <v>0.4513888888888889</v>
      </c>
      <c r="J279" s="103">
        <v>0.4722222222222222</v>
      </c>
      <c r="K279" s="100" t="s">
        <v>1160</v>
      </c>
      <c r="L279" s="100" t="s">
        <v>1118</v>
      </c>
      <c r="M279" s="100" t="s">
        <v>298</v>
      </c>
      <c r="N279" s="100"/>
      <c r="O279" s="100"/>
      <c r="P279" s="99"/>
      <c r="Q279" s="99"/>
      <c r="R279" s="99"/>
      <c r="S279" s="99"/>
      <c r="T279" s="99"/>
      <c r="U279" s="99"/>
      <c r="V279" s="99"/>
      <c r="W279" s="99"/>
      <c r="X279" s="99"/>
      <c r="Y279" s="99"/>
    </row>
    <row r="280" ht="15.75" customHeight="1">
      <c r="A280" s="100" t="s">
        <v>1155</v>
      </c>
      <c r="B280" s="100"/>
      <c r="C280" s="100" t="s">
        <v>1156</v>
      </c>
      <c r="D280" s="101">
        <v>425729.0</v>
      </c>
      <c r="E280" s="100" t="s">
        <v>797</v>
      </c>
      <c r="F280" s="102" t="s">
        <v>798</v>
      </c>
      <c r="G280" s="100" t="s">
        <v>799</v>
      </c>
      <c r="H280" s="100" t="s">
        <v>800</v>
      </c>
      <c r="I280" s="103">
        <v>0.4583333333333333</v>
      </c>
      <c r="J280" s="103">
        <v>0.4791666666666667</v>
      </c>
      <c r="K280" s="100" t="s">
        <v>1151</v>
      </c>
      <c r="L280" s="100" t="s">
        <v>1137</v>
      </c>
      <c r="M280" s="100" t="s">
        <v>298</v>
      </c>
      <c r="N280" s="100"/>
      <c r="O280" s="100"/>
      <c r="P280" s="99"/>
      <c r="Q280" s="99"/>
      <c r="R280" s="99"/>
      <c r="S280" s="99"/>
      <c r="T280" s="99"/>
      <c r="U280" s="99"/>
      <c r="V280" s="99"/>
      <c r="W280" s="99"/>
      <c r="X280" s="99"/>
      <c r="Y280" s="99"/>
    </row>
    <row r="281" ht="15.75" customHeight="1">
      <c r="A281" s="100" t="s">
        <v>1155</v>
      </c>
      <c r="B281" s="100"/>
      <c r="C281" s="100" t="s">
        <v>1156</v>
      </c>
      <c r="D281" s="101">
        <v>415124.0</v>
      </c>
      <c r="E281" s="100" t="s">
        <v>797</v>
      </c>
      <c r="F281" s="102" t="s">
        <v>798</v>
      </c>
      <c r="G281" s="100" t="s">
        <v>799</v>
      </c>
      <c r="H281" s="100" t="s">
        <v>800</v>
      </c>
      <c r="I281" s="103">
        <v>0.46875</v>
      </c>
      <c r="J281" s="103">
        <v>0.4895833333333333</v>
      </c>
      <c r="K281" s="100" t="s">
        <v>1151</v>
      </c>
      <c r="L281" s="100" t="s">
        <v>1119</v>
      </c>
      <c r="M281" s="100" t="s">
        <v>298</v>
      </c>
      <c r="N281" s="100"/>
      <c r="O281" s="100"/>
      <c r="P281" s="99"/>
      <c r="Q281" s="99"/>
      <c r="R281" s="99"/>
      <c r="S281" s="99"/>
      <c r="T281" s="99"/>
      <c r="U281" s="99"/>
      <c r="V281" s="99"/>
      <c r="W281" s="99"/>
      <c r="X281" s="99"/>
      <c r="Y281" s="99"/>
    </row>
    <row r="282" ht="15.75" customHeight="1">
      <c r="A282" s="100" t="s">
        <v>1155</v>
      </c>
      <c r="B282" s="100"/>
      <c r="C282" s="100" t="s">
        <v>1156</v>
      </c>
      <c r="D282" s="101">
        <v>415834.0</v>
      </c>
      <c r="E282" s="100" t="s">
        <v>797</v>
      </c>
      <c r="F282" s="102" t="s">
        <v>798</v>
      </c>
      <c r="G282" s="100" t="s">
        <v>803</v>
      </c>
      <c r="H282" s="100" t="s">
        <v>800</v>
      </c>
      <c r="I282" s="103">
        <v>0.46875</v>
      </c>
      <c r="J282" s="103">
        <v>0.4895833333333333</v>
      </c>
      <c r="K282" s="100" t="s">
        <v>1157</v>
      </c>
      <c r="L282" s="100" t="s">
        <v>1113</v>
      </c>
      <c r="M282" s="100" t="s">
        <v>298</v>
      </c>
      <c r="N282" s="100"/>
      <c r="O282" s="100"/>
      <c r="P282" s="99"/>
      <c r="Q282" s="99"/>
      <c r="R282" s="99"/>
      <c r="S282" s="99"/>
      <c r="T282" s="99"/>
      <c r="U282" s="99"/>
      <c r="V282" s="99"/>
      <c r="W282" s="99"/>
      <c r="X282" s="99"/>
      <c r="Y282" s="99"/>
    </row>
    <row r="283" ht="15.75" customHeight="1">
      <c r="A283" s="100" t="s">
        <v>1155</v>
      </c>
      <c r="B283" s="100"/>
      <c r="C283" s="100" t="s">
        <v>1156</v>
      </c>
      <c r="D283" s="101">
        <v>425501.0</v>
      </c>
      <c r="E283" s="100" t="s">
        <v>797</v>
      </c>
      <c r="F283" s="102" t="s">
        <v>1120</v>
      </c>
      <c r="G283" s="100" t="s">
        <v>1009</v>
      </c>
      <c r="H283" s="100" t="s">
        <v>800</v>
      </c>
      <c r="I283" s="103">
        <v>0.4722222222222222</v>
      </c>
      <c r="J283" s="103">
        <v>0.4930555555555556</v>
      </c>
      <c r="K283" s="100" t="s">
        <v>1160</v>
      </c>
      <c r="L283" s="100" t="s">
        <v>1118</v>
      </c>
      <c r="M283" s="100" t="s">
        <v>298</v>
      </c>
      <c r="N283" s="100"/>
      <c r="O283" s="100"/>
      <c r="P283" s="99"/>
      <c r="Q283" s="99"/>
      <c r="R283" s="99"/>
      <c r="S283" s="99"/>
      <c r="T283" s="99"/>
      <c r="U283" s="99"/>
      <c r="V283" s="99"/>
      <c r="W283" s="99"/>
      <c r="X283" s="99"/>
      <c r="Y283" s="99"/>
    </row>
    <row r="284" ht="15.75" customHeight="1">
      <c r="A284" s="100" t="s">
        <v>1155</v>
      </c>
      <c r="B284" s="100"/>
      <c r="C284" s="100" t="s">
        <v>1156</v>
      </c>
      <c r="D284" s="101">
        <v>425737.0</v>
      </c>
      <c r="E284" s="100" t="s">
        <v>797</v>
      </c>
      <c r="F284" s="102" t="s">
        <v>798</v>
      </c>
      <c r="G284" s="100" t="s">
        <v>799</v>
      </c>
      <c r="H284" s="100" t="s">
        <v>800</v>
      </c>
      <c r="I284" s="103">
        <v>0.4791666666666667</v>
      </c>
      <c r="J284" s="103">
        <v>0.5</v>
      </c>
      <c r="K284" s="100" t="s">
        <v>1151</v>
      </c>
      <c r="L284" s="100" t="s">
        <v>1137</v>
      </c>
      <c r="M284" s="100" t="s">
        <v>298</v>
      </c>
      <c r="N284" s="100"/>
      <c r="O284" s="100"/>
      <c r="P284" s="99"/>
      <c r="Q284" s="99"/>
      <c r="R284" s="99"/>
      <c r="S284" s="99"/>
      <c r="T284" s="99"/>
      <c r="U284" s="99"/>
      <c r="V284" s="99"/>
      <c r="W284" s="99"/>
      <c r="X284" s="99"/>
      <c r="Y284" s="99"/>
    </row>
    <row r="285" ht="15.75" customHeight="1">
      <c r="A285" s="100" t="s">
        <v>1155</v>
      </c>
      <c r="B285" s="100"/>
      <c r="C285" s="100" t="s">
        <v>1156</v>
      </c>
      <c r="D285" s="101">
        <v>415125.0</v>
      </c>
      <c r="E285" s="100" t="s">
        <v>797</v>
      </c>
      <c r="F285" s="102" t="s">
        <v>798</v>
      </c>
      <c r="G285" s="100" t="s">
        <v>799</v>
      </c>
      <c r="H285" s="100" t="s">
        <v>800</v>
      </c>
      <c r="I285" s="103">
        <v>0.4895833333333333</v>
      </c>
      <c r="J285" s="103">
        <v>0.5104166666666666</v>
      </c>
      <c r="K285" s="100" t="s">
        <v>1151</v>
      </c>
      <c r="L285" s="100" t="s">
        <v>1119</v>
      </c>
      <c r="M285" s="100" t="s">
        <v>298</v>
      </c>
      <c r="N285" s="100"/>
      <c r="O285" s="100"/>
      <c r="P285" s="99"/>
      <c r="Q285" s="99"/>
      <c r="R285" s="99"/>
      <c r="S285" s="99"/>
      <c r="T285" s="99"/>
      <c r="U285" s="99"/>
      <c r="V285" s="99"/>
      <c r="W285" s="99"/>
      <c r="X285" s="99"/>
      <c r="Y285" s="99"/>
    </row>
    <row r="286" ht="15.75" customHeight="1">
      <c r="A286" s="100" t="s">
        <v>1155</v>
      </c>
      <c r="B286" s="100"/>
      <c r="C286" s="100" t="s">
        <v>1156</v>
      </c>
      <c r="D286" s="101">
        <v>415849.0</v>
      </c>
      <c r="E286" s="100" t="s">
        <v>797</v>
      </c>
      <c r="F286" s="102" t="s">
        <v>798</v>
      </c>
      <c r="G286" s="100" t="s">
        <v>803</v>
      </c>
      <c r="H286" s="100" t="s">
        <v>800</v>
      </c>
      <c r="I286" s="103">
        <v>0.4895833333333333</v>
      </c>
      <c r="J286" s="103">
        <v>0.5104166666666666</v>
      </c>
      <c r="K286" s="100" t="s">
        <v>1157</v>
      </c>
      <c r="L286" s="100" t="s">
        <v>1113</v>
      </c>
      <c r="M286" s="100" t="s">
        <v>298</v>
      </c>
      <c r="N286" s="100"/>
      <c r="O286" s="100"/>
      <c r="P286" s="99"/>
      <c r="Q286" s="99"/>
      <c r="R286" s="99"/>
      <c r="S286" s="99"/>
      <c r="T286" s="99"/>
      <c r="U286" s="99"/>
      <c r="V286" s="99"/>
      <c r="W286" s="99"/>
      <c r="X286" s="99"/>
      <c r="Y286" s="99"/>
    </row>
    <row r="287" ht="15.75" customHeight="1">
      <c r="A287" s="100" t="s">
        <v>1155</v>
      </c>
      <c r="B287" s="100"/>
      <c r="C287" s="100" t="s">
        <v>1156</v>
      </c>
      <c r="D287" s="101">
        <v>425502.0</v>
      </c>
      <c r="E287" s="100" t="s">
        <v>797</v>
      </c>
      <c r="F287" s="102" t="s">
        <v>1120</v>
      </c>
      <c r="G287" s="100" t="s">
        <v>1009</v>
      </c>
      <c r="H287" s="100" t="s">
        <v>800</v>
      </c>
      <c r="I287" s="103">
        <v>0.4930555555555556</v>
      </c>
      <c r="J287" s="103">
        <v>0.5138888888888888</v>
      </c>
      <c r="K287" s="100" t="s">
        <v>1160</v>
      </c>
      <c r="L287" s="100" t="s">
        <v>1118</v>
      </c>
      <c r="M287" s="100" t="s">
        <v>298</v>
      </c>
      <c r="N287" s="100"/>
      <c r="O287" s="100"/>
      <c r="P287" s="99"/>
      <c r="Q287" s="99"/>
      <c r="R287" s="99"/>
      <c r="S287" s="99"/>
      <c r="T287" s="99"/>
      <c r="U287" s="99"/>
      <c r="V287" s="99"/>
      <c r="W287" s="99"/>
      <c r="X287" s="99"/>
      <c r="Y287" s="99"/>
    </row>
    <row r="288" ht="15.75" customHeight="1">
      <c r="A288" s="100" t="s">
        <v>1155</v>
      </c>
      <c r="B288" s="100"/>
      <c r="C288" s="100" t="s">
        <v>1156</v>
      </c>
      <c r="D288" s="101">
        <v>425741.0</v>
      </c>
      <c r="E288" s="100" t="s">
        <v>797</v>
      </c>
      <c r="F288" s="102" t="s">
        <v>798</v>
      </c>
      <c r="G288" s="100" t="s">
        <v>799</v>
      </c>
      <c r="H288" s="100" t="s">
        <v>800</v>
      </c>
      <c r="I288" s="103">
        <v>0.5208333333333334</v>
      </c>
      <c r="J288" s="103">
        <v>0.5416666666666666</v>
      </c>
      <c r="K288" s="100" t="s">
        <v>1151</v>
      </c>
      <c r="L288" s="100" t="s">
        <v>1137</v>
      </c>
      <c r="M288" s="100" t="s">
        <v>298</v>
      </c>
      <c r="N288" s="100"/>
      <c r="O288" s="100"/>
      <c r="P288" s="99"/>
      <c r="Q288" s="99"/>
      <c r="R288" s="99"/>
      <c r="S288" s="99"/>
      <c r="T288" s="99"/>
      <c r="U288" s="99"/>
      <c r="V288" s="99"/>
      <c r="W288" s="99"/>
      <c r="X288" s="99"/>
      <c r="Y288" s="99"/>
    </row>
    <row r="289" ht="15.75" customHeight="1">
      <c r="A289" s="100" t="s">
        <v>1155</v>
      </c>
      <c r="B289" s="100"/>
      <c r="C289" s="100" t="s">
        <v>1156</v>
      </c>
      <c r="D289" s="101">
        <v>425746.0</v>
      </c>
      <c r="E289" s="100" t="s">
        <v>797</v>
      </c>
      <c r="F289" s="102" t="s">
        <v>798</v>
      </c>
      <c r="G289" s="100" t="s">
        <v>799</v>
      </c>
      <c r="H289" s="100" t="s">
        <v>800</v>
      </c>
      <c r="I289" s="103">
        <v>0.5625</v>
      </c>
      <c r="J289" s="103">
        <v>0.5833333333333334</v>
      </c>
      <c r="K289" s="100" t="s">
        <v>1151</v>
      </c>
      <c r="L289" s="100" t="s">
        <v>1137</v>
      </c>
      <c r="M289" s="100" t="s">
        <v>298</v>
      </c>
      <c r="N289" s="100"/>
      <c r="O289" s="100"/>
      <c r="P289" s="99"/>
      <c r="Q289" s="99"/>
      <c r="R289" s="99"/>
      <c r="S289" s="99"/>
      <c r="T289" s="99"/>
      <c r="U289" s="99"/>
      <c r="V289" s="99"/>
      <c r="W289" s="99"/>
      <c r="X289" s="99"/>
      <c r="Y289" s="99"/>
    </row>
    <row r="290" ht="15.75" customHeight="1">
      <c r="A290" s="100" t="s">
        <v>1155</v>
      </c>
      <c r="B290" s="100"/>
      <c r="C290" s="100" t="s">
        <v>1156</v>
      </c>
      <c r="D290" s="101">
        <v>425752.0</v>
      </c>
      <c r="E290" s="100" t="s">
        <v>797</v>
      </c>
      <c r="F290" s="102" t="s">
        <v>798</v>
      </c>
      <c r="G290" s="100" t="s">
        <v>799</v>
      </c>
      <c r="H290" s="100" t="s">
        <v>800</v>
      </c>
      <c r="I290" s="103">
        <v>0.5833333333333334</v>
      </c>
      <c r="J290" s="103">
        <v>0.6041666666666666</v>
      </c>
      <c r="K290" s="100" t="s">
        <v>1151</v>
      </c>
      <c r="L290" s="100" t="s">
        <v>1137</v>
      </c>
      <c r="M290" s="100" t="s">
        <v>298</v>
      </c>
      <c r="N290" s="100"/>
      <c r="O290" s="100"/>
      <c r="P290" s="99"/>
      <c r="Q290" s="99"/>
      <c r="R290" s="99"/>
      <c r="S290" s="99"/>
      <c r="T290" s="99"/>
      <c r="U290" s="99"/>
      <c r="V290" s="99"/>
      <c r="W290" s="99"/>
      <c r="X290" s="99"/>
      <c r="Y290" s="99"/>
    </row>
    <row r="291" ht="15.75" customHeight="1">
      <c r="A291" s="100" t="s">
        <v>1155</v>
      </c>
      <c r="B291" s="100"/>
      <c r="C291" s="100" t="s">
        <v>1156</v>
      </c>
      <c r="D291" s="101">
        <v>415550.0</v>
      </c>
      <c r="E291" s="100" t="s">
        <v>797</v>
      </c>
      <c r="F291" s="102" t="s">
        <v>798</v>
      </c>
      <c r="G291" s="100" t="s">
        <v>1009</v>
      </c>
      <c r="H291" s="100" t="s">
        <v>800</v>
      </c>
      <c r="I291" s="103">
        <v>0.6354166666666666</v>
      </c>
      <c r="J291" s="103">
        <v>0.65625</v>
      </c>
      <c r="K291" s="100" t="s">
        <v>1160</v>
      </c>
      <c r="L291" s="100" t="s">
        <v>1111</v>
      </c>
      <c r="M291" s="100" t="s">
        <v>298</v>
      </c>
      <c r="N291" s="100"/>
      <c r="O291" s="100"/>
      <c r="P291" s="99"/>
      <c r="Q291" s="99"/>
      <c r="R291" s="99"/>
      <c r="S291" s="99"/>
      <c r="T291" s="99"/>
      <c r="U291" s="99"/>
      <c r="V291" s="99"/>
      <c r="W291" s="99"/>
      <c r="X291" s="99"/>
      <c r="Y291" s="99"/>
    </row>
    <row r="292" ht="15.75" customHeight="1">
      <c r="A292" s="100" t="s">
        <v>1155</v>
      </c>
      <c r="B292" s="100"/>
      <c r="C292" s="100" t="s">
        <v>1156</v>
      </c>
      <c r="D292" s="101">
        <v>415555.0</v>
      </c>
      <c r="E292" s="100" t="s">
        <v>797</v>
      </c>
      <c r="F292" s="102" t="s">
        <v>798</v>
      </c>
      <c r="G292" s="100" t="s">
        <v>1009</v>
      </c>
      <c r="H292" s="100" t="s">
        <v>800</v>
      </c>
      <c r="I292" s="103">
        <v>0.65625</v>
      </c>
      <c r="J292" s="103">
        <v>0.6770833333333334</v>
      </c>
      <c r="K292" s="100" t="s">
        <v>1160</v>
      </c>
      <c r="L292" s="100" t="s">
        <v>1111</v>
      </c>
      <c r="M292" s="100" t="s">
        <v>298</v>
      </c>
      <c r="N292" s="100"/>
      <c r="O292" s="100"/>
      <c r="P292" s="99"/>
      <c r="Q292" s="99"/>
      <c r="R292" s="99"/>
      <c r="S292" s="99"/>
      <c r="T292" s="99"/>
      <c r="U292" s="99"/>
      <c r="V292" s="99"/>
      <c r="W292" s="99"/>
      <c r="X292" s="99"/>
      <c r="Y292" s="99"/>
    </row>
    <row r="293" ht="15.75" customHeight="1">
      <c r="A293" s="100" t="s">
        <v>1155</v>
      </c>
      <c r="B293" s="100"/>
      <c r="C293" s="100" t="s">
        <v>1156</v>
      </c>
      <c r="D293" s="101">
        <v>415558.0</v>
      </c>
      <c r="E293" s="100" t="s">
        <v>797</v>
      </c>
      <c r="F293" s="102" t="s">
        <v>798</v>
      </c>
      <c r="G293" s="100" t="s">
        <v>1009</v>
      </c>
      <c r="H293" s="100" t="s">
        <v>800</v>
      </c>
      <c r="I293" s="103">
        <v>0.6770833333333334</v>
      </c>
      <c r="J293" s="103">
        <v>0.6979166666666666</v>
      </c>
      <c r="K293" s="100" t="s">
        <v>1160</v>
      </c>
      <c r="L293" s="100" t="s">
        <v>1111</v>
      </c>
      <c r="M293" s="100" t="s">
        <v>298</v>
      </c>
      <c r="N293" s="100"/>
      <c r="O293" s="100"/>
      <c r="P293" s="99"/>
      <c r="Q293" s="99"/>
      <c r="R293" s="99"/>
      <c r="S293" s="99"/>
      <c r="T293" s="99"/>
      <c r="U293" s="99"/>
      <c r="V293" s="99"/>
      <c r="W293" s="99"/>
      <c r="X293" s="99"/>
      <c r="Y293" s="99"/>
    </row>
    <row r="294" ht="15.75" customHeight="1">
      <c r="A294" s="100" t="s">
        <v>1155</v>
      </c>
      <c r="B294" s="100"/>
      <c r="C294" s="100" t="s">
        <v>1156</v>
      </c>
      <c r="D294" s="101">
        <v>415563.0</v>
      </c>
      <c r="E294" s="100" t="s">
        <v>797</v>
      </c>
      <c r="F294" s="102" t="s">
        <v>798</v>
      </c>
      <c r="G294" s="100" t="s">
        <v>1009</v>
      </c>
      <c r="H294" s="100" t="s">
        <v>800</v>
      </c>
      <c r="I294" s="103">
        <v>0.6979166666666666</v>
      </c>
      <c r="J294" s="103">
        <v>0.71875</v>
      </c>
      <c r="K294" s="100" t="s">
        <v>1160</v>
      </c>
      <c r="L294" s="100" t="s">
        <v>1111</v>
      </c>
      <c r="M294" s="100" t="s">
        <v>298</v>
      </c>
      <c r="N294" s="100"/>
      <c r="O294" s="100"/>
      <c r="P294" s="99"/>
      <c r="Q294" s="99"/>
      <c r="R294" s="99"/>
      <c r="S294" s="99"/>
      <c r="T294" s="99"/>
      <c r="U294" s="99"/>
      <c r="V294" s="99"/>
      <c r="W294" s="99"/>
      <c r="X294" s="99"/>
      <c r="Y294" s="99"/>
    </row>
    <row r="295" ht="15.75" customHeight="1">
      <c r="A295" s="100" t="s">
        <v>1155</v>
      </c>
      <c r="B295" s="100"/>
      <c r="C295" s="100" t="s">
        <v>1156</v>
      </c>
      <c r="D295" s="101">
        <v>415570.0</v>
      </c>
      <c r="E295" s="100" t="s">
        <v>797</v>
      </c>
      <c r="F295" s="102" t="s">
        <v>798</v>
      </c>
      <c r="G295" s="100" t="s">
        <v>1009</v>
      </c>
      <c r="H295" s="100" t="s">
        <v>800</v>
      </c>
      <c r="I295" s="103">
        <v>0.7291666666666666</v>
      </c>
      <c r="J295" s="103">
        <v>0.75</v>
      </c>
      <c r="K295" s="100" t="s">
        <v>1160</v>
      </c>
      <c r="L295" s="100" t="s">
        <v>1121</v>
      </c>
      <c r="M295" s="100" t="s">
        <v>298</v>
      </c>
      <c r="N295" s="100"/>
      <c r="O295" s="100"/>
      <c r="P295" s="99"/>
      <c r="Q295" s="99"/>
      <c r="R295" s="99"/>
      <c r="S295" s="99"/>
      <c r="T295" s="99"/>
      <c r="U295" s="99"/>
      <c r="V295" s="99"/>
      <c r="W295" s="99"/>
      <c r="X295" s="99"/>
      <c r="Y295" s="99"/>
    </row>
    <row r="296" ht="15.75" customHeight="1">
      <c r="A296" s="100" t="s">
        <v>1155</v>
      </c>
      <c r="B296" s="100"/>
      <c r="C296" s="100" t="s">
        <v>1156</v>
      </c>
      <c r="D296" s="101">
        <v>415580.0</v>
      </c>
      <c r="E296" s="100" t="s">
        <v>797</v>
      </c>
      <c r="F296" s="102" t="s">
        <v>798</v>
      </c>
      <c r="G296" s="100" t="s">
        <v>1009</v>
      </c>
      <c r="H296" s="100" t="s">
        <v>800</v>
      </c>
      <c r="I296" s="103">
        <v>0.75</v>
      </c>
      <c r="J296" s="103">
        <v>0.7708333333333334</v>
      </c>
      <c r="K296" s="100" t="s">
        <v>1160</v>
      </c>
      <c r="L296" s="100" t="s">
        <v>1121</v>
      </c>
      <c r="M296" s="100" t="s">
        <v>298</v>
      </c>
      <c r="N296" s="100"/>
      <c r="O296" s="100"/>
      <c r="P296" s="99"/>
      <c r="Q296" s="99"/>
      <c r="R296" s="99"/>
      <c r="S296" s="99"/>
      <c r="T296" s="99"/>
      <c r="U296" s="99"/>
      <c r="V296" s="99"/>
      <c r="W296" s="99"/>
      <c r="X296" s="99"/>
      <c r="Y296" s="99"/>
    </row>
    <row r="297" ht="15.75" customHeight="1">
      <c r="A297" s="100" t="s">
        <v>1155</v>
      </c>
      <c r="B297" s="100"/>
      <c r="C297" s="100" t="s">
        <v>1156</v>
      </c>
      <c r="D297" s="101">
        <v>415595.0</v>
      </c>
      <c r="E297" s="100" t="s">
        <v>797</v>
      </c>
      <c r="F297" s="102" t="s">
        <v>837</v>
      </c>
      <c r="G297" s="100" t="s">
        <v>803</v>
      </c>
      <c r="H297" s="100" t="s">
        <v>838</v>
      </c>
      <c r="I297" s="103">
        <v>0.46875</v>
      </c>
      <c r="J297" s="103">
        <v>0.4895833333333333</v>
      </c>
      <c r="K297" s="100" t="s">
        <v>1157</v>
      </c>
      <c r="L297" s="100" t="s">
        <v>1111</v>
      </c>
      <c r="M297" s="100" t="s">
        <v>298</v>
      </c>
      <c r="N297" s="100"/>
      <c r="O297" s="100"/>
      <c r="P297" s="99"/>
      <c r="Q297" s="99"/>
      <c r="R297" s="99"/>
      <c r="S297" s="99"/>
      <c r="T297" s="99"/>
      <c r="U297" s="99"/>
      <c r="V297" s="99"/>
      <c r="W297" s="99"/>
      <c r="X297" s="99"/>
      <c r="Y297" s="99"/>
    </row>
    <row r="298" ht="15.75" customHeight="1">
      <c r="A298" s="100" t="s">
        <v>1155</v>
      </c>
      <c r="B298" s="100"/>
      <c r="C298" s="100" t="s">
        <v>1156</v>
      </c>
      <c r="D298" s="101">
        <v>415605.0</v>
      </c>
      <c r="E298" s="100" t="s">
        <v>797</v>
      </c>
      <c r="F298" s="102" t="s">
        <v>837</v>
      </c>
      <c r="G298" s="100" t="s">
        <v>803</v>
      </c>
      <c r="H298" s="100" t="s">
        <v>838</v>
      </c>
      <c r="I298" s="103">
        <v>0.4895833333333333</v>
      </c>
      <c r="J298" s="103">
        <v>0.5104166666666666</v>
      </c>
      <c r="K298" s="100" t="s">
        <v>1157</v>
      </c>
      <c r="L298" s="100" t="s">
        <v>1111</v>
      </c>
      <c r="M298" s="100" t="s">
        <v>298</v>
      </c>
      <c r="N298" s="100"/>
      <c r="O298" s="100"/>
      <c r="P298" s="99"/>
      <c r="Q298" s="99"/>
      <c r="R298" s="99"/>
      <c r="S298" s="99"/>
      <c r="T298" s="99"/>
      <c r="U298" s="99"/>
      <c r="V298" s="99"/>
      <c r="W298" s="99"/>
      <c r="X298" s="99"/>
      <c r="Y298" s="99"/>
    </row>
    <row r="299" ht="15.75" customHeight="1">
      <c r="A299" s="100" t="s">
        <v>1155</v>
      </c>
      <c r="B299" s="100"/>
      <c r="C299" s="100" t="s">
        <v>1156</v>
      </c>
      <c r="D299" s="101">
        <v>415608.0</v>
      </c>
      <c r="E299" s="100" t="s">
        <v>797</v>
      </c>
      <c r="F299" s="102" t="s">
        <v>837</v>
      </c>
      <c r="G299" s="100" t="s">
        <v>803</v>
      </c>
      <c r="H299" s="100" t="s">
        <v>838</v>
      </c>
      <c r="I299" s="103">
        <v>0.5104166666666666</v>
      </c>
      <c r="J299" s="103">
        <v>0.53125</v>
      </c>
      <c r="K299" s="100" t="s">
        <v>1157</v>
      </c>
      <c r="L299" s="100" t="s">
        <v>1111</v>
      </c>
      <c r="M299" s="100" t="s">
        <v>298</v>
      </c>
      <c r="N299" s="100"/>
      <c r="O299" s="100"/>
      <c r="P299" s="99"/>
      <c r="Q299" s="99"/>
      <c r="R299" s="99"/>
      <c r="S299" s="99"/>
      <c r="T299" s="99"/>
      <c r="U299" s="99"/>
      <c r="V299" s="99"/>
      <c r="W299" s="99"/>
      <c r="X299" s="99"/>
      <c r="Y299" s="99"/>
    </row>
    <row r="300" ht="15.75" customHeight="1">
      <c r="A300" s="100" t="s">
        <v>1155</v>
      </c>
      <c r="B300" s="100"/>
      <c r="C300" s="100" t="s">
        <v>1156</v>
      </c>
      <c r="D300" s="101">
        <v>415612.0</v>
      </c>
      <c r="E300" s="100" t="s">
        <v>797</v>
      </c>
      <c r="F300" s="102" t="s">
        <v>837</v>
      </c>
      <c r="G300" s="100" t="s">
        <v>803</v>
      </c>
      <c r="H300" s="100" t="s">
        <v>838</v>
      </c>
      <c r="I300" s="103">
        <v>0.53125</v>
      </c>
      <c r="J300" s="103">
        <v>0.5520833333333334</v>
      </c>
      <c r="K300" s="100" t="s">
        <v>1157</v>
      </c>
      <c r="L300" s="100" t="s">
        <v>1111</v>
      </c>
      <c r="M300" s="100" t="s">
        <v>298</v>
      </c>
      <c r="N300" s="100"/>
      <c r="O300" s="100"/>
      <c r="P300" s="99"/>
      <c r="Q300" s="99"/>
      <c r="R300" s="99"/>
      <c r="S300" s="99"/>
      <c r="T300" s="99"/>
      <c r="U300" s="99"/>
      <c r="V300" s="99"/>
      <c r="W300" s="99"/>
      <c r="X300" s="99"/>
      <c r="Y300" s="99"/>
    </row>
    <row r="301" ht="15.75" customHeight="1">
      <c r="A301" s="100" t="s">
        <v>1155</v>
      </c>
      <c r="B301" s="100"/>
      <c r="C301" s="100" t="s">
        <v>1156</v>
      </c>
      <c r="D301" s="101">
        <v>415622.0</v>
      </c>
      <c r="E301" s="100" t="s">
        <v>797</v>
      </c>
      <c r="F301" s="102" t="s">
        <v>837</v>
      </c>
      <c r="G301" s="100" t="s">
        <v>803</v>
      </c>
      <c r="H301" s="100" t="s">
        <v>838</v>
      </c>
      <c r="I301" s="103">
        <v>0.5520833333333334</v>
      </c>
      <c r="J301" s="103">
        <v>0.5729166666666666</v>
      </c>
      <c r="K301" s="100" t="s">
        <v>1157</v>
      </c>
      <c r="L301" s="100" t="s">
        <v>1111</v>
      </c>
      <c r="M301" s="100" t="s">
        <v>298</v>
      </c>
      <c r="N301" s="100"/>
      <c r="O301" s="100"/>
      <c r="P301" s="99"/>
      <c r="Q301" s="99"/>
      <c r="R301" s="99"/>
      <c r="S301" s="99"/>
      <c r="T301" s="99"/>
      <c r="U301" s="99"/>
      <c r="V301" s="99"/>
      <c r="W301" s="99"/>
      <c r="X301" s="99"/>
      <c r="Y301" s="99"/>
    </row>
    <row r="302" ht="15.75" customHeight="1">
      <c r="A302" s="100" t="s">
        <v>1155</v>
      </c>
      <c r="B302" s="100"/>
      <c r="C302" s="100" t="s">
        <v>1156</v>
      </c>
      <c r="D302" s="101">
        <v>425756.0</v>
      </c>
      <c r="E302" s="100" t="s">
        <v>797</v>
      </c>
      <c r="F302" s="102" t="s">
        <v>837</v>
      </c>
      <c r="G302" s="100" t="s">
        <v>799</v>
      </c>
      <c r="H302" s="100" t="s">
        <v>838</v>
      </c>
      <c r="I302" s="103">
        <v>0.5833333333333334</v>
      </c>
      <c r="J302" s="103">
        <v>0.6041666666666666</v>
      </c>
      <c r="K302" s="100" t="s">
        <v>1151</v>
      </c>
      <c r="L302" s="100" t="s">
        <v>1137</v>
      </c>
      <c r="M302" s="100" t="s">
        <v>298</v>
      </c>
      <c r="N302" s="100"/>
      <c r="O302" s="100"/>
      <c r="P302" s="99"/>
      <c r="Q302" s="99"/>
      <c r="R302" s="99"/>
      <c r="S302" s="99"/>
      <c r="T302" s="99"/>
      <c r="U302" s="99"/>
      <c r="V302" s="99"/>
      <c r="W302" s="99"/>
      <c r="X302" s="99"/>
      <c r="Y302" s="99"/>
    </row>
    <row r="303" ht="15.75" customHeight="1">
      <c r="A303" s="100" t="s">
        <v>1155</v>
      </c>
      <c r="B303" s="100"/>
      <c r="C303" s="100" t="s">
        <v>1156</v>
      </c>
      <c r="D303" s="101">
        <v>415902.0</v>
      </c>
      <c r="E303" s="100" t="s">
        <v>797</v>
      </c>
      <c r="F303" s="102" t="s">
        <v>837</v>
      </c>
      <c r="G303" s="100" t="s">
        <v>803</v>
      </c>
      <c r="H303" s="100" t="s">
        <v>838</v>
      </c>
      <c r="I303" s="103">
        <v>0.5833333333333334</v>
      </c>
      <c r="J303" s="103">
        <v>0.6041666666666666</v>
      </c>
      <c r="K303" s="100" t="s">
        <v>1157</v>
      </c>
      <c r="L303" s="100" t="s">
        <v>1122</v>
      </c>
      <c r="M303" s="100" t="s">
        <v>298</v>
      </c>
      <c r="N303" s="100"/>
      <c r="O303" s="100"/>
      <c r="P303" s="99"/>
      <c r="Q303" s="99"/>
      <c r="R303" s="99"/>
      <c r="S303" s="99"/>
      <c r="T303" s="99"/>
      <c r="U303" s="99"/>
      <c r="V303" s="99"/>
      <c r="W303" s="99"/>
      <c r="X303" s="99"/>
      <c r="Y303" s="99"/>
    </row>
    <row r="304" ht="15.75" customHeight="1">
      <c r="A304" s="100" t="s">
        <v>1155</v>
      </c>
      <c r="B304" s="100"/>
      <c r="C304" s="100" t="s">
        <v>1156</v>
      </c>
      <c r="D304" s="101">
        <v>425759.0</v>
      </c>
      <c r="E304" s="100" t="s">
        <v>797</v>
      </c>
      <c r="F304" s="102" t="s">
        <v>837</v>
      </c>
      <c r="G304" s="100" t="s">
        <v>799</v>
      </c>
      <c r="H304" s="100" t="s">
        <v>838</v>
      </c>
      <c r="I304" s="103">
        <v>0.6041666666666666</v>
      </c>
      <c r="J304" s="103">
        <v>0.625</v>
      </c>
      <c r="K304" s="100" t="s">
        <v>1151</v>
      </c>
      <c r="L304" s="100" t="s">
        <v>1137</v>
      </c>
      <c r="M304" s="100" t="s">
        <v>298</v>
      </c>
      <c r="N304" s="100"/>
      <c r="O304" s="100"/>
      <c r="P304" s="99"/>
      <c r="Q304" s="99"/>
      <c r="R304" s="99"/>
      <c r="S304" s="99"/>
      <c r="T304" s="99"/>
      <c r="U304" s="99"/>
      <c r="V304" s="99"/>
      <c r="W304" s="99"/>
      <c r="X304" s="99"/>
      <c r="Y304" s="99"/>
    </row>
    <row r="305" ht="15.75" customHeight="1">
      <c r="A305" s="100" t="s">
        <v>1155</v>
      </c>
      <c r="B305" s="100"/>
      <c r="C305" s="100" t="s">
        <v>1156</v>
      </c>
      <c r="D305" s="101">
        <v>415915.0</v>
      </c>
      <c r="E305" s="100" t="s">
        <v>797</v>
      </c>
      <c r="F305" s="102" t="s">
        <v>837</v>
      </c>
      <c r="G305" s="100" t="s">
        <v>803</v>
      </c>
      <c r="H305" s="100" t="s">
        <v>838</v>
      </c>
      <c r="I305" s="103">
        <v>0.6041666666666666</v>
      </c>
      <c r="J305" s="103">
        <v>0.625</v>
      </c>
      <c r="K305" s="100" t="s">
        <v>1157</v>
      </c>
      <c r="L305" s="100" t="s">
        <v>1122</v>
      </c>
      <c r="M305" s="100" t="s">
        <v>298</v>
      </c>
      <c r="N305" s="100"/>
      <c r="O305" s="100"/>
      <c r="P305" s="99"/>
      <c r="Q305" s="99"/>
      <c r="R305" s="99"/>
      <c r="S305" s="99"/>
      <c r="T305" s="99"/>
      <c r="U305" s="99"/>
      <c r="V305" s="99"/>
      <c r="W305" s="99"/>
      <c r="X305" s="99"/>
      <c r="Y305" s="99"/>
    </row>
    <row r="306" ht="15.75" customHeight="1">
      <c r="A306" s="100" t="s">
        <v>1155</v>
      </c>
      <c r="B306" s="100"/>
      <c r="C306" s="100" t="s">
        <v>1156</v>
      </c>
      <c r="D306" s="101">
        <v>415923.0</v>
      </c>
      <c r="E306" s="100" t="s">
        <v>797</v>
      </c>
      <c r="F306" s="102" t="s">
        <v>837</v>
      </c>
      <c r="G306" s="100" t="s">
        <v>803</v>
      </c>
      <c r="H306" s="100" t="s">
        <v>838</v>
      </c>
      <c r="I306" s="103">
        <v>0.625</v>
      </c>
      <c r="J306" s="103">
        <v>0.6458333333333334</v>
      </c>
      <c r="K306" s="100" t="s">
        <v>1157</v>
      </c>
      <c r="L306" s="100" t="s">
        <v>1122</v>
      </c>
      <c r="M306" s="100" t="s">
        <v>298</v>
      </c>
      <c r="N306" s="100"/>
      <c r="O306" s="100"/>
      <c r="P306" s="99"/>
      <c r="Q306" s="99"/>
      <c r="R306" s="99"/>
      <c r="S306" s="99"/>
      <c r="T306" s="99"/>
      <c r="U306" s="99"/>
      <c r="V306" s="99"/>
      <c r="W306" s="99"/>
      <c r="X306" s="99"/>
      <c r="Y306" s="99"/>
    </row>
    <row r="307" ht="15.75" customHeight="1">
      <c r="A307" s="100" t="s">
        <v>1155</v>
      </c>
      <c r="B307" s="100"/>
      <c r="C307" s="100" t="s">
        <v>1156</v>
      </c>
      <c r="D307" s="101">
        <v>425546.0</v>
      </c>
      <c r="E307" s="100" t="s">
        <v>797</v>
      </c>
      <c r="F307" s="102" t="s">
        <v>837</v>
      </c>
      <c r="G307" s="100" t="s">
        <v>799</v>
      </c>
      <c r="H307" s="100" t="s">
        <v>838</v>
      </c>
      <c r="I307" s="103">
        <v>0.6458333333333334</v>
      </c>
      <c r="J307" s="103">
        <v>0.6666666666666666</v>
      </c>
      <c r="K307" s="100" t="s">
        <v>1151</v>
      </c>
      <c r="L307" s="100" t="s">
        <v>1110</v>
      </c>
      <c r="M307" s="100" t="s">
        <v>298</v>
      </c>
      <c r="N307" s="100"/>
      <c r="O307" s="100"/>
      <c r="P307" s="99"/>
      <c r="Q307" s="99"/>
      <c r="R307" s="99"/>
      <c r="S307" s="99"/>
      <c r="T307" s="99"/>
      <c r="U307" s="99"/>
      <c r="V307" s="99"/>
      <c r="W307" s="99"/>
      <c r="X307" s="99"/>
      <c r="Y307" s="99"/>
    </row>
    <row r="308" ht="15.75" customHeight="1">
      <c r="A308" s="100" t="s">
        <v>1155</v>
      </c>
      <c r="B308" s="100"/>
      <c r="C308" s="100" t="s">
        <v>1156</v>
      </c>
      <c r="D308" s="101">
        <v>415635.0</v>
      </c>
      <c r="E308" s="100" t="s">
        <v>797</v>
      </c>
      <c r="F308" s="102" t="s">
        <v>837</v>
      </c>
      <c r="G308" s="100" t="s">
        <v>803</v>
      </c>
      <c r="H308" s="100" t="s">
        <v>838</v>
      </c>
      <c r="I308" s="103">
        <v>0.7708333333333334</v>
      </c>
      <c r="J308" s="103">
        <v>0.7916666666666666</v>
      </c>
      <c r="K308" s="100" t="s">
        <v>1157</v>
      </c>
      <c r="L308" s="100" t="s">
        <v>1121</v>
      </c>
      <c r="M308" s="100" t="s">
        <v>298</v>
      </c>
      <c r="N308" s="100"/>
      <c r="O308" s="100"/>
      <c r="P308" s="99"/>
      <c r="Q308" s="99"/>
      <c r="R308" s="99"/>
      <c r="S308" s="99"/>
      <c r="T308" s="99"/>
      <c r="U308" s="99"/>
      <c r="V308" s="99"/>
      <c r="W308" s="99"/>
      <c r="X308" s="99"/>
      <c r="Y308" s="99"/>
    </row>
    <row r="309" ht="15.75" customHeight="1">
      <c r="A309" s="100" t="s">
        <v>1155</v>
      </c>
      <c r="B309" s="100" t="s">
        <v>1161</v>
      </c>
      <c r="C309" s="100" t="s">
        <v>1162</v>
      </c>
      <c r="D309" s="101">
        <v>415164.0</v>
      </c>
      <c r="E309" s="100" t="s">
        <v>797</v>
      </c>
      <c r="F309" s="102" t="s">
        <v>1126</v>
      </c>
      <c r="G309" s="100" t="s">
        <v>866</v>
      </c>
      <c r="H309" s="100" t="s">
        <v>1127</v>
      </c>
      <c r="I309" s="103">
        <v>0.7083333333333334</v>
      </c>
      <c r="J309" s="103">
        <v>0.7291666666666666</v>
      </c>
      <c r="K309" s="100" t="s">
        <v>1163</v>
      </c>
      <c r="L309" s="100" t="s">
        <v>1129</v>
      </c>
      <c r="M309" s="100" t="s">
        <v>869</v>
      </c>
      <c r="O309" s="100"/>
      <c r="P309" s="99"/>
      <c r="Q309" s="99"/>
      <c r="R309" s="99"/>
      <c r="S309" s="99"/>
      <c r="T309" s="99"/>
      <c r="U309" s="99"/>
      <c r="V309" s="99"/>
      <c r="W309" s="99"/>
      <c r="X309" s="99"/>
      <c r="Y309" s="99"/>
    </row>
    <row r="310" ht="15.75" customHeight="1">
      <c r="A310" s="100" t="s">
        <v>1155</v>
      </c>
      <c r="B310" s="100" t="s">
        <v>1161</v>
      </c>
      <c r="C310" s="100" t="s">
        <v>1162</v>
      </c>
      <c r="D310" s="101">
        <v>415429.0</v>
      </c>
      <c r="E310" s="100" t="s">
        <v>797</v>
      </c>
      <c r="F310" s="102" t="s">
        <v>1126</v>
      </c>
      <c r="G310" s="100" t="s">
        <v>866</v>
      </c>
      <c r="H310" s="100" t="s">
        <v>1127</v>
      </c>
      <c r="I310" s="103">
        <v>0.7291666666666666</v>
      </c>
      <c r="J310" s="103">
        <v>0.75</v>
      </c>
      <c r="K310" s="100" t="s">
        <v>1163</v>
      </c>
      <c r="L310" s="100" t="s">
        <v>1129</v>
      </c>
      <c r="M310" s="100" t="s">
        <v>951</v>
      </c>
      <c r="O310" s="100"/>
      <c r="P310" s="99"/>
      <c r="Q310" s="99"/>
      <c r="R310" s="99"/>
      <c r="S310" s="99"/>
      <c r="T310" s="99"/>
      <c r="U310" s="99"/>
      <c r="V310" s="99"/>
      <c r="W310" s="99"/>
      <c r="X310" s="99"/>
      <c r="Y310" s="99"/>
    </row>
    <row r="311" ht="15.75" customHeight="1">
      <c r="A311" s="100" t="s">
        <v>1155</v>
      </c>
      <c r="B311" s="100" t="s">
        <v>1161</v>
      </c>
      <c r="C311" s="100" t="s">
        <v>1162</v>
      </c>
      <c r="D311" s="101">
        <v>415446.0</v>
      </c>
      <c r="E311" s="100" t="s">
        <v>797</v>
      </c>
      <c r="F311" s="102" t="s">
        <v>1126</v>
      </c>
      <c r="G311" s="100" t="s">
        <v>866</v>
      </c>
      <c r="H311" s="100" t="s">
        <v>1127</v>
      </c>
      <c r="I311" s="103">
        <v>0.75</v>
      </c>
      <c r="J311" s="103">
        <v>0.7708333333333334</v>
      </c>
      <c r="K311" s="100" t="s">
        <v>1163</v>
      </c>
      <c r="L311" s="100" t="s">
        <v>1129</v>
      </c>
      <c r="M311" s="100" t="s">
        <v>411</v>
      </c>
      <c r="P311" s="99"/>
      <c r="Q311" s="99"/>
      <c r="R311" s="99"/>
      <c r="S311" s="99"/>
      <c r="T311" s="99"/>
      <c r="U311" s="99"/>
      <c r="V311" s="99"/>
      <c r="W311" s="99"/>
      <c r="X311" s="99"/>
      <c r="Y311" s="99"/>
    </row>
    <row r="312" ht="15.75" customHeight="1">
      <c r="A312" s="100" t="s">
        <v>1155</v>
      </c>
      <c r="B312" s="100" t="s">
        <v>1161</v>
      </c>
      <c r="C312" s="100" t="s">
        <v>1162</v>
      </c>
      <c r="D312" s="101">
        <v>415449.0</v>
      </c>
      <c r="E312" s="100" t="s">
        <v>797</v>
      </c>
      <c r="F312" s="102" t="s">
        <v>1126</v>
      </c>
      <c r="G312" s="100" t="s">
        <v>866</v>
      </c>
      <c r="H312" s="100" t="s">
        <v>1127</v>
      </c>
      <c r="I312" s="103">
        <v>0.7708333333333334</v>
      </c>
      <c r="J312" s="103">
        <v>0.7916666666666666</v>
      </c>
      <c r="K312" s="100" t="s">
        <v>1163</v>
      </c>
      <c r="L312" s="100" t="s">
        <v>1129</v>
      </c>
      <c r="M312" s="100" t="s">
        <v>411</v>
      </c>
      <c r="P312" s="99"/>
      <c r="Q312" s="99"/>
      <c r="R312" s="99"/>
      <c r="S312" s="99"/>
      <c r="T312" s="99"/>
      <c r="U312" s="99"/>
      <c r="V312" s="99"/>
      <c r="W312" s="99"/>
      <c r="X312" s="99"/>
      <c r="Y312" s="99"/>
    </row>
    <row r="313" ht="15.75" customHeight="1">
      <c r="A313" s="100" t="s">
        <v>1155</v>
      </c>
      <c r="B313" s="100" t="s">
        <v>1161</v>
      </c>
      <c r="C313" s="100" t="s">
        <v>1162</v>
      </c>
      <c r="D313" s="101">
        <v>415646.0</v>
      </c>
      <c r="E313" s="100" t="s">
        <v>797</v>
      </c>
      <c r="F313" s="102" t="s">
        <v>1131</v>
      </c>
      <c r="G313" s="100" t="s">
        <v>866</v>
      </c>
      <c r="H313" s="100" t="s">
        <v>1013</v>
      </c>
      <c r="I313" s="103">
        <v>0.7083333333333334</v>
      </c>
      <c r="J313" s="103">
        <v>0.7291666666666666</v>
      </c>
      <c r="K313" s="100" t="s">
        <v>1163</v>
      </c>
      <c r="L313" s="100" t="s">
        <v>1129</v>
      </c>
      <c r="M313" s="100" t="s">
        <v>869</v>
      </c>
      <c r="O313" s="100"/>
      <c r="P313" s="99"/>
      <c r="Q313" s="99"/>
      <c r="R313" s="99"/>
      <c r="S313" s="99"/>
      <c r="T313" s="99"/>
      <c r="U313" s="99"/>
      <c r="V313" s="99"/>
      <c r="W313" s="99"/>
      <c r="X313" s="99"/>
      <c r="Y313" s="99"/>
    </row>
    <row r="314" ht="15.75" customHeight="1">
      <c r="A314" s="100" t="s">
        <v>1155</v>
      </c>
      <c r="B314" s="100" t="s">
        <v>1161</v>
      </c>
      <c r="C314" s="100" t="s">
        <v>1162</v>
      </c>
      <c r="D314" s="101">
        <v>415649.0</v>
      </c>
      <c r="E314" s="100" t="s">
        <v>797</v>
      </c>
      <c r="F314" s="102" t="s">
        <v>1131</v>
      </c>
      <c r="G314" s="100" t="s">
        <v>866</v>
      </c>
      <c r="H314" s="100" t="s">
        <v>1013</v>
      </c>
      <c r="I314" s="103">
        <v>0.7291666666666666</v>
      </c>
      <c r="J314" s="103">
        <v>0.75</v>
      </c>
      <c r="K314" s="100" t="s">
        <v>1163</v>
      </c>
      <c r="L314" s="100" t="s">
        <v>1129</v>
      </c>
      <c r="M314" s="100" t="s">
        <v>994</v>
      </c>
      <c r="O314" s="100"/>
      <c r="P314" s="99"/>
      <c r="Q314" s="99"/>
      <c r="R314" s="99"/>
      <c r="S314" s="99"/>
      <c r="T314" s="99"/>
      <c r="U314" s="99"/>
      <c r="V314" s="99"/>
      <c r="W314" s="99"/>
      <c r="X314" s="99"/>
      <c r="Y314" s="99"/>
    </row>
    <row r="315" ht="15.75" customHeight="1">
      <c r="A315" s="100" t="s">
        <v>1155</v>
      </c>
      <c r="B315" s="100" t="s">
        <v>1161</v>
      </c>
      <c r="C315" s="100" t="s">
        <v>1162</v>
      </c>
      <c r="D315" s="101">
        <v>415654.0</v>
      </c>
      <c r="E315" s="100" t="s">
        <v>797</v>
      </c>
      <c r="F315" s="102" t="s">
        <v>1131</v>
      </c>
      <c r="G315" s="100" t="s">
        <v>866</v>
      </c>
      <c r="H315" s="100" t="s">
        <v>1013</v>
      </c>
      <c r="I315" s="103">
        <v>0.75</v>
      </c>
      <c r="J315" s="103">
        <v>0.7708333333333334</v>
      </c>
      <c r="K315" s="100" t="s">
        <v>1163</v>
      </c>
      <c r="L315" s="100" t="s">
        <v>1129</v>
      </c>
      <c r="M315" s="100" t="s">
        <v>411</v>
      </c>
      <c r="P315" s="99"/>
      <c r="Q315" s="99"/>
      <c r="R315" s="99"/>
      <c r="S315" s="99"/>
      <c r="T315" s="99"/>
      <c r="U315" s="99"/>
      <c r="V315" s="99"/>
      <c r="W315" s="99"/>
      <c r="X315" s="99"/>
      <c r="Y315" s="99"/>
    </row>
    <row r="316" ht="15.75" customHeight="1">
      <c r="A316" s="100" t="s">
        <v>1155</v>
      </c>
      <c r="B316" s="100" t="s">
        <v>1161</v>
      </c>
      <c r="C316" s="100" t="s">
        <v>1162</v>
      </c>
      <c r="D316" s="101">
        <v>415661.0</v>
      </c>
      <c r="E316" s="100" t="s">
        <v>797</v>
      </c>
      <c r="F316" s="102" t="s">
        <v>1131</v>
      </c>
      <c r="G316" s="100" t="s">
        <v>866</v>
      </c>
      <c r="H316" s="100" t="s">
        <v>1013</v>
      </c>
      <c r="I316" s="103">
        <v>0.7708333333333334</v>
      </c>
      <c r="J316" s="103">
        <v>0.7916666666666666</v>
      </c>
      <c r="K316" s="100" t="s">
        <v>1163</v>
      </c>
      <c r="L316" s="100" t="s">
        <v>1129</v>
      </c>
      <c r="M316" s="100" t="s">
        <v>411</v>
      </c>
      <c r="P316" s="99"/>
      <c r="Q316" s="99"/>
      <c r="R316" s="99"/>
      <c r="S316" s="99"/>
      <c r="T316" s="99"/>
      <c r="U316" s="99"/>
      <c r="V316" s="99"/>
      <c r="W316" s="99"/>
      <c r="X316" s="99"/>
      <c r="Y316" s="99"/>
    </row>
    <row r="317" ht="15.75" customHeight="1">
      <c r="A317" s="100" t="s">
        <v>1164</v>
      </c>
      <c r="B317" s="100"/>
      <c r="C317" s="100" t="s">
        <v>1165</v>
      </c>
      <c r="D317" s="101">
        <v>415761.0</v>
      </c>
      <c r="E317" s="100" t="s">
        <v>797</v>
      </c>
      <c r="F317" s="102" t="s">
        <v>810</v>
      </c>
      <c r="G317" s="100" t="s">
        <v>803</v>
      </c>
      <c r="H317" s="100" t="s">
        <v>811</v>
      </c>
      <c r="I317" s="103">
        <v>0.6666666666666666</v>
      </c>
      <c r="J317" s="103">
        <v>0.6875</v>
      </c>
      <c r="K317" s="100" t="s">
        <v>1157</v>
      </c>
      <c r="L317" s="100" t="s">
        <v>1110</v>
      </c>
      <c r="M317" s="100" t="s">
        <v>298</v>
      </c>
      <c r="N317" s="100"/>
      <c r="O317" s="100"/>
      <c r="P317" s="99"/>
      <c r="Q317" s="99"/>
      <c r="R317" s="99"/>
      <c r="S317" s="99"/>
      <c r="T317" s="99"/>
      <c r="U317" s="99"/>
      <c r="V317" s="99"/>
      <c r="W317" s="99"/>
      <c r="X317" s="99"/>
      <c r="Y317" s="99"/>
    </row>
    <row r="318" ht="15.75" customHeight="1">
      <c r="A318" s="100" t="s">
        <v>1164</v>
      </c>
      <c r="B318" s="100"/>
      <c r="C318" s="100" t="s">
        <v>1165</v>
      </c>
      <c r="D318" s="101">
        <v>415662.0</v>
      </c>
      <c r="E318" s="100" t="s">
        <v>797</v>
      </c>
      <c r="F318" s="102" t="s">
        <v>810</v>
      </c>
      <c r="G318" s="100" t="s">
        <v>803</v>
      </c>
      <c r="H318" s="100" t="s">
        <v>811</v>
      </c>
      <c r="I318" s="103">
        <v>0.6875</v>
      </c>
      <c r="J318" s="103">
        <v>0.7083333333333334</v>
      </c>
      <c r="K318" s="100" t="s">
        <v>1157</v>
      </c>
      <c r="L318" s="100" t="s">
        <v>1111</v>
      </c>
      <c r="M318" s="100" t="s">
        <v>298</v>
      </c>
      <c r="N318" s="100"/>
      <c r="O318" s="100"/>
      <c r="P318" s="99"/>
      <c r="Q318" s="99"/>
      <c r="R318" s="99"/>
      <c r="S318" s="99"/>
      <c r="T318" s="99"/>
      <c r="U318" s="99"/>
      <c r="V318" s="99"/>
      <c r="W318" s="99"/>
      <c r="X318" s="99"/>
      <c r="Y318" s="99"/>
    </row>
    <row r="319" ht="15.75" customHeight="1">
      <c r="A319" s="100" t="s">
        <v>1164</v>
      </c>
      <c r="B319" s="100"/>
      <c r="C319" s="100" t="s">
        <v>1165</v>
      </c>
      <c r="D319" s="101">
        <v>415668.0</v>
      </c>
      <c r="E319" s="100" t="s">
        <v>797</v>
      </c>
      <c r="F319" s="102" t="s">
        <v>810</v>
      </c>
      <c r="G319" s="100" t="s">
        <v>803</v>
      </c>
      <c r="H319" s="100" t="s">
        <v>811</v>
      </c>
      <c r="I319" s="103">
        <v>0.7083333333333334</v>
      </c>
      <c r="J319" s="103">
        <v>0.7291666666666666</v>
      </c>
      <c r="K319" s="100" t="s">
        <v>1157</v>
      </c>
      <c r="L319" s="100" t="s">
        <v>1111</v>
      </c>
      <c r="M319" s="100" t="s">
        <v>298</v>
      </c>
      <c r="N319" s="100"/>
      <c r="O319" s="100"/>
      <c r="P319" s="99"/>
      <c r="Q319" s="99"/>
      <c r="R319" s="99"/>
      <c r="S319" s="99"/>
      <c r="T319" s="99"/>
      <c r="U319" s="99"/>
      <c r="V319" s="99"/>
      <c r="W319" s="99"/>
      <c r="X319" s="99"/>
      <c r="Y319" s="99"/>
    </row>
    <row r="320" ht="15.75" customHeight="1">
      <c r="A320" s="100" t="s">
        <v>1164</v>
      </c>
      <c r="B320" s="100"/>
      <c r="C320" s="100" t="s">
        <v>1165</v>
      </c>
      <c r="D320" s="101">
        <v>415675.0</v>
      </c>
      <c r="E320" s="100" t="s">
        <v>797</v>
      </c>
      <c r="F320" s="102" t="s">
        <v>810</v>
      </c>
      <c r="G320" s="100" t="s">
        <v>803</v>
      </c>
      <c r="H320" s="100" t="s">
        <v>811</v>
      </c>
      <c r="I320" s="103">
        <v>0.7291666666666666</v>
      </c>
      <c r="J320" s="103">
        <v>0.75</v>
      </c>
      <c r="K320" s="100" t="s">
        <v>1157</v>
      </c>
      <c r="L320" s="100" t="s">
        <v>1111</v>
      </c>
      <c r="M320" s="100" t="s">
        <v>298</v>
      </c>
      <c r="N320" s="100"/>
      <c r="O320" s="100"/>
      <c r="P320" s="99"/>
      <c r="Q320" s="99"/>
      <c r="R320" s="99"/>
      <c r="S320" s="99"/>
      <c r="T320" s="99"/>
      <c r="U320" s="99"/>
      <c r="V320" s="99"/>
      <c r="W320" s="99"/>
      <c r="X320" s="99"/>
      <c r="Y320" s="99"/>
    </row>
    <row r="321" ht="15.75" customHeight="1">
      <c r="A321" s="100" t="s">
        <v>1164</v>
      </c>
      <c r="B321" s="100"/>
      <c r="C321" s="100" t="s">
        <v>1165</v>
      </c>
      <c r="D321" s="101">
        <v>415776.0</v>
      </c>
      <c r="E321" s="100" t="s">
        <v>797</v>
      </c>
      <c r="F321" s="102" t="s">
        <v>810</v>
      </c>
      <c r="G321" s="100" t="s">
        <v>803</v>
      </c>
      <c r="H321" s="100" t="s">
        <v>811</v>
      </c>
      <c r="I321" s="103">
        <v>0.7291666666666666</v>
      </c>
      <c r="J321" s="103">
        <v>0.75</v>
      </c>
      <c r="K321" s="100" t="s">
        <v>1157</v>
      </c>
      <c r="L321" s="100" t="s">
        <v>1110</v>
      </c>
      <c r="M321" s="100" t="s">
        <v>298</v>
      </c>
      <c r="N321" s="100"/>
      <c r="O321" s="100"/>
      <c r="P321" s="99"/>
      <c r="Q321" s="99"/>
      <c r="R321" s="99"/>
      <c r="S321" s="99"/>
      <c r="T321" s="99"/>
      <c r="U321" s="99"/>
      <c r="V321" s="99"/>
      <c r="W321" s="99"/>
      <c r="X321" s="99"/>
      <c r="Y321" s="99"/>
    </row>
    <row r="322" ht="15.75" customHeight="1">
      <c r="A322" s="100" t="s">
        <v>1164</v>
      </c>
      <c r="B322" s="100"/>
      <c r="C322" s="100" t="s">
        <v>1165</v>
      </c>
      <c r="D322" s="101">
        <v>415467.0</v>
      </c>
      <c r="E322" s="100" t="s">
        <v>797</v>
      </c>
      <c r="F322" s="102" t="s">
        <v>810</v>
      </c>
      <c r="G322" s="100" t="s">
        <v>803</v>
      </c>
      <c r="H322" s="100" t="s">
        <v>811</v>
      </c>
      <c r="I322" s="103">
        <v>0.75</v>
      </c>
      <c r="J322" s="103">
        <v>0.7708333333333334</v>
      </c>
      <c r="K322" s="100" t="s">
        <v>1157</v>
      </c>
      <c r="L322" s="100" t="s">
        <v>1115</v>
      </c>
      <c r="M322" s="100" t="s">
        <v>298</v>
      </c>
      <c r="N322" s="100"/>
      <c r="O322" s="100"/>
      <c r="P322" s="99"/>
      <c r="Q322" s="99"/>
      <c r="R322" s="99"/>
      <c r="S322" s="99"/>
      <c r="T322" s="99"/>
      <c r="U322" s="99"/>
      <c r="V322" s="99"/>
      <c r="W322" s="99"/>
      <c r="X322" s="99"/>
      <c r="Y322" s="99"/>
    </row>
    <row r="323" ht="15.75" customHeight="1">
      <c r="A323" s="100" t="s">
        <v>1164</v>
      </c>
      <c r="B323" s="100"/>
      <c r="C323" s="100" t="s">
        <v>1165</v>
      </c>
      <c r="D323" s="101">
        <v>415692.0</v>
      </c>
      <c r="E323" s="100" t="s">
        <v>797</v>
      </c>
      <c r="F323" s="102" t="s">
        <v>810</v>
      </c>
      <c r="G323" s="100" t="s">
        <v>803</v>
      </c>
      <c r="H323" s="100" t="s">
        <v>811</v>
      </c>
      <c r="I323" s="103">
        <v>0.75</v>
      </c>
      <c r="J323" s="103">
        <v>0.7708333333333334</v>
      </c>
      <c r="K323" s="100" t="s">
        <v>1157</v>
      </c>
      <c r="L323" s="100" t="s">
        <v>1111</v>
      </c>
      <c r="M323" s="100" t="s">
        <v>298</v>
      </c>
      <c r="N323" s="100"/>
      <c r="O323" s="100"/>
      <c r="P323" s="99"/>
      <c r="Q323" s="99"/>
      <c r="R323" s="99"/>
      <c r="S323" s="99"/>
      <c r="T323" s="99"/>
      <c r="U323" s="99"/>
      <c r="V323" s="99"/>
      <c r="W323" s="99"/>
      <c r="X323" s="99"/>
      <c r="Y323" s="99"/>
    </row>
    <row r="324" ht="15.75" customHeight="1">
      <c r="A324" s="100" t="s">
        <v>1164</v>
      </c>
      <c r="B324" s="100"/>
      <c r="C324" s="100" t="s">
        <v>1165</v>
      </c>
      <c r="D324" s="101">
        <v>415476.0</v>
      </c>
      <c r="E324" s="100" t="s">
        <v>797</v>
      </c>
      <c r="F324" s="102" t="s">
        <v>810</v>
      </c>
      <c r="G324" s="100" t="s">
        <v>803</v>
      </c>
      <c r="H324" s="100" t="s">
        <v>811</v>
      </c>
      <c r="I324" s="103">
        <v>0.7916666666666666</v>
      </c>
      <c r="J324" s="103">
        <v>0.8125</v>
      </c>
      <c r="K324" s="100" t="s">
        <v>1157</v>
      </c>
      <c r="L324" s="100" t="s">
        <v>1115</v>
      </c>
      <c r="M324" s="100" t="s">
        <v>298</v>
      </c>
      <c r="N324" s="100"/>
      <c r="O324" s="100"/>
      <c r="P324" s="99"/>
      <c r="Q324" s="99"/>
      <c r="R324" s="99"/>
      <c r="S324" s="99"/>
      <c r="T324" s="99"/>
      <c r="U324" s="99"/>
      <c r="V324" s="99"/>
      <c r="W324" s="99"/>
      <c r="X324" s="99"/>
      <c r="Y324" s="99"/>
    </row>
    <row r="325" ht="15.75" customHeight="1">
      <c r="A325" s="100" t="s">
        <v>1164</v>
      </c>
      <c r="B325" s="100"/>
      <c r="C325" s="100" t="s">
        <v>1165</v>
      </c>
      <c r="D325" s="101">
        <v>414781.0</v>
      </c>
      <c r="E325" s="100" t="s">
        <v>797</v>
      </c>
      <c r="F325" s="102" t="s">
        <v>821</v>
      </c>
      <c r="G325" s="100" t="s">
        <v>799</v>
      </c>
      <c r="H325" s="100" t="s">
        <v>822</v>
      </c>
      <c r="I325" s="103">
        <v>0.6909722222222222</v>
      </c>
      <c r="J325" s="103">
        <v>0.7118055555555556</v>
      </c>
      <c r="K325" s="100" t="s">
        <v>1151</v>
      </c>
      <c r="L325" s="100" t="s">
        <v>1113</v>
      </c>
      <c r="M325" s="100" t="s">
        <v>298</v>
      </c>
      <c r="N325" s="100"/>
      <c r="O325" s="100"/>
      <c r="P325" s="99"/>
      <c r="Q325" s="99"/>
      <c r="R325" s="99"/>
      <c r="S325" s="99"/>
      <c r="T325" s="99"/>
      <c r="U325" s="99"/>
      <c r="V325" s="99"/>
      <c r="W325" s="99"/>
      <c r="X325" s="99"/>
      <c r="Y325" s="99"/>
    </row>
    <row r="326" ht="15.75" customHeight="1">
      <c r="A326" s="100" t="s">
        <v>1164</v>
      </c>
      <c r="B326" s="100"/>
      <c r="C326" s="100" t="s">
        <v>1165</v>
      </c>
      <c r="D326" s="101">
        <v>415128.0</v>
      </c>
      <c r="E326" s="100" t="s">
        <v>797</v>
      </c>
      <c r="F326" s="102" t="s">
        <v>821</v>
      </c>
      <c r="G326" s="100" t="s">
        <v>799</v>
      </c>
      <c r="H326" s="100" t="s">
        <v>822</v>
      </c>
      <c r="I326" s="103">
        <v>0.6979166666666666</v>
      </c>
      <c r="J326" s="103">
        <v>0.71875</v>
      </c>
      <c r="K326" s="100" t="s">
        <v>1151</v>
      </c>
      <c r="L326" s="100" t="s">
        <v>1119</v>
      </c>
      <c r="M326" s="100" t="s">
        <v>298</v>
      </c>
      <c r="N326" s="100"/>
      <c r="O326" s="100"/>
      <c r="P326" s="99"/>
      <c r="Q326" s="99"/>
      <c r="R326" s="99"/>
      <c r="S326" s="99"/>
      <c r="T326" s="99"/>
      <c r="U326" s="99"/>
      <c r="V326" s="99"/>
      <c r="W326" s="99"/>
      <c r="X326" s="99"/>
      <c r="Y326" s="99"/>
    </row>
    <row r="327" ht="15.75" customHeight="1">
      <c r="A327" s="100" t="s">
        <v>1164</v>
      </c>
      <c r="B327" s="100"/>
      <c r="C327" s="100" t="s">
        <v>1165</v>
      </c>
      <c r="D327" s="101">
        <v>421975.0</v>
      </c>
      <c r="E327" s="100" t="s">
        <v>797</v>
      </c>
      <c r="F327" s="102" t="s">
        <v>1159</v>
      </c>
      <c r="G327" s="100" t="s">
        <v>1009</v>
      </c>
      <c r="H327" s="100" t="s">
        <v>822</v>
      </c>
      <c r="I327" s="103">
        <v>0.7222222222222222</v>
      </c>
      <c r="J327" s="103">
        <v>0.7430555555555556</v>
      </c>
      <c r="K327" s="100" t="s">
        <v>1160</v>
      </c>
      <c r="L327" s="100" t="s">
        <v>1118</v>
      </c>
      <c r="M327" s="100" t="s">
        <v>298</v>
      </c>
      <c r="N327" s="100"/>
      <c r="O327" s="100"/>
      <c r="P327" s="99"/>
      <c r="Q327" s="99"/>
      <c r="R327" s="99"/>
      <c r="S327" s="99"/>
      <c r="T327" s="99"/>
      <c r="U327" s="99"/>
      <c r="V327" s="99"/>
      <c r="W327" s="99"/>
      <c r="X327" s="99"/>
      <c r="Y327" s="99"/>
    </row>
    <row r="328" ht="15.75" customHeight="1">
      <c r="A328" s="100" t="s">
        <v>1164</v>
      </c>
      <c r="B328" s="100"/>
      <c r="C328" s="100" t="s">
        <v>1165</v>
      </c>
      <c r="D328" s="101">
        <v>421985.0</v>
      </c>
      <c r="E328" s="100" t="s">
        <v>797</v>
      </c>
      <c r="F328" s="102" t="s">
        <v>1159</v>
      </c>
      <c r="G328" s="100" t="s">
        <v>1009</v>
      </c>
      <c r="H328" s="100" t="s">
        <v>822</v>
      </c>
      <c r="I328" s="103">
        <v>0.7430555555555556</v>
      </c>
      <c r="J328" s="103">
        <v>0.7638888888888888</v>
      </c>
      <c r="K328" s="100" t="s">
        <v>1160</v>
      </c>
      <c r="L328" s="100" t="s">
        <v>1118</v>
      </c>
      <c r="M328" s="100" t="s">
        <v>298</v>
      </c>
      <c r="N328" s="100"/>
      <c r="O328" s="100"/>
      <c r="P328" s="99"/>
      <c r="Q328" s="99"/>
      <c r="R328" s="99"/>
      <c r="S328" s="99"/>
      <c r="T328" s="99"/>
      <c r="U328" s="99"/>
      <c r="V328" s="99"/>
      <c r="W328" s="99"/>
      <c r="X328" s="99"/>
      <c r="Y328" s="99"/>
    </row>
    <row r="329" ht="15.75" customHeight="1">
      <c r="A329" s="100" t="s">
        <v>1164</v>
      </c>
      <c r="B329" s="100"/>
      <c r="C329" s="100" t="s">
        <v>1165</v>
      </c>
      <c r="D329" s="101">
        <v>415355.0</v>
      </c>
      <c r="E329" s="100" t="s">
        <v>797</v>
      </c>
      <c r="F329" s="102" t="s">
        <v>821</v>
      </c>
      <c r="G329" s="100" t="s">
        <v>799</v>
      </c>
      <c r="H329" s="100" t="s">
        <v>822</v>
      </c>
      <c r="I329" s="103">
        <v>0.7534722222222222</v>
      </c>
      <c r="J329" s="103">
        <v>0.7743055555555556</v>
      </c>
      <c r="K329" s="100" t="s">
        <v>1151</v>
      </c>
      <c r="L329" s="100" t="s">
        <v>1113</v>
      </c>
      <c r="M329" s="100" t="s">
        <v>298</v>
      </c>
      <c r="N329" s="100"/>
      <c r="O329" s="100"/>
      <c r="P329" s="99"/>
      <c r="Q329" s="99"/>
      <c r="R329" s="99"/>
      <c r="S329" s="99"/>
      <c r="T329" s="99"/>
      <c r="U329" s="99"/>
      <c r="V329" s="99"/>
      <c r="W329" s="99"/>
      <c r="X329" s="99"/>
      <c r="Y329" s="99"/>
    </row>
    <row r="330" ht="15.75" customHeight="1">
      <c r="A330" s="100" t="s">
        <v>1164</v>
      </c>
      <c r="B330" s="100"/>
      <c r="C330" s="100" t="s">
        <v>1165</v>
      </c>
      <c r="D330" s="101">
        <v>415708.0</v>
      </c>
      <c r="E330" s="100" t="s">
        <v>797</v>
      </c>
      <c r="F330" s="102" t="s">
        <v>827</v>
      </c>
      <c r="G330" s="100" t="s">
        <v>799</v>
      </c>
      <c r="H330" s="100" t="s">
        <v>828</v>
      </c>
      <c r="I330" s="103">
        <v>0.6875</v>
      </c>
      <c r="J330" s="103">
        <v>0.7083333333333334</v>
      </c>
      <c r="K330" s="100" t="s">
        <v>1151</v>
      </c>
      <c r="L330" s="100" t="s">
        <v>1111</v>
      </c>
      <c r="M330" s="100" t="s">
        <v>298</v>
      </c>
      <c r="N330" s="100"/>
      <c r="O330" s="100"/>
      <c r="P330" s="99"/>
      <c r="Q330" s="99"/>
      <c r="R330" s="99"/>
      <c r="S330" s="99"/>
      <c r="T330" s="99"/>
      <c r="U330" s="99"/>
      <c r="V330" s="99"/>
      <c r="W330" s="99"/>
      <c r="X330" s="99"/>
      <c r="Y330" s="99"/>
    </row>
    <row r="331" ht="15.75" customHeight="1">
      <c r="A331" s="100" t="s">
        <v>1164</v>
      </c>
      <c r="B331" s="100"/>
      <c r="C331" s="100" t="s">
        <v>1165</v>
      </c>
      <c r="D331" s="101">
        <v>415714.0</v>
      </c>
      <c r="E331" s="100" t="s">
        <v>797</v>
      </c>
      <c r="F331" s="102" t="s">
        <v>827</v>
      </c>
      <c r="G331" s="100" t="s">
        <v>799</v>
      </c>
      <c r="H331" s="100" t="s">
        <v>828</v>
      </c>
      <c r="I331" s="103">
        <v>0.7083333333333334</v>
      </c>
      <c r="J331" s="103">
        <v>0.7291666666666666</v>
      </c>
      <c r="K331" s="100" t="s">
        <v>1151</v>
      </c>
      <c r="L331" s="100" t="s">
        <v>1111</v>
      </c>
      <c r="M331" s="100" t="s">
        <v>298</v>
      </c>
      <c r="N331" s="100"/>
      <c r="O331" s="100"/>
      <c r="P331" s="99"/>
      <c r="Q331" s="99"/>
      <c r="R331" s="99"/>
      <c r="S331" s="99"/>
      <c r="T331" s="99"/>
      <c r="U331" s="99"/>
      <c r="V331" s="99"/>
      <c r="W331" s="99"/>
      <c r="X331" s="99"/>
      <c r="Y331" s="99"/>
    </row>
    <row r="332" ht="15.75" customHeight="1">
      <c r="A332" s="100" t="s">
        <v>1164</v>
      </c>
      <c r="B332" s="100"/>
      <c r="C332" s="100" t="s">
        <v>1165</v>
      </c>
      <c r="D332" s="101">
        <v>428048.0</v>
      </c>
      <c r="E332" s="100" t="s">
        <v>797</v>
      </c>
      <c r="F332" s="102" t="s">
        <v>827</v>
      </c>
      <c r="G332" s="100" t="s">
        <v>799</v>
      </c>
      <c r="H332" s="100" t="s">
        <v>828</v>
      </c>
      <c r="I332" s="103">
        <v>0.7083333333333334</v>
      </c>
      <c r="J332" s="103">
        <v>0.7291666666666666</v>
      </c>
      <c r="K332" s="100" t="s">
        <v>1151</v>
      </c>
      <c r="L332" s="100" t="s">
        <v>1137</v>
      </c>
      <c r="M332" s="100" t="s">
        <v>298</v>
      </c>
      <c r="N332" s="100"/>
      <c r="O332" s="100"/>
      <c r="P332" s="99"/>
      <c r="Q332" s="99"/>
      <c r="R332" s="99"/>
      <c r="S332" s="99"/>
      <c r="T332" s="99"/>
      <c r="U332" s="99"/>
      <c r="V332" s="99"/>
      <c r="W332" s="99"/>
      <c r="X332" s="99"/>
      <c r="Y332" s="99"/>
    </row>
    <row r="333" ht="15.75" customHeight="1">
      <c r="A333" s="100" t="s">
        <v>1164</v>
      </c>
      <c r="B333" s="100"/>
      <c r="C333" s="100" t="s">
        <v>1165</v>
      </c>
      <c r="D333" s="101">
        <v>415721.0</v>
      </c>
      <c r="E333" s="100" t="s">
        <v>797</v>
      </c>
      <c r="F333" s="102" t="s">
        <v>827</v>
      </c>
      <c r="G333" s="100" t="s">
        <v>799</v>
      </c>
      <c r="H333" s="100" t="s">
        <v>828</v>
      </c>
      <c r="I333" s="103">
        <v>0.7291666666666666</v>
      </c>
      <c r="J333" s="103">
        <v>0.75</v>
      </c>
      <c r="K333" s="100" t="s">
        <v>1151</v>
      </c>
      <c r="L333" s="100" t="s">
        <v>1111</v>
      </c>
      <c r="M333" s="100" t="s">
        <v>298</v>
      </c>
      <c r="N333" s="100"/>
      <c r="O333" s="100"/>
      <c r="P333" s="99"/>
      <c r="Q333" s="99"/>
      <c r="R333" s="99"/>
      <c r="S333" s="99"/>
      <c r="T333" s="99"/>
      <c r="U333" s="99"/>
      <c r="V333" s="99"/>
      <c r="W333" s="99"/>
      <c r="X333" s="99"/>
      <c r="Y333" s="99"/>
    </row>
    <row r="334" ht="15.75" customHeight="1">
      <c r="A334" s="100" t="s">
        <v>1164</v>
      </c>
      <c r="B334" s="100"/>
      <c r="C334" s="100" t="s">
        <v>1165</v>
      </c>
      <c r="D334" s="101">
        <v>415728.0</v>
      </c>
      <c r="E334" s="100" t="s">
        <v>797</v>
      </c>
      <c r="F334" s="102" t="s">
        <v>827</v>
      </c>
      <c r="G334" s="100" t="s">
        <v>799</v>
      </c>
      <c r="H334" s="100" t="s">
        <v>828</v>
      </c>
      <c r="I334" s="103">
        <v>0.75</v>
      </c>
      <c r="J334" s="103">
        <v>0.7708333333333334</v>
      </c>
      <c r="K334" s="100" t="s">
        <v>1151</v>
      </c>
      <c r="L334" s="100" t="s">
        <v>1111</v>
      </c>
      <c r="M334" s="100" t="s">
        <v>298</v>
      </c>
      <c r="N334" s="100"/>
      <c r="O334" s="100"/>
      <c r="P334" s="99"/>
      <c r="Q334" s="99"/>
      <c r="R334" s="99"/>
      <c r="S334" s="99"/>
      <c r="T334" s="99"/>
      <c r="U334" s="99"/>
      <c r="V334" s="99"/>
      <c r="W334" s="99"/>
      <c r="X334" s="99"/>
      <c r="Y334" s="99"/>
    </row>
    <row r="335" ht="15.75" customHeight="1">
      <c r="A335" s="100" t="s">
        <v>1164</v>
      </c>
      <c r="B335" s="100"/>
      <c r="C335" s="100" t="s">
        <v>1165</v>
      </c>
      <c r="D335" s="101">
        <v>428052.0</v>
      </c>
      <c r="E335" s="100" t="s">
        <v>797</v>
      </c>
      <c r="F335" s="102" t="s">
        <v>827</v>
      </c>
      <c r="G335" s="100" t="s">
        <v>799</v>
      </c>
      <c r="H335" s="100" t="s">
        <v>828</v>
      </c>
      <c r="I335" s="103">
        <v>0.75</v>
      </c>
      <c r="J335" s="103">
        <v>0.7708333333333334</v>
      </c>
      <c r="K335" s="100" t="s">
        <v>1151</v>
      </c>
      <c r="L335" s="100" t="s">
        <v>1137</v>
      </c>
      <c r="M335" s="100" t="s">
        <v>298</v>
      </c>
      <c r="N335" s="100"/>
      <c r="O335" s="100"/>
      <c r="P335" s="99"/>
      <c r="Q335" s="99"/>
      <c r="R335" s="99"/>
      <c r="S335" s="99"/>
      <c r="T335" s="99"/>
      <c r="U335" s="99"/>
      <c r="V335" s="99"/>
      <c r="W335" s="99"/>
      <c r="X335" s="99"/>
      <c r="Y335" s="99"/>
    </row>
    <row r="336" ht="15.75" customHeight="1">
      <c r="A336" s="100" t="s">
        <v>1164</v>
      </c>
      <c r="B336" s="100"/>
      <c r="C336" s="100" t="s">
        <v>1165</v>
      </c>
      <c r="D336" s="101">
        <v>415736.0</v>
      </c>
      <c r="E336" s="100" t="s">
        <v>797</v>
      </c>
      <c r="F336" s="102" t="s">
        <v>827</v>
      </c>
      <c r="G336" s="100" t="s">
        <v>799</v>
      </c>
      <c r="H336" s="100" t="s">
        <v>828</v>
      </c>
      <c r="I336" s="103">
        <v>0.7708333333333334</v>
      </c>
      <c r="J336" s="103">
        <v>0.7916666666666666</v>
      </c>
      <c r="K336" s="100" t="s">
        <v>1151</v>
      </c>
      <c r="L336" s="100" t="s">
        <v>1111</v>
      </c>
      <c r="M336" s="100" t="s">
        <v>298</v>
      </c>
      <c r="N336" s="100"/>
      <c r="O336" s="100"/>
      <c r="P336" s="99"/>
      <c r="Q336" s="99"/>
      <c r="R336" s="99"/>
      <c r="S336" s="99"/>
      <c r="T336" s="99"/>
      <c r="U336" s="99"/>
      <c r="V336" s="99"/>
      <c r="W336" s="99"/>
      <c r="X336" s="99"/>
      <c r="Y336" s="99"/>
    </row>
    <row r="337" ht="15.75" customHeight="1">
      <c r="A337" s="100" t="s">
        <v>1164</v>
      </c>
      <c r="B337" s="100"/>
      <c r="C337" s="100" t="s">
        <v>1165</v>
      </c>
      <c r="D337" s="101">
        <v>415977.0</v>
      </c>
      <c r="E337" s="100" t="s">
        <v>797</v>
      </c>
      <c r="F337" s="102" t="s">
        <v>831</v>
      </c>
      <c r="G337" s="100" t="s">
        <v>799</v>
      </c>
      <c r="H337" s="100" t="s">
        <v>832</v>
      </c>
      <c r="I337" s="103">
        <v>0.6909722222222222</v>
      </c>
      <c r="J337" s="103">
        <v>0.7118055555555556</v>
      </c>
      <c r="K337" s="100" t="s">
        <v>1151</v>
      </c>
      <c r="L337" s="100" t="s">
        <v>1113</v>
      </c>
      <c r="M337" s="100" t="s">
        <v>298</v>
      </c>
      <c r="N337" s="100"/>
      <c r="O337" s="100"/>
      <c r="P337" s="99"/>
      <c r="Q337" s="99"/>
      <c r="R337" s="99"/>
      <c r="S337" s="99"/>
      <c r="T337" s="99"/>
      <c r="U337" s="99"/>
      <c r="V337" s="99"/>
      <c r="W337" s="99"/>
      <c r="X337" s="99"/>
      <c r="Y337" s="99"/>
    </row>
    <row r="338" ht="15.75" customHeight="1">
      <c r="A338" s="100" t="s">
        <v>1164</v>
      </c>
      <c r="B338" s="100"/>
      <c r="C338" s="100" t="s">
        <v>1165</v>
      </c>
      <c r="D338" s="101">
        <v>415481.0</v>
      </c>
      <c r="E338" s="100" t="s">
        <v>797</v>
      </c>
      <c r="F338" s="102" t="s">
        <v>831</v>
      </c>
      <c r="G338" s="100" t="s">
        <v>799</v>
      </c>
      <c r="H338" s="100" t="s">
        <v>832</v>
      </c>
      <c r="I338" s="103">
        <v>0.71875</v>
      </c>
      <c r="J338" s="103">
        <v>0.7395833333333334</v>
      </c>
      <c r="K338" s="100" t="s">
        <v>1151</v>
      </c>
      <c r="L338" s="100" t="s">
        <v>1115</v>
      </c>
      <c r="M338" s="100" t="s">
        <v>298</v>
      </c>
      <c r="N338" s="100"/>
      <c r="O338" s="100"/>
      <c r="P338" s="99"/>
      <c r="Q338" s="99"/>
      <c r="R338" s="99"/>
      <c r="S338" s="99"/>
      <c r="T338" s="99"/>
      <c r="U338" s="99"/>
      <c r="V338" s="99"/>
      <c r="W338" s="99"/>
      <c r="X338" s="99"/>
      <c r="Y338" s="99"/>
    </row>
    <row r="339" ht="15.75" customHeight="1">
      <c r="A339" s="100" t="s">
        <v>1164</v>
      </c>
      <c r="B339" s="100"/>
      <c r="C339" s="100" t="s">
        <v>1165</v>
      </c>
      <c r="D339" s="101">
        <v>422236.0</v>
      </c>
      <c r="E339" s="100" t="s">
        <v>797</v>
      </c>
      <c r="F339" s="102" t="s">
        <v>1136</v>
      </c>
      <c r="G339" s="100" t="s">
        <v>1009</v>
      </c>
      <c r="H339" s="100" t="s">
        <v>832</v>
      </c>
      <c r="I339" s="103">
        <v>0.7222222222222222</v>
      </c>
      <c r="J339" s="103">
        <v>0.7430555555555556</v>
      </c>
      <c r="K339" s="100" t="s">
        <v>1160</v>
      </c>
      <c r="L339" s="100" t="s">
        <v>1118</v>
      </c>
      <c r="M339" s="100" t="s">
        <v>298</v>
      </c>
      <c r="N339" s="100"/>
      <c r="O339" s="100"/>
      <c r="P339" s="99"/>
      <c r="Q339" s="99"/>
      <c r="R339" s="99"/>
      <c r="S339" s="99"/>
      <c r="T339" s="99"/>
      <c r="U339" s="99"/>
      <c r="V339" s="99"/>
      <c r="W339" s="99"/>
      <c r="X339" s="99"/>
      <c r="Y339" s="99"/>
    </row>
    <row r="340" ht="15.75" customHeight="1">
      <c r="A340" s="100" t="s">
        <v>1164</v>
      </c>
      <c r="B340" s="100"/>
      <c r="C340" s="100" t="s">
        <v>1165</v>
      </c>
      <c r="D340" s="101">
        <v>415982.0</v>
      </c>
      <c r="E340" s="100" t="s">
        <v>797</v>
      </c>
      <c r="F340" s="102" t="s">
        <v>831</v>
      </c>
      <c r="G340" s="100" t="s">
        <v>799</v>
      </c>
      <c r="H340" s="100" t="s">
        <v>832</v>
      </c>
      <c r="I340" s="103">
        <v>0.7534722222222222</v>
      </c>
      <c r="J340" s="103">
        <v>0.7743055555555556</v>
      </c>
      <c r="K340" s="100" t="s">
        <v>1151</v>
      </c>
      <c r="L340" s="100" t="s">
        <v>1113</v>
      </c>
      <c r="M340" s="100" t="s">
        <v>298</v>
      </c>
      <c r="N340" s="100"/>
      <c r="O340" s="100"/>
      <c r="P340" s="99"/>
      <c r="Q340" s="99"/>
      <c r="R340" s="99"/>
      <c r="S340" s="99"/>
      <c r="T340" s="99"/>
      <c r="U340" s="99"/>
      <c r="V340" s="99"/>
      <c r="W340" s="99"/>
      <c r="X340" s="99"/>
      <c r="Y340" s="99"/>
    </row>
    <row r="341" ht="15.75" customHeight="1">
      <c r="A341" s="100" t="s">
        <v>1164</v>
      </c>
      <c r="B341" s="100"/>
      <c r="C341" s="100" t="s">
        <v>1165</v>
      </c>
      <c r="D341" s="101">
        <v>440128.0</v>
      </c>
      <c r="E341" s="100" t="s">
        <v>797</v>
      </c>
      <c r="F341" s="102" t="s">
        <v>831</v>
      </c>
      <c r="G341" s="100" t="s">
        <v>799</v>
      </c>
      <c r="H341" s="100" t="s">
        <v>832</v>
      </c>
      <c r="I341" s="103">
        <v>0.7604166666666666</v>
      </c>
      <c r="J341" s="103">
        <v>0.78125</v>
      </c>
      <c r="K341" s="100" t="s">
        <v>1151</v>
      </c>
      <c r="L341" s="100" t="s">
        <v>1115</v>
      </c>
      <c r="M341" s="100" t="s">
        <v>298</v>
      </c>
      <c r="N341" s="100"/>
      <c r="O341" s="100"/>
      <c r="P341" s="99"/>
      <c r="Q341" s="99"/>
      <c r="R341" s="99"/>
      <c r="S341" s="99"/>
      <c r="T341" s="99"/>
      <c r="U341" s="99"/>
      <c r="V341" s="99"/>
      <c r="W341" s="99"/>
      <c r="X341" s="99"/>
      <c r="Y341" s="99"/>
    </row>
    <row r="342" ht="15.75" customHeight="1">
      <c r="A342" s="100" t="s">
        <v>1164</v>
      </c>
      <c r="B342" s="100"/>
      <c r="C342" s="100" t="s">
        <v>1165</v>
      </c>
      <c r="D342" s="101">
        <v>415986.0</v>
      </c>
      <c r="E342" s="100" t="s">
        <v>797</v>
      </c>
      <c r="F342" s="102" t="s">
        <v>831</v>
      </c>
      <c r="G342" s="100" t="s">
        <v>799</v>
      </c>
      <c r="H342" s="100" t="s">
        <v>832</v>
      </c>
      <c r="I342" s="103">
        <v>0.7743055555555556</v>
      </c>
      <c r="J342" s="103">
        <v>0.7951388888888888</v>
      </c>
      <c r="K342" s="100" t="s">
        <v>1151</v>
      </c>
      <c r="L342" s="100" t="s">
        <v>1113</v>
      </c>
      <c r="M342" s="100" t="s">
        <v>298</v>
      </c>
      <c r="N342" s="100"/>
      <c r="O342" s="100"/>
      <c r="P342" s="99"/>
      <c r="Q342" s="99"/>
      <c r="R342" s="99"/>
      <c r="S342" s="99"/>
      <c r="T342" s="99"/>
      <c r="U342" s="99"/>
      <c r="V342" s="99"/>
      <c r="W342" s="99"/>
      <c r="X342" s="99"/>
      <c r="Y342" s="99"/>
    </row>
    <row r="343" ht="15.75" customHeight="1">
      <c r="A343" s="100" t="s">
        <v>1164</v>
      </c>
      <c r="B343" s="100"/>
      <c r="C343" s="100" t="s">
        <v>1165</v>
      </c>
      <c r="D343" s="101">
        <v>422237.0</v>
      </c>
      <c r="E343" s="100" t="s">
        <v>797</v>
      </c>
      <c r="F343" s="102" t="s">
        <v>1136</v>
      </c>
      <c r="G343" s="100" t="s">
        <v>1009</v>
      </c>
      <c r="H343" s="100" t="s">
        <v>832</v>
      </c>
      <c r="I343" s="103">
        <v>0.7847222222222222</v>
      </c>
      <c r="J343" s="103">
        <v>0.8055555555555556</v>
      </c>
      <c r="K343" s="100" t="s">
        <v>1160</v>
      </c>
      <c r="L343" s="100" t="s">
        <v>1118</v>
      </c>
      <c r="M343" s="100" t="s">
        <v>298</v>
      </c>
      <c r="N343" s="100"/>
      <c r="O343" s="100"/>
      <c r="P343" s="99"/>
      <c r="Q343" s="99"/>
      <c r="R343" s="99"/>
      <c r="S343" s="99"/>
      <c r="T343" s="99"/>
      <c r="U343" s="99"/>
      <c r="V343" s="99"/>
      <c r="W343" s="99"/>
      <c r="X343" s="99"/>
      <c r="Y343" s="99"/>
    </row>
    <row r="344" ht="15.75" customHeight="1">
      <c r="A344" s="100" t="s">
        <v>1164</v>
      </c>
      <c r="B344" s="100"/>
      <c r="C344" s="100" t="s">
        <v>1165</v>
      </c>
      <c r="D344" s="101">
        <v>415753.0</v>
      </c>
      <c r="E344" s="100" t="s">
        <v>797</v>
      </c>
      <c r="F344" s="102" t="s">
        <v>833</v>
      </c>
      <c r="G344" s="100" t="s">
        <v>1009</v>
      </c>
      <c r="H344" s="100" t="s">
        <v>834</v>
      </c>
      <c r="I344" s="103">
        <v>0.6875</v>
      </c>
      <c r="J344" s="103">
        <v>0.7083333333333334</v>
      </c>
      <c r="K344" s="100" t="s">
        <v>1160</v>
      </c>
      <c r="L344" s="100" t="s">
        <v>1111</v>
      </c>
      <c r="M344" s="100" t="s">
        <v>298</v>
      </c>
      <c r="N344" s="100"/>
      <c r="O344" s="100"/>
      <c r="P344" s="99"/>
      <c r="Q344" s="99"/>
      <c r="R344" s="99"/>
      <c r="S344" s="99"/>
      <c r="T344" s="99"/>
      <c r="U344" s="99"/>
      <c r="V344" s="99"/>
      <c r="W344" s="99"/>
      <c r="X344" s="99"/>
      <c r="Y344" s="99"/>
    </row>
    <row r="345" ht="15.75" customHeight="1">
      <c r="A345" s="100" t="s">
        <v>1164</v>
      </c>
      <c r="B345" s="100"/>
      <c r="C345" s="100" t="s">
        <v>1165</v>
      </c>
      <c r="D345" s="101">
        <v>425243.0</v>
      </c>
      <c r="E345" s="100" t="s">
        <v>797</v>
      </c>
      <c r="F345" s="102" t="s">
        <v>1116</v>
      </c>
      <c r="G345" s="100" t="s">
        <v>1009</v>
      </c>
      <c r="H345" s="100" t="s">
        <v>834</v>
      </c>
      <c r="I345" s="103">
        <v>0.7013888888888888</v>
      </c>
      <c r="J345" s="103">
        <v>0.7222222222222222</v>
      </c>
      <c r="K345" s="100" t="s">
        <v>1160</v>
      </c>
      <c r="L345" s="100" t="s">
        <v>1118</v>
      </c>
      <c r="M345" s="100" t="s">
        <v>298</v>
      </c>
      <c r="N345" s="100"/>
      <c r="O345" s="100"/>
      <c r="P345" s="99"/>
      <c r="Q345" s="99"/>
      <c r="R345" s="99"/>
      <c r="S345" s="99"/>
      <c r="T345" s="99"/>
      <c r="U345" s="99"/>
      <c r="V345" s="99"/>
      <c r="W345" s="99"/>
      <c r="X345" s="99"/>
      <c r="Y345" s="99"/>
    </row>
    <row r="346" ht="15.75" customHeight="1">
      <c r="A346" s="100" t="s">
        <v>1164</v>
      </c>
      <c r="B346" s="100"/>
      <c r="C346" s="100" t="s">
        <v>1165</v>
      </c>
      <c r="D346" s="101">
        <v>415762.0</v>
      </c>
      <c r="E346" s="100" t="s">
        <v>797</v>
      </c>
      <c r="F346" s="104" t="s">
        <v>833</v>
      </c>
      <c r="G346" s="100" t="s">
        <v>1009</v>
      </c>
      <c r="H346" s="100" t="s">
        <v>834</v>
      </c>
      <c r="I346" s="103">
        <v>0.7083333333333334</v>
      </c>
      <c r="J346" s="103">
        <v>0.7291666666666666</v>
      </c>
      <c r="K346" s="100" t="s">
        <v>1160</v>
      </c>
      <c r="L346" s="100" t="s">
        <v>1111</v>
      </c>
      <c r="M346" s="100" t="s">
        <v>298</v>
      </c>
      <c r="N346" s="100"/>
      <c r="O346" s="100"/>
      <c r="P346" s="99"/>
      <c r="Q346" s="99"/>
      <c r="R346" s="99"/>
      <c r="S346" s="99"/>
      <c r="T346" s="99"/>
      <c r="U346" s="99"/>
      <c r="V346" s="99"/>
      <c r="W346" s="99"/>
      <c r="X346" s="99"/>
      <c r="Y346" s="99"/>
    </row>
    <row r="347" ht="15.75" customHeight="1">
      <c r="A347" s="100" t="s">
        <v>1164</v>
      </c>
      <c r="B347" s="100"/>
      <c r="C347" s="100" t="s">
        <v>1165</v>
      </c>
      <c r="D347" s="101">
        <v>428056.0</v>
      </c>
      <c r="E347" s="100" t="s">
        <v>797</v>
      </c>
      <c r="F347" s="102" t="s">
        <v>833</v>
      </c>
      <c r="G347" s="100" t="s">
        <v>799</v>
      </c>
      <c r="H347" s="100" t="s">
        <v>834</v>
      </c>
      <c r="I347" s="103">
        <v>0.7083333333333334</v>
      </c>
      <c r="J347" s="103">
        <v>0.7291666666666666</v>
      </c>
      <c r="K347" s="100" t="s">
        <v>1151</v>
      </c>
      <c r="L347" s="100" t="s">
        <v>1137</v>
      </c>
      <c r="M347" s="100" t="s">
        <v>298</v>
      </c>
      <c r="N347" s="100"/>
      <c r="O347" s="100"/>
      <c r="P347" s="99"/>
      <c r="Q347" s="99"/>
      <c r="R347" s="99"/>
      <c r="S347" s="99"/>
      <c r="T347" s="99"/>
      <c r="U347" s="99"/>
      <c r="V347" s="99"/>
      <c r="W347" s="99"/>
      <c r="X347" s="99"/>
      <c r="Y347" s="99"/>
    </row>
    <row r="348" ht="15.75" customHeight="1">
      <c r="A348" s="100" t="s">
        <v>1164</v>
      </c>
      <c r="B348" s="100"/>
      <c r="C348" s="100" t="s">
        <v>1165</v>
      </c>
      <c r="D348" s="101">
        <v>425246.0</v>
      </c>
      <c r="E348" s="100" t="s">
        <v>797</v>
      </c>
      <c r="F348" s="102" t="s">
        <v>1116</v>
      </c>
      <c r="G348" s="100" t="s">
        <v>1009</v>
      </c>
      <c r="H348" s="100" t="s">
        <v>834</v>
      </c>
      <c r="I348" s="103">
        <v>0.7222222222222222</v>
      </c>
      <c r="J348" s="103">
        <v>0.7430555555555556</v>
      </c>
      <c r="K348" s="100" t="s">
        <v>1160</v>
      </c>
      <c r="L348" s="100" t="s">
        <v>1118</v>
      </c>
      <c r="M348" s="100" t="s">
        <v>298</v>
      </c>
      <c r="N348" s="100"/>
      <c r="O348" s="100"/>
      <c r="P348" s="99"/>
      <c r="Q348" s="99"/>
      <c r="R348" s="99"/>
      <c r="S348" s="99"/>
      <c r="T348" s="99"/>
      <c r="U348" s="99"/>
      <c r="V348" s="99"/>
      <c r="W348" s="99"/>
      <c r="X348" s="99"/>
      <c r="Y348" s="99"/>
    </row>
    <row r="349" ht="15.75" customHeight="1">
      <c r="A349" s="100" t="s">
        <v>1164</v>
      </c>
      <c r="B349" s="100"/>
      <c r="C349" s="100" t="s">
        <v>1165</v>
      </c>
      <c r="D349" s="101">
        <v>415766.0</v>
      </c>
      <c r="E349" s="100" t="s">
        <v>797</v>
      </c>
      <c r="F349" s="102" t="s">
        <v>833</v>
      </c>
      <c r="G349" s="100" t="s">
        <v>1009</v>
      </c>
      <c r="H349" s="100" t="s">
        <v>834</v>
      </c>
      <c r="I349" s="103">
        <v>0.7291666666666666</v>
      </c>
      <c r="J349" s="103">
        <v>0.75</v>
      </c>
      <c r="K349" s="100" t="s">
        <v>1160</v>
      </c>
      <c r="L349" s="100" t="s">
        <v>1111</v>
      </c>
      <c r="M349" s="100" t="s">
        <v>298</v>
      </c>
      <c r="N349" s="100"/>
      <c r="O349" s="100"/>
      <c r="P349" s="99"/>
      <c r="Q349" s="99"/>
      <c r="R349" s="99"/>
      <c r="S349" s="99"/>
      <c r="T349" s="99"/>
      <c r="U349" s="99"/>
      <c r="V349" s="99"/>
      <c r="W349" s="99"/>
      <c r="X349" s="99"/>
      <c r="Y349" s="99"/>
    </row>
    <row r="350" ht="15.75" customHeight="1">
      <c r="A350" s="100" t="s">
        <v>1164</v>
      </c>
      <c r="B350" s="100"/>
      <c r="C350" s="100" t="s">
        <v>1165</v>
      </c>
      <c r="D350" s="101">
        <v>415997.0</v>
      </c>
      <c r="E350" s="100" t="s">
        <v>797</v>
      </c>
      <c r="F350" s="102" t="s">
        <v>833</v>
      </c>
      <c r="G350" s="100" t="s">
        <v>803</v>
      </c>
      <c r="H350" s="100" t="s">
        <v>834</v>
      </c>
      <c r="I350" s="103">
        <v>0.7326388888888888</v>
      </c>
      <c r="J350" s="103">
        <v>0.7534722222222222</v>
      </c>
      <c r="K350" s="100" t="s">
        <v>1157</v>
      </c>
      <c r="L350" s="100" t="s">
        <v>1113</v>
      </c>
      <c r="M350" s="100" t="s">
        <v>298</v>
      </c>
      <c r="N350" s="100"/>
      <c r="O350" s="100"/>
      <c r="P350" s="99"/>
      <c r="Q350" s="99"/>
      <c r="R350" s="99"/>
      <c r="S350" s="99"/>
      <c r="T350" s="99"/>
      <c r="U350" s="99"/>
      <c r="V350" s="99"/>
      <c r="W350" s="99"/>
      <c r="X350" s="99"/>
      <c r="Y350" s="99"/>
    </row>
    <row r="351" ht="15.75" customHeight="1">
      <c r="A351" s="100" t="s">
        <v>1164</v>
      </c>
      <c r="B351" s="100"/>
      <c r="C351" s="100" t="s">
        <v>1165</v>
      </c>
      <c r="D351" s="101">
        <v>425250.0</v>
      </c>
      <c r="E351" s="100" t="s">
        <v>797</v>
      </c>
      <c r="F351" s="102" t="s">
        <v>1116</v>
      </c>
      <c r="G351" s="100" t="s">
        <v>1009</v>
      </c>
      <c r="H351" s="100" t="s">
        <v>834</v>
      </c>
      <c r="I351" s="103">
        <v>0.7430555555555556</v>
      </c>
      <c r="J351" s="103">
        <v>0.7638888888888888</v>
      </c>
      <c r="K351" s="100" t="s">
        <v>1160</v>
      </c>
      <c r="L351" s="100" t="s">
        <v>1118</v>
      </c>
      <c r="M351" s="100" t="s">
        <v>298</v>
      </c>
      <c r="N351" s="100"/>
      <c r="O351" s="100"/>
      <c r="P351" s="99"/>
      <c r="Q351" s="99"/>
      <c r="R351" s="99"/>
      <c r="S351" s="99"/>
      <c r="T351" s="99"/>
      <c r="U351" s="99"/>
      <c r="V351" s="99"/>
      <c r="W351" s="99"/>
      <c r="X351" s="99"/>
      <c r="Y351" s="99"/>
    </row>
    <row r="352" ht="15.75" customHeight="1">
      <c r="A352" s="100" t="s">
        <v>1164</v>
      </c>
      <c r="B352" s="100"/>
      <c r="C352" s="100" t="s">
        <v>1165</v>
      </c>
      <c r="D352" s="101">
        <v>428060.0</v>
      </c>
      <c r="E352" s="100" t="s">
        <v>797</v>
      </c>
      <c r="F352" s="102" t="s">
        <v>833</v>
      </c>
      <c r="G352" s="100" t="s">
        <v>799</v>
      </c>
      <c r="H352" s="100" t="s">
        <v>834</v>
      </c>
      <c r="I352" s="103">
        <v>0.75</v>
      </c>
      <c r="J352" s="103">
        <v>0.7708333333333334</v>
      </c>
      <c r="K352" s="100" t="s">
        <v>1151</v>
      </c>
      <c r="L352" s="100" t="s">
        <v>1137</v>
      </c>
      <c r="M352" s="100" t="s">
        <v>298</v>
      </c>
      <c r="N352" s="100"/>
      <c r="O352" s="100"/>
      <c r="P352" s="99"/>
      <c r="Q352" s="99"/>
      <c r="R352" s="99"/>
      <c r="S352" s="99"/>
      <c r="T352" s="99"/>
      <c r="U352" s="99"/>
      <c r="V352" s="99"/>
      <c r="W352" s="99"/>
      <c r="X352" s="99"/>
      <c r="Y352" s="99"/>
    </row>
    <row r="353" ht="15.75" customHeight="1">
      <c r="A353" s="100" t="s">
        <v>1164</v>
      </c>
      <c r="B353" s="100"/>
      <c r="C353" s="100" t="s">
        <v>1165</v>
      </c>
      <c r="D353" s="101">
        <v>416002.0</v>
      </c>
      <c r="E353" s="100" t="s">
        <v>797</v>
      </c>
      <c r="F353" s="102" t="s">
        <v>833</v>
      </c>
      <c r="G353" s="100" t="s">
        <v>803</v>
      </c>
      <c r="H353" s="100" t="s">
        <v>834</v>
      </c>
      <c r="I353" s="103">
        <v>0.7534722222222222</v>
      </c>
      <c r="J353" s="103">
        <v>0.7743055555555556</v>
      </c>
      <c r="K353" s="100" t="s">
        <v>1157</v>
      </c>
      <c r="L353" s="100" t="s">
        <v>1113</v>
      </c>
      <c r="M353" s="100" t="s">
        <v>298</v>
      </c>
      <c r="N353" s="100"/>
      <c r="O353" s="100"/>
      <c r="P353" s="99"/>
      <c r="Q353" s="99"/>
      <c r="R353" s="99"/>
      <c r="S353" s="99"/>
      <c r="T353" s="99"/>
      <c r="U353" s="99"/>
      <c r="V353" s="99"/>
      <c r="W353" s="99"/>
      <c r="X353" s="99"/>
      <c r="Y353" s="99"/>
    </row>
    <row r="354" ht="15.75" customHeight="1">
      <c r="A354" s="100" t="s">
        <v>1164</v>
      </c>
      <c r="B354" s="100"/>
      <c r="C354" s="100" t="s">
        <v>1165</v>
      </c>
      <c r="D354" s="101">
        <v>415775.0</v>
      </c>
      <c r="E354" s="100" t="s">
        <v>797</v>
      </c>
      <c r="F354" s="102" t="s">
        <v>833</v>
      </c>
      <c r="G354" s="100" t="s">
        <v>1009</v>
      </c>
      <c r="H354" s="100" t="s">
        <v>834</v>
      </c>
      <c r="I354" s="103">
        <v>0.7708333333333334</v>
      </c>
      <c r="J354" s="103">
        <v>0.7916666666666666</v>
      </c>
      <c r="K354" s="100" t="s">
        <v>1160</v>
      </c>
      <c r="L354" s="100" t="s">
        <v>1111</v>
      </c>
      <c r="M354" s="100" t="s">
        <v>298</v>
      </c>
      <c r="N354" s="100"/>
      <c r="O354" s="100"/>
      <c r="P354" s="99"/>
      <c r="Q354" s="99"/>
      <c r="R354" s="99"/>
      <c r="S354" s="99"/>
      <c r="T354" s="99"/>
      <c r="U354" s="99"/>
      <c r="V354" s="99"/>
      <c r="W354" s="99"/>
      <c r="X354" s="99"/>
      <c r="Y354" s="99"/>
    </row>
    <row r="355" ht="15.75" customHeight="1">
      <c r="A355" s="100" t="s">
        <v>1164</v>
      </c>
      <c r="B355" s="100"/>
      <c r="C355" s="100" t="s">
        <v>1165</v>
      </c>
      <c r="D355" s="101">
        <v>416009.0</v>
      </c>
      <c r="E355" s="100" t="s">
        <v>797</v>
      </c>
      <c r="F355" s="102" t="s">
        <v>833</v>
      </c>
      <c r="G355" s="100" t="s">
        <v>803</v>
      </c>
      <c r="H355" s="100" t="s">
        <v>834</v>
      </c>
      <c r="I355" s="103">
        <v>0.7743055555555556</v>
      </c>
      <c r="J355" s="103">
        <v>0.7951388888888888</v>
      </c>
      <c r="K355" s="100" t="s">
        <v>1157</v>
      </c>
      <c r="L355" s="100" t="s">
        <v>1113</v>
      </c>
      <c r="M355" s="100" t="s">
        <v>298</v>
      </c>
      <c r="N355" s="100"/>
      <c r="O355" s="100"/>
      <c r="P355" s="99"/>
      <c r="Q355" s="99"/>
      <c r="R355" s="99"/>
      <c r="S355" s="99"/>
      <c r="T355" s="99"/>
      <c r="U355" s="99"/>
      <c r="V355" s="99"/>
      <c r="W355" s="99"/>
      <c r="X355" s="99"/>
      <c r="Y355" s="99"/>
    </row>
    <row r="356" ht="15.75" customHeight="1">
      <c r="A356" s="100" t="s">
        <v>1164</v>
      </c>
      <c r="B356" s="100"/>
      <c r="C356" s="100" t="s">
        <v>1165</v>
      </c>
      <c r="D356" s="101">
        <v>416047.0</v>
      </c>
      <c r="E356" s="100" t="s">
        <v>797</v>
      </c>
      <c r="F356" s="102" t="s">
        <v>798</v>
      </c>
      <c r="G356" s="100" t="s">
        <v>803</v>
      </c>
      <c r="H356" s="100" t="s">
        <v>800</v>
      </c>
      <c r="I356" s="103">
        <v>0.3854166666666667</v>
      </c>
      <c r="J356" s="103">
        <v>0.40625</v>
      </c>
      <c r="K356" s="100" t="s">
        <v>1157</v>
      </c>
      <c r="L356" s="100" t="s">
        <v>1113</v>
      </c>
      <c r="M356" s="100" t="s">
        <v>298</v>
      </c>
      <c r="N356" s="100"/>
      <c r="O356" s="100"/>
      <c r="P356" s="99"/>
      <c r="Q356" s="99"/>
      <c r="R356" s="99"/>
      <c r="S356" s="99"/>
      <c r="T356" s="99"/>
      <c r="U356" s="99"/>
      <c r="V356" s="99"/>
      <c r="W356" s="99"/>
      <c r="X356" s="99"/>
      <c r="Y356" s="99"/>
    </row>
    <row r="357" ht="15.75" customHeight="1">
      <c r="A357" s="100" t="s">
        <v>1164</v>
      </c>
      <c r="B357" s="100"/>
      <c r="C357" s="100" t="s">
        <v>1165</v>
      </c>
      <c r="D357" s="101">
        <v>415133.0</v>
      </c>
      <c r="E357" s="100" t="s">
        <v>797</v>
      </c>
      <c r="F357" s="102" t="s">
        <v>798</v>
      </c>
      <c r="G357" s="100" t="s">
        <v>799</v>
      </c>
      <c r="H357" s="100" t="s">
        <v>800</v>
      </c>
      <c r="I357" s="103">
        <v>0.40625</v>
      </c>
      <c r="J357" s="103">
        <v>0.4270833333333333</v>
      </c>
      <c r="K357" s="100" t="s">
        <v>1151</v>
      </c>
      <c r="L357" s="100" t="s">
        <v>1119</v>
      </c>
      <c r="M357" s="100" t="s">
        <v>298</v>
      </c>
      <c r="N357" s="100"/>
      <c r="O357" s="100"/>
      <c r="P357" s="99"/>
      <c r="Q357" s="99"/>
      <c r="R357" s="99"/>
      <c r="S357" s="99"/>
      <c r="T357" s="99"/>
      <c r="U357" s="99"/>
      <c r="V357" s="99"/>
      <c r="W357" s="99"/>
      <c r="X357" s="99"/>
      <c r="Y357" s="99"/>
    </row>
    <row r="358" ht="15.75" customHeight="1">
      <c r="A358" s="100" t="s">
        <v>1164</v>
      </c>
      <c r="B358" s="100"/>
      <c r="C358" s="100" t="s">
        <v>1165</v>
      </c>
      <c r="D358" s="101">
        <v>416049.0</v>
      </c>
      <c r="E358" s="100" t="s">
        <v>797</v>
      </c>
      <c r="F358" s="102" t="s">
        <v>798</v>
      </c>
      <c r="G358" s="100" t="s">
        <v>803</v>
      </c>
      <c r="H358" s="100" t="s">
        <v>800</v>
      </c>
      <c r="I358" s="103">
        <v>0.40625</v>
      </c>
      <c r="J358" s="103">
        <v>0.4270833333333333</v>
      </c>
      <c r="K358" s="100" t="s">
        <v>1157</v>
      </c>
      <c r="L358" s="100" t="s">
        <v>1113</v>
      </c>
      <c r="M358" s="100" t="s">
        <v>298</v>
      </c>
      <c r="N358" s="100"/>
      <c r="O358" s="100"/>
      <c r="P358" s="99"/>
      <c r="Q358" s="99"/>
      <c r="R358" s="99"/>
      <c r="S358" s="99"/>
      <c r="T358" s="99"/>
      <c r="U358" s="99"/>
      <c r="V358" s="99"/>
      <c r="W358" s="99"/>
      <c r="X358" s="99"/>
      <c r="Y358" s="99"/>
    </row>
    <row r="359" ht="15.75" customHeight="1">
      <c r="A359" s="100" t="s">
        <v>1164</v>
      </c>
      <c r="B359" s="100"/>
      <c r="C359" s="100" t="s">
        <v>1165</v>
      </c>
      <c r="D359" s="101">
        <v>425504.0</v>
      </c>
      <c r="E359" s="100" t="s">
        <v>797</v>
      </c>
      <c r="F359" s="102" t="s">
        <v>1120</v>
      </c>
      <c r="G359" s="100" t="s">
        <v>1009</v>
      </c>
      <c r="H359" s="100" t="s">
        <v>800</v>
      </c>
      <c r="I359" s="103">
        <v>0.4305555555555556</v>
      </c>
      <c r="J359" s="103">
        <v>0.4513888888888889</v>
      </c>
      <c r="K359" s="100" t="s">
        <v>1160</v>
      </c>
      <c r="L359" s="100" t="s">
        <v>1118</v>
      </c>
      <c r="M359" s="100" t="s">
        <v>298</v>
      </c>
      <c r="N359" s="100"/>
      <c r="O359" s="100"/>
      <c r="P359" s="99"/>
      <c r="Q359" s="99"/>
      <c r="R359" s="99"/>
      <c r="S359" s="99"/>
      <c r="T359" s="99"/>
      <c r="U359" s="99"/>
      <c r="V359" s="99"/>
      <c r="W359" s="99"/>
      <c r="X359" s="99"/>
      <c r="Y359" s="99"/>
    </row>
    <row r="360" ht="15.75" customHeight="1">
      <c r="A360" s="100" t="s">
        <v>1164</v>
      </c>
      <c r="B360" s="100"/>
      <c r="C360" s="100" t="s">
        <v>1165</v>
      </c>
      <c r="D360" s="101">
        <v>415136.0</v>
      </c>
      <c r="E360" s="100" t="s">
        <v>797</v>
      </c>
      <c r="F360" s="102" t="s">
        <v>798</v>
      </c>
      <c r="G360" s="100" t="s">
        <v>799</v>
      </c>
      <c r="H360" s="100" t="s">
        <v>800</v>
      </c>
      <c r="I360" s="103">
        <v>0.4479166666666667</v>
      </c>
      <c r="J360" s="103">
        <v>0.46875</v>
      </c>
      <c r="K360" s="100" t="s">
        <v>1151</v>
      </c>
      <c r="L360" s="100" t="s">
        <v>1119</v>
      </c>
      <c r="M360" s="100" t="s">
        <v>298</v>
      </c>
      <c r="N360" s="100"/>
      <c r="O360" s="100"/>
      <c r="P360" s="99"/>
      <c r="Q360" s="99"/>
      <c r="R360" s="99"/>
      <c r="S360" s="99"/>
      <c r="T360" s="99"/>
      <c r="U360" s="99"/>
      <c r="V360" s="99"/>
      <c r="W360" s="99"/>
      <c r="X360" s="99"/>
      <c r="Y360" s="99"/>
    </row>
    <row r="361" ht="15.75" customHeight="1">
      <c r="A361" s="100" t="s">
        <v>1164</v>
      </c>
      <c r="B361" s="100"/>
      <c r="C361" s="100" t="s">
        <v>1165</v>
      </c>
      <c r="D361" s="101">
        <v>416052.0</v>
      </c>
      <c r="E361" s="100" t="s">
        <v>797</v>
      </c>
      <c r="F361" s="102" t="s">
        <v>798</v>
      </c>
      <c r="G361" s="100" t="s">
        <v>803</v>
      </c>
      <c r="H361" s="100" t="s">
        <v>800</v>
      </c>
      <c r="I361" s="103">
        <v>0.46875</v>
      </c>
      <c r="J361" s="103">
        <v>0.4895833333333333</v>
      </c>
      <c r="K361" s="100" t="s">
        <v>1157</v>
      </c>
      <c r="L361" s="100" t="s">
        <v>1113</v>
      </c>
      <c r="M361" s="100" t="s">
        <v>298</v>
      </c>
      <c r="N361" s="100"/>
      <c r="O361" s="100"/>
      <c r="P361" s="99"/>
      <c r="Q361" s="99"/>
      <c r="R361" s="99"/>
      <c r="S361" s="99"/>
      <c r="T361" s="99"/>
      <c r="U361" s="99"/>
      <c r="V361" s="99"/>
      <c r="W361" s="99"/>
      <c r="X361" s="99"/>
      <c r="Y361" s="99"/>
    </row>
    <row r="362" ht="15.75" customHeight="1">
      <c r="A362" s="100" t="s">
        <v>1164</v>
      </c>
      <c r="B362" s="100"/>
      <c r="C362" s="100" t="s">
        <v>1165</v>
      </c>
      <c r="D362" s="101">
        <v>415143.0</v>
      </c>
      <c r="E362" s="100" t="s">
        <v>797</v>
      </c>
      <c r="F362" s="102" t="s">
        <v>798</v>
      </c>
      <c r="G362" s="100" t="s">
        <v>799</v>
      </c>
      <c r="H362" s="100" t="s">
        <v>800</v>
      </c>
      <c r="I362" s="103">
        <v>0.46875</v>
      </c>
      <c r="J362" s="103">
        <v>0.4895833333333333</v>
      </c>
      <c r="K362" s="100" t="s">
        <v>1151</v>
      </c>
      <c r="L362" s="100" t="s">
        <v>1119</v>
      </c>
      <c r="M362" s="100" t="s">
        <v>298</v>
      </c>
      <c r="N362" s="100"/>
      <c r="O362" s="100"/>
      <c r="P362" s="99"/>
      <c r="Q362" s="99"/>
      <c r="R362" s="99"/>
      <c r="S362" s="99"/>
      <c r="T362" s="99"/>
      <c r="U362" s="99"/>
      <c r="V362" s="99"/>
      <c r="W362" s="99"/>
      <c r="X362" s="99"/>
      <c r="Y362" s="99"/>
    </row>
    <row r="363" ht="15.75" customHeight="1">
      <c r="A363" s="100" t="s">
        <v>1164</v>
      </c>
      <c r="B363" s="100"/>
      <c r="C363" s="100" t="s">
        <v>1165</v>
      </c>
      <c r="D363" s="101">
        <v>416057.0</v>
      </c>
      <c r="E363" s="100" t="s">
        <v>797</v>
      </c>
      <c r="F363" s="102" t="s">
        <v>798</v>
      </c>
      <c r="G363" s="100" t="s">
        <v>803</v>
      </c>
      <c r="H363" s="100" t="s">
        <v>800</v>
      </c>
      <c r="I363" s="103">
        <v>0.4895833333333333</v>
      </c>
      <c r="J363" s="103">
        <v>0.5104166666666666</v>
      </c>
      <c r="K363" s="100" t="s">
        <v>1157</v>
      </c>
      <c r="L363" s="100" t="s">
        <v>1113</v>
      </c>
      <c r="M363" s="100" t="s">
        <v>298</v>
      </c>
      <c r="N363" s="100"/>
      <c r="O363" s="100"/>
      <c r="P363" s="99"/>
      <c r="Q363" s="99"/>
      <c r="R363" s="99"/>
      <c r="S363" s="99"/>
      <c r="T363" s="99"/>
      <c r="U363" s="99"/>
      <c r="V363" s="99"/>
      <c r="W363" s="99"/>
      <c r="X363" s="99"/>
      <c r="Y363" s="99"/>
    </row>
    <row r="364" ht="15.75" customHeight="1">
      <c r="A364" s="100" t="s">
        <v>1164</v>
      </c>
      <c r="B364" s="100"/>
      <c r="C364" s="100" t="s">
        <v>1165</v>
      </c>
      <c r="D364" s="101">
        <v>428067.0</v>
      </c>
      <c r="E364" s="100" t="s">
        <v>797</v>
      </c>
      <c r="F364" s="102" t="s">
        <v>798</v>
      </c>
      <c r="G364" s="100" t="s">
        <v>799</v>
      </c>
      <c r="H364" s="100" t="s">
        <v>800</v>
      </c>
      <c r="I364" s="103">
        <v>0.5208333333333334</v>
      </c>
      <c r="J364" s="103">
        <v>0.5416666666666666</v>
      </c>
      <c r="K364" s="100" t="s">
        <v>1151</v>
      </c>
      <c r="L364" s="100" t="s">
        <v>1137</v>
      </c>
      <c r="M364" s="100" t="s">
        <v>298</v>
      </c>
      <c r="N364" s="100"/>
      <c r="O364" s="100"/>
      <c r="P364" s="99"/>
      <c r="Q364" s="99"/>
      <c r="R364" s="99"/>
      <c r="S364" s="99"/>
      <c r="T364" s="99"/>
      <c r="U364" s="99"/>
      <c r="V364" s="99"/>
      <c r="W364" s="99"/>
      <c r="X364" s="99"/>
      <c r="Y364" s="99"/>
    </row>
    <row r="365" ht="15.75" customHeight="1">
      <c r="A365" s="100" t="s">
        <v>1164</v>
      </c>
      <c r="B365" s="100"/>
      <c r="C365" s="100" t="s">
        <v>1165</v>
      </c>
      <c r="D365" s="101">
        <v>428083.0</v>
      </c>
      <c r="E365" s="100" t="s">
        <v>797</v>
      </c>
      <c r="F365" s="102" t="s">
        <v>798</v>
      </c>
      <c r="G365" s="100" t="s">
        <v>799</v>
      </c>
      <c r="H365" s="100" t="s">
        <v>800</v>
      </c>
      <c r="I365" s="103">
        <v>0.6041666666666666</v>
      </c>
      <c r="J365" s="103">
        <v>0.625</v>
      </c>
      <c r="K365" s="100" t="s">
        <v>1151</v>
      </c>
      <c r="L365" s="100" t="s">
        <v>1137</v>
      </c>
      <c r="M365" s="100" t="s">
        <v>298</v>
      </c>
      <c r="N365" s="100"/>
      <c r="O365" s="100"/>
      <c r="P365" s="99"/>
      <c r="Q365" s="99"/>
      <c r="R365" s="99"/>
      <c r="S365" s="99"/>
      <c r="T365" s="99"/>
      <c r="U365" s="99"/>
      <c r="V365" s="99"/>
      <c r="W365" s="99"/>
      <c r="X365" s="99"/>
      <c r="Y365" s="99"/>
    </row>
    <row r="366" ht="15.75" customHeight="1">
      <c r="A366" s="100" t="s">
        <v>1164</v>
      </c>
      <c r="B366" s="100"/>
      <c r="C366" s="100" t="s">
        <v>1165</v>
      </c>
      <c r="D366" s="101">
        <v>415793.0</v>
      </c>
      <c r="E366" s="100" t="s">
        <v>797</v>
      </c>
      <c r="F366" s="102" t="s">
        <v>798</v>
      </c>
      <c r="G366" s="100" t="s">
        <v>1009</v>
      </c>
      <c r="H366" s="100" t="s">
        <v>800</v>
      </c>
      <c r="I366" s="103">
        <v>0.6354166666666666</v>
      </c>
      <c r="J366" s="103">
        <v>0.65625</v>
      </c>
      <c r="K366" s="100" t="s">
        <v>1160</v>
      </c>
      <c r="L366" s="100" t="s">
        <v>1111</v>
      </c>
      <c r="M366" s="100" t="s">
        <v>298</v>
      </c>
      <c r="N366" s="100"/>
      <c r="O366" s="100"/>
      <c r="P366" s="99"/>
      <c r="Q366" s="99"/>
      <c r="R366" s="99"/>
      <c r="S366" s="99"/>
      <c r="T366" s="99"/>
      <c r="U366" s="99"/>
      <c r="V366" s="99"/>
      <c r="W366" s="99"/>
      <c r="X366" s="99"/>
      <c r="Y366" s="99"/>
    </row>
    <row r="367" ht="15.75" customHeight="1">
      <c r="A367" s="100" t="s">
        <v>1164</v>
      </c>
      <c r="B367" s="100"/>
      <c r="C367" s="100" t="s">
        <v>1165</v>
      </c>
      <c r="D367" s="101">
        <v>415801.0</v>
      </c>
      <c r="E367" s="100" t="s">
        <v>797</v>
      </c>
      <c r="F367" s="102" t="s">
        <v>798</v>
      </c>
      <c r="G367" s="100" t="s">
        <v>1009</v>
      </c>
      <c r="H367" s="100" t="s">
        <v>800</v>
      </c>
      <c r="I367" s="103">
        <v>0.65625</v>
      </c>
      <c r="J367" s="103">
        <v>0.6770833333333334</v>
      </c>
      <c r="K367" s="100" t="s">
        <v>1160</v>
      </c>
      <c r="L367" s="100" t="s">
        <v>1111</v>
      </c>
      <c r="M367" s="100" t="s">
        <v>298</v>
      </c>
      <c r="N367" s="100"/>
      <c r="O367" s="100"/>
      <c r="P367" s="99"/>
      <c r="Q367" s="99"/>
      <c r="R367" s="99"/>
      <c r="S367" s="99"/>
      <c r="T367" s="99"/>
      <c r="U367" s="99"/>
      <c r="V367" s="99"/>
      <c r="W367" s="99"/>
      <c r="X367" s="99"/>
      <c r="Y367" s="99"/>
    </row>
    <row r="368" ht="15.75" customHeight="1">
      <c r="A368" s="100" t="s">
        <v>1164</v>
      </c>
      <c r="B368" s="100"/>
      <c r="C368" s="100" t="s">
        <v>1165</v>
      </c>
      <c r="D368" s="101">
        <v>415808.0</v>
      </c>
      <c r="E368" s="100" t="s">
        <v>797</v>
      </c>
      <c r="F368" s="102" t="s">
        <v>798</v>
      </c>
      <c r="G368" s="100" t="s">
        <v>1009</v>
      </c>
      <c r="H368" s="100" t="s">
        <v>800</v>
      </c>
      <c r="I368" s="103">
        <v>0.6770833333333334</v>
      </c>
      <c r="J368" s="103">
        <v>0.6979166666666666</v>
      </c>
      <c r="K368" s="100" t="s">
        <v>1160</v>
      </c>
      <c r="L368" s="100" t="s">
        <v>1111</v>
      </c>
      <c r="M368" s="100" t="s">
        <v>298</v>
      </c>
      <c r="N368" s="100"/>
      <c r="O368" s="100"/>
      <c r="P368" s="99"/>
      <c r="Q368" s="99"/>
      <c r="R368" s="99"/>
      <c r="S368" s="99"/>
      <c r="T368" s="99"/>
      <c r="U368" s="99"/>
      <c r="V368" s="99"/>
      <c r="W368" s="99"/>
      <c r="X368" s="99"/>
      <c r="Y368" s="99"/>
    </row>
    <row r="369" ht="15.75" customHeight="1">
      <c r="A369" s="100" t="s">
        <v>1164</v>
      </c>
      <c r="B369" s="100"/>
      <c r="C369" s="100" t="s">
        <v>1165</v>
      </c>
      <c r="D369" s="101">
        <v>415811.0</v>
      </c>
      <c r="E369" s="100" t="s">
        <v>797</v>
      </c>
      <c r="F369" s="102" t="s">
        <v>798</v>
      </c>
      <c r="G369" s="100" t="s">
        <v>1009</v>
      </c>
      <c r="H369" s="100" t="s">
        <v>800</v>
      </c>
      <c r="I369" s="103">
        <v>0.6979166666666666</v>
      </c>
      <c r="J369" s="103">
        <v>0.71875</v>
      </c>
      <c r="K369" s="100" t="s">
        <v>1160</v>
      </c>
      <c r="L369" s="100" t="s">
        <v>1111</v>
      </c>
      <c r="M369" s="100" t="s">
        <v>298</v>
      </c>
      <c r="N369" s="100"/>
      <c r="O369" s="100"/>
      <c r="P369" s="99"/>
      <c r="Q369" s="99"/>
      <c r="R369" s="99"/>
      <c r="S369" s="99"/>
      <c r="T369" s="99"/>
      <c r="U369" s="99"/>
      <c r="V369" s="99"/>
      <c r="W369" s="99"/>
      <c r="X369" s="99"/>
      <c r="Y369" s="99"/>
    </row>
    <row r="370" ht="15.75" customHeight="1">
      <c r="A370" s="100" t="s">
        <v>1164</v>
      </c>
      <c r="B370" s="100"/>
      <c r="C370" s="100" t="s">
        <v>1165</v>
      </c>
      <c r="D370" s="101">
        <v>415824.0</v>
      </c>
      <c r="E370" s="100" t="s">
        <v>797</v>
      </c>
      <c r="F370" s="102" t="s">
        <v>798</v>
      </c>
      <c r="G370" s="100" t="s">
        <v>1009</v>
      </c>
      <c r="H370" s="100" t="s">
        <v>800</v>
      </c>
      <c r="I370" s="103">
        <v>0.7291666666666666</v>
      </c>
      <c r="J370" s="103">
        <v>0.75</v>
      </c>
      <c r="K370" s="100" t="s">
        <v>1160</v>
      </c>
      <c r="L370" s="100" t="s">
        <v>1121</v>
      </c>
      <c r="M370" s="100" t="s">
        <v>298</v>
      </c>
      <c r="N370" s="100"/>
      <c r="O370" s="100"/>
      <c r="P370" s="99"/>
      <c r="Q370" s="99"/>
      <c r="R370" s="99"/>
      <c r="S370" s="99"/>
      <c r="T370" s="99"/>
      <c r="U370" s="99"/>
      <c r="V370" s="99"/>
      <c r="W370" s="99"/>
      <c r="X370" s="99"/>
      <c r="Y370" s="99"/>
    </row>
    <row r="371" ht="15.75" customHeight="1">
      <c r="A371" s="100" t="s">
        <v>1164</v>
      </c>
      <c r="B371" s="100"/>
      <c r="C371" s="100" t="s">
        <v>1165</v>
      </c>
      <c r="D371" s="101">
        <v>415832.0</v>
      </c>
      <c r="E371" s="100" t="s">
        <v>797</v>
      </c>
      <c r="F371" s="102" t="s">
        <v>798</v>
      </c>
      <c r="G371" s="100" t="s">
        <v>1009</v>
      </c>
      <c r="H371" s="100" t="s">
        <v>800</v>
      </c>
      <c r="I371" s="103">
        <v>0.75</v>
      </c>
      <c r="J371" s="103">
        <v>0.7708333333333334</v>
      </c>
      <c r="K371" s="100" t="s">
        <v>1160</v>
      </c>
      <c r="L371" s="100" t="s">
        <v>1121</v>
      </c>
      <c r="M371" s="100" t="s">
        <v>298</v>
      </c>
      <c r="N371" s="100"/>
      <c r="O371" s="100"/>
      <c r="P371" s="99"/>
      <c r="Q371" s="99"/>
      <c r="R371" s="99"/>
      <c r="S371" s="99"/>
      <c r="T371" s="99"/>
      <c r="U371" s="99"/>
      <c r="V371" s="99"/>
      <c r="W371" s="99"/>
      <c r="X371" s="99"/>
      <c r="Y371" s="99"/>
    </row>
    <row r="372" ht="15.75" customHeight="1">
      <c r="A372" s="100" t="s">
        <v>1164</v>
      </c>
      <c r="B372" s="100"/>
      <c r="C372" s="100" t="s">
        <v>1165</v>
      </c>
      <c r="D372" s="101">
        <v>415844.0</v>
      </c>
      <c r="E372" s="100" t="s">
        <v>797</v>
      </c>
      <c r="F372" s="102" t="s">
        <v>837</v>
      </c>
      <c r="G372" s="100" t="s">
        <v>803</v>
      </c>
      <c r="H372" s="100" t="s">
        <v>838</v>
      </c>
      <c r="I372" s="103">
        <v>0.46875</v>
      </c>
      <c r="J372" s="103">
        <v>0.4895833333333333</v>
      </c>
      <c r="K372" s="100" t="s">
        <v>1157</v>
      </c>
      <c r="L372" s="100" t="s">
        <v>1111</v>
      </c>
      <c r="M372" s="100" t="s">
        <v>298</v>
      </c>
      <c r="N372" s="100"/>
      <c r="O372" s="100"/>
      <c r="P372" s="99"/>
      <c r="Q372" s="99"/>
      <c r="R372" s="99"/>
      <c r="S372" s="99"/>
      <c r="T372" s="99"/>
      <c r="U372" s="99"/>
      <c r="V372" s="99"/>
      <c r="W372" s="99"/>
      <c r="X372" s="99"/>
      <c r="Y372" s="99"/>
    </row>
    <row r="373" ht="15.75" customHeight="1">
      <c r="A373" s="100" t="s">
        <v>1164</v>
      </c>
      <c r="B373" s="100"/>
      <c r="C373" s="100" t="s">
        <v>1165</v>
      </c>
      <c r="D373" s="101">
        <v>415847.0</v>
      </c>
      <c r="E373" s="100" t="s">
        <v>797</v>
      </c>
      <c r="F373" s="102" t="s">
        <v>837</v>
      </c>
      <c r="G373" s="100" t="s">
        <v>803</v>
      </c>
      <c r="H373" s="100" t="s">
        <v>838</v>
      </c>
      <c r="I373" s="103">
        <v>0.4895833333333333</v>
      </c>
      <c r="J373" s="103">
        <v>0.5104166666666666</v>
      </c>
      <c r="K373" s="100" t="s">
        <v>1157</v>
      </c>
      <c r="L373" s="100" t="s">
        <v>1111</v>
      </c>
      <c r="M373" s="100" t="s">
        <v>298</v>
      </c>
      <c r="N373" s="100"/>
      <c r="O373" s="100"/>
      <c r="P373" s="99"/>
      <c r="Q373" s="99"/>
      <c r="R373" s="99"/>
      <c r="S373" s="99"/>
      <c r="T373" s="99"/>
      <c r="U373" s="99"/>
      <c r="V373" s="99"/>
      <c r="W373" s="99"/>
      <c r="X373" s="99"/>
      <c r="Y373" s="99"/>
    </row>
    <row r="374" ht="15.75" customHeight="1">
      <c r="A374" s="100" t="s">
        <v>1164</v>
      </c>
      <c r="B374" s="100"/>
      <c r="C374" s="100" t="s">
        <v>1165</v>
      </c>
      <c r="D374" s="101">
        <v>415854.0</v>
      </c>
      <c r="E374" s="100" t="s">
        <v>797</v>
      </c>
      <c r="F374" s="102" t="s">
        <v>837</v>
      </c>
      <c r="G374" s="100" t="s">
        <v>803</v>
      </c>
      <c r="H374" s="100" t="s">
        <v>838</v>
      </c>
      <c r="I374" s="103">
        <v>0.5104166666666666</v>
      </c>
      <c r="J374" s="103">
        <v>0.53125</v>
      </c>
      <c r="K374" s="100" t="s">
        <v>1157</v>
      </c>
      <c r="L374" s="100" t="s">
        <v>1111</v>
      </c>
      <c r="M374" s="100" t="s">
        <v>298</v>
      </c>
      <c r="N374" s="100"/>
      <c r="O374" s="100"/>
      <c r="P374" s="99"/>
      <c r="Q374" s="99"/>
      <c r="R374" s="99"/>
      <c r="S374" s="99"/>
      <c r="T374" s="99"/>
      <c r="U374" s="99"/>
      <c r="V374" s="99"/>
      <c r="W374" s="99"/>
      <c r="X374" s="99"/>
      <c r="Y374" s="99"/>
    </row>
    <row r="375" ht="15.75" customHeight="1">
      <c r="A375" s="100" t="s">
        <v>1164</v>
      </c>
      <c r="B375" s="100"/>
      <c r="C375" s="100" t="s">
        <v>1165</v>
      </c>
      <c r="D375" s="101">
        <v>415860.0</v>
      </c>
      <c r="E375" s="100" t="s">
        <v>797</v>
      </c>
      <c r="F375" s="102" t="s">
        <v>837</v>
      </c>
      <c r="G375" s="100" t="s">
        <v>803</v>
      </c>
      <c r="H375" s="100" t="s">
        <v>838</v>
      </c>
      <c r="I375" s="103">
        <v>0.53125</v>
      </c>
      <c r="J375" s="103">
        <v>0.5520833333333334</v>
      </c>
      <c r="K375" s="100" t="s">
        <v>1157</v>
      </c>
      <c r="L375" s="100" t="s">
        <v>1111</v>
      </c>
      <c r="M375" s="100" t="s">
        <v>298</v>
      </c>
      <c r="N375" s="100"/>
      <c r="O375" s="100"/>
      <c r="P375" s="99"/>
      <c r="Q375" s="99"/>
      <c r="R375" s="99"/>
      <c r="S375" s="99"/>
      <c r="T375" s="99"/>
      <c r="U375" s="99"/>
      <c r="V375" s="99"/>
      <c r="W375" s="99"/>
      <c r="X375" s="99"/>
      <c r="Y375" s="99"/>
    </row>
    <row r="376" ht="15.75" customHeight="1">
      <c r="A376" s="100" t="s">
        <v>1164</v>
      </c>
      <c r="B376" s="100"/>
      <c r="C376" s="100" t="s">
        <v>1165</v>
      </c>
      <c r="D376" s="101">
        <v>416059.0</v>
      </c>
      <c r="E376" s="100" t="s">
        <v>797</v>
      </c>
      <c r="F376" s="104" t="s">
        <v>837</v>
      </c>
      <c r="G376" s="100" t="s">
        <v>803</v>
      </c>
      <c r="H376" s="100" t="s">
        <v>838</v>
      </c>
      <c r="I376" s="103">
        <v>0.5416666666666666</v>
      </c>
      <c r="J376" s="103">
        <v>0.5625</v>
      </c>
      <c r="K376" s="100" t="s">
        <v>1157</v>
      </c>
      <c r="L376" s="100" t="s">
        <v>1122</v>
      </c>
      <c r="M376" s="100" t="s">
        <v>298</v>
      </c>
      <c r="N376" s="100"/>
      <c r="O376" s="100"/>
      <c r="P376" s="99"/>
      <c r="Q376" s="99"/>
      <c r="R376" s="99"/>
      <c r="S376" s="99"/>
      <c r="T376" s="99"/>
      <c r="U376" s="99"/>
      <c r="V376" s="99"/>
      <c r="W376" s="99"/>
      <c r="X376" s="99"/>
      <c r="Y376" s="99"/>
    </row>
    <row r="377" ht="15.75" customHeight="1">
      <c r="A377" s="100" t="s">
        <v>1164</v>
      </c>
      <c r="B377" s="100"/>
      <c r="C377" s="100" t="s">
        <v>1165</v>
      </c>
      <c r="D377" s="101">
        <v>415864.0</v>
      </c>
      <c r="E377" s="100" t="s">
        <v>797</v>
      </c>
      <c r="F377" s="102" t="s">
        <v>837</v>
      </c>
      <c r="G377" s="100" t="s">
        <v>803</v>
      </c>
      <c r="H377" s="100" t="s">
        <v>838</v>
      </c>
      <c r="I377" s="103">
        <v>0.5520833333333334</v>
      </c>
      <c r="J377" s="103">
        <v>0.5729166666666666</v>
      </c>
      <c r="K377" s="100" t="s">
        <v>1157</v>
      </c>
      <c r="L377" s="100" t="s">
        <v>1111</v>
      </c>
      <c r="M377" s="100" t="s">
        <v>298</v>
      </c>
      <c r="N377" s="100"/>
      <c r="O377" s="100"/>
      <c r="P377" s="99"/>
      <c r="Q377" s="99"/>
      <c r="R377" s="99"/>
      <c r="S377" s="99"/>
      <c r="T377" s="99"/>
      <c r="U377" s="99"/>
      <c r="V377" s="99"/>
      <c r="W377" s="99"/>
      <c r="X377" s="99"/>
      <c r="Y377" s="99"/>
    </row>
    <row r="378" ht="15.75" customHeight="1">
      <c r="A378" s="100" t="s">
        <v>1164</v>
      </c>
      <c r="B378" s="100"/>
      <c r="C378" s="100" t="s">
        <v>1165</v>
      </c>
      <c r="D378" s="101">
        <v>428089.0</v>
      </c>
      <c r="E378" s="100" t="s">
        <v>797</v>
      </c>
      <c r="F378" s="102" t="s">
        <v>837</v>
      </c>
      <c r="G378" s="100" t="s">
        <v>799</v>
      </c>
      <c r="H378" s="100" t="s">
        <v>838</v>
      </c>
      <c r="I378" s="103">
        <v>0.6458333333333334</v>
      </c>
      <c r="J378" s="103">
        <v>0.6666666666666666</v>
      </c>
      <c r="K378" s="100" t="s">
        <v>1151</v>
      </c>
      <c r="L378" s="100" t="s">
        <v>1137</v>
      </c>
      <c r="M378" s="100" t="s">
        <v>298</v>
      </c>
      <c r="N378" s="100"/>
      <c r="O378" s="100"/>
      <c r="P378" s="99"/>
      <c r="Q378" s="99"/>
      <c r="R378" s="99"/>
      <c r="S378" s="99"/>
      <c r="T378" s="99"/>
      <c r="U378" s="99"/>
      <c r="V378" s="99"/>
      <c r="W378" s="99"/>
      <c r="X378" s="99"/>
      <c r="Y378" s="99"/>
    </row>
    <row r="379" ht="15.75" customHeight="1">
      <c r="A379" s="100" t="s">
        <v>1164</v>
      </c>
      <c r="B379" s="100"/>
      <c r="C379" s="100" t="s">
        <v>1165</v>
      </c>
      <c r="D379" s="101">
        <v>425552.0</v>
      </c>
      <c r="E379" s="100" t="s">
        <v>797</v>
      </c>
      <c r="F379" s="102" t="s">
        <v>837</v>
      </c>
      <c r="G379" s="100" t="s">
        <v>799</v>
      </c>
      <c r="H379" s="100" t="s">
        <v>838</v>
      </c>
      <c r="I379" s="103">
        <v>0.6666666666666666</v>
      </c>
      <c r="J379" s="103">
        <v>0.6875</v>
      </c>
      <c r="K379" s="100" t="s">
        <v>1151</v>
      </c>
      <c r="L379" s="100" t="s">
        <v>1110</v>
      </c>
      <c r="M379" s="100" t="s">
        <v>298</v>
      </c>
      <c r="N379" s="100"/>
      <c r="O379" s="100"/>
      <c r="P379" s="99"/>
      <c r="Q379" s="99"/>
      <c r="R379" s="99"/>
      <c r="S379" s="99"/>
      <c r="T379" s="99"/>
      <c r="U379" s="99"/>
      <c r="V379" s="99"/>
      <c r="W379" s="99"/>
      <c r="X379" s="99"/>
      <c r="Y379" s="99"/>
    </row>
    <row r="380" ht="15.75" customHeight="1">
      <c r="A380" s="100" t="s">
        <v>1164</v>
      </c>
      <c r="B380" s="100"/>
      <c r="C380" s="100" t="s">
        <v>1165</v>
      </c>
      <c r="D380" s="101">
        <v>415874.0</v>
      </c>
      <c r="E380" s="100" t="s">
        <v>797</v>
      </c>
      <c r="F380" s="102" t="s">
        <v>837</v>
      </c>
      <c r="G380" s="100" t="s">
        <v>803</v>
      </c>
      <c r="H380" s="100" t="s">
        <v>838</v>
      </c>
      <c r="I380" s="103">
        <v>0.7708333333333334</v>
      </c>
      <c r="J380" s="103">
        <v>0.7916666666666666</v>
      </c>
      <c r="K380" s="100" t="s">
        <v>1157</v>
      </c>
      <c r="L380" s="100" t="s">
        <v>1121</v>
      </c>
      <c r="M380" s="100" t="s">
        <v>298</v>
      </c>
      <c r="N380" s="100"/>
      <c r="O380" s="100"/>
      <c r="P380" s="99"/>
      <c r="Q380" s="99"/>
      <c r="R380" s="99"/>
      <c r="S380" s="99"/>
      <c r="T380" s="99"/>
      <c r="U380" s="99"/>
      <c r="V380" s="99"/>
      <c r="W380" s="99"/>
      <c r="X380" s="99"/>
      <c r="Y380" s="99"/>
    </row>
    <row r="381" ht="15.75" customHeight="1">
      <c r="A381" s="100" t="s">
        <v>1166</v>
      </c>
      <c r="B381" s="100" t="s">
        <v>1167</v>
      </c>
      <c r="C381" s="100" t="s">
        <v>1168</v>
      </c>
      <c r="D381" s="101">
        <v>415888.0</v>
      </c>
      <c r="E381" s="100" t="s">
        <v>797</v>
      </c>
      <c r="F381" s="102" t="s">
        <v>810</v>
      </c>
      <c r="G381" s="100" t="s">
        <v>803</v>
      </c>
      <c r="H381" s="100" t="s">
        <v>811</v>
      </c>
      <c r="I381" s="103">
        <v>0.6875</v>
      </c>
      <c r="J381" s="103">
        <v>0.7083333333333334</v>
      </c>
      <c r="K381" s="100" t="s">
        <v>1157</v>
      </c>
      <c r="L381" s="100" t="s">
        <v>1110</v>
      </c>
      <c r="M381" s="100" t="s">
        <v>298</v>
      </c>
      <c r="N381" s="100"/>
      <c r="O381" s="100"/>
      <c r="P381" s="99"/>
      <c r="Q381" s="99"/>
      <c r="R381" s="99"/>
      <c r="S381" s="99"/>
      <c r="T381" s="99"/>
      <c r="U381" s="99"/>
      <c r="V381" s="99"/>
      <c r="W381" s="99"/>
      <c r="X381" s="99"/>
      <c r="Y381" s="99"/>
    </row>
    <row r="382" ht="15.75" customHeight="1">
      <c r="A382" s="100" t="s">
        <v>1166</v>
      </c>
      <c r="B382" s="100" t="s">
        <v>1167</v>
      </c>
      <c r="C382" s="100" t="s">
        <v>1168</v>
      </c>
      <c r="D382" s="101">
        <v>415978.0</v>
      </c>
      <c r="E382" s="100" t="s">
        <v>797</v>
      </c>
      <c r="F382" s="102" t="s">
        <v>810</v>
      </c>
      <c r="G382" s="100" t="s">
        <v>803</v>
      </c>
      <c r="H382" s="100" t="s">
        <v>811</v>
      </c>
      <c r="I382" s="103">
        <v>0.7083333333333334</v>
      </c>
      <c r="J382" s="103">
        <v>0.7291666666666666</v>
      </c>
      <c r="K382" s="100" t="s">
        <v>1157</v>
      </c>
      <c r="L382" s="100" t="s">
        <v>1111</v>
      </c>
      <c r="M382" s="100" t="s">
        <v>298</v>
      </c>
      <c r="N382" s="100"/>
      <c r="O382" s="100"/>
      <c r="P382" s="99"/>
      <c r="Q382" s="99"/>
      <c r="R382" s="99"/>
      <c r="S382" s="99"/>
      <c r="T382" s="99"/>
      <c r="U382" s="99"/>
      <c r="V382" s="99"/>
      <c r="W382" s="99"/>
      <c r="X382" s="99"/>
      <c r="Y382" s="99"/>
    </row>
    <row r="383" ht="15.75" customHeight="1">
      <c r="A383" s="100" t="s">
        <v>1166</v>
      </c>
      <c r="B383" s="100" t="s">
        <v>1167</v>
      </c>
      <c r="C383" s="100" t="s">
        <v>1168</v>
      </c>
      <c r="D383" s="101">
        <v>415984.0</v>
      </c>
      <c r="E383" s="100" t="s">
        <v>797</v>
      </c>
      <c r="F383" s="102" t="s">
        <v>810</v>
      </c>
      <c r="G383" s="100" t="s">
        <v>803</v>
      </c>
      <c r="H383" s="100" t="s">
        <v>811</v>
      </c>
      <c r="I383" s="103">
        <v>0.7291666666666666</v>
      </c>
      <c r="J383" s="103">
        <v>0.75</v>
      </c>
      <c r="K383" s="100" t="s">
        <v>1157</v>
      </c>
      <c r="L383" s="100" t="s">
        <v>1111</v>
      </c>
      <c r="M383" s="100" t="s">
        <v>298</v>
      </c>
      <c r="N383" s="100"/>
      <c r="O383" s="100"/>
      <c r="P383" s="99"/>
      <c r="Q383" s="99"/>
      <c r="R383" s="99"/>
      <c r="S383" s="99"/>
      <c r="T383" s="99"/>
      <c r="U383" s="99"/>
      <c r="V383" s="99"/>
      <c r="W383" s="99"/>
      <c r="X383" s="99"/>
      <c r="Y383" s="99"/>
    </row>
    <row r="384" ht="15.75" customHeight="1">
      <c r="A384" s="100" t="s">
        <v>1166</v>
      </c>
      <c r="B384" s="100" t="s">
        <v>1167</v>
      </c>
      <c r="C384" s="100" t="s">
        <v>1168</v>
      </c>
      <c r="D384" s="101">
        <v>415519.0</v>
      </c>
      <c r="E384" s="100" t="s">
        <v>797</v>
      </c>
      <c r="F384" s="102" t="s">
        <v>810</v>
      </c>
      <c r="G384" s="100" t="s">
        <v>803</v>
      </c>
      <c r="H384" s="100" t="s">
        <v>811</v>
      </c>
      <c r="I384" s="103">
        <v>0.7291666666666666</v>
      </c>
      <c r="J384" s="103">
        <v>0.75</v>
      </c>
      <c r="K384" s="100" t="s">
        <v>1157</v>
      </c>
      <c r="L384" s="100" t="s">
        <v>1115</v>
      </c>
      <c r="M384" s="100" t="s">
        <v>298</v>
      </c>
      <c r="N384" s="100"/>
      <c r="O384" s="100"/>
      <c r="P384" s="99"/>
      <c r="Q384" s="99"/>
      <c r="R384" s="99"/>
      <c r="S384" s="99"/>
      <c r="T384" s="99"/>
      <c r="U384" s="99"/>
      <c r="V384" s="99"/>
      <c r="W384" s="99"/>
      <c r="X384" s="99"/>
      <c r="Y384" s="99"/>
    </row>
    <row r="385" ht="15.75" customHeight="1">
      <c r="A385" s="100" t="s">
        <v>1166</v>
      </c>
      <c r="B385" s="100" t="s">
        <v>1167</v>
      </c>
      <c r="C385" s="100" t="s">
        <v>1168</v>
      </c>
      <c r="D385" s="101">
        <v>415988.0</v>
      </c>
      <c r="E385" s="100" t="s">
        <v>797</v>
      </c>
      <c r="F385" s="102" t="s">
        <v>810</v>
      </c>
      <c r="G385" s="100" t="s">
        <v>803</v>
      </c>
      <c r="H385" s="100" t="s">
        <v>811</v>
      </c>
      <c r="I385" s="103">
        <v>0.75</v>
      </c>
      <c r="J385" s="103">
        <v>0.7708333333333334</v>
      </c>
      <c r="K385" s="100" t="s">
        <v>1157</v>
      </c>
      <c r="L385" s="100" t="s">
        <v>1111</v>
      </c>
      <c r="M385" s="100" t="s">
        <v>298</v>
      </c>
      <c r="N385" s="100"/>
      <c r="O385" s="100"/>
      <c r="P385" s="99"/>
      <c r="Q385" s="99"/>
      <c r="R385" s="99"/>
      <c r="S385" s="99"/>
      <c r="T385" s="99"/>
      <c r="U385" s="99"/>
      <c r="V385" s="99"/>
      <c r="W385" s="99"/>
      <c r="X385" s="99"/>
      <c r="Y385" s="99"/>
    </row>
    <row r="386" ht="15.75" customHeight="1">
      <c r="A386" s="100" t="s">
        <v>1166</v>
      </c>
      <c r="B386" s="100" t="s">
        <v>1167</v>
      </c>
      <c r="C386" s="100" t="s">
        <v>1168</v>
      </c>
      <c r="D386" s="101">
        <v>440125.0</v>
      </c>
      <c r="E386" s="100" t="s">
        <v>797</v>
      </c>
      <c r="F386" s="102" t="s">
        <v>810</v>
      </c>
      <c r="G386" s="100" t="s">
        <v>803</v>
      </c>
      <c r="H386" s="100" t="s">
        <v>811</v>
      </c>
      <c r="I386" s="103">
        <v>0.7708333333333334</v>
      </c>
      <c r="J386" s="103">
        <v>0.7916666666666666</v>
      </c>
      <c r="K386" s="100" t="s">
        <v>1157</v>
      </c>
      <c r="L386" s="100" t="s">
        <v>1115</v>
      </c>
      <c r="M386" s="100" t="s">
        <v>298</v>
      </c>
      <c r="N386" s="100"/>
      <c r="O386" s="100"/>
      <c r="P386" s="99"/>
      <c r="Q386" s="99"/>
      <c r="R386" s="99"/>
      <c r="S386" s="99"/>
      <c r="T386" s="99"/>
      <c r="U386" s="99"/>
      <c r="V386" s="99"/>
      <c r="W386" s="99"/>
      <c r="X386" s="99"/>
      <c r="Y386" s="99"/>
    </row>
    <row r="387" ht="15.75" customHeight="1">
      <c r="A387" s="100" t="s">
        <v>1166</v>
      </c>
      <c r="B387" s="100" t="s">
        <v>1167</v>
      </c>
      <c r="C387" s="100" t="s">
        <v>1168</v>
      </c>
      <c r="D387" s="101">
        <v>415525.0</v>
      </c>
      <c r="E387" s="100" t="s">
        <v>797</v>
      </c>
      <c r="F387" s="102" t="s">
        <v>810</v>
      </c>
      <c r="G387" s="100" t="s">
        <v>803</v>
      </c>
      <c r="H387" s="100" t="s">
        <v>811</v>
      </c>
      <c r="I387" s="103">
        <v>0.7916666666666666</v>
      </c>
      <c r="J387" s="103">
        <v>0.8125</v>
      </c>
      <c r="K387" s="100" t="s">
        <v>1157</v>
      </c>
      <c r="L387" s="100" t="s">
        <v>1115</v>
      </c>
      <c r="M387" s="100" t="s">
        <v>298</v>
      </c>
      <c r="N387" s="100"/>
      <c r="O387" s="100"/>
      <c r="P387" s="99"/>
      <c r="Q387" s="99"/>
      <c r="R387" s="99"/>
      <c r="S387" s="99"/>
      <c r="T387" s="99"/>
      <c r="U387" s="99"/>
      <c r="V387" s="99"/>
      <c r="W387" s="99"/>
      <c r="X387" s="99"/>
      <c r="Y387" s="99"/>
    </row>
    <row r="388" ht="15.75" customHeight="1">
      <c r="A388" s="100" t="s">
        <v>1166</v>
      </c>
      <c r="B388" s="100" t="s">
        <v>1167</v>
      </c>
      <c r="C388" s="100" t="s">
        <v>1168</v>
      </c>
      <c r="D388" s="101">
        <v>422002.0</v>
      </c>
      <c r="E388" s="100" t="s">
        <v>797</v>
      </c>
      <c r="F388" s="102" t="s">
        <v>1159</v>
      </c>
      <c r="G388" s="100" t="s">
        <v>1009</v>
      </c>
      <c r="H388" s="100" t="s">
        <v>822</v>
      </c>
      <c r="I388" s="103">
        <v>0.7222222222222222</v>
      </c>
      <c r="J388" s="103">
        <v>0.7430555555555556</v>
      </c>
      <c r="K388" s="100" t="s">
        <v>1160</v>
      </c>
      <c r="L388" s="100" t="s">
        <v>1118</v>
      </c>
      <c r="M388" s="100" t="s">
        <v>298</v>
      </c>
      <c r="N388" s="100"/>
      <c r="O388" s="100"/>
      <c r="P388" s="99"/>
      <c r="Q388" s="99"/>
      <c r="R388" s="99"/>
      <c r="S388" s="99"/>
      <c r="T388" s="99"/>
      <c r="U388" s="99"/>
      <c r="V388" s="99"/>
      <c r="W388" s="99"/>
      <c r="X388" s="99"/>
      <c r="Y388" s="99"/>
    </row>
    <row r="389" ht="15.75" customHeight="1">
      <c r="A389" s="100" t="s">
        <v>1166</v>
      </c>
      <c r="B389" s="100" t="s">
        <v>1167</v>
      </c>
      <c r="C389" s="100" t="s">
        <v>1168</v>
      </c>
      <c r="D389" s="101">
        <v>415373.0</v>
      </c>
      <c r="E389" s="100" t="s">
        <v>797</v>
      </c>
      <c r="F389" s="102" t="s">
        <v>821</v>
      </c>
      <c r="G389" s="100" t="s">
        <v>799</v>
      </c>
      <c r="H389" s="100" t="s">
        <v>822</v>
      </c>
      <c r="I389" s="103">
        <v>0.7326388888888888</v>
      </c>
      <c r="J389" s="103">
        <v>0.7534722222222222</v>
      </c>
      <c r="K389" s="100" t="s">
        <v>1151</v>
      </c>
      <c r="L389" s="100" t="s">
        <v>1113</v>
      </c>
      <c r="M389" s="100" t="s">
        <v>298</v>
      </c>
      <c r="N389" s="100"/>
      <c r="O389" s="100"/>
      <c r="P389" s="99"/>
      <c r="Q389" s="99"/>
      <c r="R389" s="99"/>
      <c r="S389" s="99"/>
      <c r="T389" s="99"/>
      <c r="U389" s="99"/>
      <c r="V389" s="99"/>
      <c r="W389" s="99"/>
      <c r="X389" s="99"/>
      <c r="Y389" s="99"/>
    </row>
    <row r="390" ht="15.75" customHeight="1">
      <c r="A390" s="100" t="s">
        <v>1166</v>
      </c>
      <c r="B390" s="100" t="s">
        <v>1167</v>
      </c>
      <c r="C390" s="100" t="s">
        <v>1168</v>
      </c>
      <c r="D390" s="101">
        <v>422006.0</v>
      </c>
      <c r="E390" s="100" t="s">
        <v>797</v>
      </c>
      <c r="F390" s="102" t="s">
        <v>1159</v>
      </c>
      <c r="G390" s="100" t="s">
        <v>1009</v>
      </c>
      <c r="H390" s="100" t="s">
        <v>822</v>
      </c>
      <c r="I390" s="103">
        <v>0.7430555555555556</v>
      </c>
      <c r="J390" s="103">
        <v>0.7638888888888888</v>
      </c>
      <c r="K390" s="100" t="s">
        <v>1160</v>
      </c>
      <c r="L390" s="100" t="s">
        <v>1118</v>
      </c>
      <c r="M390" s="100" t="s">
        <v>298</v>
      </c>
      <c r="N390" s="100"/>
      <c r="O390" s="100"/>
      <c r="P390" s="99"/>
      <c r="Q390" s="99"/>
      <c r="R390" s="99"/>
      <c r="S390" s="99"/>
      <c r="T390" s="99"/>
      <c r="U390" s="99"/>
      <c r="V390" s="99"/>
      <c r="W390" s="99"/>
      <c r="X390" s="99"/>
      <c r="Y390" s="99"/>
    </row>
    <row r="391" ht="15.75" customHeight="1">
      <c r="A391" s="100" t="s">
        <v>1166</v>
      </c>
      <c r="B391" s="100" t="s">
        <v>1167</v>
      </c>
      <c r="C391" s="100" t="s">
        <v>1168</v>
      </c>
      <c r="D391" s="101">
        <v>415995.0</v>
      </c>
      <c r="E391" s="100" t="s">
        <v>797</v>
      </c>
      <c r="F391" s="102" t="s">
        <v>827</v>
      </c>
      <c r="G391" s="100" t="s">
        <v>799</v>
      </c>
      <c r="H391" s="100" t="s">
        <v>828</v>
      </c>
      <c r="I391" s="103">
        <v>0.6875</v>
      </c>
      <c r="J391" s="103">
        <v>0.7083333333333334</v>
      </c>
      <c r="K391" s="100" t="s">
        <v>1151</v>
      </c>
      <c r="L391" s="100" t="s">
        <v>1111</v>
      </c>
      <c r="M391" s="100" t="s">
        <v>298</v>
      </c>
      <c r="N391" s="100"/>
      <c r="O391" s="100"/>
      <c r="P391" s="99"/>
      <c r="Q391" s="99"/>
      <c r="R391" s="99"/>
      <c r="S391" s="99"/>
      <c r="T391" s="99"/>
      <c r="U391" s="99"/>
      <c r="V391" s="99"/>
      <c r="W391" s="99"/>
      <c r="X391" s="99"/>
      <c r="Y391" s="99"/>
    </row>
    <row r="392" ht="15.75" customHeight="1">
      <c r="A392" s="100" t="s">
        <v>1166</v>
      </c>
      <c r="B392" s="100" t="s">
        <v>1167</v>
      </c>
      <c r="C392" s="100" t="s">
        <v>1168</v>
      </c>
      <c r="D392" s="101">
        <v>416000.0</v>
      </c>
      <c r="E392" s="100" t="s">
        <v>797</v>
      </c>
      <c r="F392" s="102" t="s">
        <v>827</v>
      </c>
      <c r="G392" s="100" t="s">
        <v>799</v>
      </c>
      <c r="H392" s="100" t="s">
        <v>828</v>
      </c>
      <c r="I392" s="103">
        <v>0.7291666666666666</v>
      </c>
      <c r="J392" s="103">
        <v>0.75</v>
      </c>
      <c r="K392" s="100" t="s">
        <v>1151</v>
      </c>
      <c r="L392" s="100" t="s">
        <v>1111</v>
      </c>
      <c r="M392" s="100" t="s">
        <v>298</v>
      </c>
      <c r="N392" s="100"/>
      <c r="O392" s="100"/>
      <c r="P392" s="99"/>
      <c r="Q392" s="99"/>
      <c r="R392" s="99"/>
      <c r="S392" s="99"/>
      <c r="T392" s="99"/>
      <c r="U392" s="99"/>
      <c r="V392" s="99"/>
      <c r="W392" s="99"/>
      <c r="X392" s="99"/>
      <c r="Y392" s="99"/>
    </row>
    <row r="393" ht="15.75" customHeight="1">
      <c r="A393" s="100" t="s">
        <v>1166</v>
      </c>
      <c r="B393" s="100" t="s">
        <v>1167</v>
      </c>
      <c r="C393" s="100" t="s">
        <v>1168</v>
      </c>
      <c r="D393" s="101">
        <v>428118.0</v>
      </c>
      <c r="E393" s="100" t="s">
        <v>797</v>
      </c>
      <c r="F393" s="102" t="s">
        <v>827</v>
      </c>
      <c r="G393" s="100" t="s">
        <v>799</v>
      </c>
      <c r="H393" s="100" t="s">
        <v>828</v>
      </c>
      <c r="I393" s="103">
        <v>0.7291666666666666</v>
      </c>
      <c r="J393" s="103">
        <v>0.75</v>
      </c>
      <c r="K393" s="100" t="s">
        <v>1151</v>
      </c>
      <c r="L393" s="100" t="s">
        <v>1137</v>
      </c>
      <c r="M393" s="100" t="s">
        <v>298</v>
      </c>
      <c r="N393" s="100"/>
      <c r="O393" s="100"/>
      <c r="P393" s="99"/>
      <c r="Q393" s="99"/>
      <c r="R393" s="99"/>
      <c r="S393" s="99"/>
      <c r="T393" s="99"/>
      <c r="U393" s="99"/>
      <c r="V393" s="99"/>
      <c r="W393" s="99"/>
      <c r="X393" s="99"/>
      <c r="Y393" s="99"/>
    </row>
    <row r="394" ht="15.75" customHeight="1">
      <c r="A394" s="100" t="s">
        <v>1166</v>
      </c>
      <c r="B394" s="100" t="s">
        <v>1167</v>
      </c>
      <c r="C394" s="100" t="s">
        <v>1168</v>
      </c>
      <c r="D394" s="101">
        <v>416003.0</v>
      </c>
      <c r="E394" s="100" t="s">
        <v>797</v>
      </c>
      <c r="F394" s="102" t="s">
        <v>827</v>
      </c>
      <c r="G394" s="100" t="s">
        <v>799</v>
      </c>
      <c r="H394" s="100" t="s">
        <v>828</v>
      </c>
      <c r="I394" s="103">
        <v>0.7708333333333334</v>
      </c>
      <c r="J394" s="103">
        <v>0.7916666666666666</v>
      </c>
      <c r="K394" s="100" t="s">
        <v>1151</v>
      </c>
      <c r="L394" s="100" t="s">
        <v>1111</v>
      </c>
      <c r="M394" s="100" t="s">
        <v>298</v>
      </c>
      <c r="N394" s="100"/>
      <c r="O394" s="100"/>
      <c r="P394" s="99"/>
      <c r="Q394" s="99"/>
      <c r="R394" s="99"/>
      <c r="S394" s="99"/>
      <c r="T394" s="99"/>
      <c r="U394" s="99"/>
      <c r="V394" s="99"/>
      <c r="W394" s="99"/>
      <c r="X394" s="99"/>
      <c r="Y394" s="99"/>
    </row>
    <row r="395" ht="15.75" customHeight="1">
      <c r="A395" s="100" t="s">
        <v>1166</v>
      </c>
      <c r="B395" s="100" t="s">
        <v>1167</v>
      </c>
      <c r="C395" s="100" t="s">
        <v>1168</v>
      </c>
      <c r="D395" s="101">
        <v>416414.0</v>
      </c>
      <c r="E395" s="100" t="s">
        <v>797</v>
      </c>
      <c r="F395" s="102" t="s">
        <v>831</v>
      </c>
      <c r="G395" s="100" t="s">
        <v>799</v>
      </c>
      <c r="H395" s="100" t="s">
        <v>832</v>
      </c>
      <c r="I395" s="103">
        <v>0.7118055555555556</v>
      </c>
      <c r="J395" s="103">
        <v>0.7326388888888888</v>
      </c>
      <c r="K395" s="100" t="s">
        <v>1151</v>
      </c>
      <c r="L395" s="100" t="s">
        <v>1113</v>
      </c>
      <c r="M395" s="100" t="s">
        <v>298</v>
      </c>
      <c r="N395" s="100"/>
      <c r="O395" s="100"/>
      <c r="P395" s="99"/>
      <c r="Q395" s="99"/>
      <c r="R395" s="99"/>
      <c r="S395" s="99"/>
      <c r="T395" s="99"/>
      <c r="U395" s="99"/>
      <c r="V395" s="99"/>
      <c r="W395" s="99"/>
      <c r="X395" s="99"/>
      <c r="Y395" s="99"/>
    </row>
    <row r="396" ht="15.75" customHeight="1">
      <c r="A396" s="100" t="s">
        <v>1166</v>
      </c>
      <c r="B396" s="100" t="s">
        <v>1167</v>
      </c>
      <c r="C396" s="100" t="s">
        <v>1168</v>
      </c>
      <c r="D396" s="101">
        <v>416415.0</v>
      </c>
      <c r="E396" s="100" t="s">
        <v>797</v>
      </c>
      <c r="F396" s="102" t="s">
        <v>831</v>
      </c>
      <c r="G396" s="100" t="s">
        <v>799</v>
      </c>
      <c r="H396" s="100" t="s">
        <v>832</v>
      </c>
      <c r="I396" s="103">
        <v>0.7326388888888888</v>
      </c>
      <c r="J396" s="103">
        <v>0.7534722222222222</v>
      </c>
      <c r="K396" s="100" t="s">
        <v>1151</v>
      </c>
      <c r="L396" s="100" t="s">
        <v>1113</v>
      </c>
      <c r="M396" s="100" t="s">
        <v>298</v>
      </c>
      <c r="N396" s="100"/>
      <c r="O396" s="100"/>
      <c r="P396" s="99"/>
      <c r="Q396" s="99"/>
      <c r="R396" s="99"/>
      <c r="S396" s="99"/>
      <c r="T396" s="99"/>
      <c r="U396" s="99"/>
      <c r="V396" s="99"/>
      <c r="W396" s="99"/>
      <c r="X396" s="99"/>
      <c r="Y396" s="99"/>
    </row>
    <row r="397" ht="15.75" customHeight="1">
      <c r="A397" s="100" t="s">
        <v>1166</v>
      </c>
      <c r="B397" s="100" t="s">
        <v>1167</v>
      </c>
      <c r="C397" s="100" t="s">
        <v>1168</v>
      </c>
      <c r="D397" s="101">
        <v>415532.0</v>
      </c>
      <c r="E397" s="100" t="s">
        <v>797</v>
      </c>
      <c r="F397" s="102" t="s">
        <v>831</v>
      </c>
      <c r="G397" s="100" t="s">
        <v>799</v>
      </c>
      <c r="H397" s="100" t="s">
        <v>832</v>
      </c>
      <c r="I397" s="103">
        <v>0.7395833333333334</v>
      </c>
      <c r="J397" s="103">
        <v>0.7604166666666666</v>
      </c>
      <c r="K397" s="100" t="s">
        <v>1151</v>
      </c>
      <c r="L397" s="100" t="s">
        <v>1115</v>
      </c>
      <c r="M397" s="100" t="s">
        <v>298</v>
      </c>
      <c r="N397" s="100"/>
      <c r="O397" s="100"/>
      <c r="P397" s="99"/>
      <c r="Q397" s="99"/>
      <c r="R397" s="99"/>
      <c r="S397" s="99"/>
      <c r="T397" s="99"/>
      <c r="U397" s="99"/>
      <c r="V397" s="99"/>
      <c r="W397" s="99"/>
      <c r="X397" s="99"/>
      <c r="Y397" s="99"/>
    </row>
    <row r="398" ht="15.75" customHeight="1">
      <c r="A398" s="100" t="s">
        <v>1166</v>
      </c>
      <c r="B398" s="100" t="s">
        <v>1167</v>
      </c>
      <c r="C398" s="100" t="s">
        <v>1168</v>
      </c>
      <c r="D398" s="101">
        <v>424374.0</v>
      </c>
      <c r="E398" s="100" t="s">
        <v>797</v>
      </c>
      <c r="F398" s="102" t="s">
        <v>1136</v>
      </c>
      <c r="G398" s="100" t="s">
        <v>1009</v>
      </c>
      <c r="H398" s="100" t="s">
        <v>832</v>
      </c>
      <c r="I398" s="103">
        <v>0.7847222222222222</v>
      </c>
      <c r="J398" s="103">
        <v>0.8055555555555556</v>
      </c>
      <c r="K398" s="100" t="s">
        <v>1160</v>
      </c>
      <c r="L398" s="100" t="s">
        <v>1118</v>
      </c>
      <c r="M398" s="100" t="s">
        <v>298</v>
      </c>
      <c r="N398" s="100"/>
      <c r="O398" s="100"/>
      <c r="P398" s="99"/>
      <c r="Q398" s="99"/>
      <c r="R398" s="99"/>
      <c r="S398" s="99"/>
      <c r="T398" s="99"/>
      <c r="U398" s="99"/>
      <c r="V398" s="99"/>
      <c r="W398" s="99"/>
      <c r="X398" s="99"/>
      <c r="Y398" s="99"/>
    </row>
    <row r="399" ht="15.75" customHeight="1">
      <c r="A399" s="100" t="s">
        <v>1166</v>
      </c>
      <c r="B399" s="100" t="s">
        <v>1167</v>
      </c>
      <c r="C399" s="100" t="s">
        <v>1168</v>
      </c>
      <c r="D399" s="101">
        <v>416008.0</v>
      </c>
      <c r="E399" s="100" t="s">
        <v>797</v>
      </c>
      <c r="F399" s="102" t="s">
        <v>833</v>
      </c>
      <c r="G399" s="100" t="s">
        <v>1009</v>
      </c>
      <c r="H399" s="100" t="s">
        <v>834</v>
      </c>
      <c r="I399" s="103">
        <v>0.7083333333333334</v>
      </c>
      <c r="J399" s="103">
        <v>0.7291666666666666</v>
      </c>
      <c r="K399" s="100" t="s">
        <v>1160</v>
      </c>
      <c r="L399" s="100" t="s">
        <v>1111</v>
      </c>
      <c r="M399" s="100" t="s">
        <v>298</v>
      </c>
      <c r="N399" s="100"/>
      <c r="O399" s="100"/>
      <c r="P399" s="99"/>
      <c r="Q399" s="99"/>
      <c r="R399" s="99"/>
      <c r="S399" s="99"/>
      <c r="T399" s="99"/>
      <c r="U399" s="99"/>
      <c r="V399" s="99"/>
      <c r="W399" s="99"/>
      <c r="X399" s="99"/>
      <c r="Y399" s="99"/>
    </row>
    <row r="400" ht="15.75" customHeight="1">
      <c r="A400" s="100" t="s">
        <v>1166</v>
      </c>
      <c r="B400" s="100" t="s">
        <v>1167</v>
      </c>
      <c r="C400" s="100" t="s">
        <v>1168</v>
      </c>
      <c r="D400" s="101">
        <v>425381.0</v>
      </c>
      <c r="E400" s="100" t="s">
        <v>797</v>
      </c>
      <c r="F400" s="102" t="s">
        <v>1116</v>
      </c>
      <c r="G400" s="100" t="s">
        <v>1009</v>
      </c>
      <c r="H400" s="100" t="s">
        <v>834</v>
      </c>
      <c r="I400" s="103">
        <v>0.7430555555555556</v>
      </c>
      <c r="J400" s="103">
        <v>0.7638888888888888</v>
      </c>
      <c r="K400" s="100" t="s">
        <v>1160</v>
      </c>
      <c r="L400" s="100" t="s">
        <v>1118</v>
      </c>
      <c r="M400" s="100" t="s">
        <v>298</v>
      </c>
      <c r="N400" s="100"/>
      <c r="O400" s="100"/>
      <c r="P400" s="99"/>
      <c r="Q400" s="99"/>
      <c r="R400" s="99"/>
      <c r="S400" s="99"/>
      <c r="T400" s="99"/>
      <c r="U400" s="99"/>
      <c r="V400" s="99"/>
      <c r="W400" s="99"/>
      <c r="X400" s="99"/>
      <c r="Y400" s="99"/>
    </row>
    <row r="401" ht="15.75" customHeight="1">
      <c r="A401" s="100" t="s">
        <v>1166</v>
      </c>
      <c r="B401" s="100" t="s">
        <v>1167</v>
      </c>
      <c r="C401" s="100" t="s">
        <v>1168</v>
      </c>
      <c r="D401" s="101">
        <v>416017.0</v>
      </c>
      <c r="E401" s="100" t="s">
        <v>797</v>
      </c>
      <c r="F401" s="102" t="s">
        <v>833</v>
      </c>
      <c r="G401" s="100" t="s">
        <v>1009</v>
      </c>
      <c r="H401" s="100" t="s">
        <v>834</v>
      </c>
      <c r="I401" s="103">
        <v>0.75</v>
      </c>
      <c r="J401" s="103">
        <v>0.7708333333333334</v>
      </c>
      <c r="K401" s="100" t="s">
        <v>1160</v>
      </c>
      <c r="L401" s="100" t="s">
        <v>1111</v>
      </c>
      <c r="M401" s="100" t="s">
        <v>298</v>
      </c>
      <c r="N401" s="100"/>
      <c r="O401" s="100"/>
      <c r="P401" s="99"/>
      <c r="Q401" s="99"/>
      <c r="R401" s="99"/>
      <c r="S401" s="99"/>
      <c r="T401" s="99"/>
      <c r="U401" s="99"/>
      <c r="V401" s="99"/>
      <c r="W401" s="99"/>
      <c r="X401" s="99"/>
      <c r="Y401" s="99"/>
    </row>
    <row r="402" ht="15.75" customHeight="1">
      <c r="A402" s="100" t="s">
        <v>1166</v>
      </c>
      <c r="B402" s="100" t="s">
        <v>1167</v>
      </c>
      <c r="C402" s="100" t="s">
        <v>1168</v>
      </c>
      <c r="D402" s="101">
        <v>416420.0</v>
      </c>
      <c r="E402" s="100" t="s">
        <v>797</v>
      </c>
      <c r="F402" s="102" t="s">
        <v>833</v>
      </c>
      <c r="G402" s="100" t="s">
        <v>803</v>
      </c>
      <c r="H402" s="100" t="s">
        <v>834</v>
      </c>
      <c r="I402" s="103">
        <v>0.7534722222222222</v>
      </c>
      <c r="J402" s="103">
        <v>0.7743055555555556</v>
      </c>
      <c r="K402" s="100" t="s">
        <v>1157</v>
      </c>
      <c r="L402" s="100" t="s">
        <v>1113</v>
      </c>
      <c r="M402" s="100" t="s">
        <v>298</v>
      </c>
      <c r="N402" s="100"/>
      <c r="O402" s="100"/>
      <c r="P402" s="99"/>
      <c r="Q402" s="99"/>
      <c r="R402" s="99"/>
      <c r="S402" s="99"/>
      <c r="T402" s="99"/>
      <c r="U402" s="99"/>
      <c r="V402" s="99"/>
      <c r="W402" s="99"/>
      <c r="X402" s="99"/>
      <c r="Y402" s="99"/>
    </row>
    <row r="403" ht="15.75" customHeight="1">
      <c r="A403" s="100" t="s">
        <v>1166</v>
      </c>
      <c r="B403" s="100" t="s">
        <v>1167</v>
      </c>
      <c r="C403" s="100" t="s">
        <v>1168</v>
      </c>
      <c r="D403" s="101">
        <v>425382.0</v>
      </c>
      <c r="E403" s="100" t="s">
        <v>797</v>
      </c>
      <c r="F403" s="102" t="s">
        <v>1116</v>
      </c>
      <c r="G403" s="100" t="s">
        <v>1009</v>
      </c>
      <c r="H403" s="100" t="s">
        <v>834</v>
      </c>
      <c r="I403" s="103">
        <v>0.7638888888888888</v>
      </c>
      <c r="J403" s="103">
        <v>0.7847222222222222</v>
      </c>
      <c r="K403" s="100" t="s">
        <v>1160</v>
      </c>
      <c r="L403" s="100" t="s">
        <v>1118</v>
      </c>
      <c r="M403" s="100" t="s">
        <v>298</v>
      </c>
      <c r="N403" s="100"/>
      <c r="O403" s="100"/>
      <c r="P403" s="99"/>
      <c r="Q403" s="99"/>
      <c r="R403" s="99"/>
      <c r="S403" s="99"/>
      <c r="T403" s="99"/>
      <c r="U403" s="99"/>
      <c r="V403" s="99"/>
      <c r="W403" s="99"/>
      <c r="X403" s="99"/>
      <c r="Y403" s="99"/>
    </row>
    <row r="404" ht="15.75" customHeight="1">
      <c r="A404" s="100" t="s">
        <v>1166</v>
      </c>
      <c r="B404" s="100" t="s">
        <v>1167</v>
      </c>
      <c r="C404" s="100" t="s">
        <v>1168</v>
      </c>
      <c r="D404" s="101">
        <v>416424.0</v>
      </c>
      <c r="E404" s="100" t="s">
        <v>797</v>
      </c>
      <c r="F404" s="102" t="s">
        <v>798</v>
      </c>
      <c r="G404" s="100" t="s">
        <v>803</v>
      </c>
      <c r="H404" s="100" t="s">
        <v>800</v>
      </c>
      <c r="I404" s="103">
        <v>0.4270833333333333</v>
      </c>
      <c r="J404" s="103">
        <v>0.4479166666666667</v>
      </c>
      <c r="K404" s="100" t="s">
        <v>1157</v>
      </c>
      <c r="L404" s="100" t="s">
        <v>1113</v>
      </c>
      <c r="M404" s="100" t="s">
        <v>298</v>
      </c>
      <c r="N404" s="100"/>
      <c r="O404" s="100"/>
      <c r="P404" s="99"/>
      <c r="Q404" s="99"/>
      <c r="R404" s="99"/>
      <c r="S404" s="99"/>
      <c r="T404" s="99"/>
      <c r="U404" s="99"/>
      <c r="V404" s="99"/>
      <c r="W404" s="99"/>
      <c r="X404" s="99"/>
      <c r="Y404" s="99"/>
    </row>
    <row r="405" ht="15.75" customHeight="1">
      <c r="A405" s="100" t="s">
        <v>1166</v>
      </c>
      <c r="B405" s="100" t="s">
        <v>1167</v>
      </c>
      <c r="C405" s="100" t="s">
        <v>1168</v>
      </c>
      <c r="D405" s="101">
        <v>425516.0</v>
      </c>
      <c r="E405" s="100" t="s">
        <v>797</v>
      </c>
      <c r="F405" s="102" t="s">
        <v>1120</v>
      </c>
      <c r="G405" s="100" t="s">
        <v>1009</v>
      </c>
      <c r="H405" s="100" t="s">
        <v>800</v>
      </c>
      <c r="I405" s="103">
        <v>0.4305555555555556</v>
      </c>
      <c r="J405" s="103">
        <v>0.4513888888888889</v>
      </c>
      <c r="K405" s="100" t="s">
        <v>1160</v>
      </c>
      <c r="L405" s="100" t="s">
        <v>1118</v>
      </c>
      <c r="M405" s="100" t="s">
        <v>298</v>
      </c>
      <c r="N405" s="100"/>
      <c r="O405" s="100"/>
      <c r="P405" s="99"/>
      <c r="Q405" s="99"/>
      <c r="R405" s="99"/>
      <c r="S405" s="99"/>
      <c r="T405" s="99"/>
      <c r="U405" s="99"/>
      <c r="V405" s="99"/>
      <c r="W405" s="99"/>
      <c r="X405" s="99"/>
      <c r="Y405" s="99"/>
    </row>
    <row r="406" ht="15.75" customHeight="1">
      <c r="A406" s="100" t="s">
        <v>1166</v>
      </c>
      <c r="B406" s="100" t="s">
        <v>1167</v>
      </c>
      <c r="C406" s="100" t="s">
        <v>1168</v>
      </c>
      <c r="D406" s="101">
        <v>416427.0</v>
      </c>
      <c r="E406" s="100" t="s">
        <v>797</v>
      </c>
      <c r="F406" s="102" t="s">
        <v>798</v>
      </c>
      <c r="G406" s="100" t="s">
        <v>803</v>
      </c>
      <c r="H406" s="100" t="s">
        <v>800</v>
      </c>
      <c r="I406" s="103">
        <v>0.4479166666666667</v>
      </c>
      <c r="J406" s="103">
        <v>0.46875</v>
      </c>
      <c r="K406" s="100" t="s">
        <v>1157</v>
      </c>
      <c r="L406" s="100" t="s">
        <v>1113</v>
      </c>
      <c r="M406" s="100" t="s">
        <v>298</v>
      </c>
      <c r="N406" s="100"/>
      <c r="O406" s="100"/>
      <c r="P406" s="99"/>
      <c r="Q406" s="99"/>
      <c r="R406" s="99"/>
      <c r="S406" s="99"/>
      <c r="T406" s="99"/>
      <c r="U406" s="99"/>
      <c r="V406" s="99"/>
      <c r="W406" s="99"/>
      <c r="X406" s="99"/>
      <c r="Y406" s="99"/>
    </row>
    <row r="407" ht="15.75" customHeight="1">
      <c r="A407" s="100" t="s">
        <v>1166</v>
      </c>
      <c r="B407" s="100" t="s">
        <v>1167</v>
      </c>
      <c r="C407" s="100" t="s">
        <v>1168</v>
      </c>
      <c r="D407" s="101">
        <v>425527.0</v>
      </c>
      <c r="E407" s="100" t="s">
        <v>797</v>
      </c>
      <c r="F407" s="102" t="s">
        <v>1120</v>
      </c>
      <c r="G407" s="100" t="s">
        <v>1009</v>
      </c>
      <c r="H407" s="100" t="s">
        <v>800</v>
      </c>
      <c r="I407" s="103">
        <v>0.4513888888888889</v>
      </c>
      <c r="J407" s="103">
        <v>0.4722222222222222</v>
      </c>
      <c r="K407" s="100" t="s">
        <v>1160</v>
      </c>
      <c r="L407" s="100" t="s">
        <v>1118</v>
      </c>
      <c r="M407" s="100" t="s">
        <v>298</v>
      </c>
      <c r="N407" s="100"/>
      <c r="O407" s="100"/>
      <c r="P407" s="99"/>
      <c r="Q407" s="99"/>
      <c r="R407" s="99"/>
      <c r="S407" s="99"/>
      <c r="T407" s="99"/>
      <c r="U407" s="99"/>
      <c r="V407" s="99"/>
      <c r="W407" s="99"/>
      <c r="X407" s="99"/>
      <c r="Y407" s="99"/>
    </row>
    <row r="408" ht="15.75" customHeight="1">
      <c r="A408" s="100" t="s">
        <v>1166</v>
      </c>
      <c r="B408" s="100" t="s">
        <v>1167</v>
      </c>
      <c r="C408" s="100" t="s">
        <v>1168</v>
      </c>
      <c r="D408" s="101">
        <v>428158.0</v>
      </c>
      <c r="E408" s="100" t="s">
        <v>797</v>
      </c>
      <c r="F408" s="102" t="s">
        <v>798</v>
      </c>
      <c r="G408" s="100" t="s">
        <v>799</v>
      </c>
      <c r="H408" s="100" t="s">
        <v>800</v>
      </c>
      <c r="I408" s="103">
        <v>0.4791666666666667</v>
      </c>
      <c r="J408" s="103">
        <v>0.5</v>
      </c>
      <c r="K408" s="100" t="s">
        <v>1151</v>
      </c>
      <c r="L408" s="100" t="s">
        <v>1137</v>
      </c>
      <c r="M408" s="100" t="s">
        <v>298</v>
      </c>
      <c r="N408" s="100"/>
      <c r="O408" s="100"/>
      <c r="P408" s="99"/>
      <c r="Q408" s="99"/>
      <c r="R408" s="99"/>
      <c r="S408" s="99"/>
      <c r="T408" s="99"/>
      <c r="U408" s="99"/>
      <c r="V408" s="99"/>
      <c r="W408" s="99"/>
      <c r="X408" s="99"/>
      <c r="Y408" s="99"/>
    </row>
    <row r="409" ht="15.75" customHeight="1">
      <c r="A409" s="100" t="s">
        <v>1166</v>
      </c>
      <c r="B409" s="100" t="s">
        <v>1167</v>
      </c>
      <c r="C409" s="100" t="s">
        <v>1168</v>
      </c>
      <c r="D409" s="101">
        <v>415152.0</v>
      </c>
      <c r="E409" s="100" t="s">
        <v>797</v>
      </c>
      <c r="F409" s="102" t="s">
        <v>798</v>
      </c>
      <c r="G409" s="100" t="s">
        <v>799</v>
      </c>
      <c r="H409" s="100" t="s">
        <v>800</v>
      </c>
      <c r="I409" s="103">
        <v>0.4895833333333333</v>
      </c>
      <c r="J409" s="103">
        <v>0.5104166666666666</v>
      </c>
      <c r="K409" s="100" t="s">
        <v>1151</v>
      </c>
      <c r="L409" s="100" t="s">
        <v>1119</v>
      </c>
      <c r="M409" s="100" t="s">
        <v>298</v>
      </c>
      <c r="N409" s="100"/>
      <c r="O409" s="100"/>
      <c r="P409" s="99"/>
      <c r="Q409" s="99"/>
      <c r="R409" s="99"/>
      <c r="S409" s="99"/>
      <c r="T409" s="99"/>
      <c r="U409" s="99"/>
      <c r="V409" s="99"/>
      <c r="W409" s="99"/>
      <c r="X409" s="99"/>
      <c r="Y409" s="99"/>
    </row>
    <row r="410" ht="15.75" customHeight="1">
      <c r="A410" s="100" t="s">
        <v>1166</v>
      </c>
      <c r="B410" s="100" t="s">
        <v>1167</v>
      </c>
      <c r="C410" s="100" t="s">
        <v>1168</v>
      </c>
      <c r="D410" s="101">
        <v>415154.0</v>
      </c>
      <c r="E410" s="100" t="s">
        <v>797</v>
      </c>
      <c r="F410" s="102" t="s">
        <v>798</v>
      </c>
      <c r="G410" s="100" t="s">
        <v>799</v>
      </c>
      <c r="H410" s="100" t="s">
        <v>800</v>
      </c>
      <c r="I410" s="103">
        <v>0.5104166666666666</v>
      </c>
      <c r="J410" s="103">
        <v>0.53125</v>
      </c>
      <c r="K410" s="100" t="s">
        <v>1151</v>
      </c>
      <c r="L410" s="100" t="s">
        <v>1119</v>
      </c>
      <c r="M410" s="100" t="s">
        <v>298</v>
      </c>
      <c r="N410" s="100"/>
      <c r="O410" s="100"/>
      <c r="P410" s="99"/>
      <c r="Q410" s="99"/>
      <c r="R410" s="99"/>
      <c r="S410" s="99"/>
      <c r="T410" s="99"/>
      <c r="U410" s="99"/>
      <c r="V410" s="99"/>
      <c r="W410" s="99"/>
      <c r="X410" s="99"/>
      <c r="Y410" s="99"/>
    </row>
    <row r="411" ht="15.75" customHeight="1">
      <c r="A411" s="100" t="s">
        <v>1166</v>
      </c>
      <c r="B411" s="100" t="s">
        <v>1167</v>
      </c>
      <c r="C411" s="100" t="s">
        <v>1168</v>
      </c>
      <c r="D411" s="101">
        <v>416429.0</v>
      </c>
      <c r="E411" s="100" t="s">
        <v>797</v>
      </c>
      <c r="F411" s="102" t="s">
        <v>798</v>
      </c>
      <c r="G411" s="100" t="s">
        <v>803</v>
      </c>
      <c r="H411" s="100" t="s">
        <v>800</v>
      </c>
      <c r="I411" s="103">
        <v>0.5104166666666666</v>
      </c>
      <c r="J411" s="103">
        <v>0.53125</v>
      </c>
      <c r="K411" s="100" t="s">
        <v>1157</v>
      </c>
      <c r="L411" s="100" t="s">
        <v>1113</v>
      </c>
      <c r="M411" s="100" t="s">
        <v>298</v>
      </c>
      <c r="N411" s="100"/>
      <c r="O411" s="100"/>
      <c r="P411" s="99"/>
      <c r="Q411" s="99"/>
      <c r="R411" s="99"/>
      <c r="S411" s="99"/>
      <c r="T411" s="99"/>
      <c r="U411" s="99"/>
      <c r="V411" s="99"/>
      <c r="W411" s="99"/>
      <c r="X411" s="99"/>
      <c r="Y411" s="99"/>
    </row>
    <row r="412" ht="15.75" customHeight="1">
      <c r="A412" s="100" t="s">
        <v>1166</v>
      </c>
      <c r="B412" s="100" t="s">
        <v>1167</v>
      </c>
      <c r="C412" s="100" t="s">
        <v>1168</v>
      </c>
      <c r="D412" s="101">
        <v>416022.0</v>
      </c>
      <c r="E412" s="100" t="s">
        <v>797</v>
      </c>
      <c r="F412" s="102" t="s">
        <v>798</v>
      </c>
      <c r="G412" s="100" t="s">
        <v>1009</v>
      </c>
      <c r="H412" s="100" t="s">
        <v>800</v>
      </c>
      <c r="I412" s="103">
        <v>0.6770833333333334</v>
      </c>
      <c r="J412" s="103">
        <v>0.6979166666666666</v>
      </c>
      <c r="K412" s="100" t="s">
        <v>1160</v>
      </c>
      <c r="L412" s="100" t="s">
        <v>1111</v>
      </c>
      <c r="M412" s="100" t="s">
        <v>298</v>
      </c>
      <c r="N412" s="100"/>
      <c r="O412" s="100"/>
      <c r="P412" s="99"/>
      <c r="Q412" s="99"/>
      <c r="R412" s="99"/>
      <c r="S412" s="99"/>
      <c r="T412" s="99"/>
      <c r="U412" s="99"/>
      <c r="V412" s="99"/>
      <c r="W412" s="99"/>
      <c r="X412" s="99"/>
      <c r="Y412" s="99"/>
    </row>
    <row r="413" ht="15.75" customHeight="1">
      <c r="A413" s="100" t="s">
        <v>1166</v>
      </c>
      <c r="B413" s="100" t="s">
        <v>1167</v>
      </c>
      <c r="C413" s="100" t="s">
        <v>1168</v>
      </c>
      <c r="D413" s="101">
        <v>416032.0</v>
      </c>
      <c r="E413" s="100" t="s">
        <v>797</v>
      </c>
      <c r="F413" s="102" t="s">
        <v>798</v>
      </c>
      <c r="G413" s="100" t="s">
        <v>1009</v>
      </c>
      <c r="H413" s="100" t="s">
        <v>800</v>
      </c>
      <c r="I413" s="103">
        <v>0.7291666666666666</v>
      </c>
      <c r="J413" s="103">
        <v>0.75</v>
      </c>
      <c r="K413" s="100" t="s">
        <v>1160</v>
      </c>
      <c r="L413" s="100" t="s">
        <v>1121</v>
      </c>
      <c r="M413" s="100" t="s">
        <v>298</v>
      </c>
      <c r="N413" s="100"/>
      <c r="O413" s="100"/>
      <c r="P413" s="99"/>
      <c r="Q413" s="99"/>
      <c r="R413" s="99"/>
      <c r="S413" s="99"/>
      <c r="T413" s="99"/>
      <c r="U413" s="99"/>
      <c r="V413" s="99"/>
      <c r="W413" s="99"/>
      <c r="X413" s="99"/>
      <c r="Y413" s="99"/>
    </row>
    <row r="414" ht="15.75" customHeight="1">
      <c r="A414" s="100" t="s">
        <v>1166</v>
      </c>
      <c r="B414" s="100" t="s">
        <v>1167</v>
      </c>
      <c r="C414" s="100" t="s">
        <v>1168</v>
      </c>
      <c r="D414" s="101">
        <v>416038.0</v>
      </c>
      <c r="E414" s="100" t="s">
        <v>797</v>
      </c>
      <c r="F414" s="102" t="s">
        <v>837</v>
      </c>
      <c r="G414" s="100" t="s">
        <v>803</v>
      </c>
      <c r="H414" s="100" t="s">
        <v>838</v>
      </c>
      <c r="I414" s="103">
        <v>0.46875</v>
      </c>
      <c r="J414" s="103">
        <v>0.4895833333333333</v>
      </c>
      <c r="K414" s="100" t="s">
        <v>1157</v>
      </c>
      <c r="L414" s="100" t="s">
        <v>1111</v>
      </c>
      <c r="M414" s="100" t="s">
        <v>298</v>
      </c>
      <c r="N414" s="100"/>
      <c r="O414" s="100"/>
      <c r="P414" s="99"/>
      <c r="Q414" s="99"/>
      <c r="R414" s="99"/>
      <c r="S414" s="99"/>
      <c r="T414" s="99"/>
      <c r="U414" s="99"/>
      <c r="V414" s="99"/>
      <c r="W414" s="99"/>
      <c r="X414" s="99"/>
      <c r="Y414" s="99"/>
    </row>
    <row r="415" ht="15.75" customHeight="1">
      <c r="A415" s="100" t="s">
        <v>1169</v>
      </c>
      <c r="B415" s="100" t="s">
        <v>1170</v>
      </c>
      <c r="C415" s="100" t="s">
        <v>1171</v>
      </c>
      <c r="D415" s="101">
        <v>416062.0</v>
      </c>
      <c r="E415" s="100" t="s">
        <v>797</v>
      </c>
      <c r="F415" s="102" t="s">
        <v>810</v>
      </c>
      <c r="G415" s="100" t="s">
        <v>803</v>
      </c>
      <c r="H415" s="100" t="s">
        <v>811</v>
      </c>
      <c r="I415" s="103">
        <v>0.7083333333333334</v>
      </c>
      <c r="J415" s="103">
        <v>0.7291666666666666</v>
      </c>
      <c r="K415" s="100" t="s">
        <v>1157</v>
      </c>
      <c r="L415" s="100" t="s">
        <v>1111</v>
      </c>
      <c r="M415" s="100" t="s">
        <v>298</v>
      </c>
      <c r="N415" s="100"/>
      <c r="O415" s="100"/>
      <c r="P415" s="99"/>
      <c r="Q415" s="99"/>
      <c r="R415" s="99"/>
      <c r="S415" s="99"/>
      <c r="T415" s="99"/>
      <c r="U415" s="99"/>
      <c r="V415" s="99"/>
      <c r="W415" s="99"/>
      <c r="X415" s="99"/>
      <c r="Y415" s="99"/>
    </row>
    <row r="416" ht="15.75" customHeight="1">
      <c r="A416" s="100" t="s">
        <v>1169</v>
      </c>
      <c r="B416" s="100" t="s">
        <v>1170</v>
      </c>
      <c r="C416" s="100" t="s">
        <v>1171</v>
      </c>
      <c r="D416" s="101">
        <v>416063.0</v>
      </c>
      <c r="E416" s="100" t="s">
        <v>797</v>
      </c>
      <c r="F416" s="102" t="s">
        <v>810</v>
      </c>
      <c r="G416" s="100" t="s">
        <v>803</v>
      </c>
      <c r="H416" s="100" t="s">
        <v>811</v>
      </c>
      <c r="I416" s="103">
        <v>0.75</v>
      </c>
      <c r="J416" s="103">
        <v>0.7708333333333334</v>
      </c>
      <c r="K416" s="100" t="s">
        <v>1157</v>
      </c>
      <c r="L416" s="100" t="s">
        <v>1111</v>
      </c>
      <c r="M416" s="100" t="s">
        <v>298</v>
      </c>
      <c r="N416" s="100"/>
      <c r="O416" s="100"/>
      <c r="P416" s="99"/>
      <c r="Q416" s="99"/>
      <c r="R416" s="99"/>
      <c r="S416" s="99"/>
      <c r="T416" s="99"/>
      <c r="U416" s="99"/>
      <c r="V416" s="99"/>
      <c r="W416" s="99"/>
      <c r="X416" s="99"/>
      <c r="Y416" s="99"/>
    </row>
    <row r="417" ht="15.75" customHeight="1">
      <c r="A417" s="100" t="s">
        <v>1169</v>
      </c>
      <c r="B417" s="100" t="s">
        <v>1170</v>
      </c>
      <c r="C417" s="100" t="s">
        <v>1171</v>
      </c>
      <c r="D417" s="101">
        <v>414825.0</v>
      </c>
      <c r="E417" s="100" t="s">
        <v>797</v>
      </c>
      <c r="F417" s="102" t="s">
        <v>821</v>
      </c>
      <c r="G417" s="100" t="s">
        <v>799</v>
      </c>
      <c r="H417" s="100" t="s">
        <v>822</v>
      </c>
      <c r="I417" s="103">
        <v>0.7118055555555556</v>
      </c>
      <c r="J417" s="103">
        <v>0.7326388888888888</v>
      </c>
      <c r="K417" s="100" t="s">
        <v>1151</v>
      </c>
      <c r="L417" s="100" t="s">
        <v>1113</v>
      </c>
      <c r="M417" s="100" t="s">
        <v>298</v>
      </c>
      <c r="N417" s="100"/>
      <c r="O417" s="100"/>
      <c r="P417" s="99"/>
      <c r="Q417" s="99"/>
      <c r="R417" s="99"/>
      <c r="S417" s="99"/>
      <c r="T417" s="99"/>
      <c r="U417" s="99"/>
      <c r="V417" s="99"/>
      <c r="W417" s="99"/>
      <c r="X417" s="99"/>
      <c r="Y417" s="99"/>
    </row>
    <row r="418" ht="15.75" customHeight="1">
      <c r="A418" s="100" t="s">
        <v>1169</v>
      </c>
      <c r="B418" s="100" t="s">
        <v>1170</v>
      </c>
      <c r="C418" s="100" t="s">
        <v>1171</v>
      </c>
      <c r="D418" s="101">
        <v>422137.0</v>
      </c>
      <c r="E418" s="100" t="s">
        <v>797</v>
      </c>
      <c r="F418" s="102" t="s">
        <v>1159</v>
      </c>
      <c r="G418" s="100" t="s">
        <v>1009</v>
      </c>
      <c r="H418" s="100" t="s">
        <v>822</v>
      </c>
      <c r="I418" s="103">
        <v>0.7638888888888888</v>
      </c>
      <c r="J418" s="103">
        <v>0.7847222222222222</v>
      </c>
      <c r="K418" s="100" t="s">
        <v>1160</v>
      </c>
      <c r="L418" s="100" t="s">
        <v>1118</v>
      </c>
      <c r="M418" s="100" t="s">
        <v>298</v>
      </c>
      <c r="N418" s="100"/>
      <c r="O418" s="100"/>
      <c r="P418" s="99"/>
      <c r="Q418" s="99"/>
      <c r="R418" s="99"/>
      <c r="S418" s="99"/>
      <c r="T418" s="99"/>
      <c r="U418" s="99"/>
      <c r="V418" s="99"/>
      <c r="W418" s="99"/>
      <c r="X418" s="99"/>
      <c r="Y418" s="99"/>
    </row>
    <row r="419" ht="15.75" customHeight="1">
      <c r="A419" s="100" t="s">
        <v>1169</v>
      </c>
      <c r="B419" s="100" t="s">
        <v>1170</v>
      </c>
      <c r="C419" s="100" t="s">
        <v>1171</v>
      </c>
      <c r="D419" s="101">
        <v>416065.0</v>
      </c>
      <c r="E419" s="100" t="s">
        <v>797</v>
      </c>
      <c r="F419" s="102" t="s">
        <v>827</v>
      </c>
      <c r="G419" s="100" t="s">
        <v>799</v>
      </c>
      <c r="H419" s="100" t="s">
        <v>828</v>
      </c>
      <c r="I419" s="103">
        <v>0.7291666666666666</v>
      </c>
      <c r="J419" s="103">
        <v>0.75</v>
      </c>
      <c r="K419" s="100" t="s">
        <v>1151</v>
      </c>
      <c r="L419" s="100" t="s">
        <v>1111</v>
      </c>
      <c r="M419" s="100" t="s">
        <v>298</v>
      </c>
      <c r="N419" s="100"/>
      <c r="O419" s="100"/>
      <c r="P419" s="99"/>
      <c r="Q419" s="99"/>
      <c r="R419" s="99"/>
      <c r="S419" s="99"/>
      <c r="T419" s="99"/>
      <c r="U419" s="99"/>
      <c r="V419" s="99"/>
      <c r="W419" s="99"/>
      <c r="X419" s="99"/>
      <c r="Y419" s="99"/>
    </row>
    <row r="420" ht="15.75" customHeight="1">
      <c r="A420" s="100" t="s">
        <v>1169</v>
      </c>
      <c r="B420" s="100" t="s">
        <v>1170</v>
      </c>
      <c r="C420" s="100" t="s">
        <v>1171</v>
      </c>
      <c r="D420" s="101">
        <v>428171.0</v>
      </c>
      <c r="E420" s="100" t="s">
        <v>797</v>
      </c>
      <c r="F420" s="102" t="s">
        <v>827</v>
      </c>
      <c r="G420" s="100" t="s">
        <v>799</v>
      </c>
      <c r="H420" s="100" t="s">
        <v>828</v>
      </c>
      <c r="I420" s="103">
        <v>0.75</v>
      </c>
      <c r="J420" s="103">
        <v>0.7708333333333334</v>
      </c>
      <c r="K420" s="100" t="s">
        <v>1151</v>
      </c>
      <c r="L420" s="100" t="s">
        <v>1137</v>
      </c>
      <c r="M420" s="100" t="s">
        <v>298</v>
      </c>
      <c r="N420" s="100"/>
      <c r="O420" s="100"/>
      <c r="P420" s="99"/>
      <c r="Q420" s="99"/>
      <c r="R420" s="99"/>
      <c r="S420" s="99"/>
      <c r="T420" s="99"/>
      <c r="U420" s="99"/>
      <c r="V420" s="99"/>
      <c r="W420" s="99"/>
      <c r="X420" s="99"/>
      <c r="Y420" s="99"/>
    </row>
    <row r="421" ht="15.75" customHeight="1">
      <c r="A421" s="100" t="s">
        <v>1169</v>
      </c>
      <c r="B421" s="100" t="s">
        <v>1170</v>
      </c>
      <c r="C421" s="100" t="s">
        <v>1171</v>
      </c>
      <c r="D421" s="101">
        <v>416068.0</v>
      </c>
      <c r="E421" s="100" t="s">
        <v>797</v>
      </c>
      <c r="F421" s="102" t="s">
        <v>827</v>
      </c>
      <c r="G421" s="100" t="s">
        <v>799</v>
      </c>
      <c r="H421" s="100" t="s">
        <v>828</v>
      </c>
      <c r="I421" s="103">
        <v>0.7708333333333334</v>
      </c>
      <c r="J421" s="103">
        <v>0.7916666666666666</v>
      </c>
      <c r="K421" s="100" t="s">
        <v>1151</v>
      </c>
      <c r="L421" s="100" t="s">
        <v>1111</v>
      </c>
      <c r="M421" s="100" t="s">
        <v>298</v>
      </c>
      <c r="N421" s="100"/>
      <c r="O421" s="100"/>
      <c r="P421" s="99"/>
      <c r="Q421" s="99"/>
      <c r="R421" s="99"/>
      <c r="S421" s="99"/>
      <c r="T421" s="99"/>
      <c r="U421" s="99"/>
      <c r="V421" s="99"/>
      <c r="W421" s="99"/>
      <c r="X421" s="99"/>
      <c r="Y421" s="99"/>
    </row>
    <row r="422" ht="15.75" customHeight="1">
      <c r="A422" s="100" t="s">
        <v>1169</v>
      </c>
      <c r="B422" s="100" t="s">
        <v>1170</v>
      </c>
      <c r="C422" s="100" t="s">
        <v>1171</v>
      </c>
      <c r="D422" s="101">
        <v>415551.0</v>
      </c>
      <c r="E422" s="100" t="s">
        <v>797</v>
      </c>
      <c r="F422" s="102" t="s">
        <v>1114</v>
      </c>
      <c r="G422" s="100" t="s">
        <v>803</v>
      </c>
      <c r="H422" s="100" t="s">
        <v>832</v>
      </c>
      <c r="I422" s="103">
        <v>0.6979166666666666</v>
      </c>
      <c r="J422" s="103">
        <v>0.71875</v>
      </c>
      <c r="K422" s="100" t="s">
        <v>1151</v>
      </c>
      <c r="L422" s="100" t="s">
        <v>1115</v>
      </c>
      <c r="M422" s="100" t="s">
        <v>298</v>
      </c>
      <c r="N422" s="100"/>
      <c r="O422" s="100"/>
      <c r="P422" s="99"/>
      <c r="Q422" s="99"/>
      <c r="R422" s="99"/>
      <c r="S422" s="99"/>
      <c r="T422" s="99"/>
      <c r="U422" s="99"/>
      <c r="V422" s="99"/>
      <c r="W422" s="99"/>
      <c r="X422" s="99"/>
      <c r="Y422" s="99"/>
    </row>
    <row r="423" ht="15.75" customHeight="1">
      <c r="A423" s="100" t="s">
        <v>1169</v>
      </c>
      <c r="B423" s="100" t="s">
        <v>1170</v>
      </c>
      <c r="C423" s="100" t="s">
        <v>1171</v>
      </c>
      <c r="D423" s="101">
        <v>416452.0</v>
      </c>
      <c r="E423" s="100" t="s">
        <v>797</v>
      </c>
      <c r="F423" s="102" t="s">
        <v>831</v>
      </c>
      <c r="G423" s="100" t="s">
        <v>799</v>
      </c>
      <c r="H423" s="100" t="s">
        <v>832</v>
      </c>
      <c r="I423" s="103">
        <v>0.7326388888888888</v>
      </c>
      <c r="J423" s="103">
        <v>0.7534722222222222</v>
      </c>
      <c r="K423" s="100" t="s">
        <v>1151</v>
      </c>
      <c r="L423" s="100" t="s">
        <v>1113</v>
      </c>
      <c r="M423" s="100" t="s">
        <v>298</v>
      </c>
      <c r="N423" s="100"/>
      <c r="O423" s="100"/>
      <c r="P423" s="99"/>
      <c r="Q423" s="99"/>
      <c r="R423" s="99"/>
      <c r="S423" s="99"/>
      <c r="T423" s="99"/>
      <c r="U423" s="99"/>
      <c r="V423" s="99"/>
      <c r="W423" s="99"/>
      <c r="X423" s="99"/>
      <c r="Y423" s="99"/>
    </row>
    <row r="424" ht="15.75" customHeight="1">
      <c r="A424" s="100" t="s">
        <v>1169</v>
      </c>
      <c r="B424" s="100" t="s">
        <v>1170</v>
      </c>
      <c r="C424" s="100" t="s">
        <v>1171</v>
      </c>
      <c r="D424" s="101">
        <v>416074.0</v>
      </c>
      <c r="E424" s="100" t="s">
        <v>797</v>
      </c>
      <c r="F424" s="102" t="s">
        <v>833</v>
      </c>
      <c r="G424" s="100" t="s">
        <v>1009</v>
      </c>
      <c r="H424" s="100" t="s">
        <v>834</v>
      </c>
      <c r="I424" s="103">
        <v>0.7083333333333334</v>
      </c>
      <c r="J424" s="103">
        <v>0.7291666666666666</v>
      </c>
      <c r="K424" s="100" t="s">
        <v>1160</v>
      </c>
      <c r="L424" s="100" t="s">
        <v>1111</v>
      </c>
      <c r="M424" s="100" t="s">
        <v>298</v>
      </c>
      <c r="N424" s="100"/>
      <c r="O424" s="100"/>
      <c r="P424" s="99"/>
      <c r="Q424" s="99"/>
      <c r="R424" s="99"/>
      <c r="S424" s="99"/>
      <c r="T424" s="99"/>
      <c r="U424" s="99"/>
      <c r="V424" s="99"/>
      <c r="W424" s="99"/>
      <c r="X424" s="99"/>
      <c r="Y424" s="99"/>
    </row>
    <row r="425" ht="15.75" customHeight="1">
      <c r="A425" s="100" t="s">
        <v>1169</v>
      </c>
      <c r="B425" s="100" t="s">
        <v>1170</v>
      </c>
      <c r="C425" s="100" t="s">
        <v>1171</v>
      </c>
      <c r="D425" s="101">
        <v>425363.0</v>
      </c>
      <c r="E425" s="100" t="s">
        <v>797</v>
      </c>
      <c r="F425" s="102" t="s">
        <v>1116</v>
      </c>
      <c r="G425" s="100" t="s">
        <v>1009</v>
      </c>
      <c r="H425" s="100" t="s">
        <v>834</v>
      </c>
      <c r="I425" s="103">
        <v>0.7222222222222222</v>
      </c>
      <c r="J425" s="103">
        <v>0.7430555555555556</v>
      </c>
      <c r="K425" s="100" t="s">
        <v>1160</v>
      </c>
      <c r="L425" s="100" t="s">
        <v>1118</v>
      </c>
      <c r="M425" s="100" t="s">
        <v>298</v>
      </c>
      <c r="N425" s="100"/>
      <c r="O425" s="100"/>
      <c r="P425" s="99"/>
      <c r="Q425" s="99"/>
      <c r="R425" s="99"/>
      <c r="S425" s="99"/>
      <c r="T425" s="99"/>
      <c r="U425" s="99"/>
      <c r="V425" s="99"/>
      <c r="W425" s="99"/>
      <c r="X425" s="99"/>
      <c r="Y425" s="99"/>
    </row>
    <row r="426" ht="15.75" customHeight="1">
      <c r="A426" s="100" t="s">
        <v>1169</v>
      </c>
      <c r="B426" s="100" t="s">
        <v>1170</v>
      </c>
      <c r="C426" s="100" t="s">
        <v>1171</v>
      </c>
      <c r="D426" s="101">
        <v>425364.0</v>
      </c>
      <c r="E426" s="100" t="s">
        <v>797</v>
      </c>
      <c r="F426" s="102" t="s">
        <v>1116</v>
      </c>
      <c r="G426" s="100" t="s">
        <v>1009</v>
      </c>
      <c r="H426" s="100" t="s">
        <v>834</v>
      </c>
      <c r="I426" s="103">
        <v>0.7638888888888888</v>
      </c>
      <c r="J426" s="103">
        <v>0.7847222222222222</v>
      </c>
      <c r="K426" s="100" t="s">
        <v>1160</v>
      </c>
      <c r="L426" s="100" t="s">
        <v>1118</v>
      </c>
      <c r="M426" s="100" t="s">
        <v>298</v>
      </c>
      <c r="N426" s="100"/>
      <c r="O426" s="100"/>
      <c r="P426" s="99"/>
      <c r="Q426" s="99"/>
      <c r="R426" s="99"/>
      <c r="S426" s="99"/>
      <c r="T426" s="99"/>
      <c r="U426" s="99"/>
      <c r="V426" s="99"/>
      <c r="W426" s="99"/>
      <c r="X426" s="99"/>
      <c r="Y426" s="99"/>
    </row>
    <row r="427" ht="15.75" customHeight="1">
      <c r="A427" s="100" t="s">
        <v>1169</v>
      </c>
      <c r="B427" s="100" t="s">
        <v>1170</v>
      </c>
      <c r="C427" s="100" t="s">
        <v>1171</v>
      </c>
      <c r="D427" s="101">
        <v>416077.0</v>
      </c>
      <c r="E427" s="100" t="s">
        <v>797</v>
      </c>
      <c r="F427" s="102" t="s">
        <v>833</v>
      </c>
      <c r="G427" s="100" t="s">
        <v>1009</v>
      </c>
      <c r="H427" s="100" t="s">
        <v>834</v>
      </c>
      <c r="I427" s="103">
        <v>0.7708333333333334</v>
      </c>
      <c r="J427" s="103">
        <v>0.7916666666666666</v>
      </c>
      <c r="K427" s="100" t="s">
        <v>1160</v>
      </c>
      <c r="L427" s="100" t="s">
        <v>1111</v>
      </c>
      <c r="M427" s="100" t="s">
        <v>298</v>
      </c>
      <c r="N427" s="100"/>
      <c r="O427" s="100"/>
      <c r="P427" s="99"/>
      <c r="Q427" s="99"/>
      <c r="R427" s="99"/>
      <c r="S427" s="99"/>
      <c r="T427" s="99"/>
      <c r="U427" s="99"/>
      <c r="V427" s="99"/>
      <c r="W427" s="99"/>
      <c r="X427" s="99"/>
      <c r="Y427" s="99"/>
    </row>
    <row r="428" ht="15.75" customHeight="1">
      <c r="A428" s="100" t="s">
        <v>1169</v>
      </c>
      <c r="B428" s="100" t="s">
        <v>1170</v>
      </c>
      <c r="C428" s="100" t="s">
        <v>1171</v>
      </c>
      <c r="D428" s="101">
        <v>415162.0</v>
      </c>
      <c r="E428" s="100" t="s">
        <v>797</v>
      </c>
      <c r="F428" s="102" t="s">
        <v>798</v>
      </c>
      <c r="G428" s="100" t="s">
        <v>799</v>
      </c>
      <c r="H428" s="100" t="s">
        <v>800</v>
      </c>
      <c r="I428" s="103">
        <v>0.4270833333333333</v>
      </c>
      <c r="J428" s="103">
        <v>0.4479166666666667</v>
      </c>
      <c r="K428" s="100" t="s">
        <v>1151</v>
      </c>
      <c r="L428" s="100" t="s">
        <v>1119</v>
      </c>
      <c r="M428" s="100" t="s">
        <v>298</v>
      </c>
      <c r="N428" s="100"/>
      <c r="O428" s="100"/>
      <c r="P428" s="99"/>
      <c r="Q428" s="99"/>
      <c r="R428" s="99"/>
      <c r="S428" s="99"/>
      <c r="T428" s="99"/>
      <c r="U428" s="99"/>
      <c r="V428" s="99"/>
      <c r="W428" s="99"/>
      <c r="X428" s="99"/>
      <c r="Y428" s="99"/>
    </row>
    <row r="429" ht="15.75" customHeight="1">
      <c r="A429" s="100" t="s">
        <v>1169</v>
      </c>
      <c r="B429" s="100" t="s">
        <v>1170</v>
      </c>
      <c r="C429" s="100" t="s">
        <v>1171</v>
      </c>
      <c r="D429" s="101">
        <v>416456.0</v>
      </c>
      <c r="E429" s="100" t="s">
        <v>797</v>
      </c>
      <c r="F429" s="102" t="s">
        <v>798</v>
      </c>
      <c r="G429" s="100" t="s">
        <v>803</v>
      </c>
      <c r="H429" s="100" t="s">
        <v>800</v>
      </c>
      <c r="I429" s="103">
        <v>0.4479166666666667</v>
      </c>
      <c r="J429" s="103">
        <v>0.46875</v>
      </c>
      <c r="K429" s="100" t="s">
        <v>1157</v>
      </c>
      <c r="L429" s="100" t="s">
        <v>1113</v>
      </c>
      <c r="M429" s="100" t="s">
        <v>298</v>
      </c>
      <c r="N429" s="100"/>
      <c r="O429" s="100"/>
      <c r="P429" s="99"/>
      <c r="Q429" s="99"/>
      <c r="R429" s="99"/>
      <c r="S429" s="99"/>
      <c r="T429" s="99"/>
      <c r="U429" s="99"/>
      <c r="V429" s="99"/>
      <c r="W429" s="99"/>
      <c r="X429" s="99"/>
      <c r="Y429" s="99"/>
    </row>
    <row r="430" ht="15.75" customHeight="1">
      <c r="A430" s="100" t="s">
        <v>1169</v>
      </c>
      <c r="B430" s="100" t="s">
        <v>1170</v>
      </c>
      <c r="C430" s="100" t="s">
        <v>1171</v>
      </c>
      <c r="D430" s="101">
        <v>428197.0</v>
      </c>
      <c r="E430" s="100" t="s">
        <v>797</v>
      </c>
      <c r="F430" s="102" t="s">
        <v>798</v>
      </c>
      <c r="G430" s="100" t="s">
        <v>799</v>
      </c>
      <c r="H430" s="100" t="s">
        <v>800</v>
      </c>
      <c r="I430" s="103">
        <v>0.5</v>
      </c>
      <c r="J430" s="103">
        <v>0.5208333333333334</v>
      </c>
      <c r="K430" s="100" t="s">
        <v>1151</v>
      </c>
      <c r="L430" s="100" t="s">
        <v>1137</v>
      </c>
      <c r="M430" s="100" t="s">
        <v>298</v>
      </c>
      <c r="N430" s="100"/>
      <c r="O430" s="100"/>
      <c r="P430" s="99"/>
      <c r="Q430" s="99"/>
      <c r="R430" s="99"/>
      <c r="S430" s="99"/>
      <c r="T430" s="99"/>
      <c r="U430" s="99"/>
      <c r="V430" s="99"/>
      <c r="W430" s="99"/>
      <c r="X430" s="99"/>
      <c r="Y430" s="99"/>
    </row>
    <row r="431" ht="15.75" customHeight="1">
      <c r="A431" s="100" t="s">
        <v>1169</v>
      </c>
      <c r="B431" s="100" t="s">
        <v>1170</v>
      </c>
      <c r="C431" s="100" t="s">
        <v>1171</v>
      </c>
      <c r="D431" s="101">
        <v>416459.0</v>
      </c>
      <c r="E431" s="100" t="s">
        <v>797</v>
      </c>
      <c r="F431" s="102" t="s">
        <v>798</v>
      </c>
      <c r="G431" s="100" t="s">
        <v>803</v>
      </c>
      <c r="H431" s="100" t="s">
        <v>800</v>
      </c>
      <c r="I431" s="103">
        <v>0.5104166666666666</v>
      </c>
      <c r="J431" s="103">
        <v>0.53125</v>
      </c>
      <c r="K431" s="100" t="s">
        <v>1157</v>
      </c>
      <c r="L431" s="100" t="s">
        <v>1113</v>
      </c>
      <c r="M431" s="100" t="s">
        <v>298</v>
      </c>
      <c r="N431" s="100"/>
      <c r="O431" s="100"/>
      <c r="P431" s="99"/>
      <c r="Q431" s="99"/>
      <c r="R431" s="99"/>
      <c r="S431" s="99"/>
      <c r="T431" s="99"/>
      <c r="U431" s="99"/>
      <c r="V431" s="99"/>
      <c r="W431" s="99"/>
      <c r="X431" s="99"/>
      <c r="Y431" s="99"/>
    </row>
    <row r="432" ht="15.75" customHeight="1">
      <c r="A432" s="100" t="s">
        <v>1169</v>
      </c>
      <c r="B432" s="100" t="s">
        <v>1170</v>
      </c>
      <c r="C432" s="100" t="s">
        <v>1171</v>
      </c>
      <c r="D432" s="101">
        <v>425533.0</v>
      </c>
      <c r="E432" s="100" t="s">
        <v>797</v>
      </c>
      <c r="F432" s="102" t="s">
        <v>1120</v>
      </c>
      <c r="G432" s="100" t="s">
        <v>1009</v>
      </c>
      <c r="H432" s="100" t="s">
        <v>800</v>
      </c>
      <c r="I432" s="103">
        <v>0.5138888888888888</v>
      </c>
      <c r="J432" s="103">
        <v>0.5347222222222222</v>
      </c>
      <c r="K432" s="100" t="s">
        <v>1160</v>
      </c>
      <c r="L432" s="100" t="s">
        <v>1118</v>
      </c>
      <c r="M432" s="100" t="s">
        <v>298</v>
      </c>
      <c r="N432" s="100"/>
      <c r="O432" s="100"/>
      <c r="P432" s="99"/>
      <c r="Q432" s="99"/>
      <c r="R432" s="99"/>
      <c r="S432" s="99"/>
      <c r="T432" s="99"/>
      <c r="U432" s="99"/>
      <c r="V432" s="99"/>
      <c r="W432" s="99"/>
      <c r="X432" s="99"/>
      <c r="Y432" s="99"/>
    </row>
    <row r="433" ht="15.75" customHeight="1">
      <c r="A433" s="100" t="s">
        <v>1169</v>
      </c>
      <c r="B433" s="100" t="s">
        <v>1170</v>
      </c>
      <c r="C433" s="100" t="s">
        <v>1171</v>
      </c>
      <c r="D433" s="101">
        <v>416078.0</v>
      </c>
      <c r="E433" s="100" t="s">
        <v>797</v>
      </c>
      <c r="F433" s="102" t="s">
        <v>798</v>
      </c>
      <c r="G433" s="100" t="s">
        <v>1009</v>
      </c>
      <c r="H433" s="100" t="s">
        <v>800</v>
      </c>
      <c r="I433" s="103">
        <v>0.6770833333333334</v>
      </c>
      <c r="J433" s="103">
        <v>0.6979166666666666</v>
      </c>
      <c r="K433" s="100" t="s">
        <v>1160</v>
      </c>
      <c r="L433" s="100" t="s">
        <v>1111</v>
      </c>
      <c r="M433" s="100" t="s">
        <v>298</v>
      </c>
      <c r="N433" s="100"/>
      <c r="O433" s="100"/>
      <c r="P433" s="99"/>
      <c r="Q433" s="99"/>
      <c r="R433" s="99"/>
      <c r="S433" s="99"/>
      <c r="T433" s="99"/>
      <c r="U433" s="99"/>
      <c r="V433" s="99"/>
      <c r="W433" s="99"/>
      <c r="X433" s="99"/>
      <c r="Y433" s="99"/>
    </row>
    <row r="434" ht="15.75" customHeight="1">
      <c r="A434" s="100" t="s">
        <v>1169</v>
      </c>
      <c r="B434" s="100" t="s">
        <v>1170</v>
      </c>
      <c r="C434" s="100" t="s">
        <v>1171</v>
      </c>
      <c r="D434" s="101">
        <v>416080.0</v>
      </c>
      <c r="E434" s="100" t="s">
        <v>797</v>
      </c>
      <c r="F434" s="102" t="s">
        <v>798</v>
      </c>
      <c r="G434" s="100" t="s">
        <v>1009</v>
      </c>
      <c r="H434" s="100" t="s">
        <v>800</v>
      </c>
      <c r="I434" s="103">
        <v>0.7291666666666666</v>
      </c>
      <c r="J434" s="103">
        <v>0.75</v>
      </c>
      <c r="K434" s="100" t="s">
        <v>1160</v>
      </c>
      <c r="L434" s="100" t="s">
        <v>1121</v>
      </c>
      <c r="M434" s="100" t="s">
        <v>298</v>
      </c>
      <c r="N434" s="100"/>
      <c r="O434" s="100"/>
      <c r="P434" s="99"/>
      <c r="Q434" s="99"/>
      <c r="R434" s="99"/>
      <c r="S434" s="99"/>
      <c r="T434" s="99"/>
      <c r="U434" s="99"/>
      <c r="V434" s="99"/>
      <c r="W434" s="99"/>
      <c r="X434" s="99"/>
      <c r="Y434" s="99"/>
    </row>
    <row r="435" ht="15.75" customHeight="1">
      <c r="A435" s="100" t="s">
        <v>1169</v>
      </c>
      <c r="B435" s="100" t="s">
        <v>1170</v>
      </c>
      <c r="C435" s="100" t="s">
        <v>1171</v>
      </c>
      <c r="D435" s="101">
        <v>416082.0</v>
      </c>
      <c r="E435" s="100" t="s">
        <v>797</v>
      </c>
      <c r="F435" s="102" t="s">
        <v>837</v>
      </c>
      <c r="G435" s="100" t="s">
        <v>803</v>
      </c>
      <c r="H435" s="100" t="s">
        <v>838</v>
      </c>
      <c r="I435" s="103">
        <v>0.46875</v>
      </c>
      <c r="J435" s="103">
        <v>0.4895833333333333</v>
      </c>
      <c r="K435" s="100" t="s">
        <v>1157</v>
      </c>
      <c r="L435" s="100" t="s">
        <v>1111</v>
      </c>
      <c r="M435" s="100" t="s">
        <v>298</v>
      </c>
      <c r="N435" s="100"/>
      <c r="O435" s="100"/>
      <c r="P435" s="99"/>
      <c r="Q435" s="99"/>
      <c r="R435" s="99"/>
      <c r="S435" s="99"/>
      <c r="T435" s="99"/>
      <c r="U435" s="99"/>
      <c r="V435" s="99"/>
      <c r="W435" s="99"/>
      <c r="X435" s="99"/>
      <c r="Y435" s="99"/>
    </row>
    <row r="436" ht="15.75" customHeight="1">
      <c r="A436" s="100" t="s">
        <v>1169</v>
      </c>
      <c r="B436" s="100" t="s">
        <v>1170</v>
      </c>
      <c r="C436" s="100" t="s">
        <v>1171</v>
      </c>
      <c r="D436" s="101">
        <v>416084.0</v>
      </c>
      <c r="E436" s="100" t="s">
        <v>797</v>
      </c>
      <c r="F436" s="102" t="s">
        <v>837</v>
      </c>
      <c r="G436" s="100" t="s">
        <v>803</v>
      </c>
      <c r="H436" s="100" t="s">
        <v>838</v>
      </c>
      <c r="I436" s="103">
        <v>0.53125</v>
      </c>
      <c r="J436" s="103">
        <v>0.5520833333333334</v>
      </c>
      <c r="K436" s="100" t="s">
        <v>1157</v>
      </c>
      <c r="L436" s="100" t="s">
        <v>1111</v>
      </c>
      <c r="M436" s="100" t="s">
        <v>298</v>
      </c>
      <c r="N436" s="100"/>
      <c r="O436" s="100"/>
      <c r="P436" s="99"/>
      <c r="Q436" s="99"/>
      <c r="R436" s="99"/>
      <c r="S436" s="99"/>
      <c r="T436" s="99"/>
      <c r="U436" s="99"/>
      <c r="V436" s="99"/>
      <c r="W436" s="99"/>
      <c r="X436" s="99"/>
      <c r="Y436" s="99"/>
    </row>
    <row r="437" ht="15.75" customHeight="1">
      <c r="A437" s="100" t="s">
        <v>1169</v>
      </c>
      <c r="B437" s="100" t="s">
        <v>1170</v>
      </c>
      <c r="C437" s="100" t="s">
        <v>1171</v>
      </c>
      <c r="D437" s="101">
        <v>416462.0</v>
      </c>
      <c r="E437" s="100" t="s">
        <v>797</v>
      </c>
      <c r="F437" s="102" t="s">
        <v>837</v>
      </c>
      <c r="G437" s="100" t="s">
        <v>803</v>
      </c>
      <c r="H437" s="100" t="s">
        <v>838</v>
      </c>
      <c r="I437" s="103">
        <v>0.5625</v>
      </c>
      <c r="J437" s="103">
        <v>0.5833333333333334</v>
      </c>
      <c r="K437" s="100" t="s">
        <v>1157</v>
      </c>
      <c r="L437" s="100" t="s">
        <v>1122</v>
      </c>
      <c r="M437" s="100" t="s">
        <v>298</v>
      </c>
      <c r="N437" s="100"/>
      <c r="O437" s="100"/>
      <c r="P437" s="99"/>
      <c r="Q437" s="99"/>
      <c r="R437" s="99"/>
      <c r="S437" s="99"/>
      <c r="T437" s="99"/>
      <c r="U437" s="99"/>
      <c r="V437" s="99"/>
      <c r="W437" s="99"/>
      <c r="X437" s="99"/>
      <c r="Y437" s="99"/>
    </row>
    <row r="438" ht="15.75" customHeight="1">
      <c r="A438" s="100" t="s">
        <v>1169</v>
      </c>
      <c r="B438" s="100" t="s">
        <v>1170</v>
      </c>
      <c r="C438" s="100" t="s">
        <v>1171</v>
      </c>
      <c r="D438" s="101">
        <v>428377.0</v>
      </c>
      <c r="E438" s="100" t="s">
        <v>797</v>
      </c>
      <c r="F438" s="102" t="s">
        <v>837</v>
      </c>
      <c r="G438" s="100" t="s">
        <v>799</v>
      </c>
      <c r="H438" s="100" t="s">
        <v>838</v>
      </c>
      <c r="I438" s="103">
        <v>0.625</v>
      </c>
      <c r="J438" s="103">
        <v>0.6458333333333334</v>
      </c>
      <c r="K438" s="100" t="s">
        <v>1151</v>
      </c>
      <c r="L438" s="100" t="s">
        <v>1137</v>
      </c>
      <c r="M438" s="100" t="s">
        <v>298</v>
      </c>
      <c r="N438" s="100"/>
      <c r="O438" s="100"/>
      <c r="P438" s="99"/>
      <c r="Q438" s="99"/>
      <c r="R438" s="99"/>
      <c r="S438" s="99"/>
      <c r="T438" s="99"/>
      <c r="U438" s="99"/>
      <c r="V438" s="99"/>
      <c r="W438" s="99"/>
      <c r="X438" s="99"/>
      <c r="Y438" s="99"/>
    </row>
    <row r="439" ht="15.75" customHeight="1">
      <c r="A439" s="100" t="s">
        <v>1169</v>
      </c>
      <c r="B439" s="100" t="s">
        <v>1170</v>
      </c>
      <c r="C439" s="100" t="s">
        <v>1171</v>
      </c>
      <c r="D439" s="101">
        <v>425556.0</v>
      </c>
      <c r="E439" s="100" t="s">
        <v>797</v>
      </c>
      <c r="F439" s="102" t="s">
        <v>837</v>
      </c>
      <c r="G439" s="100" t="s">
        <v>799</v>
      </c>
      <c r="H439" s="100" t="s">
        <v>838</v>
      </c>
      <c r="I439" s="103">
        <v>0.75</v>
      </c>
      <c r="J439" s="103">
        <v>0.7708333333333334</v>
      </c>
      <c r="K439" s="100" t="s">
        <v>1151</v>
      </c>
      <c r="L439" s="100" t="s">
        <v>1110</v>
      </c>
      <c r="M439" s="100" t="s">
        <v>298</v>
      </c>
      <c r="N439" s="100"/>
      <c r="O439" s="100"/>
      <c r="P439" s="99"/>
      <c r="Q439" s="99"/>
      <c r="R439" s="99"/>
      <c r="S439" s="99"/>
      <c r="T439" s="99"/>
      <c r="U439" s="99"/>
      <c r="V439" s="99"/>
      <c r="W439" s="99"/>
      <c r="X439" s="99"/>
      <c r="Y439" s="99"/>
    </row>
    <row r="440" ht="15.75" customHeight="1">
      <c r="A440" s="100" t="s">
        <v>1172</v>
      </c>
      <c r="B440" s="100" t="s">
        <v>1173</v>
      </c>
      <c r="C440" s="100" t="s">
        <v>1174</v>
      </c>
      <c r="D440" s="101">
        <v>415544.0</v>
      </c>
      <c r="E440" s="100" t="s">
        <v>797</v>
      </c>
      <c r="F440" s="102" t="s">
        <v>810</v>
      </c>
      <c r="G440" s="100" t="s">
        <v>803</v>
      </c>
      <c r="H440" s="100" t="s">
        <v>811</v>
      </c>
      <c r="I440" s="103">
        <v>0.7291666666666666</v>
      </c>
      <c r="J440" s="103">
        <v>0.75</v>
      </c>
      <c r="K440" s="100" t="s">
        <v>1157</v>
      </c>
      <c r="L440" s="100" t="s">
        <v>1115</v>
      </c>
      <c r="M440" s="100" t="s">
        <v>298</v>
      </c>
      <c r="N440" s="100"/>
      <c r="O440" s="100"/>
      <c r="P440" s="99"/>
      <c r="Q440" s="99"/>
      <c r="R440" s="99"/>
      <c r="S440" s="99"/>
      <c r="T440" s="99"/>
      <c r="U440" s="99"/>
      <c r="V440" s="99"/>
      <c r="W440" s="99"/>
      <c r="X440" s="99"/>
      <c r="Y440" s="99"/>
    </row>
    <row r="441" ht="15.75" customHeight="1">
      <c r="A441" s="100" t="s">
        <v>1172</v>
      </c>
      <c r="B441" s="100" t="s">
        <v>1173</v>
      </c>
      <c r="C441" s="100" t="s">
        <v>1174</v>
      </c>
      <c r="D441" s="101">
        <v>428389.0</v>
      </c>
      <c r="E441" s="100" t="s">
        <v>797</v>
      </c>
      <c r="F441" s="102" t="s">
        <v>833</v>
      </c>
      <c r="G441" s="100" t="s">
        <v>799</v>
      </c>
      <c r="H441" s="100" t="s">
        <v>834</v>
      </c>
      <c r="I441" s="103">
        <v>0.75</v>
      </c>
      <c r="J441" s="103">
        <v>0.7708333333333334</v>
      </c>
      <c r="K441" s="100" t="s">
        <v>1151</v>
      </c>
      <c r="L441" s="100" t="s">
        <v>1137</v>
      </c>
      <c r="M441" s="100" t="s">
        <v>298</v>
      </c>
      <c r="N441" s="100"/>
      <c r="O441" s="100"/>
      <c r="P441" s="99"/>
      <c r="Q441" s="99"/>
      <c r="R441" s="99"/>
      <c r="S441" s="99"/>
      <c r="T441" s="99"/>
      <c r="U441" s="99"/>
      <c r="V441" s="99"/>
      <c r="W441" s="99"/>
      <c r="X441" s="99"/>
      <c r="Y441" s="99"/>
    </row>
    <row r="442" ht="15.75" customHeight="1">
      <c r="A442" s="100" t="s">
        <v>1172</v>
      </c>
      <c r="B442" s="100" t="s">
        <v>1173</v>
      </c>
      <c r="C442" s="100" t="s">
        <v>1174</v>
      </c>
      <c r="D442" s="101">
        <v>416087.0</v>
      </c>
      <c r="E442" s="100" t="s">
        <v>797</v>
      </c>
      <c r="F442" s="100" t="s">
        <v>833</v>
      </c>
      <c r="G442" s="100" t="s">
        <v>1009</v>
      </c>
      <c r="H442" s="100" t="s">
        <v>834</v>
      </c>
      <c r="I442" s="103">
        <v>0.7708333333333334</v>
      </c>
      <c r="J442" s="103">
        <v>0.7916666666666666</v>
      </c>
      <c r="K442" s="100" t="s">
        <v>1160</v>
      </c>
      <c r="L442" s="100" t="s">
        <v>1111</v>
      </c>
      <c r="M442" s="100" t="s">
        <v>298</v>
      </c>
      <c r="N442" s="100"/>
      <c r="O442" s="100"/>
      <c r="P442" s="99"/>
      <c r="Q442" s="99"/>
      <c r="R442" s="99"/>
      <c r="S442" s="99"/>
      <c r="T442" s="99"/>
      <c r="U442" s="99"/>
      <c r="V442" s="99"/>
      <c r="W442" s="99"/>
      <c r="X442" s="99"/>
      <c r="Y442" s="99"/>
    </row>
    <row r="443" ht="15.75" customHeight="1">
      <c r="A443" s="100" t="s">
        <v>1172</v>
      </c>
      <c r="B443" s="100" t="s">
        <v>1173</v>
      </c>
      <c r="C443" s="100" t="s">
        <v>1174</v>
      </c>
      <c r="D443" s="101">
        <v>416487.0</v>
      </c>
      <c r="E443" s="100" t="s">
        <v>797</v>
      </c>
      <c r="F443" s="102" t="s">
        <v>798</v>
      </c>
      <c r="G443" s="100" t="s">
        <v>803</v>
      </c>
      <c r="H443" s="100" t="s">
        <v>800</v>
      </c>
      <c r="I443" s="103">
        <v>0.3854166666666667</v>
      </c>
      <c r="J443" s="103">
        <v>0.40625</v>
      </c>
      <c r="K443" s="100" t="s">
        <v>1157</v>
      </c>
      <c r="L443" s="100" t="s">
        <v>1113</v>
      </c>
      <c r="M443" s="100" t="s">
        <v>298</v>
      </c>
      <c r="N443" s="100"/>
      <c r="O443" s="100"/>
      <c r="P443" s="99"/>
      <c r="Q443" s="99"/>
      <c r="R443" s="99"/>
      <c r="S443" s="99"/>
      <c r="T443" s="99"/>
      <c r="U443" s="99"/>
      <c r="V443" s="99"/>
      <c r="W443" s="99"/>
      <c r="X443" s="99"/>
      <c r="Y443" s="99"/>
    </row>
    <row r="444" ht="15.75" customHeight="1">
      <c r="A444" s="100" t="s">
        <v>1172</v>
      </c>
      <c r="B444" s="100" t="s">
        <v>1173</v>
      </c>
      <c r="C444" s="100" t="s">
        <v>1174</v>
      </c>
      <c r="D444" s="101">
        <v>415165.0</v>
      </c>
      <c r="E444" s="100" t="s">
        <v>797</v>
      </c>
      <c r="F444" s="102" t="s">
        <v>798</v>
      </c>
      <c r="G444" s="100" t="s">
        <v>799</v>
      </c>
      <c r="H444" s="100" t="s">
        <v>800</v>
      </c>
      <c r="I444" s="103">
        <v>0.5104166666666666</v>
      </c>
      <c r="J444" s="103">
        <v>0.53125</v>
      </c>
      <c r="K444" s="100" t="s">
        <v>1151</v>
      </c>
      <c r="L444" s="100" t="s">
        <v>1119</v>
      </c>
      <c r="M444" s="100" t="s">
        <v>298</v>
      </c>
      <c r="N444" s="100"/>
      <c r="O444" s="100"/>
      <c r="P444" s="99"/>
      <c r="Q444" s="99"/>
      <c r="R444" s="99"/>
      <c r="S444" s="99"/>
      <c r="T444" s="99"/>
      <c r="U444" s="99"/>
      <c r="V444" s="99"/>
      <c r="W444" s="99"/>
      <c r="X444" s="99"/>
      <c r="Y444" s="99"/>
    </row>
    <row r="445" ht="15.75" customHeight="1">
      <c r="A445" s="100" t="s">
        <v>1172</v>
      </c>
      <c r="B445" s="100" t="s">
        <v>1173</v>
      </c>
      <c r="C445" s="100" t="s">
        <v>1174</v>
      </c>
      <c r="D445" s="101">
        <v>428390.0</v>
      </c>
      <c r="E445" s="100" t="s">
        <v>797</v>
      </c>
      <c r="F445" s="102" t="s">
        <v>798</v>
      </c>
      <c r="G445" s="100" t="s">
        <v>799</v>
      </c>
      <c r="H445" s="100" t="s">
        <v>800</v>
      </c>
      <c r="I445" s="103">
        <v>0.5416666666666666</v>
      </c>
      <c r="J445" s="103">
        <v>0.5625</v>
      </c>
      <c r="K445" s="100" t="s">
        <v>1151</v>
      </c>
      <c r="L445" s="100" t="s">
        <v>1137</v>
      </c>
      <c r="M445" s="100" t="s">
        <v>298</v>
      </c>
      <c r="N445" s="100"/>
      <c r="O445" s="100"/>
      <c r="P445" s="99"/>
      <c r="Q445" s="99"/>
      <c r="R445" s="99"/>
      <c r="S445" s="99"/>
      <c r="T445" s="99"/>
      <c r="U445" s="99"/>
      <c r="V445" s="99"/>
      <c r="W445" s="99"/>
      <c r="X445" s="99"/>
      <c r="Y445" s="99"/>
    </row>
    <row r="446" ht="15.75" customHeight="1">
      <c r="A446" s="100" t="s">
        <v>1175</v>
      </c>
      <c r="B446" s="100" t="s">
        <v>1176</v>
      </c>
      <c r="C446" s="100" t="s">
        <v>1177</v>
      </c>
      <c r="D446" s="101">
        <v>415617.0</v>
      </c>
      <c r="E446" s="100" t="s">
        <v>1178</v>
      </c>
      <c r="F446" s="102" t="s">
        <v>810</v>
      </c>
      <c r="G446" s="100" t="s">
        <v>803</v>
      </c>
      <c r="H446" s="100" t="s">
        <v>811</v>
      </c>
      <c r="I446" s="103">
        <v>0.6666666666666666</v>
      </c>
      <c r="J446" s="103">
        <v>0.6875</v>
      </c>
      <c r="K446" s="100" t="s">
        <v>1157</v>
      </c>
      <c r="L446" s="100" t="s">
        <v>1110</v>
      </c>
      <c r="M446" s="100" t="s">
        <v>298</v>
      </c>
      <c r="N446" s="100"/>
      <c r="O446" s="100"/>
      <c r="P446" s="99"/>
      <c r="Q446" s="99"/>
      <c r="R446" s="99"/>
      <c r="S446" s="99"/>
      <c r="T446" s="99"/>
      <c r="U446" s="99"/>
      <c r="V446" s="99"/>
      <c r="W446" s="99"/>
      <c r="X446" s="99"/>
      <c r="Y446" s="99"/>
    </row>
    <row r="447" ht="15.75" customHeight="1">
      <c r="A447" s="100" t="s">
        <v>1175</v>
      </c>
      <c r="B447" s="100" t="s">
        <v>1176</v>
      </c>
      <c r="C447" s="100" t="s">
        <v>1177</v>
      </c>
      <c r="D447" s="101">
        <v>416099.0</v>
      </c>
      <c r="E447" s="100" t="s">
        <v>1178</v>
      </c>
      <c r="F447" s="102" t="s">
        <v>810</v>
      </c>
      <c r="G447" s="100" t="s">
        <v>803</v>
      </c>
      <c r="H447" s="100" t="s">
        <v>811</v>
      </c>
      <c r="I447" s="103">
        <v>0.6875</v>
      </c>
      <c r="J447" s="103">
        <v>0.7083333333333334</v>
      </c>
      <c r="K447" s="100" t="s">
        <v>1157</v>
      </c>
      <c r="L447" s="100" t="s">
        <v>1111</v>
      </c>
      <c r="M447" s="100" t="s">
        <v>298</v>
      </c>
      <c r="N447" s="100"/>
      <c r="O447" s="100"/>
      <c r="P447" s="99"/>
      <c r="Q447" s="99"/>
      <c r="R447" s="99"/>
      <c r="S447" s="99"/>
      <c r="T447" s="99"/>
      <c r="U447" s="99"/>
      <c r="V447" s="99"/>
      <c r="W447" s="99"/>
      <c r="X447" s="99"/>
      <c r="Y447" s="99"/>
    </row>
    <row r="448" ht="15.75" customHeight="1">
      <c r="A448" s="100" t="s">
        <v>1175</v>
      </c>
      <c r="B448" s="100" t="s">
        <v>1176</v>
      </c>
      <c r="C448" s="100" t="s">
        <v>1177</v>
      </c>
      <c r="D448" s="101">
        <v>415630.0</v>
      </c>
      <c r="E448" s="100" t="s">
        <v>1178</v>
      </c>
      <c r="F448" s="102" t="s">
        <v>810</v>
      </c>
      <c r="G448" s="100" t="s">
        <v>803</v>
      </c>
      <c r="H448" s="100" t="s">
        <v>811</v>
      </c>
      <c r="I448" s="103">
        <v>0.6875</v>
      </c>
      <c r="J448" s="103">
        <v>0.7083333333333334</v>
      </c>
      <c r="K448" s="100" t="s">
        <v>1157</v>
      </c>
      <c r="L448" s="100" t="s">
        <v>1110</v>
      </c>
      <c r="M448" s="100" t="s">
        <v>298</v>
      </c>
      <c r="N448" s="100"/>
      <c r="O448" s="100"/>
      <c r="P448" s="99"/>
      <c r="Q448" s="99"/>
      <c r="R448" s="99"/>
      <c r="S448" s="99"/>
      <c r="T448" s="99"/>
      <c r="U448" s="99"/>
      <c r="V448" s="99"/>
      <c r="W448" s="99"/>
      <c r="X448" s="99"/>
      <c r="Y448" s="99"/>
    </row>
    <row r="449" ht="15.75" customHeight="1">
      <c r="A449" s="100" t="s">
        <v>1175</v>
      </c>
      <c r="B449" s="100" t="s">
        <v>1176</v>
      </c>
      <c r="C449" s="100" t="s">
        <v>1177</v>
      </c>
      <c r="D449" s="101">
        <v>415564.0</v>
      </c>
      <c r="E449" s="100" t="s">
        <v>1178</v>
      </c>
      <c r="F449" s="102" t="s">
        <v>1158</v>
      </c>
      <c r="G449" s="100" t="s">
        <v>1009</v>
      </c>
      <c r="H449" s="100" t="s">
        <v>811</v>
      </c>
      <c r="I449" s="103">
        <v>0.7083333333333334</v>
      </c>
      <c r="J449" s="103">
        <v>0.7291666666666666</v>
      </c>
      <c r="K449" s="100" t="s">
        <v>1157</v>
      </c>
      <c r="L449" s="100" t="s">
        <v>1115</v>
      </c>
      <c r="M449" s="100" t="s">
        <v>298</v>
      </c>
      <c r="N449" s="100"/>
      <c r="O449" s="100"/>
      <c r="P449" s="99"/>
      <c r="Q449" s="99"/>
      <c r="R449" s="99"/>
      <c r="S449" s="99"/>
      <c r="T449" s="99"/>
      <c r="U449" s="99"/>
      <c r="V449" s="99"/>
      <c r="W449" s="99"/>
      <c r="X449" s="99"/>
      <c r="Y449" s="99"/>
    </row>
    <row r="450" ht="15.75" customHeight="1">
      <c r="A450" s="100" t="s">
        <v>1175</v>
      </c>
      <c r="B450" s="100" t="s">
        <v>1176</v>
      </c>
      <c r="C450" s="100" t="s">
        <v>1177</v>
      </c>
      <c r="D450" s="101">
        <v>416102.0</v>
      </c>
      <c r="E450" s="100" t="s">
        <v>1178</v>
      </c>
      <c r="F450" s="102" t="s">
        <v>810</v>
      </c>
      <c r="G450" s="100" t="s">
        <v>803</v>
      </c>
      <c r="H450" s="100" t="s">
        <v>811</v>
      </c>
      <c r="I450" s="103">
        <v>0.7083333333333334</v>
      </c>
      <c r="J450" s="103">
        <v>0.7291666666666666</v>
      </c>
      <c r="K450" s="100" t="s">
        <v>1157</v>
      </c>
      <c r="L450" s="100" t="s">
        <v>1111</v>
      </c>
      <c r="M450" s="100" t="s">
        <v>298</v>
      </c>
      <c r="N450" s="100"/>
      <c r="O450" s="100"/>
      <c r="P450" s="99"/>
      <c r="Q450" s="99"/>
      <c r="R450" s="99"/>
      <c r="S450" s="99"/>
      <c r="T450" s="99"/>
      <c r="U450" s="99"/>
      <c r="V450" s="99"/>
      <c r="W450" s="99"/>
      <c r="X450" s="99"/>
      <c r="Y450" s="99"/>
    </row>
    <row r="451" ht="15.75" customHeight="1">
      <c r="A451" s="100" t="s">
        <v>1175</v>
      </c>
      <c r="B451" s="100" t="s">
        <v>1176</v>
      </c>
      <c r="C451" s="100" t="s">
        <v>1177</v>
      </c>
      <c r="D451" s="101">
        <v>415639.0</v>
      </c>
      <c r="E451" s="100" t="s">
        <v>1178</v>
      </c>
      <c r="F451" s="102" t="s">
        <v>810</v>
      </c>
      <c r="G451" s="100" t="s">
        <v>803</v>
      </c>
      <c r="H451" s="100" t="s">
        <v>811</v>
      </c>
      <c r="I451" s="103">
        <v>0.7083333333333334</v>
      </c>
      <c r="J451" s="103">
        <v>0.7291666666666666</v>
      </c>
      <c r="K451" s="100" t="s">
        <v>1157</v>
      </c>
      <c r="L451" s="100" t="s">
        <v>1110</v>
      </c>
      <c r="M451" s="100" t="s">
        <v>298</v>
      </c>
      <c r="N451" s="100"/>
      <c r="O451" s="100"/>
      <c r="P451" s="99"/>
      <c r="Q451" s="99"/>
      <c r="R451" s="99"/>
      <c r="S451" s="99"/>
      <c r="T451" s="99"/>
      <c r="U451" s="99"/>
      <c r="V451" s="99"/>
      <c r="W451" s="99"/>
      <c r="X451" s="99"/>
      <c r="Y451" s="99"/>
    </row>
    <row r="452" ht="15.75" customHeight="1">
      <c r="A452" s="100" t="s">
        <v>1175</v>
      </c>
      <c r="B452" s="100" t="s">
        <v>1176</v>
      </c>
      <c r="C452" s="100" t="s">
        <v>1177</v>
      </c>
      <c r="D452" s="101">
        <v>416103.0</v>
      </c>
      <c r="E452" s="100" t="s">
        <v>1178</v>
      </c>
      <c r="F452" s="102" t="s">
        <v>810</v>
      </c>
      <c r="G452" s="100" t="s">
        <v>803</v>
      </c>
      <c r="H452" s="100" t="s">
        <v>811</v>
      </c>
      <c r="I452" s="103">
        <v>0.7291666666666666</v>
      </c>
      <c r="J452" s="103">
        <v>0.75</v>
      </c>
      <c r="K452" s="100" t="s">
        <v>1157</v>
      </c>
      <c r="L452" s="100" t="s">
        <v>1111</v>
      </c>
      <c r="M452" s="100" t="s">
        <v>298</v>
      </c>
      <c r="N452" s="100"/>
      <c r="O452" s="100"/>
      <c r="P452" s="99"/>
      <c r="Q452" s="99"/>
      <c r="R452" s="99"/>
      <c r="S452" s="99"/>
      <c r="T452" s="99"/>
      <c r="U452" s="99"/>
      <c r="V452" s="99"/>
      <c r="W452" s="99"/>
      <c r="X452" s="99"/>
      <c r="Y452" s="99"/>
    </row>
    <row r="453" ht="15.75" customHeight="1">
      <c r="A453" s="100" t="s">
        <v>1175</v>
      </c>
      <c r="B453" s="100" t="s">
        <v>1176</v>
      </c>
      <c r="C453" s="100" t="s">
        <v>1177</v>
      </c>
      <c r="D453" s="101">
        <v>440124.0</v>
      </c>
      <c r="E453" s="100" t="s">
        <v>1178</v>
      </c>
      <c r="F453" s="102" t="s">
        <v>810</v>
      </c>
      <c r="G453" s="100" t="s">
        <v>803</v>
      </c>
      <c r="H453" s="100" t="s">
        <v>811</v>
      </c>
      <c r="I453" s="103">
        <v>0.75</v>
      </c>
      <c r="J453" s="103">
        <v>0.7708333333333334</v>
      </c>
      <c r="K453" s="100" t="s">
        <v>1157</v>
      </c>
      <c r="L453" s="100" t="s">
        <v>1115</v>
      </c>
      <c r="M453" s="100" t="s">
        <v>298</v>
      </c>
      <c r="N453" s="100"/>
      <c r="O453" s="100"/>
      <c r="P453" s="99"/>
      <c r="Q453" s="99"/>
      <c r="R453" s="99"/>
      <c r="S453" s="99"/>
      <c r="T453" s="99"/>
      <c r="U453" s="99"/>
      <c r="V453" s="99"/>
      <c r="W453" s="99"/>
      <c r="X453" s="99"/>
      <c r="Y453" s="99"/>
    </row>
    <row r="454" ht="15.75" customHeight="1">
      <c r="A454" s="100" t="s">
        <v>1175</v>
      </c>
      <c r="B454" s="100" t="s">
        <v>1176</v>
      </c>
      <c r="C454" s="100" t="s">
        <v>1177</v>
      </c>
      <c r="D454" s="101">
        <v>416106.0</v>
      </c>
      <c r="E454" s="100" t="s">
        <v>1178</v>
      </c>
      <c r="F454" s="102" t="s">
        <v>810</v>
      </c>
      <c r="G454" s="100" t="s">
        <v>803</v>
      </c>
      <c r="H454" s="100" t="s">
        <v>811</v>
      </c>
      <c r="I454" s="103">
        <v>0.75</v>
      </c>
      <c r="J454" s="103">
        <v>0.7708333333333334</v>
      </c>
      <c r="K454" s="100" t="s">
        <v>1157</v>
      </c>
      <c r="L454" s="100" t="s">
        <v>1111</v>
      </c>
      <c r="M454" s="100" t="s">
        <v>298</v>
      </c>
      <c r="N454" s="100"/>
      <c r="O454" s="100"/>
      <c r="P454" s="99"/>
      <c r="Q454" s="99"/>
      <c r="R454" s="99"/>
      <c r="S454" s="99"/>
      <c r="T454" s="99"/>
      <c r="U454" s="99"/>
      <c r="V454" s="99"/>
      <c r="W454" s="99"/>
      <c r="X454" s="99"/>
      <c r="Y454" s="99"/>
    </row>
    <row r="455" ht="15.75" customHeight="1">
      <c r="A455" s="100" t="s">
        <v>1175</v>
      </c>
      <c r="B455" s="100" t="s">
        <v>1176</v>
      </c>
      <c r="C455" s="100" t="s">
        <v>1177</v>
      </c>
      <c r="D455" s="101">
        <v>416107.0</v>
      </c>
      <c r="E455" s="100" t="s">
        <v>1178</v>
      </c>
      <c r="F455" s="102" t="s">
        <v>810</v>
      </c>
      <c r="G455" s="100" t="s">
        <v>803</v>
      </c>
      <c r="H455" s="100" t="s">
        <v>811</v>
      </c>
      <c r="I455" s="103">
        <v>0.7708333333333334</v>
      </c>
      <c r="J455" s="103">
        <v>0.7916666666666666</v>
      </c>
      <c r="K455" s="100" t="s">
        <v>1157</v>
      </c>
      <c r="L455" s="100" t="s">
        <v>1111</v>
      </c>
      <c r="M455" s="100" t="s">
        <v>298</v>
      </c>
      <c r="N455" s="100"/>
      <c r="O455" s="100"/>
      <c r="P455" s="99"/>
      <c r="Q455" s="99"/>
      <c r="R455" s="99"/>
      <c r="S455" s="99"/>
      <c r="T455" s="99"/>
      <c r="U455" s="99"/>
      <c r="V455" s="99"/>
      <c r="W455" s="99"/>
      <c r="X455" s="99"/>
      <c r="Y455" s="99"/>
    </row>
    <row r="456" ht="15.75" customHeight="1">
      <c r="A456" s="100" t="s">
        <v>1175</v>
      </c>
      <c r="B456" s="100" t="s">
        <v>1176</v>
      </c>
      <c r="C456" s="100" t="s">
        <v>1177</v>
      </c>
      <c r="D456" s="101">
        <v>415577.0</v>
      </c>
      <c r="E456" s="100" t="s">
        <v>1178</v>
      </c>
      <c r="F456" s="102" t="s">
        <v>810</v>
      </c>
      <c r="G456" s="100" t="s">
        <v>803</v>
      </c>
      <c r="H456" s="100" t="s">
        <v>811</v>
      </c>
      <c r="I456" s="103">
        <v>0.7708333333333334</v>
      </c>
      <c r="J456" s="103">
        <v>0.7916666666666666</v>
      </c>
      <c r="K456" s="100" t="s">
        <v>1157</v>
      </c>
      <c r="L456" s="100" t="s">
        <v>1115</v>
      </c>
      <c r="M456" s="100" t="s">
        <v>298</v>
      </c>
      <c r="N456" s="100"/>
      <c r="O456" s="100"/>
      <c r="P456" s="99"/>
      <c r="Q456" s="99"/>
      <c r="R456" s="99"/>
      <c r="S456" s="99"/>
      <c r="T456" s="99"/>
      <c r="U456" s="99"/>
      <c r="V456" s="99"/>
      <c r="W456" s="99"/>
      <c r="X456" s="99"/>
      <c r="Y456" s="99"/>
    </row>
    <row r="457" ht="15.75" customHeight="1">
      <c r="A457" s="100" t="s">
        <v>1175</v>
      </c>
      <c r="B457" s="100" t="s">
        <v>1176</v>
      </c>
      <c r="C457" s="100" t="s">
        <v>1177</v>
      </c>
      <c r="D457" s="101">
        <v>415209.0</v>
      </c>
      <c r="E457" s="100" t="s">
        <v>1178</v>
      </c>
      <c r="F457" s="102" t="s">
        <v>821</v>
      </c>
      <c r="G457" s="100" t="s">
        <v>799</v>
      </c>
      <c r="H457" s="100" t="s">
        <v>822</v>
      </c>
      <c r="I457" s="103">
        <v>0.6770833333333334</v>
      </c>
      <c r="J457" s="103">
        <v>0.6979166666666666</v>
      </c>
      <c r="K457" s="100" t="s">
        <v>1151</v>
      </c>
      <c r="L457" s="100" t="s">
        <v>1119</v>
      </c>
      <c r="M457" s="100" t="s">
        <v>298</v>
      </c>
      <c r="N457" s="100"/>
      <c r="O457" s="100"/>
      <c r="P457" s="99"/>
      <c r="Q457" s="99"/>
      <c r="R457" s="99"/>
      <c r="S457" s="99"/>
      <c r="T457" s="99"/>
      <c r="U457" s="99"/>
      <c r="V457" s="99"/>
      <c r="W457" s="99"/>
      <c r="X457" s="99"/>
      <c r="Y457" s="99"/>
    </row>
    <row r="458" ht="15.75" customHeight="1">
      <c r="A458" s="100" t="s">
        <v>1175</v>
      </c>
      <c r="B458" s="100" t="s">
        <v>1176</v>
      </c>
      <c r="C458" s="100" t="s">
        <v>1177</v>
      </c>
      <c r="D458" s="101">
        <v>415379.0</v>
      </c>
      <c r="E458" s="100" t="s">
        <v>1178</v>
      </c>
      <c r="F458" s="102" t="s">
        <v>821</v>
      </c>
      <c r="G458" s="100" t="s">
        <v>799</v>
      </c>
      <c r="H458" s="100" t="s">
        <v>822</v>
      </c>
      <c r="I458" s="103">
        <v>0.7118055555555556</v>
      </c>
      <c r="J458" s="103">
        <v>0.7326388888888888</v>
      </c>
      <c r="K458" s="100" t="s">
        <v>1151</v>
      </c>
      <c r="L458" s="100" t="s">
        <v>1113</v>
      </c>
      <c r="M458" s="100" t="s">
        <v>298</v>
      </c>
      <c r="N458" s="100"/>
      <c r="O458" s="100"/>
      <c r="P458" s="99"/>
      <c r="Q458" s="99"/>
      <c r="R458" s="99"/>
      <c r="S458" s="99"/>
      <c r="T458" s="99"/>
      <c r="U458" s="99"/>
      <c r="V458" s="99"/>
      <c r="W458" s="99"/>
      <c r="X458" s="99"/>
      <c r="Y458" s="99"/>
    </row>
    <row r="459" ht="15.75" customHeight="1">
      <c r="A459" s="100" t="s">
        <v>1175</v>
      </c>
      <c r="B459" s="100" t="s">
        <v>1176</v>
      </c>
      <c r="C459" s="100" t="s">
        <v>1177</v>
      </c>
      <c r="D459" s="101">
        <v>422014.0</v>
      </c>
      <c r="E459" s="100" t="s">
        <v>1178</v>
      </c>
      <c r="F459" s="102" t="s">
        <v>1159</v>
      </c>
      <c r="G459" s="100" t="s">
        <v>1009</v>
      </c>
      <c r="H459" s="100" t="s">
        <v>822</v>
      </c>
      <c r="I459" s="103">
        <v>0.7222222222222222</v>
      </c>
      <c r="J459" s="103">
        <v>0.7430555555555556</v>
      </c>
      <c r="K459" s="100" t="s">
        <v>1160</v>
      </c>
      <c r="L459" s="100" t="s">
        <v>1118</v>
      </c>
      <c r="M459" s="100" t="s">
        <v>298</v>
      </c>
      <c r="N459" s="100"/>
      <c r="O459" s="100"/>
      <c r="P459" s="99"/>
      <c r="Q459" s="99"/>
      <c r="R459" s="99"/>
      <c r="S459" s="99"/>
      <c r="T459" s="99"/>
      <c r="U459" s="99"/>
      <c r="V459" s="99"/>
      <c r="W459" s="99"/>
      <c r="X459" s="99"/>
      <c r="Y459" s="99"/>
    </row>
    <row r="460" ht="15.75" customHeight="1">
      <c r="A460" s="100" t="s">
        <v>1175</v>
      </c>
      <c r="B460" s="100" t="s">
        <v>1176</v>
      </c>
      <c r="C460" s="100" t="s">
        <v>1177</v>
      </c>
      <c r="D460" s="101">
        <v>415394.0</v>
      </c>
      <c r="E460" s="100" t="s">
        <v>1178</v>
      </c>
      <c r="F460" s="102" t="s">
        <v>821</v>
      </c>
      <c r="G460" s="100" t="s">
        <v>799</v>
      </c>
      <c r="H460" s="100" t="s">
        <v>822</v>
      </c>
      <c r="I460" s="103">
        <v>0.7326388888888888</v>
      </c>
      <c r="J460" s="103">
        <v>0.7534722222222222</v>
      </c>
      <c r="K460" s="100" t="s">
        <v>1151</v>
      </c>
      <c r="L460" s="100" t="s">
        <v>1113</v>
      </c>
      <c r="M460" s="100" t="s">
        <v>298</v>
      </c>
      <c r="N460" s="100"/>
      <c r="O460" s="100"/>
      <c r="P460" s="99"/>
      <c r="Q460" s="99"/>
      <c r="R460" s="99"/>
      <c r="S460" s="99"/>
      <c r="T460" s="99"/>
      <c r="U460" s="99"/>
      <c r="V460" s="99"/>
      <c r="W460" s="99"/>
      <c r="X460" s="99"/>
      <c r="Y460" s="99"/>
    </row>
    <row r="461" ht="15.75" customHeight="1">
      <c r="A461" s="100" t="s">
        <v>1175</v>
      </c>
      <c r="B461" s="100" t="s">
        <v>1176</v>
      </c>
      <c r="C461" s="100" t="s">
        <v>1177</v>
      </c>
      <c r="D461" s="101">
        <v>422025.0</v>
      </c>
      <c r="E461" s="100" t="s">
        <v>1178</v>
      </c>
      <c r="F461" s="102" t="s">
        <v>1159</v>
      </c>
      <c r="G461" s="100" t="s">
        <v>1009</v>
      </c>
      <c r="H461" s="100" t="s">
        <v>822</v>
      </c>
      <c r="I461" s="103">
        <v>0.7847222222222222</v>
      </c>
      <c r="J461" s="103">
        <v>0.8055555555555556</v>
      </c>
      <c r="K461" s="100" t="s">
        <v>1160</v>
      </c>
      <c r="L461" s="100" t="s">
        <v>1118</v>
      </c>
      <c r="M461" s="100" t="s">
        <v>298</v>
      </c>
      <c r="N461" s="100"/>
      <c r="O461" s="100"/>
      <c r="P461" s="99"/>
      <c r="Q461" s="99"/>
      <c r="R461" s="99"/>
      <c r="S461" s="99"/>
      <c r="T461" s="99"/>
      <c r="U461" s="99"/>
      <c r="V461" s="99"/>
      <c r="W461" s="99"/>
      <c r="X461" s="99"/>
      <c r="Y461" s="99"/>
    </row>
    <row r="462" ht="15.75" customHeight="1">
      <c r="A462" s="100" t="s">
        <v>1175</v>
      </c>
      <c r="B462" s="100" t="s">
        <v>1176</v>
      </c>
      <c r="C462" s="100" t="s">
        <v>1177</v>
      </c>
      <c r="D462" s="101">
        <v>416109.0</v>
      </c>
      <c r="E462" s="100" t="s">
        <v>1178</v>
      </c>
      <c r="F462" s="102" t="s">
        <v>827</v>
      </c>
      <c r="G462" s="100" t="s">
        <v>799</v>
      </c>
      <c r="H462" s="100" t="s">
        <v>828</v>
      </c>
      <c r="I462" s="103">
        <v>0.6875</v>
      </c>
      <c r="J462" s="103">
        <v>0.7083333333333334</v>
      </c>
      <c r="K462" s="100" t="s">
        <v>1151</v>
      </c>
      <c r="L462" s="100" t="s">
        <v>1111</v>
      </c>
      <c r="M462" s="100" t="s">
        <v>298</v>
      </c>
      <c r="N462" s="100"/>
      <c r="O462" s="100"/>
      <c r="P462" s="99"/>
      <c r="Q462" s="99"/>
      <c r="R462" s="99"/>
      <c r="S462" s="99"/>
      <c r="T462" s="99"/>
      <c r="U462" s="99"/>
      <c r="V462" s="99"/>
      <c r="W462" s="99"/>
      <c r="X462" s="99"/>
      <c r="Y462" s="99"/>
    </row>
    <row r="463" ht="15.75" customHeight="1">
      <c r="A463" s="100" t="s">
        <v>1175</v>
      </c>
      <c r="B463" s="100" t="s">
        <v>1176</v>
      </c>
      <c r="C463" s="100" t="s">
        <v>1177</v>
      </c>
      <c r="D463" s="101">
        <v>429633.0</v>
      </c>
      <c r="E463" s="100" t="s">
        <v>1178</v>
      </c>
      <c r="F463" s="102" t="s">
        <v>827</v>
      </c>
      <c r="G463" s="100" t="s">
        <v>799</v>
      </c>
      <c r="H463" s="100" t="s">
        <v>828</v>
      </c>
      <c r="I463" s="103">
        <v>0.7083333333333334</v>
      </c>
      <c r="J463" s="103">
        <v>0.7291666666666666</v>
      </c>
      <c r="K463" s="100" t="s">
        <v>1151</v>
      </c>
      <c r="L463" s="100" t="s">
        <v>1137</v>
      </c>
      <c r="M463" s="100" t="s">
        <v>298</v>
      </c>
      <c r="N463" s="100"/>
      <c r="O463" s="100"/>
      <c r="P463" s="99"/>
      <c r="Q463" s="99"/>
      <c r="R463" s="99"/>
      <c r="S463" s="99"/>
      <c r="T463" s="99"/>
      <c r="U463" s="99"/>
      <c r="V463" s="99"/>
      <c r="W463" s="99"/>
      <c r="X463" s="99"/>
      <c r="Y463" s="99"/>
    </row>
    <row r="464" ht="15.75" customHeight="1">
      <c r="A464" s="100" t="s">
        <v>1175</v>
      </c>
      <c r="B464" s="100" t="s">
        <v>1176</v>
      </c>
      <c r="C464" s="100" t="s">
        <v>1177</v>
      </c>
      <c r="D464" s="101">
        <v>416111.0</v>
      </c>
      <c r="E464" s="100" t="s">
        <v>1178</v>
      </c>
      <c r="F464" s="102" t="s">
        <v>827</v>
      </c>
      <c r="G464" s="100" t="s">
        <v>799</v>
      </c>
      <c r="H464" s="100" t="s">
        <v>828</v>
      </c>
      <c r="I464" s="103">
        <v>0.7083333333333334</v>
      </c>
      <c r="J464" s="103">
        <v>0.7291666666666666</v>
      </c>
      <c r="K464" s="100" t="s">
        <v>1151</v>
      </c>
      <c r="L464" s="100" t="s">
        <v>1111</v>
      </c>
      <c r="M464" s="100" t="s">
        <v>298</v>
      </c>
      <c r="N464" s="100"/>
      <c r="O464" s="100"/>
      <c r="P464" s="99"/>
      <c r="Q464" s="99"/>
      <c r="R464" s="99"/>
      <c r="S464" s="99"/>
      <c r="T464" s="99"/>
      <c r="U464" s="99"/>
      <c r="V464" s="99"/>
      <c r="W464" s="99"/>
      <c r="X464" s="99"/>
      <c r="Y464" s="99"/>
    </row>
    <row r="465" ht="15.75" customHeight="1">
      <c r="A465" s="100" t="s">
        <v>1175</v>
      </c>
      <c r="B465" s="100" t="s">
        <v>1176</v>
      </c>
      <c r="C465" s="100" t="s">
        <v>1177</v>
      </c>
      <c r="D465" s="101">
        <v>416112.0</v>
      </c>
      <c r="E465" s="100" t="s">
        <v>1178</v>
      </c>
      <c r="F465" s="102" t="s">
        <v>827</v>
      </c>
      <c r="G465" s="100" t="s">
        <v>799</v>
      </c>
      <c r="H465" s="100" t="s">
        <v>828</v>
      </c>
      <c r="I465" s="103">
        <v>0.7291666666666666</v>
      </c>
      <c r="J465" s="103">
        <v>0.75</v>
      </c>
      <c r="K465" s="100" t="s">
        <v>1151</v>
      </c>
      <c r="L465" s="100" t="s">
        <v>1111</v>
      </c>
      <c r="M465" s="100" t="s">
        <v>298</v>
      </c>
      <c r="N465" s="100"/>
      <c r="O465" s="100"/>
      <c r="P465" s="99"/>
      <c r="Q465" s="99"/>
      <c r="R465" s="99"/>
      <c r="S465" s="99"/>
      <c r="T465" s="99"/>
      <c r="U465" s="99"/>
      <c r="V465" s="99"/>
      <c r="W465" s="99"/>
      <c r="X465" s="99"/>
      <c r="Y465" s="99"/>
    </row>
    <row r="466" ht="15.75" customHeight="1">
      <c r="A466" s="100" t="s">
        <v>1175</v>
      </c>
      <c r="B466" s="100" t="s">
        <v>1176</v>
      </c>
      <c r="C466" s="100" t="s">
        <v>1177</v>
      </c>
      <c r="D466" s="101">
        <v>429635.0</v>
      </c>
      <c r="E466" s="100" t="s">
        <v>1178</v>
      </c>
      <c r="F466" s="102" t="s">
        <v>827</v>
      </c>
      <c r="G466" s="100" t="s">
        <v>799</v>
      </c>
      <c r="H466" s="100" t="s">
        <v>828</v>
      </c>
      <c r="I466" s="103">
        <v>0.7291666666666666</v>
      </c>
      <c r="J466" s="103">
        <v>0.75</v>
      </c>
      <c r="K466" s="100" t="s">
        <v>1151</v>
      </c>
      <c r="L466" s="100" t="s">
        <v>1137</v>
      </c>
      <c r="M466" s="100" t="s">
        <v>298</v>
      </c>
      <c r="N466" s="100"/>
      <c r="O466" s="100"/>
      <c r="P466" s="99"/>
      <c r="Q466" s="99"/>
      <c r="R466" s="99"/>
      <c r="S466" s="99"/>
      <c r="T466" s="99"/>
      <c r="U466" s="99"/>
      <c r="V466" s="99"/>
      <c r="W466" s="99"/>
      <c r="X466" s="99"/>
      <c r="Y466" s="99"/>
    </row>
    <row r="467" ht="15.75" customHeight="1">
      <c r="A467" s="100" t="s">
        <v>1175</v>
      </c>
      <c r="B467" s="100" t="s">
        <v>1176</v>
      </c>
      <c r="C467" s="100" t="s">
        <v>1177</v>
      </c>
      <c r="D467" s="101">
        <v>416113.0</v>
      </c>
      <c r="E467" s="100" t="s">
        <v>1178</v>
      </c>
      <c r="F467" s="102" t="s">
        <v>827</v>
      </c>
      <c r="G467" s="100" t="s">
        <v>799</v>
      </c>
      <c r="H467" s="100" t="s">
        <v>828</v>
      </c>
      <c r="I467" s="103">
        <v>0.75</v>
      </c>
      <c r="J467" s="103">
        <v>0.7708333333333334</v>
      </c>
      <c r="K467" s="100" t="s">
        <v>1151</v>
      </c>
      <c r="L467" s="100" t="s">
        <v>1111</v>
      </c>
      <c r="M467" s="100" t="s">
        <v>298</v>
      </c>
      <c r="N467" s="100"/>
      <c r="O467" s="100"/>
      <c r="P467" s="99"/>
      <c r="Q467" s="99"/>
      <c r="R467" s="99"/>
      <c r="S467" s="99"/>
      <c r="T467" s="99"/>
      <c r="U467" s="99"/>
      <c r="V467" s="99"/>
      <c r="W467" s="99"/>
      <c r="X467" s="99"/>
      <c r="Y467" s="99"/>
    </row>
    <row r="468" ht="15.75" customHeight="1">
      <c r="A468" s="100" t="s">
        <v>1175</v>
      </c>
      <c r="B468" s="100" t="s">
        <v>1176</v>
      </c>
      <c r="C468" s="100" t="s">
        <v>1177</v>
      </c>
      <c r="D468" s="101">
        <v>416114.0</v>
      </c>
      <c r="E468" s="100" t="s">
        <v>1178</v>
      </c>
      <c r="F468" s="102" t="s">
        <v>827</v>
      </c>
      <c r="G468" s="100" t="s">
        <v>799</v>
      </c>
      <c r="H468" s="100" t="s">
        <v>828</v>
      </c>
      <c r="I468" s="103">
        <v>0.7708333333333334</v>
      </c>
      <c r="J468" s="103">
        <v>0.7916666666666666</v>
      </c>
      <c r="K468" s="100" t="s">
        <v>1151</v>
      </c>
      <c r="L468" s="100" t="s">
        <v>1111</v>
      </c>
      <c r="M468" s="100" t="s">
        <v>298</v>
      </c>
      <c r="N468" s="100"/>
      <c r="O468" s="100"/>
      <c r="P468" s="99"/>
      <c r="Q468" s="99"/>
      <c r="R468" s="99"/>
      <c r="S468" s="99"/>
      <c r="T468" s="99"/>
      <c r="U468" s="99"/>
      <c r="V468" s="99"/>
      <c r="W468" s="99"/>
      <c r="X468" s="99"/>
      <c r="Y468" s="99"/>
    </row>
    <row r="469" ht="15.75" customHeight="1">
      <c r="A469" s="100" t="s">
        <v>1175</v>
      </c>
      <c r="B469" s="100" t="s">
        <v>1176</v>
      </c>
      <c r="C469" s="100" t="s">
        <v>1177</v>
      </c>
      <c r="D469" s="101">
        <v>429636.0</v>
      </c>
      <c r="E469" s="100" t="s">
        <v>1178</v>
      </c>
      <c r="F469" s="102" t="s">
        <v>827</v>
      </c>
      <c r="G469" s="100" t="s">
        <v>799</v>
      </c>
      <c r="H469" s="100" t="s">
        <v>828</v>
      </c>
      <c r="I469" s="103">
        <v>0.7708333333333334</v>
      </c>
      <c r="J469" s="103">
        <v>0.7916666666666666</v>
      </c>
      <c r="K469" s="100" t="s">
        <v>1151</v>
      </c>
      <c r="L469" s="100" t="s">
        <v>1137</v>
      </c>
      <c r="M469" s="100" t="s">
        <v>298</v>
      </c>
      <c r="N469" s="100"/>
      <c r="O469" s="100"/>
      <c r="P469" s="99"/>
      <c r="Q469" s="99"/>
      <c r="R469" s="99"/>
      <c r="S469" s="99"/>
      <c r="T469" s="99"/>
      <c r="U469" s="99"/>
      <c r="V469" s="99"/>
      <c r="W469" s="99"/>
      <c r="X469" s="99"/>
      <c r="Y469" s="99"/>
    </row>
    <row r="470" ht="15.75" customHeight="1">
      <c r="A470" s="100" t="s">
        <v>1175</v>
      </c>
      <c r="B470" s="100" t="s">
        <v>1176</v>
      </c>
      <c r="C470" s="100" t="s">
        <v>1177</v>
      </c>
      <c r="D470" s="101">
        <v>429637.0</v>
      </c>
      <c r="E470" s="100" t="s">
        <v>1178</v>
      </c>
      <c r="F470" s="102" t="s">
        <v>827</v>
      </c>
      <c r="G470" s="100" t="s">
        <v>799</v>
      </c>
      <c r="H470" s="100" t="s">
        <v>828</v>
      </c>
      <c r="I470" s="103">
        <v>0.7916666666666666</v>
      </c>
      <c r="J470" s="103">
        <v>0.8125</v>
      </c>
      <c r="K470" s="100" t="s">
        <v>1151</v>
      </c>
      <c r="L470" s="100" t="s">
        <v>1137</v>
      </c>
      <c r="M470" s="100" t="s">
        <v>298</v>
      </c>
      <c r="N470" s="100"/>
      <c r="O470" s="100"/>
      <c r="P470" s="99"/>
      <c r="Q470" s="99"/>
      <c r="R470" s="99"/>
      <c r="S470" s="99"/>
      <c r="T470" s="99"/>
      <c r="U470" s="99"/>
      <c r="V470" s="99"/>
      <c r="W470" s="99"/>
      <c r="X470" s="99"/>
      <c r="Y470" s="99"/>
    </row>
    <row r="471" ht="15.75" customHeight="1">
      <c r="A471" s="100" t="s">
        <v>1175</v>
      </c>
      <c r="B471" s="100" t="s">
        <v>1176</v>
      </c>
      <c r="C471" s="100" t="s">
        <v>1177</v>
      </c>
      <c r="D471" s="101">
        <v>416506.0</v>
      </c>
      <c r="E471" s="100" t="s">
        <v>1178</v>
      </c>
      <c r="F471" s="102" t="s">
        <v>831</v>
      </c>
      <c r="G471" s="100" t="s">
        <v>799</v>
      </c>
      <c r="H471" s="100" t="s">
        <v>832</v>
      </c>
      <c r="I471" s="103">
        <v>0.6909722222222222</v>
      </c>
      <c r="J471" s="103">
        <v>0.7118055555555556</v>
      </c>
      <c r="K471" s="100" t="s">
        <v>1151</v>
      </c>
      <c r="L471" s="100" t="s">
        <v>1113</v>
      </c>
      <c r="M471" s="100" t="s">
        <v>298</v>
      </c>
      <c r="N471" s="100"/>
      <c r="O471" s="100"/>
      <c r="P471" s="99"/>
      <c r="Q471" s="99"/>
      <c r="R471" s="99"/>
      <c r="S471" s="99"/>
      <c r="T471" s="99"/>
      <c r="U471" s="99"/>
      <c r="V471" s="99"/>
      <c r="W471" s="99"/>
      <c r="X471" s="99"/>
      <c r="Y471" s="99"/>
    </row>
    <row r="472" ht="15.75" customHeight="1">
      <c r="A472" s="100" t="s">
        <v>1175</v>
      </c>
      <c r="B472" s="100" t="s">
        <v>1176</v>
      </c>
      <c r="C472" s="100" t="s">
        <v>1177</v>
      </c>
      <c r="D472" s="101">
        <v>415589.0</v>
      </c>
      <c r="E472" s="100" t="s">
        <v>1178</v>
      </c>
      <c r="F472" s="102" t="s">
        <v>1114</v>
      </c>
      <c r="G472" s="100" t="s">
        <v>803</v>
      </c>
      <c r="H472" s="100" t="s">
        <v>832</v>
      </c>
      <c r="I472" s="103">
        <v>0.6979166666666666</v>
      </c>
      <c r="J472" s="103">
        <v>0.71875</v>
      </c>
      <c r="K472" s="100" t="s">
        <v>1151</v>
      </c>
      <c r="L472" s="100" t="s">
        <v>1115</v>
      </c>
      <c r="M472" s="100" t="s">
        <v>298</v>
      </c>
      <c r="N472" s="100"/>
      <c r="O472" s="100"/>
      <c r="P472" s="99"/>
      <c r="Q472" s="99"/>
      <c r="R472" s="99"/>
      <c r="S472" s="99"/>
      <c r="T472" s="99"/>
      <c r="U472" s="99"/>
      <c r="V472" s="99"/>
      <c r="W472" s="99"/>
      <c r="X472" s="99"/>
      <c r="Y472" s="99"/>
    </row>
    <row r="473" ht="15.75" customHeight="1">
      <c r="A473" s="100" t="s">
        <v>1175</v>
      </c>
      <c r="B473" s="100" t="s">
        <v>1176</v>
      </c>
      <c r="C473" s="100" t="s">
        <v>1177</v>
      </c>
      <c r="D473" s="101">
        <v>416511.0</v>
      </c>
      <c r="E473" s="100" t="s">
        <v>1178</v>
      </c>
      <c r="F473" s="102" t="s">
        <v>831</v>
      </c>
      <c r="G473" s="100" t="s">
        <v>799</v>
      </c>
      <c r="H473" s="100" t="s">
        <v>832</v>
      </c>
      <c r="I473" s="103">
        <v>0.7118055555555556</v>
      </c>
      <c r="J473" s="103">
        <v>0.7326388888888888</v>
      </c>
      <c r="K473" s="100" t="s">
        <v>1151</v>
      </c>
      <c r="L473" s="100" t="s">
        <v>1113</v>
      </c>
      <c r="M473" s="100" t="s">
        <v>298</v>
      </c>
      <c r="N473" s="100"/>
      <c r="O473" s="100"/>
      <c r="P473" s="99"/>
      <c r="Q473" s="99"/>
      <c r="R473" s="99"/>
      <c r="S473" s="99"/>
      <c r="T473" s="99"/>
      <c r="U473" s="99"/>
      <c r="V473" s="99"/>
      <c r="W473" s="99"/>
      <c r="X473" s="99"/>
      <c r="Y473" s="99"/>
    </row>
    <row r="474" ht="15.75" customHeight="1">
      <c r="A474" s="100" t="s">
        <v>1175</v>
      </c>
      <c r="B474" s="100" t="s">
        <v>1176</v>
      </c>
      <c r="C474" s="100" t="s">
        <v>1177</v>
      </c>
      <c r="D474" s="101">
        <v>415593.0</v>
      </c>
      <c r="E474" s="100" t="s">
        <v>1178</v>
      </c>
      <c r="F474" s="102" t="s">
        <v>831</v>
      </c>
      <c r="G474" s="100" t="s">
        <v>799</v>
      </c>
      <c r="H474" s="100" t="s">
        <v>832</v>
      </c>
      <c r="I474" s="103">
        <v>0.71875</v>
      </c>
      <c r="J474" s="103">
        <v>0.7395833333333334</v>
      </c>
      <c r="K474" s="100" t="s">
        <v>1151</v>
      </c>
      <c r="L474" s="100" t="s">
        <v>1115</v>
      </c>
      <c r="M474" s="100" t="s">
        <v>298</v>
      </c>
      <c r="N474" s="100"/>
      <c r="O474" s="100"/>
      <c r="P474" s="99"/>
      <c r="Q474" s="99"/>
      <c r="R474" s="99"/>
      <c r="S474" s="99"/>
      <c r="T474" s="99"/>
      <c r="U474" s="99"/>
      <c r="V474" s="99"/>
      <c r="W474" s="99"/>
      <c r="X474" s="99"/>
      <c r="Y474" s="99"/>
    </row>
    <row r="475" ht="15.75" customHeight="1">
      <c r="A475" s="100" t="s">
        <v>1175</v>
      </c>
      <c r="B475" s="100" t="s">
        <v>1176</v>
      </c>
      <c r="C475" s="100" t="s">
        <v>1177</v>
      </c>
      <c r="D475" s="101">
        <v>416512.0</v>
      </c>
      <c r="E475" s="100" t="s">
        <v>1178</v>
      </c>
      <c r="F475" s="102" t="s">
        <v>831</v>
      </c>
      <c r="G475" s="100" t="s">
        <v>799</v>
      </c>
      <c r="H475" s="100" t="s">
        <v>832</v>
      </c>
      <c r="I475" s="103">
        <v>0.7326388888888888</v>
      </c>
      <c r="J475" s="103">
        <v>0.7534722222222222</v>
      </c>
      <c r="K475" s="100" t="s">
        <v>1151</v>
      </c>
      <c r="L475" s="100" t="s">
        <v>1113</v>
      </c>
      <c r="M475" s="100" t="s">
        <v>298</v>
      </c>
      <c r="N475" s="100"/>
      <c r="O475" s="100"/>
      <c r="P475" s="99"/>
      <c r="Q475" s="99"/>
      <c r="R475" s="99"/>
      <c r="S475" s="99"/>
      <c r="T475" s="99"/>
      <c r="U475" s="99"/>
      <c r="V475" s="99"/>
      <c r="W475" s="99"/>
      <c r="X475" s="99"/>
      <c r="Y475" s="99"/>
    </row>
    <row r="476" ht="15.75" customHeight="1">
      <c r="A476" s="100" t="s">
        <v>1175</v>
      </c>
      <c r="B476" s="100" t="s">
        <v>1176</v>
      </c>
      <c r="C476" s="100" t="s">
        <v>1177</v>
      </c>
      <c r="D476" s="101">
        <v>424266.0</v>
      </c>
      <c r="E476" s="100" t="s">
        <v>1178</v>
      </c>
      <c r="F476" s="102" t="s">
        <v>1136</v>
      </c>
      <c r="G476" s="100" t="s">
        <v>1009</v>
      </c>
      <c r="H476" s="100" t="s">
        <v>832</v>
      </c>
      <c r="I476" s="103">
        <v>0.7430555555555556</v>
      </c>
      <c r="J476" s="103">
        <v>0.7638888888888888</v>
      </c>
      <c r="K476" s="100" t="s">
        <v>1160</v>
      </c>
      <c r="L476" s="100" t="s">
        <v>1118</v>
      </c>
      <c r="M476" s="100" t="s">
        <v>298</v>
      </c>
      <c r="N476" s="100"/>
      <c r="O476" s="100"/>
      <c r="P476" s="99"/>
      <c r="Q476" s="99"/>
      <c r="R476" s="99"/>
      <c r="S476" s="99"/>
      <c r="T476" s="99"/>
      <c r="U476" s="99"/>
      <c r="V476" s="99"/>
      <c r="W476" s="99"/>
      <c r="X476" s="99"/>
      <c r="Y476" s="99"/>
    </row>
    <row r="477" ht="15.75" customHeight="1">
      <c r="A477" s="100" t="s">
        <v>1175</v>
      </c>
      <c r="B477" s="100" t="s">
        <v>1176</v>
      </c>
      <c r="C477" s="100" t="s">
        <v>1177</v>
      </c>
      <c r="D477" s="101">
        <v>416516.0</v>
      </c>
      <c r="E477" s="100" t="s">
        <v>1178</v>
      </c>
      <c r="F477" s="102" t="s">
        <v>831</v>
      </c>
      <c r="G477" s="100" t="s">
        <v>799</v>
      </c>
      <c r="H477" s="100" t="s">
        <v>832</v>
      </c>
      <c r="I477" s="103">
        <v>0.7534722222222222</v>
      </c>
      <c r="J477" s="103">
        <v>0.7743055555555556</v>
      </c>
      <c r="K477" s="100" t="s">
        <v>1151</v>
      </c>
      <c r="L477" s="100" t="s">
        <v>1113</v>
      </c>
      <c r="M477" s="100" t="s">
        <v>298</v>
      </c>
      <c r="N477" s="100"/>
      <c r="O477" s="100"/>
      <c r="P477" s="99"/>
      <c r="Q477" s="99"/>
      <c r="R477" s="99"/>
      <c r="S477" s="99"/>
      <c r="T477" s="99"/>
      <c r="U477" s="99"/>
      <c r="V477" s="99"/>
      <c r="W477" s="99"/>
      <c r="X477" s="99"/>
      <c r="Y477" s="99"/>
    </row>
    <row r="478" ht="15.75" customHeight="1">
      <c r="A478" s="100" t="s">
        <v>1175</v>
      </c>
      <c r="B478" s="100" t="s">
        <v>1176</v>
      </c>
      <c r="C478" s="100" t="s">
        <v>1177</v>
      </c>
      <c r="D478" s="101">
        <v>415603.0</v>
      </c>
      <c r="E478" s="100" t="s">
        <v>1178</v>
      </c>
      <c r="F478" s="102" t="s">
        <v>831</v>
      </c>
      <c r="G478" s="100" t="s">
        <v>799</v>
      </c>
      <c r="H478" s="100" t="s">
        <v>832</v>
      </c>
      <c r="I478" s="103">
        <v>0.7604166666666666</v>
      </c>
      <c r="J478" s="103">
        <v>0.78125</v>
      </c>
      <c r="K478" s="100" t="s">
        <v>1151</v>
      </c>
      <c r="L478" s="100" t="s">
        <v>1115</v>
      </c>
      <c r="M478" s="100" t="s">
        <v>298</v>
      </c>
      <c r="N478" s="100"/>
      <c r="O478" s="100"/>
      <c r="P478" s="99"/>
      <c r="Q478" s="99"/>
      <c r="R478" s="99"/>
      <c r="S478" s="99"/>
      <c r="T478" s="99"/>
      <c r="U478" s="99"/>
      <c r="V478" s="99"/>
      <c r="W478" s="99"/>
      <c r="X478" s="99"/>
      <c r="Y478" s="99"/>
    </row>
    <row r="479" ht="15.75" customHeight="1">
      <c r="A479" s="100" t="s">
        <v>1175</v>
      </c>
      <c r="B479" s="100" t="s">
        <v>1176</v>
      </c>
      <c r="C479" s="100" t="s">
        <v>1177</v>
      </c>
      <c r="D479" s="101">
        <v>424280.0</v>
      </c>
      <c r="E479" s="100" t="s">
        <v>1178</v>
      </c>
      <c r="F479" s="102" t="s">
        <v>1136</v>
      </c>
      <c r="G479" s="100" t="s">
        <v>1009</v>
      </c>
      <c r="H479" s="100" t="s">
        <v>832</v>
      </c>
      <c r="I479" s="103">
        <v>0.7638888888888888</v>
      </c>
      <c r="J479" s="103">
        <v>0.7847222222222222</v>
      </c>
      <c r="K479" s="100" t="s">
        <v>1160</v>
      </c>
      <c r="L479" s="100" t="s">
        <v>1118</v>
      </c>
      <c r="M479" s="100" t="s">
        <v>298</v>
      </c>
      <c r="N479" s="100"/>
      <c r="O479" s="100"/>
      <c r="P479" s="99"/>
      <c r="Q479" s="99"/>
      <c r="R479" s="99"/>
      <c r="S479" s="99"/>
      <c r="T479" s="99"/>
      <c r="U479" s="99"/>
      <c r="V479" s="99"/>
      <c r="W479" s="99"/>
      <c r="X479" s="99"/>
      <c r="Y479" s="99"/>
    </row>
    <row r="480" ht="15.75" customHeight="1">
      <c r="A480" s="100" t="s">
        <v>1175</v>
      </c>
      <c r="B480" s="100" t="s">
        <v>1176</v>
      </c>
      <c r="C480" s="100" t="s">
        <v>1177</v>
      </c>
      <c r="D480" s="101">
        <v>416519.0</v>
      </c>
      <c r="E480" s="100" t="s">
        <v>1178</v>
      </c>
      <c r="F480" s="102" t="s">
        <v>831</v>
      </c>
      <c r="G480" s="100" t="s">
        <v>799</v>
      </c>
      <c r="H480" s="100" t="s">
        <v>832</v>
      </c>
      <c r="I480" s="103">
        <v>0.7743055555555556</v>
      </c>
      <c r="J480" s="103">
        <v>0.7951388888888888</v>
      </c>
      <c r="K480" s="100" t="s">
        <v>1151</v>
      </c>
      <c r="L480" s="100" t="s">
        <v>1113</v>
      </c>
      <c r="M480" s="100" t="s">
        <v>298</v>
      </c>
      <c r="N480" s="100"/>
      <c r="O480" s="100"/>
      <c r="P480" s="99"/>
      <c r="Q480" s="99"/>
      <c r="R480" s="99"/>
      <c r="S480" s="99"/>
      <c r="T480" s="99"/>
      <c r="U480" s="99"/>
      <c r="V480" s="99"/>
      <c r="W480" s="99"/>
      <c r="X480" s="99"/>
      <c r="Y480" s="99"/>
    </row>
    <row r="481" ht="15.75" customHeight="1">
      <c r="A481" s="100" t="s">
        <v>1175</v>
      </c>
      <c r="B481" s="100" t="s">
        <v>1176</v>
      </c>
      <c r="C481" s="100" t="s">
        <v>1177</v>
      </c>
      <c r="D481" s="101">
        <v>416115.0</v>
      </c>
      <c r="E481" s="100" t="s">
        <v>1178</v>
      </c>
      <c r="F481" s="102" t="s">
        <v>833</v>
      </c>
      <c r="G481" s="100" t="s">
        <v>1009</v>
      </c>
      <c r="H481" s="100" t="s">
        <v>834</v>
      </c>
      <c r="I481" s="103">
        <v>0.6875</v>
      </c>
      <c r="J481" s="103">
        <v>0.7083333333333334</v>
      </c>
      <c r="K481" s="100" t="s">
        <v>1160</v>
      </c>
      <c r="L481" s="100" t="s">
        <v>1111</v>
      </c>
      <c r="M481" s="100" t="s">
        <v>298</v>
      </c>
      <c r="N481" s="100"/>
      <c r="O481" s="100"/>
      <c r="P481" s="99"/>
      <c r="Q481" s="99"/>
      <c r="R481" s="99"/>
      <c r="S481" s="99"/>
      <c r="T481" s="99"/>
      <c r="U481" s="99"/>
      <c r="V481" s="99"/>
      <c r="W481" s="99"/>
      <c r="X481" s="99"/>
      <c r="Y481" s="99"/>
    </row>
    <row r="482" ht="15.75" customHeight="1">
      <c r="A482" s="100" t="s">
        <v>1175</v>
      </c>
      <c r="B482" s="100" t="s">
        <v>1176</v>
      </c>
      <c r="C482" s="100" t="s">
        <v>1177</v>
      </c>
      <c r="D482" s="101">
        <v>425258.0</v>
      </c>
      <c r="E482" s="100" t="s">
        <v>1178</v>
      </c>
      <c r="F482" s="102" t="s">
        <v>1116</v>
      </c>
      <c r="G482" s="100" t="s">
        <v>1009</v>
      </c>
      <c r="H482" s="100" t="s">
        <v>834</v>
      </c>
      <c r="I482" s="103">
        <v>0.7013888888888888</v>
      </c>
      <c r="J482" s="103">
        <v>0.7222222222222222</v>
      </c>
      <c r="K482" s="100" t="s">
        <v>1160</v>
      </c>
      <c r="L482" s="100" t="s">
        <v>1118</v>
      </c>
      <c r="M482" s="100" t="s">
        <v>298</v>
      </c>
      <c r="N482" s="100"/>
      <c r="O482" s="100"/>
      <c r="P482" s="99"/>
      <c r="Q482" s="99"/>
      <c r="R482" s="99"/>
      <c r="S482" s="99"/>
      <c r="T482" s="99"/>
      <c r="U482" s="99"/>
      <c r="V482" s="99"/>
      <c r="W482" s="99"/>
      <c r="X482" s="99"/>
      <c r="Y482" s="99"/>
    </row>
    <row r="483" ht="15.75" customHeight="1">
      <c r="A483" s="100" t="s">
        <v>1175</v>
      </c>
      <c r="B483" s="100" t="s">
        <v>1176</v>
      </c>
      <c r="C483" s="100" t="s">
        <v>1177</v>
      </c>
      <c r="D483" s="101">
        <v>429639.0</v>
      </c>
      <c r="E483" s="100" t="s">
        <v>1178</v>
      </c>
      <c r="F483" s="102" t="s">
        <v>833</v>
      </c>
      <c r="G483" s="100" t="s">
        <v>799</v>
      </c>
      <c r="H483" s="100" t="s">
        <v>834</v>
      </c>
      <c r="I483" s="103">
        <v>0.7083333333333334</v>
      </c>
      <c r="J483" s="103">
        <v>0.7291666666666666</v>
      </c>
      <c r="K483" s="100" t="s">
        <v>1151</v>
      </c>
      <c r="L483" s="100" t="s">
        <v>1137</v>
      </c>
      <c r="M483" s="100" t="s">
        <v>298</v>
      </c>
      <c r="N483" s="100"/>
      <c r="O483" s="100"/>
      <c r="P483" s="99"/>
      <c r="Q483" s="99"/>
      <c r="R483" s="99"/>
      <c r="S483" s="99"/>
      <c r="T483" s="99"/>
      <c r="U483" s="99"/>
      <c r="V483" s="99"/>
      <c r="W483" s="99"/>
      <c r="X483" s="99"/>
      <c r="Y483" s="99"/>
    </row>
    <row r="484" ht="15.75" customHeight="1">
      <c r="A484" s="100" t="s">
        <v>1175</v>
      </c>
      <c r="B484" s="100" t="s">
        <v>1176</v>
      </c>
      <c r="C484" s="100" t="s">
        <v>1177</v>
      </c>
      <c r="D484" s="101">
        <v>429640.0</v>
      </c>
      <c r="E484" s="100" t="s">
        <v>1178</v>
      </c>
      <c r="F484" s="102" t="s">
        <v>833</v>
      </c>
      <c r="G484" s="100" t="s">
        <v>799</v>
      </c>
      <c r="H484" s="100" t="s">
        <v>834</v>
      </c>
      <c r="I484" s="103">
        <v>0.7291666666666666</v>
      </c>
      <c r="J484" s="103">
        <v>0.75</v>
      </c>
      <c r="K484" s="100" t="s">
        <v>1151</v>
      </c>
      <c r="L484" s="100" t="s">
        <v>1137</v>
      </c>
      <c r="M484" s="100" t="s">
        <v>298</v>
      </c>
      <c r="N484" s="100"/>
      <c r="O484" s="100"/>
      <c r="P484" s="99"/>
      <c r="Q484" s="99"/>
      <c r="R484" s="99"/>
      <c r="S484" s="99"/>
      <c r="T484" s="99"/>
      <c r="U484" s="99"/>
      <c r="V484" s="99"/>
      <c r="W484" s="99"/>
      <c r="X484" s="99"/>
      <c r="Y484" s="99"/>
    </row>
    <row r="485" ht="15.75" customHeight="1">
      <c r="A485" s="100" t="s">
        <v>1175</v>
      </c>
      <c r="B485" s="100" t="s">
        <v>1176</v>
      </c>
      <c r="C485" s="100" t="s">
        <v>1177</v>
      </c>
      <c r="D485" s="101">
        <v>416117.0</v>
      </c>
      <c r="E485" s="100" t="s">
        <v>1178</v>
      </c>
      <c r="F485" s="102" t="s">
        <v>833</v>
      </c>
      <c r="G485" s="100" t="s">
        <v>1009</v>
      </c>
      <c r="H485" s="100" t="s">
        <v>834</v>
      </c>
      <c r="I485" s="103">
        <v>0.7291666666666666</v>
      </c>
      <c r="J485" s="103">
        <v>0.75</v>
      </c>
      <c r="K485" s="100" t="s">
        <v>1160</v>
      </c>
      <c r="L485" s="100" t="s">
        <v>1111</v>
      </c>
      <c r="M485" s="100" t="s">
        <v>298</v>
      </c>
      <c r="N485" s="100"/>
      <c r="O485" s="100"/>
      <c r="P485" s="99"/>
      <c r="Q485" s="99"/>
      <c r="R485" s="99"/>
      <c r="S485" s="99"/>
      <c r="T485" s="99"/>
      <c r="U485" s="99"/>
      <c r="V485" s="99"/>
      <c r="W485" s="99"/>
      <c r="X485" s="99"/>
      <c r="Y485" s="99"/>
    </row>
    <row r="486" ht="15.75" customHeight="1">
      <c r="A486" s="100" t="s">
        <v>1175</v>
      </c>
      <c r="B486" s="100" t="s">
        <v>1176</v>
      </c>
      <c r="C486" s="100" t="s">
        <v>1177</v>
      </c>
      <c r="D486" s="101">
        <v>416523.0</v>
      </c>
      <c r="E486" s="100" t="s">
        <v>1178</v>
      </c>
      <c r="F486" s="102" t="s">
        <v>833</v>
      </c>
      <c r="G486" s="100" t="s">
        <v>803</v>
      </c>
      <c r="H486" s="100" t="s">
        <v>834</v>
      </c>
      <c r="I486" s="103">
        <v>0.7326388888888888</v>
      </c>
      <c r="J486" s="103">
        <v>0.7534722222222222</v>
      </c>
      <c r="K486" s="100" t="s">
        <v>1157</v>
      </c>
      <c r="L486" s="100" t="s">
        <v>1113</v>
      </c>
      <c r="M486" s="100" t="s">
        <v>298</v>
      </c>
      <c r="N486" s="100"/>
      <c r="O486" s="100"/>
      <c r="P486" s="99"/>
      <c r="Q486" s="99"/>
      <c r="R486" s="99"/>
      <c r="S486" s="99"/>
      <c r="T486" s="99"/>
      <c r="U486" s="99"/>
      <c r="V486" s="99"/>
      <c r="W486" s="99"/>
      <c r="X486" s="99"/>
      <c r="Y486" s="99"/>
    </row>
    <row r="487" ht="15.75" customHeight="1">
      <c r="A487" s="100" t="s">
        <v>1175</v>
      </c>
      <c r="B487" s="100" t="s">
        <v>1176</v>
      </c>
      <c r="C487" s="100" t="s">
        <v>1177</v>
      </c>
      <c r="D487" s="101">
        <v>425266.0</v>
      </c>
      <c r="E487" s="100" t="s">
        <v>1178</v>
      </c>
      <c r="F487" s="102" t="s">
        <v>1116</v>
      </c>
      <c r="G487" s="100" t="s">
        <v>1009</v>
      </c>
      <c r="H487" s="100" t="s">
        <v>834</v>
      </c>
      <c r="I487" s="103">
        <v>0.7430555555555556</v>
      </c>
      <c r="J487" s="103">
        <v>0.7638888888888888</v>
      </c>
      <c r="K487" s="100" t="s">
        <v>1160</v>
      </c>
      <c r="L487" s="100" t="s">
        <v>1118</v>
      </c>
      <c r="M487" s="100" t="s">
        <v>298</v>
      </c>
      <c r="N487" s="100"/>
      <c r="O487" s="100"/>
      <c r="P487" s="99"/>
      <c r="Q487" s="99"/>
      <c r="R487" s="99"/>
      <c r="S487" s="99"/>
      <c r="T487" s="99"/>
      <c r="U487" s="99"/>
      <c r="V487" s="99"/>
      <c r="W487" s="99"/>
      <c r="X487" s="99"/>
      <c r="Y487" s="99"/>
    </row>
    <row r="488" ht="15.75" customHeight="1">
      <c r="A488" s="100" t="s">
        <v>1175</v>
      </c>
      <c r="B488" s="100" t="s">
        <v>1176</v>
      </c>
      <c r="C488" s="100" t="s">
        <v>1177</v>
      </c>
      <c r="D488" s="101">
        <v>416119.0</v>
      </c>
      <c r="E488" s="100" t="s">
        <v>1178</v>
      </c>
      <c r="F488" s="102" t="s">
        <v>833</v>
      </c>
      <c r="G488" s="100" t="s">
        <v>1009</v>
      </c>
      <c r="H488" s="100" t="s">
        <v>834</v>
      </c>
      <c r="I488" s="103">
        <v>0.75</v>
      </c>
      <c r="J488" s="103">
        <v>0.7708333333333334</v>
      </c>
      <c r="K488" s="100" t="s">
        <v>1160</v>
      </c>
      <c r="L488" s="100" t="s">
        <v>1111</v>
      </c>
      <c r="M488" s="100" t="s">
        <v>298</v>
      </c>
      <c r="N488" s="100"/>
      <c r="O488" s="100"/>
      <c r="P488" s="99"/>
      <c r="Q488" s="99"/>
      <c r="R488" s="99"/>
      <c r="S488" s="99"/>
      <c r="T488" s="99"/>
      <c r="U488" s="99"/>
      <c r="V488" s="99"/>
      <c r="W488" s="99"/>
      <c r="X488" s="99"/>
      <c r="Y488" s="99"/>
    </row>
    <row r="489" ht="15.75" customHeight="1">
      <c r="A489" s="100" t="s">
        <v>1175</v>
      </c>
      <c r="B489" s="100" t="s">
        <v>1176</v>
      </c>
      <c r="C489" s="100" t="s">
        <v>1177</v>
      </c>
      <c r="D489" s="101">
        <v>425272.0</v>
      </c>
      <c r="E489" s="100" t="s">
        <v>1178</v>
      </c>
      <c r="F489" s="102" t="s">
        <v>1116</v>
      </c>
      <c r="G489" s="100" t="s">
        <v>1009</v>
      </c>
      <c r="H489" s="100" t="s">
        <v>834</v>
      </c>
      <c r="I489" s="103">
        <v>0.7638888888888888</v>
      </c>
      <c r="J489" s="103">
        <v>0.7847222222222222</v>
      </c>
      <c r="K489" s="100" t="s">
        <v>1160</v>
      </c>
      <c r="L489" s="100" t="s">
        <v>1118</v>
      </c>
      <c r="M489" s="100" t="s">
        <v>298</v>
      </c>
      <c r="N489" s="100"/>
      <c r="O489" s="100"/>
      <c r="P489" s="99"/>
      <c r="Q489" s="99"/>
      <c r="R489" s="99"/>
      <c r="S489" s="99"/>
      <c r="T489" s="99"/>
      <c r="U489" s="99"/>
      <c r="V489" s="99"/>
      <c r="W489" s="99"/>
      <c r="X489" s="99"/>
      <c r="Y489" s="99"/>
    </row>
    <row r="490" ht="15.75" customHeight="1">
      <c r="A490" s="100" t="s">
        <v>1175</v>
      </c>
      <c r="B490" s="100" t="s">
        <v>1176</v>
      </c>
      <c r="C490" s="100" t="s">
        <v>1177</v>
      </c>
      <c r="D490" s="101">
        <v>416121.0</v>
      </c>
      <c r="E490" s="100" t="s">
        <v>1178</v>
      </c>
      <c r="F490" s="102" t="s">
        <v>833</v>
      </c>
      <c r="G490" s="100" t="s">
        <v>1009</v>
      </c>
      <c r="H490" s="100" t="s">
        <v>834</v>
      </c>
      <c r="I490" s="103">
        <v>0.7708333333333334</v>
      </c>
      <c r="J490" s="103">
        <v>0.7916666666666666</v>
      </c>
      <c r="K490" s="100" t="s">
        <v>1160</v>
      </c>
      <c r="L490" s="100" t="s">
        <v>1111</v>
      </c>
      <c r="M490" s="100" t="s">
        <v>298</v>
      </c>
      <c r="N490" s="100"/>
      <c r="O490" s="100"/>
      <c r="P490" s="99"/>
      <c r="Q490" s="99"/>
      <c r="R490" s="99"/>
      <c r="S490" s="99"/>
      <c r="T490" s="99"/>
      <c r="U490" s="99"/>
      <c r="V490" s="99"/>
      <c r="W490" s="99"/>
      <c r="X490" s="99"/>
      <c r="Y490" s="99"/>
    </row>
    <row r="491" ht="15.75" customHeight="1">
      <c r="A491" s="100" t="s">
        <v>1175</v>
      </c>
      <c r="B491" s="100" t="s">
        <v>1176</v>
      </c>
      <c r="C491" s="100" t="s">
        <v>1177</v>
      </c>
      <c r="D491" s="101">
        <v>416529.0</v>
      </c>
      <c r="E491" s="100" t="s">
        <v>1178</v>
      </c>
      <c r="F491" s="102" t="s">
        <v>833</v>
      </c>
      <c r="G491" s="100" t="s">
        <v>803</v>
      </c>
      <c r="H491" s="100" t="s">
        <v>834</v>
      </c>
      <c r="I491" s="103">
        <v>0.7743055555555556</v>
      </c>
      <c r="J491" s="103">
        <v>0.7951388888888888</v>
      </c>
      <c r="K491" s="100" t="s">
        <v>1157</v>
      </c>
      <c r="L491" s="100" t="s">
        <v>1113</v>
      </c>
      <c r="M491" s="100" t="s">
        <v>298</v>
      </c>
      <c r="N491" s="100"/>
      <c r="O491" s="100"/>
      <c r="P491" s="99"/>
      <c r="Q491" s="99"/>
      <c r="R491" s="99"/>
      <c r="S491" s="99"/>
      <c r="T491" s="99"/>
      <c r="U491" s="99"/>
      <c r="V491" s="99"/>
      <c r="W491" s="99"/>
      <c r="X491" s="99"/>
      <c r="Y491" s="99"/>
    </row>
    <row r="492" ht="15.75" customHeight="1">
      <c r="A492" s="100" t="s">
        <v>1175</v>
      </c>
      <c r="B492" s="100" t="s">
        <v>1176</v>
      </c>
      <c r="C492" s="100" t="s">
        <v>1177</v>
      </c>
      <c r="D492" s="101">
        <v>416533.0</v>
      </c>
      <c r="E492" s="100" t="s">
        <v>1178</v>
      </c>
      <c r="F492" s="100" t="s">
        <v>833</v>
      </c>
      <c r="G492" s="100" t="s">
        <v>803</v>
      </c>
      <c r="H492" s="100" t="s">
        <v>834</v>
      </c>
      <c r="I492" s="103">
        <v>0.7951388888888888</v>
      </c>
      <c r="J492" s="103">
        <v>0.8159722222222222</v>
      </c>
      <c r="K492" s="100" t="s">
        <v>1157</v>
      </c>
      <c r="L492" s="100" t="s">
        <v>1113</v>
      </c>
      <c r="M492" s="100" t="s">
        <v>298</v>
      </c>
      <c r="N492" s="100"/>
      <c r="O492" s="100"/>
      <c r="P492" s="99"/>
      <c r="Q492" s="99"/>
      <c r="R492" s="99"/>
      <c r="S492" s="99"/>
      <c r="T492" s="99"/>
      <c r="U492" s="99"/>
      <c r="V492" s="99"/>
      <c r="W492" s="99"/>
      <c r="X492" s="99"/>
      <c r="Y492" s="99"/>
    </row>
    <row r="493" ht="15.75" customHeight="1">
      <c r="A493" s="100" t="s">
        <v>1175</v>
      </c>
      <c r="B493" s="100" t="s">
        <v>1176</v>
      </c>
      <c r="C493" s="100" t="s">
        <v>1177</v>
      </c>
      <c r="D493" s="101">
        <v>416541.0</v>
      </c>
      <c r="E493" s="100" t="s">
        <v>1178</v>
      </c>
      <c r="F493" s="100" t="s">
        <v>798</v>
      </c>
      <c r="G493" s="100" t="s">
        <v>803</v>
      </c>
      <c r="H493" s="100" t="s">
        <v>800</v>
      </c>
      <c r="I493" s="103">
        <v>0.3854166666666667</v>
      </c>
      <c r="J493" s="103">
        <v>0.40625</v>
      </c>
      <c r="K493" s="100" t="s">
        <v>1157</v>
      </c>
      <c r="L493" s="100" t="s">
        <v>1113</v>
      </c>
      <c r="M493" s="100" t="s">
        <v>298</v>
      </c>
      <c r="N493" s="100"/>
      <c r="O493" s="100"/>
      <c r="P493" s="99"/>
      <c r="Q493" s="99"/>
      <c r="R493" s="99"/>
      <c r="S493" s="99"/>
      <c r="T493" s="99"/>
      <c r="U493" s="99"/>
      <c r="V493" s="99"/>
      <c r="W493" s="99"/>
      <c r="X493" s="99"/>
      <c r="Y493" s="99"/>
    </row>
    <row r="494" ht="15.75" customHeight="1">
      <c r="A494" s="100" t="s">
        <v>1175</v>
      </c>
      <c r="B494" s="100" t="s">
        <v>1176</v>
      </c>
      <c r="C494" s="100" t="s">
        <v>1177</v>
      </c>
      <c r="D494" s="101">
        <v>415226.0</v>
      </c>
      <c r="E494" s="100" t="s">
        <v>1178</v>
      </c>
      <c r="F494" s="100" t="s">
        <v>798</v>
      </c>
      <c r="G494" s="100" t="s">
        <v>799</v>
      </c>
      <c r="H494" s="100" t="s">
        <v>800</v>
      </c>
      <c r="I494" s="103">
        <v>0.3854166666666667</v>
      </c>
      <c r="J494" s="103">
        <v>0.40625</v>
      </c>
      <c r="K494" s="100" t="s">
        <v>1151</v>
      </c>
      <c r="L494" s="100" t="s">
        <v>1119</v>
      </c>
      <c r="M494" s="100" t="s">
        <v>298</v>
      </c>
      <c r="N494" s="100"/>
      <c r="O494" s="100"/>
      <c r="P494" s="99"/>
      <c r="Q494" s="99"/>
      <c r="R494" s="99"/>
      <c r="S494" s="99"/>
      <c r="T494" s="99"/>
      <c r="U494" s="99"/>
      <c r="V494" s="99"/>
      <c r="W494" s="99"/>
      <c r="X494" s="99"/>
      <c r="Y494" s="99"/>
    </row>
    <row r="495" ht="15.75" customHeight="1">
      <c r="A495" s="100" t="s">
        <v>1175</v>
      </c>
      <c r="B495" s="100" t="s">
        <v>1176</v>
      </c>
      <c r="C495" s="100" t="s">
        <v>1177</v>
      </c>
      <c r="D495" s="101">
        <v>425492.0</v>
      </c>
      <c r="E495" s="100" t="s">
        <v>1178</v>
      </c>
      <c r="F495" s="100" t="s">
        <v>1120</v>
      </c>
      <c r="G495" s="100" t="s">
        <v>1009</v>
      </c>
      <c r="H495" s="100" t="s">
        <v>800</v>
      </c>
      <c r="I495" s="103">
        <v>0.4097222222222222</v>
      </c>
      <c r="J495" s="103">
        <v>0.4305555555555556</v>
      </c>
      <c r="K495" s="100" t="s">
        <v>1160</v>
      </c>
      <c r="L495" s="100" t="s">
        <v>1118</v>
      </c>
      <c r="M495" s="100" t="s">
        <v>298</v>
      </c>
      <c r="N495" s="100"/>
      <c r="O495" s="100"/>
      <c r="P495" s="99"/>
      <c r="Q495" s="99"/>
      <c r="R495" s="99"/>
      <c r="S495" s="99"/>
      <c r="T495" s="99"/>
      <c r="U495" s="99"/>
      <c r="V495" s="99"/>
      <c r="W495" s="99"/>
      <c r="X495" s="99"/>
      <c r="Y495" s="99"/>
    </row>
    <row r="496" ht="15.75" customHeight="1">
      <c r="A496" s="100" t="s">
        <v>1175</v>
      </c>
      <c r="B496" s="100" t="s">
        <v>1176</v>
      </c>
      <c r="C496" s="100" t="s">
        <v>1177</v>
      </c>
      <c r="D496" s="101">
        <v>443323.0</v>
      </c>
      <c r="E496" s="100" t="s">
        <v>1178</v>
      </c>
      <c r="F496" s="100" t="s">
        <v>798</v>
      </c>
      <c r="G496" s="100" t="s">
        <v>803</v>
      </c>
      <c r="H496" s="100" t="s">
        <v>800</v>
      </c>
      <c r="I496" s="103">
        <v>0.4270833333333333</v>
      </c>
      <c r="J496" s="103">
        <v>0.4479166666666667</v>
      </c>
      <c r="K496" s="100" t="s">
        <v>1157</v>
      </c>
      <c r="L496" s="100" t="s">
        <v>1123</v>
      </c>
      <c r="M496" s="100" t="s">
        <v>298</v>
      </c>
      <c r="N496" s="100"/>
      <c r="O496" s="100"/>
      <c r="P496" s="99"/>
      <c r="Q496" s="99"/>
      <c r="R496" s="99"/>
      <c r="S496" s="99"/>
      <c r="T496" s="99"/>
      <c r="U496" s="99"/>
      <c r="V496" s="99"/>
      <c r="W496" s="99"/>
      <c r="X496" s="99"/>
      <c r="Y496" s="99"/>
    </row>
    <row r="497" ht="15.75" customHeight="1">
      <c r="A497" s="100" t="s">
        <v>1175</v>
      </c>
      <c r="B497" s="100" t="s">
        <v>1176</v>
      </c>
      <c r="C497" s="100" t="s">
        <v>1177</v>
      </c>
      <c r="D497" s="101">
        <v>416546.0</v>
      </c>
      <c r="E497" s="100" t="s">
        <v>1178</v>
      </c>
      <c r="F497" s="100" t="s">
        <v>798</v>
      </c>
      <c r="G497" s="100" t="s">
        <v>803</v>
      </c>
      <c r="H497" s="100" t="s">
        <v>800</v>
      </c>
      <c r="I497" s="103">
        <v>0.4479166666666667</v>
      </c>
      <c r="J497" s="103">
        <v>0.46875</v>
      </c>
      <c r="K497" s="100" t="s">
        <v>1157</v>
      </c>
      <c r="L497" s="100" t="s">
        <v>1113</v>
      </c>
      <c r="M497" s="100" t="s">
        <v>298</v>
      </c>
      <c r="N497" s="100"/>
      <c r="O497" s="100"/>
      <c r="P497" s="99"/>
      <c r="Q497" s="99"/>
      <c r="R497" s="99"/>
      <c r="S497" s="99"/>
      <c r="T497" s="99"/>
      <c r="U497" s="99"/>
      <c r="V497" s="99"/>
      <c r="W497" s="99"/>
      <c r="X497" s="99"/>
      <c r="Y497" s="99"/>
    </row>
    <row r="498" ht="15.75" customHeight="1">
      <c r="A498" s="100" t="s">
        <v>1175</v>
      </c>
      <c r="B498" s="100" t="s">
        <v>1176</v>
      </c>
      <c r="C498" s="100" t="s">
        <v>1177</v>
      </c>
      <c r="D498" s="101">
        <v>425494.0</v>
      </c>
      <c r="E498" s="100" t="s">
        <v>1178</v>
      </c>
      <c r="F498" s="100" t="s">
        <v>1120</v>
      </c>
      <c r="G498" s="100" t="s">
        <v>1009</v>
      </c>
      <c r="H498" s="100" t="s">
        <v>800</v>
      </c>
      <c r="I498" s="103">
        <v>0.4513888888888889</v>
      </c>
      <c r="J498" s="103">
        <v>0.4722222222222222</v>
      </c>
      <c r="K498" s="100" t="s">
        <v>1160</v>
      </c>
      <c r="L498" s="100" t="s">
        <v>1118</v>
      </c>
      <c r="M498" s="100" t="s">
        <v>298</v>
      </c>
      <c r="N498" s="100"/>
      <c r="O498" s="100"/>
      <c r="P498" s="99"/>
      <c r="Q498" s="99"/>
      <c r="R498" s="99"/>
      <c r="S498" s="99"/>
      <c r="T498" s="99"/>
      <c r="U498" s="99"/>
      <c r="V498" s="99"/>
      <c r="W498" s="99"/>
      <c r="X498" s="99"/>
      <c r="Y498" s="99"/>
    </row>
    <row r="499" ht="15.75" customHeight="1">
      <c r="A499" s="100" t="s">
        <v>1175</v>
      </c>
      <c r="B499" s="100" t="s">
        <v>1176</v>
      </c>
      <c r="C499" s="100" t="s">
        <v>1177</v>
      </c>
      <c r="D499" s="101">
        <v>429643.0</v>
      </c>
      <c r="E499" s="100" t="s">
        <v>1178</v>
      </c>
      <c r="F499" s="100" t="s">
        <v>798</v>
      </c>
      <c r="G499" s="100" t="s">
        <v>799</v>
      </c>
      <c r="H499" s="100" t="s">
        <v>800</v>
      </c>
      <c r="I499" s="103">
        <v>0.4583333333333333</v>
      </c>
      <c r="J499" s="103">
        <v>0.4791666666666667</v>
      </c>
      <c r="K499" s="100" t="s">
        <v>1151</v>
      </c>
      <c r="L499" s="100" t="s">
        <v>1137</v>
      </c>
      <c r="M499" s="100" t="s">
        <v>298</v>
      </c>
      <c r="N499" s="100"/>
      <c r="O499" s="100"/>
      <c r="P499" s="99"/>
      <c r="Q499" s="99"/>
      <c r="R499" s="99"/>
      <c r="S499" s="99"/>
      <c r="T499" s="99"/>
      <c r="U499" s="99"/>
      <c r="V499" s="99"/>
      <c r="W499" s="99"/>
      <c r="X499" s="99"/>
      <c r="Y499" s="99"/>
    </row>
    <row r="500" ht="15.75" customHeight="1">
      <c r="A500" s="100" t="s">
        <v>1175</v>
      </c>
      <c r="B500" s="100" t="s">
        <v>1176</v>
      </c>
      <c r="C500" s="100" t="s">
        <v>1177</v>
      </c>
      <c r="D500" s="101">
        <v>416548.0</v>
      </c>
      <c r="E500" s="100" t="s">
        <v>1178</v>
      </c>
      <c r="F500" s="100" t="s">
        <v>798</v>
      </c>
      <c r="G500" s="100" t="s">
        <v>803</v>
      </c>
      <c r="H500" s="100" t="s">
        <v>800</v>
      </c>
      <c r="I500" s="103">
        <v>0.46875</v>
      </c>
      <c r="J500" s="103">
        <v>0.4895833333333333</v>
      </c>
      <c r="K500" s="100" t="s">
        <v>1157</v>
      </c>
      <c r="L500" s="100" t="s">
        <v>1113</v>
      </c>
      <c r="M500" s="100" t="s">
        <v>298</v>
      </c>
      <c r="N500" s="100"/>
      <c r="O500" s="100"/>
      <c r="P500" s="99"/>
      <c r="Q500" s="99"/>
      <c r="R500" s="99"/>
      <c r="S500" s="99"/>
      <c r="T500" s="99"/>
      <c r="U500" s="99"/>
      <c r="V500" s="99"/>
      <c r="W500" s="99"/>
      <c r="X500" s="99"/>
      <c r="Y500" s="99"/>
    </row>
    <row r="501" ht="15.75" customHeight="1">
      <c r="A501" s="100" t="s">
        <v>1175</v>
      </c>
      <c r="B501" s="100" t="s">
        <v>1176</v>
      </c>
      <c r="C501" s="100" t="s">
        <v>1177</v>
      </c>
      <c r="D501" s="101">
        <v>415238.0</v>
      </c>
      <c r="E501" s="100" t="s">
        <v>1178</v>
      </c>
      <c r="F501" s="100" t="s">
        <v>798</v>
      </c>
      <c r="G501" s="100" t="s">
        <v>799</v>
      </c>
      <c r="H501" s="100" t="s">
        <v>800</v>
      </c>
      <c r="I501" s="103">
        <v>0.4895833333333333</v>
      </c>
      <c r="J501" s="103">
        <v>0.5104166666666666</v>
      </c>
      <c r="K501" s="100" t="s">
        <v>1151</v>
      </c>
      <c r="L501" s="100" t="s">
        <v>1119</v>
      </c>
      <c r="M501" s="100" t="s">
        <v>298</v>
      </c>
      <c r="N501" s="100"/>
      <c r="O501" s="100"/>
      <c r="P501" s="99"/>
      <c r="Q501" s="99"/>
      <c r="R501" s="99"/>
      <c r="S501" s="99"/>
      <c r="T501" s="99"/>
      <c r="U501" s="99"/>
      <c r="V501" s="99"/>
      <c r="W501" s="99"/>
      <c r="X501" s="99"/>
      <c r="Y501" s="99"/>
    </row>
    <row r="502" ht="15.75" customHeight="1">
      <c r="A502" s="100" t="s">
        <v>1175</v>
      </c>
      <c r="B502" s="100" t="s">
        <v>1176</v>
      </c>
      <c r="C502" s="100" t="s">
        <v>1177</v>
      </c>
      <c r="D502" s="101">
        <v>416551.0</v>
      </c>
      <c r="E502" s="100" t="s">
        <v>1178</v>
      </c>
      <c r="F502" s="100" t="s">
        <v>798</v>
      </c>
      <c r="G502" s="100" t="s">
        <v>803</v>
      </c>
      <c r="H502" s="100" t="s">
        <v>800</v>
      </c>
      <c r="I502" s="103">
        <v>0.4895833333333333</v>
      </c>
      <c r="J502" s="103">
        <v>0.5104166666666666</v>
      </c>
      <c r="K502" s="100" t="s">
        <v>1157</v>
      </c>
      <c r="L502" s="100" t="s">
        <v>1113</v>
      </c>
      <c r="M502" s="100" t="s">
        <v>298</v>
      </c>
      <c r="N502" s="100"/>
      <c r="O502" s="100"/>
      <c r="P502" s="99"/>
      <c r="Q502" s="99"/>
      <c r="R502" s="99"/>
      <c r="S502" s="99"/>
      <c r="T502" s="99"/>
      <c r="U502" s="99"/>
      <c r="V502" s="99"/>
      <c r="W502" s="99"/>
      <c r="X502" s="99"/>
      <c r="Y502" s="99"/>
    </row>
    <row r="503" ht="15.75" customHeight="1">
      <c r="A503" s="100" t="s">
        <v>1175</v>
      </c>
      <c r="B503" s="100" t="s">
        <v>1176</v>
      </c>
      <c r="C503" s="100" t="s">
        <v>1177</v>
      </c>
      <c r="D503" s="101">
        <v>425495.0</v>
      </c>
      <c r="E503" s="100" t="s">
        <v>1178</v>
      </c>
      <c r="F503" s="100" t="s">
        <v>1120</v>
      </c>
      <c r="G503" s="100" t="s">
        <v>1009</v>
      </c>
      <c r="H503" s="100" t="s">
        <v>800</v>
      </c>
      <c r="I503" s="103">
        <v>0.4930555555555556</v>
      </c>
      <c r="J503" s="103">
        <v>0.5138888888888888</v>
      </c>
      <c r="K503" s="100" t="s">
        <v>1160</v>
      </c>
      <c r="L503" s="100" t="s">
        <v>1118</v>
      </c>
      <c r="M503" s="100" t="s">
        <v>298</v>
      </c>
      <c r="N503" s="100"/>
      <c r="O503" s="100"/>
      <c r="P503" s="99"/>
      <c r="Q503" s="99"/>
      <c r="R503" s="99"/>
      <c r="S503" s="99"/>
      <c r="T503" s="99"/>
      <c r="U503" s="99"/>
      <c r="V503" s="99"/>
      <c r="W503" s="99"/>
      <c r="X503" s="99"/>
      <c r="Y503" s="99"/>
    </row>
    <row r="504" ht="15.75" customHeight="1">
      <c r="A504" s="100" t="s">
        <v>1175</v>
      </c>
      <c r="B504" s="100" t="s">
        <v>1176</v>
      </c>
      <c r="C504" s="100" t="s">
        <v>1177</v>
      </c>
      <c r="D504" s="101">
        <v>416553.0</v>
      </c>
      <c r="E504" s="100" t="s">
        <v>1178</v>
      </c>
      <c r="F504" s="100" t="s">
        <v>798</v>
      </c>
      <c r="G504" s="100" t="s">
        <v>803</v>
      </c>
      <c r="H504" s="100" t="s">
        <v>800</v>
      </c>
      <c r="I504" s="103">
        <v>0.5104166666666666</v>
      </c>
      <c r="J504" s="103">
        <v>0.53125</v>
      </c>
      <c r="K504" s="100" t="s">
        <v>1157</v>
      </c>
      <c r="L504" s="100" t="s">
        <v>1113</v>
      </c>
      <c r="M504" s="100" t="s">
        <v>298</v>
      </c>
      <c r="N504" s="100"/>
      <c r="O504" s="100"/>
      <c r="P504" s="99"/>
      <c r="Q504" s="99"/>
      <c r="R504" s="99"/>
      <c r="S504" s="99"/>
      <c r="T504" s="99"/>
      <c r="U504" s="99"/>
      <c r="V504" s="99"/>
      <c r="W504" s="99"/>
      <c r="X504" s="99"/>
      <c r="Y504" s="99"/>
    </row>
    <row r="505" ht="15.75" customHeight="1">
      <c r="A505" s="100" t="s">
        <v>1175</v>
      </c>
      <c r="B505" s="100" t="s">
        <v>1176</v>
      </c>
      <c r="C505" s="100" t="s">
        <v>1177</v>
      </c>
      <c r="D505" s="101">
        <v>425496.0</v>
      </c>
      <c r="E505" s="100" t="s">
        <v>1178</v>
      </c>
      <c r="F505" s="100" t="s">
        <v>1120</v>
      </c>
      <c r="G505" s="100" t="s">
        <v>1009</v>
      </c>
      <c r="H505" s="100" t="s">
        <v>800</v>
      </c>
      <c r="I505" s="103">
        <v>0.5138888888888888</v>
      </c>
      <c r="J505" s="103">
        <v>0.5347222222222222</v>
      </c>
      <c r="K505" s="100" t="s">
        <v>1160</v>
      </c>
      <c r="L505" s="100" t="s">
        <v>1118</v>
      </c>
      <c r="M505" s="100" t="s">
        <v>298</v>
      </c>
      <c r="N505" s="100"/>
      <c r="O505" s="100"/>
      <c r="P505" s="99"/>
      <c r="Q505" s="99"/>
      <c r="R505" s="99"/>
      <c r="S505" s="99"/>
      <c r="T505" s="99"/>
      <c r="U505" s="99"/>
      <c r="V505" s="99"/>
      <c r="W505" s="99"/>
      <c r="X505" s="99"/>
      <c r="Y505" s="99"/>
    </row>
    <row r="506" ht="15.75" customHeight="1">
      <c r="A506" s="100" t="s">
        <v>1175</v>
      </c>
      <c r="B506" s="100" t="s">
        <v>1176</v>
      </c>
      <c r="C506" s="100" t="s">
        <v>1177</v>
      </c>
      <c r="D506" s="101">
        <v>429650.0</v>
      </c>
      <c r="E506" s="100" t="s">
        <v>1178</v>
      </c>
      <c r="F506" s="100" t="s">
        <v>798</v>
      </c>
      <c r="G506" s="100" t="s">
        <v>799</v>
      </c>
      <c r="H506" s="100" t="s">
        <v>800</v>
      </c>
      <c r="I506" s="103">
        <v>0.5416666666666666</v>
      </c>
      <c r="J506" s="103">
        <v>0.5625</v>
      </c>
      <c r="K506" s="100" t="s">
        <v>1151</v>
      </c>
      <c r="L506" s="100" t="s">
        <v>1137</v>
      </c>
      <c r="M506" s="100" t="s">
        <v>298</v>
      </c>
      <c r="N506" s="100"/>
      <c r="O506" s="100"/>
      <c r="P506" s="99"/>
      <c r="Q506" s="99"/>
      <c r="R506" s="99"/>
      <c r="S506" s="99"/>
      <c r="T506" s="99"/>
      <c r="U506" s="99"/>
      <c r="V506" s="99"/>
      <c r="W506" s="99"/>
      <c r="X506" s="99"/>
      <c r="Y506" s="99"/>
    </row>
    <row r="507" ht="15.75" customHeight="1">
      <c r="A507" s="100" t="s">
        <v>1175</v>
      </c>
      <c r="B507" s="100" t="s">
        <v>1176</v>
      </c>
      <c r="C507" s="100" t="s">
        <v>1177</v>
      </c>
      <c r="D507" s="101">
        <v>416123.0</v>
      </c>
      <c r="E507" s="100" t="s">
        <v>1178</v>
      </c>
      <c r="F507" s="100" t="s">
        <v>798</v>
      </c>
      <c r="G507" s="100" t="s">
        <v>1009</v>
      </c>
      <c r="H507" s="100" t="s">
        <v>800</v>
      </c>
      <c r="I507" s="103">
        <v>0.6354166666666666</v>
      </c>
      <c r="J507" s="103">
        <v>0.65625</v>
      </c>
      <c r="K507" s="100" t="s">
        <v>1160</v>
      </c>
      <c r="L507" s="100" t="s">
        <v>1111</v>
      </c>
      <c r="M507" s="100" t="s">
        <v>298</v>
      </c>
      <c r="N507" s="100"/>
      <c r="O507" s="100"/>
      <c r="P507" s="99"/>
      <c r="Q507" s="99"/>
      <c r="R507" s="99"/>
      <c r="S507" s="99"/>
      <c r="T507" s="99"/>
      <c r="U507" s="99"/>
      <c r="V507" s="99"/>
      <c r="W507" s="99"/>
      <c r="X507" s="99"/>
      <c r="Y507" s="99"/>
    </row>
    <row r="508" ht="15.75" customHeight="1">
      <c r="A508" s="100" t="s">
        <v>1175</v>
      </c>
      <c r="B508" s="100" t="s">
        <v>1176</v>
      </c>
      <c r="C508" s="100" t="s">
        <v>1177</v>
      </c>
      <c r="D508" s="101">
        <v>416125.0</v>
      </c>
      <c r="E508" s="100" t="s">
        <v>1178</v>
      </c>
      <c r="F508" s="100" t="s">
        <v>798</v>
      </c>
      <c r="G508" s="100" t="s">
        <v>1009</v>
      </c>
      <c r="H508" s="100" t="s">
        <v>800</v>
      </c>
      <c r="I508" s="103">
        <v>0.65625</v>
      </c>
      <c r="J508" s="103">
        <v>0.6770833333333334</v>
      </c>
      <c r="K508" s="100" t="s">
        <v>1160</v>
      </c>
      <c r="L508" s="100" t="s">
        <v>1111</v>
      </c>
      <c r="M508" s="100" t="s">
        <v>298</v>
      </c>
      <c r="N508" s="100"/>
      <c r="O508" s="100"/>
      <c r="P508" s="99"/>
      <c r="Q508" s="99"/>
      <c r="R508" s="99"/>
      <c r="S508" s="99"/>
      <c r="T508" s="99"/>
      <c r="U508" s="99"/>
      <c r="V508" s="99"/>
      <c r="W508" s="99"/>
      <c r="X508" s="99"/>
      <c r="Y508" s="99"/>
    </row>
    <row r="509" ht="15.75" customHeight="1">
      <c r="A509" s="100" t="s">
        <v>1175</v>
      </c>
      <c r="B509" s="100" t="s">
        <v>1176</v>
      </c>
      <c r="C509" s="100" t="s">
        <v>1177</v>
      </c>
      <c r="D509" s="101">
        <v>416127.0</v>
      </c>
      <c r="E509" s="100" t="s">
        <v>1178</v>
      </c>
      <c r="F509" s="100" t="s">
        <v>798</v>
      </c>
      <c r="G509" s="100" t="s">
        <v>1009</v>
      </c>
      <c r="H509" s="100" t="s">
        <v>800</v>
      </c>
      <c r="I509" s="103">
        <v>0.6770833333333334</v>
      </c>
      <c r="J509" s="103">
        <v>0.6979166666666666</v>
      </c>
      <c r="K509" s="100" t="s">
        <v>1160</v>
      </c>
      <c r="L509" s="100" t="s">
        <v>1111</v>
      </c>
      <c r="M509" s="100" t="s">
        <v>298</v>
      </c>
      <c r="N509" s="100"/>
      <c r="O509" s="100"/>
      <c r="P509" s="99"/>
      <c r="Q509" s="99"/>
      <c r="R509" s="99"/>
      <c r="S509" s="99"/>
      <c r="T509" s="99"/>
      <c r="U509" s="99"/>
      <c r="V509" s="99"/>
      <c r="W509" s="99"/>
      <c r="X509" s="99"/>
      <c r="Y509" s="99"/>
    </row>
    <row r="510" ht="15.75" customHeight="1">
      <c r="A510" s="100" t="s">
        <v>1175</v>
      </c>
      <c r="B510" s="100" t="s">
        <v>1176</v>
      </c>
      <c r="C510" s="100" t="s">
        <v>1177</v>
      </c>
      <c r="D510" s="101">
        <v>416131.0</v>
      </c>
      <c r="E510" s="100" t="s">
        <v>1178</v>
      </c>
      <c r="F510" s="100" t="s">
        <v>798</v>
      </c>
      <c r="G510" s="100" t="s">
        <v>1009</v>
      </c>
      <c r="H510" s="100" t="s">
        <v>800</v>
      </c>
      <c r="I510" s="103">
        <v>0.75</v>
      </c>
      <c r="J510" s="103">
        <v>0.7708333333333334</v>
      </c>
      <c r="K510" s="100" t="s">
        <v>1160</v>
      </c>
      <c r="L510" s="100" t="s">
        <v>1121</v>
      </c>
      <c r="M510" s="100" t="s">
        <v>298</v>
      </c>
      <c r="N510" s="100"/>
      <c r="O510" s="100"/>
      <c r="P510" s="99"/>
      <c r="Q510" s="99"/>
      <c r="R510" s="99"/>
      <c r="S510" s="99"/>
      <c r="T510" s="99"/>
      <c r="U510" s="99"/>
      <c r="V510" s="99"/>
      <c r="W510" s="99"/>
      <c r="X510" s="99"/>
      <c r="Y510" s="99"/>
    </row>
    <row r="511" ht="15.75" customHeight="1">
      <c r="A511" s="100" t="s">
        <v>1175</v>
      </c>
      <c r="B511" s="100" t="s">
        <v>1176</v>
      </c>
      <c r="C511" s="100" t="s">
        <v>1177</v>
      </c>
      <c r="D511" s="101">
        <v>416133.0</v>
      </c>
      <c r="E511" s="100" t="s">
        <v>1178</v>
      </c>
      <c r="F511" s="100" t="s">
        <v>798</v>
      </c>
      <c r="G511" s="100" t="s">
        <v>1009</v>
      </c>
      <c r="H511" s="100" t="s">
        <v>800</v>
      </c>
      <c r="I511" s="103">
        <v>0.7708333333333334</v>
      </c>
      <c r="J511" s="103">
        <v>0.7916666666666666</v>
      </c>
      <c r="K511" s="100" t="s">
        <v>1160</v>
      </c>
      <c r="L511" s="100" t="s">
        <v>1121</v>
      </c>
      <c r="M511" s="100" t="s">
        <v>298</v>
      </c>
      <c r="N511" s="100"/>
      <c r="O511" s="100"/>
      <c r="P511" s="99"/>
      <c r="Q511" s="99"/>
      <c r="R511" s="99"/>
      <c r="S511" s="99"/>
      <c r="T511" s="99"/>
      <c r="U511" s="99"/>
      <c r="V511" s="99"/>
      <c r="W511" s="99"/>
      <c r="X511" s="99"/>
      <c r="Y511" s="99"/>
    </row>
    <row r="512" ht="15.75" customHeight="1">
      <c r="A512" s="100" t="s">
        <v>1175</v>
      </c>
      <c r="B512" s="100" t="s">
        <v>1176</v>
      </c>
      <c r="C512" s="100" t="s">
        <v>1177</v>
      </c>
      <c r="D512" s="101">
        <v>416135.0</v>
      </c>
      <c r="E512" s="100" t="s">
        <v>1178</v>
      </c>
      <c r="F512" s="100" t="s">
        <v>837</v>
      </c>
      <c r="G512" s="100" t="s">
        <v>803</v>
      </c>
      <c r="H512" s="100" t="s">
        <v>838</v>
      </c>
      <c r="I512" s="103">
        <v>0.46875</v>
      </c>
      <c r="J512" s="103">
        <v>0.4895833333333333</v>
      </c>
      <c r="K512" s="100" t="s">
        <v>1157</v>
      </c>
      <c r="L512" s="100" t="s">
        <v>1111</v>
      </c>
      <c r="M512" s="100" t="s">
        <v>298</v>
      </c>
      <c r="N512" s="100"/>
      <c r="O512" s="100"/>
      <c r="P512" s="99"/>
      <c r="Q512" s="99"/>
      <c r="R512" s="99"/>
      <c r="S512" s="99"/>
      <c r="T512" s="99"/>
      <c r="U512" s="99"/>
      <c r="V512" s="99"/>
      <c r="W512" s="99"/>
      <c r="X512" s="99"/>
      <c r="Y512" s="99"/>
    </row>
    <row r="513" ht="15.75" customHeight="1">
      <c r="A513" s="100" t="s">
        <v>1175</v>
      </c>
      <c r="B513" s="100" t="s">
        <v>1176</v>
      </c>
      <c r="C513" s="100" t="s">
        <v>1177</v>
      </c>
      <c r="D513" s="101">
        <v>416136.0</v>
      </c>
      <c r="E513" s="100" t="s">
        <v>1178</v>
      </c>
      <c r="F513" s="100" t="s">
        <v>837</v>
      </c>
      <c r="G513" s="100" t="s">
        <v>803</v>
      </c>
      <c r="H513" s="100" t="s">
        <v>838</v>
      </c>
      <c r="I513" s="103">
        <v>0.4895833333333333</v>
      </c>
      <c r="J513" s="103">
        <v>0.5104166666666666</v>
      </c>
      <c r="K513" s="100" t="s">
        <v>1157</v>
      </c>
      <c r="L513" s="100" t="s">
        <v>1111</v>
      </c>
      <c r="M513" s="100" t="s">
        <v>298</v>
      </c>
      <c r="N513" s="100"/>
      <c r="O513" s="100"/>
      <c r="P513" s="99"/>
      <c r="Q513" s="99"/>
      <c r="R513" s="99"/>
      <c r="S513" s="99"/>
      <c r="T513" s="99"/>
      <c r="U513" s="99"/>
      <c r="V513" s="99"/>
      <c r="W513" s="99"/>
      <c r="X513" s="99"/>
      <c r="Y513" s="99"/>
    </row>
    <row r="514" ht="15.75" customHeight="1">
      <c r="A514" s="100" t="s">
        <v>1175</v>
      </c>
      <c r="B514" s="100" t="s">
        <v>1176</v>
      </c>
      <c r="C514" s="100" t="s">
        <v>1177</v>
      </c>
      <c r="D514" s="101">
        <v>416140.0</v>
      </c>
      <c r="E514" s="100" t="s">
        <v>1178</v>
      </c>
      <c r="F514" s="100" t="s">
        <v>837</v>
      </c>
      <c r="G514" s="100" t="s">
        <v>803</v>
      </c>
      <c r="H514" s="100" t="s">
        <v>838</v>
      </c>
      <c r="I514" s="103">
        <v>0.5104166666666666</v>
      </c>
      <c r="J514" s="103">
        <v>0.53125</v>
      </c>
      <c r="K514" s="100" t="s">
        <v>1157</v>
      </c>
      <c r="L514" s="100" t="s">
        <v>1111</v>
      </c>
      <c r="M514" s="100" t="s">
        <v>298</v>
      </c>
      <c r="N514" s="100"/>
      <c r="O514" s="100"/>
      <c r="P514" s="99"/>
      <c r="Q514" s="99"/>
      <c r="R514" s="99"/>
      <c r="S514" s="99"/>
      <c r="T514" s="99"/>
      <c r="U514" s="99"/>
      <c r="V514" s="99"/>
      <c r="W514" s="99"/>
      <c r="X514" s="99"/>
      <c r="Y514" s="99"/>
    </row>
    <row r="515" ht="15.75" customHeight="1">
      <c r="A515" s="100" t="s">
        <v>1175</v>
      </c>
      <c r="B515" s="100" t="s">
        <v>1176</v>
      </c>
      <c r="C515" s="100" t="s">
        <v>1177</v>
      </c>
      <c r="D515" s="101">
        <v>416141.0</v>
      </c>
      <c r="E515" s="100" t="s">
        <v>1178</v>
      </c>
      <c r="F515" s="100" t="s">
        <v>837</v>
      </c>
      <c r="G515" s="100" t="s">
        <v>803</v>
      </c>
      <c r="H515" s="100" t="s">
        <v>838</v>
      </c>
      <c r="I515" s="103">
        <v>0.53125</v>
      </c>
      <c r="J515" s="103">
        <v>0.5520833333333334</v>
      </c>
      <c r="K515" s="100" t="s">
        <v>1157</v>
      </c>
      <c r="L515" s="100" t="s">
        <v>1111</v>
      </c>
      <c r="M515" s="100" t="s">
        <v>298</v>
      </c>
      <c r="N515" s="100"/>
      <c r="O515" s="100"/>
      <c r="P515" s="99"/>
      <c r="Q515" s="99"/>
      <c r="R515" s="99"/>
      <c r="S515" s="99"/>
      <c r="T515" s="99"/>
      <c r="U515" s="99"/>
      <c r="V515" s="99"/>
      <c r="W515" s="99"/>
      <c r="X515" s="99"/>
      <c r="Y515" s="99"/>
    </row>
    <row r="516" ht="15.75" customHeight="1">
      <c r="A516" s="100" t="s">
        <v>1175</v>
      </c>
      <c r="B516" s="100" t="s">
        <v>1176</v>
      </c>
      <c r="C516" s="100" t="s">
        <v>1177</v>
      </c>
      <c r="D516" s="101">
        <v>416556.0</v>
      </c>
      <c r="E516" s="100" t="s">
        <v>1178</v>
      </c>
      <c r="F516" s="100" t="s">
        <v>837</v>
      </c>
      <c r="G516" s="100" t="s">
        <v>803</v>
      </c>
      <c r="H516" s="100" t="s">
        <v>838</v>
      </c>
      <c r="I516" s="103">
        <v>0.5416666666666666</v>
      </c>
      <c r="J516" s="103">
        <v>0.5625</v>
      </c>
      <c r="K516" s="100" t="s">
        <v>1157</v>
      </c>
      <c r="L516" s="100" t="s">
        <v>1122</v>
      </c>
      <c r="M516" s="100" t="s">
        <v>298</v>
      </c>
      <c r="N516" s="100"/>
      <c r="O516" s="100"/>
      <c r="P516" s="99"/>
      <c r="Q516" s="99"/>
      <c r="R516" s="99"/>
      <c r="S516" s="99"/>
      <c r="T516" s="99"/>
      <c r="U516" s="99"/>
      <c r="V516" s="99"/>
      <c r="W516" s="99"/>
      <c r="X516" s="99"/>
      <c r="Y516" s="99"/>
    </row>
    <row r="517" ht="15.75" customHeight="1">
      <c r="A517" s="100" t="s">
        <v>1175</v>
      </c>
      <c r="B517" s="100" t="s">
        <v>1176</v>
      </c>
      <c r="C517" s="100" t="s">
        <v>1177</v>
      </c>
      <c r="D517" s="101">
        <v>416142.0</v>
      </c>
      <c r="E517" s="100" t="s">
        <v>1178</v>
      </c>
      <c r="F517" s="100" t="s">
        <v>837</v>
      </c>
      <c r="G517" s="100" t="s">
        <v>803</v>
      </c>
      <c r="H517" s="100" t="s">
        <v>838</v>
      </c>
      <c r="I517" s="103">
        <v>0.5520833333333334</v>
      </c>
      <c r="J517" s="103">
        <v>0.5729166666666666</v>
      </c>
      <c r="K517" s="100" t="s">
        <v>1157</v>
      </c>
      <c r="L517" s="100" t="s">
        <v>1111</v>
      </c>
      <c r="M517" s="100" t="s">
        <v>298</v>
      </c>
      <c r="N517" s="100"/>
      <c r="O517" s="100"/>
      <c r="P517" s="99"/>
      <c r="Q517" s="99"/>
      <c r="R517" s="99"/>
      <c r="S517" s="99"/>
      <c r="T517" s="99"/>
      <c r="U517" s="99"/>
      <c r="V517" s="99"/>
      <c r="W517" s="99"/>
      <c r="X517" s="99"/>
      <c r="Y517" s="99"/>
    </row>
    <row r="518" ht="15.75" customHeight="1">
      <c r="A518" s="100" t="s">
        <v>1175</v>
      </c>
      <c r="B518" s="100" t="s">
        <v>1176</v>
      </c>
      <c r="C518" s="100" t="s">
        <v>1177</v>
      </c>
      <c r="D518" s="101">
        <v>416557.0</v>
      </c>
      <c r="E518" s="100" t="s">
        <v>1178</v>
      </c>
      <c r="F518" s="100" t="s">
        <v>837</v>
      </c>
      <c r="G518" s="100" t="s">
        <v>803</v>
      </c>
      <c r="H518" s="100" t="s">
        <v>838</v>
      </c>
      <c r="I518" s="103">
        <v>0.5625</v>
      </c>
      <c r="J518" s="103">
        <v>0.5833333333333334</v>
      </c>
      <c r="K518" s="100" t="s">
        <v>1157</v>
      </c>
      <c r="L518" s="100" t="s">
        <v>1122</v>
      </c>
      <c r="M518" s="100" t="s">
        <v>298</v>
      </c>
      <c r="N518" s="100"/>
      <c r="O518" s="100"/>
      <c r="P518" s="99"/>
      <c r="Q518" s="99"/>
      <c r="R518" s="99"/>
      <c r="S518" s="99"/>
      <c r="T518" s="99"/>
      <c r="U518" s="99"/>
      <c r="V518" s="99"/>
      <c r="W518" s="99"/>
      <c r="X518" s="99"/>
      <c r="Y518" s="99"/>
    </row>
    <row r="519" ht="15.75" customHeight="1">
      <c r="A519" s="100" t="s">
        <v>1175</v>
      </c>
      <c r="B519" s="100" t="s">
        <v>1176</v>
      </c>
      <c r="C519" s="100" t="s">
        <v>1177</v>
      </c>
      <c r="D519" s="101">
        <v>416559.0</v>
      </c>
      <c r="E519" s="100" t="s">
        <v>1178</v>
      </c>
      <c r="F519" s="100" t="s">
        <v>837</v>
      </c>
      <c r="G519" s="100" t="s">
        <v>803</v>
      </c>
      <c r="H519" s="100" t="s">
        <v>838</v>
      </c>
      <c r="I519" s="103">
        <v>0.5833333333333334</v>
      </c>
      <c r="J519" s="103">
        <v>0.6041666666666666</v>
      </c>
      <c r="K519" s="100" t="s">
        <v>1157</v>
      </c>
      <c r="L519" s="100" t="s">
        <v>1122</v>
      </c>
      <c r="M519" s="100" t="s">
        <v>298</v>
      </c>
      <c r="N519" s="100"/>
      <c r="O519" s="100"/>
      <c r="P519" s="99"/>
      <c r="Q519" s="99"/>
      <c r="R519" s="99"/>
      <c r="S519" s="99"/>
      <c r="T519" s="99"/>
      <c r="U519" s="99"/>
      <c r="V519" s="99"/>
      <c r="W519" s="99"/>
      <c r="X519" s="99"/>
      <c r="Y519" s="99"/>
    </row>
    <row r="520" ht="15.75" customHeight="1">
      <c r="A520" s="100" t="s">
        <v>1175</v>
      </c>
      <c r="B520" s="100" t="s">
        <v>1176</v>
      </c>
      <c r="C520" s="100" t="s">
        <v>1177</v>
      </c>
      <c r="D520" s="101">
        <v>416566.0</v>
      </c>
      <c r="E520" s="100" t="s">
        <v>1178</v>
      </c>
      <c r="F520" s="100" t="s">
        <v>837</v>
      </c>
      <c r="G520" s="100" t="s">
        <v>803</v>
      </c>
      <c r="H520" s="100" t="s">
        <v>838</v>
      </c>
      <c r="I520" s="103">
        <v>0.625</v>
      </c>
      <c r="J520" s="103">
        <v>0.6458333333333334</v>
      </c>
      <c r="K520" s="100" t="s">
        <v>1157</v>
      </c>
      <c r="L520" s="100" t="s">
        <v>1122</v>
      </c>
      <c r="M520" s="100" t="s">
        <v>298</v>
      </c>
      <c r="N520" s="100"/>
      <c r="O520" s="100"/>
      <c r="P520" s="99"/>
      <c r="Q520" s="99"/>
      <c r="R520" s="99"/>
      <c r="S520" s="99"/>
      <c r="T520" s="99"/>
      <c r="U520" s="99"/>
      <c r="V520" s="99"/>
      <c r="W520" s="99"/>
      <c r="X520" s="99"/>
      <c r="Y520" s="99"/>
    </row>
    <row r="521" ht="15.75" customHeight="1">
      <c r="A521" s="100" t="s">
        <v>1175</v>
      </c>
      <c r="B521" s="100" t="s">
        <v>1176</v>
      </c>
      <c r="C521" s="100" t="s">
        <v>1177</v>
      </c>
      <c r="D521" s="101">
        <v>425563.0</v>
      </c>
      <c r="E521" s="100" t="s">
        <v>1178</v>
      </c>
      <c r="F521" s="100" t="s">
        <v>837</v>
      </c>
      <c r="G521" s="100" t="s">
        <v>799</v>
      </c>
      <c r="H521" s="100" t="s">
        <v>838</v>
      </c>
      <c r="I521" s="103">
        <v>0.6458333333333334</v>
      </c>
      <c r="J521" s="103">
        <v>0.6666666666666666</v>
      </c>
      <c r="K521" s="100" t="s">
        <v>1151</v>
      </c>
      <c r="L521" s="100" t="s">
        <v>1110</v>
      </c>
      <c r="M521" s="100" t="s">
        <v>298</v>
      </c>
      <c r="N521" s="100"/>
      <c r="O521" s="100"/>
      <c r="P521" s="99"/>
      <c r="Q521" s="99"/>
      <c r="R521" s="99"/>
      <c r="S521" s="99"/>
      <c r="T521" s="99"/>
      <c r="U521" s="99"/>
      <c r="V521" s="99"/>
      <c r="W521" s="99"/>
      <c r="X521" s="99"/>
      <c r="Y521" s="99"/>
    </row>
    <row r="522" ht="15.75" customHeight="1">
      <c r="A522" s="100" t="s">
        <v>1175</v>
      </c>
      <c r="B522" s="100" t="s">
        <v>1176</v>
      </c>
      <c r="C522" s="100" t="s">
        <v>1177</v>
      </c>
      <c r="D522" s="101">
        <v>429664.0</v>
      </c>
      <c r="E522" s="100" t="s">
        <v>1178</v>
      </c>
      <c r="F522" s="100" t="s">
        <v>837</v>
      </c>
      <c r="G522" s="100" t="s">
        <v>799</v>
      </c>
      <c r="H522" s="100" t="s">
        <v>838</v>
      </c>
      <c r="I522" s="103">
        <v>0.6458333333333334</v>
      </c>
      <c r="J522" s="103">
        <v>0.6666666666666666</v>
      </c>
      <c r="K522" s="100" t="s">
        <v>1151</v>
      </c>
      <c r="L522" s="100" t="s">
        <v>1137</v>
      </c>
      <c r="M522" s="100" t="s">
        <v>298</v>
      </c>
      <c r="N522" s="100"/>
      <c r="O522" s="100"/>
      <c r="P522" s="99"/>
      <c r="Q522" s="99"/>
      <c r="R522" s="99"/>
      <c r="S522" s="99"/>
      <c r="T522" s="99"/>
      <c r="U522" s="99"/>
      <c r="V522" s="99"/>
      <c r="W522" s="99"/>
      <c r="X522" s="99"/>
      <c r="Y522" s="99"/>
    </row>
    <row r="523" ht="15.75" customHeight="1">
      <c r="A523" s="100" t="s">
        <v>1175</v>
      </c>
      <c r="B523" s="100" t="s">
        <v>1176</v>
      </c>
      <c r="C523" s="100" t="s">
        <v>1177</v>
      </c>
      <c r="D523" s="101">
        <v>416145.0</v>
      </c>
      <c r="E523" s="100" t="s">
        <v>1178</v>
      </c>
      <c r="F523" s="100" t="s">
        <v>1179</v>
      </c>
      <c r="G523" s="100" t="s">
        <v>1009</v>
      </c>
      <c r="H523" s="100" t="s">
        <v>838</v>
      </c>
      <c r="I523" s="103">
        <v>0.75</v>
      </c>
      <c r="J523" s="103">
        <v>0.7708333333333334</v>
      </c>
      <c r="K523" s="100" t="s">
        <v>1157</v>
      </c>
      <c r="L523" s="100" t="s">
        <v>1121</v>
      </c>
      <c r="M523" s="100" t="s">
        <v>298</v>
      </c>
      <c r="N523" s="100"/>
      <c r="O523" s="100"/>
      <c r="P523" s="99"/>
      <c r="Q523" s="99"/>
      <c r="R523" s="99"/>
      <c r="S523" s="99"/>
      <c r="T523" s="99"/>
      <c r="U523" s="99"/>
      <c r="V523" s="99"/>
      <c r="W523" s="99"/>
      <c r="X523" s="99"/>
      <c r="Y523" s="99"/>
    </row>
    <row r="524" ht="15.75" customHeight="1">
      <c r="A524" s="100" t="s">
        <v>1175</v>
      </c>
      <c r="B524" s="100" t="s">
        <v>1180</v>
      </c>
      <c r="C524" s="100" t="s">
        <v>1181</v>
      </c>
      <c r="D524" s="101">
        <v>415471.0</v>
      </c>
      <c r="E524" s="100" t="s">
        <v>1178</v>
      </c>
      <c r="F524" s="100" t="s">
        <v>1126</v>
      </c>
      <c r="G524" s="100" t="s">
        <v>866</v>
      </c>
      <c r="H524" s="100" t="s">
        <v>1127</v>
      </c>
      <c r="I524" s="103">
        <v>0.7083333333333334</v>
      </c>
      <c r="J524" s="103">
        <v>0.7291666666666666</v>
      </c>
      <c r="K524" s="100" t="s">
        <v>1163</v>
      </c>
      <c r="L524" s="100" t="s">
        <v>1129</v>
      </c>
      <c r="M524" s="100" t="s">
        <v>1130</v>
      </c>
      <c r="O524" s="100"/>
      <c r="P524" s="99"/>
      <c r="Q524" s="99"/>
      <c r="R524" s="99"/>
      <c r="S524" s="99"/>
      <c r="T524" s="99"/>
      <c r="U524" s="99"/>
      <c r="V524" s="99"/>
      <c r="W524" s="99"/>
      <c r="X524" s="99"/>
      <c r="Y524" s="99"/>
    </row>
    <row r="525" ht="15.75" customHeight="1">
      <c r="A525" s="100" t="s">
        <v>1175</v>
      </c>
      <c r="B525" s="100" t="s">
        <v>1180</v>
      </c>
      <c r="C525" s="100" t="s">
        <v>1181</v>
      </c>
      <c r="D525" s="101">
        <v>415479.0</v>
      </c>
      <c r="E525" s="100" t="s">
        <v>1178</v>
      </c>
      <c r="F525" s="100" t="s">
        <v>1126</v>
      </c>
      <c r="G525" s="100" t="s">
        <v>866</v>
      </c>
      <c r="H525" s="100" t="s">
        <v>1127</v>
      </c>
      <c r="I525" s="103">
        <v>0.7291666666666666</v>
      </c>
      <c r="J525" s="103">
        <v>0.75</v>
      </c>
      <c r="K525" s="100" t="s">
        <v>1163</v>
      </c>
      <c r="L525" s="100" t="s">
        <v>1129</v>
      </c>
      <c r="M525" s="100" t="s">
        <v>994</v>
      </c>
      <c r="O525" s="100"/>
      <c r="P525" s="99"/>
      <c r="Q525" s="99"/>
      <c r="R525" s="99"/>
      <c r="S525" s="99"/>
      <c r="T525" s="99"/>
      <c r="U525" s="99"/>
      <c r="V525" s="99"/>
      <c r="W525" s="99"/>
      <c r="X525" s="99"/>
      <c r="Y525" s="99"/>
    </row>
    <row r="526" ht="15.75" customHeight="1">
      <c r="A526" s="100" t="s">
        <v>1175</v>
      </c>
      <c r="B526" s="100" t="s">
        <v>1180</v>
      </c>
      <c r="C526" s="100" t="s">
        <v>1181</v>
      </c>
      <c r="D526" s="101">
        <v>415502.0</v>
      </c>
      <c r="E526" s="100" t="s">
        <v>1178</v>
      </c>
      <c r="F526" s="100" t="s">
        <v>1126</v>
      </c>
      <c r="G526" s="100" t="s">
        <v>866</v>
      </c>
      <c r="H526" s="100" t="s">
        <v>1127</v>
      </c>
      <c r="I526" s="103">
        <v>0.7708333333333334</v>
      </c>
      <c r="J526" s="103">
        <v>0.7916666666666666</v>
      </c>
      <c r="K526" s="100" t="s">
        <v>1163</v>
      </c>
      <c r="L526" s="100" t="s">
        <v>1129</v>
      </c>
      <c r="M526" s="100" t="s">
        <v>951</v>
      </c>
      <c r="O526" s="100"/>
      <c r="P526" s="99"/>
      <c r="Q526" s="99"/>
      <c r="R526" s="99"/>
      <c r="S526" s="99"/>
      <c r="T526" s="99"/>
      <c r="U526" s="99"/>
      <c r="V526" s="99"/>
      <c r="W526" s="99"/>
      <c r="X526" s="99"/>
      <c r="Y526" s="99"/>
    </row>
    <row r="527" ht="15.75" customHeight="1">
      <c r="A527" s="100" t="s">
        <v>1175</v>
      </c>
      <c r="B527" s="100" t="s">
        <v>1180</v>
      </c>
      <c r="C527" s="100" t="s">
        <v>1181</v>
      </c>
      <c r="D527" s="101">
        <v>415676.0</v>
      </c>
      <c r="E527" s="100" t="s">
        <v>1178</v>
      </c>
      <c r="F527" s="100" t="s">
        <v>1131</v>
      </c>
      <c r="G527" s="100" t="s">
        <v>866</v>
      </c>
      <c r="H527" s="100" t="s">
        <v>1013</v>
      </c>
      <c r="I527" s="103">
        <v>0.7083333333333334</v>
      </c>
      <c r="J527" s="103">
        <v>0.7291666666666666</v>
      </c>
      <c r="K527" s="100" t="s">
        <v>1163</v>
      </c>
      <c r="L527" s="100" t="s">
        <v>1129</v>
      </c>
      <c r="M527" s="100" t="s">
        <v>1071</v>
      </c>
      <c r="O527" s="100"/>
      <c r="P527" s="99"/>
      <c r="Q527" s="99"/>
      <c r="R527" s="99"/>
      <c r="S527" s="99"/>
      <c r="T527" s="99"/>
      <c r="U527" s="99"/>
      <c r="V527" s="99"/>
      <c r="W527" s="99"/>
      <c r="X527" s="99"/>
      <c r="Y527" s="99"/>
    </row>
    <row r="528" ht="15.75" customHeight="1">
      <c r="A528" s="100" t="s">
        <v>1175</v>
      </c>
      <c r="B528" s="100" t="s">
        <v>1180</v>
      </c>
      <c r="C528" s="100" t="s">
        <v>1181</v>
      </c>
      <c r="D528" s="101">
        <v>415684.0</v>
      </c>
      <c r="E528" s="100" t="s">
        <v>1178</v>
      </c>
      <c r="F528" s="100" t="s">
        <v>1131</v>
      </c>
      <c r="G528" s="100" t="s">
        <v>866</v>
      </c>
      <c r="H528" s="100" t="s">
        <v>1013</v>
      </c>
      <c r="I528" s="103">
        <v>0.7291666666666666</v>
      </c>
      <c r="J528" s="103">
        <v>0.75</v>
      </c>
      <c r="K528" s="100" t="s">
        <v>1163</v>
      </c>
      <c r="L528" s="100" t="s">
        <v>1129</v>
      </c>
      <c r="M528" s="100" t="s">
        <v>869</v>
      </c>
      <c r="O528" s="100"/>
      <c r="P528" s="99"/>
      <c r="Q528" s="99"/>
      <c r="R528" s="99"/>
      <c r="S528" s="99"/>
      <c r="T528" s="99"/>
      <c r="U528" s="99"/>
      <c r="V528" s="99"/>
      <c r="W528" s="99"/>
      <c r="X528" s="99"/>
      <c r="Y528" s="99"/>
    </row>
    <row r="529" ht="15.75" customHeight="1">
      <c r="A529" s="100" t="s">
        <v>1175</v>
      </c>
      <c r="B529" s="100" t="s">
        <v>1180</v>
      </c>
      <c r="C529" s="100" t="s">
        <v>1181</v>
      </c>
      <c r="D529" s="101">
        <v>415688.0</v>
      </c>
      <c r="E529" s="100" t="s">
        <v>1178</v>
      </c>
      <c r="F529" s="100" t="s">
        <v>1131</v>
      </c>
      <c r="G529" s="100" t="s">
        <v>866</v>
      </c>
      <c r="H529" s="100" t="s">
        <v>1013</v>
      </c>
      <c r="I529" s="103">
        <v>0.7708333333333334</v>
      </c>
      <c r="J529" s="103">
        <v>0.7916666666666666</v>
      </c>
      <c r="K529" s="100" t="s">
        <v>1163</v>
      </c>
      <c r="L529" s="100" t="s">
        <v>1129</v>
      </c>
      <c r="M529" s="100" t="s">
        <v>411</v>
      </c>
      <c r="P529" s="99"/>
      <c r="Q529" s="99"/>
      <c r="R529" s="99"/>
      <c r="S529" s="99"/>
      <c r="T529" s="99"/>
      <c r="U529" s="99"/>
      <c r="V529" s="99"/>
      <c r="W529" s="99"/>
      <c r="X529" s="99"/>
      <c r="Y529" s="99"/>
    </row>
    <row r="530" ht="15.75" customHeight="1">
      <c r="A530" s="100" t="s">
        <v>1166</v>
      </c>
      <c r="B530" s="100" t="s">
        <v>1182</v>
      </c>
      <c r="C530" s="100" t="s">
        <v>1183</v>
      </c>
      <c r="D530" s="101">
        <v>415990.0</v>
      </c>
      <c r="E530" s="100" t="s">
        <v>1178</v>
      </c>
      <c r="F530" s="100" t="s">
        <v>810</v>
      </c>
      <c r="G530" s="100" t="s">
        <v>803</v>
      </c>
      <c r="H530" s="100" t="s">
        <v>811</v>
      </c>
      <c r="I530" s="103">
        <v>0.6875</v>
      </c>
      <c r="J530" s="103">
        <v>0.7083333333333334</v>
      </c>
      <c r="K530" s="100" t="s">
        <v>1157</v>
      </c>
      <c r="L530" s="100" t="s">
        <v>1110</v>
      </c>
      <c r="M530" s="100" t="s">
        <v>298</v>
      </c>
      <c r="N530" s="100"/>
      <c r="O530" s="100"/>
      <c r="P530" s="99"/>
      <c r="Q530" s="99"/>
      <c r="R530" s="99"/>
      <c r="S530" s="99"/>
      <c r="T530" s="99"/>
      <c r="U530" s="99"/>
      <c r="V530" s="99"/>
      <c r="W530" s="99"/>
      <c r="X530" s="99"/>
      <c r="Y530" s="99"/>
    </row>
    <row r="531" ht="15.75" customHeight="1">
      <c r="A531" s="100" t="s">
        <v>1166</v>
      </c>
      <c r="B531" s="100" t="s">
        <v>1182</v>
      </c>
      <c r="C531" s="100" t="s">
        <v>1183</v>
      </c>
      <c r="D531" s="101">
        <v>415730.0</v>
      </c>
      <c r="E531" s="100" t="s">
        <v>1178</v>
      </c>
      <c r="F531" s="100" t="s">
        <v>1158</v>
      </c>
      <c r="G531" s="100" t="s">
        <v>1009</v>
      </c>
      <c r="H531" s="100" t="s">
        <v>811</v>
      </c>
      <c r="I531" s="103">
        <v>0.7083333333333334</v>
      </c>
      <c r="J531" s="103">
        <v>0.7291666666666666</v>
      </c>
      <c r="K531" s="100" t="s">
        <v>1157</v>
      </c>
      <c r="L531" s="100" t="s">
        <v>1115</v>
      </c>
      <c r="M531" s="100" t="s">
        <v>298</v>
      </c>
      <c r="N531" s="100"/>
      <c r="O531" s="100"/>
      <c r="P531" s="99"/>
      <c r="Q531" s="99"/>
      <c r="R531" s="99"/>
      <c r="S531" s="99"/>
      <c r="T531" s="99"/>
      <c r="U531" s="99"/>
      <c r="V531" s="99"/>
      <c r="W531" s="99"/>
      <c r="X531" s="99"/>
      <c r="Y531" s="99"/>
    </row>
    <row r="532" ht="15.75" customHeight="1">
      <c r="A532" s="100" t="s">
        <v>1166</v>
      </c>
      <c r="B532" s="100" t="s">
        <v>1182</v>
      </c>
      <c r="C532" s="100" t="s">
        <v>1183</v>
      </c>
      <c r="D532" s="101">
        <v>415998.0</v>
      </c>
      <c r="E532" s="100" t="s">
        <v>1178</v>
      </c>
      <c r="F532" s="100" t="s">
        <v>810</v>
      </c>
      <c r="G532" s="100" t="s">
        <v>803</v>
      </c>
      <c r="H532" s="100" t="s">
        <v>811</v>
      </c>
      <c r="I532" s="103">
        <v>0.7083333333333334</v>
      </c>
      <c r="J532" s="103">
        <v>0.7291666666666666</v>
      </c>
      <c r="K532" s="100" t="s">
        <v>1157</v>
      </c>
      <c r="L532" s="100" t="s">
        <v>1110</v>
      </c>
      <c r="M532" s="100" t="s">
        <v>298</v>
      </c>
      <c r="N532" s="100"/>
      <c r="O532" s="100"/>
      <c r="P532" s="99"/>
      <c r="Q532" s="99"/>
      <c r="R532" s="99"/>
      <c r="S532" s="99"/>
      <c r="T532" s="99"/>
      <c r="U532" s="99"/>
      <c r="V532" s="99"/>
      <c r="W532" s="99"/>
      <c r="X532" s="99"/>
      <c r="Y532" s="99"/>
    </row>
    <row r="533" ht="15.75" customHeight="1">
      <c r="A533" s="100" t="s">
        <v>1166</v>
      </c>
      <c r="B533" s="100" t="s">
        <v>1182</v>
      </c>
      <c r="C533" s="100" t="s">
        <v>1183</v>
      </c>
      <c r="D533" s="101">
        <v>419744.0</v>
      </c>
      <c r="E533" s="100" t="s">
        <v>1178</v>
      </c>
      <c r="F533" s="100" t="s">
        <v>810</v>
      </c>
      <c r="G533" s="100" t="s">
        <v>803</v>
      </c>
      <c r="H533" s="100" t="s">
        <v>811</v>
      </c>
      <c r="I533" s="103">
        <v>0.7083333333333334</v>
      </c>
      <c r="J533" s="103">
        <v>0.7291666666666666</v>
      </c>
      <c r="K533" s="100" t="s">
        <v>1157</v>
      </c>
      <c r="L533" s="100" t="s">
        <v>1111</v>
      </c>
      <c r="M533" s="100" t="s">
        <v>298</v>
      </c>
      <c r="N533" s="100"/>
      <c r="O533" s="100"/>
      <c r="P533" s="99"/>
      <c r="Q533" s="99"/>
      <c r="R533" s="99"/>
      <c r="S533" s="99"/>
      <c r="T533" s="99"/>
      <c r="U533" s="99"/>
      <c r="V533" s="99"/>
      <c r="W533" s="99"/>
      <c r="X533" s="99"/>
      <c r="Y533" s="99"/>
    </row>
    <row r="534" ht="15.75" customHeight="1">
      <c r="A534" s="100" t="s">
        <v>1166</v>
      </c>
      <c r="B534" s="100" t="s">
        <v>1182</v>
      </c>
      <c r="C534" s="100" t="s">
        <v>1183</v>
      </c>
      <c r="D534" s="101">
        <v>419746.0</v>
      </c>
      <c r="E534" s="100" t="s">
        <v>1178</v>
      </c>
      <c r="F534" s="100" t="s">
        <v>810</v>
      </c>
      <c r="G534" s="100" t="s">
        <v>803</v>
      </c>
      <c r="H534" s="100" t="s">
        <v>811</v>
      </c>
      <c r="I534" s="103">
        <v>0.7291666666666666</v>
      </c>
      <c r="J534" s="103">
        <v>0.75</v>
      </c>
      <c r="K534" s="100" t="s">
        <v>1157</v>
      </c>
      <c r="L534" s="100" t="s">
        <v>1111</v>
      </c>
      <c r="M534" s="100" t="s">
        <v>298</v>
      </c>
      <c r="N534" s="100"/>
      <c r="O534" s="100"/>
      <c r="P534" s="99"/>
      <c r="Q534" s="99"/>
      <c r="R534" s="99"/>
      <c r="S534" s="99"/>
      <c r="T534" s="99"/>
      <c r="U534" s="99"/>
      <c r="V534" s="99"/>
      <c r="W534" s="99"/>
      <c r="X534" s="99"/>
      <c r="Y534" s="99"/>
    </row>
    <row r="535" ht="15.75" customHeight="1">
      <c r="A535" s="100" t="s">
        <v>1166</v>
      </c>
      <c r="B535" s="100" t="s">
        <v>1182</v>
      </c>
      <c r="C535" s="100" t="s">
        <v>1183</v>
      </c>
      <c r="D535" s="101">
        <v>419749.0</v>
      </c>
      <c r="E535" s="100" t="s">
        <v>1178</v>
      </c>
      <c r="F535" s="100" t="s">
        <v>810</v>
      </c>
      <c r="G535" s="100" t="s">
        <v>803</v>
      </c>
      <c r="H535" s="100" t="s">
        <v>811</v>
      </c>
      <c r="I535" s="103">
        <v>0.75</v>
      </c>
      <c r="J535" s="103">
        <v>0.7708333333333334</v>
      </c>
      <c r="K535" s="100" t="s">
        <v>1157</v>
      </c>
      <c r="L535" s="100" t="s">
        <v>1111</v>
      </c>
      <c r="M535" s="100" t="s">
        <v>298</v>
      </c>
      <c r="N535" s="100"/>
      <c r="O535" s="100"/>
      <c r="P535" s="99"/>
      <c r="Q535" s="99"/>
      <c r="R535" s="99"/>
      <c r="S535" s="99"/>
      <c r="T535" s="99"/>
      <c r="U535" s="99"/>
      <c r="V535" s="99"/>
      <c r="W535" s="99"/>
      <c r="X535" s="99"/>
      <c r="Y535" s="99"/>
    </row>
    <row r="536" ht="15.75" customHeight="1">
      <c r="A536" s="100" t="s">
        <v>1166</v>
      </c>
      <c r="B536" s="100" t="s">
        <v>1182</v>
      </c>
      <c r="C536" s="100" t="s">
        <v>1183</v>
      </c>
      <c r="D536" s="101">
        <v>415743.0</v>
      </c>
      <c r="E536" s="100" t="s">
        <v>1178</v>
      </c>
      <c r="F536" s="100" t="s">
        <v>810</v>
      </c>
      <c r="G536" s="100" t="s">
        <v>803</v>
      </c>
      <c r="H536" s="100" t="s">
        <v>811</v>
      </c>
      <c r="I536" s="103">
        <v>0.75</v>
      </c>
      <c r="J536" s="103">
        <v>0.7708333333333334</v>
      </c>
      <c r="K536" s="100" t="s">
        <v>1157</v>
      </c>
      <c r="L536" s="100" t="s">
        <v>1115</v>
      </c>
      <c r="M536" s="100" t="s">
        <v>298</v>
      </c>
      <c r="N536" s="100"/>
      <c r="O536" s="100"/>
      <c r="P536" s="99"/>
      <c r="Q536" s="99"/>
      <c r="R536" s="99"/>
      <c r="S536" s="99"/>
      <c r="T536" s="99"/>
      <c r="U536" s="99"/>
      <c r="V536" s="99"/>
      <c r="W536" s="99"/>
      <c r="X536" s="99"/>
      <c r="Y536" s="99"/>
    </row>
    <row r="537" ht="15.75" customHeight="1">
      <c r="A537" s="100" t="s">
        <v>1166</v>
      </c>
      <c r="B537" s="100" t="s">
        <v>1182</v>
      </c>
      <c r="C537" s="100" t="s">
        <v>1183</v>
      </c>
      <c r="D537" s="101">
        <v>415245.0</v>
      </c>
      <c r="E537" s="100" t="s">
        <v>1178</v>
      </c>
      <c r="F537" s="100" t="s">
        <v>821</v>
      </c>
      <c r="G537" s="100" t="s">
        <v>799</v>
      </c>
      <c r="H537" s="100" t="s">
        <v>822</v>
      </c>
      <c r="I537" s="103">
        <v>0.6770833333333334</v>
      </c>
      <c r="J537" s="103">
        <v>0.6979166666666666</v>
      </c>
      <c r="K537" s="100" t="s">
        <v>1151</v>
      </c>
      <c r="L537" s="100" t="s">
        <v>1119</v>
      </c>
      <c r="M537" s="100" t="s">
        <v>298</v>
      </c>
      <c r="N537" s="100"/>
      <c r="O537" s="100"/>
      <c r="P537" s="99"/>
      <c r="Q537" s="99"/>
      <c r="R537" s="99"/>
      <c r="S537" s="99"/>
      <c r="T537" s="99"/>
      <c r="U537" s="99"/>
      <c r="V537" s="99"/>
      <c r="W537" s="99"/>
      <c r="X537" s="99"/>
      <c r="Y537" s="99"/>
    </row>
    <row r="538" ht="15.75" customHeight="1">
      <c r="A538" s="100" t="s">
        <v>1166</v>
      </c>
      <c r="B538" s="100" t="s">
        <v>1182</v>
      </c>
      <c r="C538" s="100" t="s">
        <v>1183</v>
      </c>
      <c r="D538" s="101">
        <v>414805.0</v>
      </c>
      <c r="E538" s="100" t="s">
        <v>1178</v>
      </c>
      <c r="F538" s="100" t="s">
        <v>821</v>
      </c>
      <c r="G538" s="100" t="s">
        <v>799</v>
      </c>
      <c r="H538" s="100" t="s">
        <v>822</v>
      </c>
      <c r="I538" s="103">
        <v>0.6909722222222222</v>
      </c>
      <c r="J538" s="103">
        <v>0.7118055555555556</v>
      </c>
      <c r="K538" s="100" t="s">
        <v>1151</v>
      </c>
      <c r="L538" s="100" t="s">
        <v>1113</v>
      </c>
      <c r="M538" s="100" t="s">
        <v>298</v>
      </c>
      <c r="N538" s="100"/>
      <c r="O538" s="100"/>
      <c r="P538" s="99"/>
      <c r="Q538" s="99"/>
      <c r="R538" s="99"/>
      <c r="S538" s="99"/>
      <c r="T538" s="99"/>
      <c r="U538" s="99"/>
      <c r="V538" s="99"/>
      <c r="W538" s="99"/>
      <c r="X538" s="99"/>
      <c r="Y538" s="99"/>
    </row>
    <row r="539" ht="15.75" customHeight="1">
      <c r="A539" s="100" t="s">
        <v>1166</v>
      </c>
      <c r="B539" s="100" t="s">
        <v>1182</v>
      </c>
      <c r="C539" s="100" t="s">
        <v>1183</v>
      </c>
      <c r="D539" s="101">
        <v>415410.0</v>
      </c>
      <c r="E539" s="100" t="s">
        <v>1178</v>
      </c>
      <c r="F539" s="100" t="s">
        <v>821</v>
      </c>
      <c r="G539" s="100" t="s">
        <v>799</v>
      </c>
      <c r="H539" s="100" t="s">
        <v>822</v>
      </c>
      <c r="I539" s="103">
        <v>0.7118055555555556</v>
      </c>
      <c r="J539" s="103">
        <v>0.7326388888888888</v>
      </c>
      <c r="K539" s="100" t="s">
        <v>1151</v>
      </c>
      <c r="L539" s="100" t="s">
        <v>1113</v>
      </c>
      <c r="M539" s="100" t="s">
        <v>298</v>
      </c>
      <c r="N539" s="100"/>
      <c r="O539" s="100"/>
      <c r="P539" s="99"/>
      <c r="Q539" s="99"/>
      <c r="R539" s="99"/>
      <c r="S539" s="99"/>
      <c r="T539" s="99"/>
      <c r="U539" s="99"/>
      <c r="V539" s="99"/>
      <c r="W539" s="99"/>
      <c r="X539" s="99"/>
      <c r="Y539" s="99"/>
    </row>
    <row r="540" ht="15.75" customHeight="1">
      <c r="A540" s="100" t="s">
        <v>1166</v>
      </c>
      <c r="B540" s="100" t="s">
        <v>1182</v>
      </c>
      <c r="C540" s="100" t="s">
        <v>1183</v>
      </c>
      <c r="D540" s="101">
        <v>422060.0</v>
      </c>
      <c r="E540" s="100" t="s">
        <v>1178</v>
      </c>
      <c r="F540" s="100" t="s">
        <v>1159</v>
      </c>
      <c r="G540" s="100" t="s">
        <v>1009</v>
      </c>
      <c r="H540" s="100" t="s">
        <v>822</v>
      </c>
      <c r="I540" s="103">
        <v>0.7222222222222222</v>
      </c>
      <c r="J540" s="103">
        <v>0.7430555555555556</v>
      </c>
      <c r="K540" s="100" t="s">
        <v>1160</v>
      </c>
      <c r="L540" s="100" t="s">
        <v>1118</v>
      </c>
      <c r="M540" s="100" t="s">
        <v>298</v>
      </c>
      <c r="N540" s="100"/>
      <c r="O540" s="100"/>
      <c r="P540" s="99"/>
      <c r="Q540" s="99"/>
      <c r="R540" s="99"/>
      <c r="S540" s="99"/>
      <c r="T540" s="99"/>
      <c r="U540" s="99"/>
      <c r="V540" s="99"/>
      <c r="W540" s="99"/>
      <c r="X540" s="99"/>
      <c r="Y540" s="99"/>
    </row>
    <row r="541" ht="15.75" customHeight="1">
      <c r="A541" s="100" t="s">
        <v>1166</v>
      </c>
      <c r="B541" s="100" t="s">
        <v>1182</v>
      </c>
      <c r="C541" s="100" t="s">
        <v>1183</v>
      </c>
      <c r="D541" s="101">
        <v>422063.0</v>
      </c>
      <c r="E541" s="100" t="s">
        <v>1178</v>
      </c>
      <c r="F541" s="100" t="s">
        <v>1159</v>
      </c>
      <c r="G541" s="100" t="s">
        <v>1009</v>
      </c>
      <c r="H541" s="100" t="s">
        <v>822</v>
      </c>
      <c r="I541" s="103">
        <v>0.7430555555555556</v>
      </c>
      <c r="J541" s="103">
        <v>0.7638888888888888</v>
      </c>
      <c r="K541" s="100" t="s">
        <v>1160</v>
      </c>
      <c r="L541" s="100" t="s">
        <v>1118</v>
      </c>
      <c r="M541" s="100" t="s">
        <v>298</v>
      </c>
      <c r="N541" s="100"/>
      <c r="O541" s="100"/>
      <c r="P541" s="99"/>
      <c r="Q541" s="99"/>
      <c r="R541" s="99"/>
      <c r="S541" s="99"/>
      <c r="T541" s="99"/>
      <c r="U541" s="99"/>
      <c r="V541" s="99"/>
      <c r="W541" s="99"/>
      <c r="X541" s="99"/>
      <c r="Y541" s="99"/>
    </row>
    <row r="542" ht="15.75" customHeight="1">
      <c r="A542" s="100" t="s">
        <v>1166</v>
      </c>
      <c r="B542" s="100" t="s">
        <v>1182</v>
      </c>
      <c r="C542" s="100" t="s">
        <v>1183</v>
      </c>
      <c r="D542" s="101">
        <v>415255.0</v>
      </c>
      <c r="E542" s="100" t="s">
        <v>1178</v>
      </c>
      <c r="F542" s="100" t="s">
        <v>821</v>
      </c>
      <c r="G542" s="100" t="s">
        <v>799</v>
      </c>
      <c r="H542" s="100" t="s">
        <v>822</v>
      </c>
      <c r="I542" s="103">
        <v>0.7604166666666666</v>
      </c>
      <c r="J542" s="103">
        <v>0.78125</v>
      </c>
      <c r="K542" s="100" t="s">
        <v>1151</v>
      </c>
      <c r="L542" s="100" t="s">
        <v>1119</v>
      </c>
      <c r="M542" s="100" t="s">
        <v>298</v>
      </c>
      <c r="N542" s="100"/>
      <c r="O542" s="100"/>
      <c r="P542" s="99"/>
      <c r="Q542" s="99"/>
      <c r="R542" s="99"/>
      <c r="S542" s="99"/>
      <c r="T542" s="99"/>
      <c r="U542" s="99"/>
      <c r="V542" s="99"/>
      <c r="W542" s="99"/>
      <c r="X542" s="99"/>
      <c r="Y542" s="99"/>
    </row>
    <row r="543" ht="15.75" customHeight="1">
      <c r="A543" s="100" t="s">
        <v>1166</v>
      </c>
      <c r="B543" s="100" t="s">
        <v>1182</v>
      </c>
      <c r="C543" s="100" t="s">
        <v>1183</v>
      </c>
      <c r="D543" s="101">
        <v>422077.0</v>
      </c>
      <c r="E543" s="100" t="s">
        <v>1178</v>
      </c>
      <c r="F543" s="100" t="s">
        <v>1159</v>
      </c>
      <c r="G543" s="100" t="s">
        <v>1009</v>
      </c>
      <c r="H543" s="100" t="s">
        <v>822</v>
      </c>
      <c r="I543" s="103">
        <v>0.7638888888888888</v>
      </c>
      <c r="J543" s="103">
        <v>0.7847222222222222</v>
      </c>
      <c r="K543" s="100" t="s">
        <v>1160</v>
      </c>
      <c r="L543" s="100" t="s">
        <v>1118</v>
      </c>
      <c r="M543" s="100" t="s">
        <v>298</v>
      </c>
      <c r="N543" s="100"/>
      <c r="O543" s="100"/>
      <c r="P543" s="99"/>
      <c r="Q543" s="99"/>
      <c r="R543" s="99"/>
      <c r="S543" s="99"/>
      <c r="T543" s="99"/>
      <c r="U543" s="99"/>
      <c r="V543" s="99"/>
      <c r="W543" s="99"/>
      <c r="X543" s="99"/>
      <c r="Y543" s="99"/>
    </row>
    <row r="544" ht="15.75" customHeight="1">
      <c r="A544" s="100" t="s">
        <v>1166</v>
      </c>
      <c r="B544" s="100" t="s">
        <v>1182</v>
      </c>
      <c r="C544" s="100" t="s">
        <v>1183</v>
      </c>
      <c r="D544" s="101">
        <v>415416.0</v>
      </c>
      <c r="E544" s="100" t="s">
        <v>1178</v>
      </c>
      <c r="F544" s="100" t="s">
        <v>821</v>
      </c>
      <c r="G544" s="100" t="s">
        <v>799</v>
      </c>
      <c r="H544" s="100" t="s">
        <v>822</v>
      </c>
      <c r="I544" s="103">
        <v>0.7743055555555556</v>
      </c>
      <c r="J544" s="103">
        <v>0.7951388888888888</v>
      </c>
      <c r="K544" s="100" t="s">
        <v>1151</v>
      </c>
      <c r="L544" s="100" t="s">
        <v>1113</v>
      </c>
      <c r="M544" s="100" t="s">
        <v>298</v>
      </c>
      <c r="N544" s="100"/>
      <c r="O544" s="100"/>
      <c r="P544" s="99"/>
      <c r="Q544" s="99"/>
      <c r="R544" s="99"/>
      <c r="S544" s="99"/>
      <c r="T544" s="99"/>
      <c r="U544" s="99"/>
      <c r="V544" s="99"/>
      <c r="W544" s="99"/>
      <c r="X544" s="99"/>
      <c r="Y544" s="99"/>
    </row>
    <row r="545" ht="15.75" customHeight="1">
      <c r="A545" s="100" t="s">
        <v>1166</v>
      </c>
      <c r="B545" s="100" t="s">
        <v>1182</v>
      </c>
      <c r="C545" s="100" t="s">
        <v>1183</v>
      </c>
      <c r="D545" s="101">
        <v>422101.0</v>
      </c>
      <c r="E545" s="100" t="s">
        <v>1178</v>
      </c>
      <c r="F545" s="100" t="s">
        <v>1159</v>
      </c>
      <c r="G545" s="100" t="s">
        <v>1009</v>
      </c>
      <c r="H545" s="100" t="s">
        <v>822</v>
      </c>
      <c r="I545" s="103">
        <v>0.8055555555555556</v>
      </c>
      <c r="J545" s="103">
        <v>0.8263888888888888</v>
      </c>
      <c r="K545" s="100" t="s">
        <v>1160</v>
      </c>
      <c r="L545" s="100" t="s">
        <v>1118</v>
      </c>
      <c r="M545" s="100" t="s">
        <v>298</v>
      </c>
      <c r="N545" s="100"/>
      <c r="O545" s="100"/>
      <c r="P545" s="99"/>
      <c r="Q545" s="99"/>
      <c r="R545" s="99"/>
      <c r="S545" s="99"/>
      <c r="T545" s="99"/>
      <c r="U545" s="99"/>
      <c r="V545" s="99"/>
      <c r="W545" s="99"/>
      <c r="X545" s="99"/>
      <c r="Y545" s="99"/>
    </row>
    <row r="546" ht="15.75" customHeight="1">
      <c r="A546" s="100" t="s">
        <v>1166</v>
      </c>
      <c r="B546" s="100" t="s">
        <v>1182</v>
      </c>
      <c r="C546" s="100" t="s">
        <v>1183</v>
      </c>
      <c r="D546" s="101">
        <v>419751.0</v>
      </c>
      <c r="E546" s="100" t="s">
        <v>1178</v>
      </c>
      <c r="F546" s="100" t="s">
        <v>827</v>
      </c>
      <c r="G546" s="100" t="s">
        <v>799</v>
      </c>
      <c r="H546" s="100" t="s">
        <v>828</v>
      </c>
      <c r="I546" s="103">
        <v>0.6875</v>
      </c>
      <c r="J546" s="103">
        <v>0.7083333333333334</v>
      </c>
      <c r="K546" s="100" t="s">
        <v>1151</v>
      </c>
      <c r="L546" s="100" t="s">
        <v>1111</v>
      </c>
      <c r="M546" s="100" t="s">
        <v>298</v>
      </c>
      <c r="N546" s="100"/>
      <c r="O546" s="100"/>
      <c r="P546" s="99"/>
      <c r="Q546" s="99"/>
      <c r="R546" s="99"/>
      <c r="S546" s="99"/>
      <c r="T546" s="99"/>
      <c r="U546" s="99"/>
      <c r="V546" s="99"/>
      <c r="W546" s="99"/>
      <c r="X546" s="99"/>
      <c r="Y546" s="99"/>
    </row>
    <row r="547" ht="15.75" customHeight="1">
      <c r="A547" s="100" t="s">
        <v>1166</v>
      </c>
      <c r="B547" s="100" t="s">
        <v>1182</v>
      </c>
      <c r="C547" s="100" t="s">
        <v>1183</v>
      </c>
      <c r="D547" s="101">
        <v>419755.0</v>
      </c>
      <c r="E547" s="100" t="s">
        <v>1178</v>
      </c>
      <c r="F547" s="100" t="s">
        <v>827</v>
      </c>
      <c r="G547" s="100" t="s">
        <v>799</v>
      </c>
      <c r="H547" s="100" t="s">
        <v>828</v>
      </c>
      <c r="I547" s="103">
        <v>0.7083333333333334</v>
      </c>
      <c r="J547" s="103">
        <v>0.7291666666666666</v>
      </c>
      <c r="K547" s="100" t="s">
        <v>1151</v>
      </c>
      <c r="L547" s="100" t="s">
        <v>1111</v>
      </c>
      <c r="M547" s="100" t="s">
        <v>298</v>
      </c>
      <c r="N547" s="100"/>
      <c r="O547" s="100"/>
      <c r="P547" s="99"/>
      <c r="Q547" s="99"/>
      <c r="R547" s="99"/>
      <c r="S547" s="99"/>
      <c r="T547" s="99"/>
      <c r="U547" s="99"/>
      <c r="V547" s="99"/>
      <c r="W547" s="99"/>
      <c r="X547" s="99"/>
      <c r="Y547" s="99"/>
    </row>
    <row r="548" ht="15.75" customHeight="1">
      <c r="A548" s="100" t="s">
        <v>1166</v>
      </c>
      <c r="B548" s="100" t="s">
        <v>1182</v>
      </c>
      <c r="C548" s="100" t="s">
        <v>1183</v>
      </c>
      <c r="D548" s="101">
        <v>429839.0</v>
      </c>
      <c r="E548" s="100" t="s">
        <v>1178</v>
      </c>
      <c r="F548" s="100" t="s">
        <v>827</v>
      </c>
      <c r="G548" s="100" t="s">
        <v>799</v>
      </c>
      <c r="H548" s="100" t="s">
        <v>828</v>
      </c>
      <c r="I548" s="103">
        <v>0.7291666666666666</v>
      </c>
      <c r="J548" s="103">
        <v>0.75</v>
      </c>
      <c r="K548" s="100" t="s">
        <v>1151</v>
      </c>
      <c r="L548" s="100" t="s">
        <v>1137</v>
      </c>
      <c r="M548" s="100" t="s">
        <v>298</v>
      </c>
      <c r="N548" s="100"/>
      <c r="O548" s="100"/>
      <c r="P548" s="99"/>
      <c r="Q548" s="99"/>
      <c r="R548" s="99"/>
      <c r="S548" s="99"/>
      <c r="T548" s="99"/>
      <c r="U548" s="99"/>
      <c r="V548" s="99"/>
      <c r="W548" s="99"/>
      <c r="X548" s="99"/>
      <c r="Y548" s="99"/>
    </row>
    <row r="549" ht="15.75" customHeight="1">
      <c r="A549" s="100" t="s">
        <v>1166</v>
      </c>
      <c r="B549" s="100" t="s">
        <v>1182</v>
      </c>
      <c r="C549" s="100" t="s">
        <v>1183</v>
      </c>
      <c r="D549" s="101">
        <v>419757.0</v>
      </c>
      <c r="E549" s="100" t="s">
        <v>1178</v>
      </c>
      <c r="F549" s="100" t="s">
        <v>827</v>
      </c>
      <c r="G549" s="100" t="s">
        <v>799</v>
      </c>
      <c r="H549" s="100" t="s">
        <v>828</v>
      </c>
      <c r="I549" s="103">
        <v>0.75</v>
      </c>
      <c r="J549" s="103">
        <v>0.7708333333333334</v>
      </c>
      <c r="K549" s="100" t="s">
        <v>1151</v>
      </c>
      <c r="L549" s="100" t="s">
        <v>1111</v>
      </c>
      <c r="M549" s="100" t="s">
        <v>298</v>
      </c>
      <c r="N549" s="100"/>
      <c r="O549" s="100"/>
      <c r="P549" s="99"/>
      <c r="Q549" s="99"/>
      <c r="R549" s="99"/>
      <c r="S549" s="99"/>
      <c r="T549" s="99"/>
      <c r="U549" s="99"/>
      <c r="V549" s="99"/>
      <c r="W549" s="99"/>
      <c r="X549" s="99"/>
      <c r="Y549" s="99"/>
    </row>
    <row r="550" ht="15.75" customHeight="1">
      <c r="A550" s="100" t="s">
        <v>1166</v>
      </c>
      <c r="B550" s="100" t="s">
        <v>1182</v>
      </c>
      <c r="C550" s="100" t="s">
        <v>1183</v>
      </c>
      <c r="D550" s="101">
        <v>429835.0</v>
      </c>
      <c r="E550" s="100" t="s">
        <v>1178</v>
      </c>
      <c r="F550" s="100" t="s">
        <v>827</v>
      </c>
      <c r="G550" s="100" t="s">
        <v>799</v>
      </c>
      <c r="H550" s="100" t="s">
        <v>828</v>
      </c>
      <c r="I550" s="103">
        <v>0.75</v>
      </c>
      <c r="J550" s="103">
        <v>0.7708333333333334</v>
      </c>
      <c r="K550" s="100" t="s">
        <v>1151</v>
      </c>
      <c r="L550" s="100" t="s">
        <v>1137</v>
      </c>
      <c r="M550" s="100" t="s">
        <v>298</v>
      </c>
      <c r="N550" s="100"/>
      <c r="O550" s="100"/>
      <c r="P550" s="99"/>
      <c r="Q550" s="99"/>
      <c r="R550" s="99"/>
      <c r="S550" s="99"/>
      <c r="T550" s="99"/>
      <c r="U550" s="99"/>
      <c r="V550" s="99"/>
      <c r="W550" s="99"/>
      <c r="X550" s="99"/>
      <c r="Y550" s="99"/>
    </row>
    <row r="551" ht="15.75" customHeight="1">
      <c r="A551" s="100" t="s">
        <v>1166</v>
      </c>
      <c r="B551" s="100" t="s">
        <v>1182</v>
      </c>
      <c r="C551" s="100" t="s">
        <v>1183</v>
      </c>
      <c r="D551" s="101">
        <v>419760.0</v>
      </c>
      <c r="E551" s="100" t="s">
        <v>1178</v>
      </c>
      <c r="F551" s="100" t="s">
        <v>827</v>
      </c>
      <c r="G551" s="100" t="s">
        <v>799</v>
      </c>
      <c r="H551" s="100" t="s">
        <v>828</v>
      </c>
      <c r="I551" s="103">
        <v>0.7708333333333334</v>
      </c>
      <c r="J551" s="103">
        <v>0.7916666666666666</v>
      </c>
      <c r="K551" s="100" t="s">
        <v>1151</v>
      </c>
      <c r="L551" s="100" t="s">
        <v>1111</v>
      </c>
      <c r="M551" s="100" t="s">
        <v>298</v>
      </c>
      <c r="N551" s="100"/>
      <c r="O551" s="100"/>
      <c r="P551" s="99"/>
      <c r="Q551" s="99"/>
      <c r="R551" s="99"/>
      <c r="S551" s="99"/>
      <c r="T551" s="99"/>
      <c r="U551" s="99"/>
      <c r="V551" s="99"/>
      <c r="W551" s="99"/>
      <c r="X551" s="99"/>
      <c r="Y551" s="99"/>
    </row>
    <row r="552" ht="15.75" customHeight="1">
      <c r="A552" s="100" t="s">
        <v>1166</v>
      </c>
      <c r="B552" s="100" t="s">
        <v>1182</v>
      </c>
      <c r="C552" s="100" t="s">
        <v>1183</v>
      </c>
      <c r="D552" s="101">
        <v>429844.0</v>
      </c>
      <c r="E552" s="100" t="s">
        <v>1178</v>
      </c>
      <c r="F552" s="100" t="s">
        <v>827</v>
      </c>
      <c r="G552" s="100" t="s">
        <v>799</v>
      </c>
      <c r="H552" s="100" t="s">
        <v>828</v>
      </c>
      <c r="I552" s="103">
        <v>0.7916666666666666</v>
      </c>
      <c r="J552" s="103">
        <v>0.8125</v>
      </c>
      <c r="K552" s="100" t="s">
        <v>1151</v>
      </c>
      <c r="L552" s="100" t="s">
        <v>1137</v>
      </c>
      <c r="M552" s="100" t="s">
        <v>298</v>
      </c>
      <c r="N552" s="100"/>
      <c r="O552" s="100"/>
      <c r="P552" s="99"/>
      <c r="Q552" s="99"/>
      <c r="R552" s="99"/>
      <c r="S552" s="99"/>
      <c r="T552" s="99"/>
      <c r="U552" s="99"/>
      <c r="V552" s="99"/>
      <c r="W552" s="99"/>
      <c r="X552" s="99"/>
      <c r="Y552" s="99"/>
    </row>
    <row r="553" ht="15.75" customHeight="1">
      <c r="A553" s="100" t="s">
        <v>1166</v>
      </c>
      <c r="B553" s="100" t="s">
        <v>1182</v>
      </c>
      <c r="C553" s="100" t="s">
        <v>1183</v>
      </c>
      <c r="D553" s="101">
        <v>416586.0</v>
      </c>
      <c r="E553" s="100" t="s">
        <v>1178</v>
      </c>
      <c r="F553" s="100" t="s">
        <v>831</v>
      </c>
      <c r="G553" s="100" t="s">
        <v>799</v>
      </c>
      <c r="H553" s="100" t="s">
        <v>832</v>
      </c>
      <c r="I553" s="103">
        <v>0.7118055555555556</v>
      </c>
      <c r="J553" s="103">
        <v>0.7326388888888888</v>
      </c>
      <c r="K553" s="100" t="s">
        <v>1151</v>
      </c>
      <c r="L553" s="100" t="s">
        <v>1113</v>
      </c>
      <c r="M553" s="100" t="s">
        <v>298</v>
      </c>
      <c r="N553" s="100"/>
      <c r="O553" s="100"/>
      <c r="P553" s="99"/>
      <c r="Q553" s="99"/>
      <c r="R553" s="99"/>
      <c r="S553" s="99"/>
      <c r="T553" s="99"/>
      <c r="U553" s="99"/>
      <c r="V553" s="99"/>
      <c r="W553" s="99"/>
      <c r="X553" s="99"/>
      <c r="Y553" s="99"/>
    </row>
    <row r="554" ht="15.75" customHeight="1">
      <c r="A554" s="100" t="s">
        <v>1166</v>
      </c>
      <c r="B554" s="100" t="s">
        <v>1182</v>
      </c>
      <c r="C554" s="100" t="s">
        <v>1183</v>
      </c>
      <c r="D554" s="101">
        <v>424309.0</v>
      </c>
      <c r="E554" s="100" t="s">
        <v>1178</v>
      </c>
      <c r="F554" s="100" t="s">
        <v>1136</v>
      </c>
      <c r="G554" s="100" t="s">
        <v>1009</v>
      </c>
      <c r="H554" s="100" t="s">
        <v>832</v>
      </c>
      <c r="I554" s="103">
        <v>0.7222222222222222</v>
      </c>
      <c r="J554" s="103">
        <v>0.7430555555555556</v>
      </c>
      <c r="K554" s="100" t="s">
        <v>1160</v>
      </c>
      <c r="L554" s="100" t="s">
        <v>1118</v>
      </c>
      <c r="M554" s="100" t="s">
        <v>298</v>
      </c>
      <c r="N554" s="100"/>
      <c r="O554" s="100"/>
      <c r="P554" s="99"/>
      <c r="Q554" s="99"/>
      <c r="R554" s="99"/>
      <c r="S554" s="99"/>
      <c r="T554" s="99"/>
      <c r="U554" s="99"/>
      <c r="V554" s="99"/>
      <c r="W554" s="99"/>
      <c r="X554" s="99"/>
      <c r="Y554" s="99"/>
    </row>
    <row r="555" ht="15.75" customHeight="1">
      <c r="A555" s="100" t="s">
        <v>1166</v>
      </c>
      <c r="B555" s="100" t="s">
        <v>1182</v>
      </c>
      <c r="C555" s="100" t="s">
        <v>1183</v>
      </c>
      <c r="D555" s="101">
        <v>415752.0</v>
      </c>
      <c r="E555" s="100" t="s">
        <v>1178</v>
      </c>
      <c r="F555" s="100" t="s">
        <v>831</v>
      </c>
      <c r="G555" s="100" t="s">
        <v>799</v>
      </c>
      <c r="H555" s="100" t="s">
        <v>832</v>
      </c>
      <c r="I555" s="103">
        <v>0.7395833333333334</v>
      </c>
      <c r="J555" s="103">
        <v>0.7604166666666666</v>
      </c>
      <c r="K555" s="100" t="s">
        <v>1151</v>
      </c>
      <c r="L555" s="100" t="s">
        <v>1115</v>
      </c>
      <c r="M555" s="100" t="s">
        <v>298</v>
      </c>
      <c r="N555" s="100"/>
      <c r="O555" s="100"/>
      <c r="P555" s="99"/>
      <c r="Q555" s="99"/>
      <c r="R555" s="99"/>
      <c r="S555" s="99"/>
      <c r="T555" s="99"/>
      <c r="U555" s="99"/>
      <c r="V555" s="99"/>
      <c r="W555" s="99"/>
      <c r="X555" s="99"/>
      <c r="Y555" s="99"/>
    </row>
    <row r="556" ht="15.75" customHeight="1">
      <c r="A556" s="100" t="s">
        <v>1166</v>
      </c>
      <c r="B556" s="100" t="s">
        <v>1182</v>
      </c>
      <c r="C556" s="100" t="s">
        <v>1183</v>
      </c>
      <c r="D556" s="101">
        <v>424310.0</v>
      </c>
      <c r="E556" s="100" t="s">
        <v>1178</v>
      </c>
      <c r="F556" s="100" t="s">
        <v>1136</v>
      </c>
      <c r="G556" s="100" t="s">
        <v>1009</v>
      </c>
      <c r="H556" s="100" t="s">
        <v>832</v>
      </c>
      <c r="I556" s="103">
        <v>0.7430555555555556</v>
      </c>
      <c r="J556" s="103">
        <v>0.7638888888888888</v>
      </c>
      <c r="K556" s="100" t="s">
        <v>1160</v>
      </c>
      <c r="L556" s="100" t="s">
        <v>1118</v>
      </c>
      <c r="M556" s="100" t="s">
        <v>298</v>
      </c>
      <c r="N556" s="100"/>
      <c r="O556" s="100"/>
      <c r="P556" s="99"/>
      <c r="Q556" s="99"/>
      <c r="R556" s="99"/>
      <c r="S556" s="99"/>
      <c r="T556" s="99"/>
      <c r="U556" s="99"/>
      <c r="V556" s="99"/>
      <c r="W556" s="99"/>
      <c r="X556" s="99"/>
      <c r="Y556" s="99"/>
    </row>
    <row r="557" ht="15.75" customHeight="1">
      <c r="A557" s="100" t="s">
        <v>1166</v>
      </c>
      <c r="B557" s="100" t="s">
        <v>1182</v>
      </c>
      <c r="C557" s="100" t="s">
        <v>1183</v>
      </c>
      <c r="D557" s="101">
        <v>440127.0</v>
      </c>
      <c r="E557" s="100" t="s">
        <v>1178</v>
      </c>
      <c r="F557" s="100" t="s">
        <v>831</v>
      </c>
      <c r="G557" s="100" t="s">
        <v>799</v>
      </c>
      <c r="H557" s="100" t="s">
        <v>832</v>
      </c>
      <c r="I557" s="103">
        <v>0.7604166666666666</v>
      </c>
      <c r="J557" s="103">
        <v>0.78125</v>
      </c>
      <c r="K557" s="100" t="s">
        <v>1151</v>
      </c>
      <c r="L557" s="100" t="s">
        <v>1115</v>
      </c>
      <c r="M557" s="100" t="s">
        <v>298</v>
      </c>
      <c r="N557" s="100"/>
      <c r="O557" s="100"/>
      <c r="P557" s="99"/>
      <c r="Q557" s="99"/>
      <c r="R557" s="99"/>
      <c r="S557" s="99"/>
      <c r="T557" s="99"/>
      <c r="U557" s="99"/>
      <c r="V557" s="99"/>
      <c r="W557" s="99"/>
      <c r="X557" s="99"/>
      <c r="Y557" s="99"/>
    </row>
    <row r="558" ht="15.75" customHeight="1">
      <c r="A558" s="100" t="s">
        <v>1166</v>
      </c>
      <c r="B558" s="100" t="s">
        <v>1182</v>
      </c>
      <c r="C558" s="100" t="s">
        <v>1183</v>
      </c>
      <c r="D558" s="101">
        <v>424313.0</v>
      </c>
      <c r="E558" s="100" t="s">
        <v>1178</v>
      </c>
      <c r="F558" s="100" t="s">
        <v>1136</v>
      </c>
      <c r="G558" s="100" t="s">
        <v>1009</v>
      </c>
      <c r="H558" s="100" t="s">
        <v>832</v>
      </c>
      <c r="I558" s="103">
        <v>0.7638888888888888</v>
      </c>
      <c r="J558" s="103">
        <v>0.7847222222222222</v>
      </c>
      <c r="K558" s="100" t="s">
        <v>1160</v>
      </c>
      <c r="L558" s="100" t="s">
        <v>1118</v>
      </c>
      <c r="M558" s="100" t="s">
        <v>298</v>
      </c>
      <c r="N558" s="100"/>
      <c r="O558" s="100"/>
      <c r="P558" s="99"/>
      <c r="Q558" s="99"/>
      <c r="R558" s="99"/>
      <c r="S558" s="99"/>
      <c r="T558" s="99"/>
      <c r="U558" s="99"/>
      <c r="V558" s="99"/>
      <c r="W558" s="99"/>
      <c r="X558" s="99"/>
      <c r="Y558" s="99"/>
    </row>
    <row r="559" ht="15.75" customHeight="1">
      <c r="A559" s="100" t="s">
        <v>1166</v>
      </c>
      <c r="B559" s="100" t="s">
        <v>1182</v>
      </c>
      <c r="C559" s="100" t="s">
        <v>1183</v>
      </c>
      <c r="D559" s="101">
        <v>416587.0</v>
      </c>
      <c r="E559" s="100" t="s">
        <v>1178</v>
      </c>
      <c r="F559" s="100" t="s">
        <v>831</v>
      </c>
      <c r="G559" s="100" t="s">
        <v>799</v>
      </c>
      <c r="H559" s="100" t="s">
        <v>832</v>
      </c>
      <c r="I559" s="103">
        <v>0.7743055555555556</v>
      </c>
      <c r="J559" s="103">
        <v>0.7951388888888888</v>
      </c>
      <c r="K559" s="100" t="s">
        <v>1151</v>
      </c>
      <c r="L559" s="100" t="s">
        <v>1113</v>
      </c>
      <c r="M559" s="100" t="s">
        <v>298</v>
      </c>
      <c r="N559" s="100"/>
      <c r="O559" s="100"/>
      <c r="P559" s="99"/>
      <c r="Q559" s="99"/>
      <c r="R559" s="99"/>
      <c r="S559" s="99"/>
      <c r="T559" s="99"/>
      <c r="U559" s="99"/>
      <c r="V559" s="99"/>
      <c r="W559" s="99"/>
      <c r="X559" s="99"/>
      <c r="Y559" s="99"/>
    </row>
    <row r="560" ht="15.75" customHeight="1">
      <c r="A560" s="100" t="s">
        <v>1166</v>
      </c>
      <c r="B560" s="100" t="s">
        <v>1182</v>
      </c>
      <c r="C560" s="100" t="s">
        <v>1183</v>
      </c>
      <c r="D560" s="101">
        <v>419765.0</v>
      </c>
      <c r="E560" s="100" t="s">
        <v>1178</v>
      </c>
      <c r="F560" s="100" t="s">
        <v>833</v>
      </c>
      <c r="G560" s="100" t="s">
        <v>1009</v>
      </c>
      <c r="H560" s="100" t="s">
        <v>834</v>
      </c>
      <c r="I560" s="103">
        <v>0.6875</v>
      </c>
      <c r="J560" s="103">
        <v>0.7083333333333334</v>
      </c>
      <c r="K560" s="100" t="s">
        <v>1160</v>
      </c>
      <c r="L560" s="100" t="s">
        <v>1111</v>
      </c>
      <c r="M560" s="100" t="s">
        <v>298</v>
      </c>
      <c r="N560" s="100"/>
      <c r="O560" s="100"/>
      <c r="P560" s="99"/>
      <c r="Q560" s="99"/>
      <c r="R560" s="99"/>
      <c r="S560" s="99"/>
      <c r="T560" s="99"/>
      <c r="U560" s="99"/>
      <c r="V560" s="99"/>
      <c r="W560" s="99"/>
      <c r="X560" s="99"/>
      <c r="Y560" s="99"/>
    </row>
    <row r="561" ht="15.75" customHeight="1">
      <c r="A561" s="100" t="s">
        <v>1166</v>
      </c>
      <c r="B561" s="100" t="s">
        <v>1182</v>
      </c>
      <c r="C561" s="100" t="s">
        <v>1183</v>
      </c>
      <c r="D561" s="101">
        <v>419766.0</v>
      </c>
      <c r="E561" s="100" t="s">
        <v>1178</v>
      </c>
      <c r="F561" s="100" t="s">
        <v>833</v>
      </c>
      <c r="G561" s="100" t="s">
        <v>1009</v>
      </c>
      <c r="H561" s="100" t="s">
        <v>834</v>
      </c>
      <c r="I561" s="103">
        <v>0.7083333333333334</v>
      </c>
      <c r="J561" s="103">
        <v>0.7291666666666666</v>
      </c>
      <c r="K561" s="100" t="s">
        <v>1160</v>
      </c>
      <c r="L561" s="100" t="s">
        <v>1111</v>
      </c>
      <c r="M561" s="100" t="s">
        <v>298</v>
      </c>
      <c r="N561" s="100"/>
      <c r="O561" s="100"/>
      <c r="P561" s="99"/>
      <c r="Q561" s="99"/>
      <c r="R561" s="99"/>
      <c r="S561" s="99"/>
      <c r="T561" s="99"/>
      <c r="U561" s="99"/>
      <c r="V561" s="99"/>
      <c r="W561" s="99"/>
      <c r="X561" s="99"/>
      <c r="Y561" s="99"/>
    </row>
    <row r="562" ht="15.75" customHeight="1">
      <c r="A562" s="100" t="s">
        <v>1166</v>
      </c>
      <c r="B562" s="100" t="s">
        <v>1182</v>
      </c>
      <c r="C562" s="100" t="s">
        <v>1183</v>
      </c>
      <c r="D562" s="101">
        <v>419767.0</v>
      </c>
      <c r="E562" s="100" t="s">
        <v>1178</v>
      </c>
      <c r="F562" s="100" t="s">
        <v>833</v>
      </c>
      <c r="G562" s="100" t="s">
        <v>1009</v>
      </c>
      <c r="H562" s="100" t="s">
        <v>834</v>
      </c>
      <c r="I562" s="103">
        <v>0.7291666666666666</v>
      </c>
      <c r="J562" s="103">
        <v>0.75</v>
      </c>
      <c r="K562" s="100" t="s">
        <v>1160</v>
      </c>
      <c r="L562" s="100" t="s">
        <v>1111</v>
      </c>
      <c r="M562" s="100" t="s">
        <v>298</v>
      </c>
      <c r="N562" s="100"/>
      <c r="O562" s="100"/>
      <c r="P562" s="99"/>
      <c r="Q562" s="99"/>
      <c r="R562" s="99"/>
      <c r="S562" s="99"/>
      <c r="T562" s="99"/>
      <c r="U562" s="99"/>
      <c r="V562" s="99"/>
      <c r="W562" s="99"/>
      <c r="X562" s="99"/>
      <c r="Y562" s="99"/>
    </row>
    <row r="563" ht="15.75" customHeight="1">
      <c r="A563" s="100" t="s">
        <v>1166</v>
      </c>
      <c r="B563" s="100" t="s">
        <v>1182</v>
      </c>
      <c r="C563" s="100" t="s">
        <v>1183</v>
      </c>
      <c r="D563" s="101">
        <v>429848.0</v>
      </c>
      <c r="E563" s="100" t="s">
        <v>1178</v>
      </c>
      <c r="F563" s="100" t="s">
        <v>833</v>
      </c>
      <c r="G563" s="100" t="s">
        <v>799</v>
      </c>
      <c r="H563" s="100" t="s">
        <v>834</v>
      </c>
      <c r="I563" s="103">
        <v>0.7291666666666666</v>
      </c>
      <c r="J563" s="103">
        <v>0.75</v>
      </c>
      <c r="K563" s="100" t="s">
        <v>1151</v>
      </c>
      <c r="L563" s="100" t="s">
        <v>1137</v>
      </c>
      <c r="M563" s="100" t="s">
        <v>298</v>
      </c>
      <c r="N563" s="100"/>
      <c r="O563" s="100"/>
      <c r="P563" s="99"/>
      <c r="Q563" s="99"/>
      <c r="R563" s="99"/>
      <c r="S563" s="99"/>
      <c r="T563" s="99"/>
      <c r="U563" s="99"/>
      <c r="V563" s="99"/>
      <c r="W563" s="99"/>
      <c r="X563" s="99"/>
      <c r="Y563" s="99"/>
    </row>
    <row r="564" ht="15.75" customHeight="1">
      <c r="A564" s="100" t="s">
        <v>1166</v>
      </c>
      <c r="B564" s="100" t="s">
        <v>1182</v>
      </c>
      <c r="C564" s="100" t="s">
        <v>1183</v>
      </c>
      <c r="D564" s="101">
        <v>425297.0</v>
      </c>
      <c r="E564" s="100" t="s">
        <v>1178</v>
      </c>
      <c r="F564" s="100" t="s">
        <v>1116</v>
      </c>
      <c r="G564" s="100" t="s">
        <v>1009</v>
      </c>
      <c r="H564" s="100" t="s">
        <v>834</v>
      </c>
      <c r="I564" s="103">
        <v>0.7430555555555556</v>
      </c>
      <c r="J564" s="103">
        <v>0.7638888888888888</v>
      </c>
      <c r="K564" s="100" t="s">
        <v>1160</v>
      </c>
      <c r="L564" s="100" t="s">
        <v>1118</v>
      </c>
      <c r="M564" s="100" t="s">
        <v>298</v>
      </c>
      <c r="N564" s="100"/>
      <c r="O564" s="100"/>
      <c r="P564" s="99"/>
      <c r="Q564" s="99"/>
      <c r="R564" s="99"/>
      <c r="S564" s="99"/>
      <c r="T564" s="99"/>
      <c r="U564" s="99"/>
      <c r="V564" s="99"/>
      <c r="W564" s="99"/>
      <c r="X564" s="99"/>
      <c r="Y564" s="99"/>
    </row>
    <row r="565" ht="15.75" customHeight="1">
      <c r="A565" s="100" t="s">
        <v>1166</v>
      </c>
      <c r="B565" s="100" t="s">
        <v>1182</v>
      </c>
      <c r="C565" s="100" t="s">
        <v>1183</v>
      </c>
      <c r="D565" s="101">
        <v>419768.0</v>
      </c>
      <c r="E565" s="100" t="s">
        <v>1178</v>
      </c>
      <c r="F565" s="100" t="s">
        <v>833</v>
      </c>
      <c r="G565" s="100" t="s">
        <v>1009</v>
      </c>
      <c r="H565" s="100" t="s">
        <v>834</v>
      </c>
      <c r="I565" s="103">
        <v>0.75</v>
      </c>
      <c r="J565" s="103">
        <v>0.7708333333333334</v>
      </c>
      <c r="K565" s="100" t="s">
        <v>1160</v>
      </c>
      <c r="L565" s="100" t="s">
        <v>1111</v>
      </c>
      <c r="M565" s="100" t="s">
        <v>298</v>
      </c>
      <c r="N565" s="100"/>
      <c r="O565" s="100"/>
      <c r="P565" s="99"/>
      <c r="Q565" s="99"/>
      <c r="R565" s="99"/>
      <c r="S565" s="99"/>
      <c r="T565" s="99"/>
      <c r="U565" s="99"/>
      <c r="V565" s="99"/>
      <c r="W565" s="99"/>
      <c r="X565" s="99"/>
      <c r="Y565" s="99"/>
    </row>
    <row r="566" ht="15.75" customHeight="1">
      <c r="A566" s="100" t="s">
        <v>1166</v>
      </c>
      <c r="B566" s="100" t="s">
        <v>1182</v>
      </c>
      <c r="C566" s="100" t="s">
        <v>1183</v>
      </c>
      <c r="D566" s="101">
        <v>425292.0</v>
      </c>
      <c r="E566" s="100" t="s">
        <v>1178</v>
      </c>
      <c r="F566" s="100" t="s">
        <v>1116</v>
      </c>
      <c r="G566" s="100" t="s">
        <v>1009</v>
      </c>
      <c r="H566" s="100" t="s">
        <v>834</v>
      </c>
      <c r="I566" s="103">
        <v>0.7638888888888888</v>
      </c>
      <c r="J566" s="103">
        <v>0.7847222222222222</v>
      </c>
      <c r="K566" s="100" t="s">
        <v>1160</v>
      </c>
      <c r="L566" s="100" t="s">
        <v>1118</v>
      </c>
      <c r="M566" s="100" t="s">
        <v>298</v>
      </c>
      <c r="N566" s="100"/>
      <c r="O566" s="100"/>
      <c r="P566" s="99"/>
      <c r="Q566" s="99"/>
      <c r="R566" s="99"/>
      <c r="S566" s="99"/>
      <c r="T566" s="99"/>
      <c r="U566" s="99"/>
      <c r="V566" s="99"/>
      <c r="W566" s="99"/>
      <c r="X566" s="99"/>
      <c r="Y566" s="99"/>
    </row>
    <row r="567" ht="15.75" customHeight="1">
      <c r="A567" s="100" t="s">
        <v>1166</v>
      </c>
      <c r="B567" s="100" t="s">
        <v>1182</v>
      </c>
      <c r="C567" s="100" t="s">
        <v>1183</v>
      </c>
      <c r="D567" s="101">
        <v>419772.0</v>
      </c>
      <c r="E567" s="100" t="s">
        <v>1178</v>
      </c>
      <c r="F567" s="100" t="s">
        <v>833</v>
      </c>
      <c r="G567" s="100" t="s">
        <v>1009</v>
      </c>
      <c r="H567" s="100" t="s">
        <v>834</v>
      </c>
      <c r="I567" s="103">
        <v>0.7708333333333334</v>
      </c>
      <c r="J567" s="103">
        <v>0.7916666666666666</v>
      </c>
      <c r="K567" s="100" t="s">
        <v>1160</v>
      </c>
      <c r="L567" s="100" t="s">
        <v>1111</v>
      </c>
      <c r="M567" s="100" t="s">
        <v>298</v>
      </c>
      <c r="N567" s="100"/>
      <c r="O567" s="100"/>
      <c r="P567" s="99"/>
      <c r="Q567" s="99"/>
      <c r="R567" s="99"/>
      <c r="S567" s="99"/>
      <c r="T567" s="99"/>
      <c r="U567" s="99"/>
      <c r="V567" s="99"/>
      <c r="W567" s="99"/>
      <c r="X567" s="99"/>
      <c r="Y567" s="99"/>
    </row>
    <row r="568" ht="15.75" customHeight="1">
      <c r="A568" s="100" t="s">
        <v>1166</v>
      </c>
      <c r="B568" s="100" t="s">
        <v>1182</v>
      </c>
      <c r="C568" s="100" t="s">
        <v>1183</v>
      </c>
      <c r="D568" s="101">
        <v>416590.0</v>
      </c>
      <c r="E568" s="100" t="s">
        <v>1178</v>
      </c>
      <c r="F568" s="100" t="s">
        <v>833</v>
      </c>
      <c r="G568" s="100" t="s">
        <v>803</v>
      </c>
      <c r="H568" s="100" t="s">
        <v>834</v>
      </c>
      <c r="I568" s="103">
        <v>0.7743055555555556</v>
      </c>
      <c r="J568" s="103">
        <v>0.7951388888888888</v>
      </c>
      <c r="K568" s="100" t="s">
        <v>1157</v>
      </c>
      <c r="L568" s="100" t="s">
        <v>1113</v>
      </c>
      <c r="M568" s="100" t="s">
        <v>298</v>
      </c>
      <c r="N568" s="100"/>
      <c r="O568" s="100"/>
      <c r="P568" s="99"/>
      <c r="Q568" s="99"/>
      <c r="R568" s="99"/>
      <c r="S568" s="99"/>
      <c r="T568" s="99"/>
      <c r="U568" s="99"/>
      <c r="V568" s="99"/>
      <c r="W568" s="99"/>
      <c r="X568" s="99"/>
      <c r="Y568" s="99"/>
    </row>
    <row r="569" ht="15.75" customHeight="1">
      <c r="A569" s="100" t="s">
        <v>1166</v>
      </c>
      <c r="B569" s="100" t="s">
        <v>1182</v>
      </c>
      <c r="C569" s="100" t="s">
        <v>1183</v>
      </c>
      <c r="D569" s="101">
        <v>416592.0</v>
      </c>
      <c r="E569" s="100" t="s">
        <v>1178</v>
      </c>
      <c r="F569" s="100" t="s">
        <v>833</v>
      </c>
      <c r="G569" s="100" t="s">
        <v>803</v>
      </c>
      <c r="H569" s="100" t="s">
        <v>834</v>
      </c>
      <c r="I569" s="103">
        <v>0.7951388888888888</v>
      </c>
      <c r="J569" s="103">
        <v>0.8159722222222222</v>
      </c>
      <c r="K569" s="100" t="s">
        <v>1157</v>
      </c>
      <c r="L569" s="100" t="s">
        <v>1113</v>
      </c>
      <c r="M569" s="100" t="s">
        <v>298</v>
      </c>
      <c r="N569" s="100"/>
      <c r="O569" s="100"/>
      <c r="P569" s="99"/>
      <c r="Q569" s="99"/>
      <c r="R569" s="99"/>
      <c r="S569" s="99"/>
      <c r="T569" s="99"/>
      <c r="U569" s="99"/>
      <c r="V569" s="99"/>
      <c r="W569" s="99"/>
      <c r="X569" s="99"/>
      <c r="Y569" s="99"/>
    </row>
    <row r="570" ht="15.75" customHeight="1">
      <c r="A570" s="100" t="s">
        <v>1166</v>
      </c>
      <c r="B570" s="100" t="s">
        <v>1182</v>
      </c>
      <c r="C570" s="100" t="s">
        <v>1183</v>
      </c>
      <c r="D570" s="101">
        <v>425302.0</v>
      </c>
      <c r="E570" s="100" t="s">
        <v>1178</v>
      </c>
      <c r="F570" s="100" t="s">
        <v>1116</v>
      </c>
      <c r="G570" s="100" t="s">
        <v>1009</v>
      </c>
      <c r="H570" s="100" t="s">
        <v>834</v>
      </c>
      <c r="I570" s="103">
        <v>0.8055555555555556</v>
      </c>
      <c r="J570" s="103">
        <v>0.8263888888888888</v>
      </c>
      <c r="K570" s="100" t="s">
        <v>1160</v>
      </c>
      <c r="L570" s="100" t="s">
        <v>1118</v>
      </c>
      <c r="M570" s="100" t="s">
        <v>298</v>
      </c>
      <c r="N570" s="100"/>
      <c r="O570" s="100"/>
      <c r="P570" s="99"/>
      <c r="Q570" s="99"/>
      <c r="R570" s="99"/>
      <c r="S570" s="99"/>
      <c r="T570" s="99"/>
      <c r="U570" s="99"/>
      <c r="V570" s="99"/>
      <c r="W570" s="99"/>
      <c r="X570" s="99"/>
      <c r="Y570" s="99"/>
    </row>
    <row r="571" ht="15.75" customHeight="1">
      <c r="A571" s="100" t="s">
        <v>1166</v>
      </c>
      <c r="B571" s="100" t="s">
        <v>1182</v>
      </c>
      <c r="C571" s="100" t="s">
        <v>1183</v>
      </c>
      <c r="D571" s="101">
        <v>416595.0</v>
      </c>
      <c r="E571" s="100" t="s">
        <v>1178</v>
      </c>
      <c r="F571" s="100" t="s">
        <v>833</v>
      </c>
      <c r="G571" s="100" t="s">
        <v>803</v>
      </c>
      <c r="H571" s="100" t="s">
        <v>834</v>
      </c>
      <c r="I571" s="103">
        <v>0.8159722222222222</v>
      </c>
      <c r="J571" s="103">
        <v>0.8368055555555556</v>
      </c>
      <c r="K571" s="100" t="s">
        <v>1157</v>
      </c>
      <c r="L571" s="100" t="s">
        <v>1113</v>
      </c>
      <c r="M571" s="100" t="s">
        <v>298</v>
      </c>
      <c r="N571" s="100"/>
      <c r="O571" s="100"/>
      <c r="P571" s="99"/>
      <c r="Q571" s="99"/>
      <c r="R571" s="99"/>
      <c r="S571" s="99"/>
      <c r="T571" s="99"/>
      <c r="U571" s="99"/>
      <c r="V571" s="99"/>
      <c r="W571" s="99"/>
      <c r="X571" s="99"/>
      <c r="Y571" s="99"/>
    </row>
    <row r="572" ht="15.75" customHeight="1">
      <c r="A572" s="100" t="s">
        <v>1166</v>
      </c>
      <c r="B572" s="100" t="s">
        <v>1182</v>
      </c>
      <c r="C572" s="100" t="s">
        <v>1183</v>
      </c>
      <c r="D572" s="101">
        <v>415258.0</v>
      </c>
      <c r="E572" s="100" t="s">
        <v>1178</v>
      </c>
      <c r="F572" s="100" t="s">
        <v>798</v>
      </c>
      <c r="G572" s="100" t="s">
        <v>799</v>
      </c>
      <c r="H572" s="100" t="s">
        <v>800</v>
      </c>
      <c r="I572" s="103">
        <v>0.40625</v>
      </c>
      <c r="J572" s="103">
        <v>0.4270833333333333</v>
      </c>
      <c r="K572" s="100" t="s">
        <v>1151</v>
      </c>
      <c r="L572" s="100" t="s">
        <v>1119</v>
      </c>
      <c r="M572" s="100" t="s">
        <v>298</v>
      </c>
      <c r="N572" s="100"/>
      <c r="O572" s="100"/>
      <c r="P572" s="99"/>
      <c r="Q572" s="99"/>
      <c r="R572" s="99"/>
      <c r="S572" s="99"/>
      <c r="T572" s="99"/>
      <c r="U572" s="99"/>
      <c r="V572" s="99"/>
      <c r="W572" s="99"/>
      <c r="X572" s="99"/>
      <c r="Y572" s="99"/>
    </row>
    <row r="573" ht="15.75" customHeight="1">
      <c r="A573" s="100" t="s">
        <v>1166</v>
      </c>
      <c r="B573" s="100" t="s">
        <v>1182</v>
      </c>
      <c r="C573" s="100" t="s">
        <v>1183</v>
      </c>
      <c r="D573" s="101">
        <v>416602.0</v>
      </c>
      <c r="E573" s="100" t="s">
        <v>1178</v>
      </c>
      <c r="F573" s="100" t="s">
        <v>798</v>
      </c>
      <c r="G573" s="100" t="s">
        <v>803</v>
      </c>
      <c r="H573" s="100" t="s">
        <v>800</v>
      </c>
      <c r="I573" s="103">
        <v>0.4270833333333333</v>
      </c>
      <c r="J573" s="103">
        <v>0.4479166666666667</v>
      </c>
      <c r="K573" s="100" t="s">
        <v>1157</v>
      </c>
      <c r="L573" s="100" t="s">
        <v>1113</v>
      </c>
      <c r="M573" s="100" t="s">
        <v>298</v>
      </c>
      <c r="N573" s="100"/>
      <c r="O573" s="100"/>
      <c r="P573" s="99"/>
      <c r="Q573" s="99"/>
      <c r="R573" s="99"/>
      <c r="S573" s="99"/>
      <c r="T573" s="99"/>
      <c r="U573" s="99"/>
      <c r="V573" s="99"/>
      <c r="W573" s="99"/>
      <c r="X573" s="99"/>
      <c r="Y573" s="99"/>
    </row>
    <row r="574" ht="15.75" customHeight="1">
      <c r="A574" s="100" t="s">
        <v>1166</v>
      </c>
      <c r="B574" s="100" t="s">
        <v>1182</v>
      </c>
      <c r="C574" s="100" t="s">
        <v>1183</v>
      </c>
      <c r="D574" s="101">
        <v>425518.0</v>
      </c>
      <c r="E574" s="100" t="s">
        <v>1178</v>
      </c>
      <c r="F574" s="100" t="s">
        <v>1120</v>
      </c>
      <c r="G574" s="100" t="s">
        <v>1009</v>
      </c>
      <c r="H574" s="100" t="s">
        <v>800</v>
      </c>
      <c r="I574" s="103">
        <v>0.4305555555555556</v>
      </c>
      <c r="J574" s="103">
        <v>0.4513888888888889</v>
      </c>
      <c r="K574" s="100" t="s">
        <v>1160</v>
      </c>
      <c r="L574" s="100" t="s">
        <v>1118</v>
      </c>
      <c r="M574" s="100" t="s">
        <v>298</v>
      </c>
      <c r="N574" s="100"/>
      <c r="O574" s="100"/>
      <c r="P574" s="99"/>
      <c r="Q574" s="99"/>
      <c r="R574" s="99"/>
      <c r="S574" s="99"/>
      <c r="T574" s="99"/>
      <c r="U574" s="99"/>
      <c r="V574" s="99"/>
      <c r="W574" s="99"/>
      <c r="X574" s="99"/>
      <c r="Y574" s="99"/>
    </row>
    <row r="575" ht="15.75" customHeight="1">
      <c r="A575" s="100" t="s">
        <v>1166</v>
      </c>
      <c r="B575" s="100" t="s">
        <v>1182</v>
      </c>
      <c r="C575" s="100" t="s">
        <v>1183</v>
      </c>
      <c r="D575" s="101">
        <v>415261.0</v>
      </c>
      <c r="E575" s="100" t="s">
        <v>1178</v>
      </c>
      <c r="F575" s="100" t="s">
        <v>798</v>
      </c>
      <c r="G575" s="100" t="s">
        <v>799</v>
      </c>
      <c r="H575" s="100" t="s">
        <v>800</v>
      </c>
      <c r="I575" s="103">
        <v>0.4479166666666667</v>
      </c>
      <c r="J575" s="103">
        <v>0.46875</v>
      </c>
      <c r="K575" s="100" t="s">
        <v>1151</v>
      </c>
      <c r="L575" s="100" t="s">
        <v>1119</v>
      </c>
      <c r="M575" s="100" t="s">
        <v>298</v>
      </c>
      <c r="N575" s="100"/>
      <c r="O575" s="100"/>
      <c r="P575" s="99"/>
      <c r="Q575" s="99"/>
      <c r="R575" s="99"/>
      <c r="S575" s="99"/>
      <c r="T575" s="99"/>
      <c r="U575" s="99"/>
      <c r="V575" s="99"/>
      <c r="W575" s="99"/>
      <c r="X575" s="99"/>
      <c r="Y575" s="99"/>
    </row>
    <row r="576" ht="15.75" customHeight="1">
      <c r="A576" s="100" t="s">
        <v>1166</v>
      </c>
      <c r="B576" s="100" t="s">
        <v>1182</v>
      </c>
      <c r="C576" s="100" t="s">
        <v>1183</v>
      </c>
      <c r="D576" s="101">
        <v>415266.0</v>
      </c>
      <c r="E576" s="100" t="s">
        <v>1178</v>
      </c>
      <c r="F576" s="100" t="s">
        <v>798</v>
      </c>
      <c r="G576" s="100" t="s">
        <v>799</v>
      </c>
      <c r="H576" s="100" t="s">
        <v>800</v>
      </c>
      <c r="I576" s="103">
        <v>0.46875</v>
      </c>
      <c r="J576" s="103">
        <v>0.4895833333333333</v>
      </c>
      <c r="K576" s="100" t="s">
        <v>1151</v>
      </c>
      <c r="L576" s="100" t="s">
        <v>1119</v>
      </c>
      <c r="M576" s="100" t="s">
        <v>298</v>
      </c>
      <c r="N576" s="100"/>
      <c r="O576" s="100"/>
      <c r="P576" s="99"/>
      <c r="Q576" s="99"/>
      <c r="R576" s="99"/>
      <c r="S576" s="99"/>
      <c r="T576" s="99"/>
      <c r="U576" s="99"/>
      <c r="V576" s="99"/>
      <c r="W576" s="99"/>
      <c r="X576" s="99"/>
      <c r="Y576" s="99"/>
    </row>
    <row r="577" ht="15.75" customHeight="1">
      <c r="A577" s="100" t="s">
        <v>1166</v>
      </c>
      <c r="B577" s="100" t="s">
        <v>1182</v>
      </c>
      <c r="C577" s="100" t="s">
        <v>1183</v>
      </c>
      <c r="D577" s="101">
        <v>416606.0</v>
      </c>
      <c r="E577" s="100" t="s">
        <v>1178</v>
      </c>
      <c r="F577" s="100" t="s">
        <v>798</v>
      </c>
      <c r="G577" s="100" t="s">
        <v>803</v>
      </c>
      <c r="H577" s="100" t="s">
        <v>800</v>
      </c>
      <c r="I577" s="103">
        <v>0.46875</v>
      </c>
      <c r="J577" s="103">
        <v>0.4895833333333333</v>
      </c>
      <c r="K577" s="100" t="s">
        <v>1157</v>
      </c>
      <c r="L577" s="100" t="s">
        <v>1113</v>
      </c>
      <c r="M577" s="100" t="s">
        <v>298</v>
      </c>
      <c r="N577" s="100"/>
      <c r="O577" s="100"/>
      <c r="P577" s="99"/>
      <c r="Q577" s="99"/>
      <c r="R577" s="99"/>
      <c r="S577" s="99"/>
      <c r="T577" s="99"/>
      <c r="U577" s="99"/>
      <c r="V577" s="99"/>
      <c r="W577" s="99"/>
      <c r="X577" s="99"/>
      <c r="Y577" s="99"/>
    </row>
    <row r="578" ht="15.75" customHeight="1">
      <c r="A578" s="100" t="s">
        <v>1166</v>
      </c>
      <c r="B578" s="100" t="s">
        <v>1182</v>
      </c>
      <c r="C578" s="100" t="s">
        <v>1183</v>
      </c>
      <c r="D578" s="101">
        <v>425520.0</v>
      </c>
      <c r="E578" s="100" t="s">
        <v>1178</v>
      </c>
      <c r="F578" s="100" t="s">
        <v>1120</v>
      </c>
      <c r="G578" s="100" t="s">
        <v>1009</v>
      </c>
      <c r="H578" s="100" t="s">
        <v>800</v>
      </c>
      <c r="I578" s="103">
        <v>0.4722222222222222</v>
      </c>
      <c r="J578" s="103">
        <v>0.4930555555555556</v>
      </c>
      <c r="K578" s="100" t="s">
        <v>1160</v>
      </c>
      <c r="L578" s="100" t="s">
        <v>1118</v>
      </c>
      <c r="M578" s="100" t="s">
        <v>298</v>
      </c>
      <c r="N578" s="100"/>
      <c r="O578" s="100"/>
      <c r="P578" s="99"/>
      <c r="Q578" s="99"/>
      <c r="R578" s="99"/>
      <c r="S578" s="99"/>
      <c r="T578" s="99"/>
      <c r="U578" s="99"/>
      <c r="V578" s="99"/>
      <c r="W578" s="99"/>
      <c r="X578" s="99"/>
      <c r="Y578" s="99"/>
    </row>
    <row r="579" ht="15.75" customHeight="1">
      <c r="A579" s="100" t="s">
        <v>1166</v>
      </c>
      <c r="B579" s="100" t="s">
        <v>1182</v>
      </c>
      <c r="C579" s="100" t="s">
        <v>1183</v>
      </c>
      <c r="D579" s="101">
        <v>429855.0</v>
      </c>
      <c r="E579" s="100" t="s">
        <v>1178</v>
      </c>
      <c r="F579" s="100" t="s">
        <v>798</v>
      </c>
      <c r="G579" s="100" t="s">
        <v>799</v>
      </c>
      <c r="H579" s="100" t="s">
        <v>800</v>
      </c>
      <c r="I579" s="103">
        <v>0.4791666666666667</v>
      </c>
      <c r="J579" s="103">
        <v>0.5</v>
      </c>
      <c r="K579" s="100" t="s">
        <v>1151</v>
      </c>
      <c r="L579" s="100" t="s">
        <v>1137</v>
      </c>
      <c r="M579" s="100" t="s">
        <v>298</v>
      </c>
      <c r="N579" s="100"/>
      <c r="O579" s="100"/>
      <c r="P579" s="99"/>
      <c r="Q579" s="99"/>
      <c r="R579" s="99"/>
      <c r="S579" s="99"/>
      <c r="T579" s="99"/>
      <c r="U579" s="99"/>
      <c r="V579" s="99"/>
      <c r="W579" s="99"/>
      <c r="X579" s="99"/>
      <c r="Y579" s="99"/>
    </row>
    <row r="580" ht="15.75" customHeight="1">
      <c r="A580" s="100" t="s">
        <v>1166</v>
      </c>
      <c r="B580" s="100" t="s">
        <v>1182</v>
      </c>
      <c r="C580" s="100" t="s">
        <v>1183</v>
      </c>
      <c r="D580" s="101">
        <v>416608.0</v>
      </c>
      <c r="E580" s="100" t="s">
        <v>1178</v>
      </c>
      <c r="F580" s="100" t="s">
        <v>798</v>
      </c>
      <c r="G580" s="100" t="s">
        <v>803</v>
      </c>
      <c r="H580" s="100" t="s">
        <v>800</v>
      </c>
      <c r="I580" s="103">
        <v>0.4895833333333333</v>
      </c>
      <c r="J580" s="103">
        <v>0.5104166666666666</v>
      </c>
      <c r="K580" s="100" t="s">
        <v>1157</v>
      </c>
      <c r="L580" s="100" t="s">
        <v>1113</v>
      </c>
      <c r="M580" s="100" t="s">
        <v>298</v>
      </c>
      <c r="N580" s="100"/>
      <c r="O580" s="100"/>
      <c r="P580" s="99"/>
      <c r="Q580" s="99"/>
      <c r="R580" s="99"/>
      <c r="S580" s="99"/>
      <c r="T580" s="99"/>
      <c r="U580" s="99"/>
      <c r="V580" s="99"/>
      <c r="W580" s="99"/>
      <c r="X580" s="99"/>
      <c r="Y580" s="99"/>
    </row>
    <row r="581" ht="15.75" customHeight="1">
      <c r="A581" s="100" t="s">
        <v>1166</v>
      </c>
      <c r="B581" s="100" t="s">
        <v>1182</v>
      </c>
      <c r="C581" s="100" t="s">
        <v>1183</v>
      </c>
      <c r="D581" s="101">
        <v>429859.0</v>
      </c>
      <c r="E581" s="100" t="s">
        <v>1178</v>
      </c>
      <c r="F581" s="100" t="s">
        <v>798</v>
      </c>
      <c r="G581" s="100" t="s">
        <v>799</v>
      </c>
      <c r="H581" s="100" t="s">
        <v>800</v>
      </c>
      <c r="I581" s="103">
        <v>0.5</v>
      </c>
      <c r="J581" s="103">
        <v>0.5208333333333334</v>
      </c>
      <c r="K581" s="100" t="s">
        <v>1151</v>
      </c>
      <c r="L581" s="100" t="s">
        <v>1137</v>
      </c>
      <c r="M581" s="100" t="s">
        <v>298</v>
      </c>
      <c r="N581" s="100"/>
      <c r="O581" s="100"/>
      <c r="P581" s="99"/>
      <c r="Q581" s="99"/>
      <c r="R581" s="99"/>
      <c r="S581" s="99"/>
      <c r="T581" s="99"/>
      <c r="U581" s="99"/>
      <c r="V581" s="99"/>
      <c r="W581" s="99"/>
      <c r="X581" s="99"/>
      <c r="Y581" s="99"/>
    </row>
    <row r="582" ht="15.75" customHeight="1">
      <c r="A582" s="100" t="s">
        <v>1166</v>
      </c>
      <c r="B582" s="100" t="s">
        <v>1182</v>
      </c>
      <c r="C582" s="100" t="s">
        <v>1183</v>
      </c>
      <c r="D582" s="101">
        <v>429862.0</v>
      </c>
      <c r="E582" s="100" t="s">
        <v>1178</v>
      </c>
      <c r="F582" s="100" t="s">
        <v>798</v>
      </c>
      <c r="G582" s="100" t="s">
        <v>799</v>
      </c>
      <c r="H582" s="100" t="s">
        <v>800</v>
      </c>
      <c r="I582" s="103">
        <v>0.5208333333333334</v>
      </c>
      <c r="J582" s="103">
        <v>0.5416666666666666</v>
      </c>
      <c r="K582" s="100" t="s">
        <v>1151</v>
      </c>
      <c r="L582" s="100" t="s">
        <v>1137</v>
      </c>
      <c r="M582" s="100" t="s">
        <v>298</v>
      </c>
      <c r="N582" s="100"/>
      <c r="O582" s="100"/>
      <c r="P582" s="99"/>
      <c r="Q582" s="99"/>
      <c r="R582" s="99"/>
      <c r="S582" s="99"/>
      <c r="T582" s="99"/>
      <c r="U582" s="99"/>
      <c r="V582" s="99"/>
      <c r="W582" s="99"/>
      <c r="X582" s="99"/>
      <c r="Y582" s="99"/>
    </row>
    <row r="583" ht="15.75" customHeight="1">
      <c r="A583" s="100" t="s">
        <v>1166</v>
      </c>
      <c r="B583" s="100" t="s">
        <v>1182</v>
      </c>
      <c r="C583" s="100" t="s">
        <v>1183</v>
      </c>
      <c r="D583" s="101">
        <v>429865.0</v>
      </c>
      <c r="E583" s="100" t="s">
        <v>1178</v>
      </c>
      <c r="F583" s="100" t="s">
        <v>798</v>
      </c>
      <c r="G583" s="100" t="s">
        <v>799</v>
      </c>
      <c r="H583" s="100" t="s">
        <v>800</v>
      </c>
      <c r="I583" s="103">
        <v>0.5416666666666666</v>
      </c>
      <c r="J583" s="103">
        <v>0.5625</v>
      </c>
      <c r="K583" s="100" t="s">
        <v>1151</v>
      </c>
      <c r="L583" s="100" t="s">
        <v>1137</v>
      </c>
      <c r="M583" s="100" t="s">
        <v>298</v>
      </c>
      <c r="N583" s="100"/>
      <c r="O583" s="100"/>
      <c r="P583" s="99"/>
      <c r="Q583" s="99"/>
      <c r="R583" s="99"/>
      <c r="S583" s="99"/>
      <c r="T583" s="99"/>
      <c r="U583" s="99"/>
      <c r="V583" s="99"/>
      <c r="W583" s="99"/>
      <c r="X583" s="99"/>
      <c r="Y583" s="99"/>
    </row>
    <row r="584" ht="15.75" customHeight="1">
      <c r="A584" s="100" t="s">
        <v>1166</v>
      </c>
      <c r="B584" s="100" t="s">
        <v>1182</v>
      </c>
      <c r="C584" s="100" t="s">
        <v>1183</v>
      </c>
      <c r="D584" s="101">
        <v>419774.0</v>
      </c>
      <c r="E584" s="100" t="s">
        <v>1178</v>
      </c>
      <c r="F584" s="100" t="s">
        <v>798</v>
      </c>
      <c r="G584" s="100" t="s">
        <v>1009</v>
      </c>
      <c r="H584" s="100" t="s">
        <v>800</v>
      </c>
      <c r="I584" s="103">
        <v>0.6354166666666666</v>
      </c>
      <c r="J584" s="103">
        <v>0.65625</v>
      </c>
      <c r="K584" s="100" t="s">
        <v>1160</v>
      </c>
      <c r="L584" s="100" t="s">
        <v>1111</v>
      </c>
      <c r="M584" s="100" t="s">
        <v>298</v>
      </c>
      <c r="N584" s="100"/>
      <c r="O584" s="100"/>
      <c r="P584" s="99"/>
      <c r="Q584" s="99"/>
      <c r="R584" s="99"/>
      <c r="S584" s="99"/>
      <c r="T584" s="99"/>
      <c r="U584" s="99"/>
      <c r="V584" s="99"/>
      <c r="W584" s="99"/>
      <c r="X584" s="99"/>
      <c r="Y584" s="99"/>
    </row>
    <row r="585" ht="15.75" customHeight="1">
      <c r="A585" s="100" t="s">
        <v>1166</v>
      </c>
      <c r="B585" s="100" t="s">
        <v>1182</v>
      </c>
      <c r="C585" s="100" t="s">
        <v>1183</v>
      </c>
      <c r="D585" s="101">
        <v>419778.0</v>
      </c>
      <c r="E585" s="100" t="s">
        <v>1178</v>
      </c>
      <c r="F585" s="100" t="s">
        <v>798</v>
      </c>
      <c r="G585" s="100" t="s">
        <v>1009</v>
      </c>
      <c r="H585" s="100" t="s">
        <v>800</v>
      </c>
      <c r="I585" s="103">
        <v>0.65625</v>
      </c>
      <c r="J585" s="103">
        <v>0.6770833333333334</v>
      </c>
      <c r="K585" s="100" t="s">
        <v>1160</v>
      </c>
      <c r="L585" s="100" t="s">
        <v>1111</v>
      </c>
      <c r="M585" s="100" t="s">
        <v>298</v>
      </c>
      <c r="N585" s="100"/>
      <c r="O585" s="100"/>
      <c r="P585" s="99"/>
      <c r="Q585" s="99"/>
      <c r="R585" s="99"/>
      <c r="S585" s="99"/>
      <c r="T585" s="99"/>
      <c r="U585" s="99"/>
      <c r="V585" s="99"/>
      <c r="W585" s="99"/>
      <c r="X585" s="99"/>
      <c r="Y585" s="99"/>
    </row>
    <row r="586" ht="15.75" customHeight="1">
      <c r="A586" s="100" t="s">
        <v>1166</v>
      </c>
      <c r="B586" s="100" t="s">
        <v>1182</v>
      </c>
      <c r="C586" s="100" t="s">
        <v>1183</v>
      </c>
      <c r="D586" s="101">
        <v>419779.0</v>
      </c>
      <c r="E586" s="100" t="s">
        <v>1178</v>
      </c>
      <c r="F586" s="100" t="s">
        <v>798</v>
      </c>
      <c r="G586" s="100" t="s">
        <v>1009</v>
      </c>
      <c r="H586" s="100" t="s">
        <v>800</v>
      </c>
      <c r="I586" s="103">
        <v>0.6770833333333334</v>
      </c>
      <c r="J586" s="103">
        <v>0.6979166666666666</v>
      </c>
      <c r="K586" s="100" t="s">
        <v>1160</v>
      </c>
      <c r="L586" s="100" t="s">
        <v>1111</v>
      </c>
      <c r="M586" s="100" t="s">
        <v>298</v>
      </c>
      <c r="N586" s="100"/>
      <c r="O586" s="100"/>
      <c r="P586" s="99"/>
      <c r="Q586" s="99"/>
      <c r="R586" s="99"/>
      <c r="S586" s="99"/>
      <c r="T586" s="99"/>
      <c r="U586" s="99"/>
      <c r="V586" s="99"/>
      <c r="W586" s="99"/>
      <c r="X586" s="99"/>
      <c r="Y586" s="99"/>
    </row>
    <row r="587" ht="15.75" customHeight="1">
      <c r="A587" s="100" t="s">
        <v>1166</v>
      </c>
      <c r="B587" s="100" t="s">
        <v>1182</v>
      </c>
      <c r="C587" s="100" t="s">
        <v>1183</v>
      </c>
      <c r="D587" s="101">
        <v>419780.0</v>
      </c>
      <c r="E587" s="100" t="s">
        <v>1178</v>
      </c>
      <c r="F587" s="100" t="s">
        <v>798</v>
      </c>
      <c r="G587" s="100" t="s">
        <v>1009</v>
      </c>
      <c r="H587" s="100" t="s">
        <v>800</v>
      </c>
      <c r="I587" s="103">
        <v>0.6979166666666666</v>
      </c>
      <c r="J587" s="103">
        <v>0.71875</v>
      </c>
      <c r="K587" s="100" t="s">
        <v>1160</v>
      </c>
      <c r="L587" s="100" t="s">
        <v>1111</v>
      </c>
      <c r="M587" s="100" t="s">
        <v>298</v>
      </c>
      <c r="N587" s="100"/>
      <c r="O587" s="100"/>
      <c r="P587" s="99"/>
      <c r="Q587" s="99"/>
      <c r="R587" s="99"/>
      <c r="S587" s="99"/>
      <c r="T587" s="99"/>
      <c r="U587" s="99"/>
      <c r="V587" s="99"/>
      <c r="W587" s="99"/>
      <c r="X587" s="99"/>
      <c r="Y587" s="99"/>
    </row>
    <row r="588" ht="15.75" customHeight="1">
      <c r="A588" s="100" t="s">
        <v>1166</v>
      </c>
      <c r="B588" s="100" t="s">
        <v>1182</v>
      </c>
      <c r="C588" s="100" t="s">
        <v>1183</v>
      </c>
      <c r="D588" s="101">
        <v>419781.0</v>
      </c>
      <c r="E588" s="100" t="s">
        <v>1178</v>
      </c>
      <c r="F588" s="100" t="s">
        <v>798</v>
      </c>
      <c r="G588" s="100" t="s">
        <v>1009</v>
      </c>
      <c r="H588" s="100" t="s">
        <v>800</v>
      </c>
      <c r="I588" s="103">
        <v>0.75</v>
      </c>
      <c r="J588" s="103">
        <v>0.7708333333333334</v>
      </c>
      <c r="K588" s="100" t="s">
        <v>1160</v>
      </c>
      <c r="L588" s="100" t="s">
        <v>1121</v>
      </c>
      <c r="M588" s="100" t="s">
        <v>298</v>
      </c>
      <c r="N588" s="100"/>
      <c r="O588" s="100"/>
      <c r="P588" s="99"/>
      <c r="Q588" s="99"/>
      <c r="R588" s="99"/>
      <c r="S588" s="99"/>
      <c r="T588" s="99"/>
      <c r="U588" s="99"/>
      <c r="V588" s="99"/>
      <c r="W588" s="99"/>
      <c r="X588" s="99"/>
      <c r="Y588" s="99"/>
    </row>
    <row r="589" ht="15.75" customHeight="1">
      <c r="A589" s="100" t="s">
        <v>1166</v>
      </c>
      <c r="B589" s="100" t="s">
        <v>1182</v>
      </c>
      <c r="C589" s="100" t="s">
        <v>1183</v>
      </c>
      <c r="D589" s="101">
        <v>419784.0</v>
      </c>
      <c r="E589" s="100" t="s">
        <v>1178</v>
      </c>
      <c r="F589" s="100" t="s">
        <v>798</v>
      </c>
      <c r="G589" s="100" t="s">
        <v>1009</v>
      </c>
      <c r="H589" s="100" t="s">
        <v>800</v>
      </c>
      <c r="I589" s="103">
        <v>0.7916666666666666</v>
      </c>
      <c r="J589" s="103">
        <v>0.8125</v>
      </c>
      <c r="K589" s="100" t="s">
        <v>1160</v>
      </c>
      <c r="L589" s="100" t="s">
        <v>1121</v>
      </c>
      <c r="M589" s="100" t="s">
        <v>298</v>
      </c>
      <c r="N589" s="100"/>
      <c r="O589" s="100"/>
      <c r="P589" s="99"/>
      <c r="Q589" s="99"/>
      <c r="R589" s="99"/>
      <c r="S589" s="99"/>
      <c r="T589" s="99"/>
      <c r="U589" s="99"/>
      <c r="V589" s="99"/>
      <c r="W589" s="99"/>
      <c r="X589" s="99"/>
      <c r="Y589" s="99"/>
    </row>
    <row r="590" ht="15.75" customHeight="1">
      <c r="A590" s="100" t="s">
        <v>1166</v>
      </c>
      <c r="B590" s="100" t="s">
        <v>1182</v>
      </c>
      <c r="C590" s="100" t="s">
        <v>1183</v>
      </c>
      <c r="D590" s="101">
        <v>419785.0</v>
      </c>
      <c r="E590" s="100" t="s">
        <v>1178</v>
      </c>
      <c r="F590" s="100" t="s">
        <v>837</v>
      </c>
      <c r="G590" s="100" t="s">
        <v>803</v>
      </c>
      <c r="H590" s="100" t="s">
        <v>838</v>
      </c>
      <c r="I590" s="103">
        <v>0.46875</v>
      </c>
      <c r="J590" s="103">
        <v>0.4895833333333333</v>
      </c>
      <c r="K590" s="100" t="s">
        <v>1157</v>
      </c>
      <c r="L590" s="100" t="s">
        <v>1111</v>
      </c>
      <c r="M590" s="100" t="s">
        <v>298</v>
      </c>
      <c r="N590" s="100"/>
      <c r="O590" s="100"/>
      <c r="P590" s="99"/>
      <c r="Q590" s="99"/>
      <c r="R590" s="99"/>
      <c r="S590" s="99"/>
      <c r="T590" s="99"/>
      <c r="U590" s="99"/>
      <c r="V590" s="99"/>
      <c r="W590" s="99"/>
      <c r="X590" s="99"/>
      <c r="Y590" s="99"/>
    </row>
    <row r="591" ht="15.75" customHeight="1">
      <c r="A591" s="100" t="s">
        <v>1166</v>
      </c>
      <c r="B591" s="100" t="s">
        <v>1182</v>
      </c>
      <c r="C591" s="100" t="s">
        <v>1183</v>
      </c>
      <c r="D591" s="101">
        <v>419786.0</v>
      </c>
      <c r="E591" s="100" t="s">
        <v>1178</v>
      </c>
      <c r="F591" s="100" t="s">
        <v>837</v>
      </c>
      <c r="G591" s="100" t="s">
        <v>803</v>
      </c>
      <c r="H591" s="100" t="s">
        <v>838</v>
      </c>
      <c r="I591" s="103">
        <v>0.4895833333333333</v>
      </c>
      <c r="J591" s="103">
        <v>0.5104166666666666</v>
      </c>
      <c r="K591" s="100" t="s">
        <v>1157</v>
      </c>
      <c r="L591" s="100" t="s">
        <v>1111</v>
      </c>
      <c r="M591" s="100" t="s">
        <v>298</v>
      </c>
      <c r="N591" s="100"/>
      <c r="O591" s="100"/>
      <c r="P591" s="99"/>
      <c r="Q591" s="99"/>
      <c r="R591" s="99"/>
      <c r="S591" s="99"/>
      <c r="T591" s="99"/>
      <c r="U591" s="99"/>
      <c r="V591" s="99"/>
      <c r="W591" s="99"/>
      <c r="X591" s="99"/>
      <c r="Y591" s="99"/>
    </row>
    <row r="592" ht="15.75" customHeight="1">
      <c r="A592" s="100" t="s">
        <v>1166</v>
      </c>
      <c r="B592" s="100" t="s">
        <v>1182</v>
      </c>
      <c r="C592" s="100" t="s">
        <v>1183</v>
      </c>
      <c r="D592" s="101">
        <v>419787.0</v>
      </c>
      <c r="E592" s="100" t="s">
        <v>1178</v>
      </c>
      <c r="F592" s="100" t="s">
        <v>837</v>
      </c>
      <c r="G592" s="100" t="s">
        <v>803</v>
      </c>
      <c r="H592" s="100" t="s">
        <v>838</v>
      </c>
      <c r="I592" s="103">
        <v>0.5104166666666666</v>
      </c>
      <c r="J592" s="103">
        <v>0.53125</v>
      </c>
      <c r="K592" s="100" t="s">
        <v>1157</v>
      </c>
      <c r="L592" s="100" t="s">
        <v>1111</v>
      </c>
      <c r="M592" s="100" t="s">
        <v>298</v>
      </c>
      <c r="N592" s="100"/>
      <c r="O592" s="100"/>
      <c r="P592" s="99"/>
      <c r="Q592" s="99"/>
      <c r="R592" s="99"/>
      <c r="S592" s="99"/>
      <c r="T592" s="99"/>
      <c r="U592" s="99"/>
      <c r="V592" s="99"/>
      <c r="W592" s="99"/>
      <c r="X592" s="99"/>
      <c r="Y592" s="99"/>
    </row>
    <row r="593" ht="15.75" customHeight="1">
      <c r="A593" s="100" t="s">
        <v>1166</v>
      </c>
      <c r="B593" s="100" t="s">
        <v>1182</v>
      </c>
      <c r="C593" s="100" t="s">
        <v>1183</v>
      </c>
      <c r="D593" s="101">
        <v>419790.0</v>
      </c>
      <c r="E593" s="100" t="s">
        <v>1178</v>
      </c>
      <c r="F593" s="100" t="s">
        <v>837</v>
      </c>
      <c r="G593" s="100" t="s">
        <v>803</v>
      </c>
      <c r="H593" s="100" t="s">
        <v>838</v>
      </c>
      <c r="I593" s="103">
        <v>0.5520833333333334</v>
      </c>
      <c r="J593" s="103">
        <v>0.5729166666666666</v>
      </c>
      <c r="K593" s="100" t="s">
        <v>1157</v>
      </c>
      <c r="L593" s="100" t="s">
        <v>1111</v>
      </c>
      <c r="M593" s="100" t="s">
        <v>298</v>
      </c>
      <c r="N593" s="100"/>
      <c r="O593" s="100"/>
      <c r="P593" s="99"/>
      <c r="Q593" s="99"/>
      <c r="R593" s="99"/>
      <c r="S593" s="99"/>
      <c r="T593" s="99"/>
      <c r="U593" s="99"/>
      <c r="V593" s="99"/>
      <c r="W593" s="99"/>
      <c r="X593" s="99"/>
      <c r="Y593" s="99"/>
    </row>
    <row r="594" ht="15.75" customHeight="1">
      <c r="A594" s="100" t="s">
        <v>1166</v>
      </c>
      <c r="B594" s="100" t="s">
        <v>1182</v>
      </c>
      <c r="C594" s="100" t="s">
        <v>1183</v>
      </c>
      <c r="D594" s="101">
        <v>429873.0</v>
      </c>
      <c r="E594" s="100" t="s">
        <v>1178</v>
      </c>
      <c r="F594" s="100" t="s">
        <v>837</v>
      </c>
      <c r="G594" s="100" t="s">
        <v>799</v>
      </c>
      <c r="H594" s="100" t="s">
        <v>838</v>
      </c>
      <c r="I594" s="103">
        <v>0.5833333333333334</v>
      </c>
      <c r="J594" s="103">
        <v>0.6041666666666666</v>
      </c>
      <c r="K594" s="100" t="s">
        <v>1151</v>
      </c>
      <c r="L594" s="100" t="s">
        <v>1137</v>
      </c>
      <c r="M594" s="100" t="s">
        <v>298</v>
      </c>
      <c r="N594" s="100"/>
      <c r="O594" s="100"/>
      <c r="P594" s="99"/>
      <c r="Q594" s="99"/>
      <c r="R594" s="99"/>
      <c r="S594" s="99"/>
      <c r="T594" s="99"/>
      <c r="U594" s="99"/>
      <c r="V594" s="99"/>
      <c r="W594" s="99"/>
      <c r="X594" s="99"/>
      <c r="Y594" s="99"/>
    </row>
    <row r="595" ht="15.75" customHeight="1">
      <c r="A595" s="100" t="s">
        <v>1166</v>
      </c>
      <c r="B595" s="100" t="s">
        <v>1182</v>
      </c>
      <c r="C595" s="100" t="s">
        <v>1183</v>
      </c>
      <c r="D595" s="101">
        <v>416610.0</v>
      </c>
      <c r="E595" s="100" t="s">
        <v>1178</v>
      </c>
      <c r="F595" s="100" t="s">
        <v>837</v>
      </c>
      <c r="G595" s="100" t="s">
        <v>803</v>
      </c>
      <c r="H595" s="100" t="s">
        <v>838</v>
      </c>
      <c r="I595" s="103">
        <v>0.5833333333333334</v>
      </c>
      <c r="J595" s="103">
        <v>0.6041666666666666</v>
      </c>
      <c r="K595" s="100" t="s">
        <v>1157</v>
      </c>
      <c r="L595" s="100" t="s">
        <v>1122</v>
      </c>
      <c r="M595" s="100" t="s">
        <v>298</v>
      </c>
      <c r="N595" s="100"/>
      <c r="O595" s="100"/>
      <c r="P595" s="99"/>
      <c r="Q595" s="99"/>
      <c r="R595" s="99"/>
      <c r="S595" s="99"/>
      <c r="T595" s="99"/>
      <c r="U595" s="99"/>
      <c r="V595" s="99"/>
      <c r="W595" s="99"/>
      <c r="X595" s="99"/>
      <c r="Y595" s="99"/>
    </row>
    <row r="596" ht="15.75" customHeight="1">
      <c r="A596" s="100" t="s">
        <v>1166</v>
      </c>
      <c r="B596" s="100" t="s">
        <v>1182</v>
      </c>
      <c r="C596" s="100" t="s">
        <v>1183</v>
      </c>
      <c r="D596" s="101">
        <v>429875.0</v>
      </c>
      <c r="E596" s="100" t="s">
        <v>1178</v>
      </c>
      <c r="F596" s="100" t="s">
        <v>837</v>
      </c>
      <c r="G596" s="100" t="s">
        <v>799</v>
      </c>
      <c r="H596" s="100" t="s">
        <v>838</v>
      </c>
      <c r="I596" s="103">
        <v>0.6041666666666666</v>
      </c>
      <c r="J596" s="103">
        <v>0.625</v>
      </c>
      <c r="K596" s="100" t="s">
        <v>1151</v>
      </c>
      <c r="L596" s="100" t="s">
        <v>1137</v>
      </c>
      <c r="M596" s="100" t="s">
        <v>298</v>
      </c>
      <c r="N596" s="100"/>
      <c r="O596" s="100"/>
      <c r="P596" s="99"/>
      <c r="Q596" s="99"/>
      <c r="R596" s="99"/>
      <c r="S596" s="99"/>
      <c r="T596" s="99"/>
      <c r="U596" s="99"/>
      <c r="V596" s="99"/>
      <c r="W596" s="99"/>
      <c r="X596" s="99"/>
      <c r="Y596" s="99"/>
    </row>
    <row r="597" ht="15.75" customHeight="1">
      <c r="A597" s="100" t="s">
        <v>1166</v>
      </c>
      <c r="B597" s="100" t="s">
        <v>1182</v>
      </c>
      <c r="C597" s="100" t="s">
        <v>1183</v>
      </c>
      <c r="D597" s="101">
        <v>416611.0</v>
      </c>
      <c r="E597" s="100" t="s">
        <v>1178</v>
      </c>
      <c r="F597" s="100" t="s">
        <v>837</v>
      </c>
      <c r="G597" s="100" t="s">
        <v>803</v>
      </c>
      <c r="H597" s="100" t="s">
        <v>838</v>
      </c>
      <c r="I597" s="103">
        <v>0.6041666666666666</v>
      </c>
      <c r="J597" s="103">
        <v>0.625</v>
      </c>
      <c r="K597" s="100" t="s">
        <v>1157</v>
      </c>
      <c r="L597" s="100" t="s">
        <v>1122</v>
      </c>
      <c r="M597" s="100" t="s">
        <v>298</v>
      </c>
      <c r="N597" s="100"/>
      <c r="O597" s="100"/>
      <c r="P597" s="99"/>
      <c r="Q597" s="99"/>
      <c r="R597" s="99"/>
      <c r="S597" s="99"/>
      <c r="T597" s="99"/>
      <c r="U597" s="99"/>
      <c r="V597" s="99"/>
      <c r="W597" s="99"/>
      <c r="X597" s="99"/>
      <c r="Y597" s="99"/>
    </row>
    <row r="598" ht="15.75" customHeight="1">
      <c r="A598" s="100" t="s">
        <v>1166</v>
      </c>
      <c r="B598" s="100" t="s">
        <v>1182</v>
      </c>
      <c r="C598" s="100" t="s">
        <v>1183</v>
      </c>
      <c r="D598" s="101">
        <v>425559.0</v>
      </c>
      <c r="E598" s="100" t="s">
        <v>1178</v>
      </c>
      <c r="F598" s="100" t="s">
        <v>837</v>
      </c>
      <c r="G598" s="100" t="s">
        <v>799</v>
      </c>
      <c r="H598" s="100" t="s">
        <v>838</v>
      </c>
      <c r="I598" s="103">
        <v>0.6458333333333334</v>
      </c>
      <c r="J598" s="103">
        <v>0.6666666666666666</v>
      </c>
      <c r="K598" s="100" t="s">
        <v>1151</v>
      </c>
      <c r="L598" s="100" t="s">
        <v>1110</v>
      </c>
      <c r="M598" s="100" t="s">
        <v>298</v>
      </c>
      <c r="N598" s="100"/>
      <c r="O598" s="100"/>
      <c r="P598" s="99"/>
      <c r="Q598" s="99"/>
      <c r="R598" s="99"/>
      <c r="S598" s="99"/>
      <c r="T598" s="99"/>
      <c r="U598" s="99"/>
      <c r="V598" s="99"/>
      <c r="W598" s="99"/>
      <c r="X598" s="99"/>
      <c r="Y598" s="99"/>
    </row>
    <row r="599" ht="15.75" customHeight="1">
      <c r="A599" s="100" t="s">
        <v>1166</v>
      </c>
      <c r="B599" s="100" t="s">
        <v>1182</v>
      </c>
      <c r="C599" s="100" t="s">
        <v>1183</v>
      </c>
      <c r="D599" s="101">
        <v>429878.0</v>
      </c>
      <c r="E599" s="100" t="s">
        <v>1178</v>
      </c>
      <c r="F599" s="100" t="s">
        <v>837</v>
      </c>
      <c r="G599" s="100" t="s">
        <v>799</v>
      </c>
      <c r="H599" s="100" t="s">
        <v>838</v>
      </c>
      <c r="I599" s="103">
        <v>0.6458333333333334</v>
      </c>
      <c r="J599" s="103">
        <v>0.6666666666666666</v>
      </c>
      <c r="K599" s="100" t="s">
        <v>1151</v>
      </c>
      <c r="L599" s="100" t="s">
        <v>1137</v>
      </c>
      <c r="M599" s="100" t="s">
        <v>298</v>
      </c>
      <c r="N599" s="100"/>
      <c r="O599" s="100"/>
      <c r="P599" s="99"/>
      <c r="Q599" s="99"/>
      <c r="R599" s="99"/>
      <c r="S599" s="99"/>
      <c r="T599" s="99"/>
      <c r="U599" s="99"/>
      <c r="V599" s="99"/>
      <c r="W599" s="99"/>
      <c r="X599" s="99"/>
      <c r="Y599" s="99"/>
    </row>
    <row r="600" ht="15.75" customHeight="1">
      <c r="A600" s="100" t="s">
        <v>1166</v>
      </c>
      <c r="B600" s="100" t="s">
        <v>1182</v>
      </c>
      <c r="C600" s="100" t="s">
        <v>1183</v>
      </c>
      <c r="D600" s="101">
        <v>425561.0</v>
      </c>
      <c r="E600" s="100" t="s">
        <v>1178</v>
      </c>
      <c r="F600" s="100" t="s">
        <v>837</v>
      </c>
      <c r="G600" s="100" t="s">
        <v>799</v>
      </c>
      <c r="H600" s="100" t="s">
        <v>838</v>
      </c>
      <c r="I600" s="103">
        <v>0.7291666666666666</v>
      </c>
      <c r="J600" s="103">
        <v>0.75</v>
      </c>
      <c r="K600" s="100" t="s">
        <v>1151</v>
      </c>
      <c r="L600" s="100" t="s">
        <v>1110</v>
      </c>
      <c r="M600" s="100" t="s">
        <v>298</v>
      </c>
      <c r="N600" s="100"/>
      <c r="O600" s="100"/>
      <c r="P600" s="99"/>
      <c r="Q600" s="99"/>
      <c r="R600" s="99"/>
      <c r="S600" s="99"/>
      <c r="T600" s="99"/>
      <c r="U600" s="99"/>
      <c r="V600" s="99"/>
      <c r="W600" s="99"/>
      <c r="X600" s="99"/>
      <c r="Y600" s="99"/>
    </row>
    <row r="601" ht="15.75" customHeight="1">
      <c r="A601" s="100" t="s">
        <v>1166</v>
      </c>
      <c r="B601" s="100" t="s">
        <v>1182</v>
      </c>
      <c r="C601" s="100" t="s">
        <v>1183</v>
      </c>
      <c r="D601" s="101">
        <v>419792.0</v>
      </c>
      <c r="E601" s="100" t="s">
        <v>1178</v>
      </c>
      <c r="F601" s="100" t="s">
        <v>1179</v>
      </c>
      <c r="G601" s="100" t="s">
        <v>1009</v>
      </c>
      <c r="H601" s="100" t="s">
        <v>838</v>
      </c>
      <c r="I601" s="103">
        <v>0.75</v>
      </c>
      <c r="J601" s="103">
        <v>0.7708333333333334</v>
      </c>
      <c r="K601" s="100" t="s">
        <v>1157</v>
      </c>
      <c r="L601" s="100" t="s">
        <v>1121</v>
      </c>
      <c r="M601" s="100" t="s">
        <v>298</v>
      </c>
      <c r="N601" s="100"/>
      <c r="O601" s="100"/>
      <c r="P601" s="99"/>
      <c r="Q601" s="99"/>
      <c r="R601" s="99"/>
      <c r="S601" s="99"/>
      <c r="T601" s="99"/>
      <c r="U601" s="99"/>
      <c r="V601" s="99"/>
      <c r="W601" s="99"/>
      <c r="X601" s="99"/>
      <c r="Y601" s="99"/>
    </row>
    <row r="602" ht="15.75" customHeight="1">
      <c r="A602" s="100" t="s">
        <v>1166</v>
      </c>
      <c r="B602" s="100" t="s">
        <v>1182</v>
      </c>
      <c r="C602" s="100" t="s">
        <v>1183</v>
      </c>
      <c r="D602" s="101">
        <v>419794.0</v>
      </c>
      <c r="E602" s="100" t="s">
        <v>1178</v>
      </c>
      <c r="F602" s="100" t="s">
        <v>837</v>
      </c>
      <c r="G602" s="100" t="s">
        <v>803</v>
      </c>
      <c r="H602" s="100" t="s">
        <v>838</v>
      </c>
      <c r="I602" s="103">
        <v>0.7708333333333334</v>
      </c>
      <c r="J602" s="103">
        <v>0.7916666666666666</v>
      </c>
      <c r="K602" s="100" t="s">
        <v>1157</v>
      </c>
      <c r="L602" s="100" t="s">
        <v>1121</v>
      </c>
      <c r="M602" s="100" t="s">
        <v>298</v>
      </c>
      <c r="N602" s="100"/>
      <c r="O602" s="100"/>
      <c r="P602" s="99"/>
      <c r="Q602" s="99"/>
      <c r="R602" s="99"/>
      <c r="S602" s="99"/>
      <c r="T602" s="99"/>
      <c r="U602" s="99"/>
      <c r="V602" s="99"/>
      <c r="W602" s="99"/>
      <c r="X602" s="99"/>
      <c r="Y602" s="99"/>
    </row>
    <row r="603" ht="15.75" customHeight="1">
      <c r="A603" s="100" t="s">
        <v>1166</v>
      </c>
      <c r="B603" s="100" t="s">
        <v>1184</v>
      </c>
      <c r="C603" s="100" t="s">
        <v>1185</v>
      </c>
      <c r="D603" s="101">
        <v>415521.0</v>
      </c>
      <c r="E603" s="100" t="s">
        <v>1178</v>
      </c>
      <c r="F603" s="100" t="s">
        <v>1126</v>
      </c>
      <c r="G603" s="100" t="s">
        <v>866</v>
      </c>
      <c r="H603" s="100" t="s">
        <v>1127</v>
      </c>
      <c r="I603" s="103">
        <v>0.7291666666666666</v>
      </c>
      <c r="J603" s="103">
        <v>0.75</v>
      </c>
      <c r="K603" s="100" t="s">
        <v>1163</v>
      </c>
      <c r="L603" s="100" t="s">
        <v>1129</v>
      </c>
      <c r="M603" s="100" t="s">
        <v>871</v>
      </c>
      <c r="O603" s="100"/>
      <c r="P603" s="99"/>
      <c r="Q603" s="99"/>
      <c r="R603" s="99"/>
      <c r="S603" s="99"/>
      <c r="T603" s="99"/>
      <c r="U603" s="99"/>
      <c r="V603" s="99"/>
      <c r="W603" s="99"/>
      <c r="X603" s="99"/>
      <c r="Y603" s="99"/>
    </row>
    <row r="604" ht="15.75" customHeight="1">
      <c r="A604" s="100" t="s">
        <v>1166</v>
      </c>
      <c r="B604" s="100" t="s">
        <v>1184</v>
      </c>
      <c r="C604" s="100" t="s">
        <v>1185</v>
      </c>
      <c r="D604" s="101">
        <v>415700.0</v>
      </c>
      <c r="E604" s="100" t="s">
        <v>1178</v>
      </c>
      <c r="F604" s="100" t="s">
        <v>1131</v>
      </c>
      <c r="G604" s="100" t="s">
        <v>866</v>
      </c>
      <c r="H604" s="100" t="s">
        <v>1013</v>
      </c>
      <c r="I604" s="103">
        <v>0.7291666666666666</v>
      </c>
      <c r="J604" s="103">
        <v>0.75</v>
      </c>
      <c r="K604" s="100" t="s">
        <v>1163</v>
      </c>
      <c r="L604" s="100" t="s">
        <v>1129</v>
      </c>
      <c r="M604" s="100" t="s">
        <v>871</v>
      </c>
      <c r="O604" s="100"/>
      <c r="P604" s="99"/>
      <c r="Q604" s="99"/>
      <c r="R604" s="99"/>
      <c r="S604" s="99"/>
      <c r="T604" s="99"/>
      <c r="U604" s="99"/>
      <c r="V604" s="99"/>
      <c r="W604" s="99"/>
      <c r="X604" s="99"/>
      <c r="Y604" s="99"/>
    </row>
    <row r="605" ht="15.75" customHeight="1">
      <c r="A605" s="100" t="s">
        <v>1169</v>
      </c>
      <c r="B605" s="100" t="s">
        <v>1170</v>
      </c>
      <c r="C605" s="100" t="s">
        <v>1186</v>
      </c>
      <c r="D605" s="101">
        <v>419796.0</v>
      </c>
      <c r="E605" s="100" t="s">
        <v>1178</v>
      </c>
      <c r="F605" s="100" t="s">
        <v>810</v>
      </c>
      <c r="G605" s="100" t="s">
        <v>803</v>
      </c>
      <c r="H605" s="100" t="s">
        <v>811</v>
      </c>
      <c r="I605" s="103">
        <v>0.6875</v>
      </c>
      <c r="J605" s="103">
        <v>0.7083333333333334</v>
      </c>
      <c r="K605" s="100" t="s">
        <v>1157</v>
      </c>
      <c r="L605" s="100" t="s">
        <v>1111</v>
      </c>
      <c r="M605" s="100" t="s">
        <v>298</v>
      </c>
      <c r="N605" s="100"/>
      <c r="O605" s="100"/>
      <c r="P605" s="99"/>
      <c r="Q605" s="99"/>
      <c r="R605" s="99"/>
      <c r="S605" s="99"/>
      <c r="T605" s="99"/>
      <c r="U605" s="99"/>
      <c r="V605" s="99"/>
      <c r="W605" s="99"/>
      <c r="X605" s="99"/>
      <c r="Y605" s="99"/>
    </row>
    <row r="606" ht="15.75" customHeight="1">
      <c r="A606" s="100" t="s">
        <v>1169</v>
      </c>
      <c r="B606" s="100" t="s">
        <v>1170</v>
      </c>
      <c r="C606" s="100" t="s">
        <v>1186</v>
      </c>
      <c r="D606" s="101">
        <v>419811.0</v>
      </c>
      <c r="E606" s="100" t="s">
        <v>1178</v>
      </c>
      <c r="F606" s="100" t="s">
        <v>810</v>
      </c>
      <c r="G606" s="100" t="s">
        <v>803</v>
      </c>
      <c r="H606" s="100" t="s">
        <v>811</v>
      </c>
      <c r="I606" s="103">
        <v>0.7083333333333334</v>
      </c>
      <c r="J606" s="103">
        <v>0.7291666666666666</v>
      </c>
      <c r="K606" s="100" t="s">
        <v>1157</v>
      </c>
      <c r="L606" s="100" t="s">
        <v>1111</v>
      </c>
      <c r="M606" s="100" t="s">
        <v>298</v>
      </c>
      <c r="N606" s="100"/>
      <c r="O606" s="100"/>
      <c r="P606" s="99"/>
      <c r="Q606" s="99"/>
      <c r="R606" s="99"/>
      <c r="S606" s="99"/>
      <c r="T606" s="99"/>
      <c r="U606" s="99"/>
      <c r="V606" s="99"/>
      <c r="W606" s="99"/>
      <c r="X606" s="99"/>
      <c r="Y606" s="99"/>
    </row>
    <row r="607" ht="15.75" customHeight="1">
      <c r="A607" s="100" t="s">
        <v>1169</v>
      </c>
      <c r="B607" s="100" t="s">
        <v>1170</v>
      </c>
      <c r="C607" s="100" t="s">
        <v>1186</v>
      </c>
      <c r="D607" s="101">
        <v>415774.0</v>
      </c>
      <c r="E607" s="100" t="s">
        <v>1178</v>
      </c>
      <c r="F607" s="100" t="s">
        <v>1158</v>
      </c>
      <c r="G607" s="100" t="s">
        <v>1009</v>
      </c>
      <c r="H607" s="100" t="s">
        <v>811</v>
      </c>
      <c r="I607" s="103">
        <v>0.7083333333333334</v>
      </c>
      <c r="J607" s="103">
        <v>0.7291666666666666</v>
      </c>
      <c r="K607" s="100" t="s">
        <v>1157</v>
      </c>
      <c r="L607" s="100" t="s">
        <v>1115</v>
      </c>
      <c r="M607" s="100" t="s">
        <v>298</v>
      </c>
      <c r="N607" s="100"/>
      <c r="O607" s="100"/>
      <c r="P607" s="99"/>
      <c r="Q607" s="99"/>
      <c r="R607" s="99"/>
      <c r="S607" s="99"/>
      <c r="T607" s="99"/>
      <c r="U607" s="99"/>
      <c r="V607" s="99"/>
      <c r="W607" s="99"/>
      <c r="X607" s="99"/>
      <c r="Y607" s="99"/>
    </row>
    <row r="608" ht="15.75" customHeight="1">
      <c r="A608" s="100" t="s">
        <v>1169</v>
      </c>
      <c r="B608" s="100" t="s">
        <v>1170</v>
      </c>
      <c r="C608" s="100" t="s">
        <v>1186</v>
      </c>
      <c r="D608" s="101">
        <v>415852.0</v>
      </c>
      <c r="E608" s="100" t="s">
        <v>1178</v>
      </c>
      <c r="F608" s="100" t="s">
        <v>810</v>
      </c>
      <c r="G608" s="100" t="s">
        <v>803</v>
      </c>
      <c r="H608" s="100" t="s">
        <v>811</v>
      </c>
      <c r="I608" s="103">
        <v>0.7291666666666666</v>
      </c>
      <c r="J608" s="103">
        <v>0.75</v>
      </c>
      <c r="K608" s="100" t="s">
        <v>1157</v>
      </c>
      <c r="L608" s="100" t="s">
        <v>1110</v>
      </c>
      <c r="M608" s="100" t="s">
        <v>298</v>
      </c>
      <c r="N608" s="100"/>
      <c r="O608" s="100"/>
      <c r="P608" s="99"/>
      <c r="Q608" s="99"/>
      <c r="R608" s="99"/>
      <c r="S608" s="99"/>
      <c r="T608" s="99"/>
      <c r="U608" s="99"/>
      <c r="V608" s="99"/>
      <c r="W608" s="99"/>
      <c r="X608" s="99"/>
      <c r="Y608" s="99"/>
    </row>
    <row r="609" ht="15.75" customHeight="1">
      <c r="A609" s="100" t="s">
        <v>1169</v>
      </c>
      <c r="B609" s="100" t="s">
        <v>1170</v>
      </c>
      <c r="C609" s="100" t="s">
        <v>1186</v>
      </c>
      <c r="D609" s="101">
        <v>419812.0</v>
      </c>
      <c r="E609" s="100" t="s">
        <v>1178</v>
      </c>
      <c r="F609" s="100" t="s">
        <v>810</v>
      </c>
      <c r="G609" s="100" t="s">
        <v>803</v>
      </c>
      <c r="H609" s="100" t="s">
        <v>811</v>
      </c>
      <c r="I609" s="103">
        <v>0.7291666666666666</v>
      </c>
      <c r="J609" s="103">
        <v>0.75</v>
      </c>
      <c r="K609" s="100" t="s">
        <v>1157</v>
      </c>
      <c r="L609" s="100" t="s">
        <v>1111</v>
      </c>
      <c r="M609" s="100" t="s">
        <v>298</v>
      </c>
      <c r="N609" s="100"/>
      <c r="O609" s="100"/>
      <c r="P609" s="99"/>
      <c r="Q609" s="99"/>
      <c r="R609" s="99"/>
      <c r="S609" s="99"/>
      <c r="T609" s="99"/>
      <c r="U609" s="99"/>
      <c r="V609" s="99"/>
      <c r="W609" s="99"/>
      <c r="X609" s="99"/>
      <c r="Y609" s="99"/>
    </row>
    <row r="610" ht="15.75" customHeight="1">
      <c r="A610" s="100" t="s">
        <v>1169</v>
      </c>
      <c r="B610" s="100" t="s">
        <v>1170</v>
      </c>
      <c r="C610" s="100" t="s">
        <v>1186</v>
      </c>
      <c r="D610" s="101">
        <v>419813.0</v>
      </c>
      <c r="E610" s="100" t="s">
        <v>1178</v>
      </c>
      <c r="F610" s="100" t="s">
        <v>810</v>
      </c>
      <c r="G610" s="100" t="s">
        <v>803</v>
      </c>
      <c r="H610" s="100" t="s">
        <v>811</v>
      </c>
      <c r="I610" s="103">
        <v>0.7708333333333334</v>
      </c>
      <c r="J610" s="103">
        <v>0.7916666666666666</v>
      </c>
      <c r="K610" s="100" t="s">
        <v>1157</v>
      </c>
      <c r="L610" s="100" t="s">
        <v>1111</v>
      </c>
      <c r="M610" s="100" t="s">
        <v>298</v>
      </c>
      <c r="N610" s="100"/>
      <c r="O610" s="100"/>
      <c r="P610" s="99"/>
      <c r="Q610" s="99"/>
      <c r="R610" s="99"/>
      <c r="S610" s="99"/>
      <c r="T610" s="99"/>
      <c r="U610" s="99"/>
      <c r="V610" s="99"/>
      <c r="W610" s="99"/>
      <c r="X610" s="99"/>
      <c r="Y610" s="99"/>
    </row>
    <row r="611" ht="15.75" customHeight="1">
      <c r="A611" s="100" t="s">
        <v>1169</v>
      </c>
      <c r="B611" s="100" t="s">
        <v>1170</v>
      </c>
      <c r="C611" s="100" t="s">
        <v>1186</v>
      </c>
      <c r="D611" s="101">
        <v>415781.0</v>
      </c>
      <c r="E611" s="100" t="s">
        <v>1178</v>
      </c>
      <c r="F611" s="100" t="s">
        <v>810</v>
      </c>
      <c r="G611" s="100" t="s">
        <v>803</v>
      </c>
      <c r="H611" s="100" t="s">
        <v>811</v>
      </c>
      <c r="I611" s="103">
        <v>0.7708333333333334</v>
      </c>
      <c r="J611" s="103">
        <v>0.7916666666666666</v>
      </c>
      <c r="K611" s="100" t="s">
        <v>1157</v>
      </c>
      <c r="L611" s="100" t="s">
        <v>1115</v>
      </c>
      <c r="M611" s="100" t="s">
        <v>298</v>
      </c>
      <c r="N611" s="100"/>
      <c r="O611" s="100"/>
      <c r="P611" s="99"/>
      <c r="Q611" s="99"/>
      <c r="R611" s="99"/>
      <c r="S611" s="99"/>
      <c r="T611" s="99"/>
      <c r="U611" s="99"/>
      <c r="V611" s="99"/>
      <c r="W611" s="99"/>
      <c r="X611" s="99"/>
      <c r="Y611" s="99"/>
    </row>
    <row r="612" ht="15.75" customHeight="1">
      <c r="A612" s="100" t="s">
        <v>1169</v>
      </c>
      <c r="B612" s="100" t="s">
        <v>1170</v>
      </c>
      <c r="C612" s="100" t="s">
        <v>1186</v>
      </c>
      <c r="D612" s="101">
        <v>414830.0</v>
      </c>
      <c r="E612" s="100" t="s">
        <v>1178</v>
      </c>
      <c r="F612" s="100" t="s">
        <v>821</v>
      </c>
      <c r="G612" s="100" t="s">
        <v>799</v>
      </c>
      <c r="H612" s="100" t="s">
        <v>822</v>
      </c>
      <c r="I612" s="103">
        <v>0.7118055555555556</v>
      </c>
      <c r="J612" s="103">
        <v>0.7326388888888888</v>
      </c>
      <c r="K612" s="100" t="s">
        <v>1151</v>
      </c>
      <c r="L612" s="100" t="s">
        <v>1113</v>
      </c>
      <c r="M612" s="100" t="s">
        <v>298</v>
      </c>
      <c r="N612" s="100"/>
      <c r="O612" s="100"/>
      <c r="P612" s="99"/>
      <c r="Q612" s="99"/>
      <c r="R612" s="99"/>
      <c r="S612" s="99"/>
      <c r="T612" s="99"/>
      <c r="U612" s="99"/>
      <c r="V612" s="99"/>
      <c r="W612" s="99"/>
      <c r="X612" s="99"/>
      <c r="Y612" s="99"/>
    </row>
    <row r="613" ht="15.75" customHeight="1">
      <c r="A613" s="100" t="s">
        <v>1169</v>
      </c>
      <c r="B613" s="100" t="s">
        <v>1170</v>
      </c>
      <c r="C613" s="100" t="s">
        <v>1186</v>
      </c>
      <c r="D613" s="101">
        <v>415274.0</v>
      </c>
      <c r="E613" s="100" t="s">
        <v>1178</v>
      </c>
      <c r="F613" s="100" t="s">
        <v>821</v>
      </c>
      <c r="G613" s="100" t="s">
        <v>799</v>
      </c>
      <c r="H613" s="100" t="s">
        <v>822</v>
      </c>
      <c r="I613" s="103">
        <v>0.71875</v>
      </c>
      <c r="J613" s="103">
        <v>0.7395833333333334</v>
      </c>
      <c r="K613" s="100" t="s">
        <v>1151</v>
      </c>
      <c r="L613" s="100" t="s">
        <v>1119</v>
      </c>
      <c r="M613" s="100" t="s">
        <v>298</v>
      </c>
      <c r="N613" s="100"/>
      <c r="O613" s="100"/>
      <c r="P613" s="99"/>
      <c r="Q613" s="99"/>
      <c r="R613" s="99"/>
      <c r="S613" s="99"/>
      <c r="T613" s="99"/>
      <c r="U613" s="99"/>
      <c r="V613" s="99"/>
      <c r="W613" s="99"/>
      <c r="X613" s="99"/>
      <c r="Y613" s="99"/>
    </row>
    <row r="614" ht="15.75" customHeight="1">
      <c r="A614" s="100" t="s">
        <v>1169</v>
      </c>
      <c r="B614" s="100" t="s">
        <v>1170</v>
      </c>
      <c r="C614" s="100" t="s">
        <v>1186</v>
      </c>
      <c r="D614" s="101">
        <v>415431.0</v>
      </c>
      <c r="E614" s="100" t="s">
        <v>1178</v>
      </c>
      <c r="F614" s="100" t="s">
        <v>821</v>
      </c>
      <c r="G614" s="100" t="s">
        <v>799</v>
      </c>
      <c r="H614" s="100" t="s">
        <v>822</v>
      </c>
      <c r="I614" s="103">
        <v>0.7326388888888888</v>
      </c>
      <c r="J614" s="103">
        <v>0.7534722222222222</v>
      </c>
      <c r="K614" s="100" t="s">
        <v>1151</v>
      </c>
      <c r="L614" s="100" t="s">
        <v>1113</v>
      </c>
      <c r="M614" s="100" t="s">
        <v>298</v>
      </c>
      <c r="N614" s="100"/>
      <c r="O614" s="100"/>
      <c r="P614" s="99"/>
      <c r="Q614" s="99"/>
      <c r="R614" s="99"/>
      <c r="S614" s="99"/>
      <c r="T614" s="99"/>
      <c r="U614" s="99"/>
      <c r="V614" s="99"/>
      <c r="W614" s="99"/>
      <c r="X614" s="99"/>
      <c r="Y614" s="99"/>
    </row>
    <row r="615" ht="15.75" customHeight="1">
      <c r="A615" s="100" t="s">
        <v>1169</v>
      </c>
      <c r="B615" s="100" t="s">
        <v>1170</v>
      </c>
      <c r="C615" s="100" t="s">
        <v>1186</v>
      </c>
      <c r="D615" s="101">
        <v>415442.0</v>
      </c>
      <c r="E615" s="100" t="s">
        <v>1178</v>
      </c>
      <c r="F615" s="100" t="s">
        <v>821</v>
      </c>
      <c r="G615" s="100" t="s">
        <v>799</v>
      </c>
      <c r="H615" s="100" t="s">
        <v>822</v>
      </c>
      <c r="I615" s="103">
        <v>0.7534722222222222</v>
      </c>
      <c r="J615" s="103">
        <v>0.7743055555555556</v>
      </c>
      <c r="K615" s="100" t="s">
        <v>1151</v>
      </c>
      <c r="L615" s="100" t="s">
        <v>1113</v>
      </c>
      <c r="M615" s="100" t="s">
        <v>298</v>
      </c>
      <c r="N615" s="100"/>
      <c r="O615" s="100"/>
      <c r="P615" s="99"/>
      <c r="Q615" s="99"/>
      <c r="R615" s="99"/>
      <c r="S615" s="99"/>
      <c r="T615" s="99"/>
      <c r="U615" s="99"/>
      <c r="V615" s="99"/>
      <c r="W615" s="99"/>
      <c r="X615" s="99"/>
      <c r="Y615" s="99"/>
    </row>
    <row r="616" ht="15.75" customHeight="1">
      <c r="A616" s="100" t="s">
        <v>1169</v>
      </c>
      <c r="B616" s="100" t="s">
        <v>1170</v>
      </c>
      <c r="C616" s="100" t="s">
        <v>1186</v>
      </c>
      <c r="D616" s="101">
        <v>422043.0</v>
      </c>
      <c r="E616" s="100" t="s">
        <v>1178</v>
      </c>
      <c r="F616" s="100" t="s">
        <v>1159</v>
      </c>
      <c r="G616" s="100" t="s">
        <v>1009</v>
      </c>
      <c r="H616" s="100" t="s">
        <v>822</v>
      </c>
      <c r="I616" s="103">
        <v>0.7638888888888888</v>
      </c>
      <c r="J616" s="103">
        <v>0.7847222222222222</v>
      </c>
      <c r="K616" s="100" t="s">
        <v>1160</v>
      </c>
      <c r="L616" s="100" t="s">
        <v>1118</v>
      </c>
      <c r="M616" s="100" t="s">
        <v>298</v>
      </c>
      <c r="N616" s="100"/>
      <c r="O616" s="100"/>
      <c r="P616" s="99"/>
      <c r="Q616" s="99"/>
      <c r="R616" s="99"/>
      <c r="S616" s="99"/>
      <c r="T616" s="99"/>
      <c r="U616" s="99"/>
      <c r="V616" s="99"/>
      <c r="W616" s="99"/>
      <c r="X616" s="99"/>
      <c r="Y616" s="99"/>
    </row>
    <row r="617" ht="15.75" customHeight="1">
      <c r="A617" s="100" t="s">
        <v>1169</v>
      </c>
      <c r="B617" s="100" t="s">
        <v>1170</v>
      </c>
      <c r="C617" s="100" t="s">
        <v>1186</v>
      </c>
      <c r="D617" s="101">
        <v>422048.0</v>
      </c>
      <c r="E617" s="100" t="s">
        <v>1178</v>
      </c>
      <c r="F617" s="100" t="s">
        <v>1159</v>
      </c>
      <c r="G617" s="100" t="s">
        <v>1009</v>
      </c>
      <c r="H617" s="100" t="s">
        <v>822</v>
      </c>
      <c r="I617" s="103">
        <v>0.8055555555555556</v>
      </c>
      <c r="J617" s="103">
        <v>0.8263888888888888</v>
      </c>
      <c r="K617" s="100" t="s">
        <v>1160</v>
      </c>
      <c r="L617" s="100" t="s">
        <v>1118</v>
      </c>
      <c r="M617" s="100" t="s">
        <v>298</v>
      </c>
      <c r="N617" s="100"/>
      <c r="O617" s="100"/>
      <c r="P617" s="99"/>
      <c r="Q617" s="99"/>
      <c r="R617" s="99"/>
      <c r="S617" s="99"/>
      <c r="T617" s="99"/>
      <c r="U617" s="99"/>
      <c r="V617" s="99"/>
      <c r="W617" s="99"/>
      <c r="X617" s="99"/>
      <c r="Y617" s="99"/>
    </row>
    <row r="618" ht="15.75" customHeight="1">
      <c r="A618" s="100" t="s">
        <v>1169</v>
      </c>
      <c r="B618" s="100" t="s">
        <v>1170</v>
      </c>
      <c r="C618" s="100" t="s">
        <v>1186</v>
      </c>
      <c r="D618" s="101">
        <v>419815.0</v>
      </c>
      <c r="E618" s="100" t="s">
        <v>1178</v>
      </c>
      <c r="F618" s="100" t="s">
        <v>827</v>
      </c>
      <c r="G618" s="100" t="s">
        <v>799</v>
      </c>
      <c r="H618" s="100" t="s">
        <v>828</v>
      </c>
      <c r="I618" s="103">
        <v>0.6875</v>
      </c>
      <c r="J618" s="103">
        <v>0.7083333333333334</v>
      </c>
      <c r="K618" s="100" t="s">
        <v>1151</v>
      </c>
      <c r="L618" s="100" t="s">
        <v>1111</v>
      </c>
      <c r="M618" s="100" t="s">
        <v>298</v>
      </c>
      <c r="N618" s="100"/>
      <c r="O618" s="100"/>
      <c r="P618" s="99"/>
      <c r="Q618" s="99"/>
      <c r="R618" s="99"/>
      <c r="S618" s="99"/>
      <c r="T618" s="99"/>
      <c r="U618" s="99"/>
      <c r="V618" s="99"/>
      <c r="W618" s="99"/>
      <c r="X618" s="99"/>
      <c r="Y618" s="99"/>
    </row>
    <row r="619" ht="15.75" customHeight="1">
      <c r="A619" s="100" t="s">
        <v>1169</v>
      </c>
      <c r="B619" s="100" t="s">
        <v>1170</v>
      </c>
      <c r="C619" s="100" t="s">
        <v>1186</v>
      </c>
      <c r="D619" s="101">
        <v>429920.0</v>
      </c>
      <c r="E619" s="100" t="s">
        <v>1178</v>
      </c>
      <c r="F619" s="100" t="s">
        <v>827</v>
      </c>
      <c r="G619" s="100" t="s">
        <v>799</v>
      </c>
      <c r="H619" s="100" t="s">
        <v>828</v>
      </c>
      <c r="I619" s="103">
        <v>0.7083333333333334</v>
      </c>
      <c r="J619" s="103">
        <v>0.7291666666666666</v>
      </c>
      <c r="K619" s="100" t="s">
        <v>1151</v>
      </c>
      <c r="L619" s="100" t="s">
        <v>1137</v>
      </c>
      <c r="M619" s="100" t="s">
        <v>298</v>
      </c>
      <c r="N619" s="100"/>
      <c r="O619" s="100"/>
      <c r="P619" s="99"/>
      <c r="Q619" s="99"/>
      <c r="R619" s="99"/>
      <c r="S619" s="99"/>
      <c r="T619" s="99"/>
      <c r="U619" s="99"/>
      <c r="V619" s="99"/>
      <c r="W619" s="99"/>
      <c r="X619" s="99"/>
      <c r="Y619" s="99"/>
    </row>
    <row r="620" ht="15.75" customHeight="1">
      <c r="A620" s="100" t="s">
        <v>1169</v>
      </c>
      <c r="B620" s="100" t="s">
        <v>1170</v>
      </c>
      <c r="C620" s="100" t="s">
        <v>1186</v>
      </c>
      <c r="D620" s="101">
        <v>419819.0</v>
      </c>
      <c r="E620" s="100" t="s">
        <v>1178</v>
      </c>
      <c r="F620" s="100" t="s">
        <v>827</v>
      </c>
      <c r="G620" s="100" t="s">
        <v>799</v>
      </c>
      <c r="H620" s="100" t="s">
        <v>828</v>
      </c>
      <c r="I620" s="103">
        <v>0.7291666666666666</v>
      </c>
      <c r="J620" s="103">
        <v>0.75</v>
      </c>
      <c r="K620" s="100" t="s">
        <v>1151</v>
      </c>
      <c r="L620" s="100" t="s">
        <v>1111</v>
      </c>
      <c r="M620" s="100" t="s">
        <v>298</v>
      </c>
      <c r="N620" s="100"/>
      <c r="O620" s="100"/>
      <c r="P620" s="99"/>
      <c r="Q620" s="99"/>
      <c r="R620" s="99"/>
      <c r="S620" s="99"/>
      <c r="T620" s="99"/>
      <c r="U620" s="99"/>
      <c r="V620" s="99"/>
      <c r="W620" s="99"/>
      <c r="X620" s="99"/>
      <c r="Y620" s="99"/>
    </row>
    <row r="621" ht="15.75" customHeight="1">
      <c r="A621" s="100" t="s">
        <v>1169</v>
      </c>
      <c r="B621" s="100" t="s">
        <v>1170</v>
      </c>
      <c r="C621" s="100" t="s">
        <v>1186</v>
      </c>
      <c r="D621" s="101">
        <v>419825.0</v>
      </c>
      <c r="E621" s="100" t="s">
        <v>1178</v>
      </c>
      <c r="F621" s="100" t="s">
        <v>827</v>
      </c>
      <c r="G621" s="100" t="s">
        <v>799</v>
      </c>
      <c r="H621" s="100" t="s">
        <v>828</v>
      </c>
      <c r="I621" s="103">
        <v>0.75</v>
      </c>
      <c r="J621" s="103">
        <v>0.7708333333333334</v>
      </c>
      <c r="K621" s="100" t="s">
        <v>1151</v>
      </c>
      <c r="L621" s="100" t="s">
        <v>1111</v>
      </c>
      <c r="M621" s="100" t="s">
        <v>298</v>
      </c>
      <c r="N621" s="100"/>
      <c r="O621" s="100"/>
      <c r="P621" s="99"/>
      <c r="Q621" s="99"/>
      <c r="R621" s="99"/>
      <c r="S621" s="99"/>
      <c r="T621" s="99"/>
      <c r="U621" s="99"/>
      <c r="V621" s="99"/>
      <c r="W621" s="99"/>
      <c r="X621" s="99"/>
      <c r="Y621" s="99"/>
    </row>
    <row r="622" ht="15.75" customHeight="1">
      <c r="A622" s="100" t="s">
        <v>1169</v>
      </c>
      <c r="B622" s="100" t="s">
        <v>1170</v>
      </c>
      <c r="C622" s="100" t="s">
        <v>1186</v>
      </c>
      <c r="D622" s="101">
        <v>419830.0</v>
      </c>
      <c r="E622" s="100" t="s">
        <v>1178</v>
      </c>
      <c r="F622" s="100" t="s">
        <v>827</v>
      </c>
      <c r="G622" s="100" t="s">
        <v>799</v>
      </c>
      <c r="H622" s="100" t="s">
        <v>828</v>
      </c>
      <c r="I622" s="103">
        <v>0.7708333333333334</v>
      </c>
      <c r="J622" s="103">
        <v>0.7916666666666666</v>
      </c>
      <c r="K622" s="100" t="s">
        <v>1151</v>
      </c>
      <c r="L622" s="100" t="s">
        <v>1111</v>
      </c>
      <c r="M622" s="100" t="s">
        <v>298</v>
      </c>
      <c r="N622" s="100"/>
      <c r="O622" s="100"/>
      <c r="P622" s="99"/>
      <c r="Q622" s="99"/>
      <c r="R622" s="99"/>
      <c r="S622" s="99"/>
      <c r="T622" s="99"/>
      <c r="U622" s="99"/>
      <c r="V622" s="99"/>
      <c r="W622" s="99"/>
      <c r="X622" s="99"/>
      <c r="Y622" s="99"/>
    </row>
    <row r="623" ht="15.75" customHeight="1">
      <c r="A623" s="100" t="s">
        <v>1169</v>
      </c>
      <c r="B623" s="100" t="s">
        <v>1170</v>
      </c>
      <c r="C623" s="100" t="s">
        <v>1186</v>
      </c>
      <c r="D623" s="101">
        <v>429967.0</v>
      </c>
      <c r="E623" s="100" t="s">
        <v>1178</v>
      </c>
      <c r="F623" s="100" t="s">
        <v>827</v>
      </c>
      <c r="G623" s="100" t="s">
        <v>799</v>
      </c>
      <c r="H623" s="100" t="s">
        <v>828</v>
      </c>
      <c r="I623" s="103">
        <v>0.7708333333333334</v>
      </c>
      <c r="J623" s="103">
        <v>0.7916666666666666</v>
      </c>
      <c r="K623" s="100" t="s">
        <v>1151</v>
      </c>
      <c r="L623" s="100" t="s">
        <v>1137</v>
      </c>
      <c r="M623" s="100" t="s">
        <v>298</v>
      </c>
      <c r="N623" s="100"/>
      <c r="O623" s="100"/>
      <c r="P623" s="99"/>
      <c r="Q623" s="99"/>
      <c r="R623" s="99"/>
      <c r="S623" s="99"/>
      <c r="T623" s="99"/>
      <c r="U623" s="99"/>
      <c r="V623" s="99"/>
      <c r="W623" s="99"/>
      <c r="X623" s="99"/>
      <c r="Y623" s="99"/>
    </row>
    <row r="624" ht="15.75" customHeight="1">
      <c r="A624" s="100" t="s">
        <v>1169</v>
      </c>
      <c r="B624" s="100" t="s">
        <v>1170</v>
      </c>
      <c r="C624" s="100" t="s">
        <v>1186</v>
      </c>
      <c r="D624" s="101">
        <v>429968.0</v>
      </c>
      <c r="E624" s="100" t="s">
        <v>1178</v>
      </c>
      <c r="F624" s="100" t="s">
        <v>827</v>
      </c>
      <c r="G624" s="100" t="s">
        <v>799</v>
      </c>
      <c r="H624" s="100" t="s">
        <v>828</v>
      </c>
      <c r="I624" s="103">
        <v>0.7916666666666666</v>
      </c>
      <c r="J624" s="103">
        <v>0.8125</v>
      </c>
      <c r="K624" s="100" t="s">
        <v>1151</v>
      </c>
      <c r="L624" s="100" t="s">
        <v>1137</v>
      </c>
      <c r="M624" s="100" t="s">
        <v>298</v>
      </c>
      <c r="N624" s="100"/>
      <c r="O624" s="100"/>
      <c r="P624" s="99"/>
      <c r="Q624" s="99"/>
      <c r="R624" s="99"/>
      <c r="S624" s="99"/>
      <c r="T624" s="99"/>
      <c r="U624" s="99"/>
      <c r="V624" s="99"/>
      <c r="W624" s="99"/>
      <c r="X624" s="99"/>
      <c r="Y624" s="99"/>
    </row>
    <row r="625" ht="15.75" customHeight="1">
      <c r="A625" s="100" t="s">
        <v>1169</v>
      </c>
      <c r="B625" s="100" t="s">
        <v>1170</v>
      </c>
      <c r="C625" s="100" t="s">
        <v>1186</v>
      </c>
      <c r="D625" s="101">
        <v>424297.0</v>
      </c>
      <c r="E625" s="100" t="s">
        <v>1178</v>
      </c>
      <c r="F625" s="100" t="s">
        <v>1136</v>
      </c>
      <c r="G625" s="100" t="s">
        <v>1009</v>
      </c>
      <c r="H625" s="100" t="s">
        <v>832</v>
      </c>
      <c r="I625" s="103">
        <v>0.7013888888888888</v>
      </c>
      <c r="J625" s="103">
        <v>0.7222222222222222</v>
      </c>
      <c r="K625" s="100" t="s">
        <v>1160</v>
      </c>
      <c r="L625" s="100" t="s">
        <v>1118</v>
      </c>
      <c r="M625" s="100" t="s">
        <v>298</v>
      </c>
      <c r="N625" s="100"/>
      <c r="O625" s="100"/>
      <c r="P625" s="99"/>
      <c r="Q625" s="99"/>
      <c r="R625" s="99"/>
      <c r="S625" s="99"/>
      <c r="T625" s="99"/>
      <c r="U625" s="99"/>
      <c r="V625" s="99"/>
      <c r="W625" s="99"/>
      <c r="X625" s="99"/>
      <c r="Y625" s="99"/>
    </row>
    <row r="626" ht="15.75" customHeight="1">
      <c r="A626" s="100" t="s">
        <v>1169</v>
      </c>
      <c r="B626" s="100" t="s">
        <v>1170</v>
      </c>
      <c r="C626" s="100" t="s">
        <v>1186</v>
      </c>
      <c r="D626" s="101">
        <v>416616.0</v>
      </c>
      <c r="E626" s="100" t="s">
        <v>1178</v>
      </c>
      <c r="F626" s="100" t="s">
        <v>831</v>
      </c>
      <c r="G626" s="100" t="s">
        <v>799</v>
      </c>
      <c r="H626" s="100" t="s">
        <v>832</v>
      </c>
      <c r="I626" s="103">
        <v>0.7118055555555556</v>
      </c>
      <c r="J626" s="103">
        <v>0.7326388888888888</v>
      </c>
      <c r="K626" s="100" t="s">
        <v>1151</v>
      </c>
      <c r="L626" s="100" t="s">
        <v>1113</v>
      </c>
      <c r="M626" s="100" t="s">
        <v>298</v>
      </c>
      <c r="N626" s="100"/>
      <c r="O626" s="100"/>
      <c r="P626" s="99"/>
      <c r="Q626" s="99"/>
      <c r="R626" s="99"/>
      <c r="S626" s="99"/>
      <c r="T626" s="99"/>
      <c r="U626" s="99"/>
      <c r="V626" s="99"/>
      <c r="W626" s="99"/>
      <c r="X626" s="99"/>
      <c r="Y626" s="99"/>
    </row>
    <row r="627" ht="15.75" customHeight="1">
      <c r="A627" s="100" t="s">
        <v>1169</v>
      </c>
      <c r="B627" s="100" t="s">
        <v>1170</v>
      </c>
      <c r="C627" s="100" t="s">
        <v>1186</v>
      </c>
      <c r="D627" s="101">
        <v>415791.0</v>
      </c>
      <c r="E627" s="100" t="s">
        <v>1178</v>
      </c>
      <c r="F627" s="100" t="s">
        <v>831</v>
      </c>
      <c r="G627" s="100" t="s">
        <v>799</v>
      </c>
      <c r="H627" s="100" t="s">
        <v>832</v>
      </c>
      <c r="I627" s="103">
        <v>0.71875</v>
      </c>
      <c r="J627" s="103">
        <v>0.7395833333333334</v>
      </c>
      <c r="K627" s="100" t="s">
        <v>1151</v>
      </c>
      <c r="L627" s="100" t="s">
        <v>1115</v>
      </c>
      <c r="M627" s="100" t="s">
        <v>298</v>
      </c>
      <c r="N627" s="100"/>
      <c r="O627" s="100"/>
      <c r="P627" s="99"/>
      <c r="Q627" s="99"/>
      <c r="R627" s="99"/>
      <c r="S627" s="99"/>
      <c r="T627" s="99"/>
      <c r="U627" s="99"/>
      <c r="V627" s="99"/>
      <c r="W627" s="99"/>
      <c r="X627" s="99"/>
      <c r="Y627" s="99"/>
    </row>
    <row r="628" ht="15.75" customHeight="1">
      <c r="A628" s="100" t="s">
        <v>1169</v>
      </c>
      <c r="B628" s="100" t="s">
        <v>1170</v>
      </c>
      <c r="C628" s="100" t="s">
        <v>1186</v>
      </c>
      <c r="D628" s="101">
        <v>424292.0</v>
      </c>
      <c r="E628" s="100" t="s">
        <v>1178</v>
      </c>
      <c r="F628" s="100" t="s">
        <v>1136</v>
      </c>
      <c r="G628" s="100" t="s">
        <v>1009</v>
      </c>
      <c r="H628" s="100" t="s">
        <v>832</v>
      </c>
      <c r="I628" s="103">
        <v>0.7222222222222222</v>
      </c>
      <c r="J628" s="103">
        <v>0.7430555555555556</v>
      </c>
      <c r="K628" s="100" t="s">
        <v>1160</v>
      </c>
      <c r="L628" s="100" t="s">
        <v>1118</v>
      </c>
      <c r="M628" s="100" t="s">
        <v>298</v>
      </c>
      <c r="N628" s="100"/>
      <c r="O628" s="100"/>
      <c r="P628" s="99"/>
      <c r="Q628" s="99"/>
      <c r="R628" s="99"/>
      <c r="S628" s="99"/>
      <c r="T628" s="99"/>
      <c r="U628" s="99"/>
      <c r="V628" s="99"/>
      <c r="W628" s="99"/>
      <c r="X628" s="99"/>
      <c r="Y628" s="99"/>
    </row>
    <row r="629" ht="15.75" customHeight="1">
      <c r="A629" s="100" t="s">
        <v>1169</v>
      </c>
      <c r="B629" s="100" t="s">
        <v>1170</v>
      </c>
      <c r="C629" s="100" t="s">
        <v>1186</v>
      </c>
      <c r="D629" s="101">
        <v>416640.0</v>
      </c>
      <c r="E629" s="100" t="s">
        <v>1178</v>
      </c>
      <c r="F629" s="100" t="s">
        <v>831</v>
      </c>
      <c r="G629" s="100" t="s">
        <v>799</v>
      </c>
      <c r="H629" s="100" t="s">
        <v>832</v>
      </c>
      <c r="I629" s="103">
        <v>0.7326388888888888</v>
      </c>
      <c r="J629" s="103">
        <v>0.7534722222222222</v>
      </c>
      <c r="K629" s="100" t="s">
        <v>1151</v>
      </c>
      <c r="L629" s="100" t="s">
        <v>1113</v>
      </c>
      <c r="M629" s="100" t="s">
        <v>298</v>
      </c>
      <c r="N629" s="100"/>
      <c r="O629" s="100"/>
      <c r="P629" s="99"/>
      <c r="Q629" s="99"/>
      <c r="R629" s="99"/>
      <c r="S629" s="99"/>
      <c r="T629" s="99"/>
      <c r="U629" s="99"/>
      <c r="V629" s="99"/>
      <c r="W629" s="99"/>
      <c r="X629" s="99"/>
      <c r="Y629" s="99"/>
    </row>
    <row r="630" ht="15.75" customHeight="1">
      <c r="A630" s="100" t="s">
        <v>1169</v>
      </c>
      <c r="B630" s="100" t="s">
        <v>1170</v>
      </c>
      <c r="C630" s="100" t="s">
        <v>1186</v>
      </c>
      <c r="D630" s="101">
        <v>424300.0</v>
      </c>
      <c r="E630" s="100" t="s">
        <v>1178</v>
      </c>
      <c r="F630" s="100" t="s">
        <v>1136</v>
      </c>
      <c r="G630" s="100" t="s">
        <v>1009</v>
      </c>
      <c r="H630" s="100" t="s">
        <v>832</v>
      </c>
      <c r="I630" s="103">
        <v>0.7430555555555556</v>
      </c>
      <c r="J630" s="103">
        <v>0.7638888888888888</v>
      </c>
      <c r="K630" s="100" t="s">
        <v>1160</v>
      </c>
      <c r="L630" s="100" t="s">
        <v>1118</v>
      </c>
      <c r="M630" s="100" t="s">
        <v>298</v>
      </c>
      <c r="N630" s="100"/>
      <c r="O630" s="100"/>
      <c r="P630" s="99"/>
      <c r="Q630" s="99"/>
      <c r="R630" s="99"/>
      <c r="S630" s="99"/>
      <c r="T630" s="99"/>
      <c r="U630" s="99"/>
      <c r="V630" s="99"/>
      <c r="W630" s="99"/>
      <c r="X630" s="99"/>
      <c r="Y630" s="99"/>
    </row>
    <row r="631" ht="15.75" customHeight="1">
      <c r="A631" s="100" t="s">
        <v>1169</v>
      </c>
      <c r="B631" s="100" t="s">
        <v>1170</v>
      </c>
      <c r="C631" s="100" t="s">
        <v>1186</v>
      </c>
      <c r="D631" s="101">
        <v>416645.0</v>
      </c>
      <c r="E631" s="100" t="s">
        <v>1178</v>
      </c>
      <c r="F631" s="100" t="s">
        <v>831</v>
      </c>
      <c r="G631" s="100" t="s">
        <v>799</v>
      </c>
      <c r="H631" s="100" t="s">
        <v>832</v>
      </c>
      <c r="I631" s="103">
        <v>0.7534722222222222</v>
      </c>
      <c r="J631" s="103">
        <v>0.7743055555555556</v>
      </c>
      <c r="K631" s="100" t="s">
        <v>1151</v>
      </c>
      <c r="L631" s="100" t="s">
        <v>1113</v>
      </c>
      <c r="M631" s="100" t="s">
        <v>298</v>
      </c>
      <c r="N631" s="100"/>
      <c r="O631" s="100"/>
      <c r="P631" s="99"/>
      <c r="Q631" s="99"/>
      <c r="R631" s="99"/>
      <c r="S631" s="99"/>
      <c r="T631" s="99"/>
      <c r="U631" s="99"/>
      <c r="V631" s="99"/>
      <c r="W631" s="99"/>
      <c r="X631" s="99"/>
      <c r="Y631" s="99"/>
    </row>
    <row r="632" ht="15.75" customHeight="1">
      <c r="A632" s="100" t="s">
        <v>1169</v>
      </c>
      <c r="B632" s="100" t="s">
        <v>1170</v>
      </c>
      <c r="C632" s="100" t="s">
        <v>1186</v>
      </c>
      <c r="D632" s="101">
        <v>424302.0</v>
      </c>
      <c r="E632" s="100" t="s">
        <v>1178</v>
      </c>
      <c r="F632" s="100" t="s">
        <v>1136</v>
      </c>
      <c r="G632" s="100" t="s">
        <v>1009</v>
      </c>
      <c r="H632" s="100" t="s">
        <v>832</v>
      </c>
      <c r="I632" s="103">
        <v>0.7638888888888888</v>
      </c>
      <c r="J632" s="103">
        <v>0.7847222222222222</v>
      </c>
      <c r="K632" s="100" t="s">
        <v>1160</v>
      </c>
      <c r="L632" s="100" t="s">
        <v>1118</v>
      </c>
      <c r="M632" s="100" t="s">
        <v>298</v>
      </c>
      <c r="N632" s="100"/>
      <c r="O632" s="100"/>
      <c r="P632" s="99"/>
      <c r="Q632" s="99"/>
      <c r="R632" s="99"/>
      <c r="S632" s="99"/>
      <c r="T632" s="99"/>
      <c r="U632" s="99"/>
      <c r="V632" s="99"/>
      <c r="W632" s="99"/>
      <c r="X632" s="99"/>
      <c r="Y632" s="99"/>
    </row>
    <row r="633" ht="15.75" customHeight="1">
      <c r="A633" s="100" t="s">
        <v>1169</v>
      </c>
      <c r="B633" s="100" t="s">
        <v>1170</v>
      </c>
      <c r="C633" s="100" t="s">
        <v>1186</v>
      </c>
      <c r="D633" s="101">
        <v>424304.0</v>
      </c>
      <c r="E633" s="100" t="s">
        <v>1178</v>
      </c>
      <c r="F633" s="100" t="s">
        <v>1136</v>
      </c>
      <c r="G633" s="100" t="s">
        <v>1009</v>
      </c>
      <c r="H633" s="100" t="s">
        <v>832</v>
      </c>
      <c r="I633" s="103">
        <v>0.8055555555555556</v>
      </c>
      <c r="J633" s="103">
        <v>0.8263888888888888</v>
      </c>
      <c r="K633" s="100" t="s">
        <v>1160</v>
      </c>
      <c r="L633" s="100" t="s">
        <v>1118</v>
      </c>
      <c r="M633" s="100" t="s">
        <v>298</v>
      </c>
      <c r="N633" s="100"/>
      <c r="O633" s="100"/>
      <c r="P633" s="99"/>
      <c r="Q633" s="99"/>
      <c r="R633" s="99"/>
      <c r="S633" s="99"/>
      <c r="T633" s="99"/>
      <c r="U633" s="99"/>
      <c r="V633" s="99"/>
      <c r="W633" s="99"/>
      <c r="X633" s="99"/>
      <c r="Y633" s="99"/>
    </row>
    <row r="634" ht="15.75" customHeight="1">
      <c r="A634" s="100" t="s">
        <v>1169</v>
      </c>
      <c r="B634" s="100" t="s">
        <v>1170</v>
      </c>
      <c r="C634" s="100" t="s">
        <v>1186</v>
      </c>
      <c r="D634" s="101">
        <v>419838.0</v>
      </c>
      <c r="E634" s="100" t="s">
        <v>1178</v>
      </c>
      <c r="F634" s="100" t="s">
        <v>833</v>
      </c>
      <c r="G634" s="100" t="s">
        <v>1009</v>
      </c>
      <c r="H634" s="100" t="s">
        <v>834</v>
      </c>
      <c r="I634" s="103">
        <v>0.6875</v>
      </c>
      <c r="J634" s="103">
        <v>0.7083333333333334</v>
      </c>
      <c r="K634" s="100" t="s">
        <v>1160</v>
      </c>
      <c r="L634" s="100" t="s">
        <v>1111</v>
      </c>
      <c r="M634" s="100" t="s">
        <v>298</v>
      </c>
      <c r="N634" s="100"/>
      <c r="O634" s="100"/>
      <c r="P634" s="99"/>
      <c r="Q634" s="99"/>
      <c r="R634" s="99"/>
      <c r="S634" s="99"/>
      <c r="T634" s="99"/>
      <c r="U634" s="99"/>
      <c r="V634" s="99"/>
      <c r="W634" s="99"/>
      <c r="X634" s="99"/>
      <c r="Y634" s="99"/>
    </row>
    <row r="635" ht="15.75" customHeight="1">
      <c r="A635" s="100" t="s">
        <v>1169</v>
      </c>
      <c r="B635" s="100" t="s">
        <v>1170</v>
      </c>
      <c r="C635" s="100" t="s">
        <v>1186</v>
      </c>
      <c r="D635" s="101">
        <v>425308.0</v>
      </c>
      <c r="E635" s="100" t="s">
        <v>1178</v>
      </c>
      <c r="F635" s="100" t="s">
        <v>1116</v>
      </c>
      <c r="G635" s="100" t="s">
        <v>1009</v>
      </c>
      <c r="H635" s="100" t="s">
        <v>834</v>
      </c>
      <c r="I635" s="103">
        <v>0.7013888888888888</v>
      </c>
      <c r="J635" s="103">
        <v>0.7222222222222222</v>
      </c>
      <c r="K635" s="100" t="s">
        <v>1160</v>
      </c>
      <c r="L635" s="100" t="s">
        <v>1118</v>
      </c>
      <c r="M635" s="100" t="s">
        <v>298</v>
      </c>
      <c r="N635" s="100"/>
      <c r="O635" s="100"/>
      <c r="P635" s="99"/>
      <c r="Q635" s="99"/>
      <c r="R635" s="99"/>
      <c r="S635" s="99"/>
      <c r="T635" s="99"/>
      <c r="U635" s="99"/>
      <c r="V635" s="99"/>
      <c r="W635" s="99"/>
      <c r="X635" s="99"/>
      <c r="Y635" s="99"/>
    </row>
    <row r="636" ht="15.75" customHeight="1">
      <c r="A636" s="100" t="s">
        <v>1169</v>
      </c>
      <c r="B636" s="100" t="s">
        <v>1170</v>
      </c>
      <c r="C636" s="100" t="s">
        <v>1186</v>
      </c>
      <c r="D636" s="101">
        <v>429970.0</v>
      </c>
      <c r="E636" s="100" t="s">
        <v>1178</v>
      </c>
      <c r="F636" s="100" t="s">
        <v>833</v>
      </c>
      <c r="G636" s="100" t="s">
        <v>799</v>
      </c>
      <c r="H636" s="100" t="s">
        <v>834</v>
      </c>
      <c r="I636" s="103">
        <v>0.7083333333333334</v>
      </c>
      <c r="J636" s="103">
        <v>0.7291666666666666</v>
      </c>
      <c r="K636" s="100" t="s">
        <v>1151</v>
      </c>
      <c r="L636" s="100" t="s">
        <v>1137</v>
      </c>
      <c r="M636" s="100" t="s">
        <v>298</v>
      </c>
      <c r="N636" s="100"/>
      <c r="O636" s="100"/>
      <c r="P636" s="99"/>
      <c r="Q636" s="99"/>
      <c r="R636" s="99"/>
      <c r="S636" s="99"/>
      <c r="T636" s="99"/>
      <c r="U636" s="99"/>
      <c r="V636" s="99"/>
      <c r="W636" s="99"/>
      <c r="X636" s="99"/>
      <c r="Y636" s="99"/>
    </row>
    <row r="637" ht="15.75" customHeight="1">
      <c r="A637" s="100" t="s">
        <v>1169</v>
      </c>
      <c r="B637" s="100" t="s">
        <v>1170</v>
      </c>
      <c r="C637" s="100" t="s">
        <v>1186</v>
      </c>
      <c r="D637" s="101">
        <v>425314.0</v>
      </c>
      <c r="E637" s="100" t="s">
        <v>1178</v>
      </c>
      <c r="F637" s="100" t="s">
        <v>1116</v>
      </c>
      <c r="G637" s="100" t="s">
        <v>1009</v>
      </c>
      <c r="H637" s="100" t="s">
        <v>834</v>
      </c>
      <c r="I637" s="103">
        <v>0.7222222222222222</v>
      </c>
      <c r="J637" s="103">
        <v>0.7430555555555556</v>
      </c>
      <c r="K637" s="100" t="s">
        <v>1160</v>
      </c>
      <c r="L637" s="100" t="s">
        <v>1118</v>
      </c>
      <c r="M637" s="100" t="s">
        <v>298</v>
      </c>
      <c r="N637" s="100"/>
      <c r="O637" s="100"/>
      <c r="P637" s="99"/>
      <c r="Q637" s="99"/>
      <c r="R637" s="99"/>
      <c r="S637" s="99"/>
      <c r="T637" s="99"/>
      <c r="U637" s="99"/>
      <c r="V637" s="99"/>
      <c r="W637" s="99"/>
      <c r="X637" s="99"/>
      <c r="Y637" s="99"/>
    </row>
    <row r="638" ht="15.75" customHeight="1">
      <c r="A638" s="100" t="s">
        <v>1169</v>
      </c>
      <c r="B638" s="100" t="s">
        <v>1170</v>
      </c>
      <c r="C638" s="100" t="s">
        <v>1186</v>
      </c>
      <c r="D638" s="101">
        <v>419841.0</v>
      </c>
      <c r="E638" s="100" t="s">
        <v>1178</v>
      </c>
      <c r="F638" s="100" t="s">
        <v>833</v>
      </c>
      <c r="G638" s="100" t="s">
        <v>1009</v>
      </c>
      <c r="H638" s="100" t="s">
        <v>834</v>
      </c>
      <c r="I638" s="103">
        <v>0.7291666666666666</v>
      </c>
      <c r="J638" s="103">
        <v>0.75</v>
      </c>
      <c r="K638" s="100" t="s">
        <v>1160</v>
      </c>
      <c r="L638" s="100" t="s">
        <v>1111</v>
      </c>
      <c r="M638" s="100" t="s">
        <v>298</v>
      </c>
      <c r="N638" s="100"/>
      <c r="O638" s="100"/>
      <c r="P638" s="99"/>
      <c r="Q638" s="99"/>
      <c r="R638" s="99"/>
      <c r="S638" s="99"/>
      <c r="T638" s="99"/>
      <c r="U638" s="99"/>
      <c r="V638" s="99"/>
      <c r="W638" s="99"/>
      <c r="X638" s="99"/>
      <c r="Y638" s="99"/>
    </row>
    <row r="639" ht="15.75" customHeight="1">
      <c r="A639" s="100" t="s">
        <v>1169</v>
      </c>
      <c r="B639" s="100" t="s">
        <v>1170</v>
      </c>
      <c r="C639" s="100" t="s">
        <v>1186</v>
      </c>
      <c r="D639" s="101">
        <v>425361.0</v>
      </c>
      <c r="E639" s="100" t="s">
        <v>1178</v>
      </c>
      <c r="F639" s="100" t="s">
        <v>1116</v>
      </c>
      <c r="G639" s="100" t="s">
        <v>1009</v>
      </c>
      <c r="H639" s="100" t="s">
        <v>834</v>
      </c>
      <c r="I639" s="103">
        <v>0.7430555555555556</v>
      </c>
      <c r="J639" s="103">
        <v>0.7638888888888888</v>
      </c>
      <c r="K639" s="100" t="s">
        <v>1160</v>
      </c>
      <c r="L639" s="100" t="s">
        <v>1118</v>
      </c>
      <c r="M639" s="100" t="s">
        <v>298</v>
      </c>
      <c r="N639" s="100"/>
      <c r="O639" s="100"/>
      <c r="P639" s="99"/>
      <c r="Q639" s="99"/>
      <c r="R639" s="99"/>
      <c r="S639" s="99"/>
      <c r="T639" s="99"/>
      <c r="U639" s="99"/>
      <c r="V639" s="99"/>
      <c r="W639" s="99"/>
      <c r="X639" s="99"/>
      <c r="Y639" s="99"/>
    </row>
    <row r="640" ht="15.75" customHeight="1">
      <c r="A640" s="100" t="s">
        <v>1169</v>
      </c>
      <c r="B640" s="100" t="s">
        <v>1170</v>
      </c>
      <c r="C640" s="100" t="s">
        <v>1186</v>
      </c>
      <c r="D640" s="101">
        <v>429974.0</v>
      </c>
      <c r="E640" s="100" t="s">
        <v>1178</v>
      </c>
      <c r="F640" s="100" t="s">
        <v>833</v>
      </c>
      <c r="G640" s="100" t="s">
        <v>799</v>
      </c>
      <c r="H640" s="100" t="s">
        <v>834</v>
      </c>
      <c r="I640" s="103">
        <v>0.75</v>
      </c>
      <c r="J640" s="103">
        <v>0.7708333333333334</v>
      </c>
      <c r="K640" s="100" t="s">
        <v>1151</v>
      </c>
      <c r="L640" s="100" t="s">
        <v>1137</v>
      </c>
      <c r="M640" s="100" t="s">
        <v>298</v>
      </c>
      <c r="N640" s="100"/>
      <c r="O640" s="100"/>
      <c r="P640" s="99"/>
      <c r="Q640" s="99"/>
      <c r="R640" s="99"/>
      <c r="S640" s="99"/>
      <c r="T640" s="99"/>
      <c r="U640" s="99"/>
      <c r="V640" s="99"/>
      <c r="W640" s="99"/>
      <c r="X640" s="99"/>
      <c r="Y640" s="99"/>
    </row>
    <row r="641" ht="15.75" customHeight="1">
      <c r="A641" s="100" t="s">
        <v>1169</v>
      </c>
      <c r="B641" s="100" t="s">
        <v>1170</v>
      </c>
      <c r="C641" s="100" t="s">
        <v>1186</v>
      </c>
      <c r="D641" s="101">
        <v>419844.0</v>
      </c>
      <c r="E641" s="100" t="s">
        <v>1178</v>
      </c>
      <c r="F641" s="100" t="s">
        <v>833</v>
      </c>
      <c r="G641" s="100" t="s">
        <v>1009</v>
      </c>
      <c r="H641" s="100" t="s">
        <v>834</v>
      </c>
      <c r="I641" s="103">
        <v>0.75</v>
      </c>
      <c r="J641" s="103">
        <v>0.7708333333333334</v>
      </c>
      <c r="K641" s="100" t="s">
        <v>1160</v>
      </c>
      <c r="L641" s="100" t="s">
        <v>1111</v>
      </c>
      <c r="M641" s="100" t="s">
        <v>298</v>
      </c>
      <c r="N641" s="100"/>
      <c r="O641" s="100"/>
      <c r="P641" s="99"/>
      <c r="Q641" s="99"/>
      <c r="R641" s="99"/>
      <c r="S641" s="99"/>
      <c r="T641" s="99"/>
      <c r="U641" s="99"/>
      <c r="V641" s="99"/>
      <c r="W641" s="99"/>
      <c r="X641" s="99"/>
      <c r="Y641" s="99"/>
    </row>
    <row r="642" ht="15.75" customHeight="1">
      <c r="A642" s="100" t="s">
        <v>1169</v>
      </c>
      <c r="B642" s="100" t="s">
        <v>1170</v>
      </c>
      <c r="C642" s="100" t="s">
        <v>1186</v>
      </c>
      <c r="D642" s="101">
        <v>416653.0</v>
      </c>
      <c r="E642" s="100" t="s">
        <v>1178</v>
      </c>
      <c r="F642" s="100" t="s">
        <v>833</v>
      </c>
      <c r="G642" s="100" t="s">
        <v>803</v>
      </c>
      <c r="H642" s="100" t="s">
        <v>834</v>
      </c>
      <c r="I642" s="103">
        <v>0.7743055555555556</v>
      </c>
      <c r="J642" s="103">
        <v>0.7951388888888888</v>
      </c>
      <c r="K642" s="100" t="s">
        <v>1157</v>
      </c>
      <c r="L642" s="100" t="s">
        <v>1113</v>
      </c>
      <c r="M642" s="100" t="s">
        <v>298</v>
      </c>
      <c r="N642" s="100"/>
      <c r="O642" s="100"/>
      <c r="P642" s="99"/>
      <c r="Q642" s="99"/>
      <c r="R642" s="99"/>
      <c r="S642" s="99"/>
      <c r="T642" s="99"/>
      <c r="U642" s="99"/>
      <c r="V642" s="99"/>
      <c r="W642" s="99"/>
      <c r="X642" s="99"/>
      <c r="Y642" s="99"/>
    </row>
    <row r="643" ht="15.75" customHeight="1">
      <c r="A643" s="100" t="s">
        <v>1169</v>
      </c>
      <c r="B643" s="100" t="s">
        <v>1170</v>
      </c>
      <c r="C643" s="100" t="s">
        <v>1186</v>
      </c>
      <c r="D643" s="101">
        <v>425329.0</v>
      </c>
      <c r="E643" s="100" t="s">
        <v>1178</v>
      </c>
      <c r="F643" s="100" t="s">
        <v>1116</v>
      </c>
      <c r="G643" s="100" t="s">
        <v>1009</v>
      </c>
      <c r="H643" s="100" t="s">
        <v>834</v>
      </c>
      <c r="I643" s="103">
        <v>0.7847222222222222</v>
      </c>
      <c r="J643" s="103">
        <v>0.8055555555555556</v>
      </c>
      <c r="K643" s="100" t="s">
        <v>1160</v>
      </c>
      <c r="L643" s="100" t="s">
        <v>1118</v>
      </c>
      <c r="M643" s="100" t="s">
        <v>298</v>
      </c>
      <c r="N643" s="100"/>
      <c r="O643" s="100"/>
      <c r="P643" s="99"/>
      <c r="Q643" s="99"/>
      <c r="R643" s="99"/>
      <c r="S643" s="99"/>
      <c r="T643" s="99"/>
      <c r="U643" s="99"/>
      <c r="V643" s="99"/>
      <c r="W643" s="99"/>
      <c r="X643" s="99"/>
      <c r="Y643" s="99"/>
    </row>
    <row r="644" ht="15.75" customHeight="1">
      <c r="A644" s="100" t="s">
        <v>1169</v>
      </c>
      <c r="B644" s="100" t="s">
        <v>1170</v>
      </c>
      <c r="C644" s="100" t="s">
        <v>1186</v>
      </c>
      <c r="D644" s="101">
        <v>416655.0</v>
      </c>
      <c r="E644" s="100" t="s">
        <v>1178</v>
      </c>
      <c r="F644" s="100" t="s">
        <v>833</v>
      </c>
      <c r="G644" s="100" t="s">
        <v>803</v>
      </c>
      <c r="H644" s="100" t="s">
        <v>834</v>
      </c>
      <c r="I644" s="103">
        <v>0.8159722222222222</v>
      </c>
      <c r="J644" s="103">
        <v>0.8368055555555556</v>
      </c>
      <c r="K644" s="100" t="s">
        <v>1157</v>
      </c>
      <c r="L644" s="100" t="s">
        <v>1113</v>
      </c>
      <c r="M644" s="100" t="s">
        <v>298</v>
      </c>
      <c r="N644" s="100"/>
      <c r="O644" s="100"/>
      <c r="P644" s="99"/>
      <c r="Q644" s="99"/>
      <c r="R644" s="99"/>
      <c r="S644" s="99"/>
      <c r="T644" s="99"/>
      <c r="U644" s="99"/>
      <c r="V644" s="99"/>
      <c r="W644" s="99"/>
      <c r="X644" s="99"/>
      <c r="Y644" s="99"/>
    </row>
    <row r="645" ht="15.75" customHeight="1">
      <c r="A645" s="100" t="s">
        <v>1169</v>
      </c>
      <c r="B645" s="100" t="s">
        <v>1170</v>
      </c>
      <c r="C645" s="100" t="s">
        <v>1186</v>
      </c>
      <c r="D645" s="101">
        <v>415278.0</v>
      </c>
      <c r="E645" s="100" t="s">
        <v>1178</v>
      </c>
      <c r="F645" s="100" t="s">
        <v>798</v>
      </c>
      <c r="G645" s="100" t="s">
        <v>799</v>
      </c>
      <c r="H645" s="100" t="s">
        <v>800</v>
      </c>
      <c r="I645" s="103">
        <v>0.3854166666666667</v>
      </c>
      <c r="J645" s="103">
        <v>0.40625</v>
      </c>
      <c r="K645" s="100" t="s">
        <v>1151</v>
      </c>
      <c r="L645" s="100" t="s">
        <v>1119</v>
      </c>
      <c r="M645" s="100" t="s">
        <v>298</v>
      </c>
      <c r="N645" s="100"/>
      <c r="O645" s="100"/>
      <c r="P645" s="99"/>
      <c r="Q645" s="99"/>
      <c r="R645" s="99"/>
      <c r="S645" s="99"/>
      <c r="T645" s="99"/>
      <c r="U645" s="99"/>
      <c r="V645" s="99"/>
      <c r="W645" s="99"/>
      <c r="X645" s="99"/>
      <c r="Y645" s="99"/>
    </row>
    <row r="646" ht="15.75" customHeight="1">
      <c r="A646" s="100" t="s">
        <v>1169</v>
      </c>
      <c r="B646" s="100" t="s">
        <v>1170</v>
      </c>
      <c r="C646" s="100" t="s">
        <v>1186</v>
      </c>
      <c r="D646" s="101">
        <v>425524.0</v>
      </c>
      <c r="E646" s="100" t="s">
        <v>1178</v>
      </c>
      <c r="F646" s="100" t="s">
        <v>1120</v>
      </c>
      <c r="G646" s="100" t="s">
        <v>1009</v>
      </c>
      <c r="H646" s="100" t="s">
        <v>800</v>
      </c>
      <c r="I646" s="103">
        <v>0.4305555555555556</v>
      </c>
      <c r="J646" s="103">
        <v>0.4513888888888889</v>
      </c>
      <c r="K646" s="100" t="s">
        <v>1160</v>
      </c>
      <c r="L646" s="100" t="s">
        <v>1118</v>
      </c>
      <c r="M646" s="100" t="s">
        <v>298</v>
      </c>
      <c r="N646" s="100"/>
      <c r="O646" s="100"/>
      <c r="P646" s="99"/>
      <c r="Q646" s="99"/>
      <c r="R646" s="99"/>
      <c r="S646" s="99"/>
      <c r="T646" s="99"/>
      <c r="U646" s="99"/>
      <c r="V646" s="99"/>
      <c r="W646" s="99"/>
      <c r="X646" s="99"/>
      <c r="Y646" s="99"/>
    </row>
    <row r="647" ht="15.75" customHeight="1">
      <c r="A647" s="100" t="s">
        <v>1169</v>
      </c>
      <c r="B647" s="100" t="s">
        <v>1170</v>
      </c>
      <c r="C647" s="100" t="s">
        <v>1186</v>
      </c>
      <c r="D647" s="101">
        <v>416660.0</v>
      </c>
      <c r="E647" s="100" t="s">
        <v>1178</v>
      </c>
      <c r="F647" s="100" t="s">
        <v>798</v>
      </c>
      <c r="G647" s="100" t="s">
        <v>803</v>
      </c>
      <c r="H647" s="100" t="s">
        <v>800</v>
      </c>
      <c r="I647" s="103">
        <v>0.4479166666666667</v>
      </c>
      <c r="J647" s="103">
        <v>0.46875</v>
      </c>
      <c r="K647" s="100" t="s">
        <v>1157</v>
      </c>
      <c r="L647" s="100" t="s">
        <v>1113</v>
      </c>
      <c r="M647" s="100" t="s">
        <v>298</v>
      </c>
      <c r="N647" s="100"/>
      <c r="O647" s="100"/>
      <c r="P647" s="99"/>
      <c r="Q647" s="99"/>
      <c r="R647" s="99"/>
      <c r="S647" s="99"/>
      <c r="T647" s="99"/>
      <c r="U647" s="99"/>
      <c r="V647" s="99"/>
      <c r="W647" s="99"/>
      <c r="X647" s="99"/>
      <c r="Y647" s="99"/>
    </row>
    <row r="648" ht="15.75" customHeight="1">
      <c r="A648" s="100" t="s">
        <v>1169</v>
      </c>
      <c r="B648" s="100" t="s">
        <v>1170</v>
      </c>
      <c r="C648" s="100" t="s">
        <v>1186</v>
      </c>
      <c r="D648" s="101">
        <v>415284.0</v>
      </c>
      <c r="E648" s="100" t="s">
        <v>1178</v>
      </c>
      <c r="F648" s="100" t="s">
        <v>798</v>
      </c>
      <c r="G648" s="100" t="s">
        <v>799</v>
      </c>
      <c r="H648" s="100" t="s">
        <v>800</v>
      </c>
      <c r="I648" s="103">
        <v>0.4479166666666667</v>
      </c>
      <c r="J648" s="103">
        <v>0.46875</v>
      </c>
      <c r="K648" s="100" t="s">
        <v>1151</v>
      </c>
      <c r="L648" s="100" t="s">
        <v>1119</v>
      </c>
      <c r="M648" s="100" t="s">
        <v>298</v>
      </c>
      <c r="N648" s="100"/>
      <c r="O648" s="100"/>
      <c r="P648" s="99"/>
      <c r="Q648" s="99"/>
      <c r="R648" s="99"/>
      <c r="S648" s="99"/>
      <c r="T648" s="99"/>
      <c r="U648" s="99"/>
      <c r="V648" s="99"/>
      <c r="W648" s="99"/>
      <c r="X648" s="99"/>
      <c r="Y648" s="99"/>
    </row>
    <row r="649" ht="15.75" customHeight="1">
      <c r="A649" s="100" t="s">
        <v>1169</v>
      </c>
      <c r="B649" s="100" t="s">
        <v>1170</v>
      </c>
      <c r="C649" s="100" t="s">
        <v>1186</v>
      </c>
      <c r="D649" s="101">
        <v>425525.0</v>
      </c>
      <c r="E649" s="100" t="s">
        <v>1178</v>
      </c>
      <c r="F649" s="100" t="s">
        <v>1120</v>
      </c>
      <c r="G649" s="100" t="s">
        <v>1009</v>
      </c>
      <c r="H649" s="100" t="s">
        <v>800</v>
      </c>
      <c r="I649" s="103">
        <v>0.4513888888888889</v>
      </c>
      <c r="J649" s="103">
        <v>0.4722222222222222</v>
      </c>
      <c r="K649" s="100" t="s">
        <v>1160</v>
      </c>
      <c r="L649" s="100" t="s">
        <v>1118</v>
      </c>
      <c r="M649" s="100" t="s">
        <v>298</v>
      </c>
      <c r="N649" s="100"/>
      <c r="O649" s="100"/>
      <c r="P649" s="99"/>
      <c r="Q649" s="99"/>
      <c r="R649" s="99"/>
      <c r="S649" s="99"/>
      <c r="T649" s="99"/>
      <c r="U649" s="99"/>
      <c r="V649" s="99"/>
      <c r="W649" s="99"/>
      <c r="X649" s="99"/>
      <c r="Y649" s="99"/>
    </row>
    <row r="650" ht="15.75" customHeight="1">
      <c r="A650" s="100" t="s">
        <v>1169</v>
      </c>
      <c r="B650" s="100" t="s">
        <v>1170</v>
      </c>
      <c r="C650" s="100" t="s">
        <v>1186</v>
      </c>
      <c r="D650" s="101">
        <v>416664.0</v>
      </c>
      <c r="E650" s="100" t="s">
        <v>1178</v>
      </c>
      <c r="F650" s="100" t="s">
        <v>798</v>
      </c>
      <c r="G650" s="100" t="s">
        <v>803</v>
      </c>
      <c r="H650" s="100" t="s">
        <v>800</v>
      </c>
      <c r="I650" s="103">
        <v>0.4895833333333333</v>
      </c>
      <c r="J650" s="103">
        <v>0.5104166666666666</v>
      </c>
      <c r="K650" s="100" t="s">
        <v>1157</v>
      </c>
      <c r="L650" s="100" t="s">
        <v>1113</v>
      </c>
      <c r="M650" s="100" t="s">
        <v>298</v>
      </c>
      <c r="N650" s="100"/>
      <c r="O650" s="100"/>
      <c r="P650" s="99"/>
      <c r="Q650" s="99"/>
      <c r="R650" s="99"/>
      <c r="S650" s="99"/>
      <c r="T650" s="99"/>
      <c r="U650" s="99"/>
      <c r="V650" s="99"/>
      <c r="W650" s="99"/>
      <c r="X650" s="99"/>
      <c r="Y650" s="99"/>
    </row>
    <row r="651" ht="15.75" customHeight="1">
      <c r="A651" s="100" t="s">
        <v>1169</v>
      </c>
      <c r="B651" s="100" t="s">
        <v>1170</v>
      </c>
      <c r="C651" s="100" t="s">
        <v>1186</v>
      </c>
      <c r="D651" s="101">
        <v>425526.0</v>
      </c>
      <c r="E651" s="100" t="s">
        <v>1178</v>
      </c>
      <c r="F651" s="100" t="s">
        <v>1120</v>
      </c>
      <c r="G651" s="100" t="s">
        <v>1009</v>
      </c>
      <c r="H651" s="100" t="s">
        <v>800</v>
      </c>
      <c r="I651" s="103">
        <v>0.4930555555555556</v>
      </c>
      <c r="J651" s="103">
        <v>0.5138888888888888</v>
      </c>
      <c r="K651" s="100" t="s">
        <v>1160</v>
      </c>
      <c r="L651" s="100" t="s">
        <v>1118</v>
      </c>
      <c r="M651" s="100" t="s">
        <v>298</v>
      </c>
      <c r="N651" s="100"/>
      <c r="O651" s="100"/>
      <c r="P651" s="99"/>
      <c r="Q651" s="99"/>
      <c r="R651" s="99"/>
      <c r="S651" s="99"/>
      <c r="T651" s="99"/>
      <c r="U651" s="99"/>
      <c r="V651" s="99"/>
      <c r="W651" s="99"/>
      <c r="X651" s="99"/>
      <c r="Y651" s="99"/>
    </row>
    <row r="652" ht="15.75" customHeight="1">
      <c r="A652" s="100" t="s">
        <v>1169</v>
      </c>
      <c r="B652" s="100" t="s">
        <v>1170</v>
      </c>
      <c r="C652" s="100" t="s">
        <v>1186</v>
      </c>
      <c r="D652" s="101">
        <v>429980.0</v>
      </c>
      <c r="E652" s="100" t="s">
        <v>1178</v>
      </c>
      <c r="F652" s="100" t="s">
        <v>798</v>
      </c>
      <c r="G652" s="100" t="s">
        <v>799</v>
      </c>
      <c r="H652" s="100" t="s">
        <v>800</v>
      </c>
      <c r="I652" s="103">
        <v>0.5</v>
      </c>
      <c r="J652" s="103">
        <v>0.5208333333333334</v>
      </c>
      <c r="K652" s="100" t="s">
        <v>1151</v>
      </c>
      <c r="L652" s="100" t="s">
        <v>1137</v>
      </c>
      <c r="M652" s="100" t="s">
        <v>298</v>
      </c>
      <c r="N652" s="100"/>
      <c r="O652" s="100"/>
      <c r="P652" s="99"/>
      <c r="Q652" s="99"/>
      <c r="R652" s="99"/>
      <c r="S652" s="99"/>
      <c r="T652" s="99"/>
      <c r="U652" s="99"/>
      <c r="V652" s="99"/>
      <c r="W652" s="99"/>
      <c r="X652" s="99"/>
      <c r="Y652" s="99"/>
    </row>
    <row r="653" ht="15.75" customHeight="1">
      <c r="A653" s="100" t="s">
        <v>1169</v>
      </c>
      <c r="B653" s="100" t="s">
        <v>1170</v>
      </c>
      <c r="C653" s="100" t="s">
        <v>1186</v>
      </c>
      <c r="D653" s="101">
        <v>416667.0</v>
      </c>
      <c r="E653" s="100" t="s">
        <v>1178</v>
      </c>
      <c r="F653" s="100" t="s">
        <v>798</v>
      </c>
      <c r="G653" s="100" t="s">
        <v>803</v>
      </c>
      <c r="H653" s="100" t="s">
        <v>800</v>
      </c>
      <c r="I653" s="103">
        <v>0.5104166666666666</v>
      </c>
      <c r="J653" s="103">
        <v>0.53125</v>
      </c>
      <c r="K653" s="100" t="s">
        <v>1157</v>
      </c>
      <c r="L653" s="100" t="s">
        <v>1113</v>
      </c>
      <c r="M653" s="100" t="s">
        <v>298</v>
      </c>
      <c r="N653" s="100"/>
      <c r="O653" s="100"/>
      <c r="P653" s="99"/>
      <c r="Q653" s="99"/>
      <c r="R653" s="99"/>
      <c r="S653" s="99"/>
      <c r="T653" s="99"/>
      <c r="U653" s="99"/>
      <c r="V653" s="99"/>
      <c r="W653" s="99"/>
      <c r="X653" s="99"/>
      <c r="Y653" s="99"/>
    </row>
    <row r="654" ht="15.75" customHeight="1">
      <c r="A654" s="100" t="s">
        <v>1169</v>
      </c>
      <c r="B654" s="100" t="s">
        <v>1170</v>
      </c>
      <c r="C654" s="100" t="s">
        <v>1186</v>
      </c>
      <c r="D654" s="101">
        <v>429983.0</v>
      </c>
      <c r="E654" s="100" t="s">
        <v>1178</v>
      </c>
      <c r="F654" s="100" t="s">
        <v>798</v>
      </c>
      <c r="G654" s="100" t="s">
        <v>799</v>
      </c>
      <c r="H654" s="100" t="s">
        <v>800</v>
      </c>
      <c r="I654" s="103">
        <v>0.5625</v>
      </c>
      <c r="J654" s="103">
        <v>0.5833333333333334</v>
      </c>
      <c r="K654" s="100" t="s">
        <v>1151</v>
      </c>
      <c r="L654" s="100" t="s">
        <v>1137</v>
      </c>
      <c r="M654" s="100" t="s">
        <v>298</v>
      </c>
      <c r="N654" s="100"/>
      <c r="O654" s="100"/>
      <c r="P654" s="99"/>
      <c r="Q654" s="99"/>
      <c r="R654" s="99"/>
      <c r="S654" s="99"/>
      <c r="T654" s="99"/>
      <c r="U654" s="99"/>
      <c r="V654" s="99"/>
      <c r="W654" s="99"/>
      <c r="X654" s="99"/>
      <c r="Y654" s="99"/>
    </row>
    <row r="655" ht="15.75" customHeight="1">
      <c r="A655" s="100" t="s">
        <v>1169</v>
      </c>
      <c r="B655" s="100" t="s">
        <v>1170</v>
      </c>
      <c r="C655" s="100" t="s">
        <v>1186</v>
      </c>
      <c r="D655" s="101">
        <v>419846.0</v>
      </c>
      <c r="E655" s="100" t="s">
        <v>1178</v>
      </c>
      <c r="F655" s="100" t="s">
        <v>798</v>
      </c>
      <c r="G655" s="100" t="s">
        <v>1009</v>
      </c>
      <c r="H655" s="100" t="s">
        <v>800</v>
      </c>
      <c r="I655" s="103">
        <v>0.6354166666666666</v>
      </c>
      <c r="J655" s="103">
        <v>0.65625</v>
      </c>
      <c r="K655" s="100" t="s">
        <v>1160</v>
      </c>
      <c r="L655" s="100" t="s">
        <v>1111</v>
      </c>
      <c r="M655" s="100" t="s">
        <v>298</v>
      </c>
      <c r="N655" s="100"/>
      <c r="O655" s="100"/>
      <c r="P655" s="99"/>
      <c r="Q655" s="99"/>
      <c r="R655" s="99"/>
      <c r="S655" s="99"/>
      <c r="T655" s="99"/>
      <c r="U655" s="99"/>
      <c r="V655" s="99"/>
      <c r="W655" s="99"/>
      <c r="X655" s="99"/>
      <c r="Y655" s="99"/>
    </row>
    <row r="656" ht="15.75" customHeight="1">
      <c r="A656" s="100" t="s">
        <v>1169</v>
      </c>
      <c r="B656" s="100" t="s">
        <v>1170</v>
      </c>
      <c r="C656" s="100" t="s">
        <v>1186</v>
      </c>
      <c r="D656" s="101">
        <v>419851.0</v>
      </c>
      <c r="E656" s="100" t="s">
        <v>1178</v>
      </c>
      <c r="F656" s="100" t="s">
        <v>798</v>
      </c>
      <c r="G656" s="100" t="s">
        <v>1009</v>
      </c>
      <c r="H656" s="100" t="s">
        <v>800</v>
      </c>
      <c r="I656" s="103">
        <v>0.65625</v>
      </c>
      <c r="J656" s="103">
        <v>0.6770833333333334</v>
      </c>
      <c r="K656" s="100" t="s">
        <v>1160</v>
      </c>
      <c r="L656" s="100" t="s">
        <v>1111</v>
      </c>
      <c r="M656" s="100" t="s">
        <v>298</v>
      </c>
      <c r="N656" s="100"/>
      <c r="O656" s="100"/>
      <c r="P656" s="99"/>
      <c r="Q656" s="99"/>
      <c r="R656" s="99"/>
      <c r="S656" s="99"/>
      <c r="T656" s="99"/>
      <c r="U656" s="99"/>
      <c r="V656" s="99"/>
      <c r="W656" s="99"/>
      <c r="X656" s="99"/>
      <c r="Y656" s="99"/>
    </row>
    <row r="657" ht="15.75" customHeight="1">
      <c r="A657" s="100" t="s">
        <v>1169</v>
      </c>
      <c r="B657" s="100" t="s">
        <v>1170</v>
      </c>
      <c r="C657" s="100" t="s">
        <v>1186</v>
      </c>
      <c r="D657" s="101">
        <v>419858.0</v>
      </c>
      <c r="E657" s="100" t="s">
        <v>1178</v>
      </c>
      <c r="F657" s="100" t="s">
        <v>798</v>
      </c>
      <c r="G657" s="100" t="s">
        <v>1009</v>
      </c>
      <c r="H657" s="100" t="s">
        <v>800</v>
      </c>
      <c r="I657" s="103">
        <v>0.6770833333333334</v>
      </c>
      <c r="J657" s="103">
        <v>0.6979166666666666</v>
      </c>
      <c r="K657" s="100" t="s">
        <v>1160</v>
      </c>
      <c r="L657" s="100" t="s">
        <v>1111</v>
      </c>
      <c r="M657" s="100" t="s">
        <v>298</v>
      </c>
      <c r="N657" s="100"/>
      <c r="O657" s="100"/>
      <c r="P657" s="99"/>
      <c r="Q657" s="99"/>
      <c r="R657" s="99"/>
      <c r="S657" s="99"/>
      <c r="T657" s="99"/>
      <c r="U657" s="99"/>
      <c r="V657" s="99"/>
      <c r="W657" s="99"/>
      <c r="X657" s="99"/>
      <c r="Y657" s="99"/>
    </row>
    <row r="658" ht="15.75" customHeight="1">
      <c r="A658" s="100" t="s">
        <v>1169</v>
      </c>
      <c r="B658" s="100" t="s">
        <v>1170</v>
      </c>
      <c r="C658" s="100" t="s">
        <v>1186</v>
      </c>
      <c r="D658" s="101">
        <v>419867.0</v>
      </c>
      <c r="E658" s="100" t="s">
        <v>1178</v>
      </c>
      <c r="F658" s="100" t="s">
        <v>798</v>
      </c>
      <c r="G658" s="100" t="s">
        <v>1009</v>
      </c>
      <c r="H658" s="100" t="s">
        <v>800</v>
      </c>
      <c r="I658" s="103">
        <v>0.7708333333333334</v>
      </c>
      <c r="J658" s="103">
        <v>0.7916666666666666</v>
      </c>
      <c r="K658" s="100" t="s">
        <v>1160</v>
      </c>
      <c r="L658" s="100" t="s">
        <v>1121</v>
      </c>
      <c r="M658" s="100" t="s">
        <v>298</v>
      </c>
      <c r="N658" s="100"/>
      <c r="O658" s="100"/>
      <c r="P658" s="99"/>
      <c r="Q658" s="99"/>
      <c r="R658" s="99"/>
      <c r="S658" s="99"/>
      <c r="T658" s="99"/>
      <c r="U658" s="99"/>
      <c r="V658" s="99"/>
      <c r="W658" s="99"/>
      <c r="X658" s="99"/>
      <c r="Y658" s="99"/>
    </row>
    <row r="659" ht="15.75" customHeight="1">
      <c r="A659" s="100" t="s">
        <v>1169</v>
      </c>
      <c r="B659" s="100" t="s">
        <v>1170</v>
      </c>
      <c r="C659" s="100" t="s">
        <v>1186</v>
      </c>
      <c r="D659" s="101">
        <v>419871.0</v>
      </c>
      <c r="E659" s="100" t="s">
        <v>1178</v>
      </c>
      <c r="F659" s="100" t="s">
        <v>798</v>
      </c>
      <c r="G659" s="100" t="s">
        <v>1009</v>
      </c>
      <c r="H659" s="100" t="s">
        <v>800</v>
      </c>
      <c r="I659" s="103">
        <v>0.7916666666666666</v>
      </c>
      <c r="J659" s="103">
        <v>0.8125</v>
      </c>
      <c r="K659" s="100" t="s">
        <v>1160</v>
      </c>
      <c r="L659" s="100" t="s">
        <v>1121</v>
      </c>
      <c r="M659" s="100" t="s">
        <v>298</v>
      </c>
      <c r="N659" s="100"/>
      <c r="O659" s="100"/>
      <c r="P659" s="99"/>
      <c r="Q659" s="99"/>
      <c r="R659" s="99"/>
      <c r="S659" s="99"/>
      <c r="T659" s="99"/>
      <c r="U659" s="99"/>
      <c r="V659" s="99"/>
      <c r="W659" s="99"/>
      <c r="X659" s="99"/>
      <c r="Y659" s="99"/>
    </row>
    <row r="660" ht="15.75" customHeight="1">
      <c r="A660" s="100" t="s">
        <v>1169</v>
      </c>
      <c r="B660" s="100" t="s">
        <v>1170</v>
      </c>
      <c r="C660" s="100" t="s">
        <v>1186</v>
      </c>
      <c r="D660" s="101">
        <v>419884.0</v>
      </c>
      <c r="E660" s="100" t="s">
        <v>1178</v>
      </c>
      <c r="F660" s="100" t="s">
        <v>837</v>
      </c>
      <c r="G660" s="100" t="s">
        <v>803</v>
      </c>
      <c r="H660" s="100" t="s">
        <v>838</v>
      </c>
      <c r="I660" s="103">
        <v>0.46875</v>
      </c>
      <c r="J660" s="103">
        <v>0.4895833333333333</v>
      </c>
      <c r="K660" s="100" t="s">
        <v>1157</v>
      </c>
      <c r="L660" s="100" t="s">
        <v>1111</v>
      </c>
      <c r="M660" s="100" t="s">
        <v>298</v>
      </c>
      <c r="N660" s="100"/>
      <c r="O660" s="100"/>
      <c r="P660" s="99"/>
      <c r="Q660" s="99"/>
      <c r="R660" s="99"/>
      <c r="S660" s="99"/>
      <c r="T660" s="99"/>
      <c r="U660" s="99"/>
      <c r="V660" s="99"/>
      <c r="W660" s="99"/>
      <c r="X660" s="99"/>
      <c r="Y660" s="99"/>
    </row>
    <row r="661" ht="15.75" customHeight="1">
      <c r="A661" s="100" t="s">
        <v>1169</v>
      </c>
      <c r="B661" s="100" t="s">
        <v>1170</v>
      </c>
      <c r="C661" s="100" t="s">
        <v>1186</v>
      </c>
      <c r="D661" s="101">
        <v>419886.0</v>
      </c>
      <c r="E661" s="100" t="s">
        <v>1178</v>
      </c>
      <c r="F661" s="100" t="s">
        <v>837</v>
      </c>
      <c r="G661" s="100" t="s">
        <v>803</v>
      </c>
      <c r="H661" s="100" t="s">
        <v>838</v>
      </c>
      <c r="I661" s="103">
        <v>0.4895833333333333</v>
      </c>
      <c r="J661" s="103">
        <v>0.5104166666666666</v>
      </c>
      <c r="K661" s="100" t="s">
        <v>1157</v>
      </c>
      <c r="L661" s="100" t="s">
        <v>1111</v>
      </c>
      <c r="M661" s="100" t="s">
        <v>298</v>
      </c>
      <c r="N661" s="100"/>
      <c r="O661" s="100"/>
      <c r="P661" s="99"/>
      <c r="Q661" s="99"/>
      <c r="R661" s="99"/>
      <c r="S661" s="99"/>
      <c r="T661" s="99"/>
      <c r="U661" s="99"/>
      <c r="V661" s="99"/>
      <c r="W661" s="99"/>
      <c r="X661" s="99"/>
      <c r="Y661" s="99"/>
    </row>
    <row r="662" ht="15.75" customHeight="1">
      <c r="A662" s="100" t="s">
        <v>1169</v>
      </c>
      <c r="B662" s="100" t="s">
        <v>1170</v>
      </c>
      <c r="C662" s="100" t="s">
        <v>1186</v>
      </c>
      <c r="D662" s="101">
        <v>419901.0</v>
      </c>
      <c r="E662" s="100" t="s">
        <v>1178</v>
      </c>
      <c r="F662" s="100" t="s">
        <v>837</v>
      </c>
      <c r="G662" s="100" t="s">
        <v>803</v>
      </c>
      <c r="H662" s="100" t="s">
        <v>838</v>
      </c>
      <c r="I662" s="103">
        <v>0.5104166666666666</v>
      </c>
      <c r="J662" s="103">
        <v>0.53125</v>
      </c>
      <c r="K662" s="100" t="s">
        <v>1157</v>
      </c>
      <c r="L662" s="100" t="s">
        <v>1111</v>
      </c>
      <c r="M662" s="100" t="s">
        <v>298</v>
      </c>
      <c r="N662" s="100"/>
      <c r="O662" s="100"/>
      <c r="P662" s="99"/>
      <c r="Q662" s="99"/>
      <c r="R662" s="99"/>
      <c r="S662" s="99"/>
      <c r="T662" s="99"/>
      <c r="U662" s="99"/>
      <c r="V662" s="99"/>
      <c r="W662" s="99"/>
      <c r="X662" s="99"/>
      <c r="Y662" s="99"/>
    </row>
    <row r="663" ht="15.75" customHeight="1">
      <c r="A663" s="100" t="s">
        <v>1169</v>
      </c>
      <c r="B663" s="100" t="s">
        <v>1170</v>
      </c>
      <c r="C663" s="100" t="s">
        <v>1186</v>
      </c>
      <c r="D663" s="101">
        <v>416669.0</v>
      </c>
      <c r="E663" s="100" t="s">
        <v>1178</v>
      </c>
      <c r="F663" s="100" t="s">
        <v>837</v>
      </c>
      <c r="G663" s="100" t="s">
        <v>803</v>
      </c>
      <c r="H663" s="100" t="s">
        <v>838</v>
      </c>
      <c r="I663" s="103">
        <v>0.5416666666666666</v>
      </c>
      <c r="J663" s="103">
        <v>0.5625</v>
      </c>
      <c r="K663" s="100" t="s">
        <v>1157</v>
      </c>
      <c r="L663" s="100" t="s">
        <v>1122</v>
      </c>
      <c r="M663" s="100" t="s">
        <v>298</v>
      </c>
      <c r="N663" s="100"/>
      <c r="O663" s="100"/>
      <c r="P663" s="99"/>
      <c r="Q663" s="99"/>
      <c r="R663" s="99"/>
      <c r="S663" s="99"/>
      <c r="T663" s="99"/>
      <c r="U663" s="99"/>
      <c r="V663" s="99"/>
      <c r="W663" s="99"/>
      <c r="X663" s="99"/>
      <c r="Y663" s="99"/>
    </row>
    <row r="664" ht="15.75" customHeight="1">
      <c r="A664" s="100" t="s">
        <v>1169</v>
      </c>
      <c r="B664" s="100" t="s">
        <v>1170</v>
      </c>
      <c r="C664" s="100" t="s">
        <v>1186</v>
      </c>
      <c r="D664" s="101">
        <v>429986.0</v>
      </c>
      <c r="E664" s="100" t="s">
        <v>1178</v>
      </c>
      <c r="F664" s="100" t="s">
        <v>837</v>
      </c>
      <c r="G664" s="100" t="s">
        <v>799</v>
      </c>
      <c r="H664" s="100" t="s">
        <v>838</v>
      </c>
      <c r="I664" s="103">
        <v>0.5833333333333334</v>
      </c>
      <c r="J664" s="103">
        <v>0.6041666666666666</v>
      </c>
      <c r="K664" s="100" t="s">
        <v>1151</v>
      </c>
      <c r="L664" s="100" t="s">
        <v>1137</v>
      </c>
      <c r="M664" s="100" t="s">
        <v>298</v>
      </c>
      <c r="N664" s="100"/>
      <c r="O664" s="100"/>
      <c r="P664" s="99"/>
      <c r="Q664" s="99"/>
      <c r="R664" s="99"/>
      <c r="S664" s="99"/>
      <c r="T664" s="99"/>
      <c r="U664" s="99"/>
      <c r="V664" s="99"/>
      <c r="W664" s="99"/>
      <c r="X664" s="99"/>
      <c r="Y664" s="99"/>
    </row>
    <row r="665" ht="15.75" customHeight="1">
      <c r="A665" s="100" t="s">
        <v>1169</v>
      </c>
      <c r="B665" s="100" t="s">
        <v>1170</v>
      </c>
      <c r="C665" s="100" t="s">
        <v>1186</v>
      </c>
      <c r="D665" s="101">
        <v>416675.0</v>
      </c>
      <c r="E665" s="100" t="s">
        <v>1178</v>
      </c>
      <c r="F665" s="100" t="s">
        <v>837</v>
      </c>
      <c r="G665" s="100" t="s">
        <v>803</v>
      </c>
      <c r="H665" s="100" t="s">
        <v>838</v>
      </c>
      <c r="I665" s="103">
        <v>0.625</v>
      </c>
      <c r="J665" s="103">
        <v>0.6458333333333334</v>
      </c>
      <c r="K665" s="100" t="s">
        <v>1157</v>
      </c>
      <c r="L665" s="100" t="s">
        <v>1122</v>
      </c>
      <c r="M665" s="100" t="s">
        <v>298</v>
      </c>
      <c r="N665" s="100"/>
      <c r="O665" s="100"/>
      <c r="P665" s="99"/>
      <c r="Q665" s="99"/>
      <c r="R665" s="99"/>
      <c r="S665" s="99"/>
      <c r="T665" s="99"/>
      <c r="U665" s="99"/>
      <c r="V665" s="99"/>
      <c r="W665" s="99"/>
      <c r="X665" s="99"/>
      <c r="Y665" s="99"/>
    </row>
    <row r="666" ht="15.75" customHeight="1">
      <c r="A666" s="100" t="s">
        <v>1169</v>
      </c>
      <c r="B666" s="100" t="s">
        <v>1170</v>
      </c>
      <c r="C666" s="100" t="s">
        <v>1186</v>
      </c>
      <c r="D666" s="101">
        <v>425558.0</v>
      </c>
      <c r="E666" s="100" t="s">
        <v>1178</v>
      </c>
      <c r="F666" s="100" t="s">
        <v>837</v>
      </c>
      <c r="G666" s="100" t="s">
        <v>799</v>
      </c>
      <c r="H666" s="100" t="s">
        <v>838</v>
      </c>
      <c r="I666" s="103">
        <v>0.7291666666666666</v>
      </c>
      <c r="J666" s="103">
        <v>0.75</v>
      </c>
      <c r="K666" s="100" t="s">
        <v>1151</v>
      </c>
      <c r="L666" s="100" t="s">
        <v>1110</v>
      </c>
      <c r="M666" s="100" t="s">
        <v>298</v>
      </c>
      <c r="N666" s="100"/>
      <c r="O666" s="100"/>
      <c r="P666" s="99"/>
      <c r="Q666" s="99"/>
      <c r="R666" s="99"/>
      <c r="S666" s="99"/>
      <c r="T666" s="99"/>
      <c r="U666" s="99"/>
      <c r="V666" s="99"/>
      <c r="W666" s="99"/>
      <c r="X666" s="99"/>
      <c r="Y666" s="99"/>
    </row>
    <row r="667" ht="15.75" customHeight="1">
      <c r="A667" s="100" t="s">
        <v>1169</v>
      </c>
      <c r="B667" s="100" t="s">
        <v>1170</v>
      </c>
      <c r="C667" s="100" t="s">
        <v>1186</v>
      </c>
      <c r="D667" s="101">
        <v>419914.0</v>
      </c>
      <c r="E667" s="100" t="s">
        <v>1178</v>
      </c>
      <c r="F667" s="100" t="s">
        <v>1179</v>
      </c>
      <c r="G667" s="100" t="s">
        <v>1009</v>
      </c>
      <c r="H667" s="100" t="s">
        <v>838</v>
      </c>
      <c r="I667" s="103">
        <v>0.75</v>
      </c>
      <c r="J667" s="103">
        <v>0.7708333333333334</v>
      </c>
      <c r="K667" s="100" t="s">
        <v>1157</v>
      </c>
      <c r="L667" s="100" t="s">
        <v>1121</v>
      </c>
      <c r="M667" s="100" t="s">
        <v>298</v>
      </c>
      <c r="N667" s="100"/>
      <c r="O667" s="100"/>
      <c r="P667" s="99"/>
      <c r="Q667" s="99"/>
      <c r="R667" s="99"/>
      <c r="S667" s="99"/>
      <c r="T667" s="99"/>
      <c r="U667" s="99"/>
      <c r="V667" s="99"/>
      <c r="W667" s="99"/>
      <c r="X667" s="99"/>
      <c r="Y667" s="99"/>
    </row>
    <row r="668" ht="15.75" customHeight="1">
      <c r="A668" s="100" t="s">
        <v>1169</v>
      </c>
      <c r="B668" s="100" t="s">
        <v>1187</v>
      </c>
      <c r="C668" s="100" t="s">
        <v>1188</v>
      </c>
      <c r="D668" s="101">
        <v>415528.0</v>
      </c>
      <c r="E668" s="100" t="s">
        <v>1178</v>
      </c>
      <c r="F668" s="100" t="s">
        <v>1126</v>
      </c>
      <c r="G668" s="100" t="s">
        <v>866</v>
      </c>
      <c r="H668" s="100" t="s">
        <v>1127</v>
      </c>
      <c r="I668" s="103">
        <v>0.75</v>
      </c>
      <c r="J668" s="103">
        <v>0.7708333333333334</v>
      </c>
      <c r="K668" s="100" t="s">
        <v>1163</v>
      </c>
      <c r="L668" s="100" t="s">
        <v>1129</v>
      </c>
      <c r="M668" s="100" t="s">
        <v>871</v>
      </c>
      <c r="O668" s="100"/>
      <c r="P668" s="99"/>
      <c r="Q668" s="99"/>
      <c r="R668" s="99"/>
      <c r="S668" s="99"/>
      <c r="T668" s="99"/>
      <c r="U668" s="99"/>
      <c r="V668" s="99"/>
      <c r="W668" s="99"/>
      <c r="X668" s="99"/>
      <c r="Y668" s="99"/>
    </row>
    <row r="669" ht="15.75" customHeight="1">
      <c r="A669" s="100" t="s">
        <v>1169</v>
      </c>
      <c r="B669" s="100" t="s">
        <v>1187</v>
      </c>
      <c r="C669" s="100" t="s">
        <v>1188</v>
      </c>
      <c r="D669" s="101">
        <v>415712.0</v>
      </c>
      <c r="E669" s="100" t="s">
        <v>1178</v>
      </c>
      <c r="F669" s="100" t="s">
        <v>1131</v>
      </c>
      <c r="G669" s="100" t="s">
        <v>866</v>
      </c>
      <c r="H669" s="100" t="s">
        <v>1013</v>
      </c>
      <c r="I669" s="103">
        <v>0.75</v>
      </c>
      <c r="J669" s="103">
        <v>0.7708333333333334</v>
      </c>
      <c r="K669" s="100" t="s">
        <v>1163</v>
      </c>
      <c r="L669" s="100" t="s">
        <v>1129</v>
      </c>
      <c r="M669" s="100" t="s">
        <v>871</v>
      </c>
      <c r="O669" s="100"/>
      <c r="P669" s="99"/>
      <c r="Q669" s="99"/>
      <c r="R669" s="99"/>
      <c r="S669" s="99"/>
      <c r="T669" s="99"/>
      <c r="U669" s="99"/>
      <c r="V669" s="99"/>
      <c r="W669" s="99"/>
      <c r="X669" s="99"/>
      <c r="Y669" s="99"/>
    </row>
    <row r="670" ht="15.75" customHeight="1">
      <c r="A670" s="100" t="s">
        <v>1189</v>
      </c>
      <c r="B670" s="100" t="s">
        <v>1190</v>
      </c>
      <c r="C670" s="100" t="s">
        <v>1191</v>
      </c>
      <c r="D670" s="101">
        <v>420076.0</v>
      </c>
      <c r="E670" s="100" t="s">
        <v>1178</v>
      </c>
      <c r="F670" s="100" t="s">
        <v>810</v>
      </c>
      <c r="G670" s="100" t="s">
        <v>803</v>
      </c>
      <c r="H670" s="100" t="s">
        <v>811</v>
      </c>
      <c r="I670" s="103">
        <v>0.6875</v>
      </c>
      <c r="J670" s="103">
        <v>0.7083333333333334</v>
      </c>
      <c r="K670" s="100" t="s">
        <v>1157</v>
      </c>
      <c r="L670" s="100" t="s">
        <v>1111</v>
      </c>
      <c r="M670" s="100" t="s">
        <v>298</v>
      </c>
      <c r="N670" s="100"/>
      <c r="O670" s="100"/>
      <c r="P670" s="99"/>
      <c r="Q670" s="99"/>
      <c r="R670" s="99"/>
      <c r="S670" s="99"/>
      <c r="T670" s="99"/>
      <c r="U670" s="99"/>
      <c r="V670" s="99"/>
      <c r="W670" s="99"/>
      <c r="X670" s="99"/>
      <c r="Y670" s="99"/>
    </row>
    <row r="671" ht="15.75" customHeight="1">
      <c r="A671" s="100" t="s">
        <v>1189</v>
      </c>
      <c r="B671" s="100" t="s">
        <v>1190</v>
      </c>
      <c r="C671" s="100" t="s">
        <v>1191</v>
      </c>
      <c r="D671" s="101">
        <v>440123.0</v>
      </c>
      <c r="E671" s="100" t="s">
        <v>1178</v>
      </c>
      <c r="F671" s="100" t="s">
        <v>1158</v>
      </c>
      <c r="G671" s="100" t="s">
        <v>1009</v>
      </c>
      <c r="H671" s="100" t="s">
        <v>811</v>
      </c>
      <c r="I671" s="103">
        <v>0.7083333333333334</v>
      </c>
      <c r="J671" s="103">
        <v>0.7291666666666666</v>
      </c>
      <c r="K671" s="100" t="s">
        <v>1157</v>
      </c>
      <c r="L671" s="100" t="s">
        <v>1115</v>
      </c>
      <c r="M671" s="100" t="s">
        <v>298</v>
      </c>
      <c r="N671" s="100"/>
      <c r="O671" s="100"/>
      <c r="P671" s="99"/>
      <c r="Q671" s="99"/>
      <c r="R671" s="99"/>
      <c r="S671" s="99"/>
      <c r="T671" s="99"/>
      <c r="U671" s="99"/>
      <c r="V671" s="99"/>
      <c r="W671" s="99"/>
      <c r="X671" s="99"/>
      <c r="Y671" s="99"/>
    </row>
    <row r="672" ht="15.75" customHeight="1">
      <c r="A672" s="100" t="s">
        <v>1189</v>
      </c>
      <c r="B672" s="100" t="s">
        <v>1190</v>
      </c>
      <c r="C672" s="100" t="s">
        <v>1191</v>
      </c>
      <c r="D672" s="101">
        <v>420078.0</v>
      </c>
      <c r="E672" s="100" t="s">
        <v>1178</v>
      </c>
      <c r="F672" s="100" t="s">
        <v>810</v>
      </c>
      <c r="G672" s="100" t="s">
        <v>803</v>
      </c>
      <c r="H672" s="100" t="s">
        <v>811</v>
      </c>
      <c r="I672" s="103">
        <v>0.7291666666666666</v>
      </c>
      <c r="J672" s="103">
        <v>0.75</v>
      </c>
      <c r="K672" s="100" t="s">
        <v>1157</v>
      </c>
      <c r="L672" s="100" t="s">
        <v>1111</v>
      </c>
      <c r="M672" s="100" t="s">
        <v>298</v>
      </c>
      <c r="N672" s="100"/>
      <c r="O672" s="100"/>
      <c r="P672" s="99"/>
      <c r="Q672" s="99"/>
      <c r="R672" s="99"/>
      <c r="S672" s="99"/>
      <c r="T672" s="99"/>
      <c r="U672" s="99"/>
      <c r="V672" s="99"/>
      <c r="W672" s="99"/>
      <c r="X672" s="99"/>
      <c r="Y672" s="99"/>
    </row>
    <row r="673" ht="15.75" customHeight="1">
      <c r="A673" s="100" t="s">
        <v>1189</v>
      </c>
      <c r="B673" s="100" t="s">
        <v>1190</v>
      </c>
      <c r="C673" s="100" t="s">
        <v>1191</v>
      </c>
      <c r="D673" s="101">
        <v>415851.0</v>
      </c>
      <c r="E673" s="100" t="s">
        <v>1178</v>
      </c>
      <c r="F673" s="100" t="s">
        <v>810</v>
      </c>
      <c r="G673" s="100" t="s">
        <v>803</v>
      </c>
      <c r="H673" s="100" t="s">
        <v>811</v>
      </c>
      <c r="I673" s="103">
        <v>0.75</v>
      </c>
      <c r="J673" s="103">
        <v>0.7708333333333334</v>
      </c>
      <c r="K673" s="100" t="s">
        <v>1157</v>
      </c>
      <c r="L673" s="100" t="s">
        <v>1115</v>
      </c>
      <c r="M673" s="100" t="s">
        <v>298</v>
      </c>
      <c r="N673" s="100"/>
      <c r="O673" s="100"/>
      <c r="P673" s="99"/>
      <c r="Q673" s="99"/>
      <c r="R673" s="99"/>
      <c r="S673" s="99"/>
      <c r="T673" s="99"/>
      <c r="U673" s="99"/>
      <c r="V673" s="99"/>
      <c r="W673" s="99"/>
      <c r="X673" s="99"/>
      <c r="Y673" s="99"/>
    </row>
    <row r="674" ht="15.75" customHeight="1">
      <c r="A674" s="100" t="s">
        <v>1189</v>
      </c>
      <c r="B674" s="100" t="s">
        <v>1190</v>
      </c>
      <c r="C674" s="100" t="s">
        <v>1191</v>
      </c>
      <c r="D674" s="101">
        <v>415579.0</v>
      </c>
      <c r="E674" s="100" t="s">
        <v>1178</v>
      </c>
      <c r="F674" s="100" t="s">
        <v>821</v>
      </c>
      <c r="G674" s="100" t="s">
        <v>799</v>
      </c>
      <c r="H674" s="100" t="s">
        <v>822</v>
      </c>
      <c r="I674" s="103">
        <v>0.6909722222222222</v>
      </c>
      <c r="J674" s="103">
        <v>0.7118055555555556</v>
      </c>
      <c r="K674" s="100" t="s">
        <v>1151</v>
      </c>
      <c r="L674" s="100" t="s">
        <v>1113</v>
      </c>
      <c r="M674" s="100" t="s">
        <v>298</v>
      </c>
      <c r="N674" s="100"/>
      <c r="O674" s="100"/>
      <c r="P674" s="99"/>
      <c r="Q674" s="99"/>
      <c r="R674" s="99"/>
      <c r="S674" s="99"/>
      <c r="T674" s="99"/>
      <c r="U674" s="99"/>
      <c r="V674" s="99"/>
      <c r="W674" s="99"/>
      <c r="X674" s="99"/>
      <c r="Y674" s="99"/>
    </row>
    <row r="675" ht="15.75" customHeight="1">
      <c r="A675" s="100" t="s">
        <v>1189</v>
      </c>
      <c r="B675" s="100" t="s">
        <v>1190</v>
      </c>
      <c r="C675" s="100" t="s">
        <v>1191</v>
      </c>
      <c r="D675" s="101">
        <v>415591.0</v>
      </c>
      <c r="E675" s="100" t="s">
        <v>1178</v>
      </c>
      <c r="F675" s="100" t="s">
        <v>821</v>
      </c>
      <c r="G675" s="100" t="s">
        <v>799</v>
      </c>
      <c r="H675" s="100" t="s">
        <v>822</v>
      </c>
      <c r="I675" s="103">
        <v>0.7326388888888888</v>
      </c>
      <c r="J675" s="103">
        <v>0.7534722222222222</v>
      </c>
      <c r="K675" s="100" t="s">
        <v>1151</v>
      </c>
      <c r="L675" s="100" t="s">
        <v>1113</v>
      </c>
      <c r="M675" s="100" t="s">
        <v>298</v>
      </c>
      <c r="N675" s="100"/>
      <c r="O675" s="100"/>
      <c r="P675" s="99"/>
      <c r="Q675" s="99"/>
      <c r="R675" s="99"/>
      <c r="S675" s="99"/>
      <c r="T675" s="99"/>
      <c r="U675" s="99"/>
      <c r="V675" s="99"/>
      <c r="W675" s="99"/>
      <c r="X675" s="99"/>
      <c r="Y675" s="99"/>
    </row>
    <row r="676" ht="15.75" customHeight="1">
      <c r="A676" s="100" t="s">
        <v>1189</v>
      </c>
      <c r="B676" s="100" t="s">
        <v>1190</v>
      </c>
      <c r="C676" s="100" t="s">
        <v>1191</v>
      </c>
      <c r="D676" s="101">
        <v>415299.0</v>
      </c>
      <c r="E676" s="100" t="s">
        <v>1178</v>
      </c>
      <c r="F676" s="100" t="s">
        <v>821</v>
      </c>
      <c r="G676" s="100" t="s">
        <v>799</v>
      </c>
      <c r="H676" s="100" t="s">
        <v>822</v>
      </c>
      <c r="I676" s="103">
        <v>0.7604166666666666</v>
      </c>
      <c r="J676" s="103">
        <v>0.78125</v>
      </c>
      <c r="K676" s="100" t="s">
        <v>1151</v>
      </c>
      <c r="L676" s="100" t="s">
        <v>1119</v>
      </c>
      <c r="M676" s="100" t="s">
        <v>298</v>
      </c>
      <c r="N676" s="100"/>
      <c r="O676" s="100"/>
      <c r="P676" s="99"/>
      <c r="Q676" s="99"/>
      <c r="R676" s="99"/>
      <c r="S676" s="99"/>
      <c r="T676" s="99"/>
      <c r="U676" s="99"/>
      <c r="V676" s="99"/>
      <c r="W676" s="99"/>
      <c r="X676" s="99"/>
      <c r="Y676" s="99"/>
    </row>
    <row r="677" ht="15.75" customHeight="1">
      <c r="A677" s="100" t="s">
        <v>1189</v>
      </c>
      <c r="B677" s="100" t="s">
        <v>1190</v>
      </c>
      <c r="C677" s="100" t="s">
        <v>1191</v>
      </c>
      <c r="D677" s="101">
        <v>422096.0</v>
      </c>
      <c r="E677" s="100" t="s">
        <v>1178</v>
      </c>
      <c r="F677" s="100" t="s">
        <v>1159</v>
      </c>
      <c r="G677" s="100" t="s">
        <v>1009</v>
      </c>
      <c r="H677" s="100" t="s">
        <v>822</v>
      </c>
      <c r="I677" s="103">
        <v>0.7847222222222222</v>
      </c>
      <c r="J677" s="103">
        <v>0.8055555555555556</v>
      </c>
      <c r="K677" s="100" t="s">
        <v>1160</v>
      </c>
      <c r="L677" s="100" t="s">
        <v>1118</v>
      </c>
      <c r="M677" s="100" t="s">
        <v>298</v>
      </c>
      <c r="N677" s="100"/>
      <c r="O677" s="100"/>
      <c r="P677" s="99"/>
      <c r="Q677" s="99"/>
      <c r="R677" s="99"/>
      <c r="S677" s="99"/>
      <c r="T677" s="99"/>
      <c r="U677" s="99"/>
      <c r="V677" s="99"/>
      <c r="W677" s="99"/>
      <c r="X677" s="99"/>
      <c r="Y677" s="99"/>
    </row>
    <row r="678" ht="15.75" customHeight="1">
      <c r="A678" s="100" t="s">
        <v>1189</v>
      </c>
      <c r="B678" s="100" t="s">
        <v>1190</v>
      </c>
      <c r="C678" s="100" t="s">
        <v>1191</v>
      </c>
      <c r="D678" s="101">
        <v>420083.0</v>
      </c>
      <c r="E678" s="100" t="s">
        <v>1178</v>
      </c>
      <c r="F678" s="100" t="s">
        <v>827</v>
      </c>
      <c r="G678" s="100" t="s">
        <v>799</v>
      </c>
      <c r="H678" s="100" t="s">
        <v>828</v>
      </c>
      <c r="I678" s="103">
        <v>0.7083333333333334</v>
      </c>
      <c r="J678" s="103">
        <v>0.7291666666666666</v>
      </c>
      <c r="K678" s="100" t="s">
        <v>1151</v>
      </c>
      <c r="L678" s="100" t="s">
        <v>1111</v>
      </c>
      <c r="M678" s="100" t="s">
        <v>298</v>
      </c>
      <c r="N678" s="100"/>
      <c r="O678" s="100"/>
      <c r="P678" s="99"/>
      <c r="Q678" s="99"/>
      <c r="R678" s="99"/>
      <c r="S678" s="99"/>
      <c r="T678" s="99"/>
      <c r="U678" s="99"/>
      <c r="V678" s="99"/>
      <c r="W678" s="99"/>
      <c r="X678" s="99"/>
      <c r="Y678" s="99"/>
    </row>
    <row r="679" ht="15.75" customHeight="1">
      <c r="A679" s="100" t="s">
        <v>1189</v>
      </c>
      <c r="B679" s="100" t="s">
        <v>1190</v>
      </c>
      <c r="C679" s="100" t="s">
        <v>1191</v>
      </c>
      <c r="D679" s="101">
        <v>415861.0</v>
      </c>
      <c r="E679" s="100" t="s">
        <v>1178</v>
      </c>
      <c r="F679" s="100" t="s">
        <v>1114</v>
      </c>
      <c r="G679" s="100" t="s">
        <v>803</v>
      </c>
      <c r="H679" s="100" t="s">
        <v>832</v>
      </c>
      <c r="I679" s="103">
        <v>0.6979166666666666</v>
      </c>
      <c r="J679" s="103">
        <v>0.71875</v>
      </c>
      <c r="K679" s="100" t="s">
        <v>1151</v>
      </c>
      <c r="L679" s="100" t="s">
        <v>1115</v>
      </c>
      <c r="M679" s="100" t="s">
        <v>298</v>
      </c>
      <c r="N679" s="100"/>
      <c r="O679" s="100"/>
      <c r="P679" s="99"/>
      <c r="Q679" s="99"/>
      <c r="R679" s="99"/>
      <c r="S679" s="99"/>
      <c r="T679" s="99"/>
      <c r="U679" s="99"/>
      <c r="V679" s="99"/>
      <c r="W679" s="99"/>
      <c r="X679" s="99"/>
      <c r="Y679" s="99"/>
    </row>
    <row r="680" ht="15.75" customHeight="1">
      <c r="A680" s="100" t="s">
        <v>1189</v>
      </c>
      <c r="B680" s="100" t="s">
        <v>1190</v>
      </c>
      <c r="C680" s="100" t="s">
        <v>1191</v>
      </c>
      <c r="D680" s="101">
        <v>416711.0</v>
      </c>
      <c r="E680" s="100" t="s">
        <v>1178</v>
      </c>
      <c r="F680" s="100" t="s">
        <v>831</v>
      </c>
      <c r="G680" s="100" t="s">
        <v>799</v>
      </c>
      <c r="H680" s="100" t="s">
        <v>832</v>
      </c>
      <c r="I680" s="103">
        <v>0.7326388888888888</v>
      </c>
      <c r="J680" s="103">
        <v>0.7534722222222222</v>
      </c>
      <c r="K680" s="100" t="s">
        <v>1151</v>
      </c>
      <c r="L680" s="100" t="s">
        <v>1113</v>
      </c>
      <c r="M680" s="100" t="s">
        <v>298</v>
      </c>
      <c r="N680" s="100"/>
      <c r="O680" s="100"/>
      <c r="P680" s="99"/>
      <c r="Q680" s="99"/>
      <c r="R680" s="99"/>
      <c r="S680" s="99"/>
      <c r="T680" s="99"/>
      <c r="U680" s="99"/>
      <c r="V680" s="99"/>
      <c r="W680" s="99"/>
      <c r="X680" s="99"/>
      <c r="Y680" s="99"/>
    </row>
    <row r="681" ht="15.75" customHeight="1">
      <c r="A681" s="100" t="s">
        <v>1189</v>
      </c>
      <c r="B681" s="100" t="s">
        <v>1190</v>
      </c>
      <c r="C681" s="100" t="s">
        <v>1191</v>
      </c>
      <c r="D681" s="101">
        <v>424372.0</v>
      </c>
      <c r="E681" s="100" t="s">
        <v>1178</v>
      </c>
      <c r="F681" s="100" t="s">
        <v>1136</v>
      </c>
      <c r="G681" s="100" t="s">
        <v>1009</v>
      </c>
      <c r="H681" s="100" t="s">
        <v>832</v>
      </c>
      <c r="I681" s="103">
        <v>0.7638888888888888</v>
      </c>
      <c r="J681" s="103">
        <v>0.7847222222222222</v>
      </c>
      <c r="K681" s="100" t="s">
        <v>1160</v>
      </c>
      <c r="L681" s="100" t="s">
        <v>1118</v>
      </c>
      <c r="M681" s="100" t="s">
        <v>298</v>
      </c>
      <c r="N681" s="100"/>
      <c r="O681" s="100"/>
      <c r="P681" s="99"/>
      <c r="Q681" s="99"/>
      <c r="R681" s="99"/>
      <c r="S681" s="99"/>
      <c r="T681" s="99"/>
      <c r="U681" s="99"/>
      <c r="V681" s="99"/>
      <c r="W681" s="99"/>
      <c r="X681" s="99"/>
      <c r="Y681" s="99"/>
    </row>
    <row r="682" ht="15.75" customHeight="1">
      <c r="A682" s="100" t="s">
        <v>1189</v>
      </c>
      <c r="B682" s="100" t="s">
        <v>1190</v>
      </c>
      <c r="C682" s="100" t="s">
        <v>1191</v>
      </c>
      <c r="D682" s="101">
        <v>425383.0</v>
      </c>
      <c r="E682" s="100" t="s">
        <v>1178</v>
      </c>
      <c r="F682" s="100" t="s">
        <v>1116</v>
      </c>
      <c r="G682" s="100" t="s">
        <v>1009</v>
      </c>
      <c r="H682" s="100" t="s">
        <v>834</v>
      </c>
      <c r="I682" s="103">
        <v>0.7222222222222222</v>
      </c>
      <c r="J682" s="103">
        <v>0.7430555555555556</v>
      </c>
      <c r="K682" s="100" t="s">
        <v>1160</v>
      </c>
      <c r="L682" s="100" t="s">
        <v>1118</v>
      </c>
      <c r="M682" s="100" t="s">
        <v>298</v>
      </c>
      <c r="N682" s="100"/>
      <c r="O682" s="100"/>
      <c r="P682" s="99"/>
      <c r="Q682" s="99"/>
      <c r="R682" s="99"/>
      <c r="S682" s="99"/>
      <c r="T682" s="99"/>
      <c r="U682" s="99"/>
      <c r="V682" s="99"/>
      <c r="W682" s="99"/>
      <c r="X682" s="99"/>
      <c r="Y682" s="99"/>
    </row>
    <row r="683" ht="15.75" customHeight="1">
      <c r="A683" s="100" t="s">
        <v>1189</v>
      </c>
      <c r="B683" s="100" t="s">
        <v>1190</v>
      </c>
      <c r="C683" s="100" t="s">
        <v>1191</v>
      </c>
      <c r="D683" s="101">
        <v>420085.0</v>
      </c>
      <c r="E683" s="100" t="s">
        <v>1178</v>
      </c>
      <c r="F683" s="100" t="s">
        <v>833</v>
      </c>
      <c r="G683" s="100" t="s">
        <v>1009</v>
      </c>
      <c r="H683" s="100" t="s">
        <v>834</v>
      </c>
      <c r="I683" s="103">
        <v>0.7291666666666666</v>
      </c>
      <c r="J683" s="103">
        <v>0.75</v>
      </c>
      <c r="K683" s="100" t="s">
        <v>1160</v>
      </c>
      <c r="L683" s="100" t="s">
        <v>1111</v>
      </c>
      <c r="M683" s="100" t="s">
        <v>298</v>
      </c>
      <c r="N683" s="100"/>
      <c r="O683" s="100"/>
      <c r="P683" s="99"/>
      <c r="Q683" s="99"/>
      <c r="R683" s="99"/>
      <c r="S683" s="99"/>
      <c r="T683" s="99"/>
      <c r="U683" s="99"/>
      <c r="V683" s="99"/>
      <c r="W683" s="99"/>
      <c r="X683" s="99"/>
      <c r="Y683" s="99"/>
    </row>
    <row r="684" ht="15.75" customHeight="1">
      <c r="A684" s="100" t="s">
        <v>1189</v>
      </c>
      <c r="B684" s="100" t="s">
        <v>1190</v>
      </c>
      <c r="C684" s="100" t="s">
        <v>1191</v>
      </c>
      <c r="D684" s="101">
        <v>430049.0</v>
      </c>
      <c r="E684" s="100" t="s">
        <v>1178</v>
      </c>
      <c r="F684" s="100" t="s">
        <v>833</v>
      </c>
      <c r="G684" s="100" t="s">
        <v>799</v>
      </c>
      <c r="H684" s="100" t="s">
        <v>834</v>
      </c>
      <c r="I684" s="103">
        <v>0.7291666666666666</v>
      </c>
      <c r="J684" s="103">
        <v>0.75</v>
      </c>
      <c r="K684" s="100" t="s">
        <v>1151</v>
      </c>
      <c r="L684" s="100" t="s">
        <v>1137</v>
      </c>
      <c r="M684" s="100" t="s">
        <v>298</v>
      </c>
      <c r="N684" s="100"/>
      <c r="O684" s="100"/>
      <c r="P684" s="99"/>
      <c r="Q684" s="99"/>
      <c r="R684" s="99"/>
      <c r="S684" s="99"/>
      <c r="T684" s="99"/>
      <c r="U684" s="99"/>
      <c r="V684" s="99"/>
      <c r="W684" s="99"/>
      <c r="X684" s="99"/>
      <c r="Y684" s="99"/>
    </row>
    <row r="685" ht="15.75" customHeight="1">
      <c r="A685" s="100" t="s">
        <v>1189</v>
      </c>
      <c r="B685" s="100" t="s">
        <v>1190</v>
      </c>
      <c r="C685" s="100" t="s">
        <v>1191</v>
      </c>
      <c r="D685" s="101">
        <v>416713.0</v>
      </c>
      <c r="E685" s="100" t="s">
        <v>1178</v>
      </c>
      <c r="F685" s="100" t="s">
        <v>833</v>
      </c>
      <c r="G685" s="100" t="s">
        <v>803</v>
      </c>
      <c r="H685" s="100" t="s">
        <v>834</v>
      </c>
      <c r="I685" s="103">
        <v>0.7326388888888888</v>
      </c>
      <c r="J685" s="103">
        <v>0.7534722222222222</v>
      </c>
      <c r="K685" s="100" t="s">
        <v>1157</v>
      </c>
      <c r="L685" s="100" t="s">
        <v>1113</v>
      </c>
      <c r="M685" s="100" t="s">
        <v>298</v>
      </c>
      <c r="N685" s="100"/>
      <c r="O685" s="100"/>
      <c r="P685" s="99"/>
      <c r="Q685" s="99"/>
      <c r="R685" s="99"/>
      <c r="S685" s="99"/>
      <c r="T685" s="99"/>
      <c r="U685" s="99"/>
      <c r="V685" s="99"/>
      <c r="W685" s="99"/>
      <c r="X685" s="99"/>
      <c r="Y685" s="99"/>
    </row>
    <row r="686" ht="15.75" customHeight="1">
      <c r="A686" s="100" t="s">
        <v>1189</v>
      </c>
      <c r="B686" s="100" t="s">
        <v>1190</v>
      </c>
      <c r="C686" s="100" t="s">
        <v>1191</v>
      </c>
      <c r="D686" s="101">
        <v>420088.0</v>
      </c>
      <c r="E686" s="100" t="s">
        <v>1178</v>
      </c>
      <c r="F686" s="100" t="s">
        <v>833</v>
      </c>
      <c r="G686" s="100" t="s">
        <v>1009</v>
      </c>
      <c r="H686" s="100" t="s">
        <v>834</v>
      </c>
      <c r="I686" s="103">
        <v>0.75</v>
      </c>
      <c r="J686" s="103">
        <v>0.7708333333333334</v>
      </c>
      <c r="K686" s="100" t="s">
        <v>1160</v>
      </c>
      <c r="L686" s="100" t="s">
        <v>1111</v>
      </c>
      <c r="M686" s="100" t="s">
        <v>298</v>
      </c>
      <c r="N686" s="100"/>
      <c r="O686" s="100"/>
      <c r="P686" s="99"/>
      <c r="Q686" s="99"/>
      <c r="R686" s="99"/>
      <c r="S686" s="99"/>
      <c r="T686" s="99"/>
      <c r="U686" s="99"/>
      <c r="V686" s="99"/>
      <c r="W686" s="99"/>
      <c r="X686" s="99"/>
      <c r="Y686" s="99"/>
    </row>
    <row r="687" ht="15.75" customHeight="1">
      <c r="A687" s="100" t="s">
        <v>1189</v>
      </c>
      <c r="B687" s="100" t="s">
        <v>1190</v>
      </c>
      <c r="C687" s="100" t="s">
        <v>1191</v>
      </c>
      <c r="D687" s="101">
        <v>420091.0</v>
      </c>
      <c r="E687" s="100" t="s">
        <v>1178</v>
      </c>
      <c r="F687" s="100" t="s">
        <v>833</v>
      </c>
      <c r="G687" s="100" t="s">
        <v>1009</v>
      </c>
      <c r="H687" s="100" t="s">
        <v>834</v>
      </c>
      <c r="I687" s="103">
        <v>0.7708333333333334</v>
      </c>
      <c r="J687" s="103">
        <v>0.7916666666666666</v>
      </c>
      <c r="K687" s="100" t="s">
        <v>1160</v>
      </c>
      <c r="L687" s="100" t="s">
        <v>1111</v>
      </c>
      <c r="M687" s="100" t="s">
        <v>298</v>
      </c>
      <c r="N687" s="100"/>
      <c r="O687" s="100"/>
      <c r="P687" s="99"/>
      <c r="Q687" s="99"/>
      <c r="R687" s="99"/>
      <c r="S687" s="99"/>
      <c r="T687" s="99"/>
      <c r="U687" s="99"/>
      <c r="V687" s="99"/>
      <c r="W687" s="99"/>
      <c r="X687" s="99"/>
      <c r="Y687" s="99"/>
    </row>
    <row r="688" ht="15.75" customHeight="1">
      <c r="A688" s="100" t="s">
        <v>1189</v>
      </c>
      <c r="B688" s="100" t="s">
        <v>1190</v>
      </c>
      <c r="C688" s="100" t="s">
        <v>1191</v>
      </c>
      <c r="D688" s="101">
        <v>425384.0</v>
      </c>
      <c r="E688" s="100" t="s">
        <v>1178</v>
      </c>
      <c r="F688" s="100" t="s">
        <v>1116</v>
      </c>
      <c r="G688" s="100" t="s">
        <v>1009</v>
      </c>
      <c r="H688" s="100" t="s">
        <v>834</v>
      </c>
      <c r="I688" s="103">
        <v>0.7847222222222222</v>
      </c>
      <c r="J688" s="103">
        <v>0.8055555555555556</v>
      </c>
      <c r="K688" s="100" t="s">
        <v>1160</v>
      </c>
      <c r="L688" s="100" t="s">
        <v>1118</v>
      </c>
      <c r="M688" s="100" t="s">
        <v>298</v>
      </c>
      <c r="N688" s="100"/>
      <c r="O688" s="100"/>
      <c r="P688" s="99"/>
      <c r="Q688" s="99"/>
      <c r="R688" s="99"/>
      <c r="S688" s="99"/>
      <c r="T688" s="99"/>
      <c r="U688" s="99"/>
      <c r="V688" s="99"/>
      <c r="W688" s="99"/>
      <c r="X688" s="99"/>
      <c r="Y688" s="99"/>
    </row>
    <row r="689" ht="15.75" customHeight="1">
      <c r="A689" s="100" t="s">
        <v>1189</v>
      </c>
      <c r="B689" s="100" t="s">
        <v>1190</v>
      </c>
      <c r="C689" s="100" t="s">
        <v>1191</v>
      </c>
      <c r="D689" s="101">
        <v>416715.0</v>
      </c>
      <c r="E689" s="100" t="s">
        <v>1178</v>
      </c>
      <c r="F689" s="100" t="s">
        <v>833</v>
      </c>
      <c r="G689" s="100" t="s">
        <v>803</v>
      </c>
      <c r="H689" s="100" t="s">
        <v>834</v>
      </c>
      <c r="I689" s="103">
        <v>0.7951388888888888</v>
      </c>
      <c r="J689" s="103">
        <v>0.8159722222222222</v>
      </c>
      <c r="K689" s="100" t="s">
        <v>1157</v>
      </c>
      <c r="L689" s="100" t="s">
        <v>1113</v>
      </c>
      <c r="M689" s="100" t="s">
        <v>298</v>
      </c>
      <c r="N689" s="100"/>
      <c r="O689" s="100"/>
      <c r="P689" s="99"/>
      <c r="Q689" s="99"/>
      <c r="R689" s="99"/>
      <c r="S689" s="99"/>
      <c r="T689" s="99"/>
      <c r="U689" s="99"/>
      <c r="V689" s="99"/>
      <c r="W689" s="99"/>
      <c r="X689" s="99"/>
      <c r="Y689" s="99"/>
    </row>
    <row r="690" ht="15.75" customHeight="1">
      <c r="A690" s="100" t="s">
        <v>1189</v>
      </c>
      <c r="B690" s="100" t="s">
        <v>1190</v>
      </c>
      <c r="C690" s="100" t="s">
        <v>1191</v>
      </c>
      <c r="D690" s="101">
        <v>416717.0</v>
      </c>
      <c r="E690" s="100" t="s">
        <v>1178</v>
      </c>
      <c r="F690" s="100" t="s">
        <v>798</v>
      </c>
      <c r="G690" s="100" t="s">
        <v>803</v>
      </c>
      <c r="H690" s="100" t="s">
        <v>800</v>
      </c>
      <c r="I690" s="103">
        <v>0.40625</v>
      </c>
      <c r="J690" s="103">
        <v>0.4270833333333333</v>
      </c>
      <c r="K690" s="100" t="s">
        <v>1157</v>
      </c>
      <c r="L690" s="100" t="s">
        <v>1113</v>
      </c>
      <c r="M690" s="100" t="s">
        <v>298</v>
      </c>
      <c r="N690" s="100"/>
      <c r="O690" s="100"/>
      <c r="P690" s="99"/>
      <c r="Q690" s="99"/>
      <c r="R690" s="99"/>
      <c r="S690" s="99"/>
      <c r="T690" s="99"/>
      <c r="U690" s="99"/>
      <c r="V690" s="99"/>
      <c r="W690" s="99"/>
      <c r="X690" s="99"/>
      <c r="Y690" s="99"/>
    </row>
    <row r="691" ht="15.75" customHeight="1">
      <c r="A691" s="100" t="s">
        <v>1189</v>
      </c>
      <c r="B691" s="100" t="s">
        <v>1190</v>
      </c>
      <c r="C691" s="100" t="s">
        <v>1191</v>
      </c>
      <c r="D691" s="101">
        <v>416720.0</v>
      </c>
      <c r="E691" s="100" t="s">
        <v>1178</v>
      </c>
      <c r="F691" s="100" t="s">
        <v>798</v>
      </c>
      <c r="G691" s="100" t="s">
        <v>803</v>
      </c>
      <c r="H691" s="100" t="s">
        <v>800</v>
      </c>
      <c r="I691" s="103">
        <v>0.4270833333333333</v>
      </c>
      <c r="J691" s="103">
        <v>0.4479166666666667</v>
      </c>
      <c r="K691" s="100" t="s">
        <v>1157</v>
      </c>
      <c r="L691" s="100" t="s">
        <v>1113</v>
      </c>
      <c r="M691" s="100" t="s">
        <v>298</v>
      </c>
      <c r="N691" s="100"/>
      <c r="O691" s="100"/>
      <c r="P691" s="99"/>
      <c r="Q691" s="99"/>
      <c r="R691" s="99"/>
      <c r="S691" s="99"/>
      <c r="T691" s="99"/>
      <c r="U691" s="99"/>
      <c r="V691" s="99"/>
      <c r="W691" s="99"/>
      <c r="X691" s="99"/>
      <c r="Y691" s="99"/>
    </row>
    <row r="692" ht="15.75" customHeight="1">
      <c r="A692" s="100" t="s">
        <v>1189</v>
      </c>
      <c r="B692" s="100" t="s">
        <v>1190</v>
      </c>
      <c r="C692" s="100" t="s">
        <v>1191</v>
      </c>
      <c r="D692" s="101">
        <v>425538.0</v>
      </c>
      <c r="E692" s="100" t="s">
        <v>1178</v>
      </c>
      <c r="F692" s="100" t="s">
        <v>1120</v>
      </c>
      <c r="G692" s="100" t="s">
        <v>1009</v>
      </c>
      <c r="H692" s="100" t="s">
        <v>800</v>
      </c>
      <c r="I692" s="103">
        <v>0.4305555555555556</v>
      </c>
      <c r="J692" s="103">
        <v>0.4513888888888889</v>
      </c>
      <c r="K692" s="100" t="s">
        <v>1160</v>
      </c>
      <c r="L692" s="100" t="s">
        <v>1118</v>
      </c>
      <c r="M692" s="100" t="s">
        <v>298</v>
      </c>
      <c r="N692" s="100"/>
      <c r="O692" s="100"/>
      <c r="P692" s="99"/>
      <c r="Q692" s="99"/>
      <c r="R692" s="99"/>
      <c r="S692" s="99"/>
      <c r="T692" s="99"/>
      <c r="U692" s="99"/>
      <c r="V692" s="99"/>
      <c r="W692" s="99"/>
      <c r="X692" s="99"/>
      <c r="Y692" s="99"/>
    </row>
    <row r="693" ht="15.75" customHeight="1">
      <c r="A693" s="100" t="s">
        <v>1189</v>
      </c>
      <c r="B693" s="100" t="s">
        <v>1190</v>
      </c>
      <c r="C693" s="100" t="s">
        <v>1191</v>
      </c>
      <c r="D693" s="101">
        <v>425530.0</v>
      </c>
      <c r="E693" s="100" t="s">
        <v>1178</v>
      </c>
      <c r="F693" s="100" t="s">
        <v>1120</v>
      </c>
      <c r="G693" s="100" t="s">
        <v>1009</v>
      </c>
      <c r="H693" s="100" t="s">
        <v>800</v>
      </c>
      <c r="I693" s="103">
        <v>0.4722222222222222</v>
      </c>
      <c r="J693" s="103">
        <v>0.4930555555555556</v>
      </c>
      <c r="K693" s="100" t="s">
        <v>1160</v>
      </c>
      <c r="L693" s="100" t="s">
        <v>1118</v>
      </c>
      <c r="M693" s="100" t="s">
        <v>298</v>
      </c>
      <c r="N693" s="100"/>
      <c r="O693" s="100"/>
      <c r="P693" s="99"/>
      <c r="Q693" s="99"/>
      <c r="R693" s="99"/>
      <c r="S693" s="99"/>
      <c r="T693" s="99"/>
      <c r="U693" s="99"/>
      <c r="V693" s="99"/>
      <c r="W693" s="99"/>
      <c r="X693" s="99"/>
      <c r="Y693" s="99"/>
    </row>
    <row r="694" ht="15.75" customHeight="1">
      <c r="A694" s="100" t="s">
        <v>1189</v>
      </c>
      <c r="B694" s="100" t="s">
        <v>1190</v>
      </c>
      <c r="C694" s="100" t="s">
        <v>1191</v>
      </c>
      <c r="D694" s="101">
        <v>430055.0</v>
      </c>
      <c r="E694" s="100" t="s">
        <v>1178</v>
      </c>
      <c r="F694" s="100" t="s">
        <v>798</v>
      </c>
      <c r="G694" s="100" t="s">
        <v>799</v>
      </c>
      <c r="H694" s="100" t="s">
        <v>800</v>
      </c>
      <c r="I694" s="103">
        <v>0.4791666666666667</v>
      </c>
      <c r="J694" s="103">
        <v>0.5</v>
      </c>
      <c r="K694" s="100" t="s">
        <v>1151</v>
      </c>
      <c r="L694" s="100" t="s">
        <v>1137</v>
      </c>
      <c r="M694" s="100" t="s">
        <v>298</v>
      </c>
      <c r="N694" s="100"/>
      <c r="O694" s="100"/>
      <c r="P694" s="99"/>
      <c r="Q694" s="99"/>
      <c r="R694" s="99"/>
      <c r="S694" s="99"/>
      <c r="T694" s="99"/>
      <c r="U694" s="99"/>
      <c r="V694" s="99"/>
      <c r="W694" s="99"/>
      <c r="X694" s="99"/>
      <c r="Y694" s="99"/>
    </row>
    <row r="695" ht="15.75" customHeight="1">
      <c r="A695" s="100" t="s">
        <v>1189</v>
      </c>
      <c r="B695" s="100" t="s">
        <v>1190</v>
      </c>
      <c r="C695" s="100" t="s">
        <v>1191</v>
      </c>
      <c r="D695" s="101">
        <v>415307.0</v>
      </c>
      <c r="E695" s="100" t="s">
        <v>1178</v>
      </c>
      <c r="F695" s="100" t="s">
        <v>798</v>
      </c>
      <c r="G695" s="100" t="s">
        <v>799</v>
      </c>
      <c r="H695" s="100" t="s">
        <v>800</v>
      </c>
      <c r="I695" s="103">
        <v>0.5104166666666666</v>
      </c>
      <c r="J695" s="103">
        <v>0.53125</v>
      </c>
      <c r="K695" s="100" t="s">
        <v>1151</v>
      </c>
      <c r="L695" s="100" t="s">
        <v>1119</v>
      </c>
      <c r="M695" s="100" t="s">
        <v>298</v>
      </c>
      <c r="N695" s="100"/>
      <c r="O695" s="100"/>
      <c r="P695" s="99"/>
      <c r="Q695" s="99"/>
      <c r="R695" s="99"/>
      <c r="S695" s="99"/>
      <c r="T695" s="99"/>
      <c r="U695" s="99"/>
      <c r="V695" s="99"/>
      <c r="W695" s="99"/>
      <c r="X695" s="99"/>
      <c r="Y695" s="99"/>
    </row>
    <row r="696" ht="15.75" customHeight="1">
      <c r="A696" s="100" t="s">
        <v>1189</v>
      </c>
      <c r="B696" s="100" t="s">
        <v>1190</v>
      </c>
      <c r="C696" s="100" t="s">
        <v>1191</v>
      </c>
      <c r="D696" s="101">
        <v>420094.0</v>
      </c>
      <c r="E696" s="100" t="s">
        <v>1178</v>
      </c>
      <c r="F696" s="100" t="s">
        <v>798</v>
      </c>
      <c r="G696" s="100" t="s">
        <v>1009</v>
      </c>
      <c r="H696" s="100" t="s">
        <v>800</v>
      </c>
      <c r="I696" s="103">
        <v>0.6354166666666666</v>
      </c>
      <c r="J696" s="103">
        <v>0.65625</v>
      </c>
      <c r="K696" s="100" t="s">
        <v>1160</v>
      </c>
      <c r="L696" s="100" t="s">
        <v>1111</v>
      </c>
      <c r="M696" s="100" t="s">
        <v>298</v>
      </c>
      <c r="N696" s="100"/>
      <c r="O696" s="100"/>
      <c r="P696" s="99"/>
      <c r="Q696" s="99"/>
      <c r="R696" s="99"/>
      <c r="S696" s="99"/>
      <c r="T696" s="99"/>
      <c r="U696" s="99"/>
      <c r="V696" s="99"/>
      <c r="W696" s="99"/>
      <c r="X696" s="99"/>
      <c r="Y696" s="99"/>
    </row>
    <row r="697" ht="15.75" customHeight="1">
      <c r="A697" s="100" t="s">
        <v>1189</v>
      </c>
      <c r="B697" s="100" t="s">
        <v>1190</v>
      </c>
      <c r="C697" s="100" t="s">
        <v>1191</v>
      </c>
      <c r="D697" s="101">
        <v>420098.0</v>
      </c>
      <c r="E697" s="100" t="s">
        <v>1178</v>
      </c>
      <c r="F697" s="100" t="s">
        <v>798</v>
      </c>
      <c r="G697" s="100" t="s">
        <v>1009</v>
      </c>
      <c r="H697" s="100" t="s">
        <v>800</v>
      </c>
      <c r="I697" s="103">
        <v>0.7708333333333334</v>
      </c>
      <c r="J697" s="103">
        <v>0.7916666666666666</v>
      </c>
      <c r="K697" s="100" t="s">
        <v>1160</v>
      </c>
      <c r="L697" s="100" t="s">
        <v>1121</v>
      </c>
      <c r="M697" s="100" t="s">
        <v>298</v>
      </c>
      <c r="N697" s="100"/>
      <c r="O697" s="100"/>
      <c r="P697" s="99"/>
      <c r="Q697" s="99"/>
      <c r="R697" s="99"/>
      <c r="S697" s="99"/>
      <c r="T697" s="99"/>
      <c r="U697" s="99"/>
      <c r="V697" s="99"/>
      <c r="W697" s="99"/>
      <c r="X697" s="99"/>
      <c r="Y697" s="99"/>
    </row>
    <row r="698" ht="15.75" customHeight="1">
      <c r="A698" s="100" t="s">
        <v>1189</v>
      </c>
      <c r="B698" s="100" t="s">
        <v>1190</v>
      </c>
      <c r="C698" s="100" t="s">
        <v>1191</v>
      </c>
      <c r="D698" s="101">
        <v>420101.0</v>
      </c>
      <c r="E698" s="100" t="s">
        <v>1178</v>
      </c>
      <c r="F698" s="100" t="s">
        <v>837</v>
      </c>
      <c r="G698" s="100" t="s">
        <v>803</v>
      </c>
      <c r="H698" s="100" t="s">
        <v>838</v>
      </c>
      <c r="I698" s="103">
        <v>0.5104166666666666</v>
      </c>
      <c r="J698" s="103">
        <v>0.53125</v>
      </c>
      <c r="K698" s="100" t="s">
        <v>1157</v>
      </c>
      <c r="L698" s="100" t="s">
        <v>1111</v>
      </c>
      <c r="M698" s="100" t="s">
        <v>298</v>
      </c>
      <c r="N698" s="100"/>
      <c r="O698" s="100"/>
      <c r="P698" s="99"/>
      <c r="Q698" s="99"/>
      <c r="R698" s="99"/>
      <c r="S698" s="99"/>
      <c r="T698" s="99"/>
      <c r="U698" s="99"/>
      <c r="V698" s="99"/>
      <c r="W698" s="99"/>
      <c r="X698" s="99"/>
      <c r="Y698" s="99"/>
    </row>
    <row r="699" ht="15.75" customHeight="1">
      <c r="A699" s="100" t="s">
        <v>1189</v>
      </c>
      <c r="B699" s="100" t="s">
        <v>1190</v>
      </c>
      <c r="C699" s="100" t="s">
        <v>1191</v>
      </c>
      <c r="D699" s="101">
        <v>420103.0</v>
      </c>
      <c r="E699" s="100" t="s">
        <v>1178</v>
      </c>
      <c r="F699" s="100" t="s">
        <v>837</v>
      </c>
      <c r="G699" s="100" t="s">
        <v>803</v>
      </c>
      <c r="H699" s="100" t="s">
        <v>838</v>
      </c>
      <c r="I699" s="103">
        <v>0.5520833333333334</v>
      </c>
      <c r="J699" s="103">
        <v>0.5729166666666666</v>
      </c>
      <c r="K699" s="100" t="s">
        <v>1157</v>
      </c>
      <c r="L699" s="100" t="s">
        <v>1111</v>
      </c>
      <c r="M699" s="100" t="s">
        <v>298</v>
      </c>
      <c r="N699" s="100"/>
      <c r="O699" s="100"/>
      <c r="P699" s="99"/>
      <c r="Q699" s="99"/>
      <c r="R699" s="99"/>
      <c r="S699" s="99"/>
      <c r="T699" s="99"/>
      <c r="U699" s="99"/>
      <c r="V699" s="99"/>
      <c r="W699" s="99"/>
      <c r="X699" s="99"/>
      <c r="Y699" s="99"/>
    </row>
    <row r="700" ht="15.75" customHeight="1">
      <c r="A700" s="100" t="s">
        <v>1189</v>
      </c>
      <c r="B700" s="100" t="s">
        <v>1190</v>
      </c>
      <c r="C700" s="100" t="s">
        <v>1191</v>
      </c>
      <c r="D700" s="101">
        <v>430057.0</v>
      </c>
      <c r="E700" s="100" t="s">
        <v>1178</v>
      </c>
      <c r="F700" s="100" t="s">
        <v>837</v>
      </c>
      <c r="G700" s="100" t="s">
        <v>799</v>
      </c>
      <c r="H700" s="100" t="s">
        <v>838</v>
      </c>
      <c r="I700" s="103">
        <v>0.625</v>
      </c>
      <c r="J700" s="103">
        <v>0.6458333333333334</v>
      </c>
      <c r="K700" s="100" t="s">
        <v>1151</v>
      </c>
      <c r="L700" s="100" t="s">
        <v>1137</v>
      </c>
      <c r="M700" s="100" t="s">
        <v>298</v>
      </c>
      <c r="N700" s="100"/>
      <c r="O700" s="100"/>
      <c r="P700" s="99"/>
      <c r="Q700" s="99"/>
      <c r="R700" s="99"/>
      <c r="S700" s="99"/>
      <c r="T700" s="99"/>
      <c r="U700" s="99"/>
      <c r="V700" s="99"/>
      <c r="W700" s="99"/>
      <c r="X700" s="99"/>
      <c r="Y700" s="99"/>
    </row>
    <row r="701" ht="15.75" customHeight="1">
      <c r="A701" s="100" t="s">
        <v>1189</v>
      </c>
      <c r="B701" s="100" t="s">
        <v>1190</v>
      </c>
      <c r="C701" s="100" t="s">
        <v>1191</v>
      </c>
      <c r="D701" s="101">
        <v>425569.0</v>
      </c>
      <c r="E701" s="100" t="s">
        <v>1178</v>
      </c>
      <c r="F701" s="100" t="s">
        <v>837</v>
      </c>
      <c r="G701" s="100" t="s">
        <v>799</v>
      </c>
      <c r="H701" s="100" t="s">
        <v>838</v>
      </c>
      <c r="I701" s="103">
        <v>0.7083333333333334</v>
      </c>
      <c r="J701" s="103">
        <v>0.7291666666666666</v>
      </c>
      <c r="K701" s="100" t="s">
        <v>1151</v>
      </c>
      <c r="L701" s="100" t="s">
        <v>1110</v>
      </c>
      <c r="M701" s="100" t="s">
        <v>298</v>
      </c>
      <c r="N701" s="100"/>
      <c r="O701" s="100"/>
      <c r="P701" s="99"/>
      <c r="Q701" s="99"/>
      <c r="R701" s="99"/>
      <c r="S701" s="99"/>
      <c r="T701" s="99"/>
      <c r="U701" s="99"/>
      <c r="V701" s="99"/>
      <c r="W701" s="99"/>
      <c r="X701" s="99"/>
      <c r="Y701" s="99"/>
    </row>
    <row r="702" ht="15.75" customHeight="1">
      <c r="A702" s="100" t="s">
        <v>1189</v>
      </c>
      <c r="B702" s="100" t="s">
        <v>1190</v>
      </c>
      <c r="C702" s="100" t="s">
        <v>1191</v>
      </c>
      <c r="D702" s="101">
        <v>420105.0</v>
      </c>
      <c r="E702" s="100" t="s">
        <v>1178</v>
      </c>
      <c r="F702" s="100" t="s">
        <v>1179</v>
      </c>
      <c r="G702" s="100" t="s">
        <v>1009</v>
      </c>
      <c r="H702" s="100" t="s">
        <v>838</v>
      </c>
      <c r="I702" s="103">
        <v>0.75</v>
      </c>
      <c r="J702" s="103">
        <v>0.7708333333333334</v>
      </c>
      <c r="K702" s="100" t="s">
        <v>1157</v>
      </c>
      <c r="L702" s="100" t="s">
        <v>1121</v>
      </c>
      <c r="M702" s="100" t="s">
        <v>298</v>
      </c>
      <c r="N702" s="100"/>
      <c r="O702" s="100"/>
      <c r="P702" s="99"/>
      <c r="Q702" s="99"/>
      <c r="R702" s="99"/>
      <c r="S702" s="99"/>
      <c r="T702" s="99"/>
      <c r="U702" s="99"/>
      <c r="V702" s="99"/>
      <c r="W702" s="99"/>
      <c r="X702" s="99"/>
      <c r="Y702" s="99"/>
    </row>
    <row r="703" ht="15.75" customHeight="1">
      <c r="A703" s="100" t="s">
        <v>1192</v>
      </c>
      <c r="B703" s="100"/>
      <c r="C703" s="100" t="s">
        <v>1193</v>
      </c>
      <c r="D703" s="101">
        <v>422128.0</v>
      </c>
      <c r="E703" s="100" t="s">
        <v>1194</v>
      </c>
      <c r="F703" s="100" t="s">
        <v>1159</v>
      </c>
      <c r="G703" s="100" t="s">
        <v>1009</v>
      </c>
      <c r="H703" s="100" t="s">
        <v>822</v>
      </c>
      <c r="I703" s="103">
        <v>0.8055555555555556</v>
      </c>
      <c r="J703" s="103">
        <v>0.8263888888888888</v>
      </c>
      <c r="K703" s="100" t="s">
        <v>1160</v>
      </c>
      <c r="L703" s="100" t="s">
        <v>1118</v>
      </c>
      <c r="M703" s="100" t="s">
        <v>298</v>
      </c>
      <c r="N703" s="100"/>
      <c r="O703" s="100"/>
      <c r="P703" s="99"/>
      <c r="Q703" s="99"/>
      <c r="R703" s="99"/>
      <c r="S703" s="99"/>
      <c r="T703" s="99"/>
      <c r="U703" s="99"/>
      <c r="V703" s="99"/>
      <c r="W703" s="99"/>
      <c r="X703" s="99"/>
      <c r="Y703" s="99"/>
    </row>
    <row r="704" ht="15.75" customHeight="1">
      <c r="A704" s="100" t="s">
        <v>1192</v>
      </c>
      <c r="B704" s="100"/>
      <c r="C704" s="100" t="s">
        <v>1195</v>
      </c>
      <c r="D704" s="101">
        <v>424426.0</v>
      </c>
      <c r="E704" s="100" t="s">
        <v>1194</v>
      </c>
      <c r="F704" s="100" t="s">
        <v>1136</v>
      </c>
      <c r="G704" s="100" t="s">
        <v>1009</v>
      </c>
      <c r="H704" s="100" t="s">
        <v>832</v>
      </c>
      <c r="I704" s="103">
        <v>0.8055555555555556</v>
      </c>
      <c r="J704" s="103">
        <v>0.8263888888888888</v>
      </c>
      <c r="K704" s="100" t="s">
        <v>1160</v>
      </c>
      <c r="L704" s="100" t="s">
        <v>1118</v>
      </c>
      <c r="M704" s="100" t="s">
        <v>298</v>
      </c>
      <c r="N704" s="100"/>
      <c r="O704" s="100"/>
      <c r="P704" s="99"/>
      <c r="Q704" s="99"/>
      <c r="R704" s="99"/>
      <c r="S704" s="99"/>
      <c r="T704" s="99"/>
      <c r="U704" s="99"/>
      <c r="V704" s="99"/>
      <c r="W704" s="99"/>
      <c r="X704" s="99"/>
      <c r="Y704" s="99"/>
    </row>
    <row r="705" ht="15.75" customHeight="1">
      <c r="A705" s="100" t="s">
        <v>1192</v>
      </c>
      <c r="B705" s="100"/>
      <c r="C705" s="100" t="s">
        <v>1193</v>
      </c>
      <c r="D705" s="101">
        <v>425487.0</v>
      </c>
      <c r="E705" s="100" t="s">
        <v>1194</v>
      </c>
      <c r="F705" s="100" t="s">
        <v>1116</v>
      </c>
      <c r="G705" s="100" t="s">
        <v>1009</v>
      </c>
      <c r="H705" s="100" t="s">
        <v>834</v>
      </c>
      <c r="I705" s="103">
        <v>0.7847222222222222</v>
      </c>
      <c r="J705" s="103">
        <v>0.8055555555555556</v>
      </c>
      <c r="K705" s="100" t="s">
        <v>1160</v>
      </c>
      <c r="L705" s="100" t="s">
        <v>1118</v>
      </c>
      <c r="M705" s="100" t="s">
        <v>298</v>
      </c>
      <c r="N705" s="100"/>
      <c r="O705" s="100"/>
      <c r="P705" s="99"/>
      <c r="Q705" s="99"/>
      <c r="R705" s="99"/>
      <c r="S705" s="99"/>
      <c r="T705" s="99"/>
      <c r="U705" s="99"/>
      <c r="V705" s="99"/>
      <c r="W705" s="99"/>
      <c r="X705" s="99"/>
      <c r="Y705" s="99"/>
    </row>
    <row r="706" ht="15.75" customHeight="1">
      <c r="A706" s="100" t="s">
        <v>1192</v>
      </c>
      <c r="B706" s="100"/>
      <c r="C706" s="100" t="s">
        <v>1193</v>
      </c>
      <c r="D706" s="101">
        <v>425531.0</v>
      </c>
      <c r="E706" s="100" t="s">
        <v>1194</v>
      </c>
      <c r="F706" s="100" t="s">
        <v>1120</v>
      </c>
      <c r="G706" s="100" t="s">
        <v>1009</v>
      </c>
      <c r="H706" s="100" t="s">
        <v>800</v>
      </c>
      <c r="I706" s="103">
        <v>0.4722222222222222</v>
      </c>
      <c r="J706" s="103">
        <v>0.4930555555555556</v>
      </c>
      <c r="K706" s="100" t="s">
        <v>1160</v>
      </c>
      <c r="L706" s="100" t="s">
        <v>1118</v>
      </c>
      <c r="M706" s="100" t="s">
        <v>298</v>
      </c>
      <c r="N706" s="100"/>
      <c r="O706" s="100"/>
      <c r="P706" s="99"/>
      <c r="Q706" s="99"/>
      <c r="R706" s="99"/>
      <c r="S706" s="99"/>
      <c r="T706" s="99"/>
      <c r="U706" s="99"/>
      <c r="V706" s="99"/>
      <c r="W706" s="99"/>
      <c r="X706" s="99"/>
      <c r="Y706" s="99"/>
    </row>
    <row r="707" ht="15.75" customHeight="1">
      <c r="A707" s="100" t="s">
        <v>1192</v>
      </c>
      <c r="B707" s="100"/>
      <c r="C707" s="100" t="s">
        <v>1195</v>
      </c>
      <c r="D707" s="101">
        <v>425532.0</v>
      </c>
      <c r="E707" s="100" t="s">
        <v>1194</v>
      </c>
      <c r="F707" s="100" t="s">
        <v>1120</v>
      </c>
      <c r="G707" s="100" t="s">
        <v>1009</v>
      </c>
      <c r="H707" s="100" t="s">
        <v>800</v>
      </c>
      <c r="I707" s="103">
        <v>0.5138888888888888</v>
      </c>
      <c r="J707" s="103">
        <v>0.5347222222222222</v>
      </c>
      <c r="K707" s="100" t="s">
        <v>1160</v>
      </c>
      <c r="L707" s="100" t="s">
        <v>1118</v>
      </c>
      <c r="M707" s="100" t="s">
        <v>298</v>
      </c>
      <c r="N707" s="100"/>
      <c r="O707" s="100"/>
      <c r="P707" s="99"/>
      <c r="Q707" s="99"/>
      <c r="R707" s="99"/>
      <c r="S707" s="99"/>
      <c r="T707" s="99"/>
      <c r="U707" s="99"/>
      <c r="V707" s="99"/>
      <c r="W707" s="99"/>
      <c r="X707" s="99"/>
      <c r="Y707" s="99"/>
    </row>
    <row r="708" ht="15.75" customHeight="1">
      <c r="A708" s="100" t="s">
        <v>1192</v>
      </c>
      <c r="B708" s="100"/>
      <c r="C708" s="100" t="s">
        <v>1195</v>
      </c>
      <c r="D708" s="101">
        <v>430068.0</v>
      </c>
      <c r="E708" s="100" t="s">
        <v>1194</v>
      </c>
      <c r="F708" s="100" t="s">
        <v>798</v>
      </c>
      <c r="G708" s="100" t="s">
        <v>799</v>
      </c>
      <c r="H708" s="100" t="s">
        <v>800</v>
      </c>
      <c r="I708" s="103">
        <v>0.5833333333333334</v>
      </c>
      <c r="J708" s="103">
        <v>0.6041666666666666</v>
      </c>
      <c r="K708" s="100" t="s">
        <v>1151</v>
      </c>
      <c r="L708" s="100" t="s">
        <v>1137</v>
      </c>
      <c r="M708" s="100" t="s">
        <v>298</v>
      </c>
      <c r="N708" s="100"/>
      <c r="O708" s="100"/>
      <c r="P708" s="99"/>
      <c r="Q708" s="99"/>
      <c r="R708" s="99"/>
      <c r="S708" s="99"/>
      <c r="T708" s="99"/>
      <c r="U708" s="99"/>
      <c r="V708" s="99"/>
      <c r="W708" s="99"/>
      <c r="X708" s="99"/>
      <c r="Y708" s="99"/>
    </row>
    <row r="709" ht="15.75" customHeight="1">
      <c r="A709" s="100" t="s">
        <v>1192</v>
      </c>
      <c r="B709" s="100"/>
      <c r="C709" s="100" t="s">
        <v>1193</v>
      </c>
      <c r="D709" s="101">
        <v>420108.0</v>
      </c>
      <c r="E709" s="100" t="s">
        <v>1194</v>
      </c>
      <c r="F709" s="100" t="s">
        <v>798</v>
      </c>
      <c r="G709" s="100" t="s">
        <v>1009</v>
      </c>
      <c r="H709" s="100" t="s">
        <v>800</v>
      </c>
      <c r="I709" s="103">
        <v>0.6979166666666666</v>
      </c>
      <c r="J709" s="103">
        <v>0.71875</v>
      </c>
      <c r="K709" s="100" t="s">
        <v>1160</v>
      </c>
      <c r="L709" s="100" t="s">
        <v>1111</v>
      </c>
      <c r="M709" s="100" t="s">
        <v>298</v>
      </c>
      <c r="N709" s="100"/>
      <c r="O709" s="100"/>
      <c r="P709" s="99"/>
      <c r="Q709" s="99"/>
      <c r="R709" s="99"/>
      <c r="S709" s="99"/>
      <c r="T709" s="99"/>
      <c r="U709" s="99"/>
      <c r="V709" s="99"/>
      <c r="W709" s="99"/>
      <c r="X709" s="99"/>
      <c r="Y709" s="99"/>
    </row>
    <row r="710" ht="15.75" customHeight="1">
      <c r="A710" s="100" t="s">
        <v>1192</v>
      </c>
      <c r="B710" s="100"/>
      <c r="C710" s="100" t="s">
        <v>1195</v>
      </c>
      <c r="D710" s="101">
        <v>420113.0</v>
      </c>
      <c r="E710" s="100" t="s">
        <v>1194</v>
      </c>
      <c r="F710" s="100" t="s">
        <v>798</v>
      </c>
      <c r="G710" s="100" t="s">
        <v>1009</v>
      </c>
      <c r="H710" s="100" t="s">
        <v>800</v>
      </c>
      <c r="I710" s="103">
        <v>0.7916666666666666</v>
      </c>
      <c r="J710" s="103">
        <v>0.8125</v>
      </c>
      <c r="K710" s="100" t="s">
        <v>1160</v>
      </c>
      <c r="L710" s="100" t="s">
        <v>1121</v>
      </c>
      <c r="M710" s="100" t="s">
        <v>298</v>
      </c>
      <c r="N710" s="100"/>
      <c r="O710" s="100"/>
      <c r="P710" s="99"/>
      <c r="Q710" s="99"/>
      <c r="R710" s="99"/>
      <c r="S710" s="99"/>
      <c r="T710" s="99"/>
      <c r="U710" s="99"/>
      <c r="V710" s="99"/>
      <c r="W710" s="99"/>
      <c r="X710" s="99"/>
      <c r="Y710" s="99"/>
    </row>
    <row r="711" ht="15.75" customHeight="1">
      <c r="A711" s="100" t="s">
        <v>1192</v>
      </c>
      <c r="B711" s="100"/>
      <c r="C711" s="100" t="s">
        <v>1193</v>
      </c>
      <c r="D711" s="101">
        <v>430112.0</v>
      </c>
      <c r="E711" s="100" t="s">
        <v>1194</v>
      </c>
      <c r="F711" s="100" t="s">
        <v>837</v>
      </c>
      <c r="G711" s="100" t="s">
        <v>799</v>
      </c>
      <c r="H711" s="100" t="s">
        <v>838</v>
      </c>
      <c r="I711" s="103">
        <v>0.6666666666666666</v>
      </c>
      <c r="J711" s="103">
        <v>0.6875</v>
      </c>
      <c r="K711" s="100" t="s">
        <v>1151</v>
      </c>
      <c r="L711" s="100" t="s">
        <v>1137</v>
      </c>
      <c r="M711" s="100" t="s">
        <v>298</v>
      </c>
      <c r="N711" s="100"/>
      <c r="O711" s="100"/>
      <c r="P711" s="99"/>
      <c r="Q711" s="99"/>
      <c r="R711" s="99"/>
      <c r="S711" s="99"/>
      <c r="T711" s="99"/>
      <c r="U711" s="99"/>
      <c r="V711" s="99"/>
      <c r="W711" s="99"/>
      <c r="X711" s="99"/>
      <c r="Y711" s="99"/>
    </row>
    <row r="712" ht="15.75" customHeight="1">
      <c r="A712" s="100" t="s">
        <v>1192</v>
      </c>
      <c r="B712" s="100"/>
      <c r="C712" s="100" t="s">
        <v>1193</v>
      </c>
      <c r="D712" s="101">
        <v>420110.0</v>
      </c>
      <c r="E712" s="100" t="s">
        <v>1194</v>
      </c>
      <c r="F712" s="100" t="s">
        <v>837</v>
      </c>
      <c r="G712" s="100" t="s">
        <v>803</v>
      </c>
      <c r="H712" s="100" t="s">
        <v>838</v>
      </c>
      <c r="I712" s="103">
        <v>0.7916666666666666</v>
      </c>
      <c r="J712" s="103">
        <v>0.8125</v>
      </c>
      <c r="K712" s="100" t="s">
        <v>1157</v>
      </c>
      <c r="L712" s="100" t="s">
        <v>1121</v>
      </c>
      <c r="M712" s="100" t="s">
        <v>298</v>
      </c>
      <c r="N712" s="100"/>
      <c r="O712" s="100"/>
      <c r="P712" s="99"/>
      <c r="Q712" s="99"/>
      <c r="R712" s="99"/>
      <c r="S712" s="99"/>
      <c r="T712" s="99"/>
      <c r="U712" s="99"/>
      <c r="V712" s="99"/>
      <c r="W712" s="99"/>
      <c r="X712" s="99"/>
      <c r="Y712" s="99"/>
    </row>
    <row r="713" ht="15.75" customHeight="1">
      <c r="A713" s="100" t="s">
        <v>1192</v>
      </c>
      <c r="B713" s="100"/>
      <c r="C713" s="100" t="s">
        <v>1195</v>
      </c>
      <c r="D713" s="101">
        <v>420114.0</v>
      </c>
      <c r="E713" s="100" t="s">
        <v>1194</v>
      </c>
      <c r="F713" s="100" t="s">
        <v>837</v>
      </c>
      <c r="G713" s="100" t="s">
        <v>803</v>
      </c>
      <c r="H713" s="100" t="s">
        <v>838</v>
      </c>
      <c r="I713" s="103">
        <v>0.7916666666666666</v>
      </c>
      <c r="J713" s="103">
        <v>0.8125</v>
      </c>
      <c r="K713" s="100" t="s">
        <v>1157</v>
      </c>
      <c r="L713" s="100" t="s">
        <v>1121</v>
      </c>
      <c r="M713" s="100" t="s">
        <v>298</v>
      </c>
      <c r="N713" s="100"/>
      <c r="O713" s="100"/>
      <c r="P713" s="99"/>
      <c r="Q713" s="99"/>
      <c r="R713" s="99"/>
      <c r="S713" s="99"/>
      <c r="T713" s="99"/>
      <c r="U713" s="99"/>
      <c r="V713" s="99"/>
      <c r="W713" s="99"/>
      <c r="X713" s="99"/>
      <c r="Y713" s="99"/>
    </row>
    <row r="714" ht="15.75" customHeight="1">
      <c r="A714" s="100" t="s">
        <v>1196</v>
      </c>
      <c r="B714" s="100" t="s">
        <v>1197</v>
      </c>
      <c r="C714" s="100" t="s">
        <v>1198</v>
      </c>
      <c r="D714" s="101">
        <v>422133.0</v>
      </c>
      <c r="E714" s="100" t="s">
        <v>1194</v>
      </c>
      <c r="F714" s="100" t="s">
        <v>1159</v>
      </c>
      <c r="G714" s="100" t="s">
        <v>1009</v>
      </c>
      <c r="H714" s="100" t="s">
        <v>822</v>
      </c>
      <c r="I714" s="103">
        <v>0.8055555555555556</v>
      </c>
      <c r="J714" s="103">
        <v>0.8263888888888888</v>
      </c>
      <c r="K714" s="100" t="s">
        <v>1160</v>
      </c>
      <c r="L714" s="100" t="s">
        <v>1118</v>
      </c>
      <c r="M714" s="100" t="s">
        <v>298</v>
      </c>
      <c r="N714" s="100"/>
      <c r="O714" s="100"/>
      <c r="P714" s="99"/>
      <c r="Q714" s="99"/>
      <c r="R714" s="99"/>
      <c r="S714" s="99"/>
      <c r="T714" s="99"/>
      <c r="U714" s="99"/>
      <c r="V714" s="99"/>
      <c r="W714" s="99"/>
      <c r="X714" s="99"/>
      <c r="Y714" s="99"/>
    </row>
    <row r="715" ht="15.75" customHeight="1">
      <c r="A715" s="100" t="s">
        <v>1196</v>
      </c>
      <c r="B715" s="100" t="s">
        <v>1199</v>
      </c>
      <c r="C715" s="100" t="s">
        <v>1200</v>
      </c>
      <c r="D715" s="101">
        <v>424406.0</v>
      </c>
      <c r="E715" s="100" t="s">
        <v>1194</v>
      </c>
      <c r="F715" s="100" t="s">
        <v>1136</v>
      </c>
      <c r="G715" s="100" t="s">
        <v>1009</v>
      </c>
      <c r="H715" s="100" t="s">
        <v>832</v>
      </c>
      <c r="I715" s="103">
        <v>0.7847222222222222</v>
      </c>
      <c r="J715" s="103">
        <v>0.8055555555555556</v>
      </c>
      <c r="K715" s="100" t="s">
        <v>1160</v>
      </c>
      <c r="L715" s="100" t="s">
        <v>1118</v>
      </c>
      <c r="M715" s="100" t="s">
        <v>298</v>
      </c>
      <c r="N715" s="100"/>
      <c r="O715" s="100"/>
      <c r="P715" s="99"/>
      <c r="Q715" s="99"/>
      <c r="R715" s="99"/>
      <c r="S715" s="99"/>
      <c r="T715" s="99"/>
      <c r="U715" s="99"/>
      <c r="V715" s="99"/>
      <c r="W715" s="99"/>
      <c r="X715" s="99"/>
      <c r="Y715" s="99"/>
    </row>
    <row r="716" ht="15.75" customHeight="1">
      <c r="A716" s="100" t="s">
        <v>1196</v>
      </c>
      <c r="B716" s="100" t="s">
        <v>1197</v>
      </c>
      <c r="C716" s="100" t="s">
        <v>1198</v>
      </c>
      <c r="D716" s="101">
        <v>424398.0</v>
      </c>
      <c r="E716" s="100" t="s">
        <v>1194</v>
      </c>
      <c r="F716" s="100" t="s">
        <v>1136</v>
      </c>
      <c r="G716" s="100" t="s">
        <v>1009</v>
      </c>
      <c r="H716" s="100" t="s">
        <v>832</v>
      </c>
      <c r="I716" s="103">
        <v>0.8055555555555556</v>
      </c>
      <c r="J716" s="103">
        <v>0.8263888888888888</v>
      </c>
      <c r="K716" s="100" t="s">
        <v>1160</v>
      </c>
      <c r="L716" s="100" t="s">
        <v>1118</v>
      </c>
      <c r="M716" s="100" t="s">
        <v>298</v>
      </c>
      <c r="N716" s="100"/>
      <c r="O716" s="100"/>
      <c r="P716" s="99"/>
      <c r="Q716" s="99"/>
      <c r="R716" s="99"/>
      <c r="S716" s="99"/>
      <c r="T716" s="99"/>
      <c r="U716" s="99"/>
      <c r="V716" s="99"/>
      <c r="W716" s="99"/>
      <c r="X716" s="99"/>
      <c r="Y716" s="99"/>
    </row>
    <row r="717" ht="15.75" customHeight="1">
      <c r="A717" s="100" t="s">
        <v>1196</v>
      </c>
      <c r="B717" s="100" t="s">
        <v>1197</v>
      </c>
      <c r="C717" s="100" t="s">
        <v>1198</v>
      </c>
      <c r="D717" s="101">
        <v>425490.0</v>
      </c>
      <c r="E717" s="100" t="s">
        <v>1194</v>
      </c>
      <c r="F717" s="100" t="s">
        <v>1116</v>
      </c>
      <c r="G717" s="100" t="s">
        <v>1009</v>
      </c>
      <c r="H717" s="100" t="s">
        <v>834</v>
      </c>
      <c r="I717" s="103">
        <v>0.8055555555555556</v>
      </c>
      <c r="J717" s="103">
        <v>0.8263888888888888</v>
      </c>
      <c r="K717" s="100" t="s">
        <v>1160</v>
      </c>
      <c r="L717" s="100" t="s">
        <v>1118</v>
      </c>
      <c r="M717" s="100" t="s">
        <v>298</v>
      </c>
      <c r="N717" s="100"/>
      <c r="O717" s="100"/>
      <c r="P717" s="99"/>
      <c r="Q717" s="99"/>
      <c r="R717" s="99"/>
      <c r="S717" s="99"/>
      <c r="T717" s="99"/>
      <c r="U717" s="99"/>
      <c r="V717" s="99"/>
      <c r="W717" s="99"/>
      <c r="X717" s="99"/>
      <c r="Y717" s="99"/>
    </row>
    <row r="718" ht="15.75" customHeight="1">
      <c r="A718" s="100" t="s">
        <v>1196</v>
      </c>
      <c r="B718" s="100" t="s">
        <v>1199</v>
      </c>
      <c r="C718" s="100" t="s">
        <v>1200</v>
      </c>
      <c r="D718" s="101">
        <v>420119.0</v>
      </c>
      <c r="E718" s="100" t="s">
        <v>1194</v>
      </c>
      <c r="F718" s="100" t="s">
        <v>798</v>
      </c>
      <c r="G718" s="100" t="s">
        <v>1009</v>
      </c>
      <c r="H718" s="100" t="s">
        <v>800</v>
      </c>
      <c r="I718" s="103">
        <v>0.6979166666666666</v>
      </c>
      <c r="J718" s="103">
        <v>0.71875</v>
      </c>
      <c r="K718" s="100" t="s">
        <v>1160</v>
      </c>
      <c r="L718" s="100" t="s">
        <v>1111</v>
      </c>
      <c r="M718" s="100" t="s">
        <v>298</v>
      </c>
      <c r="N718" s="100"/>
      <c r="O718" s="100"/>
      <c r="P718" s="99"/>
      <c r="Q718" s="99"/>
      <c r="R718" s="99"/>
      <c r="S718" s="99"/>
      <c r="T718" s="99"/>
      <c r="U718" s="99"/>
      <c r="V718" s="99"/>
      <c r="W718" s="99"/>
      <c r="X718" s="99"/>
      <c r="Y718" s="99"/>
    </row>
    <row r="719" ht="15.75" customHeight="1">
      <c r="A719" s="100" t="s">
        <v>1196</v>
      </c>
      <c r="B719" s="100" t="s">
        <v>1197</v>
      </c>
      <c r="C719" s="100" t="s">
        <v>1198</v>
      </c>
      <c r="D719" s="101">
        <v>420128.0</v>
      </c>
      <c r="E719" s="100" t="s">
        <v>1194</v>
      </c>
      <c r="F719" s="100" t="s">
        <v>798</v>
      </c>
      <c r="G719" s="100" t="s">
        <v>1009</v>
      </c>
      <c r="H719" s="100" t="s">
        <v>800</v>
      </c>
      <c r="I719" s="103">
        <v>0.7916666666666666</v>
      </c>
      <c r="J719" s="103">
        <v>0.8125</v>
      </c>
      <c r="K719" s="100" t="s">
        <v>1160</v>
      </c>
      <c r="L719" s="100" t="s">
        <v>1121</v>
      </c>
      <c r="M719" s="100" t="s">
        <v>298</v>
      </c>
      <c r="N719" s="100"/>
      <c r="O719" s="100"/>
      <c r="P719" s="99"/>
      <c r="Q719" s="99"/>
      <c r="R719" s="99"/>
      <c r="S719" s="99"/>
      <c r="T719" s="99"/>
      <c r="U719" s="99"/>
      <c r="V719" s="99"/>
      <c r="W719" s="99"/>
      <c r="X719" s="99"/>
      <c r="Y719" s="99"/>
    </row>
    <row r="720" ht="15.75" customHeight="1">
      <c r="A720" s="100" t="s">
        <v>1196</v>
      </c>
      <c r="B720" s="100" t="s">
        <v>1199</v>
      </c>
      <c r="C720" s="100" t="s">
        <v>1200</v>
      </c>
      <c r="D720" s="101">
        <v>430082.0</v>
      </c>
      <c r="E720" s="100" t="s">
        <v>1194</v>
      </c>
      <c r="F720" s="100" t="s">
        <v>837</v>
      </c>
      <c r="G720" s="100" t="s">
        <v>799</v>
      </c>
      <c r="H720" s="100" t="s">
        <v>838</v>
      </c>
      <c r="I720" s="103">
        <v>0.6875</v>
      </c>
      <c r="J720" s="103">
        <v>0.7083333333333334</v>
      </c>
      <c r="K720" s="100" t="s">
        <v>1151</v>
      </c>
      <c r="L720" s="100" t="s">
        <v>1137</v>
      </c>
      <c r="M720" s="100" t="s">
        <v>298</v>
      </c>
      <c r="N720" s="100"/>
      <c r="O720" s="100"/>
      <c r="P720" s="99"/>
      <c r="Q720" s="99"/>
      <c r="R720" s="99"/>
      <c r="S720" s="99"/>
      <c r="T720" s="99"/>
      <c r="U720" s="99"/>
      <c r="V720" s="99"/>
      <c r="W720" s="99"/>
      <c r="X720" s="99"/>
      <c r="Y720" s="99"/>
    </row>
    <row r="721" ht="15.75" customHeight="1">
      <c r="A721" s="100" t="s">
        <v>1196</v>
      </c>
      <c r="B721" s="100" t="s">
        <v>1199</v>
      </c>
      <c r="C721" s="100" t="s">
        <v>1200</v>
      </c>
      <c r="D721" s="101">
        <v>420126.0</v>
      </c>
      <c r="E721" s="100" t="s">
        <v>1194</v>
      </c>
      <c r="F721" s="100" t="s">
        <v>837</v>
      </c>
      <c r="G721" s="100" t="s">
        <v>803</v>
      </c>
      <c r="H721" s="100" t="s">
        <v>838</v>
      </c>
      <c r="I721" s="103">
        <v>0.7916666666666666</v>
      </c>
      <c r="J721" s="103">
        <v>0.8125</v>
      </c>
      <c r="K721" s="100" t="s">
        <v>1157</v>
      </c>
      <c r="L721" s="100" t="s">
        <v>1121</v>
      </c>
      <c r="M721" s="100" t="s">
        <v>298</v>
      </c>
      <c r="N721" s="100"/>
      <c r="O721" s="100"/>
      <c r="P721" s="99"/>
      <c r="Q721" s="99"/>
      <c r="R721" s="99"/>
      <c r="S721" s="99"/>
      <c r="T721" s="99"/>
      <c r="U721" s="99"/>
      <c r="V721" s="99"/>
      <c r="W721" s="99"/>
      <c r="X721" s="99"/>
      <c r="Y721" s="99"/>
    </row>
    <row r="722" ht="15.75" customHeight="1">
      <c r="A722" s="100" t="s">
        <v>1196</v>
      </c>
      <c r="B722" s="100" t="s">
        <v>1197</v>
      </c>
      <c r="C722" s="100" t="s">
        <v>1198</v>
      </c>
      <c r="D722" s="101">
        <v>420131.0</v>
      </c>
      <c r="E722" s="100" t="s">
        <v>1194</v>
      </c>
      <c r="F722" s="100" t="s">
        <v>837</v>
      </c>
      <c r="G722" s="100" t="s">
        <v>803</v>
      </c>
      <c r="H722" s="100" t="s">
        <v>838</v>
      </c>
      <c r="I722" s="103">
        <v>0.7916666666666666</v>
      </c>
      <c r="J722" s="103">
        <v>0.8125</v>
      </c>
      <c r="K722" s="100" t="s">
        <v>1157</v>
      </c>
      <c r="L722" s="100" t="s">
        <v>1121</v>
      </c>
      <c r="M722" s="100" t="s">
        <v>298</v>
      </c>
      <c r="N722" s="100"/>
      <c r="O722" s="100"/>
      <c r="P722" s="99"/>
      <c r="Q722" s="99"/>
      <c r="R722" s="99"/>
      <c r="S722" s="99"/>
      <c r="T722" s="99"/>
      <c r="U722" s="99"/>
      <c r="V722" s="99"/>
      <c r="W722" s="99"/>
      <c r="X722" s="99"/>
      <c r="Y722" s="99"/>
    </row>
    <row r="723" ht="15.75" customHeight="1">
      <c r="A723" s="100" t="s">
        <v>1201</v>
      </c>
      <c r="B723" s="100" t="s">
        <v>1202</v>
      </c>
      <c r="C723" s="100" t="s">
        <v>1203</v>
      </c>
      <c r="D723" s="101">
        <v>415420.0</v>
      </c>
      <c r="E723" s="100" t="s">
        <v>896</v>
      </c>
      <c r="F723" s="100" t="s">
        <v>810</v>
      </c>
      <c r="G723" s="100" t="s">
        <v>803</v>
      </c>
      <c r="H723" s="100" t="s">
        <v>811</v>
      </c>
      <c r="I723" s="103">
        <v>0.6770833333333334</v>
      </c>
      <c r="J723" s="103">
        <v>0.7118055555555556</v>
      </c>
      <c r="K723" s="100" t="s">
        <v>1204</v>
      </c>
      <c r="L723" s="100" t="s">
        <v>1113</v>
      </c>
      <c r="M723" s="100" t="s">
        <v>298</v>
      </c>
      <c r="N723" s="100"/>
      <c r="O723" s="100"/>
      <c r="P723" s="99"/>
      <c r="Q723" s="99"/>
      <c r="R723" s="99"/>
      <c r="S723" s="99"/>
      <c r="T723" s="99"/>
      <c r="U723" s="99"/>
      <c r="V723" s="99"/>
      <c r="W723" s="99"/>
      <c r="X723" s="99"/>
      <c r="Y723" s="99"/>
    </row>
    <row r="724" ht="15.75" customHeight="1">
      <c r="A724" s="100" t="s">
        <v>1201</v>
      </c>
      <c r="B724" s="100" t="s">
        <v>1205</v>
      </c>
      <c r="C724" s="100" t="s">
        <v>1206</v>
      </c>
      <c r="D724" s="101">
        <v>415408.0</v>
      </c>
      <c r="E724" s="100" t="s">
        <v>896</v>
      </c>
      <c r="F724" s="100" t="s">
        <v>810</v>
      </c>
      <c r="G724" s="100" t="s">
        <v>803</v>
      </c>
      <c r="H724" s="100" t="s">
        <v>811</v>
      </c>
      <c r="I724" s="103">
        <v>0.71875</v>
      </c>
      <c r="J724" s="103">
        <v>0.7534722222222222</v>
      </c>
      <c r="K724" s="100" t="s">
        <v>1204</v>
      </c>
      <c r="L724" s="100" t="s">
        <v>1113</v>
      </c>
      <c r="M724" s="100" t="s">
        <v>298</v>
      </c>
      <c r="N724" s="100"/>
      <c r="O724" s="100"/>
      <c r="P724" s="99"/>
      <c r="Q724" s="99"/>
      <c r="R724" s="99"/>
      <c r="S724" s="99"/>
      <c r="T724" s="99"/>
      <c r="U724" s="99"/>
      <c r="V724" s="99"/>
      <c r="W724" s="99"/>
      <c r="X724" s="99"/>
      <c r="Y724" s="99"/>
    </row>
    <row r="725" ht="15.75" customHeight="1">
      <c r="A725" s="100" t="s">
        <v>1201</v>
      </c>
      <c r="B725" s="100" t="s">
        <v>1205</v>
      </c>
      <c r="C725" s="100" t="s">
        <v>1207</v>
      </c>
      <c r="D725" s="101">
        <v>415378.0</v>
      </c>
      <c r="E725" s="100" t="s">
        <v>1208</v>
      </c>
      <c r="F725" s="100" t="s">
        <v>810</v>
      </c>
      <c r="G725" s="100" t="s">
        <v>803</v>
      </c>
      <c r="H725" s="100" t="s">
        <v>811</v>
      </c>
      <c r="I725" s="103">
        <v>0.71875</v>
      </c>
      <c r="J725" s="103">
        <v>0.7534722222222222</v>
      </c>
      <c r="K725" s="100" t="s">
        <v>1204</v>
      </c>
      <c r="L725" s="100" t="s">
        <v>1113</v>
      </c>
      <c r="M725" s="100" t="s">
        <v>298</v>
      </c>
      <c r="N725" s="100"/>
      <c r="O725" s="100"/>
      <c r="P725" s="99"/>
      <c r="Q725" s="99"/>
      <c r="R725" s="99"/>
      <c r="S725" s="99"/>
      <c r="T725" s="99"/>
      <c r="U725" s="99"/>
      <c r="V725" s="99"/>
      <c r="W725" s="99"/>
      <c r="X725" s="99"/>
      <c r="Y725" s="99"/>
    </row>
    <row r="726" ht="15.75" customHeight="1">
      <c r="A726" s="100" t="s">
        <v>1201</v>
      </c>
      <c r="B726" s="100" t="s">
        <v>1205</v>
      </c>
      <c r="C726" s="100" t="s">
        <v>1206</v>
      </c>
      <c r="D726" s="101">
        <v>425535.0</v>
      </c>
      <c r="E726" s="100" t="s">
        <v>896</v>
      </c>
      <c r="F726" s="100" t="s">
        <v>1120</v>
      </c>
      <c r="G726" s="100" t="s">
        <v>1009</v>
      </c>
      <c r="H726" s="100" t="s">
        <v>800</v>
      </c>
      <c r="I726" s="103">
        <v>0.5416666666666666</v>
      </c>
      <c r="J726" s="103">
        <v>0.5763888888888888</v>
      </c>
      <c r="K726" s="100" t="s">
        <v>1209</v>
      </c>
      <c r="L726" s="100" t="s">
        <v>1118</v>
      </c>
      <c r="M726" s="100" t="s">
        <v>298</v>
      </c>
      <c r="N726" s="100"/>
      <c r="O726" s="100"/>
      <c r="P726" s="99"/>
      <c r="Q726" s="99"/>
      <c r="R726" s="99"/>
      <c r="S726" s="99"/>
      <c r="T726" s="99"/>
      <c r="U726" s="99"/>
      <c r="V726" s="99"/>
      <c r="W726" s="99"/>
      <c r="X726" s="99"/>
      <c r="Y726" s="99"/>
    </row>
    <row r="727" ht="15.75" customHeight="1">
      <c r="A727" s="100" t="s">
        <v>1201</v>
      </c>
      <c r="B727" s="100" t="s">
        <v>1205</v>
      </c>
      <c r="C727" s="100" t="s">
        <v>1207</v>
      </c>
      <c r="D727" s="101">
        <v>425537.0</v>
      </c>
      <c r="E727" s="100" t="s">
        <v>1208</v>
      </c>
      <c r="F727" s="100" t="s">
        <v>1120</v>
      </c>
      <c r="G727" s="100" t="s">
        <v>1009</v>
      </c>
      <c r="H727" s="100" t="s">
        <v>800</v>
      </c>
      <c r="I727" s="103">
        <v>0.5416666666666666</v>
      </c>
      <c r="J727" s="103">
        <v>0.5763888888888888</v>
      </c>
      <c r="K727" s="100" t="s">
        <v>1209</v>
      </c>
      <c r="L727" s="100" t="s">
        <v>1118</v>
      </c>
      <c r="M727" s="100" t="s">
        <v>298</v>
      </c>
      <c r="N727" s="100"/>
      <c r="O727" s="100"/>
      <c r="P727" s="99"/>
      <c r="Q727" s="99"/>
      <c r="R727" s="99"/>
      <c r="S727" s="99"/>
      <c r="T727" s="99"/>
      <c r="U727" s="99"/>
      <c r="V727" s="99"/>
      <c r="W727" s="99"/>
      <c r="X727" s="99"/>
      <c r="Y727" s="99"/>
    </row>
    <row r="728" ht="15.75" customHeight="1">
      <c r="A728" s="100" t="s">
        <v>1201</v>
      </c>
      <c r="B728" s="100" t="s">
        <v>1205</v>
      </c>
      <c r="C728" s="100" t="s">
        <v>1206</v>
      </c>
      <c r="D728" s="101">
        <v>420309.0</v>
      </c>
      <c r="E728" s="100" t="s">
        <v>896</v>
      </c>
      <c r="F728" s="100" t="s">
        <v>798</v>
      </c>
      <c r="G728" s="100" t="s">
        <v>1009</v>
      </c>
      <c r="H728" s="100" t="s">
        <v>800</v>
      </c>
      <c r="I728" s="103">
        <v>0.59375</v>
      </c>
      <c r="J728" s="103">
        <v>0.6284722222222222</v>
      </c>
      <c r="K728" s="100" t="s">
        <v>1209</v>
      </c>
      <c r="L728" s="100" t="s">
        <v>1111</v>
      </c>
      <c r="M728" s="100" t="s">
        <v>298</v>
      </c>
      <c r="N728" s="100"/>
      <c r="O728" s="100"/>
      <c r="P728" s="99"/>
      <c r="Q728" s="99"/>
      <c r="R728" s="99"/>
      <c r="S728" s="99"/>
      <c r="T728" s="99"/>
      <c r="U728" s="99"/>
      <c r="V728" s="99"/>
      <c r="W728" s="99"/>
      <c r="X728" s="99"/>
      <c r="Y728" s="99"/>
    </row>
    <row r="729" ht="15.75" customHeight="1">
      <c r="A729" s="100" t="s">
        <v>1201</v>
      </c>
      <c r="B729" s="100" t="s">
        <v>1210</v>
      </c>
      <c r="C729" s="100" t="s">
        <v>1211</v>
      </c>
      <c r="D729" s="101">
        <v>420319.0</v>
      </c>
      <c r="E729" s="100" t="s">
        <v>1108</v>
      </c>
      <c r="F729" s="100" t="s">
        <v>837</v>
      </c>
      <c r="G729" s="100" t="s">
        <v>803</v>
      </c>
      <c r="H729" s="100" t="s">
        <v>838</v>
      </c>
      <c r="I729" s="103">
        <v>0.4270833333333333</v>
      </c>
      <c r="J729" s="103">
        <v>0.4618055555555556</v>
      </c>
      <c r="K729" s="100" t="s">
        <v>1212</v>
      </c>
      <c r="L729" s="100" t="s">
        <v>1111</v>
      </c>
      <c r="M729" s="100" t="s">
        <v>298</v>
      </c>
      <c r="N729" s="100"/>
      <c r="O729" s="100"/>
      <c r="P729" s="99"/>
      <c r="Q729" s="99"/>
      <c r="R729" s="99"/>
      <c r="S729" s="99"/>
      <c r="T729" s="99"/>
      <c r="U729" s="99"/>
      <c r="V729" s="99"/>
      <c r="W729" s="99"/>
      <c r="X729" s="99"/>
      <c r="Y729" s="99"/>
    </row>
    <row r="730" ht="15.75" customHeight="1">
      <c r="A730" s="100" t="s">
        <v>1201</v>
      </c>
      <c r="B730" s="100" t="s">
        <v>1205</v>
      </c>
      <c r="C730" s="100" t="s">
        <v>1206</v>
      </c>
      <c r="D730" s="101">
        <v>420322.0</v>
      </c>
      <c r="E730" s="100" t="s">
        <v>896</v>
      </c>
      <c r="F730" s="100" t="s">
        <v>837</v>
      </c>
      <c r="G730" s="100" t="s">
        <v>803</v>
      </c>
      <c r="H730" s="100" t="s">
        <v>838</v>
      </c>
      <c r="I730" s="103">
        <v>0.5833333333333334</v>
      </c>
      <c r="J730" s="103">
        <v>0.6180555555555556</v>
      </c>
      <c r="K730" s="100" t="s">
        <v>1204</v>
      </c>
      <c r="L730" s="100" t="s">
        <v>1111</v>
      </c>
      <c r="M730" s="100" t="s">
        <v>298</v>
      </c>
      <c r="N730" s="100"/>
      <c r="O730" s="100"/>
      <c r="P730" s="99"/>
      <c r="Q730" s="99"/>
      <c r="R730" s="99"/>
      <c r="S730" s="99"/>
      <c r="T730" s="99"/>
      <c r="U730" s="99"/>
      <c r="V730" s="99"/>
      <c r="W730" s="99"/>
      <c r="X730" s="99"/>
      <c r="Y730" s="99"/>
    </row>
    <row r="731" ht="15.75" customHeight="1">
      <c r="A731" s="100" t="s">
        <v>1201</v>
      </c>
      <c r="B731" s="100" t="s">
        <v>1205</v>
      </c>
      <c r="C731" s="100" t="s">
        <v>1207</v>
      </c>
      <c r="D731" s="101">
        <v>420323.0</v>
      </c>
      <c r="E731" s="100" t="s">
        <v>1208</v>
      </c>
      <c r="F731" s="100" t="s">
        <v>837</v>
      </c>
      <c r="G731" s="100" t="s">
        <v>803</v>
      </c>
      <c r="H731" s="100" t="s">
        <v>838</v>
      </c>
      <c r="I731" s="103">
        <v>0.5833333333333334</v>
      </c>
      <c r="J731" s="103">
        <v>0.6180555555555556</v>
      </c>
      <c r="K731" s="100" t="s">
        <v>1204</v>
      </c>
      <c r="L731" s="100" t="s">
        <v>1111</v>
      </c>
      <c r="M731" s="100" t="s">
        <v>298</v>
      </c>
      <c r="N731" s="100"/>
      <c r="O731" s="100"/>
      <c r="P731" s="99"/>
      <c r="Q731" s="99"/>
      <c r="R731" s="99"/>
      <c r="S731" s="99"/>
      <c r="T731" s="99"/>
      <c r="U731" s="99"/>
      <c r="V731" s="99"/>
      <c r="W731" s="99"/>
      <c r="X731" s="99"/>
      <c r="Y731" s="99"/>
    </row>
    <row r="732" ht="15.75" customHeight="1">
      <c r="A732" s="100" t="s">
        <v>1213</v>
      </c>
      <c r="B732" s="100" t="s">
        <v>1214</v>
      </c>
      <c r="C732" s="100" t="s">
        <v>1215</v>
      </c>
      <c r="D732" s="101">
        <v>415534.0</v>
      </c>
      <c r="E732" s="100" t="s">
        <v>1216</v>
      </c>
      <c r="F732" s="100" t="s">
        <v>810</v>
      </c>
      <c r="G732" s="100" t="s">
        <v>803</v>
      </c>
      <c r="H732" s="100" t="s">
        <v>811</v>
      </c>
      <c r="I732" s="103">
        <v>0.6666666666666666</v>
      </c>
      <c r="J732" s="103">
        <v>0.6875</v>
      </c>
      <c r="K732" s="100" t="s">
        <v>1217</v>
      </c>
      <c r="L732" s="100" t="s">
        <v>1110</v>
      </c>
      <c r="M732" s="100" t="s">
        <v>298</v>
      </c>
      <c r="N732" s="100"/>
      <c r="O732" s="100"/>
      <c r="P732" s="99"/>
      <c r="Q732" s="99"/>
      <c r="R732" s="99"/>
      <c r="S732" s="99"/>
      <c r="T732" s="99"/>
      <c r="U732" s="99"/>
      <c r="V732" s="99"/>
      <c r="W732" s="99"/>
      <c r="X732" s="99"/>
      <c r="Y732" s="99"/>
    </row>
    <row r="733" ht="15.75" customHeight="1">
      <c r="A733" s="100" t="s">
        <v>1213</v>
      </c>
      <c r="B733" s="100" t="s">
        <v>1214</v>
      </c>
      <c r="C733" s="100" t="s">
        <v>1215</v>
      </c>
      <c r="D733" s="101">
        <v>448180.0</v>
      </c>
      <c r="E733" s="100" t="s">
        <v>1216</v>
      </c>
      <c r="F733" s="100" t="s">
        <v>810</v>
      </c>
      <c r="G733" s="100" t="s">
        <v>803</v>
      </c>
      <c r="H733" s="100" t="s">
        <v>811</v>
      </c>
      <c r="I733" s="103">
        <v>0.6875</v>
      </c>
      <c r="J733" s="103">
        <v>0.7083333333333334</v>
      </c>
      <c r="K733" s="100" t="s">
        <v>1217</v>
      </c>
      <c r="L733" s="100" t="s">
        <v>1110</v>
      </c>
      <c r="M733" s="100" t="s">
        <v>298</v>
      </c>
      <c r="N733" s="100"/>
      <c r="O733" s="100"/>
      <c r="P733" s="99"/>
      <c r="Q733" s="99"/>
      <c r="R733" s="99"/>
      <c r="S733" s="99"/>
      <c r="T733" s="99"/>
      <c r="U733" s="99"/>
      <c r="V733" s="99"/>
      <c r="W733" s="99"/>
      <c r="X733" s="99"/>
      <c r="Y733" s="99"/>
    </row>
    <row r="734" ht="15.75" customHeight="1">
      <c r="A734" s="100" t="s">
        <v>1213</v>
      </c>
      <c r="B734" s="100" t="s">
        <v>1214</v>
      </c>
      <c r="C734" s="100" t="s">
        <v>1215</v>
      </c>
      <c r="D734" s="101">
        <v>415148.0</v>
      </c>
      <c r="E734" s="100" t="s">
        <v>1216</v>
      </c>
      <c r="F734" s="100" t="s">
        <v>810</v>
      </c>
      <c r="G734" s="100" t="s">
        <v>803</v>
      </c>
      <c r="H734" s="100" t="s">
        <v>811</v>
      </c>
      <c r="I734" s="103">
        <v>0.6875</v>
      </c>
      <c r="J734" s="103">
        <v>0.7083333333333334</v>
      </c>
      <c r="K734" s="100" t="s">
        <v>1217</v>
      </c>
      <c r="L734" s="100" t="s">
        <v>1111</v>
      </c>
      <c r="M734" s="100" t="s">
        <v>298</v>
      </c>
      <c r="N734" s="100"/>
      <c r="O734" s="100"/>
      <c r="P734" s="99"/>
      <c r="Q734" s="99"/>
      <c r="R734" s="99"/>
      <c r="S734" s="99"/>
      <c r="T734" s="99"/>
      <c r="U734" s="99"/>
      <c r="V734" s="99"/>
      <c r="W734" s="99"/>
      <c r="X734" s="99"/>
      <c r="Y734" s="99"/>
    </row>
    <row r="735" ht="15.75" customHeight="1">
      <c r="A735" s="100" t="s">
        <v>1213</v>
      </c>
      <c r="B735" s="100" t="s">
        <v>1214</v>
      </c>
      <c r="C735" s="100" t="s">
        <v>1215</v>
      </c>
      <c r="D735" s="101">
        <v>415145.0</v>
      </c>
      <c r="E735" s="100" t="s">
        <v>1216</v>
      </c>
      <c r="F735" s="100" t="s">
        <v>810</v>
      </c>
      <c r="G735" s="100" t="s">
        <v>803</v>
      </c>
      <c r="H735" s="100" t="s">
        <v>811</v>
      </c>
      <c r="I735" s="103">
        <v>0.6875</v>
      </c>
      <c r="J735" s="103">
        <v>0.7083333333333334</v>
      </c>
      <c r="K735" s="100" t="s">
        <v>1217</v>
      </c>
      <c r="L735" s="100" t="s">
        <v>1111</v>
      </c>
      <c r="M735" s="100" t="s">
        <v>298</v>
      </c>
      <c r="N735" s="100"/>
      <c r="O735" s="100"/>
      <c r="P735" s="99"/>
      <c r="Q735" s="99"/>
      <c r="R735" s="99"/>
      <c r="S735" s="99"/>
      <c r="T735" s="99"/>
      <c r="U735" s="99"/>
      <c r="V735" s="99"/>
      <c r="W735" s="99"/>
      <c r="X735" s="99"/>
      <c r="Y735" s="99"/>
    </row>
    <row r="736" ht="15.75" customHeight="1">
      <c r="A736" s="100" t="s">
        <v>1213</v>
      </c>
      <c r="B736" s="100" t="s">
        <v>1214</v>
      </c>
      <c r="C736" s="100" t="s">
        <v>1215</v>
      </c>
      <c r="D736" s="101">
        <v>415153.0</v>
      </c>
      <c r="E736" s="100" t="s">
        <v>1216</v>
      </c>
      <c r="F736" s="100" t="s">
        <v>810</v>
      </c>
      <c r="G736" s="100" t="s">
        <v>803</v>
      </c>
      <c r="H736" s="100" t="s">
        <v>811</v>
      </c>
      <c r="I736" s="103">
        <v>0.7083333333333334</v>
      </c>
      <c r="J736" s="103">
        <v>0.7291666666666666</v>
      </c>
      <c r="K736" s="100" t="s">
        <v>1217</v>
      </c>
      <c r="L736" s="100" t="s">
        <v>1111</v>
      </c>
      <c r="M736" s="100" t="s">
        <v>298</v>
      </c>
      <c r="N736" s="100"/>
      <c r="O736" s="100"/>
      <c r="P736" s="99"/>
      <c r="Q736" s="99"/>
      <c r="R736" s="99"/>
      <c r="S736" s="99"/>
      <c r="T736" s="99"/>
      <c r="U736" s="99"/>
      <c r="V736" s="99"/>
      <c r="W736" s="99"/>
      <c r="X736" s="99"/>
      <c r="Y736" s="99"/>
    </row>
    <row r="737" ht="15.75" customHeight="1">
      <c r="A737" s="100" t="s">
        <v>1213</v>
      </c>
      <c r="B737" s="100" t="s">
        <v>1214</v>
      </c>
      <c r="C737" s="100" t="s">
        <v>1215</v>
      </c>
      <c r="D737" s="101">
        <v>415157.0</v>
      </c>
      <c r="E737" s="100" t="s">
        <v>1216</v>
      </c>
      <c r="F737" s="100" t="s">
        <v>810</v>
      </c>
      <c r="G737" s="100" t="s">
        <v>803</v>
      </c>
      <c r="H737" s="100" t="s">
        <v>811</v>
      </c>
      <c r="I737" s="103">
        <v>0.7083333333333334</v>
      </c>
      <c r="J737" s="103">
        <v>0.7291666666666666</v>
      </c>
      <c r="K737" s="100" t="s">
        <v>1217</v>
      </c>
      <c r="L737" s="100" t="s">
        <v>1111</v>
      </c>
      <c r="M737" s="100" t="s">
        <v>298</v>
      </c>
      <c r="N737" s="100"/>
      <c r="O737" s="100"/>
      <c r="P737" s="99"/>
      <c r="Q737" s="99"/>
      <c r="R737" s="99"/>
      <c r="S737" s="99"/>
      <c r="T737" s="99"/>
      <c r="U737" s="99"/>
      <c r="V737" s="99"/>
      <c r="W737" s="99"/>
      <c r="X737" s="99"/>
      <c r="Y737" s="99"/>
    </row>
    <row r="738" ht="15.75" customHeight="1">
      <c r="A738" s="100" t="s">
        <v>1213</v>
      </c>
      <c r="B738" s="100" t="s">
        <v>1214</v>
      </c>
      <c r="C738" s="100" t="s">
        <v>1215</v>
      </c>
      <c r="D738" s="101">
        <v>415562.0</v>
      </c>
      <c r="E738" s="100" t="s">
        <v>1216</v>
      </c>
      <c r="F738" s="100" t="s">
        <v>810</v>
      </c>
      <c r="G738" s="100" t="s">
        <v>803</v>
      </c>
      <c r="H738" s="100" t="s">
        <v>811</v>
      </c>
      <c r="I738" s="103">
        <v>0.7083333333333334</v>
      </c>
      <c r="J738" s="103">
        <v>0.7291666666666666</v>
      </c>
      <c r="K738" s="100" t="s">
        <v>1217</v>
      </c>
      <c r="L738" s="100" t="s">
        <v>1110</v>
      </c>
      <c r="M738" s="100" t="s">
        <v>298</v>
      </c>
      <c r="N738" s="100"/>
      <c r="O738" s="100"/>
      <c r="P738" s="99"/>
      <c r="Q738" s="99"/>
      <c r="R738" s="99"/>
      <c r="S738" s="99"/>
      <c r="T738" s="99"/>
      <c r="U738" s="99"/>
      <c r="V738" s="99"/>
      <c r="W738" s="99"/>
      <c r="X738" s="99"/>
      <c r="Y738" s="99"/>
    </row>
    <row r="739" ht="15.75" customHeight="1">
      <c r="A739" s="100" t="s">
        <v>1213</v>
      </c>
      <c r="B739" s="100" t="s">
        <v>1214</v>
      </c>
      <c r="C739" s="100" t="s">
        <v>1215</v>
      </c>
      <c r="D739" s="101">
        <v>415584.0</v>
      </c>
      <c r="E739" s="100" t="s">
        <v>1216</v>
      </c>
      <c r="F739" s="100" t="s">
        <v>810</v>
      </c>
      <c r="G739" s="100" t="s">
        <v>803</v>
      </c>
      <c r="H739" s="100" t="s">
        <v>811</v>
      </c>
      <c r="I739" s="103">
        <v>0.7291666666666666</v>
      </c>
      <c r="J739" s="103">
        <v>0.75</v>
      </c>
      <c r="K739" s="100" t="s">
        <v>1217</v>
      </c>
      <c r="L739" s="100" t="s">
        <v>1110</v>
      </c>
      <c r="M739" s="100" t="s">
        <v>298</v>
      </c>
      <c r="N739" s="100"/>
      <c r="O739" s="100"/>
      <c r="P739" s="99"/>
      <c r="Q739" s="99"/>
      <c r="R739" s="99"/>
      <c r="S739" s="99"/>
      <c r="T739" s="99"/>
      <c r="U739" s="99"/>
      <c r="V739" s="99"/>
      <c r="W739" s="99"/>
      <c r="X739" s="99"/>
      <c r="Y739" s="99"/>
    </row>
    <row r="740" ht="15.75" customHeight="1">
      <c r="A740" s="100" t="s">
        <v>1213</v>
      </c>
      <c r="B740" s="100" t="s">
        <v>1214</v>
      </c>
      <c r="C740" s="100" t="s">
        <v>1215</v>
      </c>
      <c r="D740" s="101">
        <v>415890.0</v>
      </c>
      <c r="E740" s="100" t="s">
        <v>1216</v>
      </c>
      <c r="F740" s="100" t="s">
        <v>810</v>
      </c>
      <c r="G740" s="100" t="s">
        <v>803</v>
      </c>
      <c r="H740" s="100" t="s">
        <v>811</v>
      </c>
      <c r="I740" s="103">
        <v>0.7291666666666666</v>
      </c>
      <c r="J740" s="103">
        <v>0.75</v>
      </c>
      <c r="K740" s="100" t="s">
        <v>1217</v>
      </c>
      <c r="L740" s="100" t="s">
        <v>1115</v>
      </c>
      <c r="M740" s="100" t="s">
        <v>298</v>
      </c>
      <c r="N740" s="100"/>
      <c r="O740" s="100"/>
      <c r="P740" s="99"/>
      <c r="Q740" s="99"/>
      <c r="R740" s="99"/>
      <c r="S740" s="99"/>
      <c r="T740" s="99"/>
      <c r="U740" s="99"/>
      <c r="V740" s="99"/>
      <c r="W740" s="99"/>
      <c r="X740" s="99"/>
      <c r="Y740" s="99"/>
    </row>
    <row r="741" ht="15.75" customHeight="1">
      <c r="A741" s="100" t="s">
        <v>1213</v>
      </c>
      <c r="B741" s="100" t="s">
        <v>1214</v>
      </c>
      <c r="C741" s="100" t="s">
        <v>1215</v>
      </c>
      <c r="D741" s="101">
        <v>415163.0</v>
      </c>
      <c r="E741" s="100" t="s">
        <v>1216</v>
      </c>
      <c r="F741" s="100" t="s">
        <v>810</v>
      </c>
      <c r="G741" s="100" t="s">
        <v>803</v>
      </c>
      <c r="H741" s="100" t="s">
        <v>811</v>
      </c>
      <c r="I741" s="103">
        <v>0.7291666666666666</v>
      </c>
      <c r="J741" s="103">
        <v>0.75</v>
      </c>
      <c r="K741" s="100" t="s">
        <v>1217</v>
      </c>
      <c r="L741" s="100" t="s">
        <v>1111</v>
      </c>
      <c r="M741" s="100" t="s">
        <v>298</v>
      </c>
      <c r="N741" s="100"/>
      <c r="O741" s="100"/>
      <c r="P741" s="99"/>
      <c r="Q741" s="99"/>
      <c r="R741" s="99"/>
      <c r="S741" s="99"/>
      <c r="T741" s="99"/>
      <c r="U741" s="99"/>
      <c r="V741" s="99"/>
      <c r="W741" s="99"/>
      <c r="X741" s="99"/>
      <c r="Y741" s="99"/>
    </row>
    <row r="742" ht="15.75" customHeight="1">
      <c r="A742" s="100" t="s">
        <v>1213</v>
      </c>
      <c r="B742" s="100" t="s">
        <v>1214</v>
      </c>
      <c r="C742" s="100" t="s">
        <v>1215</v>
      </c>
      <c r="D742" s="101">
        <v>415166.0</v>
      </c>
      <c r="E742" s="100" t="s">
        <v>1216</v>
      </c>
      <c r="F742" s="100" t="s">
        <v>810</v>
      </c>
      <c r="G742" s="100" t="s">
        <v>803</v>
      </c>
      <c r="H742" s="100" t="s">
        <v>811</v>
      </c>
      <c r="I742" s="103">
        <v>0.7291666666666666</v>
      </c>
      <c r="J742" s="103">
        <v>0.75</v>
      </c>
      <c r="K742" s="100" t="s">
        <v>1217</v>
      </c>
      <c r="L742" s="100" t="s">
        <v>1111</v>
      </c>
      <c r="M742" s="100" t="s">
        <v>298</v>
      </c>
      <c r="N742" s="100"/>
      <c r="O742" s="100"/>
      <c r="P742" s="99"/>
      <c r="Q742" s="99"/>
      <c r="R742" s="99"/>
      <c r="S742" s="99"/>
      <c r="T742" s="99"/>
      <c r="U742" s="99"/>
      <c r="V742" s="99"/>
      <c r="W742" s="99"/>
      <c r="X742" s="99"/>
      <c r="Y742" s="99"/>
    </row>
    <row r="743" ht="15.75" customHeight="1">
      <c r="A743" s="100" t="s">
        <v>1213</v>
      </c>
      <c r="B743" s="100" t="s">
        <v>1214</v>
      </c>
      <c r="C743" s="100" t="s">
        <v>1215</v>
      </c>
      <c r="D743" s="101">
        <v>415893.0</v>
      </c>
      <c r="E743" s="100" t="s">
        <v>1216</v>
      </c>
      <c r="F743" s="100" t="s">
        <v>810</v>
      </c>
      <c r="G743" s="100" t="s">
        <v>803</v>
      </c>
      <c r="H743" s="100" t="s">
        <v>811</v>
      </c>
      <c r="I743" s="103">
        <v>0.75</v>
      </c>
      <c r="J743" s="103">
        <v>0.7708333333333334</v>
      </c>
      <c r="K743" s="100" t="s">
        <v>1217</v>
      </c>
      <c r="L743" s="100" t="s">
        <v>1115</v>
      </c>
      <c r="M743" s="100" t="s">
        <v>298</v>
      </c>
      <c r="N743" s="100"/>
      <c r="O743" s="100"/>
      <c r="P743" s="99"/>
      <c r="Q743" s="99"/>
      <c r="R743" s="99"/>
      <c r="S743" s="99"/>
      <c r="T743" s="99"/>
      <c r="U743" s="99"/>
      <c r="V743" s="99"/>
      <c r="W743" s="99"/>
      <c r="X743" s="99"/>
      <c r="Y743" s="99"/>
    </row>
    <row r="744" ht="15.75" customHeight="1">
      <c r="A744" s="100" t="s">
        <v>1213</v>
      </c>
      <c r="B744" s="100" t="s">
        <v>1214</v>
      </c>
      <c r="C744" s="100" t="s">
        <v>1215</v>
      </c>
      <c r="D744" s="101">
        <v>415169.0</v>
      </c>
      <c r="E744" s="100" t="s">
        <v>1216</v>
      </c>
      <c r="F744" s="100" t="s">
        <v>810</v>
      </c>
      <c r="G744" s="100" t="s">
        <v>803</v>
      </c>
      <c r="H744" s="100" t="s">
        <v>811</v>
      </c>
      <c r="I744" s="103">
        <v>0.75</v>
      </c>
      <c r="J744" s="103">
        <v>0.7708333333333334</v>
      </c>
      <c r="K744" s="100" t="s">
        <v>1217</v>
      </c>
      <c r="L744" s="100" t="s">
        <v>1111</v>
      </c>
      <c r="M744" s="100" t="s">
        <v>298</v>
      </c>
      <c r="N744" s="100"/>
      <c r="O744" s="100"/>
      <c r="P744" s="99"/>
      <c r="Q744" s="99"/>
      <c r="R744" s="99"/>
      <c r="S744" s="99"/>
      <c r="T744" s="99"/>
      <c r="U744" s="99"/>
      <c r="V744" s="99"/>
      <c r="W744" s="99"/>
      <c r="X744" s="99"/>
      <c r="Y744" s="99"/>
    </row>
    <row r="745" ht="15.75" customHeight="1">
      <c r="A745" s="100" t="s">
        <v>1213</v>
      </c>
      <c r="B745" s="100" t="s">
        <v>1214</v>
      </c>
      <c r="C745" s="100" t="s">
        <v>1215</v>
      </c>
      <c r="D745" s="101">
        <v>415168.0</v>
      </c>
      <c r="E745" s="100" t="s">
        <v>1216</v>
      </c>
      <c r="F745" s="100" t="s">
        <v>810</v>
      </c>
      <c r="G745" s="100" t="s">
        <v>803</v>
      </c>
      <c r="H745" s="100" t="s">
        <v>811</v>
      </c>
      <c r="I745" s="103">
        <v>0.75</v>
      </c>
      <c r="J745" s="103">
        <v>0.7708333333333334</v>
      </c>
      <c r="K745" s="100" t="s">
        <v>1217</v>
      </c>
      <c r="L745" s="100" t="s">
        <v>1111</v>
      </c>
      <c r="M745" s="100" t="s">
        <v>298</v>
      </c>
      <c r="N745" s="100"/>
      <c r="O745" s="100"/>
      <c r="P745" s="99"/>
      <c r="Q745" s="99"/>
      <c r="R745" s="99"/>
      <c r="S745" s="99"/>
      <c r="T745" s="99"/>
      <c r="U745" s="99"/>
      <c r="V745" s="99"/>
      <c r="W745" s="99"/>
      <c r="X745" s="99"/>
      <c r="Y745" s="99"/>
    </row>
    <row r="746" ht="15.75" customHeight="1">
      <c r="A746" s="100" t="s">
        <v>1213</v>
      </c>
      <c r="B746" s="100" t="s">
        <v>1214</v>
      </c>
      <c r="C746" s="100" t="s">
        <v>1215</v>
      </c>
      <c r="D746" s="101">
        <v>415171.0</v>
      </c>
      <c r="E746" s="100" t="s">
        <v>1216</v>
      </c>
      <c r="F746" s="100" t="s">
        <v>810</v>
      </c>
      <c r="G746" s="100" t="s">
        <v>803</v>
      </c>
      <c r="H746" s="100" t="s">
        <v>811</v>
      </c>
      <c r="I746" s="103">
        <v>0.7708333333333334</v>
      </c>
      <c r="J746" s="103">
        <v>0.7916666666666666</v>
      </c>
      <c r="K746" s="100" t="s">
        <v>1217</v>
      </c>
      <c r="L746" s="100" t="s">
        <v>1111</v>
      </c>
      <c r="M746" s="100" t="s">
        <v>298</v>
      </c>
      <c r="N746" s="100"/>
      <c r="O746" s="100"/>
      <c r="P746" s="99"/>
      <c r="Q746" s="99"/>
      <c r="R746" s="99"/>
      <c r="S746" s="99"/>
      <c r="T746" s="99"/>
      <c r="U746" s="99"/>
      <c r="V746" s="99"/>
      <c r="W746" s="99"/>
      <c r="X746" s="99"/>
      <c r="Y746" s="99"/>
    </row>
    <row r="747" ht="15.75" customHeight="1">
      <c r="A747" s="100" t="s">
        <v>1213</v>
      </c>
      <c r="B747" s="100" t="s">
        <v>1214</v>
      </c>
      <c r="C747" s="100" t="s">
        <v>1215</v>
      </c>
      <c r="D747" s="101">
        <v>415174.0</v>
      </c>
      <c r="E747" s="100" t="s">
        <v>1216</v>
      </c>
      <c r="F747" s="100" t="s">
        <v>810</v>
      </c>
      <c r="G747" s="100" t="s">
        <v>803</v>
      </c>
      <c r="H747" s="100" t="s">
        <v>811</v>
      </c>
      <c r="I747" s="103">
        <v>0.7708333333333334</v>
      </c>
      <c r="J747" s="103">
        <v>0.7916666666666666</v>
      </c>
      <c r="K747" s="100" t="s">
        <v>1217</v>
      </c>
      <c r="L747" s="100" t="s">
        <v>1111</v>
      </c>
      <c r="M747" s="100" t="s">
        <v>298</v>
      </c>
      <c r="N747" s="100"/>
      <c r="O747" s="100"/>
      <c r="P747" s="99"/>
      <c r="Q747" s="99"/>
      <c r="R747" s="99"/>
      <c r="S747" s="99"/>
      <c r="T747" s="99"/>
      <c r="U747" s="99"/>
      <c r="V747" s="99"/>
      <c r="W747" s="99"/>
      <c r="X747" s="99"/>
      <c r="Y747" s="99"/>
    </row>
    <row r="748" ht="15.75" customHeight="1">
      <c r="A748" s="100" t="s">
        <v>1213</v>
      </c>
      <c r="B748" s="100" t="s">
        <v>1214</v>
      </c>
      <c r="C748" s="100" t="s">
        <v>1215</v>
      </c>
      <c r="D748" s="101">
        <v>415173.0</v>
      </c>
      <c r="E748" s="100" t="s">
        <v>1216</v>
      </c>
      <c r="F748" s="100" t="s">
        <v>810</v>
      </c>
      <c r="G748" s="100" t="s">
        <v>803</v>
      </c>
      <c r="H748" s="100" t="s">
        <v>811</v>
      </c>
      <c r="I748" s="103">
        <v>0.7708333333333334</v>
      </c>
      <c r="J748" s="103">
        <v>0.7916666666666666</v>
      </c>
      <c r="K748" s="100" t="s">
        <v>1217</v>
      </c>
      <c r="L748" s="100" t="s">
        <v>1111</v>
      </c>
      <c r="M748" s="100" t="s">
        <v>298</v>
      </c>
      <c r="N748" s="100"/>
      <c r="O748" s="100"/>
      <c r="P748" s="99"/>
      <c r="Q748" s="99"/>
      <c r="R748" s="99"/>
      <c r="S748" s="99"/>
      <c r="T748" s="99"/>
      <c r="U748" s="99"/>
      <c r="V748" s="99"/>
      <c r="W748" s="99"/>
      <c r="X748" s="99"/>
      <c r="Y748" s="99"/>
    </row>
    <row r="749" ht="15.75" customHeight="1">
      <c r="A749" s="100" t="s">
        <v>1213</v>
      </c>
      <c r="B749" s="100" t="s">
        <v>1214</v>
      </c>
      <c r="C749" s="100" t="s">
        <v>1215</v>
      </c>
      <c r="D749" s="101">
        <v>415905.0</v>
      </c>
      <c r="E749" s="100" t="s">
        <v>1216</v>
      </c>
      <c r="F749" s="100" t="s">
        <v>810</v>
      </c>
      <c r="G749" s="100" t="s">
        <v>803</v>
      </c>
      <c r="H749" s="100" t="s">
        <v>811</v>
      </c>
      <c r="I749" s="103">
        <v>0.7916666666666666</v>
      </c>
      <c r="J749" s="103">
        <v>0.8125</v>
      </c>
      <c r="K749" s="100" t="s">
        <v>1217</v>
      </c>
      <c r="L749" s="100" t="s">
        <v>1115</v>
      </c>
      <c r="M749" s="100" t="s">
        <v>298</v>
      </c>
      <c r="N749" s="100"/>
      <c r="O749" s="100"/>
      <c r="P749" s="99"/>
      <c r="Q749" s="99"/>
      <c r="R749" s="99"/>
      <c r="S749" s="99"/>
      <c r="T749" s="99"/>
      <c r="U749" s="99"/>
      <c r="V749" s="99"/>
      <c r="W749" s="99"/>
      <c r="X749" s="99"/>
      <c r="Y749" s="99"/>
    </row>
    <row r="750" ht="15.75" customHeight="1">
      <c r="A750" s="100" t="s">
        <v>1213</v>
      </c>
      <c r="B750" s="100" t="s">
        <v>1214</v>
      </c>
      <c r="C750" s="100" t="s">
        <v>1215</v>
      </c>
      <c r="D750" s="101">
        <v>422082.0</v>
      </c>
      <c r="E750" s="100" t="s">
        <v>1216</v>
      </c>
      <c r="F750" s="100" t="s">
        <v>1159</v>
      </c>
      <c r="G750" s="100" t="s">
        <v>1009</v>
      </c>
      <c r="H750" s="100" t="s">
        <v>822</v>
      </c>
      <c r="I750" s="103">
        <v>0.7222222222222222</v>
      </c>
      <c r="J750" s="103">
        <v>0.7430555555555556</v>
      </c>
      <c r="K750" s="100" t="s">
        <v>1218</v>
      </c>
      <c r="L750" s="100" t="s">
        <v>1118</v>
      </c>
      <c r="M750" s="100" t="s">
        <v>298</v>
      </c>
      <c r="N750" s="100"/>
      <c r="O750" s="100"/>
      <c r="P750" s="99"/>
      <c r="Q750" s="99"/>
      <c r="R750" s="99"/>
      <c r="S750" s="99"/>
      <c r="T750" s="99"/>
      <c r="U750" s="99"/>
      <c r="V750" s="99"/>
      <c r="W750" s="99"/>
      <c r="X750" s="99"/>
      <c r="Y750" s="99"/>
    </row>
    <row r="751" ht="15.75" customHeight="1">
      <c r="A751" s="100" t="s">
        <v>1213</v>
      </c>
      <c r="B751" s="100" t="s">
        <v>1214</v>
      </c>
      <c r="C751" s="100" t="s">
        <v>1215</v>
      </c>
      <c r="D751" s="101">
        <v>422084.0</v>
      </c>
      <c r="E751" s="100" t="s">
        <v>1216</v>
      </c>
      <c r="F751" s="100" t="s">
        <v>1159</v>
      </c>
      <c r="G751" s="100" t="s">
        <v>1009</v>
      </c>
      <c r="H751" s="100" t="s">
        <v>822</v>
      </c>
      <c r="I751" s="103">
        <v>0.7430555555555556</v>
      </c>
      <c r="J751" s="103">
        <v>0.7638888888888888</v>
      </c>
      <c r="K751" s="100" t="s">
        <v>1218</v>
      </c>
      <c r="L751" s="100" t="s">
        <v>1118</v>
      </c>
      <c r="M751" s="100" t="s">
        <v>298</v>
      </c>
      <c r="N751" s="100"/>
      <c r="O751" s="100"/>
      <c r="P751" s="99"/>
      <c r="Q751" s="99"/>
      <c r="R751" s="99"/>
      <c r="S751" s="99"/>
      <c r="T751" s="99"/>
      <c r="U751" s="99"/>
      <c r="V751" s="99"/>
      <c r="W751" s="99"/>
      <c r="X751" s="99"/>
      <c r="Y751" s="99"/>
    </row>
    <row r="752" ht="15.75" customHeight="1">
      <c r="A752" s="100" t="s">
        <v>1213</v>
      </c>
      <c r="B752" s="100" t="s">
        <v>1214</v>
      </c>
      <c r="C752" s="100" t="s">
        <v>1215</v>
      </c>
      <c r="D752" s="101">
        <v>422086.0</v>
      </c>
      <c r="E752" s="100" t="s">
        <v>1216</v>
      </c>
      <c r="F752" s="100" t="s">
        <v>1159</v>
      </c>
      <c r="G752" s="100" t="s">
        <v>1009</v>
      </c>
      <c r="H752" s="100" t="s">
        <v>822</v>
      </c>
      <c r="I752" s="103">
        <v>0.7638888888888888</v>
      </c>
      <c r="J752" s="103">
        <v>0.7847222222222222</v>
      </c>
      <c r="K752" s="100" t="s">
        <v>1218</v>
      </c>
      <c r="L752" s="100" t="s">
        <v>1118</v>
      </c>
      <c r="M752" s="100" t="s">
        <v>298</v>
      </c>
      <c r="N752" s="100"/>
      <c r="O752" s="100"/>
      <c r="P752" s="99"/>
      <c r="Q752" s="99"/>
      <c r="R752" s="99"/>
      <c r="S752" s="99"/>
      <c r="T752" s="99"/>
      <c r="U752" s="99"/>
      <c r="V752" s="99"/>
      <c r="W752" s="99"/>
      <c r="X752" s="99"/>
      <c r="Y752" s="99"/>
    </row>
    <row r="753" ht="15.75" customHeight="1">
      <c r="A753" s="100" t="s">
        <v>1213</v>
      </c>
      <c r="B753" s="100" t="s">
        <v>1214</v>
      </c>
      <c r="C753" s="100" t="s">
        <v>1215</v>
      </c>
      <c r="D753" s="101">
        <v>415188.0</v>
      </c>
      <c r="E753" s="100" t="s">
        <v>1216</v>
      </c>
      <c r="F753" s="100" t="s">
        <v>827</v>
      </c>
      <c r="G753" s="100" t="s">
        <v>799</v>
      </c>
      <c r="H753" s="100" t="s">
        <v>828</v>
      </c>
      <c r="I753" s="103">
        <v>0.6875</v>
      </c>
      <c r="J753" s="103">
        <v>0.7083333333333334</v>
      </c>
      <c r="K753" s="100" t="s">
        <v>1219</v>
      </c>
      <c r="L753" s="100" t="s">
        <v>1111</v>
      </c>
      <c r="M753" s="100" t="s">
        <v>298</v>
      </c>
      <c r="N753" s="100"/>
      <c r="O753" s="100"/>
      <c r="P753" s="99"/>
      <c r="Q753" s="99"/>
      <c r="R753" s="99"/>
      <c r="S753" s="99"/>
      <c r="T753" s="99"/>
      <c r="U753" s="99"/>
      <c r="V753" s="99"/>
      <c r="W753" s="99"/>
      <c r="X753" s="99"/>
      <c r="Y753" s="99"/>
    </row>
    <row r="754" ht="15.75" customHeight="1">
      <c r="A754" s="100" t="s">
        <v>1213</v>
      </c>
      <c r="B754" s="100" t="s">
        <v>1214</v>
      </c>
      <c r="C754" s="100" t="s">
        <v>1215</v>
      </c>
      <c r="D754" s="101">
        <v>415184.0</v>
      </c>
      <c r="E754" s="100" t="s">
        <v>1216</v>
      </c>
      <c r="F754" s="100" t="s">
        <v>827</v>
      </c>
      <c r="G754" s="100" t="s">
        <v>799</v>
      </c>
      <c r="H754" s="100" t="s">
        <v>828</v>
      </c>
      <c r="I754" s="103">
        <v>0.6875</v>
      </c>
      <c r="J754" s="103">
        <v>0.7083333333333334</v>
      </c>
      <c r="K754" s="100" t="s">
        <v>1219</v>
      </c>
      <c r="L754" s="100" t="s">
        <v>1111</v>
      </c>
      <c r="M754" s="100" t="s">
        <v>298</v>
      </c>
      <c r="N754" s="100"/>
      <c r="O754" s="100"/>
      <c r="P754" s="99"/>
      <c r="Q754" s="99"/>
      <c r="R754" s="99"/>
      <c r="S754" s="99"/>
      <c r="T754" s="99"/>
      <c r="U754" s="99"/>
      <c r="V754" s="99"/>
      <c r="W754" s="99"/>
      <c r="X754" s="99"/>
      <c r="Y754" s="99"/>
    </row>
    <row r="755" ht="15.75" customHeight="1">
      <c r="A755" s="100" t="s">
        <v>1213</v>
      </c>
      <c r="B755" s="100" t="s">
        <v>1214</v>
      </c>
      <c r="C755" s="100" t="s">
        <v>1215</v>
      </c>
      <c r="D755" s="101">
        <v>415191.0</v>
      </c>
      <c r="E755" s="100" t="s">
        <v>1216</v>
      </c>
      <c r="F755" s="100" t="s">
        <v>827</v>
      </c>
      <c r="G755" s="100" t="s">
        <v>799</v>
      </c>
      <c r="H755" s="100" t="s">
        <v>828</v>
      </c>
      <c r="I755" s="103">
        <v>0.7083333333333334</v>
      </c>
      <c r="J755" s="103">
        <v>0.7291666666666666</v>
      </c>
      <c r="K755" s="100" t="s">
        <v>1219</v>
      </c>
      <c r="L755" s="100" t="s">
        <v>1111</v>
      </c>
      <c r="M755" s="100" t="s">
        <v>298</v>
      </c>
      <c r="N755" s="100"/>
      <c r="O755" s="100"/>
      <c r="P755" s="99"/>
      <c r="Q755" s="99"/>
      <c r="R755" s="99"/>
      <c r="S755" s="99"/>
      <c r="T755" s="99"/>
      <c r="U755" s="99"/>
      <c r="V755" s="99"/>
      <c r="W755" s="99"/>
      <c r="X755" s="99"/>
      <c r="Y755" s="99"/>
    </row>
    <row r="756" ht="15.75" customHeight="1">
      <c r="A756" s="100" t="s">
        <v>1213</v>
      </c>
      <c r="B756" s="100" t="s">
        <v>1214</v>
      </c>
      <c r="C756" s="100" t="s">
        <v>1215</v>
      </c>
      <c r="D756" s="101">
        <v>415192.0</v>
      </c>
      <c r="E756" s="100" t="s">
        <v>1216</v>
      </c>
      <c r="F756" s="100" t="s">
        <v>827</v>
      </c>
      <c r="G756" s="100" t="s">
        <v>799</v>
      </c>
      <c r="H756" s="100" t="s">
        <v>828</v>
      </c>
      <c r="I756" s="103">
        <v>0.7083333333333334</v>
      </c>
      <c r="J756" s="103">
        <v>0.7291666666666666</v>
      </c>
      <c r="K756" s="100" t="s">
        <v>1219</v>
      </c>
      <c r="L756" s="100" t="s">
        <v>1111</v>
      </c>
      <c r="M756" s="100" t="s">
        <v>298</v>
      </c>
      <c r="N756" s="100"/>
      <c r="O756" s="100"/>
      <c r="P756" s="99"/>
      <c r="Q756" s="99"/>
      <c r="R756" s="99"/>
      <c r="S756" s="99"/>
      <c r="T756" s="99"/>
      <c r="U756" s="99"/>
      <c r="V756" s="99"/>
      <c r="W756" s="99"/>
      <c r="X756" s="99"/>
      <c r="Y756" s="99"/>
    </row>
    <row r="757" ht="15.75" customHeight="1">
      <c r="A757" s="100" t="s">
        <v>1213</v>
      </c>
      <c r="B757" s="100" t="s">
        <v>1214</v>
      </c>
      <c r="C757" s="100" t="s">
        <v>1215</v>
      </c>
      <c r="D757" s="101">
        <v>415194.0</v>
      </c>
      <c r="E757" s="100" t="s">
        <v>1216</v>
      </c>
      <c r="F757" s="100" t="s">
        <v>827</v>
      </c>
      <c r="G757" s="100" t="s">
        <v>799</v>
      </c>
      <c r="H757" s="100" t="s">
        <v>828</v>
      </c>
      <c r="I757" s="103">
        <v>0.7291666666666666</v>
      </c>
      <c r="J757" s="103">
        <v>0.75</v>
      </c>
      <c r="K757" s="100" t="s">
        <v>1219</v>
      </c>
      <c r="L757" s="100" t="s">
        <v>1111</v>
      </c>
      <c r="M757" s="100" t="s">
        <v>298</v>
      </c>
      <c r="N757" s="100"/>
      <c r="O757" s="100"/>
      <c r="P757" s="99"/>
      <c r="Q757" s="99"/>
      <c r="R757" s="99"/>
      <c r="S757" s="99"/>
      <c r="T757" s="99"/>
      <c r="U757" s="99"/>
      <c r="V757" s="99"/>
      <c r="W757" s="99"/>
      <c r="X757" s="99"/>
      <c r="Y757" s="99"/>
    </row>
    <row r="758" ht="15.75" customHeight="1">
      <c r="A758" s="100" t="s">
        <v>1213</v>
      </c>
      <c r="B758" s="100" t="s">
        <v>1214</v>
      </c>
      <c r="C758" s="100" t="s">
        <v>1215</v>
      </c>
      <c r="D758" s="101">
        <v>415197.0</v>
      </c>
      <c r="E758" s="100" t="s">
        <v>1216</v>
      </c>
      <c r="F758" s="100" t="s">
        <v>827</v>
      </c>
      <c r="G758" s="100" t="s">
        <v>799</v>
      </c>
      <c r="H758" s="100" t="s">
        <v>828</v>
      </c>
      <c r="I758" s="103">
        <v>0.7291666666666666</v>
      </c>
      <c r="J758" s="103">
        <v>0.75</v>
      </c>
      <c r="K758" s="100" t="s">
        <v>1219</v>
      </c>
      <c r="L758" s="100" t="s">
        <v>1111</v>
      </c>
      <c r="M758" s="100" t="s">
        <v>298</v>
      </c>
      <c r="N758" s="100"/>
      <c r="O758" s="100"/>
      <c r="P758" s="99"/>
      <c r="Q758" s="99"/>
      <c r="R758" s="99"/>
      <c r="S758" s="99"/>
      <c r="T758" s="99"/>
      <c r="U758" s="99"/>
      <c r="V758" s="99"/>
      <c r="W758" s="99"/>
      <c r="X758" s="99"/>
      <c r="Y758" s="99"/>
    </row>
    <row r="759" ht="15.75" customHeight="1">
      <c r="A759" s="100" t="s">
        <v>1213</v>
      </c>
      <c r="B759" s="100" t="s">
        <v>1214</v>
      </c>
      <c r="C759" s="100" t="s">
        <v>1215</v>
      </c>
      <c r="D759" s="101">
        <v>415202.0</v>
      </c>
      <c r="E759" s="100" t="s">
        <v>1216</v>
      </c>
      <c r="F759" s="100" t="s">
        <v>827</v>
      </c>
      <c r="G759" s="100" t="s">
        <v>799</v>
      </c>
      <c r="H759" s="100" t="s">
        <v>828</v>
      </c>
      <c r="I759" s="103">
        <v>0.75</v>
      </c>
      <c r="J759" s="103">
        <v>0.7708333333333334</v>
      </c>
      <c r="K759" s="100" t="s">
        <v>1219</v>
      </c>
      <c r="L759" s="100" t="s">
        <v>1111</v>
      </c>
      <c r="M759" s="100" t="s">
        <v>298</v>
      </c>
      <c r="N759" s="100"/>
      <c r="O759" s="100"/>
      <c r="P759" s="99"/>
      <c r="Q759" s="99"/>
      <c r="R759" s="99"/>
      <c r="S759" s="99"/>
      <c r="T759" s="99"/>
      <c r="U759" s="99"/>
      <c r="V759" s="99"/>
      <c r="W759" s="99"/>
      <c r="X759" s="99"/>
      <c r="Y759" s="99"/>
    </row>
    <row r="760" ht="15.75" customHeight="1">
      <c r="A760" s="100" t="s">
        <v>1213</v>
      </c>
      <c r="B760" s="100" t="s">
        <v>1214</v>
      </c>
      <c r="C760" s="100" t="s">
        <v>1215</v>
      </c>
      <c r="D760" s="101">
        <v>415205.0</v>
      </c>
      <c r="E760" s="100" t="s">
        <v>1216</v>
      </c>
      <c r="F760" s="100" t="s">
        <v>827</v>
      </c>
      <c r="G760" s="100" t="s">
        <v>799</v>
      </c>
      <c r="H760" s="100" t="s">
        <v>828</v>
      </c>
      <c r="I760" s="103">
        <v>0.75</v>
      </c>
      <c r="J760" s="103">
        <v>0.7708333333333334</v>
      </c>
      <c r="K760" s="100" t="s">
        <v>1219</v>
      </c>
      <c r="L760" s="100" t="s">
        <v>1111</v>
      </c>
      <c r="M760" s="100" t="s">
        <v>298</v>
      </c>
      <c r="N760" s="100"/>
      <c r="O760" s="100"/>
      <c r="P760" s="99"/>
      <c r="Q760" s="99"/>
      <c r="R760" s="99"/>
      <c r="S760" s="99"/>
      <c r="T760" s="99"/>
      <c r="U760" s="99"/>
      <c r="V760" s="99"/>
      <c r="W760" s="99"/>
      <c r="X760" s="99"/>
      <c r="Y760" s="99"/>
    </row>
    <row r="761" ht="15.75" customHeight="1">
      <c r="A761" s="100" t="s">
        <v>1213</v>
      </c>
      <c r="B761" s="100" t="s">
        <v>1214</v>
      </c>
      <c r="C761" s="100" t="s">
        <v>1215</v>
      </c>
      <c r="D761" s="101">
        <v>415207.0</v>
      </c>
      <c r="E761" s="100" t="s">
        <v>1216</v>
      </c>
      <c r="F761" s="100" t="s">
        <v>827</v>
      </c>
      <c r="G761" s="100" t="s">
        <v>799</v>
      </c>
      <c r="H761" s="100" t="s">
        <v>828</v>
      </c>
      <c r="I761" s="103">
        <v>0.75</v>
      </c>
      <c r="J761" s="103">
        <v>0.7708333333333334</v>
      </c>
      <c r="K761" s="100" t="s">
        <v>1219</v>
      </c>
      <c r="L761" s="100" t="s">
        <v>1111</v>
      </c>
      <c r="M761" s="100" t="s">
        <v>298</v>
      </c>
      <c r="N761" s="100"/>
      <c r="O761" s="100"/>
      <c r="P761" s="99"/>
      <c r="Q761" s="99"/>
      <c r="R761" s="99"/>
      <c r="S761" s="99"/>
      <c r="T761" s="99"/>
      <c r="U761" s="99"/>
      <c r="V761" s="99"/>
      <c r="W761" s="99"/>
      <c r="X761" s="99"/>
      <c r="Y761" s="99"/>
    </row>
    <row r="762" ht="15.75" customHeight="1">
      <c r="A762" s="100" t="s">
        <v>1213</v>
      </c>
      <c r="B762" s="100" t="s">
        <v>1214</v>
      </c>
      <c r="C762" s="100" t="s">
        <v>1215</v>
      </c>
      <c r="D762" s="101">
        <v>415223.0</v>
      </c>
      <c r="E762" s="100" t="s">
        <v>1216</v>
      </c>
      <c r="F762" s="100" t="s">
        <v>827</v>
      </c>
      <c r="G762" s="100" t="s">
        <v>799</v>
      </c>
      <c r="H762" s="100" t="s">
        <v>828</v>
      </c>
      <c r="I762" s="103">
        <v>0.7708333333333334</v>
      </c>
      <c r="J762" s="103">
        <v>0.7916666666666666</v>
      </c>
      <c r="K762" s="100" t="s">
        <v>1219</v>
      </c>
      <c r="L762" s="100" t="s">
        <v>1111</v>
      </c>
      <c r="M762" s="100" t="s">
        <v>298</v>
      </c>
      <c r="N762" s="100"/>
      <c r="O762" s="100"/>
      <c r="P762" s="99"/>
      <c r="Q762" s="99"/>
      <c r="R762" s="99"/>
      <c r="S762" s="99"/>
      <c r="T762" s="99"/>
      <c r="U762" s="99"/>
      <c r="V762" s="99"/>
      <c r="W762" s="99"/>
      <c r="X762" s="99"/>
      <c r="Y762" s="99"/>
    </row>
    <row r="763" ht="15.75" customHeight="1">
      <c r="A763" s="100" t="s">
        <v>1213</v>
      </c>
      <c r="B763" s="100" t="s">
        <v>1214</v>
      </c>
      <c r="C763" s="100" t="s">
        <v>1215</v>
      </c>
      <c r="D763" s="101">
        <v>415214.0</v>
      </c>
      <c r="E763" s="100" t="s">
        <v>1216</v>
      </c>
      <c r="F763" s="100" t="s">
        <v>827</v>
      </c>
      <c r="G763" s="100" t="s">
        <v>799</v>
      </c>
      <c r="H763" s="100" t="s">
        <v>828</v>
      </c>
      <c r="I763" s="103">
        <v>0.7708333333333334</v>
      </c>
      <c r="J763" s="103">
        <v>0.7916666666666666</v>
      </c>
      <c r="K763" s="100" t="s">
        <v>1219</v>
      </c>
      <c r="L763" s="100" t="s">
        <v>1111</v>
      </c>
      <c r="M763" s="100" t="s">
        <v>298</v>
      </c>
      <c r="N763" s="100"/>
      <c r="O763" s="100"/>
      <c r="P763" s="99"/>
      <c r="Q763" s="99"/>
      <c r="R763" s="99"/>
      <c r="S763" s="99"/>
      <c r="T763" s="99"/>
      <c r="U763" s="99"/>
      <c r="V763" s="99"/>
      <c r="W763" s="99"/>
      <c r="X763" s="99"/>
      <c r="Y763" s="99"/>
    </row>
    <row r="764" ht="15.75" customHeight="1">
      <c r="A764" s="100" t="s">
        <v>1213</v>
      </c>
      <c r="B764" s="100" t="s">
        <v>1214</v>
      </c>
      <c r="C764" s="100" t="s">
        <v>1215</v>
      </c>
      <c r="D764" s="101">
        <v>415218.0</v>
      </c>
      <c r="E764" s="100" t="s">
        <v>1216</v>
      </c>
      <c r="F764" s="100" t="s">
        <v>827</v>
      </c>
      <c r="G764" s="100" t="s">
        <v>799</v>
      </c>
      <c r="H764" s="100" t="s">
        <v>828</v>
      </c>
      <c r="I764" s="103">
        <v>0.7708333333333334</v>
      </c>
      <c r="J764" s="103">
        <v>0.7916666666666666</v>
      </c>
      <c r="K764" s="100" t="s">
        <v>1219</v>
      </c>
      <c r="L764" s="100" t="s">
        <v>1111</v>
      </c>
      <c r="M764" s="100" t="s">
        <v>298</v>
      </c>
      <c r="N764" s="100"/>
      <c r="O764" s="100"/>
      <c r="P764" s="99"/>
      <c r="Q764" s="99"/>
      <c r="R764" s="99"/>
      <c r="S764" s="99"/>
      <c r="T764" s="99"/>
      <c r="U764" s="99"/>
      <c r="V764" s="99"/>
      <c r="W764" s="99"/>
      <c r="X764" s="99"/>
      <c r="Y764" s="99"/>
    </row>
    <row r="765" ht="15.75" customHeight="1">
      <c r="A765" s="100" t="s">
        <v>1213</v>
      </c>
      <c r="B765" s="100" t="s">
        <v>1214</v>
      </c>
      <c r="C765" s="100" t="s">
        <v>1215</v>
      </c>
      <c r="D765" s="101">
        <v>415918.0</v>
      </c>
      <c r="E765" s="100" t="s">
        <v>1216</v>
      </c>
      <c r="F765" s="100" t="s">
        <v>1114</v>
      </c>
      <c r="G765" s="100" t="s">
        <v>803</v>
      </c>
      <c r="H765" s="100" t="s">
        <v>832</v>
      </c>
      <c r="I765" s="103">
        <v>0.6979166666666666</v>
      </c>
      <c r="J765" s="103">
        <v>0.71875</v>
      </c>
      <c r="K765" s="100" t="s">
        <v>1219</v>
      </c>
      <c r="L765" s="100" t="s">
        <v>1115</v>
      </c>
      <c r="M765" s="100" t="s">
        <v>298</v>
      </c>
      <c r="N765" s="100"/>
      <c r="O765" s="100"/>
      <c r="P765" s="99"/>
      <c r="Q765" s="99"/>
      <c r="R765" s="99"/>
      <c r="S765" s="99"/>
      <c r="T765" s="99"/>
      <c r="U765" s="99"/>
      <c r="V765" s="99"/>
      <c r="W765" s="99"/>
      <c r="X765" s="99"/>
      <c r="Y765" s="99"/>
    </row>
    <row r="766" ht="15.75" customHeight="1">
      <c r="A766" s="100" t="s">
        <v>1213</v>
      </c>
      <c r="B766" s="100" t="s">
        <v>1214</v>
      </c>
      <c r="C766" s="100" t="s">
        <v>1215</v>
      </c>
      <c r="D766" s="101">
        <v>415924.0</v>
      </c>
      <c r="E766" s="100" t="s">
        <v>1216</v>
      </c>
      <c r="F766" s="100" t="s">
        <v>1114</v>
      </c>
      <c r="G766" s="100" t="s">
        <v>803</v>
      </c>
      <c r="H766" s="100" t="s">
        <v>832</v>
      </c>
      <c r="I766" s="103">
        <v>0.71875</v>
      </c>
      <c r="J766" s="103">
        <v>0.7395833333333334</v>
      </c>
      <c r="K766" s="100" t="s">
        <v>1219</v>
      </c>
      <c r="L766" s="100" t="s">
        <v>1115</v>
      </c>
      <c r="M766" s="100" t="s">
        <v>298</v>
      </c>
      <c r="N766" s="100"/>
      <c r="O766" s="100"/>
      <c r="P766" s="99"/>
      <c r="Q766" s="99"/>
      <c r="R766" s="99"/>
      <c r="S766" s="99"/>
      <c r="T766" s="99"/>
      <c r="U766" s="99"/>
      <c r="V766" s="99"/>
      <c r="W766" s="99"/>
      <c r="X766" s="99"/>
      <c r="Y766" s="99"/>
    </row>
    <row r="767" ht="15.75" customHeight="1">
      <c r="A767" s="100" t="s">
        <v>1213</v>
      </c>
      <c r="B767" s="100" t="s">
        <v>1214</v>
      </c>
      <c r="C767" s="100" t="s">
        <v>1215</v>
      </c>
      <c r="D767" s="101">
        <v>415925.0</v>
      </c>
      <c r="E767" s="100" t="s">
        <v>1216</v>
      </c>
      <c r="F767" s="100" t="s">
        <v>1114</v>
      </c>
      <c r="G767" s="100" t="s">
        <v>803</v>
      </c>
      <c r="H767" s="100" t="s">
        <v>832</v>
      </c>
      <c r="I767" s="103">
        <v>0.7395833333333334</v>
      </c>
      <c r="J767" s="103">
        <v>0.7604166666666666</v>
      </c>
      <c r="K767" s="100" t="s">
        <v>1219</v>
      </c>
      <c r="L767" s="100" t="s">
        <v>1115</v>
      </c>
      <c r="M767" s="100" t="s">
        <v>298</v>
      </c>
      <c r="N767" s="100"/>
      <c r="O767" s="100"/>
      <c r="P767" s="99"/>
      <c r="Q767" s="99"/>
      <c r="R767" s="99"/>
      <c r="S767" s="99"/>
      <c r="T767" s="99"/>
      <c r="U767" s="99"/>
      <c r="V767" s="99"/>
      <c r="W767" s="99"/>
      <c r="X767" s="99"/>
      <c r="Y767" s="99"/>
    </row>
    <row r="768" ht="15.75" customHeight="1">
      <c r="A768" s="100" t="s">
        <v>1213</v>
      </c>
      <c r="B768" s="100" t="s">
        <v>1214</v>
      </c>
      <c r="C768" s="100" t="s">
        <v>1215</v>
      </c>
      <c r="D768" s="101">
        <v>415930.0</v>
      </c>
      <c r="E768" s="100" t="s">
        <v>1216</v>
      </c>
      <c r="F768" s="100" t="s">
        <v>1114</v>
      </c>
      <c r="G768" s="100" t="s">
        <v>803</v>
      </c>
      <c r="H768" s="100" t="s">
        <v>832</v>
      </c>
      <c r="I768" s="103">
        <v>0.7604166666666666</v>
      </c>
      <c r="J768" s="103">
        <v>0.78125</v>
      </c>
      <c r="K768" s="100" t="s">
        <v>1219</v>
      </c>
      <c r="L768" s="100" t="s">
        <v>1115</v>
      </c>
      <c r="M768" s="100" t="s">
        <v>298</v>
      </c>
      <c r="N768" s="100"/>
      <c r="O768" s="100"/>
      <c r="P768" s="99"/>
      <c r="Q768" s="99"/>
      <c r="R768" s="99"/>
      <c r="S768" s="99"/>
      <c r="T768" s="99"/>
      <c r="U768" s="99"/>
      <c r="V768" s="99"/>
      <c r="W768" s="99"/>
      <c r="X768" s="99"/>
      <c r="Y768" s="99"/>
    </row>
    <row r="769" ht="15.75" customHeight="1">
      <c r="A769" s="100" t="s">
        <v>1213</v>
      </c>
      <c r="B769" s="100" t="s">
        <v>1214</v>
      </c>
      <c r="C769" s="100" t="s">
        <v>1215</v>
      </c>
      <c r="D769" s="101">
        <v>424336.0</v>
      </c>
      <c r="E769" s="100" t="s">
        <v>1216</v>
      </c>
      <c r="F769" s="100" t="s">
        <v>1136</v>
      </c>
      <c r="G769" s="100" t="s">
        <v>1009</v>
      </c>
      <c r="H769" s="100" t="s">
        <v>832</v>
      </c>
      <c r="I769" s="103">
        <v>0.7638888888888888</v>
      </c>
      <c r="J769" s="103">
        <v>0.7847222222222222</v>
      </c>
      <c r="K769" s="100" t="s">
        <v>1218</v>
      </c>
      <c r="L769" s="100" t="s">
        <v>1118</v>
      </c>
      <c r="M769" s="100" t="s">
        <v>298</v>
      </c>
      <c r="N769" s="100"/>
      <c r="O769" s="100"/>
      <c r="P769" s="99"/>
      <c r="Q769" s="99"/>
      <c r="R769" s="99"/>
      <c r="S769" s="99"/>
      <c r="T769" s="99"/>
      <c r="U769" s="99"/>
      <c r="V769" s="99"/>
      <c r="W769" s="99"/>
      <c r="X769" s="99"/>
      <c r="Y769" s="99"/>
    </row>
    <row r="770" ht="15.75" customHeight="1">
      <c r="A770" s="100" t="s">
        <v>1213</v>
      </c>
      <c r="B770" s="100" t="s">
        <v>1214</v>
      </c>
      <c r="C770" s="100" t="s">
        <v>1215</v>
      </c>
      <c r="D770" s="101">
        <v>424340.0</v>
      </c>
      <c r="E770" s="100" t="s">
        <v>1216</v>
      </c>
      <c r="F770" s="100" t="s">
        <v>1136</v>
      </c>
      <c r="G770" s="100" t="s">
        <v>1009</v>
      </c>
      <c r="H770" s="100" t="s">
        <v>832</v>
      </c>
      <c r="I770" s="103">
        <v>0.7847222222222222</v>
      </c>
      <c r="J770" s="103">
        <v>0.8055555555555556</v>
      </c>
      <c r="K770" s="100" t="s">
        <v>1218</v>
      </c>
      <c r="L770" s="100" t="s">
        <v>1118</v>
      </c>
      <c r="M770" s="100" t="s">
        <v>298</v>
      </c>
      <c r="N770" s="100"/>
      <c r="O770" s="100"/>
      <c r="P770" s="99"/>
      <c r="Q770" s="99"/>
      <c r="R770" s="99"/>
      <c r="S770" s="99"/>
      <c r="T770" s="99"/>
      <c r="U770" s="99"/>
      <c r="V770" s="99"/>
      <c r="W770" s="99"/>
      <c r="X770" s="99"/>
      <c r="Y770" s="99"/>
    </row>
    <row r="771" ht="15.75" customHeight="1">
      <c r="A771" s="100" t="s">
        <v>1213</v>
      </c>
      <c r="B771" s="100" t="s">
        <v>1214</v>
      </c>
      <c r="C771" s="100" t="s">
        <v>1215</v>
      </c>
      <c r="D771" s="101">
        <v>424345.0</v>
      </c>
      <c r="E771" s="100" t="s">
        <v>1216</v>
      </c>
      <c r="F771" s="100" t="s">
        <v>1136</v>
      </c>
      <c r="G771" s="100" t="s">
        <v>1009</v>
      </c>
      <c r="H771" s="100" t="s">
        <v>832</v>
      </c>
      <c r="I771" s="103">
        <v>0.8055555555555556</v>
      </c>
      <c r="J771" s="103">
        <v>0.8263888888888888</v>
      </c>
      <c r="K771" s="100" t="s">
        <v>1218</v>
      </c>
      <c r="L771" s="100" t="s">
        <v>1118</v>
      </c>
      <c r="M771" s="100" t="s">
        <v>298</v>
      </c>
      <c r="N771" s="100"/>
      <c r="O771" s="100"/>
      <c r="P771" s="99"/>
      <c r="Q771" s="99"/>
      <c r="R771" s="99"/>
      <c r="S771" s="99"/>
      <c r="T771" s="99"/>
      <c r="U771" s="99"/>
      <c r="V771" s="99"/>
      <c r="W771" s="99"/>
      <c r="X771" s="99"/>
      <c r="Y771" s="99"/>
    </row>
    <row r="772" ht="15.75" customHeight="1">
      <c r="A772" s="100" t="s">
        <v>1213</v>
      </c>
      <c r="B772" s="100" t="s">
        <v>1214</v>
      </c>
      <c r="C772" s="100" t="s">
        <v>1215</v>
      </c>
      <c r="D772" s="101">
        <v>415235.0</v>
      </c>
      <c r="E772" s="100" t="s">
        <v>1216</v>
      </c>
      <c r="F772" s="100" t="s">
        <v>833</v>
      </c>
      <c r="G772" s="100" t="s">
        <v>1009</v>
      </c>
      <c r="H772" s="100" t="s">
        <v>834</v>
      </c>
      <c r="I772" s="103">
        <v>0.6875</v>
      </c>
      <c r="J772" s="103">
        <v>0.7083333333333334</v>
      </c>
      <c r="K772" s="100" t="s">
        <v>1218</v>
      </c>
      <c r="L772" s="100" t="s">
        <v>1111</v>
      </c>
      <c r="M772" s="100" t="s">
        <v>298</v>
      </c>
      <c r="N772" s="100"/>
      <c r="O772" s="100"/>
      <c r="P772" s="99"/>
      <c r="Q772" s="99"/>
      <c r="R772" s="99"/>
      <c r="S772" s="99"/>
      <c r="T772" s="99"/>
      <c r="U772" s="99"/>
      <c r="V772" s="99"/>
      <c r="W772" s="99"/>
      <c r="X772" s="99"/>
      <c r="Y772" s="99"/>
    </row>
    <row r="773" ht="15.75" customHeight="1">
      <c r="A773" s="100" t="s">
        <v>1213</v>
      </c>
      <c r="B773" s="100" t="s">
        <v>1214</v>
      </c>
      <c r="C773" s="100" t="s">
        <v>1215</v>
      </c>
      <c r="D773" s="101">
        <v>415231.0</v>
      </c>
      <c r="E773" s="100" t="s">
        <v>1216</v>
      </c>
      <c r="F773" s="100" t="s">
        <v>833</v>
      </c>
      <c r="G773" s="100" t="s">
        <v>1009</v>
      </c>
      <c r="H773" s="100" t="s">
        <v>834</v>
      </c>
      <c r="I773" s="103">
        <v>0.6875</v>
      </c>
      <c r="J773" s="103">
        <v>0.7083333333333334</v>
      </c>
      <c r="K773" s="100" t="s">
        <v>1218</v>
      </c>
      <c r="L773" s="100" t="s">
        <v>1111</v>
      </c>
      <c r="M773" s="100" t="s">
        <v>298</v>
      </c>
      <c r="N773" s="100"/>
      <c r="O773" s="100"/>
      <c r="P773" s="99"/>
      <c r="Q773" s="99"/>
      <c r="R773" s="99"/>
      <c r="S773" s="99"/>
      <c r="T773" s="99"/>
      <c r="U773" s="99"/>
      <c r="V773" s="99"/>
      <c r="W773" s="99"/>
      <c r="X773" s="99"/>
      <c r="Y773" s="99"/>
    </row>
    <row r="774" ht="15.75" customHeight="1">
      <c r="A774" s="100" t="s">
        <v>1213</v>
      </c>
      <c r="B774" s="100" t="s">
        <v>1214</v>
      </c>
      <c r="C774" s="100" t="s">
        <v>1215</v>
      </c>
      <c r="D774" s="101">
        <v>415243.0</v>
      </c>
      <c r="E774" s="100" t="s">
        <v>1216</v>
      </c>
      <c r="F774" s="100" t="s">
        <v>833</v>
      </c>
      <c r="G774" s="100" t="s">
        <v>1009</v>
      </c>
      <c r="H774" s="100" t="s">
        <v>834</v>
      </c>
      <c r="I774" s="103">
        <v>0.7083333333333334</v>
      </c>
      <c r="J774" s="103">
        <v>0.7291666666666666</v>
      </c>
      <c r="K774" s="100" t="s">
        <v>1218</v>
      </c>
      <c r="L774" s="100" t="s">
        <v>1111</v>
      </c>
      <c r="M774" s="100" t="s">
        <v>298</v>
      </c>
      <c r="N774" s="100"/>
      <c r="O774" s="100"/>
      <c r="P774" s="99"/>
      <c r="Q774" s="99"/>
      <c r="R774" s="99"/>
      <c r="S774" s="99"/>
      <c r="T774" s="99"/>
      <c r="U774" s="99"/>
      <c r="V774" s="99"/>
      <c r="W774" s="99"/>
      <c r="X774" s="99"/>
      <c r="Y774" s="99"/>
    </row>
    <row r="775" ht="15.75" customHeight="1">
      <c r="A775" s="100" t="s">
        <v>1213</v>
      </c>
      <c r="B775" s="100" t="s">
        <v>1214</v>
      </c>
      <c r="C775" s="100" t="s">
        <v>1215</v>
      </c>
      <c r="D775" s="101">
        <v>415241.0</v>
      </c>
      <c r="E775" s="100" t="s">
        <v>1216</v>
      </c>
      <c r="F775" s="100" t="s">
        <v>833</v>
      </c>
      <c r="G775" s="100" t="s">
        <v>1009</v>
      </c>
      <c r="H775" s="100" t="s">
        <v>834</v>
      </c>
      <c r="I775" s="103">
        <v>0.7083333333333334</v>
      </c>
      <c r="J775" s="103">
        <v>0.7291666666666666</v>
      </c>
      <c r="K775" s="100" t="s">
        <v>1218</v>
      </c>
      <c r="L775" s="100" t="s">
        <v>1111</v>
      </c>
      <c r="M775" s="100" t="s">
        <v>298</v>
      </c>
      <c r="N775" s="100"/>
      <c r="O775" s="100"/>
      <c r="P775" s="99"/>
      <c r="Q775" s="99"/>
      <c r="R775" s="99"/>
      <c r="S775" s="99"/>
      <c r="T775" s="99"/>
      <c r="U775" s="99"/>
      <c r="V775" s="99"/>
      <c r="W775" s="99"/>
      <c r="X775" s="99"/>
      <c r="Y775" s="99"/>
    </row>
    <row r="776" ht="15.75" customHeight="1">
      <c r="A776" s="100" t="s">
        <v>1213</v>
      </c>
      <c r="B776" s="100" t="s">
        <v>1214</v>
      </c>
      <c r="C776" s="100" t="s">
        <v>1215</v>
      </c>
      <c r="D776" s="101">
        <v>424472.0</v>
      </c>
      <c r="E776" s="100" t="s">
        <v>1216</v>
      </c>
      <c r="F776" s="100" t="s">
        <v>1116</v>
      </c>
      <c r="G776" s="100" t="s">
        <v>1009</v>
      </c>
      <c r="H776" s="100" t="s">
        <v>834</v>
      </c>
      <c r="I776" s="103">
        <v>0.7222222222222222</v>
      </c>
      <c r="J776" s="103">
        <v>0.7430555555555556</v>
      </c>
      <c r="K776" s="100" t="s">
        <v>1218</v>
      </c>
      <c r="L776" s="100" t="s">
        <v>1118</v>
      </c>
      <c r="M776" s="100" t="s">
        <v>298</v>
      </c>
      <c r="N776" s="100"/>
      <c r="O776" s="100"/>
      <c r="P776" s="99"/>
      <c r="Q776" s="99"/>
      <c r="R776" s="99"/>
      <c r="S776" s="99"/>
      <c r="T776" s="99"/>
      <c r="U776" s="99"/>
      <c r="V776" s="99"/>
      <c r="W776" s="99"/>
      <c r="X776" s="99"/>
      <c r="Y776" s="99"/>
    </row>
    <row r="777" ht="15.75" customHeight="1">
      <c r="A777" s="100" t="s">
        <v>1213</v>
      </c>
      <c r="B777" s="100" t="s">
        <v>1214</v>
      </c>
      <c r="C777" s="100" t="s">
        <v>1215</v>
      </c>
      <c r="D777" s="101">
        <v>424468.0</v>
      </c>
      <c r="E777" s="100" t="s">
        <v>1216</v>
      </c>
      <c r="F777" s="100" t="s">
        <v>1116</v>
      </c>
      <c r="G777" s="100" t="s">
        <v>840</v>
      </c>
      <c r="H777" s="100" t="s">
        <v>834</v>
      </c>
      <c r="I777" s="103">
        <v>0.7222222222222222</v>
      </c>
      <c r="J777" s="103">
        <v>0.7430555555555556</v>
      </c>
      <c r="K777" s="100" t="s">
        <v>1220</v>
      </c>
      <c r="L777" s="100" t="s">
        <v>1118</v>
      </c>
      <c r="M777" s="100" t="s">
        <v>298</v>
      </c>
      <c r="N777" s="100"/>
      <c r="O777" s="100"/>
      <c r="P777" s="99"/>
      <c r="Q777" s="99"/>
      <c r="R777" s="99"/>
      <c r="S777" s="99"/>
      <c r="T777" s="99"/>
      <c r="U777" s="99"/>
      <c r="V777" s="99"/>
      <c r="W777" s="99"/>
      <c r="X777" s="99"/>
      <c r="Y777" s="99"/>
    </row>
    <row r="778" ht="15.75" customHeight="1">
      <c r="A778" s="100" t="s">
        <v>1213</v>
      </c>
      <c r="B778" s="100" t="s">
        <v>1214</v>
      </c>
      <c r="C778" s="100" t="s">
        <v>1215</v>
      </c>
      <c r="D778" s="101">
        <v>415253.0</v>
      </c>
      <c r="E778" s="100" t="s">
        <v>1216</v>
      </c>
      <c r="F778" s="100" t="s">
        <v>833</v>
      </c>
      <c r="G778" s="100" t="s">
        <v>1009</v>
      </c>
      <c r="H778" s="100" t="s">
        <v>834</v>
      </c>
      <c r="I778" s="103">
        <v>0.7291666666666666</v>
      </c>
      <c r="J778" s="103">
        <v>0.75</v>
      </c>
      <c r="K778" s="100" t="s">
        <v>1218</v>
      </c>
      <c r="L778" s="100" t="s">
        <v>1111</v>
      </c>
      <c r="M778" s="100" t="s">
        <v>298</v>
      </c>
      <c r="N778" s="100"/>
      <c r="O778" s="100"/>
      <c r="P778" s="99"/>
      <c r="Q778" s="99"/>
      <c r="R778" s="99"/>
      <c r="S778" s="99"/>
      <c r="T778" s="99"/>
      <c r="U778" s="99"/>
      <c r="V778" s="99"/>
      <c r="W778" s="99"/>
      <c r="X778" s="99"/>
      <c r="Y778" s="99"/>
    </row>
    <row r="779" ht="15.75" customHeight="1">
      <c r="A779" s="100" t="s">
        <v>1213</v>
      </c>
      <c r="B779" s="100" t="s">
        <v>1214</v>
      </c>
      <c r="C779" s="100" t="s">
        <v>1215</v>
      </c>
      <c r="D779" s="101">
        <v>415257.0</v>
      </c>
      <c r="E779" s="100" t="s">
        <v>1216</v>
      </c>
      <c r="F779" s="100" t="s">
        <v>833</v>
      </c>
      <c r="G779" s="100" t="s">
        <v>1009</v>
      </c>
      <c r="H779" s="100" t="s">
        <v>834</v>
      </c>
      <c r="I779" s="103">
        <v>0.7291666666666666</v>
      </c>
      <c r="J779" s="103">
        <v>0.75</v>
      </c>
      <c r="K779" s="100" t="s">
        <v>1218</v>
      </c>
      <c r="L779" s="100" t="s">
        <v>1111</v>
      </c>
      <c r="M779" s="100" t="s">
        <v>298</v>
      </c>
      <c r="N779" s="100"/>
      <c r="O779" s="100"/>
      <c r="P779" s="99"/>
      <c r="Q779" s="99"/>
      <c r="R779" s="99"/>
      <c r="S779" s="99"/>
      <c r="T779" s="99"/>
      <c r="U779" s="99"/>
      <c r="V779" s="99"/>
      <c r="W779" s="99"/>
      <c r="X779" s="99"/>
      <c r="Y779" s="99"/>
    </row>
    <row r="780" ht="15.75" customHeight="1">
      <c r="A780" s="100" t="s">
        <v>1213</v>
      </c>
      <c r="B780" s="100" t="s">
        <v>1214</v>
      </c>
      <c r="C780" s="100" t="s">
        <v>1215</v>
      </c>
      <c r="D780" s="101">
        <v>424476.0</v>
      </c>
      <c r="E780" s="100" t="s">
        <v>1216</v>
      </c>
      <c r="F780" s="100" t="s">
        <v>1116</v>
      </c>
      <c r="G780" s="100" t="s">
        <v>1009</v>
      </c>
      <c r="H780" s="100" t="s">
        <v>834</v>
      </c>
      <c r="I780" s="103">
        <v>0.7430555555555556</v>
      </c>
      <c r="J780" s="103">
        <v>0.7638888888888888</v>
      </c>
      <c r="K780" s="100" t="s">
        <v>1218</v>
      </c>
      <c r="L780" s="100" t="s">
        <v>1118</v>
      </c>
      <c r="M780" s="100" t="s">
        <v>298</v>
      </c>
      <c r="N780" s="100"/>
      <c r="O780" s="100"/>
      <c r="P780" s="99"/>
      <c r="Q780" s="99"/>
      <c r="R780" s="99"/>
      <c r="S780" s="99"/>
      <c r="T780" s="99"/>
      <c r="U780" s="99"/>
      <c r="V780" s="99"/>
      <c r="W780" s="99"/>
      <c r="X780" s="99"/>
      <c r="Y780" s="99"/>
    </row>
    <row r="781" ht="15.75" customHeight="1">
      <c r="A781" s="100" t="s">
        <v>1213</v>
      </c>
      <c r="B781" s="100" t="s">
        <v>1214</v>
      </c>
      <c r="C781" s="100" t="s">
        <v>1215</v>
      </c>
      <c r="D781" s="101">
        <v>415259.0</v>
      </c>
      <c r="E781" s="100" t="s">
        <v>1216</v>
      </c>
      <c r="F781" s="100" t="s">
        <v>833</v>
      </c>
      <c r="G781" s="100" t="s">
        <v>1009</v>
      </c>
      <c r="H781" s="100" t="s">
        <v>834</v>
      </c>
      <c r="I781" s="103">
        <v>0.75</v>
      </c>
      <c r="J781" s="103">
        <v>0.7708333333333334</v>
      </c>
      <c r="K781" s="100" t="s">
        <v>1218</v>
      </c>
      <c r="L781" s="100" t="s">
        <v>1111</v>
      </c>
      <c r="M781" s="100" t="s">
        <v>298</v>
      </c>
      <c r="N781" s="100"/>
      <c r="O781" s="100"/>
      <c r="P781" s="99"/>
      <c r="Q781" s="99"/>
      <c r="R781" s="99"/>
      <c r="S781" s="99"/>
      <c r="T781" s="99"/>
      <c r="U781" s="99"/>
      <c r="V781" s="99"/>
      <c r="W781" s="99"/>
      <c r="X781" s="99"/>
      <c r="Y781" s="99"/>
    </row>
    <row r="782" ht="15.75" customHeight="1">
      <c r="A782" s="100" t="s">
        <v>1213</v>
      </c>
      <c r="B782" s="100" t="s">
        <v>1214</v>
      </c>
      <c r="C782" s="100" t="s">
        <v>1215</v>
      </c>
      <c r="D782" s="101">
        <v>415271.0</v>
      </c>
      <c r="E782" s="100" t="s">
        <v>1216</v>
      </c>
      <c r="F782" s="100" t="s">
        <v>833</v>
      </c>
      <c r="G782" s="100" t="s">
        <v>1009</v>
      </c>
      <c r="H782" s="100" t="s">
        <v>834</v>
      </c>
      <c r="I782" s="103">
        <v>0.75</v>
      </c>
      <c r="J782" s="103">
        <v>0.7708333333333334</v>
      </c>
      <c r="K782" s="100" t="s">
        <v>1218</v>
      </c>
      <c r="L782" s="100" t="s">
        <v>1111</v>
      </c>
      <c r="M782" s="100" t="s">
        <v>298</v>
      </c>
      <c r="N782" s="100"/>
      <c r="O782" s="100"/>
      <c r="P782" s="99"/>
      <c r="Q782" s="99"/>
      <c r="R782" s="99"/>
      <c r="S782" s="99"/>
      <c r="T782" s="99"/>
      <c r="U782" s="99"/>
      <c r="V782" s="99"/>
      <c r="W782" s="99"/>
      <c r="X782" s="99"/>
      <c r="Y782" s="99"/>
    </row>
    <row r="783" ht="15.75" customHeight="1">
      <c r="A783" s="100" t="s">
        <v>1213</v>
      </c>
      <c r="B783" s="100" t="s">
        <v>1214</v>
      </c>
      <c r="C783" s="100" t="s">
        <v>1215</v>
      </c>
      <c r="D783" s="101">
        <v>415267.0</v>
      </c>
      <c r="E783" s="100" t="s">
        <v>1216</v>
      </c>
      <c r="F783" s="100" t="s">
        <v>833</v>
      </c>
      <c r="G783" s="100" t="s">
        <v>1009</v>
      </c>
      <c r="H783" s="100" t="s">
        <v>834</v>
      </c>
      <c r="I783" s="103">
        <v>0.75</v>
      </c>
      <c r="J783" s="103">
        <v>0.7708333333333334</v>
      </c>
      <c r="K783" s="100" t="s">
        <v>1218</v>
      </c>
      <c r="L783" s="100" t="s">
        <v>1111</v>
      </c>
      <c r="M783" s="100" t="s">
        <v>298</v>
      </c>
      <c r="N783" s="100"/>
      <c r="O783" s="100"/>
      <c r="P783" s="99"/>
      <c r="Q783" s="99"/>
      <c r="R783" s="99"/>
      <c r="S783" s="99"/>
      <c r="T783" s="99"/>
      <c r="U783" s="99"/>
      <c r="V783" s="99"/>
      <c r="W783" s="99"/>
      <c r="X783" s="99"/>
      <c r="Y783" s="99"/>
    </row>
    <row r="784" ht="15.75" customHeight="1">
      <c r="A784" s="100" t="s">
        <v>1213</v>
      </c>
      <c r="B784" s="100" t="s">
        <v>1214</v>
      </c>
      <c r="C784" s="100" t="s">
        <v>1215</v>
      </c>
      <c r="D784" s="101">
        <v>430124.0</v>
      </c>
      <c r="E784" s="100" t="s">
        <v>1216</v>
      </c>
      <c r="F784" s="100" t="s">
        <v>833</v>
      </c>
      <c r="G784" s="100" t="s">
        <v>799</v>
      </c>
      <c r="H784" s="100" t="s">
        <v>834</v>
      </c>
      <c r="I784" s="103">
        <v>0.7708333333333334</v>
      </c>
      <c r="J784" s="103">
        <v>0.7916666666666666</v>
      </c>
      <c r="K784" s="100" t="s">
        <v>1219</v>
      </c>
      <c r="L784" s="100" t="s">
        <v>1137</v>
      </c>
      <c r="M784" s="100" t="s">
        <v>298</v>
      </c>
      <c r="N784" s="100"/>
      <c r="O784" s="100"/>
      <c r="P784" s="99"/>
      <c r="Q784" s="99"/>
      <c r="R784" s="99"/>
      <c r="S784" s="99"/>
      <c r="T784" s="99"/>
      <c r="U784" s="99"/>
      <c r="V784" s="99"/>
      <c r="W784" s="99"/>
      <c r="X784" s="99"/>
      <c r="Y784" s="99"/>
    </row>
    <row r="785" ht="15.75" customHeight="1">
      <c r="A785" s="100" t="s">
        <v>1213</v>
      </c>
      <c r="B785" s="100" t="s">
        <v>1214</v>
      </c>
      <c r="C785" s="100" t="s">
        <v>1215</v>
      </c>
      <c r="D785" s="101">
        <v>415285.0</v>
      </c>
      <c r="E785" s="100" t="s">
        <v>1216</v>
      </c>
      <c r="F785" s="100" t="s">
        <v>833</v>
      </c>
      <c r="G785" s="100" t="s">
        <v>1009</v>
      </c>
      <c r="H785" s="100" t="s">
        <v>834</v>
      </c>
      <c r="I785" s="103">
        <v>0.7708333333333334</v>
      </c>
      <c r="J785" s="103">
        <v>0.7916666666666666</v>
      </c>
      <c r="K785" s="100" t="s">
        <v>1218</v>
      </c>
      <c r="L785" s="100" t="s">
        <v>1111</v>
      </c>
      <c r="M785" s="100" t="s">
        <v>298</v>
      </c>
      <c r="N785" s="100"/>
      <c r="O785" s="100"/>
      <c r="P785" s="99"/>
      <c r="Q785" s="99"/>
      <c r="R785" s="99"/>
      <c r="S785" s="99"/>
      <c r="T785" s="99"/>
      <c r="U785" s="99"/>
      <c r="V785" s="99"/>
      <c r="W785" s="99"/>
      <c r="X785" s="99"/>
      <c r="Y785" s="99"/>
    </row>
    <row r="786" ht="15.75" customHeight="1">
      <c r="A786" s="100" t="s">
        <v>1213</v>
      </c>
      <c r="B786" s="100" t="s">
        <v>1214</v>
      </c>
      <c r="C786" s="100" t="s">
        <v>1215</v>
      </c>
      <c r="D786" s="101">
        <v>430123.0</v>
      </c>
      <c r="E786" s="100" t="s">
        <v>1216</v>
      </c>
      <c r="F786" s="100" t="s">
        <v>833</v>
      </c>
      <c r="G786" s="100" t="s">
        <v>799</v>
      </c>
      <c r="H786" s="100" t="s">
        <v>834</v>
      </c>
      <c r="I786" s="103">
        <v>0.7708333333333334</v>
      </c>
      <c r="J786" s="103">
        <v>0.7916666666666666</v>
      </c>
      <c r="K786" s="100" t="s">
        <v>1219</v>
      </c>
      <c r="L786" s="100" t="s">
        <v>1137</v>
      </c>
      <c r="M786" s="100" t="s">
        <v>298</v>
      </c>
      <c r="N786" s="100"/>
      <c r="O786" s="100"/>
      <c r="P786" s="99"/>
      <c r="Q786" s="99"/>
      <c r="R786" s="99"/>
      <c r="S786" s="99"/>
      <c r="T786" s="99"/>
      <c r="U786" s="99"/>
      <c r="V786" s="99"/>
      <c r="W786" s="99"/>
      <c r="X786" s="99"/>
      <c r="Y786" s="99"/>
    </row>
    <row r="787" ht="15.75" customHeight="1">
      <c r="A787" s="100" t="s">
        <v>1213</v>
      </c>
      <c r="B787" s="100" t="s">
        <v>1214</v>
      </c>
      <c r="C787" s="100" t="s">
        <v>1215</v>
      </c>
      <c r="D787" s="101">
        <v>415277.0</v>
      </c>
      <c r="E787" s="100" t="s">
        <v>1216</v>
      </c>
      <c r="F787" s="100" t="s">
        <v>833</v>
      </c>
      <c r="G787" s="100" t="s">
        <v>1009</v>
      </c>
      <c r="H787" s="100" t="s">
        <v>834</v>
      </c>
      <c r="I787" s="103">
        <v>0.7708333333333334</v>
      </c>
      <c r="J787" s="103">
        <v>0.7916666666666666</v>
      </c>
      <c r="K787" s="100" t="s">
        <v>1218</v>
      </c>
      <c r="L787" s="100" t="s">
        <v>1111</v>
      </c>
      <c r="M787" s="100" t="s">
        <v>298</v>
      </c>
      <c r="N787" s="100"/>
      <c r="O787" s="100"/>
      <c r="P787" s="99"/>
      <c r="Q787" s="99"/>
      <c r="R787" s="99"/>
      <c r="S787" s="99"/>
      <c r="T787" s="99"/>
      <c r="U787" s="99"/>
      <c r="V787" s="99"/>
      <c r="W787" s="99"/>
      <c r="X787" s="99"/>
      <c r="Y787" s="99"/>
    </row>
    <row r="788" ht="15.75" customHeight="1">
      <c r="A788" s="100" t="s">
        <v>1213</v>
      </c>
      <c r="B788" s="100" t="s">
        <v>1214</v>
      </c>
      <c r="C788" s="100" t="s">
        <v>1215</v>
      </c>
      <c r="D788" s="101">
        <v>424484.0</v>
      </c>
      <c r="E788" s="100" t="s">
        <v>1216</v>
      </c>
      <c r="F788" s="100" t="s">
        <v>1116</v>
      </c>
      <c r="G788" s="100" t="s">
        <v>1009</v>
      </c>
      <c r="H788" s="100" t="s">
        <v>834</v>
      </c>
      <c r="I788" s="103">
        <v>0.7847222222222222</v>
      </c>
      <c r="J788" s="103">
        <v>0.8055555555555556</v>
      </c>
      <c r="K788" s="100" t="s">
        <v>1218</v>
      </c>
      <c r="L788" s="100" t="s">
        <v>1118</v>
      </c>
      <c r="M788" s="100" t="s">
        <v>298</v>
      </c>
      <c r="N788" s="100"/>
      <c r="O788" s="100"/>
      <c r="P788" s="99"/>
      <c r="Q788" s="99"/>
      <c r="R788" s="99"/>
      <c r="S788" s="99"/>
      <c r="T788" s="99"/>
      <c r="U788" s="99"/>
      <c r="V788" s="99"/>
      <c r="W788" s="99"/>
      <c r="X788" s="99"/>
      <c r="Y788" s="99"/>
    </row>
    <row r="789" ht="15.75" customHeight="1">
      <c r="A789" s="100" t="s">
        <v>1213</v>
      </c>
      <c r="B789" s="100" t="s">
        <v>1214</v>
      </c>
      <c r="C789" s="100" t="s">
        <v>1215</v>
      </c>
      <c r="D789" s="101">
        <v>430126.0</v>
      </c>
      <c r="E789" s="100" t="s">
        <v>1216</v>
      </c>
      <c r="F789" s="100" t="s">
        <v>833</v>
      </c>
      <c r="G789" s="100" t="s">
        <v>799</v>
      </c>
      <c r="H789" s="100" t="s">
        <v>834</v>
      </c>
      <c r="I789" s="103">
        <v>0.7916666666666666</v>
      </c>
      <c r="J789" s="103">
        <v>0.8125</v>
      </c>
      <c r="K789" s="100" t="s">
        <v>1219</v>
      </c>
      <c r="L789" s="100" t="s">
        <v>1137</v>
      </c>
      <c r="M789" s="100" t="s">
        <v>298</v>
      </c>
      <c r="N789" s="100"/>
      <c r="O789" s="100"/>
      <c r="P789" s="99"/>
      <c r="Q789" s="99"/>
      <c r="R789" s="99"/>
      <c r="S789" s="99"/>
      <c r="T789" s="99"/>
      <c r="U789" s="99"/>
      <c r="V789" s="99"/>
      <c r="W789" s="99"/>
      <c r="X789" s="99"/>
      <c r="Y789" s="99"/>
    </row>
    <row r="790" ht="15.75" customHeight="1">
      <c r="A790" s="100" t="s">
        <v>1213</v>
      </c>
      <c r="B790" s="100" t="s">
        <v>1214</v>
      </c>
      <c r="C790" s="100" t="s">
        <v>1215</v>
      </c>
      <c r="D790" s="101">
        <v>430127.0</v>
      </c>
      <c r="E790" s="100" t="s">
        <v>1216</v>
      </c>
      <c r="F790" s="100" t="s">
        <v>833</v>
      </c>
      <c r="G790" s="100" t="s">
        <v>799</v>
      </c>
      <c r="H790" s="100" t="s">
        <v>834</v>
      </c>
      <c r="I790" s="103">
        <v>0.7916666666666666</v>
      </c>
      <c r="J790" s="103">
        <v>0.8125</v>
      </c>
      <c r="K790" s="100" t="s">
        <v>1219</v>
      </c>
      <c r="L790" s="100" t="s">
        <v>1137</v>
      </c>
      <c r="M790" s="100" t="s">
        <v>298</v>
      </c>
      <c r="N790" s="100"/>
      <c r="O790" s="100"/>
      <c r="P790" s="99"/>
      <c r="Q790" s="99"/>
      <c r="R790" s="99"/>
      <c r="S790" s="99"/>
      <c r="T790" s="99"/>
      <c r="U790" s="99"/>
      <c r="V790" s="99"/>
      <c r="W790" s="99"/>
      <c r="X790" s="99"/>
      <c r="Y790" s="99"/>
    </row>
    <row r="791" ht="15.75" customHeight="1">
      <c r="A791" s="100" t="s">
        <v>1213</v>
      </c>
      <c r="B791" s="100" t="s">
        <v>1214</v>
      </c>
      <c r="C791" s="100" t="s">
        <v>1215</v>
      </c>
      <c r="D791" s="101">
        <v>415175.0</v>
      </c>
      <c r="E791" s="100" t="s">
        <v>1216</v>
      </c>
      <c r="F791" s="100" t="s">
        <v>798</v>
      </c>
      <c r="G791" s="100" t="s">
        <v>799</v>
      </c>
      <c r="H791" s="100" t="s">
        <v>800</v>
      </c>
      <c r="I791" s="103">
        <v>0.3854166666666667</v>
      </c>
      <c r="J791" s="103">
        <v>0.40625</v>
      </c>
      <c r="K791" s="100" t="s">
        <v>1219</v>
      </c>
      <c r="L791" s="100" t="s">
        <v>1119</v>
      </c>
      <c r="M791" s="100" t="s">
        <v>298</v>
      </c>
      <c r="N791" s="100"/>
      <c r="O791" s="100"/>
      <c r="P791" s="99"/>
      <c r="Q791" s="99"/>
      <c r="R791" s="99"/>
      <c r="S791" s="99"/>
      <c r="T791" s="99"/>
      <c r="U791" s="99"/>
      <c r="V791" s="99"/>
      <c r="W791" s="99"/>
      <c r="X791" s="99"/>
      <c r="Y791" s="99"/>
    </row>
    <row r="792" ht="15.75" customHeight="1">
      <c r="A792" s="100" t="s">
        <v>1213</v>
      </c>
      <c r="B792" s="100" t="s">
        <v>1214</v>
      </c>
      <c r="C792" s="100" t="s">
        <v>1215</v>
      </c>
      <c r="D792" s="101">
        <v>415224.0</v>
      </c>
      <c r="E792" s="100" t="s">
        <v>1216</v>
      </c>
      <c r="F792" s="100" t="s">
        <v>798</v>
      </c>
      <c r="G792" s="100" t="s">
        <v>803</v>
      </c>
      <c r="H792" s="100" t="s">
        <v>800</v>
      </c>
      <c r="I792" s="103">
        <v>0.3854166666666667</v>
      </c>
      <c r="J792" s="103">
        <v>0.40625</v>
      </c>
      <c r="K792" s="100" t="s">
        <v>1217</v>
      </c>
      <c r="L792" s="100" t="s">
        <v>1113</v>
      </c>
      <c r="M792" s="100" t="s">
        <v>298</v>
      </c>
      <c r="N792" s="100"/>
      <c r="O792" s="100"/>
      <c r="P792" s="99"/>
      <c r="Q792" s="99"/>
      <c r="R792" s="99"/>
      <c r="S792" s="99"/>
      <c r="T792" s="99"/>
      <c r="U792" s="99"/>
      <c r="V792" s="99"/>
      <c r="W792" s="99"/>
      <c r="X792" s="99"/>
      <c r="Y792" s="99"/>
    </row>
    <row r="793" ht="15.75" customHeight="1">
      <c r="A793" s="100" t="s">
        <v>1213</v>
      </c>
      <c r="B793" s="100" t="s">
        <v>1214</v>
      </c>
      <c r="C793" s="100" t="s">
        <v>1215</v>
      </c>
      <c r="D793" s="101">
        <v>415228.0</v>
      </c>
      <c r="E793" s="100" t="s">
        <v>1216</v>
      </c>
      <c r="F793" s="100" t="s">
        <v>798</v>
      </c>
      <c r="G793" s="100" t="s">
        <v>803</v>
      </c>
      <c r="H793" s="100" t="s">
        <v>800</v>
      </c>
      <c r="I793" s="103">
        <v>0.40625</v>
      </c>
      <c r="J793" s="103">
        <v>0.4270833333333333</v>
      </c>
      <c r="K793" s="100" t="s">
        <v>1217</v>
      </c>
      <c r="L793" s="100" t="s">
        <v>1113</v>
      </c>
      <c r="M793" s="100" t="s">
        <v>298</v>
      </c>
      <c r="N793" s="100"/>
      <c r="O793" s="100"/>
      <c r="P793" s="99"/>
      <c r="Q793" s="99"/>
      <c r="R793" s="99"/>
      <c r="S793" s="99"/>
      <c r="T793" s="99"/>
      <c r="U793" s="99"/>
      <c r="V793" s="99"/>
      <c r="W793" s="99"/>
      <c r="X793" s="99"/>
      <c r="Y793" s="99"/>
    </row>
    <row r="794" ht="15.75" customHeight="1">
      <c r="A794" s="100" t="s">
        <v>1213</v>
      </c>
      <c r="B794" s="100" t="s">
        <v>1214</v>
      </c>
      <c r="C794" s="100" t="s">
        <v>1215</v>
      </c>
      <c r="D794" s="101">
        <v>415176.0</v>
      </c>
      <c r="E794" s="100" t="s">
        <v>1216</v>
      </c>
      <c r="F794" s="100" t="s">
        <v>798</v>
      </c>
      <c r="G794" s="100" t="s">
        <v>799</v>
      </c>
      <c r="H794" s="100" t="s">
        <v>800</v>
      </c>
      <c r="I794" s="103">
        <v>0.40625</v>
      </c>
      <c r="J794" s="103">
        <v>0.4270833333333333</v>
      </c>
      <c r="K794" s="100" t="s">
        <v>1219</v>
      </c>
      <c r="L794" s="100" t="s">
        <v>1119</v>
      </c>
      <c r="M794" s="100" t="s">
        <v>298</v>
      </c>
      <c r="N794" s="100"/>
      <c r="O794" s="100"/>
      <c r="P794" s="99"/>
      <c r="Q794" s="99"/>
      <c r="R794" s="99"/>
      <c r="S794" s="99"/>
      <c r="T794" s="99"/>
      <c r="U794" s="99"/>
      <c r="V794" s="99"/>
      <c r="W794" s="99"/>
      <c r="X794" s="99"/>
      <c r="Y794" s="99"/>
    </row>
    <row r="795" ht="15.75" customHeight="1">
      <c r="A795" s="100" t="s">
        <v>1213</v>
      </c>
      <c r="B795" s="100" t="s">
        <v>1214</v>
      </c>
      <c r="C795" s="100" t="s">
        <v>1215</v>
      </c>
      <c r="D795" s="101">
        <v>425508.0</v>
      </c>
      <c r="E795" s="100" t="s">
        <v>1216</v>
      </c>
      <c r="F795" s="100" t="s">
        <v>1120</v>
      </c>
      <c r="G795" s="100" t="s">
        <v>1009</v>
      </c>
      <c r="H795" s="100" t="s">
        <v>800</v>
      </c>
      <c r="I795" s="103">
        <v>0.4097222222222222</v>
      </c>
      <c r="J795" s="103">
        <v>0.4305555555555556</v>
      </c>
      <c r="K795" s="100" t="s">
        <v>1218</v>
      </c>
      <c r="L795" s="100" t="s">
        <v>1118</v>
      </c>
      <c r="M795" s="100" t="s">
        <v>298</v>
      </c>
      <c r="N795" s="100"/>
      <c r="O795" s="100"/>
      <c r="P795" s="99"/>
      <c r="Q795" s="99"/>
      <c r="R795" s="99"/>
      <c r="S795" s="99"/>
      <c r="T795" s="99"/>
      <c r="U795" s="99"/>
      <c r="V795" s="99"/>
      <c r="W795" s="99"/>
      <c r="X795" s="99"/>
      <c r="Y795" s="99"/>
    </row>
    <row r="796" ht="15.75" customHeight="1">
      <c r="A796" s="100" t="s">
        <v>1213</v>
      </c>
      <c r="B796" s="100" t="s">
        <v>1214</v>
      </c>
      <c r="C796" s="100" t="s">
        <v>1215</v>
      </c>
      <c r="D796" s="101">
        <v>415233.0</v>
      </c>
      <c r="E796" s="100" t="s">
        <v>1216</v>
      </c>
      <c r="F796" s="100" t="s">
        <v>798</v>
      </c>
      <c r="G796" s="100" t="s">
        <v>803</v>
      </c>
      <c r="H796" s="100" t="s">
        <v>800</v>
      </c>
      <c r="I796" s="103">
        <v>0.4270833333333333</v>
      </c>
      <c r="J796" s="103">
        <v>0.4479166666666667</v>
      </c>
      <c r="K796" s="100" t="s">
        <v>1217</v>
      </c>
      <c r="L796" s="100" t="s">
        <v>1113</v>
      </c>
      <c r="M796" s="100" t="s">
        <v>298</v>
      </c>
      <c r="N796" s="100"/>
      <c r="O796" s="100"/>
      <c r="P796" s="99"/>
      <c r="Q796" s="99"/>
      <c r="R796" s="99"/>
      <c r="S796" s="99"/>
      <c r="T796" s="99"/>
      <c r="U796" s="99"/>
      <c r="V796" s="99"/>
      <c r="W796" s="99"/>
      <c r="X796" s="99"/>
      <c r="Y796" s="99"/>
    </row>
    <row r="797" ht="15.75" customHeight="1">
      <c r="A797" s="100" t="s">
        <v>1213</v>
      </c>
      <c r="B797" s="100" t="s">
        <v>1214</v>
      </c>
      <c r="C797" s="100" t="s">
        <v>1215</v>
      </c>
      <c r="D797" s="101">
        <v>425510.0</v>
      </c>
      <c r="E797" s="100" t="s">
        <v>1216</v>
      </c>
      <c r="F797" s="100" t="s">
        <v>1120</v>
      </c>
      <c r="G797" s="100" t="s">
        <v>1009</v>
      </c>
      <c r="H797" s="100" t="s">
        <v>800</v>
      </c>
      <c r="I797" s="103">
        <v>0.4305555555555556</v>
      </c>
      <c r="J797" s="103">
        <v>0.4513888888888889</v>
      </c>
      <c r="K797" s="100" t="s">
        <v>1218</v>
      </c>
      <c r="L797" s="100" t="s">
        <v>1118</v>
      </c>
      <c r="M797" s="100" t="s">
        <v>298</v>
      </c>
      <c r="N797" s="100"/>
      <c r="O797" s="100"/>
      <c r="P797" s="99"/>
      <c r="Q797" s="99"/>
      <c r="R797" s="99"/>
      <c r="S797" s="99"/>
      <c r="T797" s="99"/>
      <c r="U797" s="99"/>
      <c r="V797" s="99"/>
      <c r="W797" s="99"/>
      <c r="X797" s="99"/>
      <c r="Y797" s="99"/>
    </row>
    <row r="798" ht="15.75" customHeight="1">
      <c r="A798" s="100" t="s">
        <v>1213</v>
      </c>
      <c r="B798" s="100" t="s">
        <v>1214</v>
      </c>
      <c r="C798" s="100" t="s">
        <v>1215</v>
      </c>
      <c r="D798" s="101">
        <v>415240.0</v>
      </c>
      <c r="E798" s="100" t="s">
        <v>1216</v>
      </c>
      <c r="F798" s="100" t="s">
        <v>798</v>
      </c>
      <c r="G798" s="100" t="s">
        <v>803</v>
      </c>
      <c r="H798" s="100" t="s">
        <v>800</v>
      </c>
      <c r="I798" s="103">
        <v>0.4479166666666667</v>
      </c>
      <c r="J798" s="103">
        <v>0.46875</v>
      </c>
      <c r="K798" s="100" t="s">
        <v>1217</v>
      </c>
      <c r="L798" s="100" t="s">
        <v>1113</v>
      </c>
      <c r="M798" s="100" t="s">
        <v>298</v>
      </c>
      <c r="N798" s="100"/>
      <c r="O798" s="100"/>
      <c r="P798" s="99"/>
      <c r="Q798" s="99"/>
      <c r="R798" s="99"/>
      <c r="S798" s="99"/>
      <c r="T798" s="99"/>
      <c r="U798" s="99"/>
      <c r="V798" s="99"/>
      <c r="W798" s="99"/>
      <c r="X798" s="99"/>
      <c r="Y798" s="99"/>
    </row>
    <row r="799" ht="15.75" customHeight="1">
      <c r="A799" s="100" t="s">
        <v>1213</v>
      </c>
      <c r="B799" s="100" t="s">
        <v>1214</v>
      </c>
      <c r="C799" s="100" t="s">
        <v>1215</v>
      </c>
      <c r="D799" s="101">
        <v>425511.0</v>
      </c>
      <c r="E799" s="100" t="s">
        <v>1216</v>
      </c>
      <c r="F799" s="100" t="s">
        <v>1120</v>
      </c>
      <c r="G799" s="100" t="s">
        <v>1009</v>
      </c>
      <c r="H799" s="100" t="s">
        <v>800</v>
      </c>
      <c r="I799" s="103">
        <v>0.4513888888888889</v>
      </c>
      <c r="J799" s="103">
        <v>0.4722222222222222</v>
      </c>
      <c r="K799" s="100" t="s">
        <v>1218</v>
      </c>
      <c r="L799" s="100" t="s">
        <v>1118</v>
      </c>
      <c r="M799" s="100" t="s">
        <v>298</v>
      </c>
      <c r="N799" s="100"/>
      <c r="O799" s="100"/>
      <c r="P799" s="99"/>
      <c r="Q799" s="99"/>
      <c r="R799" s="99"/>
      <c r="S799" s="99"/>
      <c r="T799" s="99"/>
      <c r="U799" s="99"/>
      <c r="V799" s="99"/>
      <c r="W799" s="99"/>
      <c r="X799" s="99"/>
      <c r="Y799" s="99"/>
    </row>
    <row r="800" ht="15.75" customHeight="1">
      <c r="A800" s="100" t="s">
        <v>1213</v>
      </c>
      <c r="B800" s="100" t="s">
        <v>1214</v>
      </c>
      <c r="C800" s="100" t="s">
        <v>1215</v>
      </c>
      <c r="D800" s="101">
        <v>430129.0</v>
      </c>
      <c r="E800" s="100" t="s">
        <v>1216</v>
      </c>
      <c r="F800" s="100" t="s">
        <v>798</v>
      </c>
      <c r="G800" s="100" t="s">
        <v>799</v>
      </c>
      <c r="H800" s="100" t="s">
        <v>800</v>
      </c>
      <c r="I800" s="103">
        <v>0.4583333333333333</v>
      </c>
      <c r="J800" s="103">
        <v>0.4791666666666667</v>
      </c>
      <c r="K800" s="100" t="s">
        <v>1219</v>
      </c>
      <c r="L800" s="100" t="s">
        <v>1137</v>
      </c>
      <c r="M800" s="100" t="s">
        <v>298</v>
      </c>
      <c r="N800" s="100"/>
      <c r="O800" s="100"/>
      <c r="P800" s="99"/>
      <c r="Q800" s="99"/>
      <c r="R800" s="99"/>
      <c r="S800" s="99"/>
      <c r="T800" s="99"/>
      <c r="U800" s="99"/>
      <c r="V800" s="99"/>
      <c r="W800" s="99"/>
      <c r="X800" s="99"/>
      <c r="Y800" s="99"/>
    </row>
    <row r="801" ht="15.75" customHeight="1">
      <c r="A801" s="100" t="s">
        <v>1213</v>
      </c>
      <c r="B801" s="100" t="s">
        <v>1214</v>
      </c>
      <c r="C801" s="100" t="s">
        <v>1215</v>
      </c>
      <c r="D801" s="101">
        <v>415178.0</v>
      </c>
      <c r="E801" s="100" t="s">
        <v>1216</v>
      </c>
      <c r="F801" s="100" t="s">
        <v>798</v>
      </c>
      <c r="G801" s="100" t="s">
        <v>799</v>
      </c>
      <c r="H801" s="100" t="s">
        <v>800</v>
      </c>
      <c r="I801" s="103">
        <v>0.46875</v>
      </c>
      <c r="J801" s="103">
        <v>0.4895833333333333</v>
      </c>
      <c r="K801" s="100" t="s">
        <v>1219</v>
      </c>
      <c r="L801" s="100" t="s">
        <v>1119</v>
      </c>
      <c r="M801" s="100" t="s">
        <v>298</v>
      </c>
      <c r="N801" s="100"/>
      <c r="O801" s="100"/>
      <c r="P801" s="99"/>
      <c r="Q801" s="99"/>
      <c r="R801" s="99"/>
      <c r="S801" s="99"/>
      <c r="T801" s="99"/>
      <c r="U801" s="99"/>
      <c r="V801" s="99"/>
      <c r="W801" s="99"/>
      <c r="X801" s="99"/>
      <c r="Y801" s="99"/>
    </row>
    <row r="802" ht="15.75" customHeight="1">
      <c r="A802" s="100" t="s">
        <v>1213</v>
      </c>
      <c r="B802" s="100" t="s">
        <v>1214</v>
      </c>
      <c r="C802" s="100" t="s">
        <v>1215</v>
      </c>
      <c r="D802" s="101">
        <v>425513.0</v>
      </c>
      <c r="E802" s="100" t="s">
        <v>1216</v>
      </c>
      <c r="F802" s="100" t="s">
        <v>1120</v>
      </c>
      <c r="G802" s="100" t="s">
        <v>1009</v>
      </c>
      <c r="H802" s="100" t="s">
        <v>800</v>
      </c>
      <c r="I802" s="103">
        <v>0.4722222222222222</v>
      </c>
      <c r="J802" s="103">
        <v>0.4930555555555556</v>
      </c>
      <c r="K802" s="100" t="s">
        <v>1218</v>
      </c>
      <c r="L802" s="100" t="s">
        <v>1118</v>
      </c>
      <c r="M802" s="100" t="s">
        <v>298</v>
      </c>
      <c r="N802" s="100"/>
      <c r="O802" s="100"/>
      <c r="P802" s="99"/>
      <c r="Q802" s="99"/>
      <c r="R802" s="99"/>
      <c r="S802" s="99"/>
      <c r="T802" s="99"/>
      <c r="U802" s="99"/>
      <c r="V802" s="99"/>
      <c r="W802" s="99"/>
      <c r="X802" s="99"/>
      <c r="Y802" s="99"/>
    </row>
    <row r="803" ht="15.75" customHeight="1">
      <c r="A803" s="100" t="s">
        <v>1213</v>
      </c>
      <c r="B803" s="100" t="s">
        <v>1214</v>
      </c>
      <c r="C803" s="100" t="s">
        <v>1215</v>
      </c>
      <c r="D803" s="101">
        <v>415252.0</v>
      </c>
      <c r="E803" s="100" t="s">
        <v>1216</v>
      </c>
      <c r="F803" s="100" t="s">
        <v>798</v>
      </c>
      <c r="G803" s="100" t="s">
        <v>803</v>
      </c>
      <c r="H803" s="100" t="s">
        <v>800</v>
      </c>
      <c r="I803" s="103">
        <v>0.4895833333333333</v>
      </c>
      <c r="J803" s="103">
        <v>0.5104166666666666</v>
      </c>
      <c r="K803" s="100" t="s">
        <v>1217</v>
      </c>
      <c r="L803" s="100" t="s">
        <v>1113</v>
      </c>
      <c r="M803" s="100" t="s">
        <v>298</v>
      </c>
      <c r="N803" s="100"/>
      <c r="O803" s="100"/>
      <c r="P803" s="99"/>
      <c r="Q803" s="99"/>
      <c r="R803" s="99"/>
      <c r="S803" s="99"/>
      <c r="T803" s="99"/>
      <c r="U803" s="99"/>
      <c r="V803" s="99"/>
      <c r="W803" s="99"/>
      <c r="X803" s="99"/>
      <c r="Y803" s="99"/>
    </row>
    <row r="804" ht="15.75" customHeight="1">
      <c r="A804" s="100" t="s">
        <v>1213</v>
      </c>
      <c r="B804" s="100" t="s">
        <v>1214</v>
      </c>
      <c r="C804" s="100" t="s">
        <v>1215</v>
      </c>
      <c r="D804" s="101">
        <v>415183.0</v>
      </c>
      <c r="E804" s="100" t="s">
        <v>1216</v>
      </c>
      <c r="F804" s="100" t="s">
        <v>798</v>
      </c>
      <c r="G804" s="100" t="s">
        <v>799</v>
      </c>
      <c r="H804" s="100" t="s">
        <v>800</v>
      </c>
      <c r="I804" s="103">
        <v>0.4895833333333333</v>
      </c>
      <c r="J804" s="103">
        <v>0.5104166666666666</v>
      </c>
      <c r="K804" s="100" t="s">
        <v>1219</v>
      </c>
      <c r="L804" s="100" t="s">
        <v>1119</v>
      </c>
      <c r="M804" s="100" t="s">
        <v>298</v>
      </c>
      <c r="N804" s="100"/>
      <c r="O804" s="100"/>
      <c r="P804" s="99"/>
      <c r="Q804" s="99"/>
      <c r="R804" s="99"/>
      <c r="S804" s="99"/>
      <c r="T804" s="99"/>
      <c r="U804" s="99"/>
      <c r="V804" s="99"/>
      <c r="W804" s="99"/>
      <c r="X804" s="99"/>
      <c r="Y804" s="99"/>
    </row>
    <row r="805" ht="15.75" customHeight="1">
      <c r="A805" s="100" t="s">
        <v>1213</v>
      </c>
      <c r="B805" s="100" t="s">
        <v>1214</v>
      </c>
      <c r="C805" s="100" t="s">
        <v>1215</v>
      </c>
      <c r="D805" s="101">
        <v>425514.0</v>
      </c>
      <c r="E805" s="100" t="s">
        <v>1216</v>
      </c>
      <c r="F805" s="100" t="s">
        <v>1120</v>
      </c>
      <c r="G805" s="100" t="s">
        <v>1009</v>
      </c>
      <c r="H805" s="100" t="s">
        <v>800</v>
      </c>
      <c r="I805" s="103">
        <v>0.4930555555555556</v>
      </c>
      <c r="J805" s="103">
        <v>0.5138888888888888</v>
      </c>
      <c r="K805" s="100" t="s">
        <v>1218</v>
      </c>
      <c r="L805" s="100" t="s">
        <v>1118</v>
      </c>
      <c r="M805" s="100" t="s">
        <v>298</v>
      </c>
      <c r="N805" s="100"/>
      <c r="O805" s="100"/>
      <c r="P805" s="99"/>
      <c r="Q805" s="99"/>
      <c r="R805" s="99"/>
      <c r="S805" s="99"/>
      <c r="T805" s="99"/>
      <c r="U805" s="99"/>
      <c r="V805" s="99"/>
      <c r="W805" s="99"/>
      <c r="X805" s="99"/>
      <c r="Y805" s="99"/>
    </row>
    <row r="806" ht="15.75" customHeight="1">
      <c r="A806" s="100" t="s">
        <v>1213</v>
      </c>
      <c r="B806" s="100" t="s">
        <v>1214</v>
      </c>
      <c r="C806" s="100" t="s">
        <v>1215</v>
      </c>
      <c r="D806" s="101">
        <v>430130.0</v>
      </c>
      <c r="E806" s="100" t="s">
        <v>1216</v>
      </c>
      <c r="F806" s="100" t="s">
        <v>798</v>
      </c>
      <c r="G806" s="100" t="s">
        <v>799</v>
      </c>
      <c r="H806" s="100" t="s">
        <v>800</v>
      </c>
      <c r="I806" s="103">
        <v>0.5</v>
      </c>
      <c r="J806" s="103">
        <v>0.5208333333333334</v>
      </c>
      <c r="K806" s="100" t="s">
        <v>1219</v>
      </c>
      <c r="L806" s="100" t="s">
        <v>1137</v>
      </c>
      <c r="M806" s="100" t="s">
        <v>298</v>
      </c>
      <c r="N806" s="100"/>
      <c r="O806" s="100"/>
      <c r="P806" s="99"/>
      <c r="Q806" s="99"/>
      <c r="R806" s="99"/>
      <c r="S806" s="99"/>
      <c r="T806" s="99"/>
      <c r="U806" s="99"/>
      <c r="V806" s="99"/>
      <c r="W806" s="99"/>
      <c r="X806" s="99"/>
      <c r="Y806" s="99"/>
    </row>
    <row r="807" ht="15.75" customHeight="1">
      <c r="A807" s="100" t="s">
        <v>1213</v>
      </c>
      <c r="B807" s="100" t="s">
        <v>1214</v>
      </c>
      <c r="C807" s="100" t="s">
        <v>1215</v>
      </c>
      <c r="D807" s="101">
        <v>415186.0</v>
      </c>
      <c r="E807" s="100" t="s">
        <v>1216</v>
      </c>
      <c r="F807" s="100" t="s">
        <v>798</v>
      </c>
      <c r="G807" s="100" t="s">
        <v>799</v>
      </c>
      <c r="H807" s="100" t="s">
        <v>800</v>
      </c>
      <c r="I807" s="103">
        <v>0.5104166666666666</v>
      </c>
      <c r="J807" s="103">
        <v>0.53125</v>
      </c>
      <c r="K807" s="100" t="s">
        <v>1219</v>
      </c>
      <c r="L807" s="100" t="s">
        <v>1119</v>
      </c>
      <c r="M807" s="100" t="s">
        <v>298</v>
      </c>
      <c r="N807" s="100"/>
      <c r="O807" s="100"/>
      <c r="P807" s="99"/>
      <c r="Q807" s="99"/>
      <c r="R807" s="99"/>
      <c r="S807" s="99"/>
      <c r="T807" s="99"/>
      <c r="U807" s="99"/>
      <c r="V807" s="99"/>
      <c r="W807" s="99"/>
      <c r="X807" s="99"/>
      <c r="Y807" s="99"/>
    </row>
    <row r="808" ht="15.75" customHeight="1">
      <c r="A808" s="100" t="s">
        <v>1213</v>
      </c>
      <c r="B808" s="100" t="s">
        <v>1214</v>
      </c>
      <c r="C808" s="100" t="s">
        <v>1215</v>
      </c>
      <c r="D808" s="101">
        <v>415256.0</v>
      </c>
      <c r="E808" s="100" t="s">
        <v>1216</v>
      </c>
      <c r="F808" s="100" t="s">
        <v>798</v>
      </c>
      <c r="G808" s="100" t="s">
        <v>803</v>
      </c>
      <c r="H808" s="100" t="s">
        <v>800</v>
      </c>
      <c r="I808" s="103">
        <v>0.5104166666666666</v>
      </c>
      <c r="J808" s="103">
        <v>0.53125</v>
      </c>
      <c r="K808" s="100" t="s">
        <v>1217</v>
      </c>
      <c r="L808" s="100" t="s">
        <v>1113</v>
      </c>
      <c r="M808" s="100" t="s">
        <v>298</v>
      </c>
      <c r="N808" s="100"/>
      <c r="O808" s="100"/>
      <c r="P808" s="99"/>
      <c r="Q808" s="99"/>
      <c r="R808" s="99"/>
      <c r="S808" s="99"/>
      <c r="T808" s="99"/>
      <c r="U808" s="99"/>
      <c r="V808" s="99"/>
      <c r="W808" s="99"/>
      <c r="X808" s="99"/>
      <c r="Y808" s="99"/>
    </row>
    <row r="809" ht="15.75" customHeight="1">
      <c r="A809" s="100" t="s">
        <v>1213</v>
      </c>
      <c r="B809" s="100" t="s">
        <v>1214</v>
      </c>
      <c r="C809" s="100" t="s">
        <v>1215</v>
      </c>
      <c r="D809" s="101">
        <v>415293.0</v>
      </c>
      <c r="E809" s="100" t="s">
        <v>1216</v>
      </c>
      <c r="F809" s="100" t="s">
        <v>798</v>
      </c>
      <c r="G809" s="100" t="s">
        <v>1009</v>
      </c>
      <c r="H809" s="100" t="s">
        <v>800</v>
      </c>
      <c r="I809" s="103">
        <v>0.6354166666666666</v>
      </c>
      <c r="J809" s="103">
        <v>0.65625</v>
      </c>
      <c r="K809" s="100" t="s">
        <v>1218</v>
      </c>
      <c r="L809" s="100" t="s">
        <v>1111</v>
      </c>
      <c r="M809" s="100" t="s">
        <v>298</v>
      </c>
      <c r="N809" s="100"/>
      <c r="O809" s="100"/>
      <c r="P809" s="99"/>
      <c r="Q809" s="99"/>
      <c r="R809" s="99"/>
      <c r="S809" s="99"/>
      <c r="T809" s="99"/>
      <c r="U809" s="99"/>
      <c r="V809" s="99"/>
      <c r="W809" s="99"/>
      <c r="X809" s="99"/>
      <c r="Y809" s="99"/>
    </row>
    <row r="810" ht="15.75" customHeight="1">
      <c r="A810" s="100" t="s">
        <v>1213</v>
      </c>
      <c r="B810" s="100" t="s">
        <v>1214</v>
      </c>
      <c r="C810" s="100" t="s">
        <v>1215</v>
      </c>
      <c r="D810" s="101">
        <v>415296.0</v>
      </c>
      <c r="E810" s="100" t="s">
        <v>1216</v>
      </c>
      <c r="F810" s="100" t="s">
        <v>798</v>
      </c>
      <c r="G810" s="100" t="s">
        <v>1009</v>
      </c>
      <c r="H810" s="100" t="s">
        <v>800</v>
      </c>
      <c r="I810" s="103">
        <v>0.65625</v>
      </c>
      <c r="J810" s="103">
        <v>0.6770833333333334</v>
      </c>
      <c r="K810" s="100" t="s">
        <v>1218</v>
      </c>
      <c r="L810" s="100" t="s">
        <v>1111</v>
      </c>
      <c r="M810" s="100" t="s">
        <v>298</v>
      </c>
      <c r="N810" s="100"/>
      <c r="O810" s="100"/>
      <c r="P810" s="99"/>
      <c r="Q810" s="99"/>
      <c r="R810" s="99"/>
      <c r="S810" s="99"/>
      <c r="T810" s="99"/>
      <c r="U810" s="99"/>
      <c r="V810" s="99"/>
      <c r="W810" s="99"/>
      <c r="X810" s="99"/>
      <c r="Y810" s="99"/>
    </row>
    <row r="811" ht="15.75" customHeight="1">
      <c r="A811" s="100" t="s">
        <v>1213</v>
      </c>
      <c r="B811" s="100" t="s">
        <v>1214</v>
      </c>
      <c r="C811" s="100" t="s">
        <v>1215</v>
      </c>
      <c r="D811" s="101">
        <v>415300.0</v>
      </c>
      <c r="E811" s="100" t="s">
        <v>1216</v>
      </c>
      <c r="F811" s="100" t="s">
        <v>798</v>
      </c>
      <c r="G811" s="100" t="s">
        <v>1009</v>
      </c>
      <c r="H811" s="100" t="s">
        <v>800</v>
      </c>
      <c r="I811" s="103">
        <v>0.6770833333333334</v>
      </c>
      <c r="J811" s="103">
        <v>0.6979166666666666</v>
      </c>
      <c r="K811" s="100" t="s">
        <v>1218</v>
      </c>
      <c r="L811" s="100" t="s">
        <v>1111</v>
      </c>
      <c r="M811" s="100" t="s">
        <v>298</v>
      </c>
      <c r="N811" s="100"/>
      <c r="O811" s="100"/>
      <c r="P811" s="99"/>
      <c r="Q811" s="99"/>
      <c r="R811" s="99"/>
      <c r="S811" s="99"/>
      <c r="T811" s="99"/>
      <c r="U811" s="99"/>
      <c r="V811" s="99"/>
      <c r="W811" s="99"/>
      <c r="X811" s="99"/>
      <c r="Y811" s="99"/>
    </row>
    <row r="812" ht="15.75" customHeight="1">
      <c r="A812" s="100" t="s">
        <v>1213</v>
      </c>
      <c r="B812" s="100" t="s">
        <v>1214</v>
      </c>
      <c r="C812" s="100" t="s">
        <v>1215</v>
      </c>
      <c r="D812" s="101">
        <v>415308.0</v>
      </c>
      <c r="E812" s="100" t="s">
        <v>1216</v>
      </c>
      <c r="F812" s="100" t="s">
        <v>798</v>
      </c>
      <c r="G812" s="100" t="s">
        <v>1009</v>
      </c>
      <c r="H812" s="100" t="s">
        <v>800</v>
      </c>
      <c r="I812" s="103">
        <v>0.6979166666666666</v>
      </c>
      <c r="J812" s="103">
        <v>0.71875</v>
      </c>
      <c r="K812" s="100" t="s">
        <v>1218</v>
      </c>
      <c r="L812" s="100" t="s">
        <v>1111</v>
      </c>
      <c r="M812" s="100" t="s">
        <v>298</v>
      </c>
      <c r="N812" s="100"/>
      <c r="O812" s="100"/>
      <c r="P812" s="99"/>
      <c r="Q812" s="99"/>
      <c r="R812" s="99"/>
      <c r="S812" s="99"/>
      <c r="T812" s="99"/>
      <c r="U812" s="99"/>
      <c r="V812" s="99"/>
      <c r="W812" s="99"/>
      <c r="X812" s="99"/>
      <c r="Y812" s="99"/>
    </row>
    <row r="813" ht="15.75" customHeight="1">
      <c r="A813" s="100" t="s">
        <v>1213</v>
      </c>
      <c r="B813" s="100" t="s">
        <v>1214</v>
      </c>
      <c r="C813" s="100" t="s">
        <v>1215</v>
      </c>
      <c r="D813" s="101">
        <v>415304.0</v>
      </c>
      <c r="E813" s="100" t="s">
        <v>1216</v>
      </c>
      <c r="F813" s="100" t="s">
        <v>798</v>
      </c>
      <c r="G813" s="100" t="s">
        <v>1009</v>
      </c>
      <c r="H813" s="100" t="s">
        <v>800</v>
      </c>
      <c r="I813" s="103">
        <v>0.6979166666666666</v>
      </c>
      <c r="J813" s="103">
        <v>0.71875</v>
      </c>
      <c r="K813" s="100" t="s">
        <v>1218</v>
      </c>
      <c r="L813" s="100" t="s">
        <v>1111</v>
      </c>
      <c r="M813" s="100" t="s">
        <v>298</v>
      </c>
      <c r="N813" s="100"/>
      <c r="O813" s="100"/>
      <c r="P813" s="99"/>
      <c r="Q813" s="99"/>
      <c r="R813" s="99"/>
      <c r="S813" s="99"/>
      <c r="T813" s="99"/>
      <c r="U813" s="99"/>
      <c r="V813" s="99"/>
      <c r="W813" s="99"/>
      <c r="X813" s="99"/>
      <c r="Y813" s="99"/>
    </row>
    <row r="814" ht="15.75" customHeight="1">
      <c r="A814" s="100" t="s">
        <v>1213</v>
      </c>
      <c r="B814" s="100" t="s">
        <v>1214</v>
      </c>
      <c r="C814" s="100" t="s">
        <v>1215</v>
      </c>
      <c r="D814" s="101">
        <v>415314.0</v>
      </c>
      <c r="E814" s="100" t="s">
        <v>1216</v>
      </c>
      <c r="F814" s="100" t="s">
        <v>798</v>
      </c>
      <c r="G814" s="100" t="s">
        <v>1009</v>
      </c>
      <c r="H814" s="100" t="s">
        <v>800</v>
      </c>
      <c r="I814" s="103">
        <v>0.7916666666666666</v>
      </c>
      <c r="J814" s="103">
        <v>0.8125</v>
      </c>
      <c r="K814" s="100" t="s">
        <v>1218</v>
      </c>
      <c r="L814" s="100" t="s">
        <v>1121</v>
      </c>
      <c r="M814" s="100" t="s">
        <v>298</v>
      </c>
      <c r="N814" s="100"/>
      <c r="O814" s="100"/>
      <c r="P814" s="99"/>
      <c r="Q814" s="99"/>
      <c r="R814" s="99"/>
      <c r="S814" s="99"/>
      <c r="T814" s="99"/>
      <c r="U814" s="99"/>
      <c r="V814" s="99"/>
      <c r="W814" s="99"/>
      <c r="X814" s="99"/>
      <c r="Y814" s="99"/>
    </row>
    <row r="815" ht="15.75" customHeight="1">
      <c r="A815" s="100" t="s">
        <v>1213</v>
      </c>
      <c r="B815" s="100" t="s">
        <v>1214</v>
      </c>
      <c r="C815" s="100" t="s">
        <v>1215</v>
      </c>
      <c r="D815" s="101">
        <v>415328.0</v>
      </c>
      <c r="E815" s="100" t="s">
        <v>1216</v>
      </c>
      <c r="F815" s="100" t="s">
        <v>837</v>
      </c>
      <c r="G815" s="100" t="s">
        <v>803</v>
      </c>
      <c r="H815" s="100" t="s">
        <v>838</v>
      </c>
      <c r="I815" s="103">
        <v>0.46875</v>
      </c>
      <c r="J815" s="103">
        <v>0.4895833333333333</v>
      </c>
      <c r="K815" s="100" t="s">
        <v>1217</v>
      </c>
      <c r="L815" s="100" t="s">
        <v>1111</v>
      </c>
      <c r="M815" s="100" t="s">
        <v>298</v>
      </c>
      <c r="N815" s="100"/>
      <c r="O815" s="100"/>
      <c r="P815" s="99"/>
      <c r="Q815" s="99"/>
      <c r="R815" s="99"/>
      <c r="S815" s="99"/>
      <c r="T815" s="99"/>
      <c r="U815" s="99"/>
      <c r="V815" s="99"/>
      <c r="W815" s="99"/>
      <c r="X815" s="99"/>
      <c r="Y815" s="99"/>
    </row>
    <row r="816" ht="15.75" customHeight="1">
      <c r="A816" s="100" t="s">
        <v>1213</v>
      </c>
      <c r="B816" s="100" t="s">
        <v>1214</v>
      </c>
      <c r="C816" s="100" t="s">
        <v>1215</v>
      </c>
      <c r="D816" s="101">
        <v>415340.0</v>
      </c>
      <c r="E816" s="100" t="s">
        <v>1216</v>
      </c>
      <c r="F816" s="100" t="s">
        <v>837</v>
      </c>
      <c r="G816" s="100" t="s">
        <v>803</v>
      </c>
      <c r="H816" s="100" t="s">
        <v>838</v>
      </c>
      <c r="I816" s="103">
        <v>0.4895833333333333</v>
      </c>
      <c r="J816" s="103">
        <v>0.5104166666666666</v>
      </c>
      <c r="K816" s="100" t="s">
        <v>1217</v>
      </c>
      <c r="L816" s="100" t="s">
        <v>1111</v>
      </c>
      <c r="M816" s="100" t="s">
        <v>298</v>
      </c>
      <c r="N816" s="100"/>
      <c r="O816" s="100"/>
      <c r="P816" s="99"/>
      <c r="Q816" s="99"/>
      <c r="R816" s="99"/>
      <c r="S816" s="99"/>
      <c r="T816" s="99"/>
      <c r="U816" s="99"/>
      <c r="V816" s="99"/>
      <c r="W816" s="99"/>
      <c r="X816" s="99"/>
      <c r="Y816" s="99"/>
    </row>
    <row r="817" ht="15.75" customHeight="1">
      <c r="A817" s="100" t="s">
        <v>1213</v>
      </c>
      <c r="B817" s="100" t="s">
        <v>1214</v>
      </c>
      <c r="C817" s="100" t="s">
        <v>1215</v>
      </c>
      <c r="D817" s="101">
        <v>415357.0</v>
      </c>
      <c r="E817" s="100" t="s">
        <v>1216</v>
      </c>
      <c r="F817" s="100" t="s">
        <v>837</v>
      </c>
      <c r="G817" s="100" t="s">
        <v>803</v>
      </c>
      <c r="H817" s="100" t="s">
        <v>838</v>
      </c>
      <c r="I817" s="103">
        <v>0.5104166666666666</v>
      </c>
      <c r="J817" s="103">
        <v>0.53125</v>
      </c>
      <c r="K817" s="100" t="s">
        <v>1217</v>
      </c>
      <c r="L817" s="100" t="s">
        <v>1111</v>
      </c>
      <c r="M817" s="100" t="s">
        <v>298</v>
      </c>
      <c r="N817" s="100"/>
      <c r="O817" s="100"/>
      <c r="P817" s="99"/>
      <c r="Q817" s="99"/>
      <c r="R817" s="99"/>
      <c r="S817" s="99"/>
      <c r="T817" s="99"/>
      <c r="U817" s="99"/>
      <c r="V817" s="99"/>
      <c r="W817" s="99"/>
      <c r="X817" s="99"/>
      <c r="Y817" s="99"/>
    </row>
    <row r="818" ht="15.75" customHeight="1">
      <c r="A818" s="100" t="s">
        <v>1213</v>
      </c>
      <c r="B818" s="100" t="s">
        <v>1214</v>
      </c>
      <c r="C818" s="100" t="s">
        <v>1215</v>
      </c>
      <c r="D818" s="101">
        <v>415352.0</v>
      </c>
      <c r="E818" s="100" t="s">
        <v>1216</v>
      </c>
      <c r="F818" s="100" t="s">
        <v>837</v>
      </c>
      <c r="G818" s="100" t="s">
        <v>803</v>
      </c>
      <c r="H818" s="100" t="s">
        <v>838</v>
      </c>
      <c r="I818" s="103">
        <v>0.5104166666666666</v>
      </c>
      <c r="J818" s="103">
        <v>0.53125</v>
      </c>
      <c r="K818" s="100" t="s">
        <v>1217</v>
      </c>
      <c r="L818" s="100" t="s">
        <v>1111</v>
      </c>
      <c r="M818" s="100" t="s">
        <v>298</v>
      </c>
      <c r="N818" s="100"/>
      <c r="O818" s="100"/>
      <c r="P818" s="99"/>
      <c r="Q818" s="99"/>
      <c r="R818" s="99"/>
      <c r="S818" s="99"/>
      <c r="T818" s="99"/>
      <c r="U818" s="99"/>
      <c r="V818" s="99"/>
      <c r="W818" s="99"/>
      <c r="X818" s="99"/>
      <c r="Y818" s="99"/>
    </row>
    <row r="819" ht="15.75" customHeight="1">
      <c r="A819" s="100" t="s">
        <v>1213</v>
      </c>
      <c r="B819" s="100" t="s">
        <v>1214</v>
      </c>
      <c r="C819" s="100" t="s">
        <v>1215</v>
      </c>
      <c r="D819" s="101">
        <v>415361.0</v>
      </c>
      <c r="E819" s="100" t="s">
        <v>1216</v>
      </c>
      <c r="F819" s="100" t="s">
        <v>837</v>
      </c>
      <c r="G819" s="100" t="s">
        <v>803</v>
      </c>
      <c r="H819" s="100" t="s">
        <v>838</v>
      </c>
      <c r="I819" s="103">
        <v>0.53125</v>
      </c>
      <c r="J819" s="103">
        <v>0.5520833333333334</v>
      </c>
      <c r="K819" s="100" t="s">
        <v>1217</v>
      </c>
      <c r="L819" s="100" t="s">
        <v>1111</v>
      </c>
      <c r="M819" s="100" t="s">
        <v>298</v>
      </c>
      <c r="N819" s="100"/>
      <c r="O819" s="100"/>
      <c r="P819" s="99"/>
      <c r="Q819" s="99"/>
      <c r="R819" s="99"/>
      <c r="S819" s="99"/>
      <c r="T819" s="99"/>
      <c r="U819" s="99"/>
      <c r="V819" s="99"/>
      <c r="W819" s="99"/>
      <c r="X819" s="99"/>
      <c r="Y819" s="99"/>
    </row>
    <row r="820" ht="15.75" customHeight="1">
      <c r="A820" s="100" t="s">
        <v>1213</v>
      </c>
      <c r="B820" s="100" t="s">
        <v>1214</v>
      </c>
      <c r="C820" s="100" t="s">
        <v>1215</v>
      </c>
      <c r="D820" s="101">
        <v>415360.0</v>
      </c>
      <c r="E820" s="100" t="s">
        <v>1216</v>
      </c>
      <c r="F820" s="100" t="s">
        <v>837</v>
      </c>
      <c r="G820" s="100" t="s">
        <v>803</v>
      </c>
      <c r="H820" s="100" t="s">
        <v>838</v>
      </c>
      <c r="I820" s="103">
        <v>0.53125</v>
      </c>
      <c r="J820" s="103">
        <v>0.5520833333333334</v>
      </c>
      <c r="K820" s="100" t="s">
        <v>1217</v>
      </c>
      <c r="L820" s="100" t="s">
        <v>1111</v>
      </c>
      <c r="M820" s="100" t="s">
        <v>298</v>
      </c>
      <c r="N820" s="100"/>
      <c r="O820" s="100"/>
      <c r="P820" s="99"/>
      <c r="Q820" s="99"/>
      <c r="R820" s="99"/>
      <c r="S820" s="99"/>
      <c r="T820" s="99"/>
      <c r="U820" s="99"/>
      <c r="V820" s="99"/>
      <c r="W820" s="99"/>
      <c r="X820" s="99"/>
      <c r="Y820" s="99"/>
    </row>
    <row r="821" ht="15.75" customHeight="1">
      <c r="A821" s="100" t="s">
        <v>1213</v>
      </c>
      <c r="B821" s="100" t="s">
        <v>1214</v>
      </c>
      <c r="C821" s="100" t="s">
        <v>1215</v>
      </c>
      <c r="D821" s="101">
        <v>415263.0</v>
      </c>
      <c r="E821" s="100" t="s">
        <v>1216</v>
      </c>
      <c r="F821" s="100" t="s">
        <v>837</v>
      </c>
      <c r="G821" s="100" t="s">
        <v>803</v>
      </c>
      <c r="H821" s="100" t="s">
        <v>838</v>
      </c>
      <c r="I821" s="103">
        <v>0.5416666666666666</v>
      </c>
      <c r="J821" s="103">
        <v>0.5625</v>
      </c>
      <c r="K821" s="100" t="s">
        <v>1217</v>
      </c>
      <c r="L821" s="100" t="s">
        <v>1122</v>
      </c>
      <c r="M821" s="100" t="s">
        <v>298</v>
      </c>
      <c r="N821" s="100"/>
      <c r="O821" s="100"/>
      <c r="P821" s="99"/>
      <c r="Q821" s="99"/>
      <c r="R821" s="99"/>
      <c r="S821" s="99"/>
      <c r="T821" s="99"/>
      <c r="U821" s="99"/>
      <c r="V821" s="99"/>
      <c r="W821" s="99"/>
      <c r="X821" s="99"/>
      <c r="Y821" s="99"/>
    </row>
    <row r="822" ht="15.75" customHeight="1">
      <c r="A822" s="100" t="s">
        <v>1213</v>
      </c>
      <c r="B822" s="100" t="s">
        <v>1214</v>
      </c>
      <c r="C822" s="100" t="s">
        <v>1215</v>
      </c>
      <c r="D822" s="101">
        <v>415366.0</v>
      </c>
      <c r="E822" s="100" t="s">
        <v>1216</v>
      </c>
      <c r="F822" s="100" t="s">
        <v>837</v>
      </c>
      <c r="G822" s="100" t="s">
        <v>803</v>
      </c>
      <c r="H822" s="100" t="s">
        <v>838</v>
      </c>
      <c r="I822" s="103">
        <v>0.5520833333333334</v>
      </c>
      <c r="J822" s="103">
        <v>0.5729166666666666</v>
      </c>
      <c r="K822" s="100" t="s">
        <v>1217</v>
      </c>
      <c r="L822" s="100" t="s">
        <v>1111</v>
      </c>
      <c r="M822" s="100" t="s">
        <v>298</v>
      </c>
      <c r="N822" s="100"/>
      <c r="O822" s="100"/>
      <c r="P822" s="99"/>
      <c r="Q822" s="99"/>
      <c r="R822" s="99"/>
      <c r="S822" s="99"/>
      <c r="T822" s="99"/>
      <c r="U822" s="99"/>
      <c r="V822" s="99"/>
      <c r="W822" s="99"/>
      <c r="X822" s="99"/>
      <c r="Y822" s="99"/>
    </row>
    <row r="823" ht="15.75" customHeight="1">
      <c r="A823" s="100" t="s">
        <v>1213</v>
      </c>
      <c r="B823" s="100" t="s">
        <v>1214</v>
      </c>
      <c r="C823" s="100" t="s">
        <v>1215</v>
      </c>
      <c r="D823" s="101">
        <v>415369.0</v>
      </c>
      <c r="E823" s="100" t="s">
        <v>1216</v>
      </c>
      <c r="F823" s="100" t="s">
        <v>837</v>
      </c>
      <c r="G823" s="100" t="s">
        <v>803</v>
      </c>
      <c r="H823" s="100" t="s">
        <v>838</v>
      </c>
      <c r="I823" s="103">
        <v>0.5520833333333334</v>
      </c>
      <c r="J823" s="103">
        <v>0.5729166666666666</v>
      </c>
      <c r="K823" s="100" t="s">
        <v>1217</v>
      </c>
      <c r="L823" s="100" t="s">
        <v>1111</v>
      </c>
      <c r="M823" s="100" t="s">
        <v>298</v>
      </c>
      <c r="N823" s="100"/>
      <c r="O823" s="100"/>
      <c r="P823" s="99"/>
      <c r="Q823" s="99"/>
      <c r="R823" s="99"/>
      <c r="S823" s="99"/>
      <c r="T823" s="99"/>
      <c r="U823" s="99"/>
      <c r="V823" s="99"/>
      <c r="W823" s="99"/>
      <c r="X823" s="99"/>
      <c r="Y823" s="99"/>
    </row>
    <row r="824" ht="15.75" customHeight="1">
      <c r="A824" s="100" t="s">
        <v>1213</v>
      </c>
      <c r="B824" s="100" t="s">
        <v>1214</v>
      </c>
      <c r="C824" s="100" t="s">
        <v>1215</v>
      </c>
      <c r="D824" s="101">
        <v>415269.0</v>
      </c>
      <c r="E824" s="100" t="s">
        <v>1216</v>
      </c>
      <c r="F824" s="100" t="s">
        <v>837</v>
      </c>
      <c r="G824" s="100" t="s">
        <v>803</v>
      </c>
      <c r="H824" s="100" t="s">
        <v>838</v>
      </c>
      <c r="I824" s="103">
        <v>0.5625</v>
      </c>
      <c r="J824" s="103">
        <v>0.5833333333333334</v>
      </c>
      <c r="K824" s="100" t="s">
        <v>1217</v>
      </c>
      <c r="L824" s="100" t="s">
        <v>1122</v>
      </c>
      <c r="M824" s="100" t="s">
        <v>298</v>
      </c>
      <c r="N824" s="100"/>
      <c r="O824" s="100"/>
      <c r="P824" s="99"/>
      <c r="Q824" s="99"/>
      <c r="R824" s="99"/>
      <c r="S824" s="99"/>
      <c r="T824" s="99"/>
      <c r="U824" s="99"/>
      <c r="V824" s="99"/>
      <c r="W824" s="99"/>
      <c r="X824" s="99"/>
      <c r="Y824" s="99"/>
    </row>
    <row r="825" ht="15.75" customHeight="1">
      <c r="A825" s="100" t="s">
        <v>1213</v>
      </c>
      <c r="B825" s="100" t="s">
        <v>1214</v>
      </c>
      <c r="C825" s="100" t="s">
        <v>1215</v>
      </c>
      <c r="D825" s="101">
        <v>415276.0</v>
      </c>
      <c r="E825" s="100" t="s">
        <v>1216</v>
      </c>
      <c r="F825" s="100" t="s">
        <v>837</v>
      </c>
      <c r="G825" s="100" t="s">
        <v>803</v>
      </c>
      <c r="H825" s="100" t="s">
        <v>838</v>
      </c>
      <c r="I825" s="103">
        <v>0.5833333333333334</v>
      </c>
      <c r="J825" s="103">
        <v>0.6041666666666666</v>
      </c>
      <c r="K825" s="100" t="s">
        <v>1217</v>
      </c>
      <c r="L825" s="100" t="s">
        <v>1122</v>
      </c>
      <c r="M825" s="100" t="s">
        <v>298</v>
      </c>
      <c r="N825" s="100"/>
      <c r="O825" s="100"/>
      <c r="P825" s="99"/>
      <c r="Q825" s="99"/>
      <c r="R825" s="99"/>
      <c r="S825" s="99"/>
      <c r="T825" s="99"/>
      <c r="U825" s="99"/>
      <c r="V825" s="99"/>
      <c r="W825" s="99"/>
      <c r="X825" s="99"/>
      <c r="Y825" s="99"/>
    </row>
    <row r="826" ht="15.75" customHeight="1">
      <c r="A826" s="100" t="s">
        <v>1213</v>
      </c>
      <c r="B826" s="100" t="s">
        <v>1214</v>
      </c>
      <c r="C826" s="100" t="s">
        <v>1215</v>
      </c>
      <c r="D826" s="101">
        <v>415283.0</v>
      </c>
      <c r="E826" s="100" t="s">
        <v>1216</v>
      </c>
      <c r="F826" s="100" t="s">
        <v>837</v>
      </c>
      <c r="G826" s="100" t="s">
        <v>803</v>
      </c>
      <c r="H826" s="100" t="s">
        <v>838</v>
      </c>
      <c r="I826" s="103">
        <v>0.6041666666666666</v>
      </c>
      <c r="J826" s="103">
        <v>0.625</v>
      </c>
      <c r="K826" s="100" t="s">
        <v>1217</v>
      </c>
      <c r="L826" s="100" t="s">
        <v>1122</v>
      </c>
      <c r="M826" s="100" t="s">
        <v>298</v>
      </c>
      <c r="N826" s="100"/>
      <c r="O826" s="100"/>
      <c r="P826" s="99"/>
      <c r="Q826" s="99"/>
      <c r="R826" s="99"/>
      <c r="S826" s="99"/>
      <c r="T826" s="99"/>
      <c r="U826" s="99"/>
      <c r="V826" s="99"/>
      <c r="W826" s="99"/>
      <c r="X826" s="99"/>
      <c r="Y826" s="99"/>
    </row>
    <row r="827" ht="15.75" customHeight="1">
      <c r="A827" s="100" t="s">
        <v>1213</v>
      </c>
      <c r="B827" s="100" t="s">
        <v>1214</v>
      </c>
      <c r="C827" s="100" t="s">
        <v>1215</v>
      </c>
      <c r="D827" s="101">
        <v>415306.0</v>
      </c>
      <c r="E827" s="100" t="s">
        <v>1216</v>
      </c>
      <c r="F827" s="100" t="s">
        <v>837</v>
      </c>
      <c r="G827" s="100" t="s">
        <v>803</v>
      </c>
      <c r="H827" s="100" t="s">
        <v>838</v>
      </c>
      <c r="I827" s="103">
        <v>0.625</v>
      </c>
      <c r="J827" s="103">
        <v>0.6458333333333334</v>
      </c>
      <c r="K827" s="100" t="s">
        <v>1217</v>
      </c>
      <c r="L827" s="100" t="s">
        <v>1122</v>
      </c>
      <c r="M827" s="100" t="s">
        <v>298</v>
      </c>
      <c r="N827" s="100"/>
      <c r="O827" s="100"/>
      <c r="P827" s="99"/>
      <c r="Q827" s="99"/>
      <c r="R827" s="99"/>
      <c r="S827" s="99"/>
      <c r="T827" s="99"/>
      <c r="U827" s="99"/>
      <c r="V827" s="99"/>
      <c r="W827" s="99"/>
      <c r="X827" s="99"/>
      <c r="Y827" s="99"/>
    </row>
    <row r="828" ht="15.75" customHeight="1">
      <c r="A828" s="100" t="s">
        <v>1213</v>
      </c>
      <c r="B828" s="100" t="s">
        <v>1214</v>
      </c>
      <c r="C828" s="100" t="s">
        <v>1215</v>
      </c>
      <c r="D828" s="101">
        <v>425542.0</v>
      </c>
      <c r="E828" s="100" t="s">
        <v>1216</v>
      </c>
      <c r="F828" s="100" t="s">
        <v>837</v>
      </c>
      <c r="G828" s="100" t="s">
        <v>799</v>
      </c>
      <c r="H828" s="100" t="s">
        <v>838</v>
      </c>
      <c r="I828" s="103">
        <v>0.7083333333333334</v>
      </c>
      <c r="J828" s="103">
        <v>0.7291666666666666</v>
      </c>
      <c r="K828" s="100" t="s">
        <v>1219</v>
      </c>
      <c r="L828" s="100" t="s">
        <v>1110</v>
      </c>
      <c r="M828" s="100" t="s">
        <v>298</v>
      </c>
      <c r="N828" s="100"/>
      <c r="O828" s="100"/>
      <c r="P828" s="99"/>
      <c r="Q828" s="99"/>
      <c r="R828" s="99"/>
      <c r="S828" s="99"/>
      <c r="T828" s="99"/>
      <c r="U828" s="99"/>
      <c r="V828" s="99"/>
      <c r="W828" s="99"/>
      <c r="X828" s="99"/>
      <c r="Y828" s="99"/>
    </row>
    <row r="829" ht="15.75" customHeight="1">
      <c r="A829" s="100" t="s">
        <v>1213</v>
      </c>
      <c r="B829" s="100" t="s">
        <v>1214</v>
      </c>
      <c r="C829" s="100" t="s">
        <v>1215</v>
      </c>
      <c r="D829" s="101">
        <v>425543.0</v>
      </c>
      <c r="E829" s="100" t="s">
        <v>1216</v>
      </c>
      <c r="F829" s="100" t="s">
        <v>837</v>
      </c>
      <c r="G829" s="100" t="s">
        <v>799</v>
      </c>
      <c r="H829" s="100" t="s">
        <v>838</v>
      </c>
      <c r="I829" s="103">
        <v>0.7291666666666666</v>
      </c>
      <c r="J829" s="103">
        <v>0.75</v>
      </c>
      <c r="K829" s="100" t="s">
        <v>1219</v>
      </c>
      <c r="L829" s="100" t="s">
        <v>1110</v>
      </c>
      <c r="M829" s="100" t="s">
        <v>298</v>
      </c>
      <c r="N829" s="100"/>
      <c r="O829" s="100"/>
      <c r="P829" s="99"/>
      <c r="Q829" s="99"/>
      <c r="R829" s="99"/>
      <c r="S829" s="99"/>
      <c r="T829" s="99"/>
      <c r="U829" s="99"/>
      <c r="V829" s="99"/>
      <c r="W829" s="99"/>
      <c r="X829" s="99"/>
      <c r="Y829" s="99"/>
    </row>
    <row r="830" ht="15.75" customHeight="1">
      <c r="A830" s="100" t="s">
        <v>1213</v>
      </c>
      <c r="B830" s="100" t="s">
        <v>1214</v>
      </c>
      <c r="C830" s="100" t="s">
        <v>1215</v>
      </c>
      <c r="D830" s="101">
        <v>425544.0</v>
      </c>
      <c r="E830" s="100" t="s">
        <v>1216</v>
      </c>
      <c r="F830" s="100" t="s">
        <v>837</v>
      </c>
      <c r="G830" s="100" t="s">
        <v>799</v>
      </c>
      <c r="H830" s="100" t="s">
        <v>838</v>
      </c>
      <c r="I830" s="103">
        <v>0.75</v>
      </c>
      <c r="J830" s="103">
        <v>0.7708333333333334</v>
      </c>
      <c r="K830" s="100" t="s">
        <v>1219</v>
      </c>
      <c r="L830" s="100" t="s">
        <v>1110</v>
      </c>
      <c r="M830" s="100" t="s">
        <v>298</v>
      </c>
      <c r="N830" s="100"/>
      <c r="O830" s="100"/>
      <c r="P830" s="99"/>
      <c r="Q830" s="99"/>
      <c r="R830" s="99"/>
      <c r="S830" s="99"/>
      <c r="T830" s="99"/>
      <c r="U830" s="99"/>
      <c r="V830" s="99"/>
      <c r="W830" s="99"/>
      <c r="X830" s="99"/>
      <c r="Y830" s="99"/>
    </row>
    <row r="831" ht="15.75" customHeight="1">
      <c r="A831" s="100" t="s">
        <v>1213</v>
      </c>
      <c r="B831" s="100" t="s">
        <v>1214</v>
      </c>
      <c r="C831" s="100" t="s">
        <v>1215</v>
      </c>
      <c r="D831" s="101">
        <v>415397.0</v>
      </c>
      <c r="E831" s="100" t="s">
        <v>1216</v>
      </c>
      <c r="F831" s="100" t="s">
        <v>837</v>
      </c>
      <c r="G831" s="100" t="s">
        <v>803</v>
      </c>
      <c r="H831" s="100" t="s">
        <v>838</v>
      </c>
      <c r="I831" s="103">
        <v>0.7916666666666666</v>
      </c>
      <c r="J831" s="103">
        <v>0.8125</v>
      </c>
      <c r="K831" s="100" t="s">
        <v>1217</v>
      </c>
      <c r="L831" s="100" t="s">
        <v>1121</v>
      </c>
      <c r="M831" s="100" t="s">
        <v>298</v>
      </c>
      <c r="N831" s="100"/>
      <c r="O831" s="100"/>
      <c r="P831" s="99"/>
      <c r="Q831" s="99"/>
      <c r="R831" s="99"/>
      <c r="S831" s="99"/>
      <c r="T831" s="99"/>
      <c r="U831" s="99"/>
      <c r="V831" s="99"/>
      <c r="W831" s="99"/>
      <c r="X831" s="99"/>
      <c r="Y831" s="99"/>
    </row>
    <row r="832" ht="15.75" customHeight="1">
      <c r="A832" s="100" t="s">
        <v>1213</v>
      </c>
      <c r="B832" s="100" t="s">
        <v>1214</v>
      </c>
      <c r="C832" s="100" t="s">
        <v>1215</v>
      </c>
      <c r="D832" s="101">
        <v>415377.0</v>
      </c>
      <c r="E832" s="100" t="s">
        <v>1216</v>
      </c>
      <c r="F832" s="100" t="s">
        <v>837</v>
      </c>
      <c r="G832" s="100" t="s">
        <v>803</v>
      </c>
      <c r="H832" s="100" t="s">
        <v>838</v>
      </c>
      <c r="I832" s="103">
        <v>0.7916666666666666</v>
      </c>
      <c r="J832" s="103">
        <v>0.8125</v>
      </c>
      <c r="K832" s="100" t="s">
        <v>1217</v>
      </c>
      <c r="L832" s="100" t="s">
        <v>1121</v>
      </c>
      <c r="M832" s="100" t="s">
        <v>298</v>
      </c>
      <c r="N832" s="100"/>
      <c r="O832" s="100"/>
      <c r="P832" s="99"/>
      <c r="Q832" s="99"/>
      <c r="R832" s="99"/>
      <c r="S832" s="99"/>
      <c r="T832" s="99"/>
      <c r="U832" s="99"/>
      <c r="V832" s="99"/>
      <c r="W832" s="99"/>
      <c r="X832" s="99"/>
      <c r="Y832" s="99"/>
    </row>
    <row r="833" ht="15.75" customHeight="1">
      <c r="A833" s="100" t="s">
        <v>1213</v>
      </c>
      <c r="B833" s="100" t="s">
        <v>1221</v>
      </c>
      <c r="C833" s="100" t="s">
        <v>1222</v>
      </c>
      <c r="D833" s="101">
        <v>415541.0</v>
      </c>
      <c r="E833" s="100" t="s">
        <v>1216</v>
      </c>
      <c r="F833" s="100" t="s">
        <v>1126</v>
      </c>
      <c r="G833" s="100" t="s">
        <v>866</v>
      </c>
      <c r="H833" s="100" t="s">
        <v>1127</v>
      </c>
      <c r="I833" s="103">
        <v>0.7083333333333334</v>
      </c>
      <c r="J833" s="103">
        <v>0.7291666666666666</v>
      </c>
      <c r="K833" s="100" t="s">
        <v>1223</v>
      </c>
      <c r="L833" s="100" t="s">
        <v>1129</v>
      </c>
      <c r="M833" s="100" t="s">
        <v>888</v>
      </c>
      <c r="O833" s="100"/>
      <c r="P833" s="99"/>
      <c r="Q833" s="99"/>
      <c r="R833" s="99"/>
      <c r="S833" s="99"/>
      <c r="T833" s="99"/>
      <c r="U833" s="99"/>
      <c r="V833" s="99"/>
      <c r="W833" s="99"/>
      <c r="X833" s="99"/>
      <c r="Y833" s="99"/>
    </row>
    <row r="834" ht="15.75" customHeight="1">
      <c r="A834" s="100" t="s">
        <v>1213</v>
      </c>
      <c r="B834" s="100" t="s">
        <v>1221</v>
      </c>
      <c r="C834" s="100" t="s">
        <v>1222</v>
      </c>
      <c r="D834" s="101">
        <v>415539.0</v>
      </c>
      <c r="E834" s="100" t="s">
        <v>1216</v>
      </c>
      <c r="F834" s="100" t="s">
        <v>1126</v>
      </c>
      <c r="G834" s="100" t="s">
        <v>866</v>
      </c>
      <c r="H834" s="100" t="s">
        <v>1127</v>
      </c>
      <c r="I834" s="103">
        <v>0.7083333333333334</v>
      </c>
      <c r="J834" s="103">
        <v>0.7291666666666666</v>
      </c>
      <c r="K834" s="100" t="s">
        <v>1223</v>
      </c>
      <c r="L834" s="100" t="s">
        <v>1129</v>
      </c>
      <c r="M834" s="100" t="s">
        <v>411</v>
      </c>
      <c r="P834" s="99"/>
      <c r="Q834" s="99"/>
      <c r="R834" s="99"/>
      <c r="S834" s="99"/>
      <c r="T834" s="99"/>
      <c r="U834" s="99"/>
      <c r="V834" s="99"/>
      <c r="W834" s="99"/>
      <c r="X834" s="99"/>
      <c r="Y834" s="99"/>
    </row>
    <row r="835" ht="15.75" customHeight="1">
      <c r="A835" s="100" t="s">
        <v>1213</v>
      </c>
      <c r="B835" s="100" t="s">
        <v>1221</v>
      </c>
      <c r="C835" s="100" t="s">
        <v>1222</v>
      </c>
      <c r="D835" s="101">
        <v>415545.0</v>
      </c>
      <c r="E835" s="100" t="s">
        <v>1216</v>
      </c>
      <c r="F835" s="100" t="s">
        <v>1126</v>
      </c>
      <c r="G835" s="100" t="s">
        <v>866</v>
      </c>
      <c r="H835" s="100" t="s">
        <v>1127</v>
      </c>
      <c r="I835" s="103">
        <v>0.7291666666666666</v>
      </c>
      <c r="J835" s="103">
        <v>0.75</v>
      </c>
      <c r="K835" s="100" t="s">
        <v>1223</v>
      </c>
      <c r="L835" s="100" t="s">
        <v>1129</v>
      </c>
      <c r="M835" s="100" t="s">
        <v>411</v>
      </c>
      <c r="P835" s="99"/>
      <c r="Q835" s="99"/>
      <c r="R835" s="99"/>
      <c r="S835" s="99"/>
      <c r="T835" s="99"/>
      <c r="U835" s="99"/>
      <c r="V835" s="99"/>
      <c r="W835" s="99"/>
      <c r="X835" s="99"/>
      <c r="Y835" s="99"/>
    </row>
    <row r="836" ht="15.75" customHeight="1">
      <c r="A836" s="100" t="s">
        <v>1213</v>
      </c>
      <c r="B836" s="100" t="s">
        <v>1221</v>
      </c>
      <c r="C836" s="100" t="s">
        <v>1222</v>
      </c>
      <c r="D836" s="101">
        <v>415543.0</v>
      </c>
      <c r="E836" s="100" t="s">
        <v>1216</v>
      </c>
      <c r="F836" s="100" t="s">
        <v>1126</v>
      </c>
      <c r="G836" s="100" t="s">
        <v>866</v>
      </c>
      <c r="H836" s="100" t="s">
        <v>1127</v>
      </c>
      <c r="I836" s="103">
        <v>0.7291666666666666</v>
      </c>
      <c r="J836" s="103">
        <v>0.75</v>
      </c>
      <c r="K836" s="100" t="s">
        <v>1223</v>
      </c>
      <c r="L836" s="100" t="s">
        <v>1129</v>
      </c>
      <c r="M836" s="100" t="s">
        <v>888</v>
      </c>
      <c r="O836" s="100"/>
      <c r="P836" s="99"/>
      <c r="Q836" s="99"/>
      <c r="R836" s="99"/>
      <c r="S836" s="99"/>
      <c r="T836" s="99"/>
      <c r="U836" s="99"/>
      <c r="V836" s="99"/>
      <c r="W836" s="99"/>
      <c r="X836" s="99"/>
      <c r="Y836" s="99"/>
    </row>
    <row r="837" ht="15.75" customHeight="1">
      <c r="A837" s="100" t="s">
        <v>1213</v>
      </c>
      <c r="B837" s="100" t="s">
        <v>1221</v>
      </c>
      <c r="C837" s="100" t="s">
        <v>1222</v>
      </c>
      <c r="D837" s="101">
        <v>415549.0</v>
      </c>
      <c r="E837" s="100" t="s">
        <v>1216</v>
      </c>
      <c r="F837" s="100" t="s">
        <v>1126</v>
      </c>
      <c r="G837" s="100" t="s">
        <v>866</v>
      </c>
      <c r="H837" s="100" t="s">
        <v>1127</v>
      </c>
      <c r="I837" s="103">
        <v>0.75</v>
      </c>
      <c r="J837" s="103">
        <v>0.7708333333333334</v>
      </c>
      <c r="K837" s="100" t="s">
        <v>1223</v>
      </c>
      <c r="L837" s="100" t="s">
        <v>1129</v>
      </c>
      <c r="M837" s="100" t="s">
        <v>888</v>
      </c>
      <c r="O837" s="100"/>
      <c r="P837" s="99"/>
      <c r="Q837" s="99"/>
      <c r="R837" s="99"/>
      <c r="S837" s="99"/>
      <c r="T837" s="99"/>
      <c r="U837" s="99"/>
      <c r="V837" s="99"/>
      <c r="W837" s="99"/>
      <c r="X837" s="99"/>
      <c r="Y837" s="99"/>
    </row>
    <row r="838" ht="15.75" customHeight="1">
      <c r="A838" s="100" t="s">
        <v>1213</v>
      </c>
      <c r="B838" s="100" t="s">
        <v>1221</v>
      </c>
      <c r="C838" s="100" t="s">
        <v>1222</v>
      </c>
      <c r="D838" s="101">
        <v>415546.0</v>
      </c>
      <c r="E838" s="100" t="s">
        <v>1216</v>
      </c>
      <c r="F838" s="100" t="s">
        <v>1126</v>
      </c>
      <c r="G838" s="100" t="s">
        <v>866</v>
      </c>
      <c r="H838" s="100" t="s">
        <v>1127</v>
      </c>
      <c r="I838" s="103">
        <v>0.75</v>
      </c>
      <c r="J838" s="103">
        <v>0.7708333333333334</v>
      </c>
      <c r="K838" s="100" t="s">
        <v>1223</v>
      </c>
      <c r="L838" s="100" t="s">
        <v>1129</v>
      </c>
      <c r="M838" s="100" t="s">
        <v>888</v>
      </c>
      <c r="O838" s="100"/>
      <c r="P838" s="99"/>
      <c r="Q838" s="99"/>
      <c r="R838" s="99"/>
      <c r="S838" s="99"/>
      <c r="T838" s="99"/>
      <c r="U838" s="99"/>
      <c r="V838" s="99"/>
      <c r="W838" s="99"/>
      <c r="X838" s="99"/>
      <c r="Y838" s="99"/>
    </row>
    <row r="839" ht="15.75" customHeight="1">
      <c r="A839" s="100" t="s">
        <v>1213</v>
      </c>
      <c r="B839" s="100" t="s">
        <v>1221</v>
      </c>
      <c r="C839" s="100" t="s">
        <v>1222</v>
      </c>
      <c r="D839" s="101">
        <v>415557.0</v>
      </c>
      <c r="E839" s="100" t="s">
        <v>1216</v>
      </c>
      <c r="F839" s="100" t="s">
        <v>1126</v>
      </c>
      <c r="G839" s="100" t="s">
        <v>866</v>
      </c>
      <c r="H839" s="100" t="s">
        <v>1127</v>
      </c>
      <c r="I839" s="103">
        <v>0.7708333333333334</v>
      </c>
      <c r="J839" s="103">
        <v>0.7916666666666666</v>
      </c>
      <c r="K839" s="100" t="s">
        <v>1223</v>
      </c>
      <c r="L839" s="100" t="s">
        <v>1129</v>
      </c>
      <c r="M839" s="100" t="s">
        <v>888</v>
      </c>
      <c r="O839" s="100"/>
      <c r="P839" s="99"/>
      <c r="Q839" s="99"/>
      <c r="R839" s="99"/>
      <c r="S839" s="99"/>
      <c r="T839" s="99"/>
      <c r="U839" s="99"/>
      <c r="V839" s="99"/>
      <c r="W839" s="99"/>
      <c r="X839" s="99"/>
      <c r="Y839" s="99"/>
    </row>
    <row r="840" ht="15.75" customHeight="1">
      <c r="A840" s="100" t="s">
        <v>1213</v>
      </c>
      <c r="B840" s="100" t="s">
        <v>1221</v>
      </c>
      <c r="C840" s="100" t="s">
        <v>1222</v>
      </c>
      <c r="D840" s="101">
        <v>415561.0</v>
      </c>
      <c r="E840" s="100" t="s">
        <v>1216</v>
      </c>
      <c r="F840" s="100" t="s">
        <v>1126</v>
      </c>
      <c r="G840" s="100" t="s">
        <v>866</v>
      </c>
      <c r="H840" s="100" t="s">
        <v>1127</v>
      </c>
      <c r="I840" s="103">
        <v>0.7708333333333334</v>
      </c>
      <c r="J840" s="103">
        <v>0.7916666666666666</v>
      </c>
      <c r="K840" s="100" t="s">
        <v>1223</v>
      </c>
      <c r="L840" s="100" t="s">
        <v>1129</v>
      </c>
      <c r="M840" s="100" t="s">
        <v>411</v>
      </c>
      <c r="P840" s="99"/>
      <c r="Q840" s="99"/>
      <c r="R840" s="99"/>
      <c r="S840" s="99"/>
      <c r="T840" s="99"/>
      <c r="U840" s="99"/>
      <c r="V840" s="99"/>
      <c r="W840" s="99"/>
      <c r="X840" s="99"/>
      <c r="Y840" s="99"/>
    </row>
    <row r="841" ht="15.75" customHeight="1">
      <c r="A841" s="100" t="s">
        <v>1213</v>
      </c>
      <c r="B841" s="100" t="s">
        <v>1221</v>
      </c>
      <c r="C841" s="100" t="s">
        <v>1222</v>
      </c>
      <c r="D841" s="101">
        <v>415604.0</v>
      </c>
      <c r="E841" s="100" t="s">
        <v>1216</v>
      </c>
      <c r="F841" s="100" t="s">
        <v>1131</v>
      </c>
      <c r="G841" s="100" t="s">
        <v>866</v>
      </c>
      <c r="H841" s="100" t="s">
        <v>1013</v>
      </c>
      <c r="I841" s="103">
        <v>0.7083333333333334</v>
      </c>
      <c r="J841" s="103">
        <v>0.7291666666666666</v>
      </c>
      <c r="K841" s="100" t="s">
        <v>1223</v>
      </c>
      <c r="L841" s="100" t="s">
        <v>1129</v>
      </c>
      <c r="M841" s="100" t="s">
        <v>888</v>
      </c>
      <c r="O841" s="100"/>
      <c r="P841" s="99"/>
      <c r="Q841" s="99"/>
      <c r="R841" s="99"/>
      <c r="S841" s="99"/>
      <c r="T841" s="99"/>
      <c r="U841" s="99"/>
      <c r="V841" s="99"/>
      <c r="W841" s="99"/>
      <c r="X841" s="99"/>
      <c r="Y841" s="99"/>
    </row>
    <row r="842" ht="15.75" customHeight="1">
      <c r="A842" s="100" t="s">
        <v>1213</v>
      </c>
      <c r="B842" s="100" t="s">
        <v>1221</v>
      </c>
      <c r="C842" s="100" t="s">
        <v>1222</v>
      </c>
      <c r="D842" s="101">
        <v>415599.0</v>
      </c>
      <c r="E842" s="100" t="s">
        <v>1216</v>
      </c>
      <c r="F842" s="100" t="s">
        <v>1131</v>
      </c>
      <c r="G842" s="100" t="s">
        <v>866</v>
      </c>
      <c r="H842" s="100" t="s">
        <v>1013</v>
      </c>
      <c r="I842" s="103">
        <v>0.7083333333333334</v>
      </c>
      <c r="J842" s="103">
        <v>0.7291666666666666</v>
      </c>
      <c r="K842" s="100" t="s">
        <v>1223</v>
      </c>
      <c r="L842" s="100" t="s">
        <v>1129</v>
      </c>
      <c r="M842" s="100" t="s">
        <v>888</v>
      </c>
      <c r="O842" s="100"/>
      <c r="P842" s="99"/>
      <c r="Q842" s="99"/>
      <c r="R842" s="99"/>
      <c r="S842" s="99"/>
      <c r="T842" s="99"/>
      <c r="U842" s="99"/>
      <c r="V842" s="99"/>
      <c r="W842" s="99"/>
      <c r="X842" s="99"/>
      <c r="Y842" s="99"/>
    </row>
    <row r="843" ht="15.75" customHeight="1">
      <c r="A843" s="100" t="s">
        <v>1213</v>
      </c>
      <c r="B843" s="100" t="s">
        <v>1221</v>
      </c>
      <c r="C843" s="100" t="s">
        <v>1222</v>
      </c>
      <c r="D843" s="101">
        <v>415609.0</v>
      </c>
      <c r="E843" s="100" t="s">
        <v>1216</v>
      </c>
      <c r="F843" s="100" t="s">
        <v>1131</v>
      </c>
      <c r="G843" s="100" t="s">
        <v>866</v>
      </c>
      <c r="H843" s="100" t="s">
        <v>1013</v>
      </c>
      <c r="I843" s="103">
        <v>0.7291666666666666</v>
      </c>
      <c r="J843" s="103">
        <v>0.75</v>
      </c>
      <c r="K843" s="100" t="s">
        <v>1223</v>
      </c>
      <c r="L843" s="100" t="s">
        <v>1129</v>
      </c>
      <c r="M843" s="100" t="s">
        <v>411</v>
      </c>
      <c r="P843" s="99"/>
      <c r="Q843" s="99"/>
      <c r="R843" s="99"/>
      <c r="S843" s="99"/>
      <c r="T843" s="99"/>
      <c r="U843" s="99"/>
      <c r="V843" s="99"/>
      <c r="W843" s="99"/>
      <c r="X843" s="99"/>
      <c r="Y843" s="99"/>
    </row>
    <row r="844" ht="15.75" customHeight="1">
      <c r="A844" s="100" t="s">
        <v>1213</v>
      </c>
      <c r="B844" s="100" t="s">
        <v>1221</v>
      </c>
      <c r="C844" s="100" t="s">
        <v>1222</v>
      </c>
      <c r="D844" s="101">
        <v>415611.0</v>
      </c>
      <c r="E844" s="100" t="s">
        <v>1216</v>
      </c>
      <c r="F844" s="100" t="s">
        <v>1131</v>
      </c>
      <c r="G844" s="100" t="s">
        <v>866</v>
      </c>
      <c r="H844" s="100" t="s">
        <v>1013</v>
      </c>
      <c r="I844" s="103">
        <v>0.7291666666666666</v>
      </c>
      <c r="J844" s="103">
        <v>0.75</v>
      </c>
      <c r="K844" s="100" t="s">
        <v>1223</v>
      </c>
      <c r="L844" s="100" t="s">
        <v>1129</v>
      </c>
      <c r="M844" s="100" t="s">
        <v>411</v>
      </c>
      <c r="P844" s="99"/>
      <c r="Q844" s="99"/>
      <c r="R844" s="99"/>
      <c r="S844" s="99"/>
      <c r="T844" s="99"/>
      <c r="U844" s="99"/>
      <c r="V844" s="99"/>
      <c r="W844" s="99"/>
      <c r="X844" s="99"/>
      <c r="Y844" s="99"/>
    </row>
    <row r="845" ht="15.75" customHeight="1">
      <c r="A845" s="100" t="s">
        <v>1213</v>
      </c>
      <c r="B845" s="100" t="s">
        <v>1221</v>
      </c>
      <c r="C845" s="100" t="s">
        <v>1222</v>
      </c>
      <c r="D845" s="101">
        <v>415607.0</v>
      </c>
      <c r="E845" s="100" t="s">
        <v>1216</v>
      </c>
      <c r="F845" s="100" t="s">
        <v>1131</v>
      </c>
      <c r="G845" s="100" t="s">
        <v>866</v>
      </c>
      <c r="H845" s="100" t="s">
        <v>1013</v>
      </c>
      <c r="I845" s="103">
        <v>0.7291666666666666</v>
      </c>
      <c r="J845" s="103">
        <v>0.75</v>
      </c>
      <c r="K845" s="100" t="s">
        <v>1223</v>
      </c>
      <c r="L845" s="100" t="s">
        <v>1129</v>
      </c>
      <c r="M845" s="100" t="s">
        <v>411</v>
      </c>
      <c r="P845" s="99"/>
      <c r="Q845" s="99"/>
      <c r="R845" s="99"/>
      <c r="S845" s="99"/>
      <c r="T845" s="99"/>
      <c r="U845" s="99"/>
      <c r="V845" s="99"/>
      <c r="W845" s="99"/>
      <c r="X845" s="99"/>
      <c r="Y845" s="99"/>
    </row>
    <row r="846" ht="15.75" customHeight="1">
      <c r="A846" s="100" t="s">
        <v>1213</v>
      </c>
      <c r="B846" s="100" t="s">
        <v>1221</v>
      </c>
      <c r="C846" s="100" t="s">
        <v>1222</v>
      </c>
      <c r="D846" s="101">
        <v>415621.0</v>
      </c>
      <c r="E846" s="100" t="s">
        <v>1216</v>
      </c>
      <c r="F846" s="100" t="s">
        <v>1131</v>
      </c>
      <c r="G846" s="100" t="s">
        <v>866</v>
      </c>
      <c r="H846" s="100" t="s">
        <v>1013</v>
      </c>
      <c r="I846" s="103">
        <v>0.75</v>
      </c>
      <c r="J846" s="103">
        <v>0.7708333333333334</v>
      </c>
      <c r="K846" s="100" t="s">
        <v>1223</v>
      </c>
      <c r="L846" s="100" t="s">
        <v>1129</v>
      </c>
      <c r="M846" s="100" t="s">
        <v>888</v>
      </c>
      <c r="O846" s="100"/>
      <c r="P846" s="99"/>
      <c r="Q846" s="99"/>
      <c r="R846" s="99"/>
      <c r="S846" s="99"/>
      <c r="T846" s="99"/>
      <c r="U846" s="99"/>
      <c r="V846" s="99"/>
      <c r="W846" s="99"/>
      <c r="X846" s="99"/>
      <c r="Y846" s="99"/>
    </row>
    <row r="847" ht="15.75" customHeight="1">
      <c r="A847" s="100" t="s">
        <v>1213</v>
      </c>
      <c r="B847" s="100" t="s">
        <v>1221</v>
      </c>
      <c r="C847" s="100" t="s">
        <v>1222</v>
      </c>
      <c r="D847" s="101">
        <v>415626.0</v>
      </c>
      <c r="E847" s="100" t="s">
        <v>1216</v>
      </c>
      <c r="F847" s="100" t="s">
        <v>1131</v>
      </c>
      <c r="G847" s="100" t="s">
        <v>866</v>
      </c>
      <c r="H847" s="100" t="s">
        <v>1013</v>
      </c>
      <c r="I847" s="103">
        <v>0.75</v>
      </c>
      <c r="J847" s="103">
        <v>0.7708333333333334</v>
      </c>
      <c r="K847" s="100" t="s">
        <v>1223</v>
      </c>
      <c r="L847" s="100" t="s">
        <v>1129</v>
      </c>
      <c r="M847" s="100" t="s">
        <v>888</v>
      </c>
      <c r="O847" s="100"/>
      <c r="P847" s="99"/>
      <c r="Q847" s="99"/>
      <c r="R847" s="99"/>
      <c r="S847" s="99"/>
      <c r="T847" s="99"/>
      <c r="U847" s="99"/>
      <c r="V847" s="99"/>
      <c r="W847" s="99"/>
      <c r="X847" s="99"/>
      <c r="Y847" s="99"/>
    </row>
    <row r="848" ht="15.75" customHeight="1">
      <c r="A848" s="100" t="s">
        <v>1213</v>
      </c>
      <c r="B848" s="100" t="s">
        <v>1221</v>
      </c>
      <c r="C848" s="100" t="s">
        <v>1222</v>
      </c>
      <c r="D848" s="101">
        <v>415637.0</v>
      </c>
      <c r="E848" s="100" t="s">
        <v>1216</v>
      </c>
      <c r="F848" s="100" t="s">
        <v>1131</v>
      </c>
      <c r="G848" s="100" t="s">
        <v>866</v>
      </c>
      <c r="H848" s="100" t="s">
        <v>1013</v>
      </c>
      <c r="I848" s="103">
        <v>0.7708333333333334</v>
      </c>
      <c r="J848" s="103">
        <v>0.7916666666666666</v>
      </c>
      <c r="K848" s="100" t="s">
        <v>1223</v>
      </c>
      <c r="L848" s="100" t="s">
        <v>1129</v>
      </c>
      <c r="M848" s="100" t="s">
        <v>411</v>
      </c>
      <c r="P848" s="99"/>
      <c r="Q848" s="99"/>
      <c r="R848" s="99"/>
      <c r="S848" s="99"/>
      <c r="T848" s="99"/>
      <c r="U848" s="99"/>
      <c r="V848" s="99"/>
      <c r="W848" s="99"/>
      <c r="X848" s="99"/>
      <c r="Y848" s="99"/>
    </row>
    <row r="849" ht="15.75" customHeight="1">
      <c r="A849" s="100" t="s">
        <v>1213</v>
      </c>
      <c r="B849" s="100" t="s">
        <v>1221</v>
      </c>
      <c r="C849" s="100" t="s">
        <v>1222</v>
      </c>
      <c r="D849" s="101">
        <v>415631.0</v>
      </c>
      <c r="E849" s="100" t="s">
        <v>1216</v>
      </c>
      <c r="F849" s="100" t="s">
        <v>1131</v>
      </c>
      <c r="G849" s="100" t="s">
        <v>866</v>
      </c>
      <c r="H849" s="100" t="s">
        <v>1013</v>
      </c>
      <c r="I849" s="103">
        <v>0.7708333333333334</v>
      </c>
      <c r="J849" s="103">
        <v>0.7916666666666666</v>
      </c>
      <c r="K849" s="100" t="s">
        <v>1223</v>
      </c>
      <c r="L849" s="100" t="s">
        <v>1129</v>
      </c>
      <c r="M849" s="100" t="s">
        <v>888</v>
      </c>
      <c r="O849" s="100"/>
      <c r="P849" s="99"/>
      <c r="Q849" s="99"/>
      <c r="R849" s="99"/>
      <c r="S849" s="99"/>
      <c r="T849" s="99"/>
      <c r="U849" s="99"/>
      <c r="V849" s="99"/>
      <c r="W849" s="99"/>
      <c r="X849" s="99"/>
      <c r="Y849" s="99"/>
    </row>
    <row r="850" ht="15.75" customHeight="1">
      <c r="A850" s="100" t="s">
        <v>1224</v>
      </c>
      <c r="B850" s="100"/>
      <c r="C850" s="100" t="s">
        <v>1225</v>
      </c>
      <c r="D850" s="101">
        <v>447188.0</v>
      </c>
      <c r="E850" s="100" t="s">
        <v>1226</v>
      </c>
      <c r="F850" s="107" t="s">
        <v>1045</v>
      </c>
      <c r="G850" s="100"/>
      <c r="H850" s="100" t="s">
        <v>1227</v>
      </c>
      <c r="I850" s="103">
        <v>0.625</v>
      </c>
      <c r="J850" s="103">
        <v>0.75</v>
      </c>
      <c r="K850" s="100" t="s">
        <v>1228</v>
      </c>
      <c r="L850" s="100" t="s">
        <v>1229</v>
      </c>
      <c r="M850" s="100" t="s">
        <v>1230</v>
      </c>
      <c r="P850" s="99"/>
      <c r="Q850" s="99"/>
      <c r="R850" s="99"/>
      <c r="S850" s="99"/>
      <c r="T850" s="99"/>
      <c r="U850" s="99"/>
      <c r="V850" s="99"/>
      <c r="W850" s="99"/>
      <c r="X850" s="99"/>
      <c r="Y850" s="99"/>
    </row>
    <row r="851" ht="15.75" customHeight="1">
      <c r="A851" s="100" t="s">
        <v>1224</v>
      </c>
      <c r="B851" s="100"/>
      <c r="C851" s="100" t="s">
        <v>1231</v>
      </c>
      <c r="D851" s="101">
        <v>456053.0</v>
      </c>
      <c r="E851" s="100" t="s">
        <v>1232</v>
      </c>
      <c r="F851" s="107" t="s">
        <v>1045</v>
      </c>
      <c r="G851" s="100"/>
      <c r="H851" s="100" t="s">
        <v>1227</v>
      </c>
      <c r="I851" s="103">
        <v>0.6875</v>
      </c>
      <c r="J851" s="103">
        <v>0.7291666666666666</v>
      </c>
      <c r="K851" s="100" t="s">
        <v>1228</v>
      </c>
      <c r="L851" s="100" t="s">
        <v>1233</v>
      </c>
      <c r="M851" s="100" t="s">
        <v>1234</v>
      </c>
      <c r="P851" s="99"/>
      <c r="Q851" s="99"/>
      <c r="R851" s="99"/>
      <c r="S851" s="99"/>
      <c r="T851" s="99"/>
      <c r="U851" s="99"/>
      <c r="V851" s="99"/>
      <c r="W851" s="99"/>
      <c r="X851" s="99"/>
      <c r="Y851" s="99"/>
    </row>
    <row r="852" ht="15.75" customHeight="1">
      <c r="A852" s="100" t="s">
        <v>1224</v>
      </c>
      <c r="B852" s="100"/>
      <c r="C852" s="100" t="s">
        <v>1225</v>
      </c>
      <c r="D852" s="101">
        <v>447188.0</v>
      </c>
      <c r="E852" s="100" t="s">
        <v>1226</v>
      </c>
      <c r="F852" s="107" t="s">
        <v>1045</v>
      </c>
      <c r="G852" s="100"/>
      <c r="H852" s="100" t="s">
        <v>1235</v>
      </c>
      <c r="I852" s="103">
        <v>0.625</v>
      </c>
      <c r="J852" s="103">
        <v>0.75</v>
      </c>
      <c r="K852" s="100" t="s">
        <v>1228</v>
      </c>
      <c r="L852" s="100" t="s">
        <v>1229</v>
      </c>
      <c r="M852" s="100" t="s">
        <v>1230</v>
      </c>
      <c r="P852" s="99"/>
      <c r="Q852" s="99"/>
      <c r="R852" s="99"/>
      <c r="S852" s="99"/>
      <c r="T852" s="99"/>
      <c r="U852" s="99"/>
      <c r="V852" s="99"/>
      <c r="W852" s="99"/>
      <c r="X852" s="99"/>
      <c r="Y852" s="99"/>
    </row>
    <row r="853" ht="15.75" customHeight="1">
      <c r="A853" s="100" t="s">
        <v>1224</v>
      </c>
      <c r="B853" s="100"/>
      <c r="C853" s="100" t="s">
        <v>1236</v>
      </c>
      <c r="D853" s="101">
        <v>456040.0</v>
      </c>
      <c r="E853" s="100" t="s">
        <v>1237</v>
      </c>
      <c r="F853" s="107" t="s">
        <v>1045</v>
      </c>
      <c r="G853" s="100"/>
      <c r="H853" s="100" t="s">
        <v>1235</v>
      </c>
      <c r="I853" s="103">
        <v>0.75</v>
      </c>
      <c r="J853" s="103">
        <v>0.875</v>
      </c>
      <c r="K853" s="100" t="s">
        <v>1228</v>
      </c>
      <c r="L853" s="100" t="s">
        <v>1229</v>
      </c>
      <c r="M853" s="100" t="s">
        <v>1238</v>
      </c>
      <c r="O853" s="100"/>
      <c r="P853" s="99"/>
      <c r="Q853" s="99"/>
      <c r="R853" s="99"/>
      <c r="S853" s="99"/>
      <c r="T853" s="99"/>
      <c r="U853" s="99"/>
      <c r="V853" s="99"/>
      <c r="W853" s="99"/>
      <c r="X853" s="99"/>
      <c r="Y853" s="99"/>
    </row>
    <row r="854" ht="15.75" customHeight="1">
      <c r="A854" s="100" t="s">
        <v>1224</v>
      </c>
      <c r="B854" s="100"/>
      <c r="C854" s="100" t="s">
        <v>1239</v>
      </c>
      <c r="D854" s="101">
        <v>456041.0</v>
      </c>
      <c r="E854" s="100" t="s">
        <v>1240</v>
      </c>
      <c r="F854" s="107" t="s">
        <v>1045</v>
      </c>
      <c r="G854" s="100"/>
      <c r="H854" s="100" t="s">
        <v>1241</v>
      </c>
      <c r="I854" s="103">
        <v>0.7291666666666666</v>
      </c>
      <c r="J854" s="103">
        <v>0.7708333333333334</v>
      </c>
      <c r="K854" s="100" t="s">
        <v>1228</v>
      </c>
      <c r="L854" s="100" t="s">
        <v>1242</v>
      </c>
      <c r="M854" s="100" t="s">
        <v>1243</v>
      </c>
      <c r="P854" s="99"/>
      <c r="Q854" s="99"/>
      <c r="R854" s="99"/>
      <c r="S854" s="99"/>
      <c r="T854" s="99"/>
      <c r="U854" s="99"/>
      <c r="V854" s="99"/>
      <c r="W854" s="99"/>
      <c r="X854" s="99"/>
      <c r="Y854" s="99"/>
    </row>
    <row r="855" ht="15.75" customHeight="1">
      <c r="A855" s="100" t="s">
        <v>1224</v>
      </c>
      <c r="B855" s="100"/>
      <c r="C855" s="100" t="s">
        <v>1225</v>
      </c>
      <c r="D855" s="101">
        <v>447188.0</v>
      </c>
      <c r="E855" s="100" t="s">
        <v>1226</v>
      </c>
      <c r="F855" s="107" t="s">
        <v>1045</v>
      </c>
      <c r="G855" s="100"/>
      <c r="H855" s="100" t="s">
        <v>1244</v>
      </c>
      <c r="I855" s="103">
        <v>0.625</v>
      </c>
      <c r="J855" s="103">
        <v>0.75</v>
      </c>
      <c r="K855" s="100" t="s">
        <v>1228</v>
      </c>
      <c r="L855" s="100" t="s">
        <v>1229</v>
      </c>
      <c r="M855" s="100" t="s">
        <v>1230</v>
      </c>
      <c r="P855" s="99"/>
      <c r="Q855" s="99"/>
      <c r="R855" s="99"/>
      <c r="S855" s="99"/>
      <c r="T855" s="99"/>
      <c r="U855" s="99"/>
      <c r="V855" s="99"/>
      <c r="W855" s="99"/>
      <c r="X855" s="99"/>
      <c r="Y855" s="99"/>
    </row>
    <row r="856" ht="15.75" customHeight="1">
      <c r="A856" s="100" t="s">
        <v>1224</v>
      </c>
      <c r="B856" s="100"/>
      <c r="C856" s="100" t="s">
        <v>1245</v>
      </c>
      <c r="D856" s="101">
        <v>445719.0</v>
      </c>
      <c r="E856" s="100" t="s">
        <v>1232</v>
      </c>
      <c r="F856" s="107" t="s">
        <v>1045</v>
      </c>
      <c r="G856" s="100"/>
      <c r="H856" s="100" t="s">
        <v>1244</v>
      </c>
      <c r="I856" s="103">
        <v>0.7291666666666666</v>
      </c>
      <c r="J856" s="103">
        <v>0.8541666666666666</v>
      </c>
      <c r="K856" s="100" t="s">
        <v>1228</v>
      </c>
      <c r="L856" s="100" t="s">
        <v>1246</v>
      </c>
      <c r="M856" s="100" t="s">
        <v>1230</v>
      </c>
      <c r="P856" s="99"/>
      <c r="Q856" s="99"/>
      <c r="R856" s="99"/>
      <c r="S856" s="99"/>
      <c r="T856" s="99"/>
      <c r="U856" s="99"/>
      <c r="V856" s="99"/>
      <c r="W856" s="99"/>
      <c r="X856" s="99"/>
      <c r="Y856" s="99"/>
    </row>
    <row r="857" ht="15.75" customHeight="1">
      <c r="A857" s="100" t="s">
        <v>1224</v>
      </c>
      <c r="B857" s="100"/>
      <c r="C857" s="100" t="s">
        <v>1247</v>
      </c>
      <c r="D857" s="101">
        <v>456045.0</v>
      </c>
      <c r="E857" s="100" t="s">
        <v>1248</v>
      </c>
      <c r="F857" s="107" t="s">
        <v>1045</v>
      </c>
      <c r="G857" s="100"/>
      <c r="H857" s="100" t="s">
        <v>1249</v>
      </c>
      <c r="I857" s="103">
        <v>0.5416666666666666</v>
      </c>
      <c r="J857" s="103">
        <v>0.5833333333333334</v>
      </c>
      <c r="K857" s="100" t="s">
        <v>1228</v>
      </c>
      <c r="L857" s="100" t="s">
        <v>1242</v>
      </c>
      <c r="M857" s="100" t="s">
        <v>1250</v>
      </c>
      <c r="P857" s="99"/>
      <c r="Q857" s="99"/>
      <c r="R857" s="99"/>
      <c r="S857" s="99"/>
      <c r="T857" s="99"/>
      <c r="U857" s="99"/>
      <c r="V857" s="99"/>
      <c r="W857" s="99"/>
      <c r="X857" s="99"/>
      <c r="Y857" s="99"/>
    </row>
    <row r="858" ht="15.75" customHeight="1">
      <c r="A858" s="100" t="s">
        <v>1224</v>
      </c>
      <c r="B858" s="100"/>
      <c r="C858" s="100" t="s">
        <v>1225</v>
      </c>
      <c r="D858" s="101">
        <v>447188.0</v>
      </c>
      <c r="E858" s="100" t="s">
        <v>1226</v>
      </c>
      <c r="F858" s="107" t="s">
        <v>1045</v>
      </c>
      <c r="G858" s="100"/>
      <c r="H858" s="100" t="s">
        <v>1227</v>
      </c>
      <c r="I858" s="103">
        <v>0.625</v>
      </c>
      <c r="J858" s="103">
        <v>0.75</v>
      </c>
      <c r="K858" s="100" t="s">
        <v>1228</v>
      </c>
      <c r="L858" s="100" t="s">
        <v>1229</v>
      </c>
      <c r="M858" s="100" t="s">
        <v>1251</v>
      </c>
      <c r="O858" s="100"/>
      <c r="P858" s="99"/>
      <c r="Q858" s="99"/>
      <c r="R858" s="99"/>
      <c r="S858" s="99"/>
      <c r="T858" s="99"/>
      <c r="U858" s="99"/>
      <c r="V858" s="99"/>
      <c r="W858" s="99"/>
      <c r="X858" s="99"/>
      <c r="Y858" s="99"/>
    </row>
    <row r="859" ht="15.75" customHeight="1">
      <c r="A859" s="100" t="s">
        <v>1224</v>
      </c>
      <c r="B859" s="100"/>
      <c r="C859" s="100" t="s">
        <v>1231</v>
      </c>
      <c r="D859" s="101">
        <v>456053.0</v>
      </c>
      <c r="E859" s="100" t="s">
        <v>1232</v>
      </c>
      <c r="F859" s="107" t="s">
        <v>1045</v>
      </c>
      <c r="G859" s="100"/>
      <c r="H859" s="100" t="s">
        <v>1227</v>
      </c>
      <c r="I859" s="103">
        <v>0.6875</v>
      </c>
      <c r="J859" s="103">
        <v>0.7291666666666666</v>
      </c>
      <c r="K859" s="100" t="s">
        <v>1228</v>
      </c>
      <c r="L859" s="100" t="s">
        <v>1233</v>
      </c>
      <c r="M859" s="100" t="s">
        <v>1251</v>
      </c>
      <c r="O859" s="100"/>
      <c r="P859" s="99"/>
      <c r="Q859" s="99"/>
      <c r="R859" s="99"/>
      <c r="S859" s="99"/>
      <c r="T859" s="99"/>
      <c r="U859" s="99"/>
      <c r="V859" s="99"/>
      <c r="W859" s="99"/>
      <c r="X859" s="99"/>
      <c r="Y859" s="99"/>
    </row>
    <row r="860" ht="15.75" customHeight="1">
      <c r="A860" s="100" t="s">
        <v>1224</v>
      </c>
      <c r="B860" s="100"/>
      <c r="C860" s="100" t="s">
        <v>1225</v>
      </c>
      <c r="D860" s="101">
        <v>447188.0</v>
      </c>
      <c r="E860" s="100" t="s">
        <v>1226</v>
      </c>
      <c r="F860" s="107" t="s">
        <v>1045</v>
      </c>
      <c r="G860" s="100"/>
      <c r="H860" s="100" t="s">
        <v>1235</v>
      </c>
      <c r="I860" s="103">
        <v>0.625</v>
      </c>
      <c r="J860" s="103">
        <v>0.75</v>
      </c>
      <c r="K860" s="100" t="s">
        <v>1228</v>
      </c>
      <c r="L860" s="100" t="s">
        <v>1229</v>
      </c>
      <c r="M860" s="100" t="s">
        <v>1251</v>
      </c>
      <c r="O860" s="100"/>
      <c r="P860" s="99"/>
      <c r="Q860" s="99"/>
      <c r="R860" s="99"/>
      <c r="S860" s="99"/>
      <c r="T860" s="99"/>
      <c r="U860" s="99"/>
      <c r="V860" s="99"/>
      <c r="W860" s="99"/>
      <c r="X860" s="99"/>
      <c r="Y860" s="99"/>
    </row>
    <row r="861" ht="15.75" customHeight="1">
      <c r="A861" s="100" t="s">
        <v>1224</v>
      </c>
      <c r="B861" s="100"/>
      <c r="C861" s="100" t="s">
        <v>1236</v>
      </c>
      <c r="D861" s="101">
        <v>456040.0</v>
      </c>
      <c r="E861" s="100" t="s">
        <v>1237</v>
      </c>
      <c r="F861" s="107" t="s">
        <v>1045</v>
      </c>
      <c r="G861" s="100"/>
      <c r="H861" s="100" t="s">
        <v>1235</v>
      </c>
      <c r="I861" s="103">
        <v>0.75</v>
      </c>
      <c r="J861" s="103">
        <v>0.875</v>
      </c>
      <c r="K861" s="100" t="s">
        <v>1228</v>
      </c>
      <c r="L861" s="100" t="s">
        <v>1229</v>
      </c>
      <c r="M861" s="100" t="s">
        <v>1251</v>
      </c>
      <c r="O861" s="100"/>
      <c r="P861" s="99"/>
      <c r="Q861" s="99"/>
      <c r="R861" s="99"/>
      <c r="S861" s="99"/>
      <c r="T861" s="99"/>
      <c r="U861" s="99"/>
      <c r="V861" s="99"/>
      <c r="W861" s="99"/>
      <c r="X861" s="99"/>
      <c r="Y861" s="99"/>
    </row>
    <row r="862" ht="15.75" customHeight="1">
      <c r="A862" s="100" t="s">
        <v>1224</v>
      </c>
      <c r="B862" s="100"/>
      <c r="C862" s="100" t="s">
        <v>1239</v>
      </c>
      <c r="D862" s="101">
        <v>456041.0</v>
      </c>
      <c r="E862" s="100" t="s">
        <v>1240</v>
      </c>
      <c r="F862" s="107" t="s">
        <v>1045</v>
      </c>
      <c r="G862" s="100"/>
      <c r="H862" s="100" t="s">
        <v>1241</v>
      </c>
      <c r="I862" s="103">
        <v>0.7291666666666666</v>
      </c>
      <c r="J862" s="103">
        <v>0.7708333333333334</v>
      </c>
      <c r="K862" s="100" t="s">
        <v>1228</v>
      </c>
      <c r="L862" s="100" t="s">
        <v>1242</v>
      </c>
      <c r="M862" s="100" t="s">
        <v>1251</v>
      </c>
      <c r="O862" s="100"/>
      <c r="P862" s="99"/>
      <c r="Q862" s="99"/>
      <c r="R862" s="99"/>
      <c r="S862" s="99"/>
      <c r="T862" s="99"/>
      <c r="U862" s="99"/>
      <c r="V862" s="99"/>
      <c r="W862" s="99"/>
      <c r="X862" s="99"/>
      <c r="Y862" s="99"/>
    </row>
    <row r="863" ht="15.75" customHeight="1">
      <c r="A863" s="100" t="s">
        <v>1224</v>
      </c>
      <c r="B863" s="100"/>
      <c r="C863" s="100" t="s">
        <v>1225</v>
      </c>
      <c r="D863" s="101">
        <v>447188.0</v>
      </c>
      <c r="E863" s="100" t="s">
        <v>1226</v>
      </c>
      <c r="F863" s="107" t="s">
        <v>1045</v>
      </c>
      <c r="G863" s="100"/>
      <c r="H863" s="100" t="s">
        <v>1244</v>
      </c>
      <c r="I863" s="103">
        <v>0.625</v>
      </c>
      <c r="J863" s="103">
        <v>0.75</v>
      </c>
      <c r="K863" s="100" t="s">
        <v>1228</v>
      </c>
      <c r="L863" s="100" t="s">
        <v>1229</v>
      </c>
      <c r="M863" s="100" t="s">
        <v>1251</v>
      </c>
      <c r="O863" s="100"/>
      <c r="P863" s="99"/>
      <c r="Q863" s="99"/>
      <c r="R863" s="99"/>
      <c r="S863" s="99"/>
      <c r="T863" s="99"/>
      <c r="U863" s="99"/>
      <c r="V863" s="99"/>
      <c r="W863" s="99"/>
      <c r="X863" s="99"/>
      <c r="Y863" s="99"/>
    </row>
    <row r="864" ht="15.75" customHeight="1">
      <c r="A864" s="100" t="s">
        <v>1224</v>
      </c>
      <c r="B864" s="100"/>
      <c r="C864" s="100" t="s">
        <v>1245</v>
      </c>
      <c r="D864" s="101">
        <v>445719.0</v>
      </c>
      <c r="E864" s="100" t="s">
        <v>1232</v>
      </c>
      <c r="F864" s="107" t="s">
        <v>1045</v>
      </c>
      <c r="G864" s="100"/>
      <c r="H864" s="100" t="s">
        <v>1244</v>
      </c>
      <c r="I864" s="103">
        <v>0.7291666666666666</v>
      </c>
      <c r="J864" s="103">
        <v>0.8541666666666666</v>
      </c>
      <c r="K864" s="100" t="s">
        <v>1228</v>
      </c>
      <c r="L864" s="100" t="s">
        <v>1246</v>
      </c>
      <c r="M864" s="100" t="s">
        <v>1251</v>
      </c>
      <c r="O864" s="100"/>
      <c r="P864" s="99"/>
      <c r="Q864" s="99"/>
      <c r="R864" s="99"/>
      <c r="S864" s="99"/>
      <c r="T864" s="99"/>
      <c r="U864" s="99"/>
      <c r="V864" s="99"/>
      <c r="W864" s="99"/>
      <c r="X864" s="99"/>
      <c r="Y864" s="99"/>
    </row>
    <row r="865" ht="15.75" customHeight="1">
      <c r="A865" s="100" t="s">
        <v>1224</v>
      </c>
      <c r="B865" s="100"/>
      <c r="C865" s="100" t="s">
        <v>1247</v>
      </c>
      <c r="D865" s="101">
        <v>456045.0</v>
      </c>
      <c r="E865" s="100" t="s">
        <v>1248</v>
      </c>
      <c r="F865" s="107" t="s">
        <v>1045</v>
      </c>
      <c r="G865" s="100"/>
      <c r="H865" s="100" t="s">
        <v>1249</v>
      </c>
      <c r="I865" s="103">
        <v>0.5416666666666666</v>
      </c>
      <c r="J865" s="103">
        <v>0.5833333333333334</v>
      </c>
      <c r="K865" s="100" t="s">
        <v>1228</v>
      </c>
      <c r="L865" s="100" t="s">
        <v>1242</v>
      </c>
      <c r="M865" s="100" t="s">
        <v>1251</v>
      </c>
      <c r="O865" s="100"/>
      <c r="P865" s="99"/>
      <c r="Q865" s="99"/>
      <c r="R865" s="99"/>
      <c r="S865" s="99"/>
      <c r="T865" s="99"/>
      <c r="U865" s="99"/>
      <c r="V865" s="99"/>
      <c r="W865" s="99"/>
      <c r="X865" s="99"/>
      <c r="Y865" s="99"/>
    </row>
    <row r="866" ht="15.75" customHeight="1">
      <c r="A866" s="100" t="s">
        <v>1224</v>
      </c>
      <c r="B866" s="100"/>
      <c r="C866" s="100" t="s">
        <v>1225</v>
      </c>
      <c r="D866" s="101">
        <v>447188.0</v>
      </c>
      <c r="E866" s="100" t="s">
        <v>1226</v>
      </c>
      <c r="F866" s="107" t="s">
        <v>1045</v>
      </c>
      <c r="G866" s="100"/>
      <c r="H866" s="100" t="s">
        <v>1227</v>
      </c>
      <c r="I866" s="103">
        <v>0.625</v>
      </c>
      <c r="J866" s="103">
        <v>0.75</v>
      </c>
      <c r="K866" s="100" t="s">
        <v>1228</v>
      </c>
      <c r="L866" s="100" t="s">
        <v>1229</v>
      </c>
      <c r="M866" s="100" t="s">
        <v>1251</v>
      </c>
      <c r="O866" s="100"/>
      <c r="P866" s="99"/>
      <c r="Q866" s="99"/>
      <c r="R866" s="99"/>
      <c r="S866" s="99"/>
      <c r="T866" s="99"/>
      <c r="U866" s="99"/>
      <c r="V866" s="99"/>
      <c r="W866" s="99"/>
      <c r="X866" s="99"/>
      <c r="Y866" s="99"/>
    </row>
    <row r="867" ht="15.75" customHeight="1">
      <c r="A867" s="100" t="s">
        <v>1224</v>
      </c>
      <c r="B867" s="100"/>
      <c r="C867" s="100" t="s">
        <v>1231</v>
      </c>
      <c r="D867" s="101">
        <v>456053.0</v>
      </c>
      <c r="E867" s="100" t="s">
        <v>1232</v>
      </c>
      <c r="F867" s="107" t="s">
        <v>1045</v>
      </c>
      <c r="G867" s="100"/>
      <c r="H867" s="100" t="s">
        <v>1227</v>
      </c>
      <c r="I867" s="103">
        <v>0.6875</v>
      </c>
      <c r="J867" s="103">
        <v>0.7291666666666666</v>
      </c>
      <c r="K867" s="100" t="s">
        <v>1228</v>
      </c>
      <c r="L867" s="100" t="s">
        <v>1233</v>
      </c>
      <c r="M867" s="100" t="s">
        <v>1251</v>
      </c>
      <c r="O867" s="100"/>
      <c r="P867" s="99"/>
      <c r="Q867" s="99"/>
      <c r="R867" s="99"/>
      <c r="S867" s="99"/>
      <c r="T867" s="99"/>
      <c r="U867" s="99"/>
      <c r="V867" s="99"/>
      <c r="W867" s="99"/>
      <c r="X867" s="99"/>
      <c r="Y867" s="99"/>
    </row>
    <row r="868" ht="15.75" customHeight="1">
      <c r="A868" s="100" t="s">
        <v>1252</v>
      </c>
      <c r="B868" s="100" t="s">
        <v>1253</v>
      </c>
      <c r="C868" s="100" t="s">
        <v>1254</v>
      </c>
      <c r="D868" s="101">
        <v>445699.0</v>
      </c>
      <c r="E868" s="100" t="s">
        <v>1255</v>
      </c>
      <c r="F868" s="100" t="s">
        <v>1256</v>
      </c>
      <c r="G868" s="100" t="s">
        <v>866</v>
      </c>
      <c r="H868" s="100" t="s">
        <v>822</v>
      </c>
      <c r="I868" s="103">
        <v>0.7291666666666666</v>
      </c>
      <c r="J868" s="103">
        <v>0.8125</v>
      </c>
      <c r="K868" s="100" t="s">
        <v>1228</v>
      </c>
      <c r="L868" s="100" t="s">
        <v>1229</v>
      </c>
      <c r="M868" s="100" t="s">
        <v>298</v>
      </c>
      <c r="N868" s="100"/>
      <c r="O868" s="100"/>
      <c r="P868" s="99"/>
      <c r="Q868" s="99"/>
      <c r="R868" s="99"/>
      <c r="S868" s="99"/>
      <c r="T868" s="99"/>
      <c r="U868" s="99"/>
      <c r="V868" s="99"/>
      <c r="W868" s="99"/>
      <c r="X868" s="99"/>
      <c r="Y868" s="99"/>
    </row>
    <row r="869" ht="15.75" customHeight="1">
      <c r="A869" s="100" t="s">
        <v>1252</v>
      </c>
      <c r="C869" s="100" t="s">
        <v>1257</v>
      </c>
      <c r="D869" s="101">
        <v>456110.0</v>
      </c>
      <c r="E869" s="100" t="s">
        <v>1255</v>
      </c>
      <c r="F869" s="107" t="s">
        <v>1045</v>
      </c>
      <c r="G869" s="100" t="s">
        <v>1046</v>
      </c>
      <c r="H869" s="100" t="s">
        <v>1047</v>
      </c>
      <c r="I869" s="103">
        <v>0.7083333333333334</v>
      </c>
      <c r="J869" s="103">
        <v>0.7916666666666666</v>
      </c>
      <c r="K869" s="100" t="s">
        <v>1228</v>
      </c>
      <c r="L869" s="100" t="s">
        <v>1233</v>
      </c>
      <c r="M869" s="100" t="s">
        <v>976</v>
      </c>
      <c r="O869" s="100"/>
      <c r="P869" s="99"/>
      <c r="Q869" s="99"/>
      <c r="R869" s="99"/>
      <c r="S869" s="99"/>
      <c r="T869" s="99"/>
      <c r="U869" s="99"/>
      <c r="V869" s="99"/>
      <c r="W869" s="99"/>
      <c r="X869" s="99"/>
      <c r="Y869" s="99"/>
    </row>
    <row r="870" ht="15.75" customHeight="1">
      <c r="A870" s="100" t="s">
        <v>1252</v>
      </c>
      <c r="B870" s="100" t="s">
        <v>1258</v>
      </c>
      <c r="C870" s="100" t="s">
        <v>1259</v>
      </c>
      <c r="D870" s="101">
        <v>445716.0</v>
      </c>
      <c r="E870" s="100" t="s">
        <v>1255</v>
      </c>
      <c r="F870" s="100" t="s">
        <v>1260</v>
      </c>
      <c r="G870" s="100" t="s">
        <v>866</v>
      </c>
      <c r="H870" s="100" t="s">
        <v>832</v>
      </c>
      <c r="I870" s="103">
        <v>0.7291666666666666</v>
      </c>
      <c r="J870" s="103">
        <v>0.8125</v>
      </c>
      <c r="K870" s="100" t="s">
        <v>1228</v>
      </c>
      <c r="L870" s="100" t="s">
        <v>1229</v>
      </c>
      <c r="M870" s="100" t="s">
        <v>298</v>
      </c>
      <c r="N870" s="100"/>
      <c r="O870" s="100"/>
      <c r="P870" s="99"/>
      <c r="Q870" s="99"/>
      <c r="R870" s="99"/>
      <c r="S870" s="99"/>
      <c r="T870" s="99"/>
      <c r="U870" s="99"/>
      <c r="V870" s="99"/>
      <c r="W870" s="99"/>
      <c r="X870" s="99"/>
      <c r="Y870" s="99"/>
    </row>
    <row r="871" ht="15.75" customHeight="1">
      <c r="A871" s="100" t="s">
        <v>1252</v>
      </c>
      <c r="B871" s="100" t="s">
        <v>1261</v>
      </c>
      <c r="C871" s="100" t="s">
        <v>1262</v>
      </c>
      <c r="D871" s="101">
        <v>445723.0</v>
      </c>
      <c r="E871" s="100" t="s">
        <v>1255</v>
      </c>
      <c r="F871" s="100" t="s">
        <v>1263</v>
      </c>
      <c r="G871" s="100" t="s">
        <v>866</v>
      </c>
      <c r="H871" s="100" t="s">
        <v>800</v>
      </c>
      <c r="I871" s="103">
        <v>0.5833333333333334</v>
      </c>
      <c r="J871" s="103">
        <v>0.6458333333333334</v>
      </c>
      <c r="K871" s="100" t="s">
        <v>1228</v>
      </c>
      <c r="L871" s="100" t="s">
        <v>1233</v>
      </c>
      <c r="P871" s="99"/>
      <c r="Q871" s="99"/>
      <c r="R871" s="99"/>
      <c r="S871" s="99"/>
      <c r="T871" s="99"/>
      <c r="U871" s="99"/>
      <c r="V871" s="99"/>
      <c r="W871" s="99"/>
      <c r="X871" s="99"/>
      <c r="Y871" s="99"/>
    </row>
    <row r="872" ht="15.75" customHeight="1">
      <c r="A872" s="100" t="s">
        <v>1252</v>
      </c>
      <c r="B872" s="100" t="s">
        <v>1253</v>
      </c>
      <c r="C872" s="100" t="s">
        <v>1254</v>
      </c>
      <c r="D872" s="101">
        <v>459746.0</v>
      </c>
      <c r="E872" s="100" t="s">
        <v>1255</v>
      </c>
      <c r="F872" s="100" t="s">
        <v>1264</v>
      </c>
      <c r="G872" s="100" t="s">
        <v>1265</v>
      </c>
      <c r="H872" s="100" t="s">
        <v>822</v>
      </c>
      <c r="I872" s="103">
        <v>0.7291666666666666</v>
      </c>
      <c r="J872" s="103">
        <v>0.8125</v>
      </c>
      <c r="K872" s="100" t="s">
        <v>1228</v>
      </c>
      <c r="L872" s="100" t="s">
        <v>1229</v>
      </c>
      <c r="M872" s="100" t="s">
        <v>298</v>
      </c>
      <c r="N872" s="100"/>
      <c r="O872" s="100"/>
      <c r="P872" s="99"/>
      <c r="Q872" s="99"/>
      <c r="R872" s="99"/>
      <c r="S872" s="99"/>
      <c r="T872" s="99"/>
      <c r="U872" s="99"/>
      <c r="V872" s="99"/>
      <c r="W872" s="99"/>
      <c r="X872" s="99"/>
      <c r="Y872" s="99"/>
    </row>
    <row r="873" ht="15.75" customHeight="1">
      <c r="A873" s="100" t="s">
        <v>1252</v>
      </c>
      <c r="C873" s="100" t="s">
        <v>1266</v>
      </c>
      <c r="D873" s="101">
        <v>460951.0</v>
      </c>
      <c r="E873" s="100" t="s">
        <v>1255</v>
      </c>
      <c r="F873" s="107" t="s">
        <v>1045</v>
      </c>
      <c r="G873" s="100" t="s">
        <v>1046</v>
      </c>
      <c r="H873" s="100" t="s">
        <v>1054</v>
      </c>
      <c r="I873" s="103">
        <v>0.7083333333333334</v>
      </c>
      <c r="J873" s="103">
        <v>0.7916666666666666</v>
      </c>
      <c r="K873" s="100" t="s">
        <v>1228</v>
      </c>
      <c r="L873" s="100" t="s">
        <v>1233</v>
      </c>
      <c r="M873" s="100" t="s">
        <v>1074</v>
      </c>
      <c r="O873" s="100"/>
      <c r="P873" s="99"/>
      <c r="Q873" s="99"/>
      <c r="R873" s="99"/>
      <c r="S873" s="99"/>
      <c r="T873" s="99"/>
      <c r="U873" s="99"/>
      <c r="V873" s="99"/>
      <c r="W873" s="99"/>
      <c r="X873" s="99"/>
      <c r="Y873" s="99"/>
    </row>
    <row r="874" ht="15.75" customHeight="1">
      <c r="A874" s="100" t="s">
        <v>1252</v>
      </c>
      <c r="C874" s="100" t="s">
        <v>1267</v>
      </c>
      <c r="D874" s="101">
        <v>456112.0</v>
      </c>
      <c r="E874" s="100" t="s">
        <v>1255</v>
      </c>
      <c r="F874" s="107" t="s">
        <v>1045</v>
      </c>
      <c r="G874" s="100" t="s">
        <v>1046</v>
      </c>
      <c r="H874" s="100" t="s">
        <v>1047</v>
      </c>
      <c r="I874" s="103">
        <v>0.7083333333333334</v>
      </c>
      <c r="J874" s="103">
        <v>0.7916666666666666</v>
      </c>
      <c r="K874" s="100" t="s">
        <v>1228</v>
      </c>
      <c r="L874" s="100" t="s">
        <v>1233</v>
      </c>
      <c r="M874" s="100" t="s">
        <v>888</v>
      </c>
      <c r="O874" s="100"/>
      <c r="P874" s="99"/>
      <c r="Q874" s="99"/>
      <c r="R874" s="99"/>
      <c r="S874" s="99"/>
      <c r="T874" s="99"/>
      <c r="U874" s="99"/>
      <c r="V874" s="99"/>
      <c r="W874" s="99"/>
      <c r="X874" s="99"/>
      <c r="Y874" s="99"/>
    </row>
    <row r="875" ht="15.75" customHeight="1">
      <c r="A875" s="100" t="s">
        <v>1268</v>
      </c>
      <c r="B875" s="100" t="s">
        <v>1269</v>
      </c>
      <c r="C875" s="100" t="s">
        <v>1270</v>
      </c>
      <c r="D875" s="101">
        <v>444150.0</v>
      </c>
      <c r="E875" s="100" t="s">
        <v>908</v>
      </c>
      <c r="F875" s="107" t="s">
        <v>1045</v>
      </c>
      <c r="G875" s="100" t="s">
        <v>1046</v>
      </c>
      <c r="H875" s="100" t="s">
        <v>1047</v>
      </c>
      <c r="I875" s="103">
        <v>0.375</v>
      </c>
      <c r="J875" s="103">
        <v>0.6666666666666666</v>
      </c>
      <c r="K875" s="100" t="s">
        <v>1271</v>
      </c>
      <c r="L875" s="100" t="s">
        <v>1272</v>
      </c>
      <c r="M875" s="100" t="s">
        <v>1091</v>
      </c>
      <c r="O875" s="100"/>
      <c r="P875" s="99"/>
      <c r="Q875" s="99"/>
      <c r="R875" s="99"/>
      <c r="S875" s="99"/>
      <c r="T875" s="99"/>
      <c r="U875" s="99"/>
      <c r="V875" s="99"/>
      <c r="W875" s="99"/>
      <c r="X875" s="99"/>
      <c r="Y875" s="99"/>
    </row>
    <row r="876" ht="15.75" customHeight="1">
      <c r="A876" s="100" t="s">
        <v>1268</v>
      </c>
      <c r="B876" s="100" t="s">
        <v>1269</v>
      </c>
      <c r="C876" s="100" t="s">
        <v>1270</v>
      </c>
      <c r="D876" s="101">
        <v>444163.0</v>
      </c>
      <c r="E876" s="100" t="s">
        <v>908</v>
      </c>
      <c r="F876" s="107" t="s">
        <v>1045</v>
      </c>
      <c r="G876" s="100" t="s">
        <v>1046</v>
      </c>
      <c r="H876" s="100" t="s">
        <v>1047</v>
      </c>
      <c r="I876" s="103">
        <v>0.375</v>
      </c>
      <c r="J876" s="103">
        <v>0.6666666666666666</v>
      </c>
      <c r="K876" s="100" t="s">
        <v>1271</v>
      </c>
      <c r="L876" s="100" t="s">
        <v>1272</v>
      </c>
      <c r="M876" s="100" t="s">
        <v>1091</v>
      </c>
      <c r="O876" s="100"/>
      <c r="P876" s="99"/>
      <c r="Q876" s="99"/>
      <c r="R876" s="99"/>
      <c r="S876" s="99"/>
      <c r="T876" s="99"/>
      <c r="U876" s="99"/>
      <c r="V876" s="99"/>
      <c r="W876" s="99"/>
      <c r="X876" s="99"/>
      <c r="Y876" s="99"/>
    </row>
    <row r="877" ht="15.75" customHeight="1">
      <c r="A877" s="100" t="s">
        <v>1268</v>
      </c>
      <c r="B877" s="100" t="s">
        <v>1269</v>
      </c>
      <c r="C877" s="100" t="s">
        <v>1270</v>
      </c>
      <c r="D877" s="101">
        <v>444151.0</v>
      </c>
      <c r="E877" s="100" t="s">
        <v>908</v>
      </c>
      <c r="F877" s="107" t="s">
        <v>1045</v>
      </c>
      <c r="G877" s="100" t="s">
        <v>1046</v>
      </c>
      <c r="H877" s="100" t="s">
        <v>1047</v>
      </c>
      <c r="I877" s="103">
        <v>0.375</v>
      </c>
      <c r="J877" s="103">
        <v>0.6666666666666666</v>
      </c>
      <c r="K877" s="100" t="s">
        <v>1271</v>
      </c>
      <c r="L877" s="100" t="s">
        <v>1272</v>
      </c>
      <c r="M877" s="100" t="s">
        <v>1091</v>
      </c>
      <c r="O877" s="100"/>
      <c r="P877" s="99"/>
      <c r="Q877" s="99"/>
      <c r="R877" s="99"/>
      <c r="S877" s="99"/>
      <c r="T877" s="99"/>
      <c r="U877" s="99"/>
      <c r="V877" s="99"/>
      <c r="W877" s="99"/>
      <c r="X877" s="99"/>
      <c r="Y877" s="99"/>
    </row>
    <row r="878" ht="15.75" customHeight="1">
      <c r="A878" s="100" t="s">
        <v>1268</v>
      </c>
      <c r="B878" s="100" t="s">
        <v>1269</v>
      </c>
      <c r="C878" s="100" t="s">
        <v>1270</v>
      </c>
      <c r="D878" s="101">
        <v>444159.0</v>
      </c>
      <c r="E878" s="100" t="s">
        <v>908</v>
      </c>
      <c r="F878" s="107" t="s">
        <v>1045</v>
      </c>
      <c r="G878" s="100" t="s">
        <v>1046</v>
      </c>
      <c r="H878" s="100" t="s">
        <v>1047</v>
      </c>
      <c r="I878" s="103">
        <v>0.375</v>
      </c>
      <c r="J878" s="103">
        <v>0.6666666666666666</v>
      </c>
      <c r="K878" s="100" t="s">
        <v>1271</v>
      </c>
      <c r="L878" s="100" t="s">
        <v>1272</v>
      </c>
      <c r="M878" s="100" t="s">
        <v>1091</v>
      </c>
      <c r="O878" s="100"/>
      <c r="P878" s="99"/>
      <c r="Q878" s="99"/>
      <c r="R878" s="99"/>
      <c r="S878" s="99"/>
      <c r="T878" s="99"/>
      <c r="U878" s="99"/>
      <c r="V878" s="99"/>
      <c r="W878" s="99"/>
      <c r="X878" s="99"/>
      <c r="Y878" s="99"/>
    </row>
    <row r="879" ht="15.75" customHeight="1">
      <c r="A879" s="100" t="s">
        <v>1268</v>
      </c>
      <c r="B879" s="100" t="s">
        <v>1269</v>
      </c>
      <c r="C879" s="100" t="s">
        <v>1270</v>
      </c>
      <c r="D879" s="101">
        <v>444164.0</v>
      </c>
      <c r="E879" s="100" t="s">
        <v>908</v>
      </c>
      <c r="F879" s="107" t="s">
        <v>1045</v>
      </c>
      <c r="G879" s="100" t="s">
        <v>1046</v>
      </c>
      <c r="H879" s="100" t="s">
        <v>1047</v>
      </c>
      <c r="I879" s="103">
        <v>0.375</v>
      </c>
      <c r="J879" s="103">
        <v>0.6666666666666666</v>
      </c>
      <c r="K879" s="100" t="s">
        <v>1271</v>
      </c>
      <c r="L879" s="100" t="s">
        <v>1272</v>
      </c>
      <c r="M879" s="100" t="s">
        <v>1028</v>
      </c>
      <c r="O879" s="100"/>
      <c r="P879" s="99"/>
      <c r="Q879" s="99"/>
      <c r="R879" s="99"/>
      <c r="S879" s="99"/>
      <c r="T879" s="99"/>
      <c r="U879" s="99"/>
      <c r="V879" s="99"/>
      <c r="W879" s="99"/>
      <c r="X879" s="99"/>
      <c r="Y879" s="99"/>
    </row>
    <row r="880" ht="15.75" customHeight="1">
      <c r="A880" s="100" t="s">
        <v>1273</v>
      </c>
      <c r="B880" s="100" t="s">
        <v>1274</v>
      </c>
      <c r="C880" s="100" t="s">
        <v>1275</v>
      </c>
      <c r="D880" s="101">
        <v>416781.0</v>
      </c>
      <c r="E880" s="100" t="s">
        <v>908</v>
      </c>
      <c r="F880" s="107" t="s">
        <v>1045</v>
      </c>
      <c r="G880" s="100" t="s">
        <v>1046</v>
      </c>
      <c r="H880" s="100" t="s">
        <v>811</v>
      </c>
      <c r="I880" s="103">
        <v>0.375</v>
      </c>
      <c r="J880" s="103">
        <v>0.6666666666666666</v>
      </c>
      <c r="K880" s="100" t="s">
        <v>1276</v>
      </c>
      <c r="L880" s="100" t="s">
        <v>1277</v>
      </c>
      <c r="M880" s="100" t="s">
        <v>1071</v>
      </c>
      <c r="O880" s="100"/>
      <c r="P880" s="99"/>
      <c r="Q880" s="99"/>
      <c r="R880" s="99"/>
      <c r="S880" s="99"/>
      <c r="T880" s="99"/>
      <c r="U880" s="99"/>
      <c r="V880" s="99"/>
      <c r="W880" s="99"/>
      <c r="X880" s="99"/>
      <c r="Y880" s="99"/>
    </row>
    <row r="881" ht="15.75" customHeight="1">
      <c r="A881" s="100" t="s">
        <v>1273</v>
      </c>
      <c r="B881" s="100" t="s">
        <v>1278</v>
      </c>
      <c r="C881" s="100" t="s">
        <v>1279</v>
      </c>
      <c r="D881" s="101">
        <v>416389.0</v>
      </c>
      <c r="E881" s="100" t="s">
        <v>908</v>
      </c>
      <c r="F881" s="107" t="s">
        <v>1045</v>
      </c>
      <c r="G881" s="100" t="s">
        <v>1046</v>
      </c>
      <c r="H881" s="100" t="s">
        <v>811</v>
      </c>
      <c r="I881" s="103">
        <v>0.375</v>
      </c>
      <c r="J881" s="103">
        <v>0.6666666666666666</v>
      </c>
      <c r="K881" s="100" t="s">
        <v>1276</v>
      </c>
      <c r="L881" s="100" t="s">
        <v>1280</v>
      </c>
      <c r="M881" s="100" t="s">
        <v>1091</v>
      </c>
      <c r="O881" s="100"/>
      <c r="P881" s="99"/>
      <c r="Q881" s="99"/>
      <c r="R881" s="99"/>
      <c r="S881" s="99"/>
      <c r="T881" s="99"/>
      <c r="U881" s="99"/>
      <c r="V881" s="99"/>
      <c r="W881" s="99"/>
      <c r="X881" s="99"/>
      <c r="Y881" s="99"/>
    </row>
    <row r="882" ht="15.75" customHeight="1">
      <c r="A882" s="100" t="s">
        <v>1273</v>
      </c>
      <c r="B882" s="100" t="s">
        <v>1278</v>
      </c>
      <c r="C882" s="100" t="s">
        <v>1279</v>
      </c>
      <c r="D882" s="101">
        <v>416265.0</v>
      </c>
      <c r="E882" s="100" t="s">
        <v>908</v>
      </c>
      <c r="F882" s="107" t="s">
        <v>1045</v>
      </c>
      <c r="G882" s="100" t="s">
        <v>1046</v>
      </c>
      <c r="H882" s="100" t="s">
        <v>811</v>
      </c>
      <c r="I882" s="103">
        <v>0.375</v>
      </c>
      <c r="J882" s="103">
        <v>0.6666666666666666</v>
      </c>
      <c r="K882" s="100" t="s">
        <v>1276</v>
      </c>
      <c r="L882" s="100" t="s">
        <v>1068</v>
      </c>
      <c r="M882" s="100" t="s">
        <v>1148</v>
      </c>
      <c r="O882" s="100"/>
      <c r="P882" s="99"/>
      <c r="Q882" s="99"/>
      <c r="R882" s="99"/>
      <c r="S882" s="99"/>
      <c r="T882" s="99"/>
      <c r="U882" s="99"/>
      <c r="V882" s="99"/>
      <c r="W882" s="99"/>
      <c r="X882" s="99"/>
      <c r="Y882" s="99"/>
    </row>
    <row r="883" ht="15.75" customHeight="1">
      <c r="A883" s="100" t="s">
        <v>1273</v>
      </c>
      <c r="B883" s="100" t="s">
        <v>1278</v>
      </c>
      <c r="C883" s="100" t="s">
        <v>1279</v>
      </c>
      <c r="D883" s="101">
        <v>416294.0</v>
      </c>
      <c r="E883" s="100" t="s">
        <v>908</v>
      </c>
      <c r="F883" s="107" t="s">
        <v>1045</v>
      </c>
      <c r="G883" s="100" t="s">
        <v>1046</v>
      </c>
      <c r="H883" s="100" t="s">
        <v>811</v>
      </c>
      <c r="I883" s="103">
        <v>0.375</v>
      </c>
      <c r="J883" s="103">
        <v>0.6666666666666666</v>
      </c>
      <c r="K883" s="100" t="s">
        <v>1276</v>
      </c>
      <c r="L883" s="100" t="s">
        <v>983</v>
      </c>
      <c r="M883" s="100" t="s">
        <v>1067</v>
      </c>
      <c r="O883" s="100"/>
      <c r="P883" s="99"/>
      <c r="Q883" s="99"/>
      <c r="R883" s="99"/>
      <c r="S883" s="99"/>
      <c r="T883" s="99"/>
      <c r="U883" s="99"/>
      <c r="V883" s="99"/>
      <c r="W883" s="99"/>
      <c r="X883" s="99"/>
      <c r="Y883" s="99"/>
    </row>
    <row r="884" ht="15.75" customHeight="1">
      <c r="A884" s="100" t="s">
        <v>1273</v>
      </c>
      <c r="B884" s="100" t="s">
        <v>1278</v>
      </c>
      <c r="C884" s="100" t="s">
        <v>1279</v>
      </c>
      <c r="D884" s="101">
        <v>416269.0</v>
      </c>
      <c r="E884" s="100" t="s">
        <v>908</v>
      </c>
      <c r="F884" s="107" t="s">
        <v>1045</v>
      </c>
      <c r="G884" s="100" t="s">
        <v>1046</v>
      </c>
      <c r="H884" s="100" t="s">
        <v>1047</v>
      </c>
      <c r="I884" s="103">
        <v>0.375</v>
      </c>
      <c r="J884" s="103">
        <v>0.6666666666666666</v>
      </c>
      <c r="K884" s="100" t="s">
        <v>1276</v>
      </c>
      <c r="L884" s="100" t="s">
        <v>922</v>
      </c>
      <c r="M884" s="100" t="s">
        <v>976</v>
      </c>
      <c r="O884" s="100"/>
      <c r="P884" s="99"/>
      <c r="Q884" s="99"/>
      <c r="R884" s="99"/>
      <c r="S884" s="99"/>
      <c r="T884" s="99"/>
      <c r="U884" s="99"/>
      <c r="V884" s="99"/>
      <c r="W884" s="99"/>
      <c r="X884" s="99"/>
      <c r="Y884" s="99"/>
    </row>
    <row r="885" ht="15.75" customHeight="1">
      <c r="A885" s="100" t="s">
        <v>1273</v>
      </c>
      <c r="B885" s="100" t="s">
        <v>1278</v>
      </c>
      <c r="C885" s="100" t="s">
        <v>1279</v>
      </c>
      <c r="D885" s="101">
        <v>416249.0</v>
      </c>
      <c r="E885" s="100" t="s">
        <v>908</v>
      </c>
      <c r="F885" s="107" t="s">
        <v>1045</v>
      </c>
      <c r="G885" s="100" t="s">
        <v>1046</v>
      </c>
      <c r="H885" s="100" t="s">
        <v>811</v>
      </c>
      <c r="I885" s="103">
        <v>0.375</v>
      </c>
      <c r="J885" s="103">
        <v>0.6666666666666666</v>
      </c>
      <c r="K885" s="100" t="s">
        <v>1276</v>
      </c>
      <c r="L885" s="100" t="s">
        <v>805</v>
      </c>
      <c r="M885" s="100" t="s">
        <v>1281</v>
      </c>
      <c r="O885" s="100"/>
      <c r="P885" s="99"/>
      <c r="Q885" s="99"/>
      <c r="R885" s="99"/>
      <c r="S885" s="99"/>
      <c r="T885" s="99"/>
      <c r="U885" s="99"/>
      <c r="V885" s="99"/>
      <c r="W885" s="99"/>
      <c r="X885" s="99"/>
      <c r="Y885" s="99"/>
    </row>
    <row r="886" ht="15.75" customHeight="1">
      <c r="A886" s="100" t="s">
        <v>1273</v>
      </c>
      <c r="B886" s="100" t="s">
        <v>1274</v>
      </c>
      <c r="C886" s="100" t="s">
        <v>1275</v>
      </c>
      <c r="D886" s="101">
        <v>416783.0</v>
      </c>
      <c r="E886" s="100" t="s">
        <v>908</v>
      </c>
      <c r="F886" s="107" t="s">
        <v>1045</v>
      </c>
      <c r="G886" s="100" t="s">
        <v>1046</v>
      </c>
      <c r="H886" s="100" t="s">
        <v>822</v>
      </c>
      <c r="I886" s="103">
        <v>0.375</v>
      </c>
      <c r="J886" s="103">
        <v>0.6666666666666666</v>
      </c>
      <c r="K886" s="100" t="s">
        <v>1276</v>
      </c>
      <c r="L886" s="100" t="s">
        <v>1277</v>
      </c>
      <c r="M886" s="100" t="s">
        <v>1078</v>
      </c>
      <c r="O886" s="100"/>
      <c r="P886" s="99"/>
      <c r="Q886" s="99"/>
      <c r="R886" s="99"/>
      <c r="S886" s="99"/>
      <c r="T886" s="99"/>
      <c r="U886" s="99"/>
      <c r="V886" s="99"/>
      <c r="W886" s="99"/>
      <c r="X886" s="99"/>
      <c r="Y886" s="99"/>
    </row>
    <row r="887" ht="15.75" customHeight="1">
      <c r="A887" s="100" t="s">
        <v>1273</v>
      </c>
      <c r="B887" s="100" t="s">
        <v>1278</v>
      </c>
      <c r="C887" s="100" t="s">
        <v>1279</v>
      </c>
      <c r="D887" s="101">
        <v>416299.0</v>
      </c>
      <c r="E887" s="100" t="s">
        <v>908</v>
      </c>
      <c r="F887" s="107" t="s">
        <v>1045</v>
      </c>
      <c r="G887" s="100" t="s">
        <v>1046</v>
      </c>
      <c r="H887" s="100" t="s">
        <v>822</v>
      </c>
      <c r="I887" s="103">
        <v>0.375</v>
      </c>
      <c r="J887" s="103">
        <v>0.6666666666666666</v>
      </c>
      <c r="K887" s="100" t="s">
        <v>1276</v>
      </c>
      <c r="L887" s="100" t="s">
        <v>983</v>
      </c>
      <c r="M887" s="100" t="s">
        <v>1067</v>
      </c>
      <c r="O887" s="100"/>
      <c r="P887" s="99"/>
      <c r="Q887" s="99"/>
      <c r="R887" s="99"/>
      <c r="S887" s="99"/>
      <c r="T887" s="99"/>
      <c r="U887" s="99"/>
      <c r="V887" s="99"/>
      <c r="W887" s="99"/>
      <c r="X887" s="99"/>
      <c r="Y887" s="99"/>
    </row>
    <row r="888" ht="15.75" customHeight="1">
      <c r="A888" s="100" t="s">
        <v>1273</v>
      </c>
      <c r="B888" s="100" t="s">
        <v>1278</v>
      </c>
      <c r="C888" s="100" t="s">
        <v>1279</v>
      </c>
      <c r="D888" s="101">
        <v>416270.0</v>
      </c>
      <c r="E888" s="100" t="s">
        <v>908</v>
      </c>
      <c r="F888" s="107" t="s">
        <v>1045</v>
      </c>
      <c r="G888" s="100" t="s">
        <v>1046</v>
      </c>
      <c r="H888" s="100" t="s">
        <v>1047</v>
      </c>
      <c r="I888" s="103">
        <v>0.375</v>
      </c>
      <c r="J888" s="103">
        <v>0.6666666666666666</v>
      </c>
      <c r="K888" s="100" t="s">
        <v>1276</v>
      </c>
      <c r="L888" s="100" t="s">
        <v>922</v>
      </c>
      <c r="M888" s="100" t="s">
        <v>411</v>
      </c>
      <c r="P888" s="99"/>
      <c r="Q888" s="99"/>
      <c r="R888" s="99"/>
      <c r="S888" s="99"/>
      <c r="T888" s="99"/>
      <c r="U888" s="99"/>
      <c r="V888" s="99"/>
      <c r="W888" s="99"/>
      <c r="X888" s="99"/>
      <c r="Y888" s="99"/>
    </row>
    <row r="889" ht="15.75" customHeight="1">
      <c r="A889" s="100" t="s">
        <v>1273</v>
      </c>
      <c r="B889" s="100" t="s">
        <v>1278</v>
      </c>
      <c r="C889" s="100" t="s">
        <v>1279</v>
      </c>
      <c r="D889" s="101">
        <v>416254.0</v>
      </c>
      <c r="E889" s="100" t="s">
        <v>908</v>
      </c>
      <c r="F889" s="107" t="s">
        <v>1045</v>
      </c>
      <c r="G889" s="100" t="s">
        <v>1046</v>
      </c>
      <c r="H889" s="100" t="s">
        <v>822</v>
      </c>
      <c r="I889" s="103">
        <v>0.375</v>
      </c>
      <c r="J889" s="103">
        <v>0.6666666666666666</v>
      </c>
      <c r="K889" s="100" t="s">
        <v>1276</v>
      </c>
      <c r="L889" s="100" t="s">
        <v>805</v>
      </c>
      <c r="M889" s="100" t="s">
        <v>1028</v>
      </c>
      <c r="O889" s="100"/>
      <c r="P889" s="99"/>
      <c r="Q889" s="99"/>
      <c r="R889" s="99"/>
      <c r="S889" s="99"/>
      <c r="T889" s="99"/>
      <c r="U889" s="99"/>
      <c r="V889" s="99"/>
      <c r="W889" s="99"/>
      <c r="X889" s="99"/>
      <c r="Y889" s="99"/>
    </row>
    <row r="890" ht="15.75" customHeight="1">
      <c r="A890" s="100" t="s">
        <v>1273</v>
      </c>
      <c r="B890" s="100" t="s">
        <v>1278</v>
      </c>
      <c r="C890" s="100" t="s">
        <v>1279</v>
      </c>
      <c r="D890" s="101">
        <v>416289.0</v>
      </c>
      <c r="E890" s="100" t="s">
        <v>908</v>
      </c>
      <c r="F890" s="107" t="s">
        <v>1045</v>
      </c>
      <c r="G890" s="100" t="s">
        <v>1046</v>
      </c>
      <c r="H890" s="100" t="s">
        <v>822</v>
      </c>
      <c r="I890" s="103">
        <v>0.375</v>
      </c>
      <c r="J890" s="103">
        <v>0.6666666666666666</v>
      </c>
      <c r="K890" s="100" t="s">
        <v>1276</v>
      </c>
      <c r="L890" s="100" t="s">
        <v>1068</v>
      </c>
      <c r="M890" s="100" t="s">
        <v>1028</v>
      </c>
      <c r="O890" s="100"/>
      <c r="P890" s="99"/>
      <c r="Q890" s="99"/>
      <c r="R890" s="99"/>
      <c r="S890" s="99"/>
      <c r="T890" s="99"/>
      <c r="U890" s="99"/>
      <c r="V890" s="99"/>
      <c r="W890" s="99"/>
      <c r="X890" s="99"/>
      <c r="Y890" s="99"/>
    </row>
    <row r="891" ht="15.75" customHeight="1">
      <c r="A891" s="100" t="s">
        <v>1273</v>
      </c>
      <c r="B891" s="100" t="s">
        <v>1278</v>
      </c>
      <c r="C891" s="100" t="s">
        <v>1279</v>
      </c>
      <c r="D891" s="101">
        <v>416396.0</v>
      </c>
      <c r="E891" s="100" t="s">
        <v>908</v>
      </c>
      <c r="F891" s="107" t="s">
        <v>1045</v>
      </c>
      <c r="G891" s="100" t="s">
        <v>1046</v>
      </c>
      <c r="H891" s="100" t="s">
        <v>822</v>
      </c>
      <c r="I891" s="103">
        <v>0.375</v>
      </c>
      <c r="J891" s="103">
        <v>0.6666666666666666</v>
      </c>
      <c r="K891" s="100" t="s">
        <v>1276</v>
      </c>
      <c r="L891" s="100" t="s">
        <v>1280</v>
      </c>
      <c r="M891" s="100" t="s">
        <v>1132</v>
      </c>
      <c r="O891" s="100"/>
      <c r="P891" s="99"/>
      <c r="Q891" s="99"/>
      <c r="R891" s="99"/>
      <c r="S891" s="99"/>
      <c r="T891" s="99"/>
      <c r="U891" s="99"/>
      <c r="V891" s="99"/>
      <c r="W891" s="99"/>
      <c r="X891" s="99"/>
      <c r="Y891" s="99"/>
    </row>
    <row r="892" ht="15.75" customHeight="1">
      <c r="A892" s="100" t="s">
        <v>1273</v>
      </c>
      <c r="B892" s="100" t="s">
        <v>1274</v>
      </c>
      <c r="C892" s="100" t="s">
        <v>1275</v>
      </c>
      <c r="D892" s="101">
        <v>416784.0</v>
      </c>
      <c r="E892" s="100" t="s">
        <v>908</v>
      </c>
      <c r="F892" s="107" t="s">
        <v>1045</v>
      </c>
      <c r="G892" s="100" t="s">
        <v>1046</v>
      </c>
      <c r="H892" s="100" t="s">
        <v>811</v>
      </c>
      <c r="I892" s="103">
        <v>0.375</v>
      </c>
      <c r="J892" s="103">
        <v>0.6666666666666666</v>
      </c>
      <c r="K892" s="100" t="s">
        <v>1276</v>
      </c>
      <c r="L892" s="100" t="s">
        <v>1277</v>
      </c>
      <c r="M892" s="100" t="s">
        <v>1071</v>
      </c>
      <c r="O892" s="100"/>
      <c r="P892" s="99"/>
      <c r="Q892" s="99"/>
      <c r="R892" s="99"/>
      <c r="S892" s="99"/>
      <c r="T892" s="99"/>
      <c r="U892" s="99"/>
      <c r="V892" s="99"/>
      <c r="W892" s="99"/>
      <c r="X892" s="99"/>
      <c r="Y892" s="99"/>
    </row>
    <row r="893" ht="15.75" customHeight="1">
      <c r="A893" s="100" t="s">
        <v>1273</v>
      </c>
      <c r="B893" s="100" t="s">
        <v>1278</v>
      </c>
      <c r="C893" s="100" t="s">
        <v>1279</v>
      </c>
      <c r="D893" s="101">
        <v>416291.0</v>
      </c>
      <c r="E893" s="100" t="s">
        <v>908</v>
      </c>
      <c r="F893" s="107" t="s">
        <v>1045</v>
      </c>
      <c r="G893" s="100" t="s">
        <v>1046</v>
      </c>
      <c r="H893" s="100" t="s">
        <v>1047</v>
      </c>
      <c r="I893" s="103">
        <v>0.375</v>
      </c>
      <c r="J893" s="103">
        <v>0.6666666666666666</v>
      </c>
      <c r="K893" s="100" t="s">
        <v>1276</v>
      </c>
      <c r="L893" s="100" t="s">
        <v>922</v>
      </c>
      <c r="M893" s="100" t="s">
        <v>411</v>
      </c>
      <c r="P893" s="99"/>
      <c r="Q893" s="99"/>
      <c r="R893" s="99"/>
      <c r="S893" s="99"/>
      <c r="T893" s="99"/>
      <c r="U893" s="99"/>
      <c r="V893" s="99"/>
      <c r="W893" s="99"/>
      <c r="X893" s="99"/>
      <c r="Y893" s="99"/>
    </row>
    <row r="894" ht="15.75" customHeight="1">
      <c r="A894" s="100" t="s">
        <v>1273</v>
      </c>
      <c r="B894" s="100" t="s">
        <v>1278</v>
      </c>
      <c r="C894" s="100" t="s">
        <v>1279</v>
      </c>
      <c r="D894" s="101">
        <v>416292.0</v>
      </c>
      <c r="E894" s="100" t="s">
        <v>908</v>
      </c>
      <c r="F894" s="107" t="s">
        <v>1045</v>
      </c>
      <c r="G894" s="100" t="s">
        <v>1046</v>
      </c>
      <c r="H894" s="100" t="s">
        <v>811</v>
      </c>
      <c r="I894" s="103">
        <v>0.375</v>
      </c>
      <c r="J894" s="103">
        <v>0.6666666666666666</v>
      </c>
      <c r="K894" s="100" t="s">
        <v>1276</v>
      </c>
      <c r="L894" s="100" t="s">
        <v>1068</v>
      </c>
      <c r="M894" s="100" t="s">
        <v>1132</v>
      </c>
      <c r="O894" s="100"/>
      <c r="P894" s="99"/>
      <c r="Q894" s="99"/>
      <c r="R894" s="99"/>
      <c r="S894" s="99"/>
      <c r="T894" s="99"/>
      <c r="U894" s="99"/>
      <c r="V894" s="99"/>
      <c r="W894" s="99"/>
      <c r="X894" s="99"/>
      <c r="Y894" s="99"/>
    </row>
    <row r="895" ht="15.75" customHeight="1">
      <c r="A895" s="100" t="s">
        <v>1273</v>
      </c>
      <c r="B895" s="100" t="s">
        <v>1278</v>
      </c>
      <c r="C895" s="100" t="s">
        <v>1279</v>
      </c>
      <c r="D895" s="101">
        <v>416257.0</v>
      </c>
      <c r="E895" s="100" t="s">
        <v>908</v>
      </c>
      <c r="F895" s="107" t="s">
        <v>1045</v>
      </c>
      <c r="G895" s="100" t="s">
        <v>1046</v>
      </c>
      <c r="H895" s="100" t="s">
        <v>811</v>
      </c>
      <c r="I895" s="103">
        <v>0.375</v>
      </c>
      <c r="J895" s="103">
        <v>0.6666666666666666</v>
      </c>
      <c r="K895" s="100" t="s">
        <v>1276</v>
      </c>
      <c r="L895" s="100" t="s">
        <v>805</v>
      </c>
      <c r="M895" s="100" t="s">
        <v>1282</v>
      </c>
      <c r="O895" s="100"/>
      <c r="P895" s="99"/>
      <c r="Q895" s="99"/>
      <c r="R895" s="99"/>
      <c r="S895" s="99"/>
      <c r="T895" s="99"/>
      <c r="U895" s="99"/>
      <c r="V895" s="99"/>
      <c r="W895" s="99"/>
      <c r="X895" s="99"/>
      <c r="Y895" s="99"/>
    </row>
    <row r="896" ht="15.75" customHeight="1">
      <c r="A896" s="100" t="s">
        <v>1273</v>
      </c>
      <c r="B896" s="100" t="s">
        <v>1278</v>
      </c>
      <c r="C896" s="100" t="s">
        <v>1279</v>
      </c>
      <c r="D896" s="101">
        <v>416302.0</v>
      </c>
      <c r="E896" s="100" t="s">
        <v>908</v>
      </c>
      <c r="F896" s="107" t="s">
        <v>1045</v>
      </c>
      <c r="G896" s="100" t="s">
        <v>1046</v>
      </c>
      <c r="H896" s="100" t="s">
        <v>811</v>
      </c>
      <c r="I896" s="103">
        <v>0.375</v>
      </c>
      <c r="J896" s="103">
        <v>0.6666666666666666</v>
      </c>
      <c r="K896" s="100" t="s">
        <v>1276</v>
      </c>
      <c r="L896" s="100" t="s">
        <v>983</v>
      </c>
      <c r="M896" s="100" t="s">
        <v>1067</v>
      </c>
      <c r="O896" s="100"/>
      <c r="P896" s="99"/>
      <c r="Q896" s="99"/>
      <c r="R896" s="99"/>
      <c r="S896" s="99"/>
      <c r="T896" s="99"/>
      <c r="U896" s="99"/>
      <c r="V896" s="99"/>
      <c r="W896" s="99"/>
      <c r="X896" s="99"/>
      <c r="Y896" s="99"/>
    </row>
    <row r="897" ht="15.75" customHeight="1">
      <c r="A897" s="100" t="s">
        <v>1273</v>
      </c>
      <c r="B897" s="100" t="s">
        <v>1278</v>
      </c>
      <c r="C897" s="100" t="s">
        <v>1279</v>
      </c>
      <c r="D897" s="101">
        <v>416403.0</v>
      </c>
      <c r="E897" s="100" t="s">
        <v>908</v>
      </c>
      <c r="F897" s="107" t="s">
        <v>1045</v>
      </c>
      <c r="G897" s="100" t="s">
        <v>1046</v>
      </c>
      <c r="H897" s="100" t="s">
        <v>811</v>
      </c>
      <c r="I897" s="103">
        <v>0.375</v>
      </c>
      <c r="J897" s="103">
        <v>0.6666666666666666</v>
      </c>
      <c r="K897" s="100" t="s">
        <v>1276</v>
      </c>
      <c r="L897" s="100" t="s">
        <v>1280</v>
      </c>
      <c r="M897" s="100" t="s">
        <v>1132</v>
      </c>
      <c r="O897" s="100"/>
      <c r="P897" s="99"/>
      <c r="Q897" s="99"/>
      <c r="R897" s="99"/>
      <c r="S897" s="99"/>
      <c r="T897" s="99"/>
      <c r="U897" s="99"/>
      <c r="V897" s="99"/>
      <c r="W897" s="99"/>
      <c r="X897" s="99"/>
      <c r="Y897" s="99"/>
    </row>
    <row r="898" ht="15.75" customHeight="1">
      <c r="A898" s="100" t="s">
        <v>1273</v>
      </c>
      <c r="B898" s="100" t="s">
        <v>1274</v>
      </c>
      <c r="C898" s="100" t="s">
        <v>1275</v>
      </c>
      <c r="D898" s="101">
        <v>416785.0</v>
      </c>
      <c r="E898" s="100" t="s">
        <v>908</v>
      </c>
      <c r="F898" s="107" t="s">
        <v>1045</v>
      </c>
      <c r="G898" s="100" t="s">
        <v>1046</v>
      </c>
      <c r="H898" s="100" t="s">
        <v>822</v>
      </c>
      <c r="I898" s="103">
        <v>0.375</v>
      </c>
      <c r="J898" s="103">
        <v>0.6666666666666666</v>
      </c>
      <c r="K898" s="100" t="s">
        <v>1276</v>
      </c>
      <c r="L898" s="100" t="s">
        <v>1277</v>
      </c>
      <c r="M898" s="100" t="s">
        <v>1078</v>
      </c>
      <c r="O898" s="100"/>
      <c r="P898" s="99"/>
      <c r="Q898" s="99"/>
      <c r="R898" s="99"/>
      <c r="S898" s="99"/>
      <c r="T898" s="99"/>
      <c r="U898" s="99"/>
      <c r="V898" s="99"/>
      <c r="W898" s="99"/>
      <c r="X898" s="99"/>
      <c r="Y898" s="99"/>
    </row>
    <row r="899" ht="15.75" customHeight="1">
      <c r="A899" s="100" t="s">
        <v>1273</v>
      </c>
      <c r="B899" s="100" t="s">
        <v>1278</v>
      </c>
      <c r="C899" s="100" t="s">
        <v>1279</v>
      </c>
      <c r="D899" s="101">
        <v>416297.0</v>
      </c>
      <c r="E899" s="100" t="s">
        <v>908</v>
      </c>
      <c r="F899" s="107" t="s">
        <v>1045</v>
      </c>
      <c r="G899" s="100" t="s">
        <v>1046</v>
      </c>
      <c r="H899" s="100" t="s">
        <v>822</v>
      </c>
      <c r="I899" s="103">
        <v>0.375</v>
      </c>
      <c r="J899" s="103">
        <v>0.6666666666666666</v>
      </c>
      <c r="K899" s="100" t="s">
        <v>1276</v>
      </c>
      <c r="L899" s="100" t="s">
        <v>1068</v>
      </c>
      <c r="M899" s="100" t="s">
        <v>1078</v>
      </c>
      <c r="O899" s="100"/>
      <c r="P899" s="99"/>
      <c r="Q899" s="99"/>
      <c r="R899" s="99"/>
      <c r="S899" s="99"/>
      <c r="T899" s="99"/>
      <c r="U899" s="99"/>
      <c r="V899" s="99"/>
      <c r="W899" s="99"/>
      <c r="X899" s="99"/>
      <c r="Y899" s="99"/>
    </row>
    <row r="900" ht="15.75" customHeight="1">
      <c r="A900" s="100" t="s">
        <v>1273</v>
      </c>
      <c r="B900" s="100" t="s">
        <v>1278</v>
      </c>
      <c r="C900" s="100" t="s">
        <v>1279</v>
      </c>
      <c r="D900" s="101">
        <v>416260.0</v>
      </c>
      <c r="E900" s="100" t="s">
        <v>908</v>
      </c>
      <c r="F900" s="107" t="s">
        <v>1045</v>
      </c>
      <c r="G900" s="100" t="s">
        <v>1046</v>
      </c>
      <c r="H900" s="100" t="s">
        <v>822</v>
      </c>
      <c r="I900" s="103">
        <v>0.375</v>
      </c>
      <c r="J900" s="103">
        <v>0.6666666666666666</v>
      </c>
      <c r="K900" s="100" t="s">
        <v>1276</v>
      </c>
      <c r="L900" s="100" t="s">
        <v>805</v>
      </c>
      <c r="M900" s="100" t="s">
        <v>1281</v>
      </c>
      <c r="O900" s="100"/>
      <c r="P900" s="99"/>
      <c r="Q900" s="99"/>
      <c r="R900" s="99"/>
      <c r="S900" s="99"/>
      <c r="T900" s="99"/>
      <c r="U900" s="99"/>
      <c r="V900" s="99"/>
      <c r="W900" s="99"/>
      <c r="X900" s="99"/>
      <c r="Y900" s="99"/>
    </row>
    <row r="901" ht="15.75" customHeight="1">
      <c r="A901" s="100" t="s">
        <v>1273</v>
      </c>
      <c r="B901" s="100" t="s">
        <v>1278</v>
      </c>
      <c r="C901" s="100" t="s">
        <v>1279</v>
      </c>
      <c r="D901" s="101">
        <v>416295.0</v>
      </c>
      <c r="E901" s="100" t="s">
        <v>908</v>
      </c>
      <c r="F901" s="107" t="s">
        <v>1045</v>
      </c>
      <c r="G901" s="100" t="s">
        <v>1046</v>
      </c>
      <c r="H901" s="100" t="s">
        <v>1047</v>
      </c>
      <c r="I901" s="103">
        <v>0.375</v>
      </c>
      <c r="J901" s="103">
        <v>0.6666666666666666</v>
      </c>
      <c r="K901" s="100" t="s">
        <v>1276</v>
      </c>
      <c r="L901" s="100" t="s">
        <v>922</v>
      </c>
      <c r="M901" s="100" t="s">
        <v>411</v>
      </c>
      <c r="P901" s="99"/>
      <c r="Q901" s="99"/>
      <c r="R901" s="99"/>
      <c r="S901" s="99"/>
      <c r="T901" s="99"/>
      <c r="U901" s="99"/>
      <c r="V901" s="99"/>
      <c r="W901" s="99"/>
      <c r="X901" s="99"/>
      <c r="Y901" s="99"/>
    </row>
    <row r="902" ht="15.75" customHeight="1">
      <c r="A902" s="100" t="s">
        <v>1273</v>
      </c>
      <c r="B902" s="100" t="s">
        <v>1278</v>
      </c>
      <c r="C902" s="100" t="s">
        <v>1279</v>
      </c>
      <c r="D902" s="101">
        <v>416305.0</v>
      </c>
      <c r="E902" s="100" t="s">
        <v>908</v>
      </c>
      <c r="F902" s="107" t="s">
        <v>1045</v>
      </c>
      <c r="G902" s="100" t="s">
        <v>1046</v>
      </c>
      <c r="H902" s="100" t="s">
        <v>822</v>
      </c>
      <c r="I902" s="103">
        <v>0.375</v>
      </c>
      <c r="J902" s="103">
        <v>0.6666666666666666</v>
      </c>
      <c r="K902" s="100" t="s">
        <v>1276</v>
      </c>
      <c r="L902" s="100" t="s">
        <v>983</v>
      </c>
      <c r="M902" s="100" t="s">
        <v>976</v>
      </c>
      <c r="O902" s="100"/>
      <c r="P902" s="99"/>
      <c r="Q902" s="99"/>
      <c r="R902" s="99"/>
      <c r="S902" s="99"/>
      <c r="T902" s="99"/>
      <c r="U902" s="99"/>
      <c r="V902" s="99"/>
      <c r="W902" s="99"/>
      <c r="X902" s="99"/>
      <c r="Y902" s="99"/>
    </row>
    <row r="903" ht="15.75" customHeight="1">
      <c r="A903" s="100" t="s">
        <v>1273</v>
      </c>
      <c r="B903" s="100" t="s">
        <v>1278</v>
      </c>
      <c r="C903" s="100" t="s">
        <v>1279</v>
      </c>
      <c r="D903" s="101">
        <v>416406.0</v>
      </c>
      <c r="E903" s="100" t="s">
        <v>908</v>
      </c>
      <c r="F903" s="107" t="s">
        <v>1045</v>
      </c>
      <c r="G903" s="100" t="s">
        <v>1046</v>
      </c>
      <c r="H903" s="100" t="s">
        <v>822</v>
      </c>
      <c r="I903" s="103">
        <v>0.375</v>
      </c>
      <c r="J903" s="103">
        <v>0.6666666666666666</v>
      </c>
      <c r="K903" s="100" t="s">
        <v>1276</v>
      </c>
      <c r="L903" s="100" t="s">
        <v>1280</v>
      </c>
      <c r="M903" s="100" t="s">
        <v>1091</v>
      </c>
      <c r="O903" s="100"/>
      <c r="P903" s="99"/>
      <c r="Q903" s="99"/>
      <c r="R903" s="99"/>
      <c r="S903" s="99"/>
      <c r="T903" s="99"/>
      <c r="U903" s="99"/>
      <c r="V903" s="99"/>
      <c r="W903" s="99"/>
      <c r="X903" s="99"/>
      <c r="Y903" s="99"/>
    </row>
    <row r="904" ht="15.75" customHeight="1">
      <c r="A904" s="100" t="s">
        <v>1273</v>
      </c>
      <c r="B904" s="100" t="s">
        <v>1274</v>
      </c>
      <c r="C904" s="100" t="s">
        <v>1275</v>
      </c>
      <c r="D904" s="101">
        <v>416786.0</v>
      </c>
      <c r="E904" s="100" t="s">
        <v>908</v>
      </c>
      <c r="F904" s="107" t="s">
        <v>1045</v>
      </c>
      <c r="G904" s="100" t="s">
        <v>1046</v>
      </c>
      <c r="H904" s="100" t="s">
        <v>834</v>
      </c>
      <c r="I904" s="103">
        <v>0.375</v>
      </c>
      <c r="J904" s="103">
        <v>0.6666666666666666</v>
      </c>
      <c r="K904" s="100" t="s">
        <v>1276</v>
      </c>
      <c r="L904" s="100" t="s">
        <v>1277</v>
      </c>
      <c r="M904" s="100" t="s">
        <v>1132</v>
      </c>
      <c r="O904" s="100"/>
      <c r="P904" s="99"/>
      <c r="Q904" s="99"/>
      <c r="R904" s="99"/>
      <c r="S904" s="99"/>
      <c r="T904" s="99"/>
      <c r="U904" s="99"/>
      <c r="V904" s="99"/>
      <c r="W904" s="99"/>
      <c r="X904" s="99"/>
      <c r="Y904" s="99"/>
    </row>
    <row r="905" ht="15.75" customHeight="1">
      <c r="A905" s="100" t="s">
        <v>1273</v>
      </c>
      <c r="B905" s="100" t="s">
        <v>1278</v>
      </c>
      <c r="C905" s="100" t="s">
        <v>1279</v>
      </c>
      <c r="D905" s="101">
        <v>416408.0</v>
      </c>
      <c r="E905" s="100" t="s">
        <v>908</v>
      </c>
      <c r="F905" s="107" t="s">
        <v>1045</v>
      </c>
      <c r="G905" s="100" t="s">
        <v>1046</v>
      </c>
      <c r="H905" s="100" t="s">
        <v>834</v>
      </c>
      <c r="I905" s="103">
        <v>0.375</v>
      </c>
      <c r="J905" s="103">
        <v>0.6666666666666666</v>
      </c>
      <c r="K905" s="100" t="s">
        <v>1276</v>
      </c>
      <c r="L905" s="100" t="s">
        <v>1280</v>
      </c>
      <c r="M905" s="100" t="s">
        <v>1132</v>
      </c>
      <c r="O905" s="100"/>
      <c r="P905" s="99"/>
      <c r="Q905" s="99"/>
      <c r="R905" s="99"/>
      <c r="S905" s="99"/>
      <c r="T905" s="99"/>
      <c r="U905" s="99"/>
      <c r="V905" s="99"/>
      <c r="W905" s="99"/>
      <c r="X905" s="99"/>
      <c r="Y905" s="99"/>
    </row>
    <row r="906" ht="15.75" customHeight="1">
      <c r="A906" s="100" t="s">
        <v>1273</v>
      </c>
      <c r="B906" s="100" t="s">
        <v>1278</v>
      </c>
      <c r="C906" s="100" t="s">
        <v>1279</v>
      </c>
      <c r="D906" s="101">
        <v>416308.0</v>
      </c>
      <c r="E906" s="100" t="s">
        <v>908</v>
      </c>
      <c r="F906" s="107" t="s">
        <v>1045</v>
      </c>
      <c r="G906" s="100" t="s">
        <v>1046</v>
      </c>
      <c r="H906" s="100" t="s">
        <v>834</v>
      </c>
      <c r="I906" s="103">
        <v>0.375</v>
      </c>
      <c r="J906" s="103">
        <v>0.6666666666666666</v>
      </c>
      <c r="K906" s="100" t="s">
        <v>1276</v>
      </c>
      <c r="L906" s="100" t="s">
        <v>983</v>
      </c>
      <c r="M906" s="100" t="s">
        <v>1148</v>
      </c>
      <c r="O906" s="100"/>
      <c r="P906" s="99"/>
      <c r="Q906" s="99"/>
      <c r="R906" s="99"/>
      <c r="S906" s="99"/>
      <c r="T906" s="99"/>
      <c r="U906" s="99"/>
      <c r="V906" s="99"/>
      <c r="W906" s="99"/>
      <c r="X906" s="99"/>
      <c r="Y906" s="99"/>
    </row>
    <row r="907" ht="15.75" customHeight="1">
      <c r="A907" s="100" t="s">
        <v>1273</v>
      </c>
      <c r="B907" s="100" t="s">
        <v>1278</v>
      </c>
      <c r="C907" s="100" t="s">
        <v>1279</v>
      </c>
      <c r="D907" s="101">
        <v>416301.0</v>
      </c>
      <c r="E907" s="100" t="s">
        <v>908</v>
      </c>
      <c r="F907" s="107" t="s">
        <v>1045</v>
      </c>
      <c r="G907" s="100" t="s">
        <v>1046</v>
      </c>
      <c r="H907" s="100" t="s">
        <v>834</v>
      </c>
      <c r="I907" s="103">
        <v>0.375</v>
      </c>
      <c r="J907" s="103">
        <v>0.6666666666666666</v>
      </c>
      <c r="K907" s="100" t="s">
        <v>1276</v>
      </c>
      <c r="L907" s="100" t="s">
        <v>1068</v>
      </c>
      <c r="M907" s="100" t="s">
        <v>1283</v>
      </c>
      <c r="O907" s="100"/>
      <c r="P907" s="99"/>
      <c r="Q907" s="99"/>
      <c r="R907" s="99"/>
      <c r="S907" s="99"/>
      <c r="T907" s="99"/>
      <c r="U907" s="99"/>
      <c r="V907" s="99"/>
      <c r="W907" s="99"/>
      <c r="X907" s="99"/>
      <c r="Y907" s="99"/>
    </row>
    <row r="908" ht="15.75" customHeight="1">
      <c r="A908" s="100" t="s">
        <v>1273</v>
      </c>
      <c r="B908" s="100" t="s">
        <v>1278</v>
      </c>
      <c r="C908" s="100" t="s">
        <v>1279</v>
      </c>
      <c r="D908" s="101">
        <v>416263.0</v>
      </c>
      <c r="E908" s="100" t="s">
        <v>908</v>
      </c>
      <c r="F908" s="107" t="s">
        <v>1045</v>
      </c>
      <c r="G908" s="100" t="s">
        <v>1046</v>
      </c>
      <c r="H908" s="100" t="s">
        <v>834</v>
      </c>
      <c r="I908" s="103">
        <v>0.375</v>
      </c>
      <c r="J908" s="103">
        <v>0.6666666666666666</v>
      </c>
      <c r="K908" s="100" t="s">
        <v>1276</v>
      </c>
      <c r="L908" s="100" t="s">
        <v>805</v>
      </c>
      <c r="M908" s="100" t="s">
        <v>298</v>
      </c>
      <c r="N908" s="100"/>
      <c r="O908" s="100"/>
      <c r="P908" s="99"/>
      <c r="Q908" s="99"/>
      <c r="R908" s="99"/>
      <c r="S908" s="99"/>
      <c r="T908" s="99"/>
      <c r="U908" s="99"/>
      <c r="V908" s="99"/>
      <c r="W908" s="99"/>
      <c r="X908" s="99"/>
      <c r="Y908" s="99"/>
    </row>
    <row r="909" ht="15.75" customHeight="1">
      <c r="A909" s="100" t="s">
        <v>1284</v>
      </c>
      <c r="B909" s="100" t="s">
        <v>1285</v>
      </c>
      <c r="C909" s="100" t="s">
        <v>1286</v>
      </c>
      <c r="D909" s="101">
        <v>416371.0</v>
      </c>
      <c r="E909" s="100" t="s">
        <v>896</v>
      </c>
      <c r="F909" s="107" t="s">
        <v>1045</v>
      </c>
      <c r="G909" s="100" t="s">
        <v>1046</v>
      </c>
      <c r="H909" s="100" t="s">
        <v>811</v>
      </c>
      <c r="I909" s="103">
        <v>0.375</v>
      </c>
      <c r="J909" s="103">
        <v>0.6666666666666666</v>
      </c>
      <c r="K909" s="100" t="s">
        <v>1287</v>
      </c>
      <c r="L909" s="100" t="s">
        <v>823</v>
      </c>
      <c r="M909" s="100" t="s">
        <v>1078</v>
      </c>
      <c r="O909" s="100"/>
      <c r="P909" s="99"/>
      <c r="Q909" s="99"/>
      <c r="R909" s="99"/>
      <c r="S909" s="99"/>
      <c r="T909" s="99"/>
      <c r="U909" s="99"/>
      <c r="V909" s="99"/>
      <c r="W909" s="99"/>
      <c r="X909" s="99"/>
      <c r="Y909" s="99"/>
    </row>
    <row r="910" ht="15.75" customHeight="1">
      <c r="A910" s="100" t="s">
        <v>1284</v>
      </c>
      <c r="B910" s="100" t="s">
        <v>1288</v>
      </c>
      <c r="C910" s="100" t="s">
        <v>1289</v>
      </c>
      <c r="D910" s="101">
        <v>416787.0</v>
      </c>
      <c r="E910" s="100" t="s">
        <v>1290</v>
      </c>
      <c r="F910" s="107" t="s">
        <v>1045</v>
      </c>
      <c r="G910" s="100" t="s">
        <v>1046</v>
      </c>
      <c r="H910" s="100" t="s">
        <v>1047</v>
      </c>
      <c r="I910" s="103">
        <v>0.375</v>
      </c>
      <c r="J910" s="103">
        <v>0.6666666666666666</v>
      </c>
      <c r="K910" s="100" t="s">
        <v>1287</v>
      </c>
      <c r="L910" s="100" t="s">
        <v>824</v>
      </c>
      <c r="M910" s="100" t="s">
        <v>1291</v>
      </c>
      <c r="O910" s="100"/>
      <c r="P910" s="99"/>
      <c r="Q910" s="99"/>
      <c r="R910" s="99"/>
      <c r="S910" s="99"/>
      <c r="T910" s="99"/>
      <c r="U910" s="99"/>
      <c r="V910" s="99"/>
      <c r="W910" s="99"/>
      <c r="X910" s="99"/>
      <c r="Y910" s="99"/>
    </row>
    <row r="911" ht="15.75" customHeight="1">
      <c r="A911" s="100" t="s">
        <v>1284</v>
      </c>
      <c r="B911" s="100" t="s">
        <v>1292</v>
      </c>
      <c r="C911" s="100" t="s">
        <v>1293</v>
      </c>
      <c r="D911" s="101">
        <v>416478.0</v>
      </c>
      <c r="E911" s="100" t="s">
        <v>896</v>
      </c>
      <c r="F911" s="107" t="s">
        <v>1045</v>
      </c>
      <c r="G911" s="100" t="s">
        <v>1046</v>
      </c>
      <c r="H911" s="100" t="s">
        <v>811</v>
      </c>
      <c r="I911" s="103">
        <v>0.375</v>
      </c>
      <c r="J911" s="103">
        <v>0.6666666666666666</v>
      </c>
      <c r="K911" s="100" t="s">
        <v>1287</v>
      </c>
      <c r="L911" s="100" t="s">
        <v>1082</v>
      </c>
      <c r="M911" s="100" t="s">
        <v>1028</v>
      </c>
      <c r="O911" s="100"/>
      <c r="P911" s="99"/>
      <c r="Q911" s="99"/>
      <c r="R911" s="99"/>
      <c r="S911" s="99"/>
      <c r="T911" s="99"/>
      <c r="U911" s="99"/>
      <c r="V911" s="99"/>
      <c r="W911" s="99"/>
      <c r="X911" s="99"/>
      <c r="Y911" s="99"/>
    </row>
    <row r="912" ht="15.75" customHeight="1">
      <c r="A912" s="100" t="s">
        <v>1284</v>
      </c>
      <c r="B912" s="100" t="s">
        <v>1292</v>
      </c>
      <c r="C912" s="100" t="s">
        <v>1294</v>
      </c>
      <c r="D912" s="101">
        <v>416549.0</v>
      </c>
      <c r="E912" s="100" t="s">
        <v>1208</v>
      </c>
      <c r="F912" s="107" t="s">
        <v>1045</v>
      </c>
      <c r="G912" s="100" t="s">
        <v>1046</v>
      </c>
      <c r="H912" s="100" t="s">
        <v>811</v>
      </c>
      <c r="I912" s="103">
        <v>0.375</v>
      </c>
      <c r="J912" s="103">
        <v>0.6666666666666666</v>
      </c>
      <c r="K912" s="100" t="s">
        <v>1287</v>
      </c>
      <c r="L912" s="100" t="s">
        <v>1082</v>
      </c>
      <c r="M912" s="100" t="s">
        <v>1283</v>
      </c>
      <c r="O912" s="100"/>
      <c r="P912" s="99"/>
      <c r="Q912" s="99"/>
      <c r="R912" s="99"/>
      <c r="S912" s="99"/>
      <c r="T912" s="99"/>
      <c r="U912" s="99"/>
      <c r="V912" s="99"/>
      <c r="W912" s="99"/>
      <c r="X912" s="99"/>
      <c r="Y912" s="99"/>
    </row>
    <row r="913" ht="15.75" customHeight="1">
      <c r="A913" s="100" t="s">
        <v>1284</v>
      </c>
      <c r="B913" s="100" t="s">
        <v>1295</v>
      </c>
      <c r="C913" s="100" t="s">
        <v>1296</v>
      </c>
      <c r="D913" s="101">
        <v>416355.0</v>
      </c>
      <c r="E913" s="100" t="s">
        <v>1297</v>
      </c>
      <c r="F913" s="107" t="s">
        <v>1045</v>
      </c>
      <c r="G913" s="100" t="s">
        <v>1046</v>
      </c>
      <c r="H913" s="100" t="s">
        <v>811</v>
      </c>
      <c r="I913" s="103">
        <v>0.375</v>
      </c>
      <c r="J913" s="103">
        <v>0.6666666666666666</v>
      </c>
      <c r="K913" s="100" t="s">
        <v>1276</v>
      </c>
      <c r="L913" s="100" t="s">
        <v>1298</v>
      </c>
      <c r="M913" s="100" t="s">
        <v>1028</v>
      </c>
      <c r="O913" s="100"/>
      <c r="P913" s="99"/>
      <c r="Q913" s="99"/>
      <c r="R913" s="99"/>
      <c r="S913" s="99"/>
      <c r="T913" s="99"/>
      <c r="U913" s="99"/>
      <c r="V913" s="99"/>
      <c r="W913" s="99"/>
      <c r="X913" s="99"/>
      <c r="Y913" s="99"/>
    </row>
    <row r="914" ht="15.75" customHeight="1">
      <c r="A914" s="100" t="s">
        <v>1284</v>
      </c>
      <c r="B914" s="100" t="s">
        <v>1295</v>
      </c>
      <c r="C914" s="100" t="s">
        <v>1299</v>
      </c>
      <c r="D914" s="101">
        <v>416392.0</v>
      </c>
      <c r="E914" s="100" t="s">
        <v>1290</v>
      </c>
      <c r="F914" s="107" t="s">
        <v>1045</v>
      </c>
      <c r="G914" s="100" t="s">
        <v>1046</v>
      </c>
      <c r="H914" s="100" t="s">
        <v>811</v>
      </c>
      <c r="I914" s="103">
        <v>0.375</v>
      </c>
      <c r="J914" s="103">
        <v>0.6666666666666666</v>
      </c>
      <c r="K914" s="100" t="s">
        <v>1276</v>
      </c>
      <c r="L914" s="100" t="s">
        <v>1300</v>
      </c>
      <c r="M914" s="100" t="s">
        <v>1301</v>
      </c>
      <c r="O914" s="100"/>
      <c r="P914" s="99"/>
      <c r="Q914" s="99"/>
      <c r="R914" s="99"/>
      <c r="S914" s="99"/>
      <c r="T914" s="99"/>
      <c r="U914" s="99"/>
      <c r="V914" s="99"/>
      <c r="W914" s="99"/>
      <c r="X914" s="99"/>
      <c r="Y914" s="99"/>
    </row>
    <row r="915" ht="15.75" customHeight="1">
      <c r="A915" s="100" t="s">
        <v>1284</v>
      </c>
      <c r="B915" s="100" t="s">
        <v>1302</v>
      </c>
      <c r="C915" s="100" t="s">
        <v>1303</v>
      </c>
      <c r="D915" s="101">
        <v>416319.0</v>
      </c>
      <c r="E915" s="100" t="s">
        <v>1178</v>
      </c>
      <c r="F915" s="107" t="s">
        <v>1045</v>
      </c>
      <c r="G915" s="100" t="s">
        <v>1046</v>
      </c>
      <c r="H915" s="100" t="s">
        <v>811</v>
      </c>
      <c r="I915" s="103">
        <v>0.375</v>
      </c>
      <c r="J915" s="103">
        <v>0.6666666666666666</v>
      </c>
      <c r="K915" s="100" t="s">
        <v>1276</v>
      </c>
      <c r="L915" s="100" t="s">
        <v>983</v>
      </c>
      <c r="M915" s="100" t="s">
        <v>1071</v>
      </c>
      <c r="O915" s="100"/>
      <c r="P915" s="99"/>
      <c r="Q915" s="99"/>
      <c r="R915" s="99"/>
      <c r="S915" s="99"/>
      <c r="T915" s="99"/>
      <c r="U915" s="99"/>
      <c r="V915" s="99"/>
      <c r="W915" s="99"/>
      <c r="X915" s="99"/>
      <c r="Y915" s="99"/>
    </row>
    <row r="916" ht="15.75" customHeight="1">
      <c r="A916" s="100" t="s">
        <v>1284</v>
      </c>
      <c r="B916" s="100" t="s">
        <v>1302</v>
      </c>
      <c r="C916" s="100" t="s">
        <v>1303</v>
      </c>
      <c r="D916" s="101">
        <v>416312.0</v>
      </c>
      <c r="E916" s="100" t="s">
        <v>1178</v>
      </c>
      <c r="F916" s="107" t="s">
        <v>1045</v>
      </c>
      <c r="G916" s="100" t="s">
        <v>1046</v>
      </c>
      <c r="H916" s="100" t="s">
        <v>811</v>
      </c>
      <c r="I916" s="103">
        <v>0.375</v>
      </c>
      <c r="J916" s="103">
        <v>0.6666666666666666</v>
      </c>
      <c r="K916" s="100" t="s">
        <v>1276</v>
      </c>
      <c r="L916" s="100" t="s">
        <v>1304</v>
      </c>
      <c r="M916" s="100" t="s">
        <v>1305</v>
      </c>
      <c r="O916" s="100"/>
      <c r="P916" s="99"/>
      <c r="Q916" s="99"/>
      <c r="R916" s="99"/>
      <c r="S916" s="99"/>
      <c r="T916" s="99"/>
      <c r="U916" s="99"/>
      <c r="V916" s="99"/>
      <c r="W916" s="99"/>
      <c r="X916" s="99"/>
      <c r="Y916" s="99"/>
    </row>
    <row r="917" ht="15.75" customHeight="1">
      <c r="A917" s="100" t="s">
        <v>1284</v>
      </c>
      <c r="B917" s="100" t="s">
        <v>1302</v>
      </c>
      <c r="C917" s="100" t="s">
        <v>1303</v>
      </c>
      <c r="D917" s="101">
        <v>416317.0</v>
      </c>
      <c r="E917" s="100" t="s">
        <v>1178</v>
      </c>
      <c r="F917" s="107" t="s">
        <v>1045</v>
      </c>
      <c r="G917" s="100" t="s">
        <v>1046</v>
      </c>
      <c r="H917" s="100" t="s">
        <v>1047</v>
      </c>
      <c r="I917" s="103">
        <v>0.375</v>
      </c>
      <c r="J917" s="103">
        <v>0.6666666666666666</v>
      </c>
      <c r="K917" s="100" t="s">
        <v>1276</v>
      </c>
      <c r="L917" s="100" t="s">
        <v>1306</v>
      </c>
      <c r="M917" s="100" t="s">
        <v>903</v>
      </c>
      <c r="O917" s="100"/>
      <c r="P917" s="99"/>
      <c r="Q917" s="99"/>
      <c r="R917" s="99"/>
      <c r="S917" s="99"/>
      <c r="T917" s="99"/>
      <c r="U917" s="99"/>
      <c r="V917" s="99"/>
      <c r="W917" s="99"/>
      <c r="X917" s="99"/>
      <c r="Y917" s="99"/>
    </row>
    <row r="918" ht="15.75" customHeight="1">
      <c r="A918" s="100" t="s">
        <v>1284</v>
      </c>
      <c r="B918" s="100" t="s">
        <v>1302</v>
      </c>
      <c r="C918" s="100" t="s">
        <v>1303</v>
      </c>
      <c r="D918" s="101">
        <v>416423.0</v>
      </c>
      <c r="E918" s="100" t="s">
        <v>1178</v>
      </c>
      <c r="F918" s="107" t="s">
        <v>1045</v>
      </c>
      <c r="G918" s="100" t="s">
        <v>1046</v>
      </c>
      <c r="H918" s="100" t="s">
        <v>811</v>
      </c>
      <c r="I918" s="103">
        <v>0.375</v>
      </c>
      <c r="J918" s="103">
        <v>0.6666666666666666</v>
      </c>
      <c r="K918" s="100" t="s">
        <v>1276</v>
      </c>
      <c r="L918" s="100" t="s">
        <v>1307</v>
      </c>
      <c r="M918" s="100" t="s">
        <v>1291</v>
      </c>
      <c r="O918" s="100"/>
      <c r="P918" s="99"/>
      <c r="Q918" s="99"/>
      <c r="R918" s="99"/>
      <c r="S918" s="99"/>
      <c r="T918" s="99"/>
      <c r="U918" s="99"/>
      <c r="V918" s="99"/>
      <c r="W918" s="99"/>
      <c r="X918" s="99"/>
      <c r="Y918" s="99"/>
    </row>
    <row r="919" ht="15.75" customHeight="1">
      <c r="A919" s="100" t="s">
        <v>1284</v>
      </c>
      <c r="B919" s="100" t="s">
        <v>1285</v>
      </c>
      <c r="C919" s="100" t="s">
        <v>1286</v>
      </c>
      <c r="D919" s="101">
        <v>416379.0</v>
      </c>
      <c r="E919" s="100" t="s">
        <v>896</v>
      </c>
      <c r="F919" s="107" t="s">
        <v>1045</v>
      </c>
      <c r="G919" s="100" t="s">
        <v>1046</v>
      </c>
      <c r="H919" s="100" t="s">
        <v>822</v>
      </c>
      <c r="I919" s="103">
        <v>0.375</v>
      </c>
      <c r="J919" s="103">
        <v>0.6666666666666666</v>
      </c>
      <c r="K919" s="100" t="s">
        <v>1287</v>
      </c>
      <c r="L919" s="100" t="s">
        <v>823</v>
      </c>
      <c r="M919" s="100" t="s">
        <v>1078</v>
      </c>
      <c r="O919" s="100"/>
      <c r="P919" s="99"/>
      <c r="Q919" s="99"/>
      <c r="R919" s="99"/>
      <c r="S919" s="99"/>
      <c r="T919" s="99"/>
      <c r="U919" s="99"/>
      <c r="V919" s="99"/>
      <c r="W919" s="99"/>
      <c r="X919" s="99"/>
      <c r="Y919" s="99"/>
    </row>
    <row r="920" ht="15.75" customHeight="1">
      <c r="A920" s="100" t="s">
        <v>1284</v>
      </c>
      <c r="B920" s="100" t="s">
        <v>1288</v>
      </c>
      <c r="C920" s="100" t="s">
        <v>1289</v>
      </c>
      <c r="D920" s="101">
        <v>416788.0</v>
      </c>
      <c r="E920" s="100" t="s">
        <v>1290</v>
      </c>
      <c r="F920" s="107" t="s">
        <v>1045</v>
      </c>
      <c r="G920" s="100" t="s">
        <v>1046</v>
      </c>
      <c r="H920" s="100" t="s">
        <v>822</v>
      </c>
      <c r="I920" s="103">
        <v>0.375</v>
      </c>
      <c r="J920" s="103">
        <v>0.6666666666666666</v>
      </c>
      <c r="K920" s="100" t="s">
        <v>1287</v>
      </c>
      <c r="L920" s="100" t="s">
        <v>824</v>
      </c>
      <c r="M920" s="100" t="s">
        <v>1291</v>
      </c>
      <c r="O920" s="100"/>
      <c r="P920" s="99"/>
      <c r="Q920" s="99"/>
      <c r="R920" s="99"/>
      <c r="S920" s="99"/>
      <c r="T920" s="99"/>
      <c r="U920" s="99"/>
      <c r="V920" s="99"/>
      <c r="W920" s="99"/>
      <c r="X920" s="99"/>
      <c r="Y920" s="99"/>
    </row>
    <row r="921" ht="15.75" customHeight="1">
      <c r="A921" s="100" t="s">
        <v>1284</v>
      </c>
      <c r="B921" s="100" t="s">
        <v>1292</v>
      </c>
      <c r="C921" s="100" t="s">
        <v>1293</v>
      </c>
      <c r="D921" s="101">
        <v>416485.0</v>
      </c>
      <c r="E921" s="100" t="s">
        <v>896</v>
      </c>
      <c r="F921" s="107" t="s">
        <v>1045</v>
      </c>
      <c r="G921" s="100" t="s">
        <v>1046</v>
      </c>
      <c r="H921" s="100" t="s">
        <v>822</v>
      </c>
      <c r="I921" s="103">
        <v>0.375</v>
      </c>
      <c r="J921" s="103">
        <v>0.6666666666666666</v>
      </c>
      <c r="K921" s="100" t="s">
        <v>1287</v>
      </c>
      <c r="L921" s="100" t="s">
        <v>1082</v>
      </c>
      <c r="M921" s="100" t="s">
        <v>1091</v>
      </c>
      <c r="O921" s="100"/>
      <c r="P921" s="99"/>
      <c r="Q921" s="99"/>
      <c r="R921" s="99"/>
      <c r="S921" s="99"/>
      <c r="T921" s="99"/>
      <c r="U921" s="99"/>
      <c r="V921" s="99"/>
      <c r="W921" s="99"/>
      <c r="X921" s="99"/>
      <c r="Y921" s="99"/>
    </row>
    <row r="922" ht="15.75" customHeight="1">
      <c r="A922" s="100" t="s">
        <v>1284</v>
      </c>
      <c r="B922" s="100" t="s">
        <v>1292</v>
      </c>
      <c r="C922" s="100" t="s">
        <v>1294</v>
      </c>
      <c r="D922" s="101">
        <v>416574.0</v>
      </c>
      <c r="E922" s="100" t="s">
        <v>1208</v>
      </c>
      <c r="F922" s="107" t="s">
        <v>1045</v>
      </c>
      <c r="G922" s="100" t="s">
        <v>1046</v>
      </c>
      <c r="H922" s="100" t="s">
        <v>822</v>
      </c>
      <c r="I922" s="103">
        <v>0.375</v>
      </c>
      <c r="J922" s="103">
        <v>0.6666666666666666</v>
      </c>
      <c r="K922" s="100" t="s">
        <v>1287</v>
      </c>
      <c r="L922" s="100" t="s">
        <v>1082</v>
      </c>
      <c r="M922" s="100" t="s">
        <v>1301</v>
      </c>
      <c r="O922" s="100"/>
      <c r="P922" s="99"/>
      <c r="Q922" s="99"/>
      <c r="R922" s="99"/>
      <c r="S922" s="99"/>
      <c r="T922" s="99"/>
      <c r="U922" s="99"/>
      <c r="V922" s="99"/>
      <c r="W922" s="99"/>
      <c r="X922" s="99"/>
      <c r="Y922" s="99"/>
    </row>
    <row r="923" ht="15.75" customHeight="1">
      <c r="A923" s="100" t="s">
        <v>1284</v>
      </c>
      <c r="B923" s="100" t="s">
        <v>1295</v>
      </c>
      <c r="C923" s="100" t="s">
        <v>1296</v>
      </c>
      <c r="D923" s="101">
        <v>416357.0</v>
      </c>
      <c r="E923" s="100" t="s">
        <v>1297</v>
      </c>
      <c r="F923" s="107" t="s">
        <v>1045</v>
      </c>
      <c r="G923" s="100" t="s">
        <v>1046</v>
      </c>
      <c r="H923" s="100" t="s">
        <v>822</v>
      </c>
      <c r="I923" s="103">
        <v>0.375</v>
      </c>
      <c r="J923" s="103">
        <v>0.6666666666666666</v>
      </c>
      <c r="K923" s="100" t="s">
        <v>1276</v>
      </c>
      <c r="L923" s="100" t="s">
        <v>1298</v>
      </c>
      <c r="M923" s="100" t="s">
        <v>1091</v>
      </c>
      <c r="O923" s="100"/>
      <c r="P923" s="99"/>
      <c r="Q923" s="99"/>
      <c r="R923" s="99"/>
      <c r="S923" s="99"/>
      <c r="T923" s="99"/>
      <c r="U923" s="99"/>
      <c r="V923" s="99"/>
      <c r="W923" s="99"/>
      <c r="X923" s="99"/>
      <c r="Y923" s="99"/>
    </row>
    <row r="924" ht="15.75" customHeight="1">
      <c r="A924" s="100" t="s">
        <v>1284</v>
      </c>
      <c r="B924" s="100" t="s">
        <v>1295</v>
      </c>
      <c r="C924" s="100" t="s">
        <v>1299</v>
      </c>
      <c r="D924" s="101">
        <v>416394.0</v>
      </c>
      <c r="E924" s="100" t="s">
        <v>1290</v>
      </c>
      <c r="F924" s="107" t="s">
        <v>1045</v>
      </c>
      <c r="G924" s="100" t="s">
        <v>1046</v>
      </c>
      <c r="H924" s="100" t="s">
        <v>822</v>
      </c>
      <c r="I924" s="103">
        <v>0.375</v>
      </c>
      <c r="J924" s="103">
        <v>0.6666666666666666</v>
      </c>
      <c r="K924" s="100" t="s">
        <v>1276</v>
      </c>
      <c r="L924" s="100" t="s">
        <v>1300</v>
      </c>
      <c r="M924" s="100" t="s">
        <v>1308</v>
      </c>
      <c r="O924" s="100"/>
      <c r="P924" s="99"/>
      <c r="Q924" s="99"/>
      <c r="R924" s="99"/>
      <c r="S924" s="99"/>
      <c r="T924" s="99"/>
      <c r="U924" s="99"/>
      <c r="V924" s="99"/>
      <c r="W924" s="99"/>
      <c r="X924" s="99"/>
      <c r="Y924" s="99"/>
    </row>
    <row r="925" ht="15.75" customHeight="1">
      <c r="A925" s="100" t="s">
        <v>1284</v>
      </c>
      <c r="B925" s="100" t="s">
        <v>1302</v>
      </c>
      <c r="C925" s="100" t="s">
        <v>1303</v>
      </c>
      <c r="D925" s="101">
        <v>416428.0</v>
      </c>
      <c r="E925" s="100" t="s">
        <v>1178</v>
      </c>
      <c r="F925" s="107" t="s">
        <v>1045</v>
      </c>
      <c r="G925" s="100" t="s">
        <v>1046</v>
      </c>
      <c r="H925" s="100" t="s">
        <v>822</v>
      </c>
      <c r="I925" s="103">
        <v>0.375</v>
      </c>
      <c r="J925" s="103">
        <v>0.6666666666666666</v>
      </c>
      <c r="K925" s="100" t="s">
        <v>1276</v>
      </c>
      <c r="L925" s="100" t="s">
        <v>1307</v>
      </c>
      <c r="M925" s="100" t="s">
        <v>1283</v>
      </c>
      <c r="O925" s="100"/>
      <c r="P925" s="99"/>
      <c r="Q925" s="99"/>
      <c r="R925" s="99"/>
      <c r="S925" s="99"/>
      <c r="T925" s="99"/>
      <c r="U925" s="99"/>
      <c r="V925" s="99"/>
      <c r="W925" s="99"/>
      <c r="X925" s="99"/>
      <c r="Y925" s="99"/>
    </row>
    <row r="926" ht="15.75" customHeight="1">
      <c r="A926" s="100" t="s">
        <v>1284</v>
      </c>
      <c r="B926" s="100" t="s">
        <v>1302</v>
      </c>
      <c r="C926" s="100" t="s">
        <v>1303</v>
      </c>
      <c r="D926" s="101">
        <v>416326.0</v>
      </c>
      <c r="E926" s="100" t="s">
        <v>1178</v>
      </c>
      <c r="F926" s="107" t="s">
        <v>1045</v>
      </c>
      <c r="G926" s="100" t="s">
        <v>1046</v>
      </c>
      <c r="H926" s="100" t="s">
        <v>822</v>
      </c>
      <c r="I926" s="103">
        <v>0.375</v>
      </c>
      <c r="J926" s="103">
        <v>0.6666666666666666</v>
      </c>
      <c r="K926" s="100" t="s">
        <v>1276</v>
      </c>
      <c r="L926" s="100" t="s">
        <v>983</v>
      </c>
      <c r="M926" s="100" t="s">
        <v>1309</v>
      </c>
      <c r="O926" s="100"/>
      <c r="P926" s="99"/>
      <c r="Q926" s="99"/>
      <c r="R926" s="99"/>
      <c r="S926" s="99"/>
      <c r="T926" s="99"/>
      <c r="U926" s="99"/>
      <c r="V926" s="99"/>
      <c r="W926" s="99"/>
      <c r="X926" s="99"/>
      <c r="Y926" s="99"/>
    </row>
    <row r="927" ht="15.75" customHeight="1">
      <c r="A927" s="100" t="s">
        <v>1284</v>
      </c>
      <c r="B927" s="100" t="s">
        <v>1302</v>
      </c>
      <c r="C927" s="100" t="s">
        <v>1303</v>
      </c>
      <c r="D927" s="101">
        <v>416322.0</v>
      </c>
      <c r="E927" s="100" t="s">
        <v>1178</v>
      </c>
      <c r="F927" s="107" t="s">
        <v>1045</v>
      </c>
      <c r="G927" s="100" t="s">
        <v>1046</v>
      </c>
      <c r="H927" s="100" t="s">
        <v>1047</v>
      </c>
      <c r="I927" s="103">
        <v>0.375</v>
      </c>
      <c r="J927" s="103">
        <v>0.6666666666666666</v>
      </c>
      <c r="K927" s="100" t="s">
        <v>1276</v>
      </c>
      <c r="L927" s="100" t="s">
        <v>1306</v>
      </c>
      <c r="M927" s="100" t="s">
        <v>411</v>
      </c>
      <c r="P927" s="99"/>
      <c r="Q927" s="99"/>
      <c r="R927" s="99"/>
      <c r="S927" s="99"/>
      <c r="T927" s="99"/>
      <c r="U927" s="99"/>
      <c r="V927" s="99"/>
      <c r="W927" s="99"/>
      <c r="X927" s="99"/>
      <c r="Y927" s="99"/>
    </row>
    <row r="928" ht="15.75" customHeight="1">
      <c r="A928" s="100" t="s">
        <v>1284</v>
      </c>
      <c r="B928" s="100" t="s">
        <v>1302</v>
      </c>
      <c r="C928" s="100" t="s">
        <v>1303</v>
      </c>
      <c r="D928" s="101">
        <v>416318.0</v>
      </c>
      <c r="E928" s="100" t="s">
        <v>1178</v>
      </c>
      <c r="F928" s="107" t="s">
        <v>1045</v>
      </c>
      <c r="G928" s="100" t="s">
        <v>1046</v>
      </c>
      <c r="H928" s="100" t="s">
        <v>822</v>
      </c>
      <c r="I928" s="103">
        <v>0.375</v>
      </c>
      <c r="J928" s="103">
        <v>0.6666666666666666</v>
      </c>
      <c r="K928" s="100" t="s">
        <v>1276</v>
      </c>
      <c r="L928" s="100" t="s">
        <v>1304</v>
      </c>
      <c r="M928" s="100" t="s">
        <v>1310</v>
      </c>
      <c r="O928" s="100"/>
      <c r="P928" s="99"/>
      <c r="Q928" s="99"/>
      <c r="R928" s="99"/>
      <c r="S928" s="99"/>
      <c r="T928" s="99"/>
      <c r="U928" s="99"/>
      <c r="V928" s="99"/>
      <c r="W928" s="99"/>
      <c r="X928" s="99"/>
      <c r="Y928" s="99"/>
    </row>
    <row r="929" ht="15.75" customHeight="1">
      <c r="A929" s="100" t="s">
        <v>1284</v>
      </c>
      <c r="B929" s="100" t="s">
        <v>1285</v>
      </c>
      <c r="C929" s="100" t="s">
        <v>1286</v>
      </c>
      <c r="D929" s="101">
        <v>416381.0</v>
      </c>
      <c r="E929" s="100" t="s">
        <v>896</v>
      </c>
      <c r="F929" s="107" t="s">
        <v>1045</v>
      </c>
      <c r="G929" s="100" t="s">
        <v>1046</v>
      </c>
      <c r="H929" s="100" t="s">
        <v>811</v>
      </c>
      <c r="I929" s="103">
        <v>0.375</v>
      </c>
      <c r="J929" s="103">
        <v>0.6666666666666666</v>
      </c>
      <c r="K929" s="100" t="s">
        <v>1287</v>
      </c>
      <c r="L929" s="100" t="s">
        <v>823</v>
      </c>
      <c r="M929" s="100" t="s">
        <v>1091</v>
      </c>
      <c r="O929" s="100"/>
      <c r="P929" s="99"/>
      <c r="Q929" s="99"/>
      <c r="R929" s="99"/>
      <c r="S929" s="99"/>
      <c r="T929" s="99"/>
      <c r="U929" s="99"/>
      <c r="V929" s="99"/>
      <c r="W929" s="99"/>
      <c r="X929" s="99"/>
      <c r="Y929" s="99"/>
    </row>
    <row r="930" ht="15.75" customHeight="1">
      <c r="A930" s="100" t="s">
        <v>1284</v>
      </c>
      <c r="B930" s="100" t="s">
        <v>1288</v>
      </c>
      <c r="C930" s="100" t="s">
        <v>1289</v>
      </c>
      <c r="D930" s="101">
        <v>416789.0</v>
      </c>
      <c r="E930" s="100" t="s">
        <v>1290</v>
      </c>
      <c r="F930" s="107" t="s">
        <v>1045</v>
      </c>
      <c r="G930" s="100" t="s">
        <v>1046</v>
      </c>
      <c r="H930" s="100" t="s">
        <v>811</v>
      </c>
      <c r="I930" s="103">
        <v>0.375</v>
      </c>
      <c r="J930" s="103">
        <v>0.6666666666666666</v>
      </c>
      <c r="K930" s="100" t="s">
        <v>1287</v>
      </c>
      <c r="L930" s="100" t="s">
        <v>824</v>
      </c>
      <c r="M930" s="100" t="s">
        <v>1308</v>
      </c>
      <c r="O930" s="100"/>
      <c r="P930" s="99"/>
      <c r="Q930" s="99"/>
      <c r="R930" s="99"/>
      <c r="S930" s="99"/>
      <c r="T930" s="99"/>
      <c r="U930" s="99"/>
      <c r="V930" s="99"/>
      <c r="W930" s="99"/>
      <c r="X930" s="99"/>
      <c r="Y930" s="99"/>
    </row>
    <row r="931" ht="15.75" customHeight="1">
      <c r="A931" s="100" t="s">
        <v>1284</v>
      </c>
      <c r="B931" s="100" t="s">
        <v>1292</v>
      </c>
      <c r="C931" s="100" t="s">
        <v>1293</v>
      </c>
      <c r="D931" s="101">
        <v>416496.0</v>
      </c>
      <c r="E931" s="100" t="s">
        <v>896</v>
      </c>
      <c r="F931" s="107" t="s">
        <v>1045</v>
      </c>
      <c r="G931" s="100" t="s">
        <v>1046</v>
      </c>
      <c r="H931" s="100" t="s">
        <v>811</v>
      </c>
      <c r="I931" s="103">
        <v>0.375</v>
      </c>
      <c r="J931" s="103">
        <v>0.6666666666666666</v>
      </c>
      <c r="K931" s="100" t="s">
        <v>1287</v>
      </c>
      <c r="L931" s="100" t="s">
        <v>1082</v>
      </c>
      <c r="M931" s="100" t="s">
        <v>1028</v>
      </c>
      <c r="O931" s="100"/>
      <c r="P931" s="99"/>
      <c r="Q931" s="99"/>
      <c r="R931" s="99"/>
      <c r="S931" s="99"/>
      <c r="T931" s="99"/>
      <c r="U931" s="99"/>
      <c r="V931" s="99"/>
      <c r="W931" s="99"/>
      <c r="X931" s="99"/>
      <c r="Y931" s="99"/>
    </row>
    <row r="932" ht="15.75" customHeight="1">
      <c r="A932" s="100" t="s">
        <v>1284</v>
      </c>
      <c r="B932" s="100" t="s">
        <v>1292</v>
      </c>
      <c r="C932" s="100" t="s">
        <v>1294</v>
      </c>
      <c r="D932" s="101">
        <v>416584.0</v>
      </c>
      <c r="E932" s="100" t="s">
        <v>1208</v>
      </c>
      <c r="F932" s="107" t="s">
        <v>1045</v>
      </c>
      <c r="G932" s="100" t="s">
        <v>1046</v>
      </c>
      <c r="H932" s="100" t="s">
        <v>811</v>
      </c>
      <c r="I932" s="103">
        <v>0.375</v>
      </c>
      <c r="J932" s="103">
        <v>0.6666666666666666</v>
      </c>
      <c r="K932" s="100" t="s">
        <v>1287</v>
      </c>
      <c r="L932" s="100" t="s">
        <v>1082</v>
      </c>
      <c r="M932" s="100" t="s">
        <v>1308</v>
      </c>
      <c r="O932" s="100"/>
      <c r="P932" s="99"/>
      <c r="Q932" s="99"/>
      <c r="R932" s="99"/>
      <c r="S932" s="99"/>
      <c r="T932" s="99"/>
      <c r="U932" s="99"/>
      <c r="V932" s="99"/>
      <c r="W932" s="99"/>
      <c r="X932" s="99"/>
      <c r="Y932" s="99"/>
    </row>
    <row r="933" ht="15.75" customHeight="1">
      <c r="A933" s="100" t="s">
        <v>1284</v>
      </c>
      <c r="B933" s="100" t="s">
        <v>1295</v>
      </c>
      <c r="C933" s="100" t="s">
        <v>1296</v>
      </c>
      <c r="D933" s="101">
        <v>416360.0</v>
      </c>
      <c r="E933" s="100" t="s">
        <v>1297</v>
      </c>
      <c r="F933" s="107" t="s">
        <v>1045</v>
      </c>
      <c r="G933" s="100" t="s">
        <v>1046</v>
      </c>
      <c r="H933" s="100" t="s">
        <v>811</v>
      </c>
      <c r="I933" s="103">
        <v>0.375</v>
      </c>
      <c r="J933" s="103">
        <v>0.6666666666666666</v>
      </c>
      <c r="K933" s="100" t="s">
        <v>1276</v>
      </c>
      <c r="L933" s="100" t="s">
        <v>1298</v>
      </c>
      <c r="M933" s="100" t="s">
        <v>1028</v>
      </c>
      <c r="O933" s="100"/>
      <c r="P933" s="99"/>
      <c r="Q933" s="99"/>
      <c r="R933" s="99"/>
      <c r="S933" s="99"/>
      <c r="T933" s="99"/>
      <c r="U933" s="99"/>
      <c r="V933" s="99"/>
      <c r="W933" s="99"/>
      <c r="X933" s="99"/>
      <c r="Y933" s="99"/>
    </row>
    <row r="934" ht="15.75" customHeight="1">
      <c r="A934" s="100" t="s">
        <v>1284</v>
      </c>
      <c r="B934" s="100" t="s">
        <v>1295</v>
      </c>
      <c r="C934" s="100" t="s">
        <v>1299</v>
      </c>
      <c r="D934" s="101">
        <v>416397.0</v>
      </c>
      <c r="E934" s="100" t="s">
        <v>1290</v>
      </c>
      <c r="F934" s="107" t="s">
        <v>1045</v>
      </c>
      <c r="G934" s="100" t="s">
        <v>1046</v>
      </c>
      <c r="H934" s="100" t="s">
        <v>811</v>
      </c>
      <c r="I934" s="103">
        <v>0.375</v>
      </c>
      <c r="J934" s="103">
        <v>0.6666666666666666</v>
      </c>
      <c r="K934" s="100" t="s">
        <v>1276</v>
      </c>
      <c r="L934" s="100" t="s">
        <v>1300</v>
      </c>
      <c r="M934" s="100" t="s">
        <v>1301</v>
      </c>
      <c r="O934" s="100"/>
      <c r="P934" s="99"/>
      <c r="Q934" s="99"/>
      <c r="R934" s="99"/>
      <c r="S934" s="99"/>
      <c r="T934" s="99"/>
      <c r="U934" s="99"/>
      <c r="V934" s="99"/>
      <c r="W934" s="99"/>
      <c r="X934" s="99"/>
      <c r="Y934" s="99"/>
    </row>
    <row r="935" ht="15.75" customHeight="1">
      <c r="A935" s="100" t="s">
        <v>1284</v>
      </c>
      <c r="B935" s="100" t="s">
        <v>1302</v>
      </c>
      <c r="C935" s="100" t="s">
        <v>1303</v>
      </c>
      <c r="D935" s="101">
        <v>416332.0</v>
      </c>
      <c r="E935" s="100" t="s">
        <v>1178</v>
      </c>
      <c r="F935" s="107" t="s">
        <v>1045</v>
      </c>
      <c r="G935" s="100" t="s">
        <v>1046</v>
      </c>
      <c r="H935" s="100" t="s">
        <v>1047</v>
      </c>
      <c r="I935" s="103">
        <v>0.375</v>
      </c>
      <c r="J935" s="103">
        <v>0.6666666666666666</v>
      </c>
      <c r="K935" s="100" t="s">
        <v>1276</v>
      </c>
      <c r="L935" s="100" t="s">
        <v>1306</v>
      </c>
      <c r="M935" s="100" t="s">
        <v>411</v>
      </c>
      <c r="P935" s="99"/>
      <c r="Q935" s="99"/>
      <c r="R935" s="99"/>
      <c r="S935" s="99"/>
      <c r="T935" s="99"/>
      <c r="U935" s="99"/>
      <c r="V935" s="99"/>
      <c r="W935" s="99"/>
      <c r="X935" s="99"/>
      <c r="Y935" s="99"/>
    </row>
    <row r="936" ht="15.75" customHeight="1">
      <c r="A936" s="100" t="s">
        <v>1284</v>
      </c>
      <c r="B936" s="100" t="s">
        <v>1302</v>
      </c>
      <c r="C936" s="100" t="s">
        <v>1303</v>
      </c>
      <c r="D936" s="101">
        <v>416329.0</v>
      </c>
      <c r="E936" s="100" t="s">
        <v>1178</v>
      </c>
      <c r="F936" s="107" t="s">
        <v>1045</v>
      </c>
      <c r="G936" s="100" t="s">
        <v>1046</v>
      </c>
      <c r="H936" s="100" t="s">
        <v>811</v>
      </c>
      <c r="I936" s="103">
        <v>0.375</v>
      </c>
      <c r="J936" s="103">
        <v>0.6666666666666666</v>
      </c>
      <c r="K936" s="100" t="s">
        <v>1276</v>
      </c>
      <c r="L936" s="100" t="s">
        <v>983</v>
      </c>
      <c r="M936" s="100" t="s">
        <v>1132</v>
      </c>
      <c r="O936" s="100"/>
      <c r="P936" s="99"/>
      <c r="Q936" s="99"/>
      <c r="R936" s="99"/>
      <c r="S936" s="99"/>
      <c r="T936" s="99"/>
      <c r="U936" s="99"/>
      <c r="V936" s="99"/>
      <c r="W936" s="99"/>
      <c r="X936" s="99"/>
      <c r="Y936" s="99"/>
    </row>
    <row r="937" ht="15.75" customHeight="1">
      <c r="A937" s="100" t="s">
        <v>1284</v>
      </c>
      <c r="B937" s="100" t="s">
        <v>1302</v>
      </c>
      <c r="C937" s="100" t="s">
        <v>1303</v>
      </c>
      <c r="D937" s="101">
        <v>416327.0</v>
      </c>
      <c r="E937" s="100" t="s">
        <v>1178</v>
      </c>
      <c r="F937" s="107" t="s">
        <v>1045</v>
      </c>
      <c r="G937" s="100" t="s">
        <v>1046</v>
      </c>
      <c r="H937" s="100" t="s">
        <v>811</v>
      </c>
      <c r="I937" s="103">
        <v>0.375</v>
      </c>
      <c r="J937" s="103">
        <v>0.6666666666666666</v>
      </c>
      <c r="K937" s="100" t="s">
        <v>1276</v>
      </c>
      <c r="L937" s="100" t="s">
        <v>1304</v>
      </c>
      <c r="M937" s="100" t="s">
        <v>1282</v>
      </c>
      <c r="O937" s="100"/>
      <c r="P937" s="99"/>
      <c r="Q937" s="99"/>
      <c r="R937" s="99"/>
      <c r="S937" s="99"/>
      <c r="T937" s="99"/>
      <c r="U937" s="99"/>
      <c r="V937" s="99"/>
      <c r="W937" s="99"/>
      <c r="X937" s="99"/>
      <c r="Y937" s="99"/>
    </row>
    <row r="938" ht="15.75" customHeight="1">
      <c r="A938" s="100" t="s">
        <v>1284</v>
      </c>
      <c r="B938" s="100" t="s">
        <v>1302</v>
      </c>
      <c r="C938" s="100" t="s">
        <v>1303</v>
      </c>
      <c r="D938" s="101">
        <v>416434.0</v>
      </c>
      <c r="E938" s="100" t="s">
        <v>1178</v>
      </c>
      <c r="F938" s="107" t="s">
        <v>1045</v>
      </c>
      <c r="G938" s="100" t="s">
        <v>1046</v>
      </c>
      <c r="H938" s="100" t="s">
        <v>811</v>
      </c>
      <c r="I938" s="103">
        <v>0.375</v>
      </c>
      <c r="J938" s="103">
        <v>0.6666666666666666</v>
      </c>
      <c r="K938" s="100" t="s">
        <v>1276</v>
      </c>
      <c r="L938" s="100" t="s">
        <v>1307</v>
      </c>
      <c r="M938" s="100" t="s">
        <v>1028</v>
      </c>
      <c r="O938" s="100"/>
      <c r="P938" s="99"/>
      <c r="Q938" s="99"/>
      <c r="R938" s="99"/>
      <c r="S938" s="99"/>
      <c r="T938" s="99"/>
      <c r="U938" s="99"/>
      <c r="V938" s="99"/>
      <c r="W938" s="99"/>
      <c r="X938" s="99"/>
      <c r="Y938" s="99"/>
    </row>
    <row r="939" ht="15.75" customHeight="1">
      <c r="A939" s="100" t="s">
        <v>1284</v>
      </c>
      <c r="B939" s="100" t="s">
        <v>1285</v>
      </c>
      <c r="C939" s="100" t="s">
        <v>1286</v>
      </c>
      <c r="D939" s="101">
        <v>416384.0</v>
      </c>
      <c r="E939" s="100" t="s">
        <v>896</v>
      </c>
      <c r="F939" s="107" t="s">
        <v>1045</v>
      </c>
      <c r="G939" s="100" t="s">
        <v>1046</v>
      </c>
      <c r="H939" s="100" t="s">
        <v>822</v>
      </c>
      <c r="I939" s="103">
        <v>0.375</v>
      </c>
      <c r="J939" s="103">
        <v>0.6666666666666666</v>
      </c>
      <c r="K939" s="100" t="s">
        <v>1287</v>
      </c>
      <c r="L939" s="100" t="s">
        <v>823</v>
      </c>
      <c r="M939" s="100" t="s">
        <v>1091</v>
      </c>
      <c r="O939" s="100"/>
      <c r="P939" s="99"/>
      <c r="Q939" s="99"/>
      <c r="R939" s="99"/>
      <c r="S939" s="99"/>
      <c r="T939" s="99"/>
      <c r="U939" s="99"/>
      <c r="V939" s="99"/>
      <c r="W939" s="99"/>
      <c r="X939" s="99"/>
      <c r="Y939" s="99"/>
    </row>
    <row r="940" ht="15.75" customHeight="1">
      <c r="A940" s="100" t="s">
        <v>1284</v>
      </c>
      <c r="B940" s="100" t="s">
        <v>1288</v>
      </c>
      <c r="C940" s="100" t="s">
        <v>1289</v>
      </c>
      <c r="D940" s="101">
        <v>416792.0</v>
      </c>
      <c r="E940" s="100" t="s">
        <v>1290</v>
      </c>
      <c r="F940" s="107" t="s">
        <v>1045</v>
      </c>
      <c r="G940" s="100" t="s">
        <v>1046</v>
      </c>
      <c r="H940" s="100" t="s">
        <v>822</v>
      </c>
      <c r="I940" s="103">
        <v>0.375</v>
      </c>
      <c r="J940" s="103">
        <v>0.6666666666666666</v>
      </c>
      <c r="K940" s="100" t="s">
        <v>1287</v>
      </c>
      <c r="L940" s="100" t="s">
        <v>824</v>
      </c>
      <c r="M940" s="100" t="s">
        <v>1301</v>
      </c>
      <c r="O940" s="100"/>
      <c r="P940" s="99"/>
      <c r="Q940" s="99"/>
      <c r="R940" s="99"/>
      <c r="S940" s="99"/>
      <c r="T940" s="99"/>
      <c r="U940" s="99"/>
      <c r="V940" s="99"/>
      <c r="W940" s="99"/>
      <c r="X940" s="99"/>
      <c r="Y940" s="99"/>
    </row>
    <row r="941" ht="15.75" customHeight="1">
      <c r="A941" s="100" t="s">
        <v>1284</v>
      </c>
      <c r="B941" s="100" t="s">
        <v>1292</v>
      </c>
      <c r="C941" s="100" t="s">
        <v>1293</v>
      </c>
      <c r="D941" s="101">
        <v>416501.0</v>
      </c>
      <c r="E941" s="100" t="s">
        <v>896</v>
      </c>
      <c r="F941" s="107" t="s">
        <v>1045</v>
      </c>
      <c r="G941" s="100" t="s">
        <v>1046</v>
      </c>
      <c r="H941" s="100" t="s">
        <v>822</v>
      </c>
      <c r="I941" s="103">
        <v>0.375</v>
      </c>
      <c r="J941" s="103">
        <v>0.6666666666666666</v>
      </c>
      <c r="K941" s="100" t="s">
        <v>1287</v>
      </c>
      <c r="L941" s="100" t="s">
        <v>1082</v>
      </c>
      <c r="M941" s="100" t="s">
        <v>1091</v>
      </c>
      <c r="O941" s="100"/>
      <c r="P941" s="99"/>
      <c r="Q941" s="99"/>
      <c r="R941" s="99"/>
      <c r="S941" s="99"/>
      <c r="T941" s="99"/>
      <c r="U941" s="99"/>
      <c r="V941" s="99"/>
      <c r="W941" s="99"/>
      <c r="X941" s="99"/>
      <c r="Y941" s="99"/>
    </row>
    <row r="942" ht="15.75" customHeight="1">
      <c r="A942" s="100" t="s">
        <v>1284</v>
      </c>
      <c r="B942" s="100" t="s">
        <v>1292</v>
      </c>
      <c r="C942" s="100" t="s">
        <v>1294</v>
      </c>
      <c r="D942" s="101">
        <v>416598.0</v>
      </c>
      <c r="E942" s="100" t="s">
        <v>1208</v>
      </c>
      <c r="F942" s="107" t="s">
        <v>1045</v>
      </c>
      <c r="G942" s="100" t="s">
        <v>1046</v>
      </c>
      <c r="H942" s="100" t="s">
        <v>822</v>
      </c>
      <c r="I942" s="103">
        <v>0.375</v>
      </c>
      <c r="J942" s="103">
        <v>0.6666666666666666</v>
      </c>
      <c r="K942" s="100" t="s">
        <v>1287</v>
      </c>
      <c r="L942" s="100" t="s">
        <v>1082</v>
      </c>
      <c r="M942" s="100" t="s">
        <v>1308</v>
      </c>
      <c r="O942" s="100"/>
      <c r="P942" s="99"/>
      <c r="Q942" s="99"/>
      <c r="R942" s="99"/>
      <c r="S942" s="99"/>
      <c r="T942" s="99"/>
      <c r="U942" s="99"/>
      <c r="V942" s="99"/>
      <c r="W942" s="99"/>
      <c r="X942" s="99"/>
      <c r="Y942" s="99"/>
    </row>
    <row r="943" ht="15.75" customHeight="1">
      <c r="A943" s="100" t="s">
        <v>1284</v>
      </c>
      <c r="B943" s="100" t="s">
        <v>1295</v>
      </c>
      <c r="C943" s="100" t="s">
        <v>1296</v>
      </c>
      <c r="D943" s="101">
        <v>416363.0</v>
      </c>
      <c r="E943" s="100" t="s">
        <v>1297</v>
      </c>
      <c r="F943" s="107" t="s">
        <v>1045</v>
      </c>
      <c r="G943" s="100" t="s">
        <v>1046</v>
      </c>
      <c r="H943" s="100" t="s">
        <v>822</v>
      </c>
      <c r="I943" s="103">
        <v>0.375</v>
      </c>
      <c r="J943" s="103">
        <v>0.6666666666666666</v>
      </c>
      <c r="K943" s="100" t="s">
        <v>1276</v>
      </c>
      <c r="L943" s="100" t="s">
        <v>1298</v>
      </c>
      <c r="M943" s="100" t="s">
        <v>1028</v>
      </c>
      <c r="O943" s="100"/>
      <c r="P943" s="99"/>
      <c r="Q943" s="99"/>
      <c r="R943" s="99"/>
      <c r="S943" s="99"/>
      <c r="T943" s="99"/>
      <c r="U943" s="99"/>
      <c r="V943" s="99"/>
      <c r="W943" s="99"/>
      <c r="X943" s="99"/>
      <c r="Y943" s="99"/>
    </row>
    <row r="944" ht="15.75" customHeight="1">
      <c r="A944" s="100" t="s">
        <v>1284</v>
      </c>
      <c r="B944" s="100" t="s">
        <v>1295</v>
      </c>
      <c r="C944" s="100" t="s">
        <v>1299</v>
      </c>
      <c r="D944" s="101">
        <v>416398.0</v>
      </c>
      <c r="E944" s="100" t="s">
        <v>1290</v>
      </c>
      <c r="F944" s="107" t="s">
        <v>1045</v>
      </c>
      <c r="G944" s="100" t="s">
        <v>1046</v>
      </c>
      <c r="H944" s="100" t="s">
        <v>822</v>
      </c>
      <c r="I944" s="103">
        <v>0.375</v>
      </c>
      <c r="J944" s="103">
        <v>0.6666666666666666</v>
      </c>
      <c r="K944" s="100" t="s">
        <v>1276</v>
      </c>
      <c r="L944" s="100" t="s">
        <v>1300</v>
      </c>
      <c r="M944" s="100" t="s">
        <v>1308</v>
      </c>
      <c r="O944" s="100"/>
      <c r="P944" s="99"/>
      <c r="Q944" s="99"/>
      <c r="R944" s="99"/>
      <c r="S944" s="99"/>
      <c r="T944" s="99"/>
      <c r="U944" s="99"/>
      <c r="V944" s="99"/>
      <c r="W944" s="99"/>
      <c r="X944" s="99"/>
      <c r="Y944" s="99"/>
    </row>
    <row r="945" ht="15.75" customHeight="1">
      <c r="A945" s="100" t="s">
        <v>1284</v>
      </c>
      <c r="B945" s="100" t="s">
        <v>1302</v>
      </c>
      <c r="C945" s="100" t="s">
        <v>1303</v>
      </c>
      <c r="D945" s="101">
        <v>416347.0</v>
      </c>
      <c r="E945" s="100" t="s">
        <v>1178</v>
      </c>
      <c r="F945" s="107" t="s">
        <v>1045</v>
      </c>
      <c r="G945" s="100" t="s">
        <v>1046</v>
      </c>
      <c r="H945" s="100" t="s">
        <v>1047</v>
      </c>
      <c r="I945" s="103">
        <v>0.375</v>
      </c>
      <c r="J945" s="103">
        <v>0.6666666666666666</v>
      </c>
      <c r="K945" s="100" t="s">
        <v>1276</v>
      </c>
      <c r="L945" s="100" t="s">
        <v>1306</v>
      </c>
      <c r="M945" s="100" t="s">
        <v>411</v>
      </c>
      <c r="P945" s="99"/>
      <c r="Q945" s="99"/>
      <c r="R945" s="99"/>
      <c r="S945" s="99"/>
      <c r="T945" s="99"/>
      <c r="U945" s="99"/>
      <c r="V945" s="99"/>
      <c r="W945" s="99"/>
      <c r="X945" s="99"/>
      <c r="Y945" s="99"/>
    </row>
    <row r="946" ht="15.75" customHeight="1">
      <c r="A946" s="100" t="s">
        <v>1284</v>
      </c>
      <c r="B946" s="100" t="s">
        <v>1302</v>
      </c>
      <c r="C946" s="100" t="s">
        <v>1303</v>
      </c>
      <c r="D946" s="101">
        <v>416331.0</v>
      </c>
      <c r="E946" s="100" t="s">
        <v>1178</v>
      </c>
      <c r="F946" s="107" t="s">
        <v>1045</v>
      </c>
      <c r="G946" s="100" t="s">
        <v>1046</v>
      </c>
      <c r="H946" s="100" t="s">
        <v>822</v>
      </c>
      <c r="I946" s="103">
        <v>0.375</v>
      </c>
      <c r="J946" s="103">
        <v>0.6666666666666666</v>
      </c>
      <c r="K946" s="100" t="s">
        <v>1276</v>
      </c>
      <c r="L946" s="100" t="s">
        <v>983</v>
      </c>
      <c r="M946" s="100" t="s">
        <v>1132</v>
      </c>
      <c r="O946" s="100"/>
      <c r="P946" s="99"/>
      <c r="Q946" s="99"/>
      <c r="R946" s="99"/>
      <c r="S946" s="99"/>
      <c r="T946" s="99"/>
      <c r="U946" s="99"/>
      <c r="V946" s="99"/>
      <c r="W946" s="99"/>
      <c r="X946" s="99"/>
      <c r="Y946" s="99"/>
    </row>
    <row r="947" ht="15.75" customHeight="1">
      <c r="A947" s="100" t="s">
        <v>1284</v>
      </c>
      <c r="B947" s="100" t="s">
        <v>1302</v>
      </c>
      <c r="C947" s="100" t="s">
        <v>1303</v>
      </c>
      <c r="D947" s="101">
        <v>416439.0</v>
      </c>
      <c r="E947" s="100" t="s">
        <v>1178</v>
      </c>
      <c r="F947" s="107" t="s">
        <v>1045</v>
      </c>
      <c r="G947" s="100" t="s">
        <v>1046</v>
      </c>
      <c r="H947" s="100" t="s">
        <v>822</v>
      </c>
      <c r="I947" s="103">
        <v>0.375</v>
      </c>
      <c r="J947" s="103">
        <v>0.6666666666666666</v>
      </c>
      <c r="K947" s="100" t="s">
        <v>1276</v>
      </c>
      <c r="L947" s="100" t="s">
        <v>1307</v>
      </c>
      <c r="M947" s="100" t="s">
        <v>1283</v>
      </c>
      <c r="O947" s="100"/>
      <c r="P947" s="99"/>
      <c r="Q947" s="99"/>
      <c r="R947" s="99"/>
      <c r="S947" s="99"/>
      <c r="T947" s="99"/>
      <c r="U947" s="99"/>
      <c r="V947" s="99"/>
      <c r="W947" s="99"/>
      <c r="X947" s="99"/>
      <c r="Y947" s="99"/>
    </row>
    <row r="948" ht="15.75" customHeight="1">
      <c r="A948" s="100" t="s">
        <v>1284</v>
      </c>
      <c r="B948" s="100" t="s">
        <v>1302</v>
      </c>
      <c r="C948" s="100" t="s">
        <v>1303</v>
      </c>
      <c r="D948" s="101">
        <v>416334.0</v>
      </c>
      <c r="E948" s="100" t="s">
        <v>1178</v>
      </c>
      <c r="F948" s="107" t="s">
        <v>1045</v>
      </c>
      <c r="G948" s="100" t="s">
        <v>1046</v>
      </c>
      <c r="H948" s="100" t="s">
        <v>822</v>
      </c>
      <c r="I948" s="103">
        <v>0.375</v>
      </c>
      <c r="J948" s="103">
        <v>0.6666666666666666</v>
      </c>
      <c r="K948" s="100" t="s">
        <v>1276</v>
      </c>
      <c r="L948" s="100" t="s">
        <v>1304</v>
      </c>
      <c r="M948" s="100" t="s">
        <v>1305</v>
      </c>
      <c r="O948" s="100"/>
      <c r="P948" s="99"/>
      <c r="Q948" s="99"/>
      <c r="R948" s="99"/>
      <c r="S948" s="99"/>
      <c r="T948" s="99"/>
      <c r="U948" s="99"/>
      <c r="V948" s="99"/>
      <c r="W948" s="99"/>
      <c r="X948" s="99"/>
      <c r="Y948" s="99"/>
    </row>
    <row r="949" ht="15.75" customHeight="1">
      <c r="A949" s="100" t="s">
        <v>1284</v>
      </c>
      <c r="B949" s="100" t="s">
        <v>1285</v>
      </c>
      <c r="C949" s="100" t="s">
        <v>1286</v>
      </c>
      <c r="D949" s="101">
        <v>416385.0</v>
      </c>
      <c r="E949" s="100" t="s">
        <v>896</v>
      </c>
      <c r="F949" s="107" t="s">
        <v>1045</v>
      </c>
      <c r="G949" s="100" t="s">
        <v>1046</v>
      </c>
      <c r="H949" s="100" t="s">
        <v>834</v>
      </c>
      <c r="I949" s="103">
        <v>0.375</v>
      </c>
      <c r="J949" s="103">
        <v>0.6666666666666666</v>
      </c>
      <c r="K949" s="100" t="s">
        <v>1287</v>
      </c>
      <c r="L949" s="100" t="s">
        <v>823</v>
      </c>
      <c r="M949" s="100" t="s">
        <v>1028</v>
      </c>
      <c r="O949" s="100"/>
      <c r="P949" s="99"/>
      <c r="Q949" s="99"/>
      <c r="R949" s="99"/>
      <c r="S949" s="99"/>
      <c r="T949" s="99"/>
      <c r="U949" s="99"/>
      <c r="V949" s="99"/>
      <c r="W949" s="99"/>
      <c r="X949" s="99"/>
      <c r="Y949" s="99"/>
    </row>
    <row r="950" ht="15.75" customHeight="1">
      <c r="A950" s="100" t="s">
        <v>1284</v>
      </c>
      <c r="B950" s="100" t="s">
        <v>1288</v>
      </c>
      <c r="C950" s="100" t="s">
        <v>1289</v>
      </c>
      <c r="D950" s="101">
        <v>416794.0</v>
      </c>
      <c r="E950" s="100" t="s">
        <v>1290</v>
      </c>
      <c r="F950" s="107" t="s">
        <v>1045</v>
      </c>
      <c r="G950" s="100" t="s">
        <v>1046</v>
      </c>
      <c r="H950" s="100" t="s">
        <v>834</v>
      </c>
      <c r="I950" s="103">
        <v>0.375</v>
      </c>
      <c r="J950" s="103">
        <v>0.6666666666666666</v>
      </c>
      <c r="K950" s="100" t="s">
        <v>1287</v>
      </c>
      <c r="L950" s="100" t="s">
        <v>824</v>
      </c>
      <c r="M950" s="100" t="s">
        <v>1308</v>
      </c>
      <c r="O950" s="100"/>
      <c r="P950" s="99"/>
      <c r="Q950" s="99"/>
      <c r="R950" s="99"/>
      <c r="S950" s="99"/>
      <c r="T950" s="99"/>
      <c r="U950" s="99"/>
      <c r="V950" s="99"/>
      <c r="W950" s="99"/>
      <c r="X950" s="99"/>
      <c r="Y950" s="99"/>
    </row>
    <row r="951" ht="15.75" customHeight="1">
      <c r="A951" s="100" t="s">
        <v>1284</v>
      </c>
      <c r="B951" s="100" t="s">
        <v>1292</v>
      </c>
      <c r="C951" s="100" t="s">
        <v>1293</v>
      </c>
      <c r="D951" s="101">
        <v>416508.0</v>
      </c>
      <c r="E951" s="100" t="s">
        <v>896</v>
      </c>
      <c r="F951" s="107" t="s">
        <v>1045</v>
      </c>
      <c r="G951" s="100" t="s">
        <v>1046</v>
      </c>
      <c r="H951" s="100" t="s">
        <v>834</v>
      </c>
      <c r="I951" s="103">
        <v>0.375</v>
      </c>
      <c r="J951" s="103">
        <v>0.6666666666666666</v>
      </c>
      <c r="K951" s="100" t="s">
        <v>1287</v>
      </c>
      <c r="L951" s="100" t="s">
        <v>1082</v>
      </c>
      <c r="M951" s="100" t="s">
        <v>1283</v>
      </c>
      <c r="O951" s="100"/>
      <c r="P951" s="99"/>
      <c r="Q951" s="99"/>
      <c r="R951" s="99"/>
      <c r="S951" s="99"/>
      <c r="T951" s="99"/>
      <c r="U951" s="99"/>
      <c r="V951" s="99"/>
      <c r="W951" s="99"/>
      <c r="X951" s="99"/>
      <c r="Y951" s="99"/>
    </row>
    <row r="952" ht="15.75" customHeight="1">
      <c r="A952" s="100" t="s">
        <v>1284</v>
      </c>
      <c r="B952" s="100" t="s">
        <v>1292</v>
      </c>
      <c r="C952" s="100" t="s">
        <v>1294</v>
      </c>
      <c r="D952" s="101">
        <v>416603.0</v>
      </c>
      <c r="E952" s="100" t="s">
        <v>1208</v>
      </c>
      <c r="F952" s="107" t="s">
        <v>1045</v>
      </c>
      <c r="G952" s="100" t="s">
        <v>1046</v>
      </c>
      <c r="H952" s="100" t="s">
        <v>834</v>
      </c>
      <c r="I952" s="103">
        <v>0.375</v>
      </c>
      <c r="J952" s="103">
        <v>0.6666666666666666</v>
      </c>
      <c r="K952" s="100" t="s">
        <v>1287</v>
      </c>
      <c r="L952" s="100" t="s">
        <v>1082</v>
      </c>
      <c r="M952" s="100" t="s">
        <v>1308</v>
      </c>
      <c r="O952" s="100"/>
      <c r="P952" s="99"/>
      <c r="Q952" s="99"/>
      <c r="R952" s="99"/>
      <c r="S952" s="99"/>
      <c r="T952" s="99"/>
      <c r="U952" s="99"/>
      <c r="V952" s="99"/>
      <c r="W952" s="99"/>
      <c r="X952" s="99"/>
      <c r="Y952" s="99"/>
    </row>
    <row r="953" ht="15.75" customHeight="1">
      <c r="A953" s="100" t="s">
        <v>1284</v>
      </c>
      <c r="B953" s="100" t="s">
        <v>1295</v>
      </c>
      <c r="C953" s="100" t="s">
        <v>1296</v>
      </c>
      <c r="D953" s="101">
        <v>416368.0</v>
      </c>
      <c r="E953" s="100" t="s">
        <v>1297</v>
      </c>
      <c r="F953" s="107" t="s">
        <v>1045</v>
      </c>
      <c r="G953" s="100" t="s">
        <v>1046</v>
      </c>
      <c r="H953" s="100" t="s">
        <v>834</v>
      </c>
      <c r="I953" s="103">
        <v>0.375</v>
      </c>
      <c r="J953" s="103">
        <v>0.6666666666666666</v>
      </c>
      <c r="K953" s="100" t="s">
        <v>1276</v>
      </c>
      <c r="L953" s="100" t="s">
        <v>1298</v>
      </c>
      <c r="M953" s="100" t="s">
        <v>1028</v>
      </c>
      <c r="O953" s="100"/>
      <c r="P953" s="99"/>
      <c r="Q953" s="99"/>
      <c r="R953" s="99"/>
      <c r="S953" s="99"/>
      <c r="T953" s="99"/>
      <c r="U953" s="99"/>
      <c r="V953" s="99"/>
      <c r="W953" s="99"/>
      <c r="X953" s="99"/>
      <c r="Y953" s="99"/>
    </row>
    <row r="954" ht="15.75" customHeight="1">
      <c r="A954" s="100" t="s">
        <v>1284</v>
      </c>
      <c r="B954" s="100" t="s">
        <v>1295</v>
      </c>
      <c r="C954" s="100" t="s">
        <v>1299</v>
      </c>
      <c r="D954" s="101">
        <v>416400.0</v>
      </c>
      <c r="E954" s="100" t="s">
        <v>1290</v>
      </c>
      <c r="F954" s="107" t="s">
        <v>1045</v>
      </c>
      <c r="G954" s="100" t="s">
        <v>1046</v>
      </c>
      <c r="H954" s="100" t="s">
        <v>834</v>
      </c>
      <c r="I954" s="103">
        <v>0.375</v>
      </c>
      <c r="J954" s="103">
        <v>0.6666666666666666</v>
      </c>
      <c r="K954" s="100" t="s">
        <v>1276</v>
      </c>
      <c r="L954" s="100" t="s">
        <v>1300</v>
      </c>
      <c r="M954" s="100" t="s">
        <v>1301</v>
      </c>
      <c r="O954" s="100"/>
      <c r="P954" s="99"/>
      <c r="Q954" s="99"/>
      <c r="R954" s="99"/>
      <c r="S954" s="99"/>
      <c r="T954" s="99"/>
      <c r="U954" s="99"/>
      <c r="V954" s="99"/>
      <c r="W954" s="99"/>
      <c r="X954" s="99"/>
      <c r="Y954" s="99"/>
    </row>
    <row r="955" ht="15.75" customHeight="1">
      <c r="A955" s="100" t="s">
        <v>1284</v>
      </c>
      <c r="B955" s="100" t="s">
        <v>1302</v>
      </c>
      <c r="C955" s="100" t="s">
        <v>1303</v>
      </c>
      <c r="D955" s="101">
        <v>416450.0</v>
      </c>
      <c r="E955" s="100" t="s">
        <v>1178</v>
      </c>
      <c r="F955" s="107" t="s">
        <v>1045</v>
      </c>
      <c r="G955" s="100" t="s">
        <v>1046</v>
      </c>
      <c r="H955" s="100" t="s">
        <v>834</v>
      </c>
      <c r="I955" s="103">
        <v>0.375</v>
      </c>
      <c r="J955" s="103">
        <v>0.6666666666666666</v>
      </c>
      <c r="K955" s="100" t="s">
        <v>1276</v>
      </c>
      <c r="L955" s="100" t="s">
        <v>1307</v>
      </c>
      <c r="M955" s="100" t="s">
        <v>1291</v>
      </c>
      <c r="O955" s="100"/>
      <c r="P955" s="99"/>
      <c r="Q955" s="99"/>
      <c r="R955" s="99"/>
      <c r="S955" s="99"/>
      <c r="T955" s="99"/>
      <c r="U955" s="99"/>
      <c r="V955" s="99"/>
      <c r="W955" s="99"/>
      <c r="X955" s="99"/>
      <c r="Y955" s="99"/>
    </row>
    <row r="956" ht="15.75" customHeight="1">
      <c r="A956" s="100" t="s">
        <v>1284</v>
      </c>
      <c r="B956" s="100" t="s">
        <v>1302</v>
      </c>
      <c r="C956" s="100" t="s">
        <v>1303</v>
      </c>
      <c r="D956" s="101">
        <v>416370.0</v>
      </c>
      <c r="E956" s="100" t="s">
        <v>1178</v>
      </c>
      <c r="F956" s="107" t="s">
        <v>1045</v>
      </c>
      <c r="G956" s="100" t="s">
        <v>1046</v>
      </c>
      <c r="H956" s="100" t="s">
        <v>1047</v>
      </c>
      <c r="I956" s="103">
        <v>0.375</v>
      </c>
      <c r="J956" s="103">
        <v>0.6666666666666666</v>
      </c>
      <c r="K956" s="100" t="s">
        <v>1276</v>
      </c>
      <c r="L956" s="100" t="s">
        <v>1306</v>
      </c>
      <c r="M956" s="100" t="s">
        <v>888</v>
      </c>
      <c r="O956" s="100"/>
      <c r="P956" s="99"/>
      <c r="Q956" s="99"/>
      <c r="R956" s="99"/>
      <c r="S956" s="99"/>
      <c r="T956" s="99"/>
      <c r="U956" s="99"/>
      <c r="V956" s="99"/>
      <c r="W956" s="99"/>
      <c r="X956" s="99"/>
      <c r="Y956" s="99"/>
    </row>
    <row r="957" ht="15.75" customHeight="1">
      <c r="A957" s="100" t="s">
        <v>1284</v>
      </c>
      <c r="B957" s="100" t="s">
        <v>1302</v>
      </c>
      <c r="C957" s="100" t="s">
        <v>1303</v>
      </c>
      <c r="D957" s="101">
        <v>416340.0</v>
      </c>
      <c r="E957" s="100" t="s">
        <v>1178</v>
      </c>
      <c r="F957" s="107" t="s">
        <v>1045</v>
      </c>
      <c r="G957" s="100" t="s">
        <v>1046</v>
      </c>
      <c r="H957" s="100" t="s">
        <v>834</v>
      </c>
      <c r="I957" s="103">
        <v>0.375</v>
      </c>
      <c r="J957" s="103">
        <v>0.6666666666666666</v>
      </c>
      <c r="K957" s="100" t="s">
        <v>1276</v>
      </c>
      <c r="L957" s="100" t="s">
        <v>1304</v>
      </c>
      <c r="M957" s="100" t="s">
        <v>1281</v>
      </c>
      <c r="O957" s="100"/>
      <c r="P957" s="99"/>
      <c r="Q957" s="99"/>
      <c r="R957" s="99"/>
      <c r="S957" s="99"/>
      <c r="T957" s="99"/>
      <c r="U957" s="99"/>
      <c r="V957" s="99"/>
      <c r="W957" s="99"/>
      <c r="X957" s="99"/>
      <c r="Y957" s="99"/>
    </row>
    <row r="958" ht="15.75" customHeight="1">
      <c r="A958" s="100" t="s">
        <v>1284</v>
      </c>
      <c r="B958" s="100" t="s">
        <v>1302</v>
      </c>
      <c r="C958" s="100" t="s">
        <v>1303</v>
      </c>
      <c r="D958" s="101">
        <v>416336.0</v>
      </c>
      <c r="E958" s="100" t="s">
        <v>1178</v>
      </c>
      <c r="F958" s="107" t="s">
        <v>1045</v>
      </c>
      <c r="G958" s="100" t="s">
        <v>1046</v>
      </c>
      <c r="H958" s="100" t="s">
        <v>834</v>
      </c>
      <c r="I958" s="103">
        <v>0.375</v>
      </c>
      <c r="J958" s="103">
        <v>0.6666666666666666</v>
      </c>
      <c r="K958" s="100" t="s">
        <v>1276</v>
      </c>
      <c r="L958" s="100" t="s">
        <v>983</v>
      </c>
      <c r="M958" s="100" t="s">
        <v>1132</v>
      </c>
      <c r="O958" s="100"/>
      <c r="P958" s="99"/>
      <c r="Q958" s="99"/>
      <c r="R958" s="99"/>
      <c r="S958" s="99"/>
      <c r="T958" s="99"/>
      <c r="U958" s="99"/>
      <c r="V958" s="99"/>
      <c r="W958" s="99"/>
      <c r="X958" s="99"/>
      <c r="Y958" s="99"/>
    </row>
    <row r="959" ht="15.75" customHeight="1">
      <c r="A959" s="100" t="s">
        <v>1311</v>
      </c>
      <c r="B959" s="100" t="s">
        <v>1312</v>
      </c>
      <c r="C959" s="100" t="s">
        <v>1313</v>
      </c>
      <c r="D959" s="101">
        <v>414544.0</v>
      </c>
      <c r="E959" s="100" t="s">
        <v>1178</v>
      </c>
      <c r="F959" s="107" t="s">
        <v>1045</v>
      </c>
      <c r="G959" s="100" t="s">
        <v>1046</v>
      </c>
      <c r="H959" s="100" t="s">
        <v>811</v>
      </c>
      <c r="I959" s="103">
        <v>0.375</v>
      </c>
      <c r="J959" s="103">
        <v>0.6666666666666666</v>
      </c>
      <c r="K959" s="100" t="s">
        <v>1314</v>
      </c>
      <c r="L959" s="100" t="s">
        <v>1315</v>
      </c>
      <c r="M959" s="100" t="s">
        <v>1309</v>
      </c>
      <c r="O959" s="100"/>
      <c r="P959" s="99"/>
      <c r="Q959" s="99"/>
      <c r="R959" s="99"/>
      <c r="S959" s="99"/>
      <c r="T959" s="99"/>
      <c r="U959" s="99"/>
      <c r="V959" s="99"/>
      <c r="W959" s="99"/>
      <c r="X959" s="99"/>
      <c r="Y959" s="99"/>
    </row>
    <row r="960" ht="15.75" customHeight="1">
      <c r="A960" s="100" t="s">
        <v>1311</v>
      </c>
      <c r="B960" s="100" t="s">
        <v>1312</v>
      </c>
      <c r="C960" s="100" t="s">
        <v>1313</v>
      </c>
      <c r="D960" s="101">
        <v>414792.0</v>
      </c>
      <c r="E960" s="100" t="s">
        <v>1178</v>
      </c>
      <c r="F960" s="107" t="s">
        <v>1045</v>
      </c>
      <c r="G960" s="100" t="s">
        <v>1046</v>
      </c>
      <c r="H960" s="100" t="s">
        <v>822</v>
      </c>
      <c r="I960" s="103">
        <v>0.375</v>
      </c>
      <c r="J960" s="103">
        <v>0.6666666666666666</v>
      </c>
      <c r="K960" s="100" t="s">
        <v>1314</v>
      </c>
      <c r="L960" s="100" t="s">
        <v>1315</v>
      </c>
      <c r="M960" s="100" t="s">
        <v>1074</v>
      </c>
      <c r="O960" s="100"/>
      <c r="P960" s="99"/>
      <c r="Q960" s="99"/>
      <c r="R960" s="99"/>
      <c r="S960" s="99"/>
      <c r="T960" s="99"/>
      <c r="U960" s="99"/>
      <c r="V960" s="99"/>
      <c r="W960" s="99"/>
      <c r="X960" s="99"/>
      <c r="Y960" s="99"/>
    </row>
    <row r="961" ht="15.75" customHeight="1">
      <c r="A961" s="100" t="s">
        <v>1311</v>
      </c>
      <c r="B961" s="100" t="s">
        <v>1312</v>
      </c>
      <c r="C961" s="100" t="s">
        <v>1313</v>
      </c>
      <c r="D961" s="101">
        <v>414800.0</v>
      </c>
      <c r="E961" s="100" t="s">
        <v>1178</v>
      </c>
      <c r="F961" s="107" t="s">
        <v>1045</v>
      </c>
      <c r="G961" s="100" t="s">
        <v>1046</v>
      </c>
      <c r="H961" s="100" t="s">
        <v>811</v>
      </c>
      <c r="I961" s="103">
        <v>0.375</v>
      </c>
      <c r="J961" s="103">
        <v>0.6666666666666666</v>
      </c>
      <c r="K961" s="100" t="s">
        <v>1314</v>
      </c>
      <c r="L961" s="100" t="s">
        <v>1315</v>
      </c>
      <c r="M961" s="100" t="s">
        <v>1074</v>
      </c>
      <c r="O961" s="100"/>
      <c r="P961" s="99"/>
      <c r="Q961" s="99"/>
      <c r="R961" s="99"/>
      <c r="S961" s="99"/>
      <c r="T961" s="99"/>
      <c r="U961" s="99"/>
      <c r="V961" s="99"/>
      <c r="W961" s="99"/>
      <c r="X961" s="99"/>
      <c r="Y961" s="99"/>
    </row>
    <row r="962" ht="15.75" customHeight="1">
      <c r="A962" s="100" t="s">
        <v>1311</v>
      </c>
      <c r="B962" s="100" t="s">
        <v>1312</v>
      </c>
      <c r="C962" s="100" t="s">
        <v>1313</v>
      </c>
      <c r="D962" s="101">
        <v>414808.0</v>
      </c>
      <c r="E962" s="100" t="s">
        <v>1178</v>
      </c>
      <c r="F962" s="107" t="s">
        <v>1045</v>
      </c>
      <c r="G962" s="100" t="s">
        <v>1046</v>
      </c>
      <c r="H962" s="100" t="s">
        <v>822</v>
      </c>
      <c r="I962" s="103">
        <v>0.375</v>
      </c>
      <c r="J962" s="103">
        <v>0.6666666666666666</v>
      </c>
      <c r="K962" s="100" t="s">
        <v>1314</v>
      </c>
      <c r="L962" s="100" t="s">
        <v>1315</v>
      </c>
      <c r="M962" s="100" t="s">
        <v>1074</v>
      </c>
      <c r="O962" s="100"/>
      <c r="P962" s="99"/>
      <c r="Q962" s="99"/>
      <c r="R962" s="99"/>
      <c r="S962" s="99"/>
      <c r="T962" s="99"/>
      <c r="U962" s="99"/>
      <c r="V962" s="99"/>
      <c r="W962" s="99"/>
      <c r="X962" s="99"/>
      <c r="Y962" s="99"/>
    </row>
    <row r="963" ht="15.75" customHeight="1">
      <c r="A963" s="100" t="s">
        <v>1311</v>
      </c>
      <c r="B963" s="100" t="s">
        <v>1312</v>
      </c>
      <c r="C963" s="100" t="s">
        <v>1313</v>
      </c>
      <c r="D963" s="101">
        <v>414819.0</v>
      </c>
      <c r="E963" s="100" t="s">
        <v>1178</v>
      </c>
      <c r="F963" s="107" t="s">
        <v>1045</v>
      </c>
      <c r="G963" s="100" t="s">
        <v>1046</v>
      </c>
      <c r="H963" s="100" t="s">
        <v>834</v>
      </c>
      <c r="I963" s="103">
        <v>0.375</v>
      </c>
      <c r="J963" s="103">
        <v>0.6666666666666666</v>
      </c>
      <c r="K963" s="100" t="s">
        <v>1314</v>
      </c>
      <c r="L963" s="100" t="s">
        <v>1315</v>
      </c>
      <c r="M963" s="100" t="s">
        <v>1309</v>
      </c>
      <c r="O963" s="100"/>
      <c r="P963" s="99"/>
      <c r="Q963" s="99"/>
      <c r="R963" s="99"/>
      <c r="S963" s="99"/>
      <c r="T963" s="99"/>
      <c r="U963" s="99"/>
      <c r="V963" s="99"/>
      <c r="W963" s="99"/>
      <c r="X963" s="99"/>
      <c r="Y963" s="99"/>
    </row>
    <row r="964" ht="15.75" customHeight="1">
      <c r="A964" s="100" t="s">
        <v>1316</v>
      </c>
      <c r="B964" s="100" t="s">
        <v>1317</v>
      </c>
      <c r="C964" s="100" t="s">
        <v>1318</v>
      </c>
      <c r="D964" s="101">
        <v>414593.0</v>
      </c>
      <c r="E964" s="100" t="s">
        <v>1319</v>
      </c>
      <c r="F964" s="107" t="s">
        <v>1045</v>
      </c>
      <c r="G964" s="100" t="s">
        <v>1046</v>
      </c>
      <c r="H964" s="100" t="s">
        <v>811</v>
      </c>
      <c r="I964" s="103">
        <v>0.375</v>
      </c>
      <c r="J964" s="103">
        <v>0.6666666666666666</v>
      </c>
      <c r="K964" s="100" t="s">
        <v>1314</v>
      </c>
      <c r="L964" s="100" t="s">
        <v>1320</v>
      </c>
      <c r="M964" s="100" t="s">
        <v>1301</v>
      </c>
      <c r="O964" s="100"/>
      <c r="P964" s="99"/>
      <c r="Q964" s="99"/>
      <c r="R964" s="99"/>
      <c r="S964" s="99"/>
      <c r="T964" s="99"/>
      <c r="U964" s="99"/>
      <c r="V964" s="99"/>
      <c r="W964" s="99"/>
      <c r="X964" s="99"/>
      <c r="Y964" s="99"/>
    </row>
    <row r="965" ht="15.75" customHeight="1">
      <c r="A965" s="100" t="s">
        <v>1316</v>
      </c>
      <c r="B965" s="100" t="s">
        <v>1321</v>
      </c>
      <c r="C965" s="100" t="s">
        <v>1322</v>
      </c>
      <c r="D965" s="101">
        <v>414651.0</v>
      </c>
      <c r="E965" s="100" t="s">
        <v>1323</v>
      </c>
      <c r="F965" s="107" t="s">
        <v>1045</v>
      </c>
      <c r="G965" s="100" t="s">
        <v>1046</v>
      </c>
      <c r="H965" s="100" t="s">
        <v>811</v>
      </c>
      <c r="I965" s="103">
        <v>0.375</v>
      </c>
      <c r="J965" s="103">
        <v>0.6666666666666666</v>
      </c>
      <c r="K965" s="100" t="s">
        <v>1314</v>
      </c>
      <c r="L965" s="100" t="s">
        <v>829</v>
      </c>
      <c r="M965" s="100" t="s">
        <v>1308</v>
      </c>
      <c r="O965" s="100"/>
      <c r="P965" s="99"/>
      <c r="Q965" s="99"/>
      <c r="R965" s="99"/>
      <c r="S965" s="99"/>
      <c r="T965" s="99"/>
      <c r="U965" s="99"/>
      <c r="V965" s="99"/>
      <c r="W965" s="99"/>
      <c r="X965" s="99"/>
      <c r="Y965" s="99"/>
    </row>
    <row r="966" ht="15.75" customHeight="1">
      <c r="A966" s="100" t="s">
        <v>1316</v>
      </c>
      <c r="B966" s="100" t="s">
        <v>1317</v>
      </c>
      <c r="C966" s="100" t="s">
        <v>1318</v>
      </c>
      <c r="D966" s="101">
        <v>414638.0</v>
      </c>
      <c r="E966" s="100" t="s">
        <v>1319</v>
      </c>
      <c r="F966" s="107" t="s">
        <v>1045</v>
      </c>
      <c r="G966" s="100" t="s">
        <v>1046</v>
      </c>
      <c r="H966" s="100" t="s">
        <v>822</v>
      </c>
      <c r="I966" s="103">
        <v>0.375</v>
      </c>
      <c r="J966" s="103">
        <v>0.6666666666666666</v>
      </c>
      <c r="K966" s="100" t="s">
        <v>1314</v>
      </c>
      <c r="L966" s="100" t="s">
        <v>1320</v>
      </c>
      <c r="M966" s="100" t="s">
        <v>1301</v>
      </c>
      <c r="O966" s="100"/>
      <c r="P966" s="99"/>
      <c r="Q966" s="99"/>
      <c r="R966" s="99"/>
      <c r="S966" s="99"/>
      <c r="T966" s="99"/>
      <c r="U966" s="99"/>
      <c r="V966" s="99"/>
      <c r="W966" s="99"/>
      <c r="X966" s="99"/>
      <c r="Y966" s="99"/>
    </row>
    <row r="967" ht="15.75" customHeight="1">
      <c r="A967" s="100" t="s">
        <v>1316</v>
      </c>
      <c r="B967" s="100" t="s">
        <v>1321</v>
      </c>
      <c r="C967" s="100" t="s">
        <v>1322</v>
      </c>
      <c r="D967" s="101">
        <v>414661.0</v>
      </c>
      <c r="E967" s="100" t="s">
        <v>1323</v>
      </c>
      <c r="F967" s="107" t="s">
        <v>1045</v>
      </c>
      <c r="G967" s="100" t="s">
        <v>1046</v>
      </c>
      <c r="H967" s="100" t="s">
        <v>822</v>
      </c>
      <c r="I967" s="103">
        <v>0.375</v>
      </c>
      <c r="J967" s="103">
        <v>0.6666666666666666</v>
      </c>
      <c r="K967" s="100" t="s">
        <v>1314</v>
      </c>
      <c r="L967" s="100" t="s">
        <v>829</v>
      </c>
      <c r="M967" s="100" t="s">
        <v>1308</v>
      </c>
      <c r="O967" s="100"/>
      <c r="P967" s="99"/>
      <c r="Q967" s="99"/>
      <c r="R967" s="99"/>
      <c r="S967" s="99"/>
      <c r="T967" s="99"/>
      <c r="U967" s="99"/>
      <c r="V967" s="99"/>
      <c r="W967" s="99"/>
      <c r="X967" s="99"/>
      <c r="Y967" s="99"/>
    </row>
    <row r="968" ht="15.75" customHeight="1">
      <c r="A968" s="100" t="s">
        <v>1316</v>
      </c>
      <c r="B968" s="100" t="s">
        <v>1317</v>
      </c>
      <c r="C968" s="100" t="s">
        <v>1318</v>
      </c>
      <c r="D968" s="101">
        <v>414611.0</v>
      </c>
      <c r="E968" s="100" t="s">
        <v>1319</v>
      </c>
      <c r="F968" s="107" t="s">
        <v>1045</v>
      </c>
      <c r="G968" s="100" t="s">
        <v>1046</v>
      </c>
      <c r="H968" s="100" t="s">
        <v>811</v>
      </c>
      <c r="I968" s="103">
        <v>0.375</v>
      </c>
      <c r="J968" s="103">
        <v>0.6666666666666666</v>
      </c>
      <c r="K968" s="100" t="s">
        <v>1314</v>
      </c>
      <c r="L968" s="100" t="s">
        <v>1320</v>
      </c>
      <c r="M968" s="100" t="s">
        <v>1301</v>
      </c>
      <c r="O968" s="100"/>
      <c r="P968" s="99"/>
      <c r="Q968" s="99"/>
      <c r="R968" s="99"/>
      <c r="S968" s="99"/>
      <c r="T968" s="99"/>
      <c r="U968" s="99"/>
      <c r="V968" s="99"/>
      <c r="W968" s="99"/>
      <c r="X968" s="99"/>
      <c r="Y968" s="99"/>
    </row>
    <row r="969" ht="15.75" customHeight="1">
      <c r="A969" s="100" t="s">
        <v>1316</v>
      </c>
      <c r="B969" s="100" t="s">
        <v>1321</v>
      </c>
      <c r="C969" s="100" t="s">
        <v>1322</v>
      </c>
      <c r="D969" s="101">
        <v>414665.0</v>
      </c>
      <c r="E969" s="100" t="s">
        <v>1323</v>
      </c>
      <c r="F969" s="107" t="s">
        <v>1045</v>
      </c>
      <c r="G969" s="100" t="s">
        <v>1046</v>
      </c>
      <c r="H969" s="100" t="s">
        <v>811</v>
      </c>
      <c r="I969" s="103">
        <v>0.375</v>
      </c>
      <c r="J969" s="103">
        <v>0.6666666666666666</v>
      </c>
      <c r="K969" s="100" t="s">
        <v>1314</v>
      </c>
      <c r="L969" s="100" t="s">
        <v>829</v>
      </c>
      <c r="M969" s="100" t="s">
        <v>1308</v>
      </c>
      <c r="O969" s="100"/>
      <c r="P969" s="99"/>
      <c r="Q969" s="99"/>
      <c r="R969" s="99"/>
      <c r="S969" s="99"/>
      <c r="T969" s="99"/>
      <c r="U969" s="99"/>
      <c r="V969" s="99"/>
      <c r="W969" s="99"/>
      <c r="X969" s="99"/>
      <c r="Y969" s="99"/>
    </row>
    <row r="970" ht="15.75" customHeight="1">
      <c r="A970" s="100" t="s">
        <v>1316</v>
      </c>
      <c r="B970" s="100" t="s">
        <v>1317</v>
      </c>
      <c r="C970" s="100" t="s">
        <v>1318</v>
      </c>
      <c r="D970" s="101">
        <v>414673.0</v>
      </c>
      <c r="E970" s="100" t="s">
        <v>1319</v>
      </c>
      <c r="F970" s="107" t="s">
        <v>1045</v>
      </c>
      <c r="G970" s="100" t="s">
        <v>1046</v>
      </c>
      <c r="H970" s="100" t="s">
        <v>822</v>
      </c>
      <c r="I970" s="103">
        <v>0.375</v>
      </c>
      <c r="J970" s="103">
        <v>0.6666666666666666</v>
      </c>
      <c r="K970" s="100" t="s">
        <v>1314</v>
      </c>
      <c r="L970" s="100" t="s">
        <v>1320</v>
      </c>
      <c r="M970" s="100" t="s">
        <v>1301</v>
      </c>
      <c r="O970" s="100"/>
      <c r="P970" s="99"/>
      <c r="Q970" s="99"/>
      <c r="R970" s="99"/>
      <c r="S970" s="99"/>
      <c r="T970" s="99"/>
      <c r="U970" s="99"/>
      <c r="V970" s="99"/>
      <c r="W970" s="99"/>
      <c r="X970" s="99"/>
      <c r="Y970" s="99"/>
    </row>
    <row r="971" ht="15.75" customHeight="1">
      <c r="A971" s="100" t="s">
        <v>1316</v>
      </c>
      <c r="B971" s="100" t="s">
        <v>1321</v>
      </c>
      <c r="C971" s="100" t="s">
        <v>1322</v>
      </c>
      <c r="D971" s="101">
        <v>414669.0</v>
      </c>
      <c r="E971" s="100" t="s">
        <v>1323</v>
      </c>
      <c r="F971" s="107" t="s">
        <v>1045</v>
      </c>
      <c r="G971" s="100" t="s">
        <v>1046</v>
      </c>
      <c r="H971" s="100" t="s">
        <v>822</v>
      </c>
      <c r="I971" s="103">
        <v>0.375</v>
      </c>
      <c r="J971" s="103">
        <v>0.6666666666666666</v>
      </c>
      <c r="K971" s="100" t="s">
        <v>1314</v>
      </c>
      <c r="L971" s="100" t="s">
        <v>829</v>
      </c>
      <c r="M971" s="100" t="s">
        <v>1308</v>
      </c>
      <c r="O971" s="100"/>
      <c r="P971" s="99"/>
      <c r="Q971" s="99"/>
      <c r="R971" s="99"/>
      <c r="S971" s="99"/>
      <c r="T971" s="99"/>
      <c r="U971" s="99"/>
      <c r="V971" s="99"/>
      <c r="W971" s="99"/>
      <c r="X971" s="99"/>
      <c r="Y971" s="99"/>
    </row>
    <row r="972" ht="15.75" customHeight="1">
      <c r="A972" s="100" t="s">
        <v>1316</v>
      </c>
      <c r="B972" s="100" t="s">
        <v>1317</v>
      </c>
      <c r="C972" s="100" t="s">
        <v>1318</v>
      </c>
      <c r="D972" s="101">
        <v>414642.0</v>
      </c>
      <c r="E972" s="100" t="s">
        <v>1319</v>
      </c>
      <c r="F972" s="107" t="s">
        <v>1045</v>
      </c>
      <c r="G972" s="100" t="s">
        <v>1046</v>
      </c>
      <c r="H972" s="100" t="s">
        <v>834</v>
      </c>
      <c r="I972" s="103">
        <v>0.375</v>
      </c>
      <c r="J972" s="103">
        <v>0.6666666666666666</v>
      </c>
      <c r="K972" s="100" t="s">
        <v>1314</v>
      </c>
      <c r="L972" s="100" t="s">
        <v>1320</v>
      </c>
      <c r="M972" s="100" t="s">
        <v>1301</v>
      </c>
      <c r="O972" s="100"/>
      <c r="P972" s="99"/>
      <c r="Q972" s="99"/>
      <c r="R972" s="99"/>
      <c r="S972" s="99"/>
      <c r="T972" s="99"/>
      <c r="U972" s="99"/>
      <c r="V972" s="99"/>
      <c r="W972" s="99"/>
      <c r="X972" s="99"/>
      <c r="Y972" s="99"/>
    </row>
    <row r="973" ht="15.75" customHeight="1">
      <c r="A973" s="100" t="s">
        <v>1316</v>
      </c>
      <c r="B973" s="100" t="s">
        <v>1321</v>
      </c>
      <c r="C973" s="100" t="s">
        <v>1322</v>
      </c>
      <c r="D973" s="101">
        <v>414680.0</v>
      </c>
      <c r="E973" s="100" t="s">
        <v>1323</v>
      </c>
      <c r="F973" s="107" t="s">
        <v>1045</v>
      </c>
      <c r="G973" s="100" t="s">
        <v>1046</v>
      </c>
      <c r="H973" s="100" t="s">
        <v>834</v>
      </c>
      <c r="I973" s="103">
        <v>0.375</v>
      </c>
      <c r="J973" s="103">
        <v>0.6666666666666666</v>
      </c>
      <c r="K973" s="100" t="s">
        <v>1314</v>
      </c>
      <c r="L973" s="100" t="s">
        <v>829</v>
      </c>
      <c r="M973" s="100" t="s">
        <v>1308</v>
      </c>
      <c r="O973" s="100"/>
      <c r="P973" s="99"/>
      <c r="Q973" s="99"/>
      <c r="R973" s="99"/>
      <c r="S973" s="99"/>
      <c r="T973" s="99"/>
      <c r="U973" s="99"/>
      <c r="V973" s="99"/>
      <c r="W973" s="99"/>
      <c r="X973" s="99"/>
      <c r="Y973" s="99"/>
    </row>
    <row r="974" ht="15.75" customHeight="1">
      <c r="A974" s="100" t="s">
        <v>1324</v>
      </c>
      <c r="B974" s="100" t="s">
        <v>1325</v>
      </c>
      <c r="C974" s="100" t="s">
        <v>1326</v>
      </c>
      <c r="D974" s="101">
        <v>447168.0</v>
      </c>
      <c r="E974" s="100" t="s">
        <v>1327</v>
      </c>
      <c r="F974" s="107" t="s">
        <v>1045</v>
      </c>
      <c r="G974" s="100" t="s">
        <v>1046</v>
      </c>
      <c r="H974" s="100" t="s">
        <v>1047</v>
      </c>
      <c r="I974" s="103">
        <v>0.20833333333333334</v>
      </c>
      <c r="J974" s="103">
        <v>0.22916666666666666</v>
      </c>
      <c r="K974" s="100" t="s">
        <v>1228</v>
      </c>
      <c r="L974" s="100" t="s">
        <v>1328</v>
      </c>
      <c r="M974" s="100" t="s">
        <v>1329</v>
      </c>
      <c r="O974" s="100"/>
      <c r="P974" s="99"/>
      <c r="Q974" s="99"/>
      <c r="R974" s="99"/>
      <c r="S974" s="99"/>
      <c r="T974" s="99"/>
      <c r="U974" s="99"/>
      <c r="V974" s="99"/>
      <c r="W974" s="99"/>
      <c r="X974" s="99"/>
      <c r="Y974" s="99"/>
    </row>
    <row r="975" ht="15.75" customHeight="1">
      <c r="A975" s="100" t="s">
        <v>1324</v>
      </c>
      <c r="B975" s="100" t="s">
        <v>1325</v>
      </c>
      <c r="C975" s="100" t="s">
        <v>1330</v>
      </c>
      <c r="D975" s="101">
        <v>416435.0</v>
      </c>
      <c r="E975" s="100" t="s">
        <v>1327</v>
      </c>
      <c r="F975" s="107" t="s">
        <v>1045</v>
      </c>
      <c r="G975" s="100" t="s">
        <v>1046</v>
      </c>
      <c r="H975" s="100" t="s">
        <v>1047</v>
      </c>
      <c r="I975" s="103">
        <v>0.20833333333333334</v>
      </c>
      <c r="J975" s="103">
        <v>0.22916666666666666</v>
      </c>
      <c r="K975" s="100" t="s">
        <v>1228</v>
      </c>
      <c r="L975" s="100" t="s">
        <v>1328</v>
      </c>
      <c r="M975" s="100" t="s">
        <v>1305</v>
      </c>
      <c r="O975" s="100"/>
      <c r="P975" s="99"/>
      <c r="Q975" s="99"/>
      <c r="R975" s="99"/>
      <c r="S975" s="99"/>
      <c r="T975" s="99"/>
      <c r="U975" s="99"/>
      <c r="V975" s="99"/>
      <c r="W975" s="99"/>
      <c r="X975" s="99"/>
      <c r="Y975" s="99"/>
    </row>
    <row r="976" ht="15.75" customHeight="1">
      <c r="A976" s="100" t="s">
        <v>1324</v>
      </c>
      <c r="B976" s="100" t="s">
        <v>1325</v>
      </c>
      <c r="C976" s="100" t="s">
        <v>1330</v>
      </c>
      <c r="D976" s="101">
        <v>416447.0</v>
      </c>
      <c r="E976" s="100" t="s">
        <v>1327</v>
      </c>
      <c r="F976" s="107" t="s">
        <v>1045</v>
      </c>
      <c r="G976" s="100" t="s">
        <v>1046</v>
      </c>
      <c r="H976" s="100" t="s">
        <v>1047</v>
      </c>
      <c r="I976" s="103">
        <v>0.20833333333333334</v>
      </c>
      <c r="J976" s="103">
        <v>0.22916666666666666</v>
      </c>
      <c r="K976" s="100" t="s">
        <v>1228</v>
      </c>
      <c r="L976" s="100" t="s">
        <v>1328</v>
      </c>
      <c r="M976" s="100" t="s">
        <v>1305</v>
      </c>
      <c r="O976" s="100"/>
      <c r="P976" s="99"/>
      <c r="Q976" s="99"/>
      <c r="R976" s="99"/>
      <c r="S976" s="99"/>
      <c r="T976" s="99"/>
      <c r="U976" s="99"/>
      <c r="V976" s="99"/>
      <c r="W976" s="99"/>
      <c r="X976" s="99"/>
      <c r="Y976" s="99"/>
    </row>
    <row r="977" ht="15.75" customHeight="1">
      <c r="A977" s="100" t="s">
        <v>1324</v>
      </c>
      <c r="B977" s="100" t="s">
        <v>1325</v>
      </c>
      <c r="C977" s="100" t="s">
        <v>1330</v>
      </c>
      <c r="D977" s="101">
        <v>416466.0</v>
      </c>
      <c r="E977" s="100" t="s">
        <v>1327</v>
      </c>
      <c r="F977" s="107" t="s">
        <v>1045</v>
      </c>
      <c r="G977" s="100" t="s">
        <v>1046</v>
      </c>
      <c r="H977" s="100" t="s">
        <v>1047</v>
      </c>
      <c r="I977" s="103">
        <v>0.20833333333333334</v>
      </c>
      <c r="J977" s="103">
        <v>0.22916666666666666</v>
      </c>
      <c r="K977" s="100" t="s">
        <v>1228</v>
      </c>
      <c r="L977" s="100" t="s">
        <v>1328</v>
      </c>
      <c r="M977" s="100" t="s">
        <v>1331</v>
      </c>
      <c r="O977" s="100"/>
      <c r="P977" s="99"/>
      <c r="Q977" s="99"/>
      <c r="R977" s="99"/>
      <c r="S977" s="99"/>
      <c r="T977" s="99"/>
      <c r="U977" s="99"/>
      <c r="V977" s="99"/>
      <c r="W977" s="99"/>
      <c r="X977" s="99"/>
      <c r="Y977" s="99"/>
    </row>
    <row r="978" ht="15.75" customHeight="1">
      <c r="A978" s="100" t="s">
        <v>1324</v>
      </c>
      <c r="B978" s="100" t="s">
        <v>1325</v>
      </c>
      <c r="C978" s="100" t="s">
        <v>1330</v>
      </c>
      <c r="D978" s="101">
        <v>416475.0</v>
      </c>
      <c r="E978" s="100" t="s">
        <v>1327</v>
      </c>
      <c r="F978" s="107" t="s">
        <v>1045</v>
      </c>
      <c r="G978" s="100" t="s">
        <v>1046</v>
      </c>
      <c r="H978" s="100" t="s">
        <v>1047</v>
      </c>
      <c r="I978" s="103">
        <v>0.20833333333333334</v>
      </c>
      <c r="J978" s="103">
        <v>0.22916666666666666</v>
      </c>
      <c r="K978" s="100" t="s">
        <v>1228</v>
      </c>
      <c r="L978" s="100" t="s">
        <v>1328</v>
      </c>
      <c r="M978" s="100" t="s">
        <v>1310</v>
      </c>
      <c r="O978" s="100"/>
      <c r="P978" s="99"/>
      <c r="Q978" s="99"/>
      <c r="R978" s="99"/>
      <c r="S978" s="99"/>
      <c r="T978" s="99"/>
      <c r="U978" s="99"/>
      <c r="V978" s="99"/>
      <c r="W978" s="99"/>
      <c r="X978" s="99"/>
      <c r="Y978" s="99"/>
    </row>
    <row r="979" ht="15.75" customHeight="1">
      <c r="A979" s="100" t="s">
        <v>1324</v>
      </c>
      <c r="B979" s="100" t="s">
        <v>1325</v>
      </c>
      <c r="C979" s="100" t="s">
        <v>1330</v>
      </c>
      <c r="D979" s="101">
        <v>416560.0</v>
      </c>
      <c r="E979" s="100" t="s">
        <v>1327</v>
      </c>
      <c r="F979" s="107" t="s">
        <v>1045</v>
      </c>
      <c r="G979" s="100" t="s">
        <v>1046</v>
      </c>
      <c r="H979" s="100" t="s">
        <v>1047</v>
      </c>
      <c r="I979" s="103">
        <v>0.20833333333333334</v>
      </c>
      <c r="J979" s="103">
        <v>0.22916666666666666</v>
      </c>
      <c r="K979" s="100" t="s">
        <v>1228</v>
      </c>
      <c r="L979" s="100" t="s">
        <v>1328</v>
      </c>
      <c r="M979" s="100" t="s">
        <v>1332</v>
      </c>
      <c r="O979" s="100"/>
      <c r="P979" s="99"/>
      <c r="Q979" s="99"/>
      <c r="R979" s="99"/>
      <c r="S979" s="99"/>
      <c r="T979" s="99"/>
      <c r="U979" s="99"/>
      <c r="V979" s="99"/>
      <c r="W979" s="99"/>
      <c r="X979" s="99"/>
      <c r="Y979" s="99"/>
    </row>
    <row r="980" ht="15.75" customHeight="1">
      <c r="A980" s="100" t="s">
        <v>1324</v>
      </c>
      <c r="B980" s="100" t="s">
        <v>1325</v>
      </c>
      <c r="C980" s="100" t="s">
        <v>1326</v>
      </c>
      <c r="D980" s="101">
        <v>447173.0</v>
      </c>
      <c r="E980" s="100" t="s">
        <v>1327</v>
      </c>
      <c r="F980" s="107" t="s">
        <v>1045</v>
      </c>
      <c r="G980" s="100" t="s">
        <v>1046</v>
      </c>
      <c r="H980" s="100" t="s">
        <v>1047</v>
      </c>
      <c r="I980" s="103">
        <v>0.20833333333333334</v>
      </c>
      <c r="J980" s="103">
        <v>0.22916666666666666</v>
      </c>
      <c r="K980" s="100" t="s">
        <v>1228</v>
      </c>
      <c r="L980" s="100" t="s">
        <v>1328</v>
      </c>
      <c r="M980" s="100" t="s">
        <v>1333</v>
      </c>
      <c r="O980" s="100"/>
      <c r="P980" s="99"/>
      <c r="Q980" s="99"/>
      <c r="R980" s="99"/>
      <c r="S980" s="99"/>
      <c r="T980" s="99"/>
      <c r="U980" s="99"/>
      <c r="V980" s="99"/>
      <c r="W980" s="99"/>
      <c r="X980" s="99"/>
      <c r="Y980" s="99"/>
    </row>
    <row r="981" ht="15.75" customHeight="1">
      <c r="A981" s="100" t="s">
        <v>1324</v>
      </c>
      <c r="B981" s="100" t="s">
        <v>1325</v>
      </c>
      <c r="C981" s="100" t="s">
        <v>1326</v>
      </c>
      <c r="D981" s="101">
        <v>447178.0</v>
      </c>
      <c r="E981" s="100" t="s">
        <v>1327</v>
      </c>
      <c r="F981" s="107" t="s">
        <v>1045</v>
      </c>
      <c r="G981" s="100" t="s">
        <v>1046</v>
      </c>
      <c r="H981" s="100" t="s">
        <v>1047</v>
      </c>
      <c r="I981" s="103">
        <v>0.20833333333333334</v>
      </c>
      <c r="J981" s="103">
        <v>0.22916666666666666</v>
      </c>
      <c r="K981" s="100" t="s">
        <v>1228</v>
      </c>
      <c r="L981" s="100" t="s">
        <v>1328</v>
      </c>
      <c r="M981" s="100" t="s">
        <v>1333</v>
      </c>
      <c r="O981" s="100"/>
      <c r="P981" s="99"/>
      <c r="Q981" s="99"/>
      <c r="R981" s="99"/>
      <c r="S981" s="99"/>
      <c r="T981" s="99"/>
      <c r="U981" s="99"/>
      <c r="V981" s="99"/>
      <c r="W981" s="99"/>
      <c r="X981" s="99"/>
      <c r="Y981" s="99"/>
    </row>
    <row r="982" ht="15.75" customHeight="1">
      <c r="A982" s="100" t="s">
        <v>1334</v>
      </c>
      <c r="B982" s="100" t="s">
        <v>1335</v>
      </c>
      <c r="C982" s="100" t="s">
        <v>1336</v>
      </c>
      <c r="D982" s="101">
        <v>446511.0</v>
      </c>
      <c r="E982" s="100" t="s">
        <v>908</v>
      </c>
      <c r="F982" s="107" t="s">
        <v>1045</v>
      </c>
      <c r="G982" s="100" t="s">
        <v>1046</v>
      </c>
      <c r="H982" s="100" t="s">
        <v>1047</v>
      </c>
      <c r="I982" s="103">
        <v>0.375</v>
      </c>
      <c r="J982" s="103">
        <v>0.6666666666666666</v>
      </c>
      <c r="K982" s="100" t="s">
        <v>1287</v>
      </c>
      <c r="L982" s="100" t="s">
        <v>1337</v>
      </c>
      <c r="M982" s="100" t="s">
        <v>411</v>
      </c>
      <c r="P982" s="99"/>
      <c r="Q982" s="99"/>
      <c r="R982" s="99"/>
      <c r="S982" s="99"/>
      <c r="T982" s="99"/>
      <c r="U982" s="99"/>
      <c r="V982" s="99"/>
      <c r="W982" s="99"/>
      <c r="X982" s="99"/>
      <c r="Y982" s="99"/>
    </row>
    <row r="983" ht="15.75" customHeight="1">
      <c r="A983" s="100" t="s">
        <v>1334</v>
      </c>
      <c r="B983" s="100" t="s">
        <v>1335</v>
      </c>
      <c r="C983" s="100" t="s">
        <v>1338</v>
      </c>
      <c r="D983" s="101">
        <v>446551.0</v>
      </c>
      <c r="E983" s="100" t="s">
        <v>1178</v>
      </c>
      <c r="F983" s="107" t="s">
        <v>1045</v>
      </c>
      <c r="G983" s="100" t="s">
        <v>1046</v>
      </c>
      <c r="H983" s="100" t="s">
        <v>1047</v>
      </c>
      <c r="I983" s="103">
        <v>0.375</v>
      </c>
      <c r="J983" s="103">
        <v>0.6666666666666666</v>
      </c>
      <c r="K983" s="100" t="s">
        <v>1287</v>
      </c>
      <c r="L983" s="100" t="s">
        <v>1337</v>
      </c>
      <c r="M983" s="100" t="s">
        <v>411</v>
      </c>
      <c r="P983" s="99"/>
      <c r="Q983" s="99"/>
      <c r="R983" s="99"/>
      <c r="S983" s="99"/>
      <c r="T983" s="99"/>
      <c r="U983" s="99"/>
      <c r="V983" s="99"/>
      <c r="W983" s="99"/>
      <c r="X983" s="99"/>
      <c r="Y983" s="99"/>
    </row>
    <row r="984" ht="15.75" customHeight="1">
      <c r="A984" s="100" t="s">
        <v>1334</v>
      </c>
      <c r="B984" s="100" t="s">
        <v>1335</v>
      </c>
      <c r="C984" s="100" t="s">
        <v>1339</v>
      </c>
      <c r="D984" s="101">
        <v>446570.0</v>
      </c>
      <c r="E984" s="100" t="s">
        <v>908</v>
      </c>
      <c r="F984" s="107" t="s">
        <v>1045</v>
      </c>
      <c r="G984" s="100" t="s">
        <v>1046</v>
      </c>
      <c r="H984" s="100" t="s">
        <v>1047</v>
      </c>
      <c r="I984" s="103">
        <v>0.375</v>
      </c>
      <c r="J984" s="103">
        <v>0.6666666666666666</v>
      </c>
      <c r="K984" s="100" t="s">
        <v>1287</v>
      </c>
      <c r="L984" s="100" t="s">
        <v>1340</v>
      </c>
      <c r="M984" s="100" t="s">
        <v>411</v>
      </c>
      <c r="P984" s="99"/>
      <c r="Q984" s="99"/>
      <c r="R984" s="99"/>
      <c r="S984" s="99"/>
      <c r="T984" s="99"/>
      <c r="U984" s="99"/>
      <c r="V984" s="99"/>
      <c r="W984" s="99"/>
      <c r="X984" s="99"/>
      <c r="Y984" s="99"/>
    </row>
    <row r="985" ht="15.75" customHeight="1">
      <c r="A985" s="100" t="s">
        <v>1334</v>
      </c>
      <c r="B985" s="100" t="s">
        <v>1335</v>
      </c>
      <c r="C985" s="100" t="s">
        <v>1341</v>
      </c>
      <c r="D985" s="101">
        <v>446560.0</v>
      </c>
      <c r="E985" s="100" t="s">
        <v>1178</v>
      </c>
      <c r="F985" s="107" t="s">
        <v>1045</v>
      </c>
      <c r="G985" s="100" t="s">
        <v>1046</v>
      </c>
      <c r="H985" s="100" t="s">
        <v>1047</v>
      </c>
      <c r="I985" s="103">
        <v>0.375</v>
      </c>
      <c r="J985" s="103">
        <v>0.6666666666666666</v>
      </c>
      <c r="K985" s="100" t="s">
        <v>1287</v>
      </c>
      <c r="L985" s="100" t="s">
        <v>1340</v>
      </c>
      <c r="M985" s="100" t="s">
        <v>994</v>
      </c>
      <c r="O985" s="100"/>
      <c r="P985" s="99"/>
      <c r="Q985" s="99"/>
      <c r="R985" s="99"/>
      <c r="S985" s="99"/>
      <c r="T985" s="99"/>
      <c r="U985" s="99"/>
      <c r="V985" s="99"/>
      <c r="W985" s="99"/>
      <c r="X985" s="99"/>
      <c r="Y985" s="99"/>
    </row>
    <row r="986" ht="15.75" customHeight="1">
      <c r="A986" s="100" t="s">
        <v>1334</v>
      </c>
      <c r="B986" s="100" t="s">
        <v>1342</v>
      </c>
      <c r="C986" s="100" t="s">
        <v>1343</v>
      </c>
      <c r="D986" s="101">
        <v>430447.0</v>
      </c>
      <c r="E986" s="100" t="s">
        <v>908</v>
      </c>
      <c r="F986" s="107" t="s">
        <v>1045</v>
      </c>
      <c r="G986" s="100" t="s">
        <v>1046</v>
      </c>
      <c r="H986" s="100" t="s">
        <v>1047</v>
      </c>
      <c r="I986" s="103">
        <v>0.375</v>
      </c>
      <c r="J986" s="103">
        <v>0.6666666666666666</v>
      </c>
      <c r="K986" s="100" t="s">
        <v>1276</v>
      </c>
      <c r="L986" s="100" t="s">
        <v>823</v>
      </c>
      <c r="M986" s="100" t="s">
        <v>1130</v>
      </c>
      <c r="O986" s="100"/>
      <c r="P986" s="99"/>
      <c r="Q986" s="99"/>
      <c r="R986" s="99"/>
      <c r="S986" s="99"/>
      <c r="T986" s="99"/>
      <c r="U986" s="99"/>
      <c r="V986" s="99"/>
      <c r="W986" s="99"/>
      <c r="X986" s="99"/>
      <c r="Y986" s="99"/>
    </row>
    <row r="987" ht="15.75" customHeight="1">
      <c r="A987" s="100" t="s">
        <v>1334</v>
      </c>
      <c r="B987" s="100" t="s">
        <v>1342</v>
      </c>
      <c r="C987" s="100" t="s">
        <v>1343</v>
      </c>
      <c r="D987" s="101">
        <v>431209.0</v>
      </c>
      <c r="E987" s="100" t="s">
        <v>908</v>
      </c>
      <c r="F987" s="107" t="s">
        <v>1045</v>
      </c>
      <c r="G987" s="100" t="s">
        <v>1046</v>
      </c>
      <c r="H987" s="100" t="s">
        <v>1047</v>
      </c>
      <c r="I987" s="103">
        <v>0.375</v>
      </c>
      <c r="J987" s="103">
        <v>0.6666666666666666</v>
      </c>
      <c r="K987" s="100" t="s">
        <v>1276</v>
      </c>
      <c r="L987" s="100" t="s">
        <v>824</v>
      </c>
      <c r="M987" s="100" t="s">
        <v>1074</v>
      </c>
      <c r="O987" s="100"/>
      <c r="P987" s="99"/>
      <c r="Q987" s="99"/>
      <c r="R987" s="99"/>
      <c r="S987" s="99"/>
      <c r="T987" s="99"/>
      <c r="U987" s="99"/>
      <c r="V987" s="99"/>
      <c r="W987" s="99"/>
      <c r="X987" s="99"/>
      <c r="Y987" s="99"/>
    </row>
    <row r="988" ht="15.75" customHeight="1">
      <c r="A988" s="100" t="s">
        <v>1334</v>
      </c>
      <c r="B988" s="100" t="s">
        <v>1342</v>
      </c>
      <c r="C988" s="100" t="s">
        <v>1344</v>
      </c>
      <c r="D988" s="101">
        <v>430443.0</v>
      </c>
      <c r="E988" s="100" t="s">
        <v>1178</v>
      </c>
      <c r="F988" s="107" t="s">
        <v>1045</v>
      </c>
      <c r="G988" s="100" t="s">
        <v>1046</v>
      </c>
      <c r="H988" s="100" t="s">
        <v>1047</v>
      </c>
      <c r="I988" s="103">
        <v>0.375</v>
      </c>
      <c r="J988" s="103">
        <v>0.6666666666666666</v>
      </c>
      <c r="K988" s="100" t="s">
        <v>1276</v>
      </c>
      <c r="L988" s="100" t="s">
        <v>1304</v>
      </c>
      <c r="M988" s="100" t="s">
        <v>1310</v>
      </c>
      <c r="O988" s="100"/>
      <c r="P988" s="99"/>
      <c r="Q988" s="99"/>
      <c r="R988" s="99"/>
      <c r="S988" s="99"/>
      <c r="T988" s="99"/>
      <c r="U988" s="99"/>
      <c r="V988" s="99"/>
      <c r="W988" s="99"/>
      <c r="X988" s="99"/>
      <c r="Y988" s="99"/>
    </row>
    <row r="989" ht="15.75" customHeight="1">
      <c r="A989" s="100" t="s">
        <v>1334</v>
      </c>
      <c r="B989" s="100" t="s">
        <v>1342</v>
      </c>
      <c r="C989" s="100" t="s">
        <v>1344</v>
      </c>
      <c r="D989" s="101">
        <v>431217.0</v>
      </c>
      <c r="E989" s="100" t="s">
        <v>1178</v>
      </c>
      <c r="F989" s="107" t="s">
        <v>1045</v>
      </c>
      <c r="G989" s="100" t="s">
        <v>1046</v>
      </c>
      <c r="H989" s="100" t="s">
        <v>1047</v>
      </c>
      <c r="I989" s="103">
        <v>0.375</v>
      </c>
      <c r="J989" s="103">
        <v>0.6666666666666666</v>
      </c>
      <c r="K989" s="100" t="s">
        <v>1276</v>
      </c>
      <c r="L989" s="100" t="s">
        <v>824</v>
      </c>
      <c r="M989" s="100" t="s">
        <v>1078</v>
      </c>
      <c r="O989" s="100"/>
      <c r="P989" s="99"/>
      <c r="Q989" s="99"/>
      <c r="R989" s="99"/>
      <c r="S989" s="99"/>
      <c r="T989" s="99"/>
      <c r="U989" s="99"/>
      <c r="V989" s="99"/>
      <c r="W989" s="99"/>
      <c r="X989" s="99"/>
      <c r="Y989" s="99"/>
    </row>
    <row r="990" ht="15.75" customHeight="1">
      <c r="A990" s="100" t="s">
        <v>1334</v>
      </c>
      <c r="B990" s="100" t="s">
        <v>1335</v>
      </c>
      <c r="C990" s="100" t="s">
        <v>1336</v>
      </c>
      <c r="D990" s="101">
        <v>446516.0</v>
      </c>
      <c r="E990" s="100" t="s">
        <v>908</v>
      </c>
      <c r="F990" s="107" t="s">
        <v>1045</v>
      </c>
      <c r="G990" s="100" t="s">
        <v>1046</v>
      </c>
      <c r="H990" s="100" t="s">
        <v>1047</v>
      </c>
      <c r="I990" s="103">
        <v>0.375</v>
      </c>
      <c r="J990" s="103">
        <v>0.6666666666666666</v>
      </c>
      <c r="K990" s="100" t="s">
        <v>1287</v>
      </c>
      <c r="L990" s="100" t="s">
        <v>1337</v>
      </c>
      <c r="M990" s="100" t="s">
        <v>871</v>
      </c>
      <c r="O990" s="100"/>
      <c r="P990" s="99"/>
      <c r="Q990" s="99"/>
      <c r="R990" s="99"/>
      <c r="S990" s="99"/>
      <c r="T990" s="99"/>
      <c r="U990" s="99"/>
      <c r="V990" s="99"/>
      <c r="W990" s="99"/>
      <c r="X990" s="99"/>
      <c r="Y990" s="99"/>
    </row>
    <row r="991" ht="15.75" customHeight="1">
      <c r="A991" s="100" t="s">
        <v>1334</v>
      </c>
      <c r="B991" s="100" t="s">
        <v>1335</v>
      </c>
      <c r="C991" s="100" t="s">
        <v>1338</v>
      </c>
      <c r="D991" s="101">
        <v>446552.0</v>
      </c>
      <c r="E991" s="100" t="s">
        <v>1178</v>
      </c>
      <c r="F991" s="107" t="s">
        <v>1045</v>
      </c>
      <c r="G991" s="100" t="s">
        <v>1046</v>
      </c>
      <c r="H991" s="100" t="s">
        <v>1047</v>
      </c>
      <c r="I991" s="103">
        <v>0.375</v>
      </c>
      <c r="J991" s="103">
        <v>0.6666666666666666</v>
      </c>
      <c r="K991" s="100" t="s">
        <v>1287</v>
      </c>
      <c r="L991" s="100" t="s">
        <v>1337</v>
      </c>
      <c r="M991" s="100" t="s">
        <v>951</v>
      </c>
      <c r="O991" s="100"/>
      <c r="P991" s="99"/>
      <c r="Q991" s="99"/>
      <c r="R991" s="99"/>
      <c r="S991" s="99"/>
      <c r="T991" s="99"/>
      <c r="U991" s="99"/>
      <c r="V991" s="99"/>
      <c r="W991" s="99"/>
      <c r="X991" s="99"/>
      <c r="Y991" s="99"/>
    </row>
    <row r="992" ht="15.75" customHeight="1">
      <c r="A992" s="100" t="s">
        <v>1334</v>
      </c>
      <c r="B992" s="100" t="s">
        <v>1335</v>
      </c>
      <c r="C992" s="100" t="s">
        <v>1339</v>
      </c>
      <c r="D992" s="101">
        <v>446567.0</v>
      </c>
      <c r="E992" s="100" t="s">
        <v>908</v>
      </c>
      <c r="F992" s="107" t="s">
        <v>1045</v>
      </c>
      <c r="G992" s="100" t="s">
        <v>1046</v>
      </c>
      <c r="H992" s="100" t="s">
        <v>1047</v>
      </c>
      <c r="I992" s="103">
        <v>0.375</v>
      </c>
      <c r="J992" s="103">
        <v>0.6666666666666666</v>
      </c>
      <c r="K992" s="100" t="s">
        <v>1287</v>
      </c>
      <c r="L992" s="100" t="s">
        <v>1340</v>
      </c>
      <c r="M992" s="100" t="s">
        <v>411</v>
      </c>
      <c r="P992" s="99"/>
      <c r="Q992" s="99"/>
      <c r="R992" s="99"/>
      <c r="S992" s="99"/>
      <c r="T992" s="99"/>
      <c r="U992" s="99"/>
      <c r="V992" s="99"/>
      <c r="W992" s="99"/>
      <c r="X992" s="99"/>
      <c r="Y992" s="99"/>
    </row>
    <row r="993" ht="15.75" customHeight="1">
      <c r="A993" s="100" t="s">
        <v>1334</v>
      </c>
      <c r="B993" s="100" t="s">
        <v>1335</v>
      </c>
      <c r="C993" s="100" t="s">
        <v>1341</v>
      </c>
      <c r="D993" s="101">
        <v>446561.0</v>
      </c>
      <c r="E993" s="100" t="s">
        <v>1178</v>
      </c>
      <c r="F993" s="107" t="s">
        <v>1045</v>
      </c>
      <c r="G993" s="100" t="s">
        <v>1046</v>
      </c>
      <c r="H993" s="100" t="s">
        <v>1047</v>
      </c>
      <c r="I993" s="103">
        <v>0.375</v>
      </c>
      <c r="J993" s="103">
        <v>0.6666666666666666</v>
      </c>
      <c r="K993" s="100" t="s">
        <v>1287</v>
      </c>
      <c r="L993" s="100" t="s">
        <v>1340</v>
      </c>
      <c r="M993" s="100" t="s">
        <v>888</v>
      </c>
      <c r="O993" s="100"/>
      <c r="P993" s="99"/>
      <c r="Q993" s="99"/>
      <c r="R993" s="99"/>
      <c r="S993" s="99"/>
      <c r="T993" s="99"/>
      <c r="U993" s="99"/>
      <c r="V993" s="99"/>
      <c r="W993" s="99"/>
      <c r="X993" s="99"/>
      <c r="Y993" s="99"/>
    </row>
    <row r="994" ht="15.75" customHeight="1">
      <c r="A994" s="100" t="s">
        <v>1334</v>
      </c>
      <c r="B994" s="100" t="s">
        <v>1342</v>
      </c>
      <c r="C994" s="100" t="s">
        <v>1343</v>
      </c>
      <c r="D994" s="101">
        <v>431210.0</v>
      </c>
      <c r="E994" s="100" t="s">
        <v>908</v>
      </c>
      <c r="F994" s="107" t="s">
        <v>1045</v>
      </c>
      <c r="G994" s="100" t="s">
        <v>1046</v>
      </c>
      <c r="H994" s="100" t="s">
        <v>1047</v>
      </c>
      <c r="I994" s="103">
        <v>0.375</v>
      </c>
      <c r="J994" s="103">
        <v>0.6666666666666666</v>
      </c>
      <c r="K994" s="100" t="s">
        <v>1276</v>
      </c>
      <c r="L994" s="100" t="s">
        <v>824</v>
      </c>
      <c r="M994" s="100" t="s">
        <v>1078</v>
      </c>
      <c r="O994" s="100"/>
      <c r="P994" s="99"/>
      <c r="Q994" s="99"/>
      <c r="R994" s="99"/>
      <c r="S994" s="99"/>
      <c r="T994" s="99"/>
      <c r="U994" s="99"/>
      <c r="V994" s="99"/>
      <c r="W994" s="99"/>
      <c r="X994" s="99"/>
      <c r="Y994" s="99"/>
    </row>
    <row r="995" ht="15.75" customHeight="1">
      <c r="A995" s="100" t="s">
        <v>1334</v>
      </c>
      <c r="B995" s="100" t="s">
        <v>1342</v>
      </c>
      <c r="C995" s="100" t="s">
        <v>1343</v>
      </c>
      <c r="D995" s="101">
        <v>430464.0</v>
      </c>
      <c r="E995" s="100" t="s">
        <v>908</v>
      </c>
      <c r="F995" s="107" t="s">
        <v>1045</v>
      </c>
      <c r="G995" s="100" t="s">
        <v>1046</v>
      </c>
      <c r="H995" s="100" t="s">
        <v>1047</v>
      </c>
      <c r="I995" s="103">
        <v>0.375</v>
      </c>
      <c r="J995" s="103">
        <v>0.6666666666666666</v>
      </c>
      <c r="K995" s="100" t="s">
        <v>1276</v>
      </c>
      <c r="L995" s="100" t="s">
        <v>823</v>
      </c>
      <c r="M995" s="100" t="s">
        <v>1078</v>
      </c>
      <c r="O995" s="100"/>
      <c r="P995" s="99"/>
      <c r="Q995" s="99"/>
      <c r="R995" s="99"/>
      <c r="S995" s="99"/>
      <c r="T995" s="99"/>
      <c r="U995" s="99"/>
      <c r="V995" s="99"/>
      <c r="W995" s="99"/>
      <c r="X995" s="99"/>
      <c r="Y995" s="99"/>
    </row>
    <row r="996" ht="15.75" customHeight="1">
      <c r="A996" s="100" t="s">
        <v>1334</v>
      </c>
      <c r="B996" s="100" t="s">
        <v>1342</v>
      </c>
      <c r="C996" s="100" t="s">
        <v>1344</v>
      </c>
      <c r="D996" s="101">
        <v>431218.0</v>
      </c>
      <c r="E996" s="100" t="s">
        <v>1178</v>
      </c>
      <c r="F996" s="107" t="s">
        <v>1045</v>
      </c>
      <c r="G996" s="100" t="s">
        <v>1046</v>
      </c>
      <c r="H996" s="100" t="s">
        <v>1047</v>
      </c>
      <c r="I996" s="103">
        <v>0.375</v>
      </c>
      <c r="J996" s="103">
        <v>0.6666666666666666</v>
      </c>
      <c r="K996" s="100" t="s">
        <v>1276</v>
      </c>
      <c r="L996" s="100" t="s">
        <v>824</v>
      </c>
      <c r="M996" s="100" t="s">
        <v>1028</v>
      </c>
      <c r="O996" s="100"/>
      <c r="P996" s="99"/>
      <c r="Q996" s="99"/>
      <c r="R996" s="99"/>
      <c r="S996" s="99"/>
      <c r="T996" s="99"/>
      <c r="U996" s="99"/>
      <c r="V996" s="99"/>
      <c r="W996" s="99"/>
      <c r="X996" s="99"/>
      <c r="Y996" s="99"/>
    </row>
    <row r="997" ht="15.75" customHeight="1">
      <c r="A997" s="100" t="s">
        <v>1334</v>
      </c>
      <c r="B997" s="100" t="s">
        <v>1342</v>
      </c>
      <c r="C997" s="100" t="s">
        <v>1344</v>
      </c>
      <c r="D997" s="101">
        <v>430456.0</v>
      </c>
      <c r="E997" s="100" t="s">
        <v>1178</v>
      </c>
      <c r="F997" s="107" t="s">
        <v>1045</v>
      </c>
      <c r="G997" s="100" t="s">
        <v>1046</v>
      </c>
      <c r="H997" s="100" t="s">
        <v>1047</v>
      </c>
      <c r="I997" s="103">
        <v>0.375</v>
      </c>
      <c r="J997" s="103">
        <v>0.6666666666666666</v>
      </c>
      <c r="K997" s="100" t="s">
        <v>1276</v>
      </c>
      <c r="L997" s="100" t="s">
        <v>1304</v>
      </c>
      <c r="M997" s="100" t="s">
        <v>1345</v>
      </c>
      <c r="O997" s="100"/>
      <c r="P997" s="99"/>
      <c r="Q997" s="99"/>
      <c r="R997" s="99"/>
      <c r="S997" s="99"/>
      <c r="T997" s="99"/>
      <c r="U997" s="99"/>
      <c r="V997" s="99"/>
      <c r="W997" s="99"/>
      <c r="X997" s="99"/>
      <c r="Y997" s="99"/>
    </row>
    <row r="998" ht="15.75" customHeight="1">
      <c r="A998" s="100" t="s">
        <v>1334</v>
      </c>
      <c r="B998" s="100" t="s">
        <v>1335</v>
      </c>
      <c r="C998" s="100" t="s">
        <v>1336</v>
      </c>
      <c r="D998" s="101">
        <v>446520.0</v>
      </c>
      <c r="E998" s="100" t="s">
        <v>908</v>
      </c>
      <c r="F998" s="107" t="s">
        <v>1045</v>
      </c>
      <c r="G998" s="100" t="s">
        <v>1046</v>
      </c>
      <c r="H998" s="100" t="s">
        <v>1047</v>
      </c>
      <c r="I998" s="103">
        <v>0.375</v>
      </c>
      <c r="J998" s="103">
        <v>0.6666666666666666</v>
      </c>
      <c r="K998" s="100" t="s">
        <v>1287</v>
      </c>
      <c r="L998" s="100" t="s">
        <v>1337</v>
      </c>
      <c r="M998" s="100" t="s">
        <v>871</v>
      </c>
      <c r="O998" s="100"/>
      <c r="P998" s="99"/>
      <c r="Q998" s="99"/>
      <c r="R998" s="99"/>
      <c r="S998" s="99"/>
      <c r="T998" s="99"/>
      <c r="U998" s="99"/>
      <c r="V998" s="99"/>
      <c r="W998" s="99"/>
      <c r="X998" s="99"/>
      <c r="Y998" s="99"/>
    </row>
    <row r="999" ht="15.75" customHeight="1">
      <c r="A999" s="100" t="s">
        <v>1334</v>
      </c>
      <c r="B999" s="100" t="s">
        <v>1335</v>
      </c>
      <c r="C999" s="100" t="s">
        <v>1338</v>
      </c>
      <c r="D999" s="101">
        <v>446553.0</v>
      </c>
      <c r="E999" s="100" t="s">
        <v>1178</v>
      </c>
      <c r="F999" s="107" t="s">
        <v>1045</v>
      </c>
      <c r="G999" s="100" t="s">
        <v>1046</v>
      </c>
      <c r="H999" s="100" t="s">
        <v>1047</v>
      </c>
      <c r="I999" s="103">
        <v>0.375</v>
      </c>
      <c r="J999" s="103">
        <v>0.6666666666666666</v>
      </c>
      <c r="K999" s="100" t="s">
        <v>1287</v>
      </c>
      <c r="L999" s="100" t="s">
        <v>1337</v>
      </c>
      <c r="M999" s="100" t="s">
        <v>994</v>
      </c>
      <c r="O999" s="100"/>
      <c r="P999" s="99"/>
      <c r="Q999" s="99"/>
      <c r="R999" s="99"/>
      <c r="S999" s="99"/>
      <c r="T999" s="99"/>
      <c r="U999" s="99"/>
      <c r="V999" s="99"/>
      <c r="W999" s="99"/>
      <c r="X999" s="99"/>
      <c r="Y999" s="99"/>
    </row>
    <row r="1000" ht="15.75" customHeight="1">
      <c r="A1000" s="100" t="s">
        <v>1334</v>
      </c>
      <c r="B1000" s="100" t="s">
        <v>1335</v>
      </c>
      <c r="C1000" s="100" t="s">
        <v>1339</v>
      </c>
      <c r="D1000" s="101">
        <v>446569.0</v>
      </c>
      <c r="E1000" s="100" t="s">
        <v>908</v>
      </c>
      <c r="F1000" s="107" t="s">
        <v>1045</v>
      </c>
      <c r="G1000" s="100" t="s">
        <v>1046</v>
      </c>
      <c r="H1000" s="100" t="s">
        <v>1047</v>
      </c>
      <c r="I1000" s="103">
        <v>0.375</v>
      </c>
      <c r="J1000" s="103">
        <v>0.6666666666666666</v>
      </c>
      <c r="K1000" s="100" t="s">
        <v>1287</v>
      </c>
      <c r="L1000" s="100" t="s">
        <v>1340</v>
      </c>
      <c r="M1000" s="100" t="s">
        <v>951</v>
      </c>
      <c r="O1000" s="100"/>
      <c r="P1000" s="99"/>
      <c r="Q1000" s="99"/>
      <c r="R1000" s="99"/>
      <c r="S1000" s="99"/>
      <c r="T1000" s="99"/>
      <c r="U1000" s="99"/>
      <c r="V1000" s="99"/>
      <c r="W1000" s="99"/>
      <c r="X1000" s="99"/>
      <c r="Y1000" s="99"/>
    </row>
    <row r="1001" ht="15.75" customHeight="1">
      <c r="A1001" s="100" t="s">
        <v>1334</v>
      </c>
      <c r="B1001" s="100" t="s">
        <v>1335</v>
      </c>
      <c r="C1001" s="100" t="s">
        <v>1341</v>
      </c>
      <c r="D1001" s="101">
        <v>446562.0</v>
      </c>
      <c r="E1001" s="100" t="s">
        <v>1178</v>
      </c>
      <c r="F1001" s="107" t="s">
        <v>1045</v>
      </c>
      <c r="G1001" s="100" t="s">
        <v>1046</v>
      </c>
      <c r="H1001" s="100" t="s">
        <v>1047</v>
      </c>
      <c r="I1001" s="103">
        <v>0.375</v>
      </c>
      <c r="J1001" s="103">
        <v>0.6666666666666666</v>
      </c>
      <c r="K1001" s="100" t="s">
        <v>1287</v>
      </c>
      <c r="L1001" s="100" t="s">
        <v>1340</v>
      </c>
      <c r="M1001" s="100" t="s">
        <v>411</v>
      </c>
      <c r="P1001" s="99"/>
      <c r="Q1001" s="99"/>
      <c r="R1001" s="99"/>
      <c r="S1001" s="99"/>
      <c r="T1001" s="99"/>
      <c r="U1001" s="99"/>
      <c r="V1001" s="99"/>
      <c r="W1001" s="99"/>
      <c r="X1001" s="99"/>
      <c r="Y1001" s="99"/>
    </row>
    <row r="1002" ht="15.75" customHeight="1">
      <c r="A1002" s="100" t="s">
        <v>1334</v>
      </c>
      <c r="B1002" s="100" t="s">
        <v>1342</v>
      </c>
      <c r="C1002" s="100" t="s">
        <v>1343</v>
      </c>
      <c r="D1002" s="101">
        <v>430469.0</v>
      </c>
      <c r="E1002" s="100" t="s">
        <v>908</v>
      </c>
      <c r="F1002" s="107" t="s">
        <v>1045</v>
      </c>
      <c r="G1002" s="100" t="s">
        <v>1046</v>
      </c>
      <c r="H1002" s="100" t="s">
        <v>1047</v>
      </c>
      <c r="I1002" s="103">
        <v>0.375</v>
      </c>
      <c r="J1002" s="103">
        <v>0.6666666666666666</v>
      </c>
      <c r="K1002" s="100" t="s">
        <v>1276</v>
      </c>
      <c r="L1002" s="100" t="s">
        <v>823</v>
      </c>
      <c r="M1002" s="100" t="s">
        <v>1078</v>
      </c>
      <c r="O1002" s="100"/>
      <c r="P1002" s="99"/>
      <c r="Q1002" s="99"/>
      <c r="R1002" s="99"/>
      <c r="S1002" s="99"/>
      <c r="T1002" s="99"/>
      <c r="U1002" s="99"/>
      <c r="V1002" s="99"/>
      <c r="W1002" s="99"/>
      <c r="X1002" s="99"/>
      <c r="Y1002" s="99"/>
    </row>
    <row r="1003" ht="15.75" customHeight="1">
      <c r="A1003" s="100" t="s">
        <v>1334</v>
      </c>
      <c r="B1003" s="100" t="s">
        <v>1342</v>
      </c>
      <c r="C1003" s="100" t="s">
        <v>1343</v>
      </c>
      <c r="D1003" s="101">
        <v>431211.0</v>
      </c>
      <c r="E1003" s="100" t="s">
        <v>908</v>
      </c>
      <c r="F1003" s="107" t="s">
        <v>1045</v>
      </c>
      <c r="G1003" s="100" t="s">
        <v>1046</v>
      </c>
      <c r="H1003" s="100" t="s">
        <v>1047</v>
      </c>
      <c r="I1003" s="103">
        <v>0.375</v>
      </c>
      <c r="J1003" s="103">
        <v>0.6666666666666666</v>
      </c>
      <c r="K1003" s="100" t="s">
        <v>1276</v>
      </c>
      <c r="L1003" s="100" t="s">
        <v>824</v>
      </c>
      <c r="M1003" s="100" t="s">
        <v>1132</v>
      </c>
      <c r="O1003" s="100"/>
      <c r="P1003" s="99"/>
      <c r="Q1003" s="99"/>
      <c r="R1003" s="99"/>
      <c r="S1003" s="99"/>
      <c r="T1003" s="99"/>
      <c r="U1003" s="99"/>
      <c r="V1003" s="99"/>
      <c r="W1003" s="99"/>
      <c r="X1003" s="99"/>
      <c r="Y1003" s="99"/>
    </row>
    <row r="1004" ht="15.75" customHeight="1">
      <c r="A1004" s="100" t="s">
        <v>1334</v>
      </c>
      <c r="B1004" s="100" t="s">
        <v>1342</v>
      </c>
      <c r="C1004" s="100" t="s">
        <v>1344</v>
      </c>
      <c r="D1004" s="101">
        <v>430467.0</v>
      </c>
      <c r="E1004" s="100" t="s">
        <v>1178</v>
      </c>
      <c r="F1004" s="107" t="s">
        <v>1045</v>
      </c>
      <c r="G1004" s="100" t="s">
        <v>1046</v>
      </c>
      <c r="H1004" s="100" t="s">
        <v>1047</v>
      </c>
      <c r="I1004" s="103">
        <v>0.375</v>
      </c>
      <c r="J1004" s="103">
        <v>0.6666666666666666</v>
      </c>
      <c r="K1004" s="100" t="s">
        <v>1276</v>
      </c>
      <c r="L1004" s="100" t="s">
        <v>1304</v>
      </c>
      <c r="M1004" s="100" t="s">
        <v>1346</v>
      </c>
      <c r="O1004" s="100"/>
      <c r="P1004" s="99"/>
      <c r="Q1004" s="99"/>
      <c r="R1004" s="99"/>
      <c r="S1004" s="99"/>
      <c r="T1004" s="99"/>
      <c r="U1004" s="99"/>
      <c r="V1004" s="99"/>
      <c r="W1004" s="99"/>
      <c r="X1004" s="99"/>
      <c r="Y1004" s="99"/>
    </row>
    <row r="1005" ht="15.75" customHeight="1">
      <c r="A1005" s="100" t="s">
        <v>1334</v>
      </c>
      <c r="B1005" s="100" t="s">
        <v>1342</v>
      </c>
      <c r="C1005" s="100" t="s">
        <v>1344</v>
      </c>
      <c r="D1005" s="101">
        <v>431219.0</v>
      </c>
      <c r="E1005" s="100" t="s">
        <v>1178</v>
      </c>
      <c r="F1005" s="107" t="s">
        <v>1045</v>
      </c>
      <c r="G1005" s="100" t="s">
        <v>1046</v>
      </c>
      <c r="H1005" s="100" t="s">
        <v>1047</v>
      </c>
      <c r="I1005" s="103">
        <v>0.375</v>
      </c>
      <c r="J1005" s="103">
        <v>0.6666666666666666</v>
      </c>
      <c r="K1005" s="100" t="s">
        <v>1276</v>
      </c>
      <c r="L1005" s="100" t="s">
        <v>824</v>
      </c>
      <c r="M1005" s="100" t="s">
        <v>1301</v>
      </c>
      <c r="O1005" s="100"/>
      <c r="P1005" s="99"/>
      <c r="Q1005" s="99"/>
      <c r="R1005" s="99"/>
      <c r="S1005" s="99"/>
      <c r="T1005" s="99"/>
      <c r="U1005" s="99"/>
      <c r="V1005" s="99"/>
      <c r="W1005" s="99"/>
      <c r="X1005" s="99"/>
      <c r="Y1005" s="99"/>
    </row>
    <row r="1006" ht="15.75" customHeight="1">
      <c r="A1006" s="100" t="s">
        <v>1347</v>
      </c>
      <c r="B1006" s="100" t="s">
        <v>1348</v>
      </c>
      <c r="C1006" s="100" t="s">
        <v>1349</v>
      </c>
      <c r="D1006" s="100">
        <v>427138.0</v>
      </c>
      <c r="E1006" s="100" t="s">
        <v>1350</v>
      </c>
      <c r="F1006" s="110">
        <v>45976.0</v>
      </c>
      <c r="G1006" s="100"/>
      <c r="H1006" s="100" t="s">
        <v>1351</v>
      </c>
      <c r="I1006" s="103">
        <v>0.7083333333333334</v>
      </c>
      <c r="J1006" s="103">
        <v>0.75</v>
      </c>
      <c r="K1006" s="100" t="s">
        <v>1228</v>
      </c>
      <c r="L1006" s="100" t="s">
        <v>1352</v>
      </c>
      <c r="M1006" s="100" t="s">
        <v>1251</v>
      </c>
      <c r="N1006" s="100"/>
      <c r="O1006" s="99"/>
      <c r="P1006" s="99"/>
      <c r="Q1006" s="99"/>
      <c r="R1006" s="99"/>
      <c r="S1006" s="99"/>
      <c r="T1006" s="99"/>
      <c r="U1006" s="99"/>
      <c r="V1006" s="99"/>
      <c r="W1006" s="99"/>
      <c r="X1006" s="99"/>
      <c r="Y1006" s="99"/>
    </row>
    <row r="1007" ht="15.75" customHeight="1">
      <c r="A1007" s="100" t="s">
        <v>1347</v>
      </c>
      <c r="B1007" s="100" t="s">
        <v>1348</v>
      </c>
      <c r="C1007" s="100" t="s">
        <v>1349</v>
      </c>
      <c r="D1007" s="100">
        <v>427138.0</v>
      </c>
      <c r="E1007" s="100" t="s">
        <v>1350</v>
      </c>
      <c r="F1007" s="110">
        <v>45983.0</v>
      </c>
      <c r="G1007" s="100"/>
      <c r="H1007" s="100" t="s">
        <v>1351</v>
      </c>
      <c r="I1007" s="103">
        <v>0.7083333333333334</v>
      </c>
      <c r="J1007" s="103">
        <v>0.75</v>
      </c>
      <c r="K1007" s="100" t="s">
        <v>1228</v>
      </c>
      <c r="L1007" s="100" t="s">
        <v>1352</v>
      </c>
      <c r="M1007" s="100" t="s">
        <v>1251</v>
      </c>
      <c r="N1007" s="100"/>
      <c r="O1007" s="99"/>
      <c r="P1007" s="99"/>
      <c r="Q1007" s="99"/>
      <c r="R1007" s="99"/>
      <c r="S1007" s="99"/>
      <c r="T1007" s="99"/>
      <c r="U1007" s="99"/>
      <c r="V1007" s="99"/>
      <c r="W1007" s="99"/>
      <c r="X1007" s="99"/>
      <c r="Y1007" s="99"/>
    </row>
    <row r="1008" ht="15.75" customHeight="1">
      <c r="A1008" s="100" t="s">
        <v>1353</v>
      </c>
      <c r="B1008" s="100" t="s">
        <v>1353</v>
      </c>
      <c r="C1008" s="100" t="s">
        <v>1354</v>
      </c>
      <c r="D1008" s="100">
        <v>416349.0</v>
      </c>
      <c r="E1008" s="100" t="s">
        <v>797</v>
      </c>
      <c r="F1008" s="110">
        <v>46004.0</v>
      </c>
      <c r="G1008" s="100" t="s">
        <v>1046</v>
      </c>
      <c r="H1008" s="100" t="s">
        <v>1047</v>
      </c>
      <c r="I1008" s="103">
        <v>0.375</v>
      </c>
      <c r="J1008" s="103">
        <v>0.4583333333333333</v>
      </c>
      <c r="K1008" s="100" t="s">
        <v>1355</v>
      </c>
      <c r="L1008" s="100" t="s">
        <v>1356</v>
      </c>
      <c r="N1008" s="100"/>
      <c r="O1008" s="99"/>
      <c r="P1008" s="99"/>
      <c r="Q1008" s="99"/>
      <c r="R1008" s="99"/>
      <c r="S1008" s="99"/>
      <c r="T1008" s="99"/>
      <c r="U1008" s="99"/>
      <c r="V1008" s="99"/>
      <c r="W1008" s="99"/>
      <c r="X1008" s="99"/>
      <c r="Y1008" s="99"/>
    </row>
    <row r="1009" ht="15.75" customHeight="1">
      <c r="A1009" s="100" t="s">
        <v>1353</v>
      </c>
      <c r="B1009" s="100" t="s">
        <v>1353</v>
      </c>
      <c r="C1009" s="100" t="s">
        <v>1357</v>
      </c>
      <c r="D1009" s="100">
        <v>416354.0</v>
      </c>
      <c r="E1009" s="100" t="s">
        <v>896</v>
      </c>
      <c r="F1009" s="110">
        <v>46004.0</v>
      </c>
      <c r="G1009" s="100" t="s">
        <v>1046</v>
      </c>
      <c r="H1009" s="100" t="s">
        <v>1047</v>
      </c>
      <c r="I1009" s="103">
        <v>0.5</v>
      </c>
      <c r="J1009" s="103">
        <v>0.5833333333333334</v>
      </c>
      <c r="K1009" s="100" t="s">
        <v>1355</v>
      </c>
      <c r="L1009" s="100" t="s">
        <v>1356</v>
      </c>
      <c r="N1009" s="100"/>
      <c r="O1009" s="99"/>
      <c r="P1009" s="99"/>
      <c r="Q1009" s="99"/>
      <c r="R1009" s="99"/>
      <c r="S1009" s="99"/>
      <c r="T1009" s="99"/>
      <c r="U1009" s="99"/>
      <c r="V1009" s="99"/>
      <c r="W1009" s="99"/>
      <c r="X1009" s="99"/>
      <c r="Y1009" s="99"/>
    </row>
    <row r="1010" ht="15.75" customHeight="1">
      <c r="A1010" s="100" t="s">
        <v>1353</v>
      </c>
      <c r="B1010" s="100" t="s">
        <v>1353</v>
      </c>
      <c r="C1010" s="100" t="s">
        <v>1358</v>
      </c>
      <c r="D1010" s="100">
        <v>414869.0</v>
      </c>
      <c r="E1010" s="100" t="s">
        <v>815</v>
      </c>
      <c r="F1010" s="110">
        <v>46004.0</v>
      </c>
      <c r="G1010" s="100" t="s">
        <v>1046</v>
      </c>
      <c r="H1010" s="100" t="s">
        <v>1047</v>
      </c>
      <c r="I1010" s="103">
        <v>0.5416666666666666</v>
      </c>
      <c r="J1010" s="103">
        <v>0.625</v>
      </c>
      <c r="K1010" s="100" t="s">
        <v>1359</v>
      </c>
      <c r="L1010" s="100" t="s">
        <v>1304</v>
      </c>
      <c r="M1010" s="100" t="s">
        <v>1071</v>
      </c>
      <c r="N1010" s="100"/>
      <c r="O1010" s="99"/>
      <c r="P1010" s="99"/>
      <c r="Q1010" s="99"/>
      <c r="R1010" s="99"/>
      <c r="S1010" s="99"/>
      <c r="T1010" s="99"/>
      <c r="U1010" s="99"/>
      <c r="V1010" s="99"/>
      <c r="W1010" s="99"/>
      <c r="X1010" s="99"/>
      <c r="Y1010" s="99"/>
    </row>
    <row r="1011" ht="15.75" customHeight="1">
      <c r="A1011" s="100" t="s">
        <v>1353</v>
      </c>
      <c r="B1011" s="100" t="s">
        <v>1353</v>
      </c>
      <c r="C1011" s="100" t="s">
        <v>1360</v>
      </c>
      <c r="D1011" s="100">
        <v>445891.0</v>
      </c>
      <c r="E1011" s="100" t="s">
        <v>1361</v>
      </c>
      <c r="F1011" s="110">
        <v>46004.0</v>
      </c>
      <c r="G1011" s="100" t="s">
        <v>1046</v>
      </c>
      <c r="H1011" s="100" t="s">
        <v>1047</v>
      </c>
      <c r="I1011" s="103">
        <v>0.5833333333333334</v>
      </c>
      <c r="J1011" s="103">
        <v>0.6666666666666666</v>
      </c>
      <c r="K1011" s="100" t="s">
        <v>1362</v>
      </c>
      <c r="L1011" s="100" t="s">
        <v>1307</v>
      </c>
      <c r="N1011" s="100"/>
      <c r="O1011" s="99"/>
      <c r="P1011" s="99"/>
      <c r="Q1011" s="99"/>
      <c r="R1011" s="99"/>
      <c r="S1011" s="99"/>
      <c r="T1011" s="99"/>
      <c r="U1011" s="99"/>
      <c r="V1011" s="99"/>
      <c r="W1011" s="99"/>
      <c r="X1011" s="99"/>
      <c r="Y1011" s="99"/>
    </row>
    <row r="1012" ht="15.75" customHeight="1">
      <c r="A1012" s="100" t="s">
        <v>1353</v>
      </c>
      <c r="B1012" s="100" t="s">
        <v>1353</v>
      </c>
      <c r="C1012" s="100" t="s">
        <v>1360</v>
      </c>
      <c r="D1012" s="100">
        <v>414846.0</v>
      </c>
      <c r="E1012" s="100" t="s">
        <v>1361</v>
      </c>
      <c r="F1012" s="110">
        <v>46005.0</v>
      </c>
      <c r="G1012" s="100" t="s">
        <v>1046</v>
      </c>
      <c r="H1012" s="100" t="s">
        <v>1047</v>
      </c>
      <c r="I1012" s="103">
        <v>0.375</v>
      </c>
      <c r="J1012" s="103">
        <v>0.4583333333333333</v>
      </c>
      <c r="K1012" s="100" t="s">
        <v>1359</v>
      </c>
      <c r="L1012" s="100" t="s">
        <v>1304</v>
      </c>
      <c r="M1012" s="100" t="s">
        <v>1132</v>
      </c>
      <c r="N1012" s="100"/>
      <c r="O1012" s="99"/>
      <c r="P1012" s="99"/>
      <c r="Q1012" s="99"/>
      <c r="R1012" s="99"/>
      <c r="S1012" s="99"/>
      <c r="T1012" s="99"/>
      <c r="U1012" s="99"/>
      <c r="V1012" s="99"/>
      <c r="W1012" s="99"/>
      <c r="X1012" s="99"/>
      <c r="Y1012" s="99"/>
    </row>
    <row r="1013" ht="15.75" customHeight="1">
      <c r="A1013" s="100" t="s">
        <v>1353</v>
      </c>
      <c r="B1013" s="100" t="s">
        <v>1353</v>
      </c>
      <c r="C1013" s="100" t="s">
        <v>1354</v>
      </c>
      <c r="D1013" s="100">
        <v>415094.0</v>
      </c>
      <c r="E1013" s="100" t="s">
        <v>797</v>
      </c>
      <c r="F1013" s="110">
        <v>46005.0</v>
      </c>
      <c r="G1013" s="100" t="s">
        <v>1046</v>
      </c>
      <c r="H1013" s="100" t="s">
        <v>1047</v>
      </c>
      <c r="I1013" s="103">
        <v>0.5416666666666666</v>
      </c>
      <c r="J1013" s="103">
        <v>0.625</v>
      </c>
      <c r="K1013" s="100" t="s">
        <v>1355</v>
      </c>
      <c r="L1013" s="100" t="s">
        <v>1304</v>
      </c>
      <c r="M1013" s="100" t="s">
        <v>1080</v>
      </c>
      <c r="N1013" s="100"/>
      <c r="O1013" s="99"/>
      <c r="P1013" s="99"/>
      <c r="Q1013" s="99"/>
      <c r="R1013" s="99"/>
      <c r="S1013" s="99"/>
      <c r="T1013" s="99"/>
      <c r="U1013" s="99"/>
      <c r="V1013" s="99"/>
      <c r="W1013" s="99"/>
      <c r="X1013" s="99"/>
      <c r="Y1013" s="99"/>
    </row>
    <row r="1014" ht="15.75" customHeight="1">
      <c r="A1014" s="100" t="s">
        <v>1353</v>
      </c>
      <c r="B1014" s="100" t="s">
        <v>1353</v>
      </c>
      <c r="C1014" s="100" t="s">
        <v>1357</v>
      </c>
      <c r="D1014" s="100">
        <v>415102.0</v>
      </c>
      <c r="E1014" s="100" t="s">
        <v>896</v>
      </c>
      <c r="F1014" s="110">
        <v>46005.0</v>
      </c>
      <c r="G1014" s="100" t="s">
        <v>1046</v>
      </c>
      <c r="H1014" s="100" t="s">
        <v>1047</v>
      </c>
      <c r="I1014" s="103">
        <v>0.5416666666666666</v>
      </c>
      <c r="J1014" s="103">
        <v>0.625</v>
      </c>
      <c r="K1014" s="100" t="s">
        <v>1355</v>
      </c>
      <c r="L1014" s="100" t="s">
        <v>1304</v>
      </c>
      <c r="M1014" s="100" t="s">
        <v>1067</v>
      </c>
      <c r="N1014" s="100"/>
      <c r="O1014" s="99"/>
      <c r="P1014" s="99"/>
      <c r="Q1014" s="99"/>
      <c r="R1014" s="99"/>
      <c r="S1014" s="99"/>
      <c r="T1014" s="99"/>
      <c r="U1014" s="99"/>
      <c r="V1014" s="99"/>
      <c r="W1014" s="99"/>
      <c r="X1014" s="99"/>
      <c r="Y1014" s="99"/>
    </row>
    <row r="1015" ht="15.75" customHeight="1">
      <c r="A1015" s="100" t="s">
        <v>1353</v>
      </c>
      <c r="B1015" s="100" t="s">
        <v>1353</v>
      </c>
      <c r="C1015" s="100" t="s">
        <v>1363</v>
      </c>
      <c r="D1015" s="100">
        <v>445895.0</v>
      </c>
      <c r="E1015" s="100" t="s">
        <v>815</v>
      </c>
      <c r="F1015" s="110">
        <v>46008.0</v>
      </c>
      <c r="G1015" s="100" t="s">
        <v>1046</v>
      </c>
      <c r="H1015" s="100" t="s">
        <v>1047</v>
      </c>
      <c r="I1015" s="103">
        <v>0.7083333333333334</v>
      </c>
      <c r="J1015" s="103">
        <v>0.7916666666666666</v>
      </c>
      <c r="K1015" s="100" t="s">
        <v>1364</v>
      </c>
      <c r="L1015" s="100" t="s">
        <v>1082</v>
      </c>
      <c r="N1015" s="100"/>
      <c r="O1015" s="99"/>
      <c r="P1015" s="99"/>
      <c r="Q1015" s="99"/>
      <c r="R1015" s="99"/>
      <c r="S1015" s="99"/>
      <c r="T1015" s="99"/>
      <c r="U1015" s="99"/>
      <c r="V1015" s="99"/>
      <c r="W1015" s="99"/>
      <c r="X1015" s="99"/>
      <c r="Y1015" s="99"/>
    </row>
    <row r="1016" ht="15.75" customHeight="1">
      <c r="A1016" s="100" t="s">
        <v>1353</v>
      </c>
      <c r="B1016" s="100" t="s">
        <v>1353</v>
      </c>
      <c r="C1016" s="100" t="s">
        <v>1357</v>
      </c>
      <c r="D1016" s="100">
        <v>446402.0</v>
      </c>
      <c r="E1016" s="100" t="s">
        <v>896</v>
      </c>
      <c r="F1016" s="110">
        <v>46009.0</v>
      </c>
      <c r="G1016" s="100" t="s">
        <v>1046</v>
      </c>
      <c r="H1016" s="100" t="s">
        <v>1047</v>
      </c>
      <c r="I1016" s="103">
        <v>0.7291666666666666</v>
      </c>
      <c r="J1016" s="103">
        <v>0.8125</v>
      </c>
      <c r="K1016" s="100" t="s">
        <v>1365</v>
      </c>
      <c r="L1016" s="100" t="s">
        <v>830</v>
      </c>
      <c r="M1016" s="100" t="s">
        <v>1148</v>
      </c>
      <c r="N1016" s="100"/>
      <c r="O1016" s="99"/>
      <c r="P1016" s="99"/>
      <c r="Q1016" s="99"/>
      <c r="R1016" s="99"/>
      <c r="S1016" s="99"/>
      <c r="T1016" s="99"/>
      <c r="U1016" s="99"/>
      <c r="V1016" s="99"/>
      <c r="W1016" s="99"/>
      <c r="X1016" s="99"/>
      <c r="Y1016" s="99"/>
    </row>
    <row r="1017" ht="15.75" customHeight="1">
      <c r="A1017" s="100" t="s">
        <v>1353</v>
      </c>
      <c r="B1017" s="100" t="s">
        <v>1353</v>
      </c>
      <c r="C1017" s="100" t="s">
        <v>1360</v>
      </c>
      <c r="D1017" s="100">
        <v>414852.0</v>
      </c>
      <c r="E1017" s="100" t="s">
        <v>1361</v>
      </c>
      <c r="F1017" s="110">
        <v>46011.0</v>
      </c>
      <c r="G1017" s="100" t="s">
        <v>1046</v>
      </c>
      <c r="H1017" s="100" t="s">
        <v>1047</v>
      </c>
      <c r="I1017" s="103">
        <v>0.375</v>
      </c>
      <c r="J1017" s="103">
        <v>0.4583333333333333</v>
      </c>
      <c r="K1017" s="100" t="s">
        <v>1359</v>
      </c>
      <c r="L1017" s="100" t="s">
        <v>1304</v>
      </c>
      <c r="M1017" s="100" t="s">
        <v>411</v>
      </c>
      <c r="N1017" s="100"/>
      <c r="O1017" s="99"/>
      <c r="P1017" s="99"/>
      <c r="Q1017" s="99"/>
      <c r="R1017" s="99"/>
      <c r="S1017" s="99"/>
      <c r="T1017" s="99"/>
      <c r="U1017" s="99"/>
      <c r="V1017" s="99"/>
      <c r="W1017" s="99"/>
      <c r="X1017" s="99"/>
      <c r="Y1017" s="99"/>
    </row>
    <row r="1018" ht="15.75" customHeight="1">
      <c r="A1018" s="100" t="s">
        <v>1353</v>
      </c>
      <c r="B1018" s="100" t="s">
        <v>1353</v>
      </c>
      <c r="C1018" s="100" t="s">
        <v>1360</v>
      </c>
      <c r="D1018" s="100">
        <v>414550.0</v>
      </c>
      <c r="E1018" s="100" t="s">
        <v>1366</v>
      </c>
      <c r="F1018" s="110">
        <v>46011.0</v>
      </c>
      <c r="G1018" s="100" t="s">
        <v>1046</v>
      </c>
      <c r="H1018" s="100" t="s">
        <v>1047</v>
      </c>
      <c r="I1018" s="103">
        <v>0.3958333333333333</v>
      </c>
      <c r="J1018" s="103">
        <v>0.4791666666666667</v>
      </c>
      <c r="K1018" s="100" t="s">
        <v>1359</v>
      </c>
      <c r="L1018" s="100" t="s">
        <v>1367</v>
      </c>
      <c r="N1018" s="100"/>
      <c r="O1018" s="99"/>
      <c r="P1018" s="99"/>
      <c r="Q1018" s="99"/>
      <c r="R1018" s="99"/>
      <c r="S1018" s="99"/>
      <c r="T1018" s="99"/>
      <c r="U1018" s="99"/>
      <c r="V1018" s="99"/>
      <c r="W1018" s="99"/>
      <c r="X1018" s="99"/>
      <c r="Y1018" s="99"/>
    </row>
    <row r="1019" ht="15.75" customHeight="1">
      <c r="A1019" s="100" t="s">
        <v>1353</v>
      </c>
      <c r="B1019" s="100" t="s">
        <v>1353</v>
      </c>
      <c r="C1019" s="100" t="s">
        <v>1354</v>
      </c>
      <c r="D1019" s="100">
        <v>415096.0</v>
      </c>
      <c r="E1019" s="100" t="s">
        <v>797</v>
      </c>
      <c r="F1019" s="110">
        <v>46011.0</v>
      </c>
      <c r="G1019" s="100" t="s">
        <v>1046</v>
      </c>
      <c r="H1019" s="100" t="s">
        <v>1047</v>
      </c>
      <c r="I1019" s="103">
        <v>0.5416666666666666</v>
      </c>
      <c r="J1019" s="103">
        <v>0.625</v>
      </c>
      <c r="K1019" s="100" t="s">
        <v>1355</v>
      </c>
      <c r="L1019" s="100" t="s">
        <v>1304</v>
      </c>
      <c r="M1019" s="100" t="s">
        <v>1071</v>
      </c>
      <c r="N1019" s="100"/>
      <c r="O1019" s="99"/>
      <c r="P1019" s="99"/>
      <c r="Q1019" s="99"/>
      <c r="R1019" s="99"/>
      <c r="S1019" s="99"/>
      <c r="T1019" s="99"/>
      <c r="U1019" s="99"/>
      <c r="V1019" s="99"/>
      <c r="W1019" s="99"/>
      <c r="X1019" s="99"/>
      <c r="Y1019" s="99"/>
    </row>
    <row r="1020" ht="15.75" customHeight="1">
      <c r="A1020" s="100" t="s">
        <v>1353</v>
      </c>
      <c r="B1020" s="100" t="s">
        <v>1353</v>
      </c>
      <c r="C1020" s="100" t="s">
        <v>1357</v>
      </c>
      <c r="D1020" s="100">
        <v>415104.0</v>
      </c>
      <c r="E1020" s="100" t="s">
        <v>896</v>
      </c>
      <c r="F1020" s="110">
        <v>46011.0</v>
      </c>
      <c r="G1020" s="100" t="s">
        <v>1046</v>
      </c>
      <c r="H1020" s="100" t="s">
        <v>1047</v>
      </c>
      <c r="I1020" s="103">
        <v>0.5416666666666666</v>
      </c>
      <c r="J1020" s="103">
        <v>0.625</v>
      </c>
      <c r="K1020" s="100" t="s">
        <v>1355</v>
      </c>
      <c r="L1020" s="100" t="s">
        <v>1304</v>
      </c>
      <c r="M1020" s="100" t="s">
        <v>1071</v>
      </c>
      <c r="N1020" s="100"/>
      <c r="O1020" s="99"/>
      <c r="P1020" s="99"/>
      <c r="Q1020" s="99"/>
      <c r="R1020" s="99"/>
      <c r="S1020" s="99"/>
      <c r="T1020" s="99"/>
      <c r="U1020" s="99"/>
      <c r="V1020" s="99"/>
      <c r="W1020" s="99"/>
      <c r="X1020" s="99"/>
      <c r="Y1020" s="99"/>
    </row>
    <row r="1021" ht="15.75" customHeight="1">
      <c r="A1021" s="100" t="s">
        <v>1353</v>
      </c>
      <c r="B1021" s="100" t="s">
        <v>1353</v>
      </c>
      <c r="C1021" s="100" t="s">
        <v>1360</v>
      </c>
      <c r="D1021" s="100">
        <v>445125.0</v>
      </c>
      <c r="E1021" s="100" t="s">
        <v>1361</v>
      </c>
      <c r="F1021" s="110">
        <v>46012.0</v>
      </c>
      <c r="G1021" s="100" t="s">
        <v>1046</v>
      </c>
      <c r="H1021" s="100" t="s">
        <v>1047</v>
      </c>
      <c r="I1021" s="103">
        <v>0.375</v>
      </c>
      <c r="J1021" s="103">
        <v>0.4583333333333333</v>
      </c>
      <c r="K1021" s="100" t="s">
        <v>1362</v>
      </c>
      <c r="L1021" s="100" t="s">
        <v>839</v>
      </c>
      <c r="M1021" s="100" t="s">
        <v>869</v>
      </c>
      <c r="N1021" s="100"/>
      <c r="O1021" s="99"/>
      <c r="P1021" s="99"/>
      <c r="Q1021" s="99"/>
      <c r="R1021" s="99"/>
      <c r="S1021" s="99"/>
      <c r="T1021" s="99"/>
      <c r="U1021" s="99"/>
      <c r="V1021" s="99"/>
      <c r="W1021" s="99"/>
      <c r="X1021" s="99"/>
      <c r="Y1021" s="99"/>
    </row>
    <row r="1022" ht="15.75" customHeight="1">
      <c r="A1022" s="100" t="s">
        <v>1353</v>
      </c>
      <c r="B1022" s="100" t="s">
        <v>1353</v>
      </c>
      <c r="C1022" s="100" t="s">
        <v>1360</v>
      </c>
      <c r="D1022" s="100">
        <v>419795.0</v>
      </c>
      <c r="E1022" s="100" t="s">
        <v>1361</v>
      </c>
      <c r="F1022" s="110">
        <v>46012.0</v>
      </c>
      <c r="G1022" s="100" t="s">
        <v>1046</v>
      </c>
      <c r="H1022" s="100" t="s">
        <v>1047</v>
      </c>
      <c r="I1022" s="103">
        <v>0.375</v>
      </c>
      <c r="J1022" s="103">
        <v>0.4583333333333333</v>
      </c>
      <c r="K1022" s="100" t="s">
        <v>1359</v>
      </c>
      <c r="L1022" s="100" t="s">
        <v>1368</v>
      </c>
      <c r="M1022" s="100" t="s">
        <v>869</v>
      </c>
      <c r="N1022" s="100"/>
      <c r="O1022" s="99"/>
      <c r="P1022" s="99"/>
      <c r="Q1022" s="99"/>
      <c r="R1022" s="99"/>
      <c r="S1022" s="99"/>
      <c r="T1022" s="99"/>
      <c r="U1022" s="99"/>
      <c r="V1022" s="99"/>
      <c r="W1022" s="99"/>
      <c r="X1022" s="99"/>
      <c r="Y1022" s="99"/>
    </row>
    <row r="1023" ht="15.75" customHeight="1">
      <c r="A1023" s="100" t="s">
        <v>1353</v>
      </c>
      <c r="B1023" s="100" t="s">
        <v>1353</v>
      </c>
      <c r="C1023" s="100" t="s">
        <v>1354</v>
      </c>
      <c r="D1023" s="100">
        <v>444540.0</v>
      </c>
      <c r="E1023" s="100" t="s">
        <v>797</v>
      </c>
      <c r="F1023" s="110">
        <v>46012.0</v>
      </c>
      <c r="G1023" s="100" t="s">
        <v>1046</v>
      </c>
      <c r="H1023" s="100" t="s">
        <v>838</v>
      </c>
      <c r="I1023" s="103">
        <v>0.4166666666666667</v>
      </c>
      <c r="J1023" s="103">
        <v>0.5</v>
      </c>
      <c r="K1023" s="100" t="s">
        <v>1355</v>
      </c>
      <c r="L1023" s="100" t="s">
        <v>1369</v>
      </c>
      <c r="M1023" s="100" t="s">
        <v>1132</v>
      </c>
      <c r="N1023" s="100"/>
      <c r="O1023" s="99"/>
      <c r="P1023" s="99"/>
      <c r="Q1023" s="99"/>
      <c r="R1023" s="99"/>
      <c r="S1023" s="99"/>
      <c r="T1023" s="99"/>
      <c r="U1023" s="99"/>
      <c r="V1023" s="99"/>
      <c r="W1023" s="99"/>
      <c r="X1023" s="99"/>
      <c r="Y1023" s="99"/>
    </row>
    <row r="1024" ht="15.75" customHeight="1">
      <c r="A1024" s="100" t="s">
        <v>1353</v>
      </c>
      <c r="B1024" s="100" t="s">
        <v>1353</v>
      </c>
      <c r="C1024" s="100" t="s">
        <v>1357</v>
      </c>
      <c r="D1024" s="100">
        <v>444542.0</v>
      </c>
      <c r="E1024" s="100" t="s">
        <v>896</v>
      </c>
      <c r="F1024" s="110">
        <v>46012.0</v>
      </c>
      <c r="G1024" s="100" t="s">
        <v>1046</v>
      </c>
      <c r="H1024" s="100" t="s">
        <v>838</v>
      </c>
      <c r="I1024" s="103">
        <v>0.4166666666666667</v>
      </c>
      <c r="J1024" s="103">
        <v>0.5</v>
      </c>
      <c r="K1024" s="100" t="s">
        <v>1355</v>
      </c>
      <c r="L1024" s="100" t="s">
        <v>1370</v>
      </c>
      <c r="M1024" s="100" t="s">
        <v>976</v>
      </c>
      <c r="N1024" s="100"/>
      <c r="O1024" s="99"/>
      <c r="P1024" s="99"/>
      <c r="Q1024" s="99"/>
      <c r="R1024" s="99"/>
      <c r="S1024" s="99"/>
      <c r="T1024" s="99"/>
      <c r="U1024" s="99"/>
      <c r="V1024" s="99"/>
      <c r="W1024" s="99"/>
      <c r="X1024" s="99"/>
      <c r="Y1024" s="99"/>
    </row>
    <row r="1025" ht="15.75" customHeight="1">
      <c r="A1025" s="100" t="s">
        <v>1353</v>
      </c>
      <c r="B1025" s="100" t="s">
        <v>1353</v>
      </c>
      <c r="C1025" s="100" t="s">
        <v>1358</v>
      </c>
      <c r="D1025" s="100">
        <v>414871.0</v>
      </c>
      <c r="E1025" s="100" t="s">
        <v>815</v>
      </c>
      <c r="F1025" s="110">
        <v>46012.0</v>
      </c>
      <c r="G1025" s="100" t="s">
        <v>1046</v>
      </c>
      <c r="H1025" s="100" t="s">
        <v>1047</v>
      </c>
      <c r="I1025" s="103">
        <v>0.625</v>
      </c>
      <c r="J1025" s="103">
        <v>0.7083333333333334</v>
      </c>
      <c r="K1025" s="100" t="s">
        <v>1359</v>
      </c>
      <c r="L1025" s="100" t="s">
        <v>1304</v>
      </c>
      <c r="M1025" s="100" t="s">
        <v>1148</v>
      </c>
      <c r="N1025" s="100"/>
      <c r="O1025" s="99"/>
      <c r="P1025" s="99"/>
      <c r="Q1025" s="99"/>
      <c r="R1025" s="99"/>
      <c r="S1025" s="99"/>
      <c r="T1025" s="99"/>
      <c r="U1025" s="99"/>
      <c r="V1025" s="99"/>
      <c r="W1025" s="99"/>
      <c r="X1025" s="99"/>
      <c r="Y1025" s="99"/>
    </row>
    <row r="1026" ht="15.75" customHeight="1">
      <c r="A1026" s="100" t="s">
        <v>1353</v>
      </c>
      <c r="B1026" s="100" t="s">
        <v>1353</v>
      </c>
      <c r="C1026" s="100" t="s">
        <v>1371</v>
      </c>
      <c r="D1026" s="100">
        <v>424373.0</v>
      </c>
      <c r="E1026" s="100" t="s">
        <v>1216</v>
      </c>
      <c r="F1026" s="110">
        <v>46025.0</v>
      </c>
      <c r="G1026" s="100" t="s">
        <v>1046</v>
      </c>
      <c r="H1026" s="100" t="s">
        <v>1047</v>
      </c>
      <c r="I1026" s="103">
        <v>0.4166666666666667</v>
      </c>
      <c r="J1026" s="103">
        <v>0.5</v>
      </c>
      <c r="K1026" s="100" t="s">
        <v>1228</v>
      </c>
      <c r="L1026" s="100" t="s">
        <v>1119</v>
      </c>
      <c r="M1026" s="100" t="s">
        <v>1372</v>
      </c>
      <c r="O1026" s="99"/>
      <c r="P1026" s="99"/>
      <c r="Q1026" s="99"/>
      <c r="R1026" s="99"/>
      <c r="S1026" s="99"/>
      <c r="T1026" s="99"/>
      <c r="U1026" s="99"/>
      <c r="V1026" s="99"/>
      <c r="W1026" s="99"/>
      <c r="X1026" s="99"/>
      <c r="Y1026" s="99"/>
    </row>
    <row r="1027" ht="15.75" customHeight="1">
      <c r="A1027" s="100" t="s">
        <v>1373</v>
      </c>
      <c r="B1027" s="100" t="s">
        <v>1373</v>
      </c>
      <c r="C1027" s="100" t="s">
        <v>1374</v>
      </c>
      <c r="D1027" s="100">
        <v>458380.0</v>
      </c>
      <c r="E1027" s="100" t="s">
        <v>848</v>
      </c>
      <c r="F1027" s="110">
        <v>45972.0</v>
      </c>
      <c r="G1027" s="100" t="s">
        <v>1046</v>
      </c>
      <c r="H1027" s="100" t="s">
        <v>1047</v>
      </c>
      <c r="I1027" s="103">
        <v>0.5833333333333334</v>
      </c>
      <c r="J1027" s="103">
        <v>0.6666666666666666</v>
      </c>
      <c r="K1027" s="100" t="s">
        <v>1228</v>
      </c>
      <c r="L1027" s="100" t="s">
        <v>990</v>
      </c>
      <c r="M1027" s="100" t="s">
        <v>1132</v>
      </c>
      <c r="N1027" s="100"/>
      <c r="O1027" s="99"/>
      <c r="P1027" s="99"/>
      <c r="Q1027" s="99"/>
      <c r="R1027" s="99"/>
      <c r="S1027" s="99"/>
      <c r="T1027" s="99"/>
      <c r="U1027" s="99"/>
      <c r="V1027" s="99"/>
      <c r="W1027" s="99"/>
      <c r="X1027" s="99"/>
      <c r="Y1027" s="99"/>
    </row>
    <row r="1028" ht="15.75" customHeight="1">
      <c r="A1028" s="100" t="s">
        <v>1373</v>
      </c>
      <c r="B1028" s="100" t="s">
        <v>1373</v>
      </c>
      <c r="C1028" s="100" t="s">
        <v>1375</v>
      </c>
      <c r="D1028" s="100">
        <v>441690.0</v>
      </c>
      <c r="E1028" s="100" t="s">
        <v>848</v>
      </c>
      <c r="F1028" s="110">
        <v>45973.0</v>
      </c>
      <c r="G1028" s="100" t="s">
        <v>1046</v>
      </c>
      <c r="H1028" s="100" t="s">
        <v>1047</v>
      </c>
      <c r="I1028" s="103">
        <v>0.7083333333333334</v>
      </c>
      <c r="J1028" s="103">
        <v>0.8333333333333334</v>
      </c>
      <c r="K1028" s="100" t="s">
        <v>1376</v>
      </c>
      <c r="L1028" s="100" t="s">
        <v>877</v>
      </c>
      <c r="N1028" s="100"/>
      <c r="O1028" s="99"/>
      <c r="P1028" s="99"/>
      <c r="Q1028" s="99"/>
      <c r="R1028" s="99"/>
      <c r="S1028" s="99"/>
      <c r="T1028" s="99"/>
      <c r="U1028" s="99"/>
      <c r="V1028" s="99"/>
      <c r="W1028" s="99"/>
      <c r="X1028" s="99"/>
      <c r="Y1028" s="99"/>
    </row>
    <row r="1029" ht="15.75" customHeight="1">
      <c r="A1029" s="100" t="s">
        <v>1373</v>
      </c>
      <c r="B1029" s="100" t="s">
        <v>1373</v>
      </c>
      <c r="C1029" s="100" t="s">
        <v>1375</v>
      </c>
      <c r="D1029" s="100">
        <v>441693.0</v>
      </c>
      <c r="E1029" s="100" t="s">
        <v>848</v>
      </c>
      <c r="F1029" s="110">
        <v>46001.0</v>
      </c>
      <c r="G1029" s="100" t="s">
        <v>1046</v>
      </c>
      <c r="H1029" s="100" t="s">
        <v>1047</v>
      </c>
      <c r="I1029" s="103">
        <v>0.7083333333333334</v>
      </c>
      <c r="J1029" s="103">
        <v>0.8333333333333334</v>
      </c>
      <c r="K1029" s="100" t="s">
        <v>1376</v>
      </c>
      <c r="L1029" s="100" t="s">
        <v>877</v>
      </c>
      <c r="N1029" s="100"/>
      <c r="O1029" s="99"/>
      <c r="P1029" s="99"/>
      <c r="Q1029" s="99"/>
      <c r="R1029" s="99"/>
      <c r="S1029" s="99"/>
      <c r="T1029" s="99"/>
      <c r="U1029" s="99"/>
      <c r="V1029" s="99"/>
      <c r="W1029" s="99"/>
      <c r="X1029" s="99"/>
      <c r="Y1029" s="99"/>
    </row>
    <row r="1030" ht="15.75" customHeight="1">
      <c r="A1030" s="100" t="s">
        <v>1373</v>
      </c>
      <c r="B1030" s="100" t="s">
        <v>1373</v>
      </c>
      <c r="C1030" s="100" t="s">
        <v>1377</v>
      </c>
      <c r="D1030" s="100">
        <v>436951.0</v>
      </c>
      <c r="E1030" s="100" t="s">
        <v>848</v>
      </c>
      <c r="F1030" s="110">
        <v>46002.0</v>
      </c>
      <c r="G1030" s="100" t="s">
        <v>1046</v>
      </c>
      <c r="H1030" s="100" t="s">
        <v>1047</v>
      </c>
      <c r="I1030" s="103">
        <v>0.7291666666666666</v>
      </c>
      <c r="J1030" s="103">
        <v>0.8958333333333334</v>
      </c>
      <c r="K1030" s="100" t="s">
        <v>1378</v>
      </c>
      <c r="L1030" s="100" t="s">
        <v>1379</v>
      </c>
      <c r="M1030" s="100" t="s">
        <v>411</v>
      </c>
      <c r="N1030" s="100"/>
      <c r="O1030" s="99"/>
      <c r="P1030" s="99"/>
      <c r="Q1030" s="99"/>
      <c r="R1030" s="99"/>
      <c r="S1030" s="99"/>
      <c r="T1030" s="99"/>
      <c r="U1030" s="99"/>
      <c r="V1030" s="99"/>
      <c r="W1030" s="99"/>
      <c r="X1030" s="99"/>
      <c r="Y1030" s="99"/>
    </row>
    <row r="1031" ht="15.75" customHeight="1">
      <c r="A1031" s="100" t="s">
        <v>151</v>
      </c>
      <c r="B1031" s="100" t="s">
        <v>1380</v>
      </c>
      <c r="C1031" s="100" t="s">
        <v>1381</v>
      </c>
      <c r="D1031" s="100">
        <v>359872.0</v>
      </c>
      <c r="E1031" s="100" t="s">
        <v>1323</v>
      </c>
      <c r="F1031" s="100" t="s">
        <v>1382</v>
      </c>
      <c r="G1031" s="100" t="s">
        <v>1383</v>
      </c>
      <c r="H1031" s="100" t="s">
        <v>822</v>
      </c>
      <c r="I1031" s="103">
        <v>0.3541666666666667</v>
      </c>
      <c r="J1031" s="103">
        <v>0.6875</v>
      </c>
      <c r="K1031" s="100" t="s">
        <v>1384</v>
      </c>
      <c r="L1031" s="100" t="s">
        <v>1320</v>
      </c>
      <c r="M1031" s="100" t="s">
        <v>1329</v>
      </c>
      <c r="N1031" s="100"/>
      <c r="O1031" s="99"/>
      <c r="P1031" s="99"/>
      <c r="Q1031" s="99"/>
      <c r="R1031" s="99"/>
      <c r="S1031" s="99"/>
      <c r="T1031" s="99"/>
      <c r="U1031" s="99"/>
      <c r="V1031" s="99"/>
      <c r="W1031" s="99"/>
      <c r="X1031" s="99"/>
      <c r="Y1031" s="99"/>
    </row>
    <row r="1032" ht="15.75" customHeight="1">
      <c r="A1032" s="100" t="s">
        <v>151</v>
      </c>
      <c r="B1032" s="100" t="s">
        <v>1380</v>
      </c>
      <c r="C1032" s="100" t="s">
        <v>1381</v>
      </c>
      <c r="D1032" s="100">
        <v>365526.0</v>
      </c>
      <c r="E1032" s="100" t="s">
        <v>1323</v>
      </c>
      <c r="F1032" s="100" t="s">
        <v>1385</v>
      </c>
      <c r="G1032" s="100" t="s">
        <v>1383</v>
      </c>
      <c r="H1032" s="100" t="s">
        <v>828</v>
      </c>
      <c r="I1032" s="103">
        <v>0.3541666666666667</v>
      </c>
      <c r="J1032" s="103">
        <v>0.6875</v>
      </c>
      <c r="K1032" s="100" t="s">
        <v>1384</v>
      </c>
      <c r="L1032" s="100" t="s">
        <v>1320</v>
      </c>
      <c r="M1032" s="100" t="s">
        <v>951</v>
      </c>
      <c r="N1032" s="100"/>
      <c r="O1032" s="99"/>
      <c r="P1032" s="99"/>
      <c r="Q1032" s="99"/>
      <c r="R1032" s="99"/>
      <c r="S1032" s="99"/>
      <c r="T1032" s="99"/>
      <c r="U1032" s="99"/>
      <c r="V1032" s="99"/>
      <c r="W1032" s="99"/>
      <c r="X1032" s="99"/>
      <c r="Y1032" s="99"/>
    </row>
    <row r="1033" ht="15.75" customHeight="1">
      <c r="A1033" s="100" t="s">
        <v>151</v>
      </c>
      <c r="B1033" s="100" t="s">
        <v>1380</v>
      </c>
      <c r="C1033" s="100" t="s">
        <v>1381</v>
      </c>
      <c r="D1033" s="100">
        <v>365532.0</v>
      </c>
      <c r="E1033" s="100" t="s">
        <v>1323</v>
      </c>
      <c r="F1033" s="100" t="s">
        <v>1386</v>
      </c>
      <c r="G1033" s="100" t="s">
        <v>1383</v>
      </c>
      <c r="H1033" s="100" t="s">
        <v>832</v>
      </c>
      <c r="I1033" s="103">
        <v>0.3541666666666667</v>
      </c>
      <c r="J1033" s="103">
        <v>0.6875</v>
      </c>
      <c r="K1033" s="100" t="s">
        <v>1384</v>
      </c>
      <c r="L1033" s="100" t="s">
        <v>1320</v>
      </c>
      <c r="M1033" s="100" t="s">
        <v>1346</v>
      </c>
      <c r="N1033" s="100"/>
      <c r="O1033" s="99"/>
      <c r="P1033" s="99"/>
      <c r="Q1033" s="99"/>
      <c r="R1033" s="99"/>
      <c r="S1033" s="99"/>
      <c r="T1033" s="99"/>
      <c r="U1033" s="99"/>
      <c r="V1033" s="99"/>
      <c r="W1033" s="99"/>
      <c r="X1033" s="99"/>
      <c r="Y1033" s="99"/>
    </row>
    <row r="1034" ht="15.75" customHeight="1">
      <c r="A1034" s="100" t="s">
        <v>151</v>
      </c>
      <c r="B1034" s="100" t="s">
        <v>1380</v>
      </c>
      <c r="C1034" s="100" t="s">
        <v>1381</v>
      </c>
      <c r="D1034" s="100">
        <v>365533.0</v>
      </c>
      <c r="E1034" s="100" t="s">
        <v>1323</v>
      </c>
      <c r="F1034" s="100" t="s">
        <v>1387</v>
      </c>
      <c r="G1034" s="100" t="s">
        <v>1388</v>
      </c>
      <c r="H1034" s="100" t="s">
        <v>834</v>
      </c>
      <c r="I1034" s="103">
        <v>0.3541666666666667</v>
      </c>
      <c r="J1034" s="103">
        <v>0.6875</v>
      </c>
      <c r="K1034" s="100" t="s">
        <v>1389</v>
      </c>
      <c r="L1034" s="100" t="s">
        <v>1320</v>
      </c>
      <c r="M1034" s="100" t="s">
        <v>994</v>
      </c>
      <c r="N1034" s="100"/>
      <c r="O1034" s="99"/>
      <c r="P1034" s="99"/>
      <c r="Q1034" s="99"/>
      <c r="R1034" s="99"/>
      <c r="S1034" s="99"/>
      <c r="T1034" s="99"/>
      <c r="U1034" s="99"/>
      <c r="V1034" s="99"/>
      <c r="W1034" s="99"/>
      <c r="X1034" s="99"/>
      <c r="Y1034" s="99"/>
    </row>
    <row r="1035" ht="15.75" customHeight="1">
      <c r="A1035" s="100" t="s">
        <v>151</v>
      </c>
      <c r="B1035" s="100" t="s">
        <v>1380</v>
      </c>
      <c r="C1035" s="100" t="s">
        <v>1381</v>
      </c>
      <c r="D1035" s="100">
        <v>359757.0</v>
      </c>
      <c r="E1035" s="100" t="s">
        <v>1323</v>
      </c>
      <c r="F1035" s="100" t="s">
        <v>1390</v>
      </c>
      <c r="G1035" s="100" t="s">
        <v>1391</v>
      </c>
      <c r="H1035" s="100" t="s">
        <v>811</v>
      </c>
      <c r="I1035" s="103">
        <v>0.3541666666666667</v>
      </c>
      <c r="J1035" s="103">
        <v>0.6875</v>
      </c>
      <c r="K1035" s="100" t="s">
        <v>1392</v>
      </c>
      <c r="L1035" s="100" t="s">
        <v>1320</v>
      </c>
      <c r="M1035" s="100" t="s">
        <v>888</v>
      </c>
      <c r="N1035" s="100"/>
      <c r="O1035" s="99"/>
      <c r="P1035" s="99"/>
      <c r="Q1035" s="99"/>
      <c r="R1035" s="99"/>
      <c r="S1035" s="99"/>
      <c r="T1035" s="99"/>
      <c r="U1035" s="99"/>
      <c r="V1035" s="99"/>
      <c r="W1035" s="99"/>
      <c r="X1035" s="99"/>
      <c r="Y1035" s="99"/>
    </row>
    <row r="1036" ht="15.75" customHeight="1">
      <c r="A1036" s="100" t="s">
        <v>151</v>
      </c>
      <c r="B1036" s="100" t="s">
        <v>1393</v>
      </c>
      <c r="C1036" s="100" t="s">
        <v>1394</v>
      </c>
      <c r="D1036" s="100">
        <v>414431.0</v>
      </c>
      <c r="E1036" s="100" t="s">
        <v>845</v>
      </c>
      <c r="F1036" s="100" t="s">
        <v>833</v>
      </c>
      <c r="G1036" s="100" t="s">
        <v>799</v>
      </c>
      <c r="H1036" s="100" t="s">
        <v>834</v>
      </c>
      <c r="I1036" s="103">
        <v>0.7916666666666666</v>
      </c>
      <c r="J1036" s="103">
        <v>0.875</v>
      </c>
      <c r="K1036" s="100" t="s">
        <v>1395</v>
      </c>
      <c r="L1036" s="100" t="s">
        <v>829</v>
      </c>
      <c r="M1036" s="100" t="s">
        <v>888</v>
      </c>
      <c r="N1036" s="100"/>
      <c r="O1036" s="99"/>
      <c r="P1036" s="99"/>
      <c r="Q1036" s="99"/>
      <c r="R1036" s="99"/>
      <c r="S1036" s="99"/>
      <c r="T1036" s="99"/>
      <c r="U1036" s="99"/>
      <c r="V1036" s="99"/>
      <c r="W1036" s="99"/>
      <c r="X1036" s="99"/>
      <c r="Y1036" s="99"/>
    </row>
    <row r="1037" ht="15.75" customHeight="1">
      <c r="A1037" s="100" t="s">
        <v>151</v>
      </c>
      <c r="B1037" s="100" t="s">
        <v>1396</v>
      </c>
      <c r="C1037" s="100" t="s">
        <v>1397</v>
      </c>
      <c r="D1037" s="100">
        <v>414508.0</v>
      </c>
      <c r="E1037" s="100" t="s">
        <v>1178</v>
      </c>
      <c r="F1037" s="100" t="s">
        <v>798</v>
      </c>
      <c r="G1037" s="100" t="s">
        <v>799</v>
      </c>
      <c r="H1037" s="100" t="s">
        <v>800</v>
      </c>
      <c r="I1037" s="103">
        <v>0.5208333333333334</v>
      </c>
      <c r="J1037" s="103">
        <v>0.6458333333333334</v>
      </c>
      <c r="K1037" s="100" t="s">
        <v>1398</v>
      </c>
      <c r="L1037" s="100" t="s">
        <v>1399</v>
      </c>
      <c r="M1037" s="100" t="s">
        <v>1400</v>
      </c>
      <c r="O1037" s="99"/>
      <c r="P1037" s="99"/>
      <c r="Q1037" s="99"/>
      <c r="R1037" s="99"/>
      <c r="S1037" s="99"/>
      <c r="T1037" s="99"/>
      <c r="U1037" s="99"/>
      <c r="V1037" s="99"/>
      <c r="W1037" s="99"/>
      <c r="X1037" s="99"/>
      <c r="Y1037" s="99"/>
    </row>
    <row r="1038" ht="15.75" customHeight="1">
      <c r="A1038" s="100" t="s">
        <v>151</v>
      </c>
      <c r="B1038" s="100" t="s">
        <v>1396</v>
      </c>
      <c r="C1038" s="100" t="s">
        <v>1401</v>
      </c>
      <c r="D1038" s="100">
        <v>412808.0</v>
      </c>
      <c r="E1038" s="100" t="s">
        <v>1178</v>
      </c>
      <c r="F1038" s="100" t="s">
        <v>821</v>
      </c>
      <c r="G1038" s="100" t="s">
        <v>799</v>
      </c>
      <c r="H1038" s="100" t="s">
        <v>822</v>
      </c>
      <c r="I1038" s="103">
        <v>0.6979166666666666</v>
      </c>
      <c r="J1038" s="103">
        <v>0.71875</v>
      </c>
      <c r="K1038" s="100" t="s">
        <v>1402</v>
      </c>
      <c r="L1038" s="100" t="s">
        <v>1403</v>
      </c>
      <c r="N1038" s="100"/>
      <c r="O1038" s="99"/>
      <c r="P1038" s="99"/>
      <c r="Q1038" s="99"/>
      <c r="R1038" s="99"/>
      <c r="S1038" s="99"/>
      <c r="T1038" s="99"/>
      <c r="U1038" s="99"/>
      <c r="V1038" s="99"/>
      <c r="W1038" s="99"/>
      <c r="X1038" s="99"/>
      <c r="Y1038" s="99"/>
    </row>
    <row r="1039" ht="15.75" customHeight="1">
      <c r="A1039" s="100" t="s">
        <v>151</v>
      </c>
      <c r="B1039" s="100" t="s">
        <v>1396</v>
      </c>
      <c r="C1039" s="100" t="s">
        <v>1401</v>
      </c>
      <c r="D1039" s="100">
        <v>412812.0</v>
      </c>
      <c r="E1039" s="100" t="s">
        <v>1178</v>
      </c>
      <c r="F1039" s="100" t="s">
        <v>821</v>
      </c>
      <c r="G1039" s="100" t="s">
        <v>799</v>
      </c>
      <c r="H1039" s="100" t="s">
        <v>822</v>
      </c>
      <c r="I1039" s="103">
        <v>0.71875</v>
      </c>
      <c r="J1039" s="103">
        <v>0.7395833333333334</v>
      </c>
      <c r="K1039" s="100" t="s">
        <v>1402</v>
      </c>
      <c r="L1039" s="100" t="s">
        <v>1403</v>
      </c>
      <c r="N1039" s="100"/>
      <c r="O1039" s="99"/>
      <c r="P1039" s="99"/>
      <c r="Q1039" s="99"/>
      <c r="R1039" s="99"/>
      <c r="S1039" s="99"/>
      <c r="T1039" s="99"/>
      <c r="U1039" s="99"/>
      <c r="V1039" s="99"/>
      <c r="W1039" s="99"/>
      <c r="X1039" s="99"/>
      <c r="Y1039" s="99"/>
    </row>
    <row r="1040" ht="15.75" customHeight="1">
      <c r="A1040" s="100" t="s">
        <v>151</v>
      </c>
      <c r="B1040" s="100" t="s">
        <v>1396</v>
      </c>
      <c r="C1040" s="100" t="s">
        <v>1401</v>
      </c>
      <c r="D1040" s="100">
        <v>412816.0</v>
      </c>
      <c r="E1040" s="100" t="s">
        <v>1178</v>
      </c>
      <c r="F1040" s="100" t="s">
        <v>821</v>
      </c>
      <c r="G1040" s="100" t="s">
        <v>799</v>
      </c>
      <c r="H1040" s="100" t="s">
        <v>822</v>
      </c>
      <c r="I1040" s="103">
        <v>0.7395833333333334</v>
      </c>
      <c r="J1040" s="103">
        <v>0.7604166666666666</v>
      </c>
      <c r="K1040" s="100" t="s">
        <v>1402</v>
      </c>
      <c r="L1040" s="100" t="s">
        <v>1403</v>
      </c>
      <c r="N1040" s="100"/>
      <c r="O1040" s="99"/>
      <c r="P1040" s="99"/>
      <c r="Q1040" s="99"/>
      <c r="R1040" s="99"/>
      <c r="S1040" s="99"/>
      <c r="T1040" s="99"/>
      <c r="U1040" s="99"/>
      <c r="V1040" s="99"/>
      <c r="W1040" s="99"/>
      <c r="X1040" s="99"/>
      <c r="Y1040" s="99"/>
    </row>
    <row r="1041" ht="15.75" customHeight="1">
      <c r="A1041" s="100" t="s">
        <v>151</v>
      </c>
      <c r="B1041" s="100" t="s">
        <v>1396</v>
      </c>
      <c r="C1041" s="100" t="s">
        <v>1401</v>
      </c>
      <c r="D1041" s="100">
        <v>412819.0</v>
      </c>
      <c r="E1041" s="100" t="s">
        <v>1178</v>
      </c>
      <c r="F1041" s="100" t="s">
        <v>821</v>
      </c>
      <c r="G1041" s="100" t="s">
        <v>799</v>
      </c>
      <c r="H1041" s="100" t="s">
        <v>822</v>
      </c>
      <c r="I1041" s="103">
        <v>0.7604166666666666</v>
      </c>
      <c r="J1041" s="103">
        <v>0.78125</v>
      </c>
      <c r="K1041" s="100" t="s">
        <v>1402</v>
      </c>
      <c r="L1041" s="100" t="s">
        <v>1403</v>
      </c>
      <c r="N1041" s="100"/>
      <c r="O1041" s="99"/>
      <c r="P1041" s="99"/>
      <c r="Q1041" s="99"/>
      <c r="R1041" s="99"/>
      <c r="S1041" s="99"/>
      <c r="T1041" s="99"/>
      <c r="U1041" s="99"/>
      <c r="V1041" s="99"/>
      <c r="W1041" s="99"/>
      <c r="X1041" s="99"/>
      <c r="Y1041" s="99"/>
    </row>
    <row r="1042" ht="15.75" customHeight="1">
      <c r="A1042" s="100" t="s">
        <v>151</v>
      </c>
      <c r="B1042" s="100" t="s">
        <v>1396</v>
      </c>
      <c r="C1042" s="100" t="s">
        <v>1401</v>
      </c>
      <c r="D1042" s="100">
        <v>416151.0</v>
      </c>
      <c r="E1042" s="100" t="s">
        <v>1178</v>
      </c>
      <c r="F1042" s="100" t="s">
        <v>798</v>
      </c>
      <c r="G1042" s="100" t="s">
        <v>799</v>
      </c>
      <c r="H1042" s="100" t="s">
        <v>800</v>
      </c>
      <c r="I1042" s="103">
        <v>0.6875</v>
      </c>
      <c r="J1042" s="103">
        <v>0.7083333333333334</v>
      </c>
      <c r="K1042" s="100" t="s">
        <v>1402</v>
      </c>
      <c r="L1042" s="100" t="s">
        <v>1404</v>
      </c>
      <c r="N1042" s="100"/>
      <c r="O1042" s="99"/>
      <c r="P1042" s="99"/>
      <c r="Q1042" s="99"/>
      <c r="R1042" s="99"/>
      <c r="S1042" s="99"/>
      <c r="T1042" s="99"/>
      <c r="U1042" s="99"/>
      <c r="V1042" s="99"/>
      <c r="W1042" s="99"/>
      <c r="X1042" s="99"/>
      <c r="Y1042" s="99"/>
    </row>
    <row r="1043" ht="15.75" customHeight="1">
      <c r="A1043" s="100" t="s">
        <v>151</v>
      </c>
      <c r="B1043" s="100" t="s">
        <v>1396</v>
      </c>
      <c r="C1043" s="100" t="s">
        <v>1405</v>
      </c>
      <c r="D1043" s="100">
        <v>416152.0</v>
      </c>
      <c r="E1043" s="100" t="s">
        <v>797</v>
      </c>
      <c r="F1043" s="100" t="s">
        <v>798</v>
      </c>
      <c r="G1043" s="100" t="s">
        <v>799</v>
      </c>
      <c r="H1043" s="100" t="s">
        <v>800</v>
      </c>
      <c r="I1043" s="103">
        <v>0.7083333333333334</v>
      </c>
      <c r="J1043" s="103">
        <v>0.7291666666666666</v>
      </c>
      <c r="K1043" s="100" t="s">
        <v>1402</v>
      </c>
      <c r="L1043" s="100" t="s">
        <v>1404</v>
      </c>
      <c r="N1043" s="100"/>
      <c r="O1043" s="99"/>
      <c r="P1043" s="99"/>
      <c r="Q1043" s="99"/>
      <c r="R1043" s="99"/>
      <c r="S1043" s="99"/>
      <c r="T1043" s="99"/>
      <c r="U1043" s="99"/>
      <c r="V1043" s="99"/>
      <c r="W1043" s="99"/>
      <c r="X1043" s="99"/>
      <c r="Y1043" s="99"/>
    </row>
    <row r="1044" ht="15.75" customHeight="1">
      <c r="A1044" s="100" t="s">
        <v>151</v>
      </c>
      <c r="B1044" s="100" t="s">
        <v>1396</v>
      </c>
      <c r="C1044" s="100" t="s">
        <v>1405</v>
      </c>
      <c r="D1044" s="100">
        <v>412803.0</v>
      </c>
      <c r="E1044" s="100" t="s">
        <v>797</v>
      </c>
      <c r="F1044" s="100" t="s">
        <v>837</v>
      </c>
      <c r="G1044" s="100" t="s">
        <v>799</v>
      </c>
      <c r="H1044" s="100" t="s">
        <v>838</v>
      </c>
      <c r="I1044" s="103">
        <v>0.40625</v>
      </c>
      <c r="J1044" s="103">
        <v>0.4270833333333333</v>
      </c>
      <c r="K1044" s="100" t="s">
        <v>1402</v>
      </c>
      <c r="L1044" s="100" t="s">
        <v>1403</v>
      </c>
      <c r="N1044" s="100"/>
      <c r="O1044" s="99"/>
      <c r="P1044" s="99"/>
      <c r="Q1044" s="99"/>
      <c r="R1044" s="99"/>
      <c r="S1044" s="99"/>
      <c r="T1044" s="99"/>
      <c r="U1044" s="99"/>
      <c r="V1044" s="99"/>
      <c r="W1044" s="99"/>
      <c r="X1044" s="99"/>
      <c r="Y1044" s="99"/>
    </row>
    <row r="1045" ht="15.75" customHeight="1">
      <c r="A1045" s="100" t="s">
        <v>151</v>
      </c>
      <c r="B1045" s="100" t="s">
        <v>1396</v>
      </c>
      <c r="C1045" s="100" t="s">
        <v>1401</v>
      </c>
      <c r="D1045" s="100">
        <v>412824.0</v>
      </c>
      <c r="E1045" s="100" t="s">
        <v>1178</v>
      </c>
      <c r="F1045" s="100" t="s">
        <v>837</v>
      </c>
      <c r="G1045" s="100" t="s">
        <v>799</v>
      </c>
      <c r="H1045" s="100" t="s">
        <v>838</v>
      </c>
      <c r="I1045" s="103">
        <v>0.4270833333333333</v>
      </c>
      <c r="J1045" s="103">
        <v>0.4479166666666667</v>
      </c>
      <c r="K1045" s="100" t="s">
        <v>1402</v>
      </c>
      <c r="L1045" s="100" t="s">
        <v>1403</v>
      </c>
      <c r="N1045" s="100"/>
      <c r="O1045" s="99"/>
      <c r="P1045" s="99"/>
      <c r="Q1045" s="99"/>
      <c r="R1045" s="99"/>
      <c r="S1045" s="99"/>
      <c r="T1045" s="99"/>
      <c r="U1045" s="99"/>
      <c r="V1045" s="99"/>
      <c r="W1045" s="99"/>
      <c r="X1045" s="99"/>
      <c r="Y1045" s="99"/>
    </row>
    <row r="1046" ht="15.75" customHeight="1">
      <c r="A1046" s="100" t="s">
        <v>151</v>
      </c>
      <c r="B1046" s="100" t="s">
        <v>1396</v>
      </c>
      <c r="C1046" s="100" t="s">
        <v>1401</v>
      </c>
      <c r="D1046" s="100">
        <v>412827.0</v>
      </c>
      <c r="E1046" s="100" t="s">
        <v>1178</v>
      </c>
      <c r="F1046" s="100" t="s">
        <v>837</v>
      </c>
      <c r="G1046" s="100" t="s">
        <v>799</v>
      </c>
      <c r="H1046" s="100" t="s">
        <v>838</v>
      </c>
      <c r="I1046" s="103">
        <v>0.4479166666666667</v>
      </c>
      <c r="J1046" s="103">
        <v>0.46875</v>
      </c>
      <c r="K1046" s="100" t="s">
        <v>1402</v>
      </c>
      <c r="L1046" s="100" t="s">
        <v>1403</v>
      </c>
      <c r="N1046" s="100"/>
      <c r="O1046" s="99"/>
      <c r="P1046" s="99"/>
      <c r="Q1046" s="99"/>
      <c r="R1046" s="99"/>
      <c r="S1046" s="99"/>
      <c r="T1046" s="99"/>
      <c r="U1046" s="99"/>
      <c r="V1046" s="99"/>
      <c r="W1046" s="99"/>
      <c r="X1046" s="99"/>
      <c r="Y1046" s="99"/>
    </row>
    <row r="1047" ht="15.75" customHeight="1">
      <c r="A1047" s="100" t="s">
        <v>151</v>
      </c>
      <c r="B1047" s="100" t="s">
        <v>1396</v>
      </c>
      <c r="C1047" s="100" t="s">
        <v>1401</v>
      </c>
      <c r="D1047" s="100">
        <v>412831.0</v>
      </c>
      <c r="E1047" s="100" t="s">
        <v>1178</v>
      </c>
      <c r="F1047" s="100" t="s">
        <v>837</v>
      </c>
      <c r="G1047" s="100" t="s">
        <v>799</v>
      </c>
      <c r="H1047" s="100" t="s">
        <v>838</v>
      </c>
      <c r="I1047" s="103">
        <v>0.46875</v>
      </c>
      <c r="J1047" s="103">
        <v>0.4895833333333333</v>
      </c>
      <c r="K1047" s="100" t="s">
        <v>1402</v>
      </c>
      <c r="L1047" s="100" t="s">
        <v>1403</v>
      </c>
      <c r="M1047" s="100" t="s">
        <v>1406</v>
      </c>
      <c r="O1047" s="99"/>
      <c r="P1047" s="99"/>
      <c r="Q1047" s="99"/>
      <c r="R1047" s="99"/>
      <c r="S1047" s="99"/>
      <c r="T1047" s="99"/>
      <c r="U1047" s="99"/>
      <c r="V1047" s="99"/>
      <c r="W1047" s="99"/>
      <c r="X1047" s="99"/>
      <c r="Y1047" s="99"/>
    </row>
    <row r="1048" ht="15.75" customHeight="1">
      <c r="A1048" s="100" t="s">
        <v>151</v>
      </c>
      <c r="B1048" s="100" t="s">
        <v>1396</v>
      </c>
      <c r="C1048" s="100" t="s">
        <v>1407</v>
      </c>
      <c r="D1048" s="100">
        <v>416402.0</v>
      </c>
      <c r="E1048" s="100" t="s">
        <v>1216</v>
      </c>
      <c r="F1048" s="100" t="s">
        <v>810</v>
      </c>
      <c r="G1048" s="100" t="s">
        <v>799</v>
      </c>
      <c r="H1048" s="100" t="s">
        <v>811</v>
      </c>
      <c r="I1048" s="103">
        <v>0.22916666666666666</v>
      </c>
      <c r="J1048" s="103">
        <v>0.25</v>
      </c>
      <c r="K1048" s="100" t="s">
        <v>1228</v>
      </c>
      <c r="L1048" s="100" t="s">
        <v>1328</v>
      </c>
      <c r="M1048" s="100" t="s">
        <v>411</v>
      </c>
      <c r="N1048" s="100"/>
      <c r="O1048" s="99"/>
      <c r="P1048" s="99"/>
      <c r="Q1048" s="99"/>
      <c r="R1048" s="99"/>
      <c r="S1048" s="99"/>
      <c r="T1048" s="99"/>
      <c r="U1048" s="99"/>
      <c r="V1048" s="99"/>
      <c r="W1048" s="99"/>
      <c r="X1048" s="99"/>
      <c r="Y1048" s="99"/>
    </row>
    <row r="1049" ht="15.75" customHeight="1">
      <c r="A1049" s="100" t="s">
        <v>151</v>
      </c>
      <c r="B1049" s="100" t="s">
        <v>1396</v>
      </c>
      <c r="C1049" s="100" t="s">
        <v>1408</v>
      </c>
      <c r="D1049" s="100">
        <v>416387.0</v>
      </c>
      <c r="E1049" s="100" t="s">
        <v>1216</v>
      </c>
      <c r="F1049" s="100" t="s">
        <v>810</v>
      </c>
      <c r="G1049" s="100" t="s">
        <v>799</v>
      </c>
      <c r="H1049" s="100" t="s">
        <v>811</v>
      </c>
      <c r="I1049" s="103">
        <v>0.25</v>
      </c>
      <c r="J1049" s="103">
        <v>0.2708333333333333</v>
      </c>
      <c r="K1049" s="100" t="s">
        <v>1228</v>
      </c>
      <c r="L1049" s="100" t="s">
        <v>1328</v>
      </c>
      <c r="M1049" s="100" t="s">
        <v>1409</v>
      </c>
      <c r="O1049" s="99"/>
      <c r="P1049" s="99"/>
      <c r="Q1049" s="99"/>
      <c r="R1049" s="99"/>
      <c r="S1049" s="99"/>
      <c r="T1049" s="99"/>
      <c r="U1049" s="99"/>
      <c r="V1049" s="99"/>
      <c r="W1049" s="99"/>
      <c r="X1049" s="99"/>
      <c r="Y1049" s="99"/>
    </row>
    <row r="1050" ht="15.75" customHeight="1">
      <c r="A1050" s="100" t="s">
        <v>151</v>
      </c>
      <c r="B1050" s="100" t="s">
        <v>1396</v>
      </c>
      <c r="C1050" s="100" t="s">
        <v>1401</v>
      </c>
      <c r="D1050" s="100">
        <v>412831.0</v>
      </c>
      <c r="E1050" s="100" t="s">
        <v>1178</v>
      </c>
      <c r="F1050" s="100" t="s">
        <v>837</v>
      </c>
      <c r="G1050" s="100" t="s">
        <v>799</v>
      </c>
      <c r="H1050" s="100" t="s">
        <v>838</v>
      </c>
      <c r="I1050" s="103">
        <v>0.46875</v>
      </c>
      <c r="J1050" s="103">
        <v>0.4895833333333333</v>
      </c>
      <c r="K1050" s="100" t="s">
        <v>1402</v>
      </c>
      <c r="L1050" s="100" t="s">
        <v>1403</v>
      </c>
      <c r="M1050" s="100" t="s">
        <v>1410</v>
      </c>
      <c r="N1050" s="100"/>
      <c r="O1050" s="99"/>
      <c r="P1050" s="99"/>
      <c r="Q1050" s="99"/>
      <c r="R1050" s="99"/>
      <c r="S1050" s="99"/>
      <c r="T1050" s="99"/>
      <c r="U1050" s="99"/>
      <c r="V1050" s="99"/>
      <c r="W1050" s="99"/>
      <c r="X1050" s="99"/>
      <c r="Y1050" s="99"/>
    </row>
    <row r="1051" ht="15.75" customHeight="1">
      <c r="A1051" s="100" t="s">
        <v>151</v>
      </c>
      <c r="B1051" s="100" t="s">
        <v>1396</v>
      </c>
      <c r="C1051" s="100" t="s">
        <v>1408</v>
      </c>
      <c r="D1051" s="100">
        <v>416387.0</v>
      </c>
      <c r="E1051" s="100" t="s">
        <v>1216</v>
      </c>
      <c r="F1051" s="100" t="s">
        <v>810</v>
      </c>
      <c r="G1051" s="100" t="s">
        <v>799</v>
      </c>
      <c r="H1051" s="100" t="s">
        <v>811</v>
      </c>
      <c r="I1051" s="103">
        <v>0.25</v>
      </c>
      <c r="J1051" s="103">
        <v>0.2708333333333333</v>
      </c>
      <c r="K1051" s="100" t="s">
        <v>1228</v>
      </c>
      <c r="L1051" s="100" t="s">
        <v>1328</v>
      </c>
      <c r="M1051" s="100" t="s">
        <v>1411</v>
      </c>
      <c r="O1051" s="99"/>
      <c r="P1051" s="99"/>
      <c r="Q1051" s="99"/>
      <c r="R1051" s="99"/>
      <c r="S1051" s="99"/>
      <c r="T1051" s="99"/>
      <c r="U1051" s="99"/>
      <c r="V1051" s="99"/>
      <c r="W1051" s="99"/>
      <c r="X1051" s="99"/>
      <c r="Y1051" s="99"/>
    </row>
    <row r="1052" ht="15.75" customHeight="1">
      <c r="A1052" s="100" t="s">
        <v>1412</v>
      </c>
      <c r="B1052" s="100"/>
      <c r="C1052" s="100" t="s">
        <v>1413</v>
      </c>
      <c r="D1052" s="100">
        <v>423901.0</v>
      </c>
      <c r="E1052" s="100" t="s">
        <v>797</v>
      </c>
      <c r="F1052" s="100" t="s">
        <v>827</v>
      </c>
      <c r="G1052" s="100" t="s">
        <v>799</v>
      </c>
      <c r="H1052" s="100" t="s">
        <v>828</v>
      </c>
      <c r="I1052" s="103">
        <v>0.7291666666666666</v>
      </c>
      <c r="J1052" s="103">
        <v>0.7708333333333334</v>
      </c>
      <c r="K1052" s="100" t="s">
        <v>1414</v>
      </c>
      <c r="L1052" s="100" t="s">
        <v>1415</v>
      </c>
      <c r="N1052" s="100"/>
      <c r="O1052" s="99"/>
      <c r="P1052" s="99"/>
      <c r="Q1052" s="99"/>
      <c r="R1052" s="99"/>
      <c r="S1052" s="99"/>
      <c r="T1052" s="99"/>
      <c r="U1052" s="99"/>
      <c r="V1052" s="99"/>
      <c r="W1052" s="99"/>
      <c r="X1052" s="99"/>
      <c r="Y1052" s="99"/>
    </row>
    <row r="1053" ht="15.75" customHeight="1">
      <c r="A1053" s="100" t="s">
        <v>1412</v>
      </c>
      <c r="B1053" s="100"/>
      <c r="C1053" s="100" t="s">
        <v>1413</v>
      </c>
      <c r="D1053" s="100">
        <v>411439.0</v>
      </c>
      <c r="E1053" s="100" t="s">
        <v>797</v>
      </c>
      <c r="F1053" s="100" t="s">
        <v>831</v>
      </c>
      <c r="G1053" s="100" t="s">
        <v>799</v>
      </c>
      <c r="H1053" s="100" t="s">
        <v>832</v>
      </c>
      <c r="I1053" s="103">
        <v>0.6979166666666666</v>
      </c>
      <c r="J1053" s="103">
        <v>0.7395833333333334</v>
      </c>
      <c r="K1053" s="100" t="s">
        <v>1414</v>
      </c>
      <c r="L1053" s="100" t="s">
        <v>1277</v>
      </c>
      <c r="N1053" s="100"/>
      <c r="O1053" s="99"/>
      <c r="P1053" s="99"/>
      <c r="Q1053" s="99"/>
      <c r="R1053" s="99"/>
      <c r="S1053" s="99"/>
      <c r="T1053" s="99"/>
      <c r="U1053" s="99"/>
      <c r="V1053" s="99"/>
      <c r="W1053" s="99"/>
      <c r="X1053" s="99"/>
      <c r="Y1053" s="99"/>
    </row>
    <row r="1054" ht="15.75" customHeight="1">
      <c r="A1054" s="100" t="s">
        <v>1412</v>
      </c>
      <c r="B1054" s="100"/>
      <c r="C1054" s="100" t="s">
        <v>1416</v>
      </c>
      <c r="D1054" s="100">
        <v>423876.0</v>
      </c>
      <c r="E1054" s="100" t="s">
        <v>896</v>
      </c>
      <c r="F1054" s="100" t="s">
        <v>827</v>
      </c>
      <c r="G1054" s="100" t="s">
        <v>799</v>
      </c>
      <c r="H1054" s="100" t="s">
        <v>828</v>
      </c>
      <c r="I1054" s="103">
        <v>0.7708333333333334</v>
      </c>
      <c r="J1054" s="103">
        <v>0.8125</v>
      </c>
      <c r="K1054" s="100" t="s">
        <v>1414</v>
      </c>
      <c r="L1054" s="100" t="s">
        <v>1415</v>
      </c>
      <c r="N1054" s="100"/>
      <c r="O1054" s="99"/>
      <c r="P1054" s="99"/>
      <c r="Q1054" s="99"/>
      <c r="R1054" s="99"/>
      <c r="S1054" s="99"/>
      <c r="T1054" s="99"/>
      <c r="U1054" s="99"/>
      <c r="V1054" s="99"/>
      <c r="W1054" s="99"/>
      <c r="X1054" s="99"/>
      <c r="Y1054" s="99"/>
    </row>
    <row r="1055" ht="15.75" customHeight="1">
      <c r="A1055" s="100" t="s">
        <v>1412</v>
      </c>
      <c r="B1055" s="100"/>
      <c r="C1055" s="100" t="s">
        <v>1416</v>
      </c>
      <c r="D1055" s="100">
        <v>411428.0</v>
      </c>
      <c r="E1055" s="100" t="s">
        <v>896</v>
      </c>
      <c r="F1055" s="100" t="s">
        <v>831</v>
      </c>
      <c r="G1055" s="100" t="s">
        <v>799</v>
      </c>
      <c r="H1055" s="100" t="s">
        <v>832</v>
      </c>
      <c r="I1055" s="103">
        <v>0.78125</v>
      </c>
      <c r="J1055" s="103">
        <v>0.8229166666666666</v>
      </c>
      <c r="K1055" s="100" t="s">
        <v>1414</v>
      </c>
      <c r="L1055" s="100" t="s">
        <v>1417</v>
      </c>
      <c r="N1055" s="100"/>
      <c r="O1055" s="99"/>
      <c r="P1055" s="99"/>
      <c r="Q1055" s="99"/>
      <c r="R1055" s="99"/>
      <c r="S1055" s="99"/>
      <c r="T1055" s="99"/>
      <c r="U1055" s="99"/>
      <c r="V1055" s="99"/>
      <c r="W1055" s="99"/>
      <c r="X1055" s="99"/>
      <c r="Y1055" s="99"/>
    </row>
    <row r="1056" ht="15.75" customHeight="1">
      <c r="A1056" s="100" t="s">
        <v>1412</v>
      </c>
      <c r="B1056" s="100"/>
      <c r="C1056" s="100" t="s">
        <v>1418</v>
      </c>
      <c r="D1056" s="100">
        <v>411435.0</v>
      </c>
      <c r="E1056" s="100" t="s">
        <v>979</v>
      </c>
      <c r="F1056" s="100" t="s">
        <v>831</v>
      </c>
      <c r="G1056" s="100" t="s">
        <v>799</v>
      </c>
      <c r="H1056" s="100" t="s">
        <v>832</v>
      </c>
      <c r="I1056" s="103">
        <v>0.78125</v>
      </c>
      <c r="J1056" s="103">
        <v>0.8229166666666666</v>
      </c>
      <c r="K1056" s="100" t="s">
        <v>1414</v>
      </c>
      <c r="L1056" s="100" t="s">
        <v>1419</v>
      </c>
      <c r="N1056" s="100"/>
      <c r="O1056" s="99"/>
      <c r="P1056" s="99"/>
      <c r="Q1056" s="99"/>
      <c r="R1056" s="99"/>
      <c r="S1056" s="99"/>
      <c r="T1056" s="99"/>
      <c r="U1056" s="99"/>
      <c r="V1056" s="99"/>
      <c r="W1056" s="99"/>
      <c r="X1056" s="99"/>
      <c r="Y1056" s="99"/>
    </row>
    <row r="1057" ht="15.75" customHeight="1">
      <c r="A1057" s="100" t="s">
        <v>1412</v>
      </c>
      <c r="B1057" s="100"/>
      <c r="C1057" s="100" t="s">
        <v>1416</v>
      </c>
      <c r="D1057" s="100">
        <v>423896.0</v>
      </c>
      <c r="E1057" s="100" t="s">
        <v>896</v>
      </c>
      <c r="F1057" s="100" t="s">
        <v>798</v>
      </c>
      <c r="G1057" s="100" t="s">
        <v>799</v>
      </c>
      <c r="H1057" s="100" t="s">
        <v>800</v>
      </c>
      <c r="I1057" s="103">
        <v>0.4583333333333333</v>
      </c>
      <c r="J1057" s="103">
        <v>0.5</v>
      </c>
      <c r="K1057" s="100" t="s">
        <v>1414</v>
      </c>
      <c r="L1057" s="100" t="s">
        <v>1415</v>
      </c>
      <c r="M1057" s="100" t="s">
        <v>1420</v>
      </c>
      <c r="N1057" s="100"/>
      <c r="O1057" s="99"/>
      <c r="P1057" s="99"/>
      <c r="Q1057" s="99"/>
      <c r="R1057" s="99"/>
      <c r="S1057" s="99"/>
      <c r="T1057" s="99"/>
      <c r="U1057" s="99"/>
      <c r="V1057" s="99"/>
      <c r="W1057" s="99"/>
      <c r="X1057" s="99"/>
      <c r="Y1057" s="99"/>
    </row>
    <row r="1058" ht="15.75" customHeight="1">
      <c r="A1058" s="100" t="s">
        <v>1412</v>
      </c>
      <c r="B1058" s="100"/>
      <c r="C1058" s="100" t="s">
        <v>1421</v>
      </c>
      <c r="D1058" s="100">
        <v>423908.0</v>
      </c>
      <c r="E1058" s="100" t="s">
        <v>1422</v>
      </c>
      <c r="F1058" s="100" t="s">
        <v>798</v>
      </c>
      <c r="G1058" s="100" t="s">
        <v>799</v>
      </c>
      <c r="H1058" s="100" t="s">
        <v>800</v>
      </c>
      <c r="I1058" s="103">
        <v>0.375</v>
      </c>
      <c r="J1058" s="103">
        <v>0.4166666666666667</v>
      </c>
      <c r="K1058" s="100" t="s">
        <v>1414</v>
      </c>
      <c r="L1058" s="100" t="s">
        <v>1415</v>
      </c>
      <c r="M1058" s="100" t="s">
        <v>28</v>
      </c>
      <c r="N1058" s="100"/>
      <c r="O1058" s="99"/>
      <c r="P1058" s="99"/>
      <c r="Q1058" s="99"/>
      <c r="R1058" s="99"/>
      <c r="S1058" s="99"/>
      <c r="T1058" s="99"/>
      <c r="U1058" s="99"/>
      <c r="V1058" s="99"/>
      <c r="W1058" s="99"/>
      <c r="X1058" s="99"/>
      <c r="Y1058" s="99"/>
    </row>
    <row r="1059" ht="15.75" customHeight="1">
      <c r="A1059" s="100" t="s">
        <v>1412</v>
      </c>
      <c r="B1059" s="100"/>
      <c r="C1059" s="100" t="s">
        <v>1416</v>
      </c>
      <c r="D1059" s="100">
        <v>423896.0</v>
      </c>
      <c r="E1059" s="100" t="s">
        <v>896</v>
      </c>
      <c r="F1059" s="100" t="s">
        <v>798</v>
      </c>
      <c r="G1059" s="100" t="s">
        <v>799</v>
      </c>
      <c r="H1059" s="100" t="s">
        <v>800</v>
      </c>
      <c r="I1059" s="103">
        <v>0.4583333333333333</v>
      </c>
      <c r="J1059" s="103">
        <v>0.5</v>
      </c>
      <c r="K1059" s="100" t="s">
        <v>1414</v>
      </c>
      <c r="L1059" s="100" t="s">
        <v>1415</v>
      </c>
      <c r="M1059" s="100" t="s">
        <v>1423</v>
      </c>
      <c r="N1059" s="100"/>
      <c r="O1059" s="99"/>
      <c r="P1059" s="99"/>
      <c r="Q1059" s="99"/>
      <c r="R1059" s="99"/>
      <c r="S1059" s="99"/>
      <c r="T1059" s="99"/>
      <c r="U1059" s="99"/>
      <c r="V1059" s="99"/>
      <c r="W1059" s="99"/>
      <c r="X1059" s="99"/>
      <c r="Y1059" s="99"/>
    </row>
    <row r="1060" ht="15.75" customHeight="1">
      <c r="A1060" s="100" t="s">
        <v>1412</v>
      </c>
      <c r="B1060" s="100"/>
      <c r="C1060" s="100" t="s">
        <v>1421</v>
      </c>
      <c r="D1060" s="100">
        <v>423908.0</v>
      </c>
      <c r="E1060" s="100" t="s">
        <v>1422</v>
      </c>
      <c r="F1060" s="100" t="s">
        <v>798</v>
      </c>
      <c r="G1060" s="100" t="s">
        <v>799</v>
      </c>
      <c r="H1060" s="100" t="s">
        <v>800</v>
      </c>
      <c r="I1060" s="103">
        <v>0.375</v>
      </c>
      <c r="J1060" s="103">
        <v>0.4166666666666667</v>
      </c>
      <c r="K1060" s="100" t="s">
        <v>1414</v>
      </c>
      <c r="L1060" s="100" t="s">
        <v>1415</v>
      </c>
      <c r="M1060" s="100" t="s">
        <v>1424</v>
      </c>
      <c r="N1060" s="100"/>
      <c r="O1060" s="99"/>
      <c r="P1060" s="99"/>
      <c r="Q1060" s="99"/>
      <c r="R1060" s="99"/>
      <c r="S1060" s="99"/>
      <c r="T1060" s="99"/>
      <c r="U1060" s="99"/>
      <c r="V1060" s="99"/>
      <c r="W1060" s="99"/>
      <c r="X1060" s="99"/>
      <c r="Y1060" s="99"/>
    </row>
    <row r="1061" ht="15.75" customHeight="1">
      <c r="A1061" s="100" t="s">
        <v>1412</v>
      </c>
      <c r="B1061" s="100"/>
      <c r="C1061" s="100" t="s">
        <v>1416</v>
      </c>
      <c r="D1061" s="100">
        <v>423896.0</v>
      </c>
      <c r="E1061" s="100" t="s">
        <v>896</v>
      </c>
      <c r="F1061" s="100" t="s">
        <v>798</v>
      </c>
      <c r="G1061" s="100" t="s">
        <v>799</v>
      </c>
      <c r="H1061" s="100" t="s">
        <v>800</v>
      </c>
      <c r="I1061" s="103">
        <v>0.4583333333333333</v>
      </c>
      <c r="J1061" s="103">
        <v>0.5</v>
      </c>
      <c r="K1061" s="100" t="s">
        <v>1414</v>
      </c>
      <c r="L1061" s="100" t="s">
        <v>1415</v>
      </c>
      <c r="M1061" s="100" t="s">
        <v>1425</v>
      </c>
      <c r="O1061" s="99"/>
      <c r="P1061" s="99"/>
      <c r="Q1061" s="99"/>
      <c r="R1061" s="99"/>
      <c r="S1061" s="99"/>
      <c r="T1061" s="99"/>
      <c r="U1061" s="99"/>
      <c r="V1061" s="99"/>
      <c r="W1061" s="99"/>
      <c r="X1061" s="99"/>
      <c r="Y1061" s="99"/>
    </row>
    <row r="1062" ht="15.75" customHeight="1">
      <c r="A1062" s="100" t="s">
        <v>1412</v>
      </c>
      <c r="B1062" s="100"/>
      <c r="C1062" s="100" t="s">
        <v>1421</v>
      </c>
      <c r="D1062" s="100">
        <v>423908.0</v>
      </c>
      <c r="E1062" s="100" t="s">
        <v>1422</v>
      </c>
      <c r="F1062" s="100" t="s">
        <v>798</v>
      </c>
      <c r="G1062" s="100" t="s">
        <v>799</v>
      </c>
      <c r="H1062" s="100" t="s">
        <v>800</v>
      </c>
      <c r="I1062" s="103">
        <v>0.375</v>
      </c>
      <c r="J1062" s="103">
        <v>0.4166666666666667</v>
      </c>
      <c r="K1062" s="100" t="s">
        <v>1414</v>
      </c>
      <c r="L1062" s="100" t="s">
        <v>1415</v>
      </c>
      <c r="M1062" s="100" t="s">
        <v>1426</v>
      </c>
      <c r="O1062" s="99"/>
      <c r="P1062" s="99"/>
      <c r="Q1062" s="99"/>
      <c r="R1062" s="99"/>
      <c r="S1062" s="99"/>
      <c r="T1062" s="99"/>
      <c r="U1062" s="99"/>
      <c r="V1062" s="99"/>
      <c r="W1062" s="99"/>
      <c r="X1062" s="99"/>
      <c r="Y1062" s="99"/>
    </row>
    <row r="1063" ht="15.75" customHeight="1">
      <c r="A1063" s="100" t="s">
        <v>1412</v>
      </c>
      <c r="B1063" s="100"/>
      <c r="C1063" s="100" t="s">
        <v>1427</v>
      </c>
      <c r="D1063" s="100">
        <v>411146.0</v>
      </c>
      <c r="E1063" s="100" t="s">
        <v>1422</v>
      </c>
      <c r="F1063" s="100" t="s">
        <v>821</v>
      </c>
      <c r="G1063" s="100" t="s">
        <v>799</v>
      </c>
      <c r="H1063" s="100" t="s">
        <v>822</v>
      </c>
      <c r="I1063" s="103">
        <v>0.7083333333333334</v>
      </c>
      <c r="J1063" s="103">
        <v>0.75</v>
      </c>
      <c r="K1063" s="100" t="s">
        <v>1414</v>
      </c>
      <c r="L1063" s="100" t="s">
        <v>983</v>
      </c>
      <c r="N1063" s="100"/>
      <c r="O1063" s="99"/>
      <c r="P1063" s="99"/>
      <c r="Q1063" s="99"/>
      <c r="R1063" s="99"/>
      <c r="S1063" s="99"/>
      <c r="T1063" s="99"/>
      <c r="U1063" s="99"/>
      <c r="V1063" s="99"/>
      <c r="W1063" s="99"/>
      <c r="X1063" s="99"/>
      <c r="Y1063" s="99"/>
    </row>
    <row r="1064" ht="15.75" customHeight="1">
      <c r="A1064" s="100" t="s">
        <v>1412</v>
      </c>
      <c r="B1064" s="100"/>
      <c r="C1064" s="100" t="s">
        <v>1428</v>
      </c>
      <c r="D1064" s="100">
        <v>411391.0</v>
      </c>
      <c r="E1064" s="100" t="s">
        <v>908</v>
      </c>
      <c r="F1064" s="100" t="s">
        <v>827</v>
      </c>
      <c r="G1064" s="100" t="s">
        <v>799</v>
      </c>
      <c r="H1064" s="100" t="s">
        <v>828</v>
      </c>
      <c r="I1064" s="103">
        <v>0.6770833333333334</v>
      </c>
      <c r="J1064" s="103">
        <v>0.71875</v>
      </c>
      <c r="K1064" s="100" t="s">
        <v>1414</v>
      </c>
      <c r="L1064" s="100" t="s">
        <v>1352</v>
      </c>
      <c r="N1064" s="100"/>
      <c r="O1064" s="99"/>
      <c r="P1064" s="99"/>
      <c r="Q1064" s="99"/>
      <c r="R1064" s="99"/>
      <c r="S1064" s="99"/>
      <c r="T1064" s="99"/>
      <c r="U1064" s="99"/>
      <c r="V1064" s="99"/>
      <c r="W1064" s="99"/>
      <c r="X1064" s="99"/>
      <c r="Y1064" s="99"/>
    </row>
    <row r="1065" ht="15.75" customHeight="1">
      <c r="A1065" s="100" t="s">
        <v>1412</v>
      </c>
      <c r="B1065" s="100"/>
      <c r="C1065" s="100" t="s">
        <v>1428</v>
      </c>
      <c r="D1065" s="100">
        <v>411222.0</v>
      </c>
      <c r="E1065" s="100" t="s">
        <v>908</v>
      </c>
      <c r="F1065" s="100" t="s">
        <v>827</v>
      </c>
      <c r="G1065" s="100" t="s">
        <v>799</v>
      </c>
      <c r="H1065" s="100" t="s">
        <v>828</v>
      </c>
      <c r="I1065" s="103">
        <v>0.7083333333333334</v>
      </c>
      <c r="J1065" s="103">
        <v>0.75</v>
      </c>
      <c r="K1065" s="100" t="s">
        <v>1414</v>
      </c>
      <c r="L1065" s="100" t="s">
        <v>1298</v>
      </c>
      <c r="N1065" s="100"/>
      <c r="O1065" s="99"/>
      <c r="P1065" s="99"/>
      <c r="Q1065" s="99"/>
      <c r="R1065" s="99"/>
      <c r="S1065" s="99"/>
      <c r="T1065" s="99"/>
      <c r="U1065" s="99"/>
      <c r="V1065" s="99"/>
      <c r="W1065" s="99"/>
      <c r="X1065" s="99"/>
      <c r="Y1065" s="99"/>
    </row>
    <row r="1066" ht="15.75" customHeight="1">
      <c r="A1066" s="100" t="s">
        <v>1412</v>
      </c>
      <c r="B1066" s="100"/>
      <c r="C1066" s="100" t="s">
        <v>1428</v>
      </c>
      <c r="D1066" s="100">
        <v>429379.0</v>
      </c>
      <c r="E1066" s="100" t="s">
        <v>908</v>
      </c>
      <c r="F1066" s="100" t="s">
        <v>827</v>
      </c>
      <c r="G1066" s="100" t="s">
        <v>799</v>
      </c>
      <c r="H1066" s="100" t="s">
        <v>828</v>
      </c>
      <c r="I1066" s="103">
        <v>0.7083333333333334</v>
      </c>
      <c r="J1066" s="103">
        <v>0.75</v>
      </c>
      <c r="K1066" s="100" t="s">
        <v>1414</v>
      </c>
      <c r="L1066" s="100" t="s">
        <v>1300</v>
      </c>
      <c r="N1066" s="100"/>
      <c r="O1066" s="99"/>
      <c r="P1066" s="99"/>
      <c r="Q1066" s="99"/>
      <c r="R1066" s="99"/>
      <c r="S1066" s="99"/>
      <c r="T1066" s="99"/>
      <c r="U1066" s="99"/>
      <c r="V1066" s="99"/>
      <c r="W1066" s="99"/>
      <c r="X1066" s="99"/>
      <c r="Y1066" s="99"/>
    </row>
    <row r="1067" ht="15.75" customHeight="1">
      <c r="A1067" s="100" t="s">
        <v>1412</v>
      </c>
      <c r="B1067" s="100"/>
      <c r="C1067" s="100" t="s">
        <v>1428</v>
      </c>
      <c r="D1067" s="100">
        <v>411194.0</v>
      </c>
      <c r="E1067" s="100" t="s">
        <v>908</v>
      </c>
      <c r="F1067" s="100" t="s">
        <v>1429</v>
      </c>
      <c r="G1067" s="100" t="s">
        <v>803</v>
      </c>
      <c r="H1067" s="100" t="s">
        <v>828</v>
      </c>
      <c r="I1067" s="103">
        <v>0.7534722222222222</v>
      </c>
      <c r="J1067" s="103">
        <v>0.7951388888888888</v>
      </c>
      <c r="K1067" s="100" t="s">
        <v>1414</v>
      </c>
      <c r="L1067" s="100" t="s">
        <v>983</v>
      </c>
      <c r="N1067" s="100"/>
      <c r="O1067" s="99"/>
      <c r="P1067" s="99"/>
      <c r="Q1067" s="99"/>
      <c r="R1067" s="99"/>
      <c r="S1067" s="99"/>
      <c r="T1067" s="99"/>
      <c r="U1067" s="99"/>
      <c r="V1067" s="99"/>
      <c r="W1067" s="99"/>
      <c r="X1067" s="99"/>
      <c r="Y1067" s="99"/>
    </row>
    <row r="1068" ht="15.75" customHeight="1">
      <c r="A1068" s="100" t="s">
        <v>1412</v>
      </c>
      <c r="B1068" s="100"/>
      <c r="C1068" s="100" t="s">
        <v>1428</v>
      </c>
      <c r="D1068" s="100">
        <v>448201.0</v>
      </c>
      <c r="E1068" s="100" t="s">
        <v>908</v>
      </c>
      <c r="F1068" s="100" t="s">
        <v>831</v>
      </c>
      <c r="G1068" s="100" t="s">
        <v>799</v>
      </c>
      <c r="H1068" s="100" t="s">
        <v>832</v>
      </c>
      <c r="I1068" s="103">
        <v>0.7395833333333334</v>
      </c>
      <c r="J1068" s="103">
        <v>0.78125</v>
      </c>
      <c r="K1068" s="100" t="s">
        <v>1414</v>
      </c>
      <c r="L1068" s="100" t="s">
        <v>1417</v>
      </c>
      <c r="N1068" s="100"/>
      <c r="O1068" s="99"/>
      <c r="P1068" s="99"/>
      <c r="Q1068" s="99"/>
      <c r="R1068" s="99"/>
      <c r="S1068" s="99"/>
      <c r="T1068" s="99"/>
      <c r="U1068" s="99"/>
      <c r="V1068" s="99"/>
      <c r="W1068" s="99"/>
      <c r="X1068" s="99"/>
      <c r="Y1068" s="99"/>
    </row>
    <row r="1069" ht="15.75" customHeight="1">
      <c r="A1069" s="100" t="s">
        <v>1412</v>
      </c>
      <c r="B1069" s="100"/>
      <c r="C1069" s="100" t="s">
        <v>1428</v>
      </c>
      <c r="D1069" s="100">
        <v>414527.0</v>
      </c>
      <c r="E1069" s="100" t="s">
        <v>908</v>
      </c>
      <c r="F1069" s="100" t="s">
        <v>833</v>
      </c>
      <c r="G1069" s="100" t="s">
        <v>799</v>
      </c>
      <c r="H1069" s="100" t="s">
        <v>834</v>
      </c>
      <c r="I1069" s="103">
        <v>0.75</v>
      </c>
      <c r="J1069" s="103">
        <v>0.7916666666666666</v>
      </c>
      <c r="K1069" s="100" t="s">
        <v>1414</v>
      </c>
      <c r="L1069" s="100" t="s">
        <v>1430</v>
      </c>
      <c r="N1069" s="100"/>
      <c r="O1069" s="99"/>
      <c r="P1069" s="99"/>
      <c r="Q1069" s="99"/>
      <c r="R1069" s="99"/>
      <c r="S1069" s="99"/>
      <c r="T1069" s="99"/>
      <c r="U1069" s="99"/>
      <c r="V1069" s="99"/>
      <c r="W1069" s="99"/>
      <c r="X1069" s="99"/>
      <c r="Y1069" s="99"/>
    </row>
    <row r="1070" ht="15.75" customHeight="1">
      <c r="A1070" s="100" t="s">
        <v>1412</v>
      </c>
      <c r="B1070" s="100"/>
      <c r="C1070" s="100" t="s">
        <v>1428</v>
      </c>
      <c r="D1070" s="100">
        <v>411403.0</v>
      </c>
      <c r="E1070" s="100" t="s">
        <v>908</v>
      </c>
      <c r="F1070" s="100" t="s">
        <v>1120</v>
      </c>
      <c r="G1070" s="100" t="s">
        <v>1009</v>
      </c>
      <c r="H1070" s="100" t="s">
        <v>800</v>
      </c>
      <c r="I1070" s="103">
        <v>0.375</v>
      </c>
      <c r="J1070" s="103">
        <v>0.4166666666666667</v>
      </c>
      <c r="K1070" s="100" t="s">
        <v>1431</v>
      </c>
      <c r="L1070" s="100" t="s">
        <v>1352</v>
      </c>
      <c r="N1070" s="100"/>
      <c r="O1070" s="99"/>
      <c r="P1070" s="99"/>
      <c r="Q1070" s="99"/>
      <c r="R1070" s="99"/>
      <c r="S1070" s="99"/>
      <c r="T1070" s="99"/>
      <c r="U1070" s="99"/>
      <c r="V1070" s="99"/>
      <c r="W1070" s="99"/>
      <c r="X1070" s="99"/>
      <c r="Y1070" s="99"/>
    </row>
    <row r="1071" ht="15.75" customHeight="1">
      <c r="A1071" s="100" t="s">
        <v>1412</v>
      </c>
      <c r="B1071" s="100"/>
      <c r="C1071" s="100" t="s">
        <v>1427</v>
      </c>
      <c r="D1071" s="100">
        <v>411270.0</v>
      </c>
      <c r="E1071" s="100" t="s">
        <v>1422</v>
      </c>
      <c r="F1071" s="100" t="s">
        <v>798</v>
      </c>
      <c r="G1071" s="100" t="s">
        <v>803</v>
      </c>
      <c r="H1071" s="100" t="s">
        <v>800</v>
      </c>
      <c r="I1071" s="103">
        <v>0.4201388888888889</v>
      </c>
      <c r="J1071" s="103">
        <v>0.4618055555555556</v>
      </c>
      <c r="K1071" s="100" t="s">
        <v>1432</v>
      </c>
      <c r="L1071" s="100" t="s">
        <v>983</v>
      </c>
      <c r="N1071" s="100"/>
      <c r="O1071" s="99"/>
      <c r="P1071" s="99"/>
      <c r="Q1071" s="99"/>
      <c r="R1071" s="99"/>
      <c r="S1071" s="99"/>
      <c r="T1071" s="99"/>
      <c r="U1071" s="99"/>
      <c r="V1071" s="99"/>
      <c r="W1071" s="99"/>
      <c r="X1071" s="99"/>
      <c r="Y1071" s="99"/>
    </row>
    <row r="1072" ht="15.75" customHeight="1">
      <c r="A1072" s="100" t="s">
        <v>1412</v>
      </c>
      <c r="B1072" s="100"/>
      <c r="C1072" s="100" t="s">
        <v>1428</v>
      </c>
      <c r="D1072" s="100">
        <v>411293.0</v>
      </c>
      <c r="E1072" s="100" t="s">
        <v>908</v>
      </c>
      <c r="F1072" s="100" t="s">
        <v>798</v>
      </c>
      <c r="G1072" s="100" t="s">
        <v>803</v>
      </c>
      <c r="H1072" s="100" t="s">
        <v>800</v>
      </c>
      <c r="I1072" s="103">
        <v>0.4652777777777778</v>
      </c>
      <c r="J1072" s="103">
        <v>0.5069444444444444</v>
      </c>
      <c r="K1072" s="100" t="s">
        <v>1432</v>
      </c>
      <c r="L1072" s="100" t="s">
        <v>983</v>
      </c>
      <c r="N1072" s="100"/>
      <c r="O1072" s="99"/>
      <c r="P1072" s="99"/>
      <c r="Q1072" s="99"/>
      <c r="R1072" s="99"/>
      <c r="S1072" s="99"/>
      <c r="T1072" s="99"/>
      <c r="U1072" s="99"/>
      <c r="V1072" s="99"/>
      <c r="W1072" s="99"/>
      <c r="X1072" s="99"/>
      <c r="Y1072" s="99"/>
    </row>
    <row r="1073" ht="15.75" customHeight="1">
      <c r="A1073" s="100" t="s">
        <v>1412</v>
      </c>
      <c r="B1073" s="100"/>
      <c r="C1073" s="100" t="s">
        <v>1427</v>
      </c>
      <c r="D1073" s="100">
        <v>411210.0</v>
      </c>
      <c r="E1073" s="100" t="s">
        <v>1422</v>
      </c>
      <c r="F1073" s="100" t="s">
        <v>798</v>
      </c>
      <c r="G1073" s="100" t="s">
        <v>799</v>
      </c>
      <c r="H1073" s="100" t="s">
        <v>800</v>
      </c>
      <c r="I1073" s="103">
        <v>0.5416666666666666</v>
      </c>
      <c r="J1073" s="103">
        <v>0.5833333333333334</v>
      </c>
      <c r="K1073" s="100" t="s">
        <v>1414</v>
      </c>
      <c r="L1073" s="100" t="s">
        <v>1433</v>
      </c>
      <c r="N1073" s="100"/>
      <c r="O1073" s="99"/>
      <c r="P1073" s="99"/>
      <c r="Q1073" s="99"/>
      <c r="R1073" s="99"/>
      <c r="S1073" s="99"/>
      <c r="T1073" s="99"/>
      <c r="U1073" s="99"/>
      <c r="V1073" s="99"/>
      <c r="W1073" s="99"/>
      <c r="X1073" s="99"/>
      <c r="Y1073" s="99"/>
    </row>
    <row r="1074" ht="15.75" customHeight="1">
      <c r="A1074" s="100" t="s">
        <v>1412</v>
      </c>
      <c r="B1074" s="100"/>
      <c r="C1074" s="100" t="s">
        <v>1427</v>
      </c>
      <c r="D1074" s="100">
        <v>412758.0</v>
      </c>
      <c r="E1074" s="100" t="s">
        <v>1422</v>
      </c>
      <c r="F1074" s="100" t="s">
        <v>837</v>
      </c>
      <c r="G1074" s="100" t="s">
        <v>799</v>
      </c>
      <c r="H1074" s="100" t="s">
        <v>838</v>
      </c>
      <c r="I1074" s="103">
        <v>0.3541666666666667</v>
      </c>
      <c r="J1074" s="103">
        <v>0.3958333333333333</v>
      </c>
      <c r="K1074" s="100" t="s">
        <v>1414</v>
      </c>
      <c r="L1074" s="100" t="s">
        <v>1434</v>
      </c>
      <c r="N1074" s="100"/>
      <c r="O1074" s="99"/>
      <c r="P1074" s="99"/>
      <c r="Q1074" s="99"/>
      <c r="R1074" s="99"/>
      <c r="S1074" s="99"/>
      <c r="T1074" s="99"/>
      <c r="U1074" s="99"/>
      <c r="V1074" s="99"/>
      <c r="W1074" s="99"/>
      <c r="X1074" s="99"/>
      <c r="Y1074" s="99"/>
    </row>
    <row r="1075" ht="15.75" customHeight="1">
      <c r="A1075" s="100" t="s">
        <v>1412</v>
      </c>
      <c r="B1075" s="100"/>
      <c r="C1075" s="100" t="s">
        <v>1428</v>
      </c>
      <c r="D1075" s="100">
        <v>441687.0</v>
      </c>
      <c r="E1075" s="100" t="s">
        <v>908</v>
      </c>
      <c r="F1075" s="100" t="s">
        <v>837</v>
      </c>
      <c r="G1075" s="100" t="s">
        <v>803</v>
      </c>
      <c r="H1075" s="100" t="s">
        <v>838</v>
      </c>
      <c r="I1075" s="103">
        <v>0.3645833333333333</v>
      </c>
      <c r="J1075" s="103">
        <v>0.40625</v>
      </c>
      <c r="K1075" s="100" t="s">
        <v>1432</v>
      </c>
      <c r="L1075" s="100" t="s">
        <v>1435</v>
      </c>
      <c r="N1075" s="100"/>
      <c r="O1075" s="99"/>
      <c r="P1075" s="99"/>
      <c r="Q1075" s="99"/>
      <c r="R1075" s="99"/>
      <c r="S1075" s="99"/>
      <c r="T1075" s="99"/>
      <c r="U1075" s="99"/>
      <c r="V1075" s="99"/>
      <c r="W1075" s="99"/>
      <c r="X1075" s="99"/>
      <c r="Y1075" s="99"/>
    </row>
    <row r="1076" ht="15.75" customHeight="1">
      <c r="A1076" s="100" t="s">
        <v>1412</v>
      </c>
      <c r="B1076" s="100"/>
      <c r="C1076" s="100" t="s">
        <v>1427</v>
      </c>
      <c r="D1076" s="100">
        <v>411212.0</v>
      </c>
      <c r="E1076" s="100" t="s">
        <v>1422</v>
      </c>
      <c r="F1076" s="100" t="s">
        <v>837</v>
      </c>
      <c r="G1076" s="100" t="s">
        <v>799</v>
      </c>
      <c r="H1076" s="100" t="s">
        <v>838</v>
      </c>
      <c r="I1076" s="103">
        <v>0.3958333333333333</v>
      </c>
      <c r="J1076" s="103">
        <v>0.4375</v>
      </c>
      <c r="K1076" s="100" t="s">
        <v>1414</v>
      </c>
      <c r="L1076" s="100" t="s">
        <v>1433</v>
      </c>
      <c r="N1076" s="100"/>
      <c r="O1076" s="99"/>
      <c r="P1076" s="99"/>
      <c r="Q1076" s="99"/>
      <c r="R1076" s="99"/>
      <c r="S1076" s="99"/>
      <c r="T1076" s="99"/>
      <c r="U1076" s="99"/>
      <c r="V1076" s="99"/>
      <c r="W1076" s="99"/>
      <c r="X1076" s="99"/>
      <c r="Y1076" s="99"/>
    </row>
    <row r="1077" ht="15.75" customHeight="1">
      <c r="A1077" s="100" t="s">
        <v>1412</v>
      </c>
      <c r="B1077" s="100"/>
      <c r="C1077" s="100" t="s">
        <v>1428</v>
      </c>
      <c r="D1077" s="100">
        <v>412769.0</v>
      </c>
      <c r="E1077" s="100" t="s">
        <v>908</v>
      </c>
      <c r="F1077" s="100" t="s">
        <v>837</v>
      </c>
      <c r="G1077" s="100" t="s">
        <v>799</v>
      </c>
      <c r="H1077" s="100" t="s">
        <v>838</v>
      </c>
      <c r="I1077" s="103">
        <v>0.3958333333333333</v>
      </c>
      <c r="J1077" s="103">
        <v>0.4375</v>
      </c>
      <c r="K1077" s="100" t="s">
        <v>1414</v>
      </c>
      <c r="L1077" s="100" t="s">
        <v>1434</v>
      </c>
      <c r="N1077" s="100"/>
      <c r="O1077" s="99"/>
      <c r="P1077" s="99"/>
      <c r="Q1077" s="99"/>
      <c r="R1077" s="99"/>
      <c r="S1077" s="99"/>
      <c r="T1077" s="99"/>
      <c r="U1077" s="99"/>
      <c r="V1077" s="99"/>
      <c r="W1077" s="99"/>
      <c r="X1077" s="99"/>
      <c r="Y1077" s="99"/>
    </row>
    <row r="1078" ht="15.75" customHeight="1">
      <c r="A1078" s="100" t="s">
        <v>1412</v>
      </c>
      <c r="B1078" s="100"/>
      <c r="C1078" s="100" t="s">
        <v>1428</v>
      </c>
      <c r="D1078" s="100">
        <v>411588.0</v>
      </c>
      <c r="E1078" s="100" t="s">
        <v>908</v>
      </c>
      <c r="F1078" s="100" t="s">
        <v>837</v>
      </c>
      <c r="G1078" s="100" t="s">
        <v>799</v>
      </c>
      <c r="H1078" s="100" t="s">
        <v>838</v>
      </c>
      <c r="I1078" s="103">
        <v>0.46875</v>
      </c>
      <c r="J1078" s="103">
        <v>0.5104166666666666</v>
      </c>
      <c r="K1078" s="100" t="s">
        <v>1414</v>
      </c>
      <c r="L1078" s="100" t="s">
        <v>1277</v>
      </c>
      <c r="N1078" s="100"/>
      <c r="O1078" s="99"/>
      <c r="P1078" s="99"/>
      <c r="Q1078" s="99"/>
      <c r="R1078" s="99"/>
      <c r="S1078" s="99"/>
      <c r="T1078" s="99"/>
      <c r="U1078" s="99"/>
      <c r="V1078" s="99"/>
      <c r="W1078" s="99"/>
      <c r="X1078" s="99"/>
      <c r="Y1078" s="99"/>
    </row>
    <row r="1079" ht="15.75" customHeight="1">
      <c r="A1079" s="100" t="s">
        <v>1412</v>
      </c>
      <c r="B1079" s="100"/>
      <c r="C1079" s="100" t="s">
        <v>1427</v>
      </c>
      <c r="D1079" s="100">
        <v>429258.0</v>
      </c>
      <c r="E1079" s="100" t="s">
        <v>1422</v>
      </c>
      <c r="F1079" s="100" t="s">
        <v>810</v>
      </c>
      <c r="G1079" s="100" t="s">
        <v>803</v>
      </c>
      <c r="H1079" s="100" t="s">
        <v>811</v>
      </c>
      <c r="I1079" s="103">
        <v>0.6770833333333334</v>
      </c>
      <c r="J1079" s="103">
        <v>0.71875</v>
      </c>
      <c r="K1079" s="100" t="s">
        <v>1432</v>
      </c>
      <c r="L1079" s="100" t="s">
        <v>1436</v>
      </c>
      <c r="N1079" s="100"/>
      <c r="O1079" s="99"/>
      <c r="P1079" s="99"/>
      <c r="Q1079" s="99"/>
      <c r="R1079" s="99"/>
      <c r="S1079" s="99"/>
      <c r="T1079" s="99"/>
      <c r="U1079" s="99"/>
      <c r="V1079" s="99"/>
      <c r="W1079" s="99"/>
      <c r="X1079" s="99"/>
      <c r="Y1079" s="99"/>
    </row>
    <row r="1080" ht="15.75" customHeight="1">
      <c r="A1080" s="100" t="s">
        <v>1412</v>
      </c>
      <c r="B1080" s="100"/>
      <c r="C1080" s="100" t="s">
        <v>1428</v>
      </c>
      <c r="D1080" s="100">
        <v>411195.0</v>
      </c>
      <c r="E1080" s="100" t="s">
        <v>908</v>
      </c>
      <c r="F1080" s="100" t="s">
        <v>810</v>
      </c>
      <c r="G1080" s="100" t="s">
        <v>803</v>
      </c>
      <c r="H1080" s="100" t="s">
        <v>811</v>
      </c>
      <c r="I1080" s="103">
        <v>0.6979166666666666</v>
      </c>
      <c r="J1080" s="103">
        <v>0.7395833333333334</v>
      </c>
      <c r="K1080" s="100" t="s">
        <v>1432</v>
      </c>
      <c r="L1080" s="100" t="s">
        <v>1277</v>
      </c>
      <c r="N1080" s="100"/>
      <c r="O1080" s="99"/>
      <c r="P1080" s="99"/>
      <c r="Q1080" s="99"/>
      <c r="R1080" s="99"/>
      <c r="S1080" s="99"/>
      <c r="T1080" s="99"/>
      <c r="U1080" s="99"/>
      <c r="V1080" s="99"/>
      <c r="W1080" s="99"/>
      <c r="X1080" s="99"/>
      <c r="Y1080" s="99"/>
    </row>
    <row r="1081" ht="15.75" customHeight="1">
      <c r="A1081" s="100" t="s">
        <v>1412</v>
      </c>
      <c r="B1081" s="100"/>
      <c r="C1081" s="100" t="s">
        <v>1428</v>
      </c>
      <c r="D1081" s="100">
        <v>411144.0</v>
      </c>
      <c r="E1081" s="100" t="s">
        <v>908</v>
      </c>
      <c r="F1081" s="100" t="s">
        <v>810</v>
      </c>
      <c r="G1081" s="100" t="s">
        <v>803</v>
      </c>
      <c r="H1081" s="100" t="s">
        <v>811</v>
      </c>
      <c r="I1081" s="103">
        <v>0.71875</v>
      </c>
      <c r="J1081" s="103">
        <v>0.7604166666666666</v>
      </c>
      <c r="K1081" s="100" t="s">
        <v>1432</v>
      </c>
      <c r="L1081" s="100" t="s">
        <v>1298</v>
      </c>
      <c r="N1081" s="100"/>
      <c r="O1081" s="99"/>
      <c r="P1081" s="99"/>
      <c r="Q1081" s="99"/>
      <c r="R1081" s="99"/>
      <c r="S1081" s="99"/>
      <c r="T1081" s="99"/>
      <c r="U1081" s="99"/>
      <c r="V1081" s="99"/>
      <c r="W1081" s="99"/>
      <c r="X1081" s="99"/>
      <c r="Y1081" s="99"/>
    </row>
    <row r="1082" ht="15.75" customHeight="1">
      <c r="A1082" s="100" t="s">
        <v>1412</v>
      </c>
      <c r="B1082" s="100"/>
      <c r="C1082" s="100" t="s">
        <v>1428</v>
      </c>
      <c r="D1082" s="100">
        <v>429278.0</v>
      </c>
      <c r="E1082" s="100" t="s">
        <v>908</v>
      </c>
      <c r="F1082" s="100" t="s">
        <v>810</v>
      </c>
      <c r="G1082" s="100" t="s">
        <v>803</v>
      </c>
      <c r="H1082" s="100" t="s">
        <v>811</v>
      </c>
      <c r="I1082" s="103">
        <v>0.71875</v>
      </c>
      <c r="J1082" s="103">
        <v>0.7604166666666666</v>
      </c>
      <c r="K1082" s="100" t="s">
        <v>1432</v>
      </c>
      <c r="L1082" s="100" t="s">
        <v>1300</v>
      </c>
      <c r="N1082" s="100"/>
      <c r="O1082" s="99"/>
      <c r="P1082" s="99"/>
      <c r="Q1082" s="99"/>
      <c r="R1082" s="99"/>
      <c r="S1082" s="99"/>
      <c r="T1082" s="99"/>
      <c r="U1082" s="99"/>
      <c r="V1082" s="99"/>
      <c r="W1082" s="99"/>
      <c r="X1082" s="99"/>
      <c r="Y1082" s="99"/>
    </row>
    <row r="1083" ht="15.75" customHeight="1">
      <c r="A1083" s="100" t="s">
        <v>1412</v>
      </c>
      <c r="B1083" s="100"/>
      <c r="C1083" s="100" t="s">
        <v>1428</v>
      </c>
      <c r="D1083" s="100">
        <v>423814.0</v>
      </c>
      <c r="E1083" s="100" t="s">
        <v>908</v>
      </c>
      <c r="F1083" s="100" t="s">
        <v>810</v>
      </c>
      <c r="G1083" s="100" t="s">
        <v>803</v>
      </c>
      <c r="H1083" s="100" t="s">
        <v>811</v>
      </c>
      <c r="I1083" s="103">
        <v>0.7291666666666666</v>
      </c>
      <c r="J1083" s="103">
        <v>0.7708333333333334</v>
      </c>
      <c r="K1083" s="100" t="s">
        <v>1432</v>
      </c>
      <c r="L1083" s="100" t="s">
        <v>1415</v>
      </c>
      <c r="N1083" s="100"/>
      <c r="O1083" s="99"/>
      <c r="P1083" s="99"/>
      <c r="Q1083" s="99"/>
      <c r="R1083" s="99"/>
      <c r="S1083" s="99"/>
      <c r="T1083" s="99"/>
      <c r="U1083" s="99"/>
      <c r="V1083" s="99"/>
      <c r="W1083" s="99"/>
      <c r="X1083" s="99"/>
      <c r="Y1083" s="99"/>
    </row>
    <row r="1084" ht="15.75" customHeight="1">
      <c r="A1084" s="100" t="s">
        <v>1412</v>
      </c>
      <c r="B1084" s="100"/>
      <c r="C1084" s="100" t="s">
        <v>1428</v>
      </c>
      <c r="D1084" s="100">
        <v>411175.0</v>
      </c>
      <c r="E1084" s="100" t="s">
        <v>908</v>
      </c>
      <c r="F1084" s="100" t="s">
        <v>810</v>
      </c>
      <c r="G1084" s="100" t="s">
        <v>803</v>
      </c>
      <c r="H1084" s="100" t="s">
        <v>811</v>
      </c>
      <c r="I1084" s="103">
        <v>0.7361111111111112</v>
      </c>
      <c r="J1084" s="103">
        <v>0.7777777777777778</v>
      </c>
      <c r="K1084" s="100" t="s">
        <v>1432</v>
      </c>
      <c r="L1084" s="100" t="s">
        <v>1433</v>
      </c>
      <c r="N1084" s="100"/>
      <c r="O1084" s="99"/>
      <c r="P1084" s="99"/>
      <c r="Q1084" s="99"/>
      <c r="R1084" s="99"/>
      <c r="S1084" s="99"/>
      <c r="T1084" s="99"/>
      <c r="U1084" s="99"/>
      <c r="V1084" s="99"/>
      <c r="W1084" s="99"/>
      <c r="X1084" s="99"/>
      <c r="Y1084" s="99"/>
    </row>
    <row r="1085" ht="15.75" customHeight="1">
      <c r="A1085" s="100" t="s">
        <v>1412</v>
      </c>
      <c r="B1085" s="100"/>
      <c r="C1085" s="100" t="s">
        <v>1428</v>
      </c>
      <c r="D1085" s="100">
        <v>431503.0</v>
      </c>
      <c r="E1085" s="100" t="s">
        <v>908</v>
      </c>
      <c r="F1085" s="100" t="s">
        <v>1158</v>
      </c>
      <c r="G1085" s="100" t="s">
        <v>1009</v>
      </c>
      <c r="H1085" s="100" t="s">
        <v>811</v>
      </c>
      <c r="I1085" s="103">
        <v>0.75</v>
      </c>
      <c r="J1085" s="103">
        <v>0.7916666666666666</v>
      </c>
      <c r="K1085" s="100" t="s">
        <v>1432</v>
      </c>
      <c r="L1085" s="100" t="s">
        <v>1437</v>
      </c>
      <c r="M1085" s="100" t="s">
        <v>1438</v>
      </c>
      <c r="O1085" s="99"/>
      <c r="P1085" s="99"/>
      <c r="Q1085" s="99"/>
      <c r="R1085" s="99"/>
      <c r="S1085" s="99"/>
      <c r="T1085" s="99"/>
      <c r="U1085" s="99"/>
      <c r="V1085" s="99"/>
      <c r="W1085" s="99"/>
      <c r="X1085" s="99"/>
      <c r="Y1085" s="99"/>
    </row>
    <row r="1086" ht="15.75" customHeight="1">
      <c r="A1086" s="100" t="s">
        <v>1412</v>
      </c>
      <c r="B1086" s="100"/>
      <c r="C1086" s="100" t="s">
        <v>1439</v>
      </c>
      <c r="D1086" s="100">
        <v>413212.0</v>
      </c>
      <c r="E1086" s="100" t="s">
        <v>1290</v>
      </c>
      <c r="F1086" s="100" t="s">
        <v>821</v>
      </c>
      <c r="G1086" s="100" t="s">
        <v>799</v>
      </c>
      <c r="H1086" s="100" t="s">
        <v>822</v>
      </c>
      <c r="I1086" s="103">
        <v>0.7083333333333334</v>
      </c>
      <c r="J1086" s="103">
        <v>0.75</v>
      </c>
      <c r="K1086" s="100" t="s">
        <v>1414</v>
      </c>
      <c r="L1086" s="100" t="s">
        <v>1434</v>
      </c>
      <c r="N1086" s="100"/>
      <c r="O1086" s="99"/>
      <c r="P1086" s="99"/>
      <c r="Q1086" s="99"/>
      <c r="R1086" s="99"/>
      <c r="S1086" s="99"/>
      <c r="T1086" s="99"/>
      <c r="U1086" s="99"/>
      <c r="V1086" s="99"/>
      <c r="W1086" s="99"/>
      <c r="X1086" s="99"/>
      <c r="Y1086" s="99"/>
    </row>
    <row r="1087" ht="15.75" customHeight="1">
      <c r="A1087" s="100" t="s">
        <v>1412</v>
      </c>
      <c r="B1087" s="100"/>
      <c r="C1087" s="100" t="s">
        <v>1440</v>
      </c>
      <c r="D1087" s="100">
        <v>413205.0</v>
      </c>
      <c r="E1087" s="100" t="s">
        <v>1297</v>
      </c>
      <c r="F1087" s="100" t="s">
        <v>821</v>
      </c>
      <c r="G1087" s="100" t="s">
        <v>799</v>
      </c>
      <c r="H1087" s="100" t="s">
        <v>822</v>
      </c>
      <c r="I1087" s="103">
        <v>0.75</v>
      </c>
      <c r="J1087" s="103">
        <v>0.7916666666666666</v>
      </c>
      <c r="K1087" s="100" t="s">
        <v>1414</v>
      </c>
      <c r="L1087" s="100" t="s">
        <v>1434</v>
      </c>
      <c r="N1087" s="100"/>
      <c r="O1087" s="99"/>
      <c r="P1087" s="99"/>
      <c r="Q1087" s="99"/>
      <c r="R1087" s="99"/>
      <c r="S1087" s="99"/>
      <c r="T1087" s="99"/>
      <c r="U1087" s="99"/>
      <c r="V1087" s="99"/>
      <c r="W1087" s="99"/>
      <c r="X1087" s="99"/>
      <c r="Y1087" s="99"/>
    </row>
    <row r="1088" ht="15.75" customHeight="1">
      <c r="A1088" s="100" t="s">
        <v>1412</v>
      </c>
      <c r="B1088" s="100"/>
      <c r="C1088" s="100" t="s">
        <v>1440</v>
      </c>
      <c r="D1088" s="100">
        <v>411150.0</v>
      </c>
      <c r="E1088" s="100" t="s">
        <v>1297</v>
      </c>
      <c r="F1088" s="100" t="s">
        <v>821</v>
      </c>
      <c r="G1088" s="100" t="s">
        <v>799</v>
      </c>
      <c r="H1088" s="100" t="s">
        <v>822</v>
      </c>
      <c r="I1088" s="103">
        <v>0.7534722222222222</v>
      </c>
      <c r="J1088" s="103">
        <v>0.7951388888888888</v>
      </c>
      <c r="K1088" s="100" t="s">
        <v>1414</v>
      </c>
      <c r="L1088" s="100" t="s">
        <v>983</v>
      </c>
      <c r="N1088" s="100"/>
      <c r="O1088" s="99"/>
      <c r="P1088" s="99"/>
      <c r="Q1088" s="99"/>
      <c r="R1088" s="99"/>
      <c r="S1088" s="99"/>
      <c r="T1088" s="99"/>
      <c r="U1088" s="99"/>
      <c r="V1088" s="99"/>
      <c r="W1088" s="99"/>
      <c r="X1088" s="99"/>
      <c r="Y1088" s="99"/>
    </row>
    <row r="1089" ht="15.75" customHeight="1">
      <c r="A1089" s="100" t="s">
        <v>1412</v>
      </c>
      <c r="B1089" s="100"/>
      <c r="C1089" s="100" t="s">
        <v>1441</v>
      </c>
      <c r="D1089" s="100">
        <v>413217.0</v>
      </c>
      <c r="E1089" s="100" t="s">
        <v>979</v>
      </c>
      <c r="F1089" s="100" t="s">
        <v>821</v>
      </c>
      <c r="G1089" s="100" t="s">
        <v>799</v>
      </c>
      <c r="H1089" s="100" t="s">
        <v>822</v>
      </c>
      <c r="I1089" s="103">
        <v>0.7916666666666666</v>
      </c>
      <c r="J1089" s="103">
        <v>0.8333333333333334</v>
      </c>
      <c r="K1089" s="100" t="s">
        <v>1414</v>
      </c>
      <c r="L1089" s="100" t="s">
        <v>1434</v>
      </c>
      <c r="N1089" s="100"/>
      <c r="O1089" s="99"/>
      <c r="P1089" s="99"/>
      <c r="Q1089" s="99"/>
      <c r="R1089" s="99"/>
      <c r="S1089" s="99"/>
      <c r="T1089" s="99"/>
      <c r="U1089" s="99"/>
      <c r="V1089" s="99"/>
      <c r="W1089" s="99"/>
      <c r="X1089" s="99"/>
      <c r="Y1089" s="99"/>
    </row>
    <row r="1090" ht="15.75" customHeight="1">
      <c r="A1090" s="100" t="s">
        <v>1412</v>
      </c>
      <c r="B1090" s="100"/>
      <c r="C1090" s="100" t="s">
        <v>1442</v>
      </c>
      <c r="D1090" s="100">
        <v>411429.0</v>
      </c>
      <c r="E1090" s="100" t="s">
        <v>1290</v>
      </c>
      <c r="F1090" s="100" t="s">
        <v>827</v>
      </c>
      <c r="G1090" s="100" t="s">
        <v>799</v>
      </c>
      <c r="H1090" s="100" t="s">
        <v>828</v>
      </c>
      <c r="I1090" s="103">
        <v>0.6875</v>
      </c>
      <c r="J1090" s="103">
        <v>0.7291666666666666</v>
      </c>
      <c r="K1090" s="100" t="s">
        <v>1414</v>
      </c>
      <c r="L1090" s="100" t="s">
        <v>1443</v>
      </c>
      <c r="N1090" s="100"/>
      <c r="O1090" s="99"/>
      <c r="P1090" s="99"/>
      <c r="Q1090" s="99"/>
      <c r="R1090" s="99"/>
      <c r="S1090" s="99"/>
      <c r="T1090" s="99"/>
      <c r="U1090" s="99"/>
      <c r="V1090" s="99"/>
      <c r="W1090" s="99"/>
      <c r="X1090" s="99"/>
      <c r="Y1090" s="99"/>
    </row>
    <row r="1091" ht="15.75" customHeight="1">
      <c r="A1091" s="100" t="s">
        <v>1412</v>
      </c>
      <c r="B1091" s="100"/>
      <c r="C1091" s="100" t="s">
        <v>1440</v>
      </c>
      <c r="D1091" s="100">
        <v>411188.0</v>
      </c>
      <c r="E1091" s="100" t="s">
        <v>1297</v>
      </c>
      <c r="F1091" s="100" t="s">
        <v>827</v>
      </c>
      <c r="G1091" s="100" t="s">
        <v>799</v>
      </c>
      <c r="H1091" s="100" t="s">
        <v>828</v>
      </c>
      <c r="I1091" s="103">
        <v>0.7083333333333334</v>
      </c>
      <c r="J1091" s="103">
        <v>0.75</v>
      </c>
      <c r="K1091" s="100" t="s">
        <v>1414</v>
      </c>
      <c r="L1091" s="100" t="s">
        <v>983</v>
      </c>
      <c r="N1091" s="100"/>
      <c r="O1091" s="99"/>
      <c r="P1091" s="99"/>
      <c r="Q1091" s="99"/>
      <c r="R1091" s="99"/>
      <c r="S1091" s="99"/>
      <c r="T1091" s="99"/>
      <c r="U1091" s="99"/>
      <c r="V1091" s="99"/>
      <c r="W1091" s="99"/>
      <c r="X1091" s="99"/>
      <c r="Y1091" s="99"/>
    </row>
    <row r="1092" ht="15.75" customHeight="1">
      <c r="A1092" s="100" t="s">
        <v>1412</v>
      </c>
      <c r="B1092" s="100"/>
      <c r="C1092" s="100" t="s">
        <v>1440</v>
      </c>
      <c r="D1092" s="100">
        <v>411409.0</v>
      </c>
      <c r="E1092" s="100" t="s">
        <v>1297</v>
      </c>
      <c r="F1092" s="100" t="s">
        <v>827</v>
      </c>
      <c r="G1092" s="100" t="s">
        <v>799</v>
      </c>
      <c r="H1092" s="100" t="s">
        <v>828</v>
      </c>
      <c r="I1092" s="103">
        <v>0.71875</v>
      </c>
      <c r="J1092" s="103">
        <v>0.7604166666666666</v>
      </c>
      <c r="K1092" s="100" t="s">
        <v>1414</v>
      </c>
      <c r="L1092" s="100" t="s">
        <v>1352</v>
      </c>
      <c r="N1092" s="100"/>
      <c r="O1092" s="99"/>
      <c r="P1092" s="99"/>
      <c r="Q1092" s="99"/>
      <c r="R1092" s="99"/>
      <c r="S1092" s="99"/>
      <c r="T1092" s="99"/>
      <c r="U1092" s="99"/>
      <c r="V1092" s="99"/>
      <c r="W1092" s="99"/>
      <c r="X1092" s="99"/>
      <c r="Y1092" s="99"/>
    </row>
    <row r="1093" ht="15.75" customHeight="1">
      <c r="A1093" s="100" t="s">
        <v>1412</v>
      </c>
      <c r="B1093" s="100"/>
      <c r="C1093" s="100" t="s">
        <v>1444</v>
      </c>
      <c r="D1093" s="100">
        <v>411477.0</v>
      </c>
      <c r="E1093" s="100" t="s">
        <v>979</v>
      </c>
      <c r="F1093" s="100" t="s">
        <v>827</v>
      </c>
      <c r="G1093" s="100" t="s">
        <v>799</v>
      </c>
      <c r="H1093" s="100" t="s">
        <v>828</v>
      </c>
      <c r="I1093" s="103">
        <v>0.7291666666666666</v>
      </c>
      <c r="J1093" s="103">
        <v>0.7708333333333334</v>
      </c>
      <c r="K1093" s="100" t="s">
        <v>1414</v>
      </c>
      <c r="L1093" s="100" t="s">
        <v>1443</v>
      </c>
      <c r="N1093" s="100"/>
      <c r="O1093" s="99"/>
      <c r="P1093" s="99"/>
      <c r="Q1093" s="99"/>
      <c r="R1093" s="99"/>
      <c r="S1093" s="99"/>
      <c r="T1093" s="99"/>
      <c r="U1093" s="99"/>
      <c r="V1093" s="99"/>
      <c r="W1093" s="99"/>
      <c r="X1093" s="99"/>
      <c r="Y1093" s="99"/>
    </row>
    <row r="1094" ht="15.75" customHeight="1">
      <c r="A1094" s="100" t="s">
        <v>1412</v>
      </c>
      <c r="B1094" s="100"/>
      <c r="C1094" s="100" t="s">
        <v>1440</v>
      </c>
      <c r="D1094" s="100">
        <v>411329.0</v>
      </c>
      <c r="E1094" s="100" t="s">
        <v>1297</v>
      </c>
      <c r="F1094" s="100" t="s">
        <v>827</v>
      </c>
      <c r="G1094" s="100" t="s">
        <v>799</v>
      </c>
      <c r="H1094" s="100" t="s">
        <v>828</v>
      </c>
      <c r="I1094" s="103">
        <v>0.75</v>
      </c>
      <c r="J1094" s="103">
        <v>0.7916666666666666</v>
      </c>
      <c r="K1094" s="100" t="s">
        <v>1414</v>
      </c>
      <c r="L1094" s="100" t="s">
        <v>1298</v>
      </c>
      <c r="N1094" s="100"/>
      <c r="O1094" s="99"/>
      <c r="P1094" s="99"/>
      <c r="Q1094" s="99"/>
      <c r="R1094" s="99"/>
      <c r="S1094" s="99"/>
      <c r="T1094" s="99"/>
      <c r="U1094" s="99"/>
      <c r="V1094" s="99"/>
      <c r="W1094" s="99"/>
      <c r="X1094" s="99"/>
      <c r="Y1094" s="99"/>
    </row>
    <row r="1095" ht="15.75" customHeight="1">
      <c r="A1095" s="100" t="s">
        <v>1412</v>
      </c>
      <c r="B1095" s="100"/>
      <c r="C1095" s="100" t="s">
        <v>1445</v>
      </c>
      <c r="D1095" s="100">
        <v>411332.0</v>
      </c>
      <c r="E1095" s="100" t="s">
        <v>1297</v>
      </c>
      <c r="F1095" s="100" t="s">
        <v>827</v>
      </c>
      <c r="G1095" s="100" t="s">
        <v>799</v>
      </c>
      <c r="H1095" s="100" t="s">
        <v>828</v>
      </c>
      <c r="I1095" s="103">
        <v>0.75</v>
      </c>
      <c r="J1095" s="103">
        <v>0.7916666666666666</v>
      </c>
      <c r="K1095" s="100" t="s">
        <v>1414</v>
      </c>
      <c r="L1095" s="100" t="s">
        <v>1300</v>
      </c>
      <c r="N1095" s="100"/>
      <c r="O1095" s="99"/>
      <c r="P1095" s="99"/>
      <c r="Q1095" s="99"/>
      <c r="R1095" s="99"/>
      <c r="S1095" s="99"/>
      <c r="T1095" s="99"/>
      <c r="U1095" s="99"/>
      <c r="V1095" s="99"/>
      <c r="W1095" s="99"/>
      <c r="X1095" s="99"/>
      <c r="Y1095" s="99"/>
    </row>
    <row r="1096" ht="15.75" customHeight="1">
      <c r="A1096" s="100" t="s">
        <v>1412</v>
      </c>
      <c r="B1096" s="100"/>
      <c r="C1096" s="100" t="s">
        <v>1444</v>
      </c>
      <c r="D1096" s="100">
        <v>411337.0</v>
      </c>
      <c r="E1096" s="100" t="s">
        <v>979</v>
      </c>
      <c r="F1096" s="100" t="s">
        <v>827</v>
      </c>
      <c r="G1096" s="100" t="s">
        <v>799</v>
      </c>
      <c r="H1096" s="100" t="s">
        <v>828</v>
      </c>
      <c r="I1096" s="103">
        <v>0.7916666666666666</v>
      </c>
      <c r="J1096" s="103">
        <v>0.8333333333333334</v>
      </c>
      <c r="K1096" s="100" t="s">
        <v>1414</v>
      </c>
      <c r="L1096" s="100" t="s">
        <v>1298</v>
      </c>
      <c r="N1096" s="100"/>
      <c r="O1096" s="99"/>
      <c r="P1096" s="99"/>
      <c r="Q1096" s="99"/>
      <c r="R1096" s="99"/>
      <c r="S1096" s="99"/>
      <c r="T1096" s="99"/>
      <c r="U1096" s="99"/>
      <c r="V1096" s="99"/>
      <c r="W1096" s="99"/>
      <c r="X1096" s="99"/>
      <c r="Y1096" s="99"/>
    </row>
    <row r="1097" ht="15.75" customHeight="1">
      <c r="A1097" s="100" t="s">
        <v>1412</v>
      </c>
      <c r="B1097" s="100"/>
      <c r="C1097" s="100" t="s">
        <v>1446</v>
      </c>
      <c r="D1097" s="100">
        <v>411542.0</v>
      </c>
      <c r="E1097" s="100" t="s">
        <v>979</v>
      </c>
      <c r="F1097" s="100" t="s">
        <v>827</v>
      </c>
      <c r="G1097" s="100" t="s">
        <v>799</v>
      </c>
      <c r="H1097" s="100" t="s">
        <v>828</v>
      </c>
      <c r="I1097" s="103">
        <v>0.7916666666666666</v>
      </c>
      <c r="J1097" s="103">
        <v>0.8333333333333334</v>
      </c>
      <c r="K1097" s="100" t="s">
        <v>1414</v>
      </c>
      <c r="L1097" s="100" t="s">
        <v>1300</v>
      </c>
      <c r="N1097" s="100"/>
      <c r="O1097" s="99"/>
      <c r="P1097" s="99"/>
      <c r="Q1097" s="99"/>
      <c r="R1097" s="99"/>
      <c r="S1097" s="99"/>
      <c r="T1097" s="99"/>
      <c r="U1097" s="99"/>
      <c r="V1097" s="99"/>
      <c r="W1097" s="99"/>
      <c r="X1097" s="99"/>
      <c r="Y1097" s="99"/>
    </row>
    <row r="1098" ht="15.75" customHeight="1">
      <c r="A1098" s="100" t="s">
        <v>1412</v>
      </c>
      <c r="B1098" s="100"/>
      <c r="C1098" s="100" t="s">
        <v>1439</v>
      </c>
      <c r="D1098" s="100">
        <v>411202.0</v>
      </c>
      <c r="E1098" s="100" t="s">
        <v>1290</v>
      </c>
      <c r="F1098" s="100" t="s">
        <v>1429</v>
      </c>
      <c r="G1098" s="100" t="s">
        <v>803</v>
      </c>
      <c r="H1098" s="100" t="s">
        <v>828</v>
      </c>
      <c r="I1098" s="103">
        <v>0.7986111111111112</v>
      </c>
      <c r="J1098" s="103">
        <v>0.8402777777777778</v>
      </c>
      <c r="K1098" s="100" t="s">
        <v>1414</v>
      </c>
      <c r="L1098" s="100" t="s">
        <v>983</v>
      </c>
      <c r="N1098" s="100"/>
      <c r="O1098" s="99"/>
      <c r="P1098" s="99"/>
      <c r="Q1098" s="99"/>
      <c r="R1098" s="99"/>
      <c r="S1098" s="99"/>
      <c r="T1098" s="99"/>
      <c r="U1098" s="99"/>
      <c r="V1098" s="99"/>
      <c r="W1098" s="99"/>
      <c r="X1098" s="99"/>
      <c r="Y1098" s="99"/>
    </row>
    <row r="1099" ht="15.75" customHeight="1">
      <c r="A1099" s="100" t="s">
        <v>1412</v>
      </c>
      <c r="B1099" s="100"/>
      <c r="C1099" s="100" t="s">
        <v>1447</v>
      </c>
      <c r="D1099" s="100">
        <v>411549.0</v>
      </c>
      <c r="E1099" s="100" t="s">
        <v>979</v>
      </c>
      <c r="F1099" s="100" t="s">
        <v>827</v>
      </c>
      <c r="G1099" s="100" t="s">
        <v>799</v>
      </c>
      <c r="H1099" s="100" t="s">
        <v>828</v>
      </c>
      <c r="I1099" s="103">
        <v>0.8333333333333334</v>
      </c>
      <c r="J1099" s="103">
        <v>0.875</v>
      </c>
      <c r="K1099" s="100" t="s">
        <v>1414</v>
      </c>
      <c r="L1099" s="100" t="s">
        <v>1300</v>
      </c>
      <c r="N1099" s="100"/>
      <c r="O1099" s="99"/>
      <c r="P1099" s="99"/>
      <c r="Q1099" s="99"/>
      <c r="R1099" s="99"/>
      <c r="S1099" s="99"/>
      <c r="T1099" s="99"/>
      <c r="U1099" s="99"/>
      <c r="V1099" s="99"/>
      <c r="W1099" s="99"/>
      <c r="X1099" s="99"/>
      <c r="Y1099" s="99"/>
    </row>
    <row r="1100" ht="15.75" customHeight="1">
      <c r="A1100" s="100" t="s">
        <v>1412</v>
      </c>
      <c r="B1100" s="100"/>
      <c r="C1100" s="100" t="s">
        <v>1441</v>
      </c>
      <c r="D1100" s="100">
        <v>411219.0</v>
      </c>
      <c r="E1100" s="100" t="s">
        <v>979</v>
      </c>
      <c r="F1100" s="100" t="s">
        <v>1429</v>
      </c>
      <c r="G1100" s="100" t="s">
        <v>803</v>
      </c>
      <c r="H1100" s="100" t="s">
        <v>828</v>
      </c>
      <c r="I1100" s="103">
        <v>0.84375</v>
      </c>
      <c r="J1100" s="103">
        <v>0.8854166666666666</v>
      </c>
      <c r="K1100" s="100" t="s">
        <v>1414</v>
      </c>
      <c r="L1100" s="100" t="s">
        <v>983</v>
      </c>
      <c r="N1100" s="100"/>
      <c r="O1100" s="99"/>
      <c r="P1100" s="99"/>
      <c r="Q1100" s="99"/>
      <c r="R1100" s="99"/>
      <c r="S1100" s="99"/>
      <c r="T1100" s="99"/>
      <c r="U1100" s="99"/>
      <c r="V1100" s="99"/>
      <c r="W1100" s="99"/>
      <c r="X1100" s="99"/>
      <c r="Y1100" s="99"/>
    </row>
    <row r="1101" ht="15.75" customHeight="1">
      <c r="A1101" s="100" t="s">
        <v>1412</v>
      </c>
      <c r="B1101" s="100"/>
      <c r="C1101" s="100" t="s">
        <v>1439</v>
      </c>
      <c r="D1101" s="100">
        <v>411419.0</v>
      </c>
      <c r="E1101" s="100" t="s">
        <v>1290</v>
      </c>
      <c r="F1101" s="100" t="s">
        <v>831</v>
      </c>
      <c r="G1101" s="100" t="s">
        <v>799</v>
      </c>
      <c r="H1101" s="100" t="s">
        <v>832</v>
      </c>
      <c r="I1101" s="103">
        <v>0.7395833333333334</v>
      </c>
      <c r="J1101" s="103">
        <v>0.78125</v>
      </c>
      <c r="K1101" s="100" t="s">
        <v>1414</v>
      </c>
      <c r="L1101" s="100" t="s">
        <v>1419</v>
      </c>
      <c r="N1101" s="100"/>
      <c r="O1101" s="99"/>
      <c r="P1101" s="99"/>
      <c r="Q1101" s="99"/>
      <c r="R1101" s="99"/>
      <c r="S1101" s="99"/>
      <c r="T1101" s="99"/>
      <c r="U1101" s="99"/>
      <c r="V1101" s="99"/>
      <c r="W1101" s="99"/>
      <c r="X1101" s="99"/>
      <c r="Y1101" s="99"/>
    </row>
    <row r="1102" ht="15.75" customHeight="1">
      <c r="A1102" s="100" t="s">
        <v>1412</v>
      </c>
      <c r="B1102" s="100"/>
      <c r="C1102" s="100" t="s">
        <v>1445</v>
      </c>
      <c r="D1102" s="100">
        <v>414537.0</v>
      </c>
      <c r="E1102" s="100" t="s">
        <v>1297</v>
      </c>
      <c r="F1102" s="100" t="s">
        <v>831</v>
      </c>
      <c r="G1102" s="100" t="s">
        <v>803</v>
      </c>
      <c r="H1102" s="100" t="s">
        <v>832</v>
      </c>
      <c r="I1102" s="103">
        <v>0.75</v>
      </c>
      <c r="J1102" s="103">
        <v>0.7916666666666666</v>
      </c>
      <c r="K1102" s="100" t="s">
        <v>1414</v>
      </c>
      <c r="L1102" s="100" t="s">
        <v>1430</v>
      </c>
      <c r="N1102" s="100"/>
      <c r="O1102" s="99"/>
      <c r="P1102" s="99"/>
      <c r="Q1102" s="99"/>
      <c r="R1102" s="99"/>
      <c r="S1102" s="99"/>
      <c r="T1102" s="99"/>
      <c r="U1102" s="99"/>
      <c r="V1102" s="99"/>
      <c r="W1102" s="99"/>
      <c r="X1102" s="99"/>
      <c r="Y1102" s="99"/>
    </row>
    <row r="1103" ht="15.75" customHeight="1">
      <c r="A1103" s="100" t="s">
        <v>1412</v>
      </c>
      <c r="B1103" s="100"/>
      <c r="C1103" s="100" t="s">
        <v>1442</v>
      </c>
      <c r="D1103" s="100">
        <v>414501.0</v>
      </c>
      <c r="E1103" s="100" t="s">
        <v>1290</v>
      </c>
      <c r="F1103" s="100" t="s">
        <v>831</v>
      </c>
      <c r="G1103" s="100" t="s">
        <v>803</v>
      </c>
      <c r="H1103" s="100" t="s">
        <v>832</v>
      </c>
      <c r="I1103" s="103">
        <v>0.7916666666666666</v>
      </c>
      <c r="J1103" s="103">
        <v>0.8333333333333334</v>
      </c>
      <c r="K1103" s="100" t="s">
        <v>1414</v>
      </c>
      <c r="L1103" s="100" t="s">
        <v>1430</v>
      </c>
      <c r="N1103" s="100"/>
      <c r="O1103" s="99"/>
      <c r="P1103" s="99"/>
      <c r="Q1103" s="99"/>
      <c r="R1103" s="99"/>
      <c r="S1103" s="99"/>
      <c r="T1103" s="99"/>
      <c r="U1103" s="99"/>
      <c r="V1103" s="99"/>
      <c r="W1103" s="99"/>
      <c r="X1103" s="99"/>
      <c r="Y1103" s="99"/>
    </row>
    <row r="1104" ht="15.75" customHeight="1">
      <c r="A1104" s="100" t="s">
        <v>1412</v>
      </c>
      <c r="B1104" s="100"/>
      <c r="C1104" s="100" t="s">
        <v>1440</v>
      </c>
      <c r="D1104" s="100">
        <v>411442.0</v>
      </c>
      <c r="E1104" s="100" t="s">
        <v>1297</v>
      </c>
      <c r="F1104" s="100" t="s">
        <v>833</v>
      </c>
      <c r="G1104" s="100" t="s">
        <v>803</v>
      </c>
      <c r="H1104" s="100" t="s">
        <v>834</v>
      </c>
      <c r="I1104" s="103">
        <v>0.7083333333333334</v>
      </c>
      <c r="J1104" s="103">
        <v>0.75</v>
      </c>
      <c r="K1104" s="100" t="s">
        <v>1432</v>
      </c>
      <c r="L1104" s="100" t="s">
        <v>1352</v>
      </c>
      <c r="N1104" s="100"/>
      <c r="O1104" s="99"/>
      <c r="P1104" s="99"/>
      <c r="Q1104" s="99"/>
      <c r="R1104" s="99"/>
      <c r="S1104" s="99"/>
      <c r="T1104" s="99"/>
      <c r="U1104" s="99"/>
      <c r="V1104" s="99"/>
      <c r="W1104" s="99"/>
      <c r="X1104" s="99"/>
      <c r="Y1104" s="99"/>
    </row>
    <row r="1105" ht="15.75" customHeight="1">
      <c r="A1105" s="100" t="s">
        <v>1412</v>
      </c>
      <c r="B1105" s="100"/>
      <c r="C1105" s="100" t="s">
        <v>1442</v>
      </c>
      <c r="D1105" s="100">
        <v>411453.0</v>
      </c>
      <c r="E1105" s="100" t="s">
        <v>1290</v>
      </c>
      <c r="F1105" s="102" t="s">
        <v>833</v>
      </c>
      <c r="G1105" s="100" t="s">
        <v>803</v>
      </c>
      <c r="H1105" s="100" t="s">
        <v>834</v>
      </c>
      <c r="I1105" s="103">
        <v>0.75</v>
      </c>
      <c r="J1105" s="103">
        <v>0.7916666666666666</v>
      </c>
      <c r="K1105" s="100" t="s">
        <v>1432</v>
      </c>
      <c r="L1105" s="100" t="s">
        <v>1352</v>
      </c>
      <c r="N1105" s="100"/>
      <c r="O1105" s="99"/>
      <c r="P1105" s="99"/>
      <c r="Q1105" s="99"/>
      <c r="R1105" s="99"/>
      <c r="S1105" s="99"/>
      <c r="T1105" s="99"/>
      <c r="U1105" s="99"/>
      <c r="V1105" s="99"/>
      <c r="W1105" s="99"/>
      <c r="X1105" s="99"/>
      <c r="Y1105" s="99"/>
    </row>
    <row r="1106" ht="15.75" customHeight="1">
      <c r="A1106" s="100" t="s">
        <v>1412</v>
      </c>
      <c r="B1106" s="100"/>
      <c r="C1106" s="100" t="s">
        <v>1440</v>
      </c>
      <c r="D1106" s="100">
        <v>414494.0</v>
      </c>
      <c r="E1106" s="100" t="s">
        <v>1297</v>
      </c>
      <c r="F1106" s="102" t="s">
        <v>833</v>
      </c>
      <c r="G1106" s="100" t="s">
        <v>803</v>
      </c>
      <c r="H1106" s="100" t="s">
        <v>834</v>
      </c>
      <c r="I1106" s="103">
        <v>0.7916666666666666</v>
      </c>
      <c r="J1106" s="103">
        <v>0.8333333333333334</v>
      </c>
      <c r="K1106" s="100" t="s">
        <v>1432</v>
      </c>
      <c r="L1106" s="100" t="s">
        <v>1430</v>
      </c>
      <c r="N1106" s="100"/>
      <c r="O1106" s="99"/>
      <c r="P1106" s="99"/>
      <c r="Q1106" s="99"/>
      <c r="R1106" s="99"/>
      <c r="S1106" s="99"/>
      <c r="T1106" s="99"/>
      <c r="U1106" s="99"/>
      <c r="V1106" s="99"/>
      <c r="W1106" s="99"/>
      <c r="X1106" s="99"/>
      <c r="Y1106" s="99"/>
    </row>
    <row r="1107" ht="15.75" customHeight="1">
      <c r="A1107" s="100" t="s">
        <v>1412</v>
      </c>
      <c r="B1107" s="100"/>
      <c r="C1107" s="100" t="s">
        <v>1444</v>
      </c>
      <c r="D1107" s="100">
        <v>411487.0</v>
      </c>
      <c r="E1107" s="100" t="s">
        <v>979</v>
      </c>
      <c r="F1107" s="102" t="s">
        <v>833</v>
      </c>
      <c r="G1107" s="100" t="s">
        <v>803</v>
      </c>
      <c r="H1107" s="100" t="s">
        <v>834</v>
      </c>
      <c r="I1107" s="103">
        <v>0.7916666666666666</v>
      </c>
      <c r="J1107" s="103">
        <v>0.8333333333333334</v>
      </c>
      <c r="K1107" s="100" t="s">
        <v>1432</v>
      </c>
      <c r="L1107" s="100" t="s">
        <v>1352</v>
      </c>
      <c r="N1107" s="100"/>
      <c r="O1107" s="99"/>
      <c r="P1107" s="99"/>
      <c r="Q1107" s="99"/>
      <c r="R1107" s="99"/>
      <c r="S1107" s="99"/>
      <c r="T1107" s="99"/>
      <c r="U1107" s="99"/>
      <c r="V1107" s="99"/>
      <c r="W1107" s="99"/>
      <c r="X1107" s="99"/>
      <c r="Y1107" s="99"/>
    </row>
    <row r="1108" ht="15.75" customHeight="1">
      <c r="A1108" s="100" t="s">
        <v>1412</v>
      </c>
      <c r="B1108" s="100"/>
      <c r="C1108" s="100" t="s">
        <v>1445</v>
      </c>
      <c r="D1108" s="100">
        <v>411421.0</v>
      </c>
      <c r="E1108" s="100" t="s">
        <v>1297</v>
      </c>
      <c r="F1108" s="102" t="s">
        <v>1120</v>
      </c>
      <c r="G1108" s="100" t="s">
        <v>1009</v>
      </c>
      <c r="H1108" s="100" t="s">
        <v>800</v>
      </c>
      <c r="I1108" s="103">
        <v>0.4166666666666667</v>
      </c>
      <c r="J1108" s="103">
        <v>0.4583333333333333</v>
      </c>
      <c r="K1108" s="100" t="s">
        <v>1431</v>
      </c>
      <c r="L1108" s="100" t="s">
        <v>1352</v>
      </c>
      <c r="N1108" s="100"/>
      <c r="O1108" s="99"/>
      <c r="P1108" s="99"/>
      <c r="Q1108" s="99"/>
      <c r="R1108" s="99"/>
      <c r="S1108" s="99"/>
      <c r="T1108" s="99"/>
      <c r="U1108" s="99"/>
      <c r="V1108" s="99"/>
      <c r="W1108" s="99"/>
      <c r="X1108" s="99"/>
      <c r="Y1108" s="99"/>
    </row>
    <row r="1109" ht="15.75" customHeight="1">
      <c r="A1109" s="100" t="s">
        <v>1412</v>
      </c>
      <c r="B1109" s="100"/>
      <c r="C1109" s="100" t="s">
        <v>1439</v>
      </c>
      <c r="D1109" s="100">
        <v>411463.0</v>
      </c>
      <c r="E1109" s="100" t="s">
        <v>1290</v>
      </c>
      <c r="F1109" s="102" t="s">
        <v>1120</v>
      </c>
      <c r="G1109" s="100" t="s">
        <v>1009</v>
      </c>
      <c r="H1109" s="100" t="s">
        <v>800</v>
      </c>
      <c r="I1109" s="103">
        <v>0.4583333333333333</v>
      </c>
      <c r="J1109" s="103">
        <v>0.5</v>
      </c>
      <c r="K1109" s="100" t="s">
        <v>1431</v>
      </c>
      <c r="L1109" s="100" t="s">
        <v>1352</v>
      </c>
      <c r="N1109" s="100"/>
      <c r="O1109" s="99"/>
      <c r="P1109" s="99"/>
      <c r="Q1109" s="99"/>
      <c r="R1109" s="99"/>
      <c r="S1109" s="99"/>
      <c r="T1109" s="99"/>
      <c r="U1109" s="99"/>
      <c r="V1109" s="99"/>
      <c r="W1109" s="99"/>
      <c r="X1109" s="99"/>
      <c r="Y1109" s="99"/>
    </row>
    <row r="1110" ht="15.75" customHeight="1">
      <c r="A1110" s="100" t="s">
        <v>1412</v>
      </c>
      <c r="B1110" s="100"/>
      <c r="C1110" s="100" t="s">
        <v>1441</v>
      </c>
      <c r="D1110" s="100">
        <v>411517.0</v>
      </c>
      <c r="E1110" s="100" t="s">
        <v>979</v>
      </c>
      <c r="F1110" s="102" t="s">
        <v>1120</v>
      </c>
      <c r="G1110" s="100" t="s">
        <v>1009</v>
      </c>
      <c r="H1110" s="100" t="s">
        <v>800</v>
      </c>
      <c r="I1110" s="103">
        <v>0.5</v>
      </c>
      <c r="J1110" s="103">
        <v>0.5416666666666666</v>
      </c>
      <c r="K1110" s="100" t="s">
        <v>1431</v>
      </c>
      <c r="L1110" s="100" t="s">
        <v>1352</v>
      </c>
      <c r="N1110" s="100"/>
      <c r="O1110" s="99"/>
      <c r="P1110" s="99"/>
      <c r="Q1110" s="99"/>
      <c r="R1110" s="99"/>
      <c r="S1110" s="99"/>
      <c r="T1110" s="99"/>
      <c r="U1110" s="99"/>
      <c r="V1110" s="99"/>
      <c r="W1110" s="99"/>
      <c r="X1110" s="99"/>
      <c r="Y1110" s="99"/>
    </row>
    <row r="1111" ht="15.75" customHeight="1">
      <c r="A1111" s="100" t="s">
        <v>1412</v>
      </c>
      <c r="B1111" s="100"/>
      <c r="C1111" s="100" t="s">
        <v>1440</v>
      </c>
      <c r="D1111" s="100">
        <v>411299.0</v>
      </c>
      <c r="E1111" s="100" t="s">
        <v>1297</v>
      </c>
      <c r="F1111" s="102" t="s">
        <v>798</v>
      </c>
      <c r="G1111" s="100" t="s">
        <v>803</v>
      </c>
      <c r="H1111" s="100" t="s">
        <v>800</v>
      </c>
      <c r="I1111" s="103">
        <v>0.5104166666666666</v>
      </c>
      <c r="J1111" s="103">
        <v>0.5520833333333334</v>
      </c>
      <c r="K1111" s="100" t="s">
        <v>1432</v>
      </c>
      <c r="L1111" s="100" t="s">
        <v>983</v>
      </c>
      <c r="N1111" s="100"/>
      <c r="O1111" s="99"/>
      <c r="P1111" s="99"/>
      <c r="Q1111" s="99"/>
      <c r="R1111" s="99"/>
      <c r="S1111" s="99"/>
      <c r="T1111" s="99"/>
      <c r="U1111" s="99"/>
      <c r="V1111" s="99"/>
      <c r="W1111" s="99"/>
      <c r="X1111" s="99"/>
      <c r="Y1111" s="99"/>
    </row>
    <row r="1112" ht="15.75" customHeight="1">
      <c r="A1112" s="100" t="s">
        <v>1412</v>
      </c>
      <c r="B1112" s="100"/>
      <c r="C1112" s="100" t="s">
        <v>1448</v>
      </c>
      <c r="D1112" s="100">
        <v>411317.0</v>
      </c>
      <c r="E1112" s="100" t="s">
        <v>979</v>
      </c>
      <c r="F1112" s="102" t="s">
        <v>798</v>
      </c>
      <c r="G1112" s="100" t="s">
        <v>803</v>
      </c>
      <c r="H1112" s="100" t="s">
        <v>800</v>
      </c>
      <c r="I1112" s="103">
        <v>0.5555555555555556</v>
      </c>
      <c r="J1112" s="103">
        <v>0.5972222222222222</v>
      </c>
      <c r="K1112" s="100" t="s">
        <v>1432</v>
      </c>
      <c r="L1112" s="100" t="s">
        <v>983</v>
      </c>
      <c r="N1112" s="100"/>
      <c r="O1112" s="99"/>
      <c r="P1112" s="99"/>
      <c r="Q1112" s="99"/>
      <c r="R1112" s="99"/>
      <c r="S1112" s="99"/>
      <c r="T1112" s="99"/>
      <c r="U1112" s="99"/>
      <c r="V1112" s="99"/>
      <c r="W1112" s="99"/>
      <c r="X1112" s="99"/>
      <c r="Y1112" s="99"/>
    </row>
    <row r="1113" ht="15.75" customHeight="1">
      <c r="A1113" s="100" t="s">
        <v>1412</v>
      </c>
      <c r="B1113" s="100"/>
      <c r="C1113" s="100" t="s">
        <v>1440</v>
      </c>
      <c r="D1113" s="100">
        <v>412787.0</v>
      </c>
      <c r="E1113" s="100" t="s">
        <v>1297</v>
      </c>
      <c r="F1113" s="102" t="s">
        <v>837</v>
      </c>
      <c r="G1113" s="100" t="s">
        <v>799</v>
      </c>
      <c r="H1113" s="100" t="s">
        <v>838</v>
      </c>
      <c r="I1113" s="103">
        <v>0.4375</v>
      </c>
      <c r="J1113" s="103">
        <v>0.4791666666666667</v>
      </c>
      <c r="K1113" s="100" t="s">
        <v>1414</v>
      </c>
      <c r="L1113" s="100" t="s">
        <v>1434</v>
      </c>
      <c r="N1113" s="100"/>
      <c r="O1113" s="99"/>
      <c r="P1113" s="99"/>
      <c r="Q1113" s="99"/>
      <c r="R1113" s="99"/>
      <c r="S1113" s="99"/>
      <c r="T1113" s="99"/>
      <c r="U1113" s="99"/>
      <c r="V1113" s="99"/>
      <c r="W1113" s="99"/>
      <c r="X1113" s="99"/>
      <c r="Y1113" s="99"/>
    </row>
    <row r="1114" ht="15.75" customHeight="1">
      <c r="A1114" s="100" t="s">
        <v>1412</v>
      </c>
      <c r="B1114" s="100"/>
      <c r="C1114" s="100" t="s">
        <v>1439</v>
      </c>
      <c r="D1114" s="100">
        <v>414583.0</v>
      </c>
      <c r="E1114" s="100" t="s">
        <v>1290</v>
      </c>
      <c r="F1114" s="102" t="s">
        <v>837</v>
      </c>
      <c r="G1114" s="100" t="s">
        <v>803</v>
      </c>
      <c r="H1114" s="100" t="s">
        <v>838</v>
      </c>
      <c r="I1114" s="103">
        <v>0.4375</v>
      </c>
      <c r="J1114" s="103">
        <v>0.4791666666666667</v>
      </c>
      <c r="K1114" s="100" t="s">
        <v>1432</v>
      </c>
      <c r="L1114" s="100" t="s">
        <v>1430</v>
      </c>
      <c r="N1114" s="100"/>
      <c r="O1114" s="99"/>
      <c r="P1114" s="99"/>
      <c r="Q1114" s="99"/>
      <c r="R1114" s="99"/>
      <c r="S1114" s="99"/>
      <c r="T1114" s="99"/>
      <c r="U1114" s="99"/>
      <c r="V1114" s="99"/>
      <c r="W1114" s="99"/>
      <c r="X1114" s="99"/>
      <c r="Y1114" s="99"/>
    </row>
    <row r="1115" ht="15.75" customHeight="1">
      <c r="A1115" s="100" t="s">
        <v>1412</v>
      </c>
      <c r="B1115" s="100"/>
      <c r="C1115" s="100" t="s">
        <v>1440</v>
      </c>
      <c r="D1115" s="100">
        <v>411593.0</v>
      </c>
      <c r="E1115" s="100" t="s">
        <v>1297</v>
      </c>
      <c r="F1115" s="102" t="s">
        <v>837</v>
      </c>
      <c r="G1115" s="100" t="s">
        <v>799</v>
      </c>
      <c r="H1115" s="100" t="s">
        <v>838</v>
      </c>
      <c r="I1115" s="103">
        <v>0.5104166666666666</v>
      </c>
      <c r="J1115" s="103">
        <v>0.5520833333333334</v>
      </c>
      <c r="K1115" s="100" t="s">
        <v>1414</v>
      </c>
      <c r="L1115" s="100" t="s">
        <v>1417</v>
      </c>
      <c r="N1115" s="100"/>
      <c r="O1115" s="99"/>
      <c r="P1115" s="99"/>
      <c r="Q1115" s="99"/>
      <c r="R1115" s="99"/>
      <c r="S1115" s="99"/>
      <c r="T1115" s="99"/>
      <c r="U1115" s="99"/>
      <c r="V1115" s="99"/>
      <c r="W1115" s="99"/>
      <c r="X1115" s="99"/>
      <c r="Y1115" s="99"/>
    </row>
    <row r="1116" ht="15.75" customHeight="1">
      <c r="A1116" s="100" t="s">
        <v>1412</v>
      </c>
      <c r="B1116" s="100"/>
      <c r="C1116" s="100" t="s">
        <v>1445</v>
      </c>
      <c r="D1116" s="100">
        <v>411829.0</v>
      </c>
      <c r="E1116" s="100" t="s">
        <v>1297</v>
      </c>
      <c r="F1116" s="102" t="s">
        <v>837</v>
      </c>
      <c r="G1116" s="100" t="s">
        <v>799</v>
      </c>
      <c r="H1116" s="100" t="s">
        <v>838</v>
      </c>
      <c r="I1116" s="103">
        <v>0.5104166666666666</v>
      </c>
      <c r="J1116" s="103">
        <v>0.5520833333333334</v>
      </c>
      <c r="K1116" s="100" t="s">
        <v>1414</v>
      </c>
      <c r="L1116" s="100" t="s">
        <v>1419</v>
      </c>
      <c r="N1116" s="100"/>
      <c r="O1116" s="99"/>
      <c r="P1116" s="99"/>
      <c r="Q1116" s="99"/>
      <c r="R1116" s="99"/>
      <c r="S1116" s="99"/>
      <c r="T1116" s="99"/>
      <c r="U1116" s="99"/>
      <c r="V1116" s="99"/>
      <c r="W1116" s="99"/>
      <c r="X1116" s="99"/>
      <c r="Y1116" s="99"/>
    </row>
    <row r="1117" ht="15.75" customHeight="1">
      <c r="A1117" s="100" t="s">
        <v>1412</v>
      </c>
      <c r="B1117" s="100"/>
      <c r="C1117" s="100" t="s">
        <v>1442</v>
      </c>
      <c r="D1117" s="100">
        <v>411598.0</v>
      </c>
      <c r="E1117" s="100" t="s">
        <v>1290</v>
      </c>
      <c r="F1117" s="102" t="s">
        <v>837</v>
      </c>
      <c r="G1117" s="100" t="s">
        <v>799</v>
      </c>
      <c r="H1117" s="100" t="s">
        <v>838</v>
      </c>
      <c r="I1117" s="103">
        <v>0.5520833333333334</v>
      </c>
      <c r="J1117" s="103">
        <v>0.59375</v>
      </c>
      <c r="K1117" s="100" t="s">
        <v>1414</v>
      </c>
      <c r="L1117" s="100" t="s">
        <v>1417</v>
      </c>
      <c r="N1117" s="100"/>
      <c r="O1117" s="99"/>
      <c r="P1117" s="99"/>
      <c r="Q1117" s="99"/>
      <c r="R1117" s="99"/>
      <c r="S1117" s="99"/>
      <c r="T1117" s="99"/>
      <c r="U1117" s="99"/>
      <c r="V1117" s="99"/>
      <c r="W1117" s="99"/>
      <c r="X1117" s="99"/>
      <c r="Y1117" s="99"/>
    </row>
    <row r="1118" ht="15.75" customHeight="1">
      <c r="A1118" s="100" t="s">
        <v>1412</v>
      </c>
      <c r="B1118" s="100"/>
      <c r="C1118" s="100" t="s">
        <v>1439</v>
      </c>
      <c r="D1118" s="100">
        <v>411830.0</v>
      </c>
      <c r="E1118" s="100" t="s">
        <v>1290</v>
      </c>
      <c r="F1118" s="102" t="s">
        <v>837</v>
      </c>
      <c r="G1118" s="100" t="s">
        <v>799</v>
      </c>
      <c r="H1118" s="100" t="s">
        <v>838</v>
      </c>
      <c r="I1118" s="103">
        <v>0.5520833333333334</v>
      </c>
      <c r="J1118" s="103">
        <v>0.59375</v>
      </c>
      <c r="K1118" s="100" t="s">
        <v>1414</v>
      </c>
      <c r="L1118" s="100" t="s">
        <v>1419</v>
      </c>
      <c r="N1118" s="100"/>
      <c r="O1118" s="99"/>
      <c r="P1118" s="99"/>
      <c r="Q1118" s="99"/>
      <c r="R1118" s="99"/>
      <c r="S1118" s="99"/>
      <c r="T1118" s="99"/>
      <c r="U1118" s="99"/>
      <c r="V1118" s="99"/>
      <c r="W1118" s="99"/>
      <c r="X1118" s="99"/>
      <c r="Y1118" s="99"/>
    </row>
    <row r="1119" ht="15.75" customHeight="1">
      <c r="A1119" s="100" t="s">
        <v>1412</v>
      </c>
      <c r="B1119" s="100"/>
      <c r="C1119" s="100" t="s">
        <v>1444</v>
      </c>
      <c r="D1119" s="100">
        <v>411603.0</v>
      </c>
      <c r="E1119" s="100" t="s">
        <v>979</v>
      </c>
      <c r="F1119" s="102" t="s">
        <v>837</v>
      </c>
      <c r="G1119" s="100" t="s">
        <v>799</v>
      </c>
      <c r="H1119" s="100" t="s">
        <v>838</v>
      </c>
      <c r="I1119" s="103">
        <v>0.59375</v>
      </c>
      <c r="J1119" s="103">
        <v>0.6354166666666666</v>
      </c>
      <c r="K1119" s="100" t="s">
        <v>1414</v>
      </c>
      <c r="L1119" s="100" t="s">
        <v>1417</v>
      </c>
      <c r="N1119" s="100"/>
      <c r="O1119" s="99"/>
      <c r="P1119" s="99"/>
      <c r="Q1119" s="99"/>
      <c r="R1119" s="99"/>
      <c r="S1119" s="99"/>
      <c r="T1119" s="99"/>
      <c r="U1119" s="99"/>
      <c r="V1119" s="99"/>
      <c r="W1119" s="99"/>
      <c r="X1119" s="99"/>
      <c r="Y1119" s="99"/>
    </row>
    <row r="1120" ht="15.75" customHeight="1">
      <c r="A1120" s="100" t="s">
        <v>1412</v>
      </c>
      <c r="B1120" s="100"/>
      <c r="C1120" s="100" t="s">
        <v>1441</v>
      </c>
      <c r="D1120" s="100">
        <v>411834.0</v>
      </c>
      <c r="E1120" s="100" t="s">
        <v>979</v>
      </c>
      <c r="F1120" s="102" t="s">
        <v>837</v>
      </c>
      <c r="G1120" s="100" t="s">
        <v>799</v>
      </c>
      <c r="H1120" s="100" t="s">
        <v>838</v>
      </c>
      <c r="I1120" s="103">
        <v>0.59375</v>
      </c>
      <c r="J1120" s="103">
        <v>0.6354166666666666</v>
      </c>
      <c r="K1120" s="100" t="s">
        <v>1414</v>
      </c>
      <c r="L1120" s="100" t="s">
        <v>1419</v>
      </c>
      <c r="N1120" s="100"/>
      <c r="O1120" s="99"/>
      <c r="P1120" s="99"/>
      <c r="Q1120" s="99"/>
      <c r="R1120" s="99"/>
      <c r="S1120" s="99"/>
      <c r="T1120" s="99"/>
      <c r="U1120" s="99"/>
      <c r="V1120" s="99"/>
      <c r="W1120" s="99"/>
      <c r="X1120" s="99"/>
      <c r="Y1120" s="99"/>
    </row>
    <row r="1121" ht="15.75" customHeight="1">
      <c r="A1121" s="100" t="s">
        <v>1412</v>
      </c>
      <c r="B1121" s="100"/>
      <c r="C1121" s="100" t="s">
        <v>1440</v>
      </c>
      <c r="D1121" s="100">
        <v>413202.0</v>
      </c>
      <c r="E1121" s="100" t="s">
        <v>1297</v>
      </c>
      <c r="F1121" s="102" t="s">
        <v>810</v>
      </c>
      <c r="G1121" s="100" t="s">
        <v>803</v>
      </c>
      <c r="H1121" s="100" t="s">
        <v>811</v>
      </c>
      <c r="I1121" s="103">
        <v>0.7083333333333334</v>
      </c>
      <c r="J1121" s="103">
        <v>0.75</v>
      </c>
      <c r="K1121" s="100" t="s">
        <v>1432</v>
      </c>
      <c r="L1121" s="100" t="s">
        <v>1434</v>
      </c>
      <c r="N1121" s="100"/>
      <c r="O1121" s="99"/>
      <c r="P1121" s="99"/>
      <c r="Q1121" s="99"/>
      <c r="R1121" s="99"/>
      <c r="S1121" s="99"/>
      <c r="T1121" s="99"/>
      <c r="U1121" s="99"/>
      <c r="V1121" s="99"/>
      <c r="W1121" s="99"/>
      <c r="X1121" s="99"/>
      <c r="Y1121" s="99"/>
    </row>
    <row r="1122" ht="15.75" customHeight="1">
      <c r="A1122" s="100" t="s">
        <v>1412</v>
      </c>
      <c r="B1122" s="100"/>
      <c r="C1122" s="100" t="s">
        <v>1440</v>
      </c>
      <c r="D1122" s="100">
        <v>411204.0</v>
      </c>
      <c r="E1122" s="100" t="s">
        <v>1297</v>
      </c>
      <c r="F1122" s="102" t="s">
        <v>810</v>
      </c>
      <c r="G1122" s="100" t="s">
        <v>803</v>
      </c>
      <c r="H1122" s="100" t="s">
        <v>811</v>
      </c>
      <c r="I1122" s="103">
        <v>0.7395833333333334</v>
      </c>
      <c r="J1122" s="103">
        <v>0.78125</v>
      </c>
      <c r="K1122" s="100" t="s">
        <v>1432</v>
      </c>
      <c r="L1122" s="100" t="s">
        <v>1417</v>
      </c>
      <c r="N1122" s="100"/>
      <c r="O1122" s="99"/>
      <c r="P1122" s="99"/>
      <c r="Q1122" s="99"/>
      <c r="R1122" s="99"/>
      <c r="S1122" s="99"/>
      <c r="T1122" s="99"/>
      <c r="U1122" s="99"/>
      <c r="V1122" s="99"/>
      <c r="W1122" s="99"/>
      <c r="X1122" s="99"/>
      <c r="Y1122" s="99"/>
    </row>
    <row r="1123" ht="15.75" customHeight="1">
      <c r="A1123" s="100" t="s">
        <v>1412</v>
      </c>
      <c r="B1123" s="100"/>
      <c r="C1123" s="100" t="s">
        <v>1442</v>
      </c>
      <c r="D1123" s="100">
        <v>411209.0</v>
      </c>
      <c r="E1123" s="100" t="s">
        <v>1290</v>
      </c>
      <c r="F1123" s="102" t="s">
        <v>810</v>
      </c>
      <c r="G1123" s="100" t="s">
        <v>803</v>
      </c>
      <c r="H1123" s="100" t="s">
        <v>811</v>
      </c>
      <c r="I1123" s="103">
        <v>0.7395833333333334</v>
      </c>
      <c r="J1123" s="103">
        <v>0.78125</v>
      </c>
      <c r="K1123" s="100" t="s">
        <v>1432</v>
      </c>
      <c r="L1123" s="100" t="s">
        <v>1417</v>
      </c>
      <c r="N1123" s="100"/>
      <c r="O1123" s="99"/>
      <c r="P1123" s="99"/>
      <c r="Q1123" s="99"/>
      <c r="R1123" s="99"/>
      <c r="S1123" s="99"/>
      <c r="T1123" s="99"/>
      <c r="U1123" s="99"/>
      <c r="V1123" s="99"/>
      <c r="W1123" s="99"/>
      <c r="X1123" s="99"/>
      <c r="Y1123" s="99"/>
    </row>
    <row r="1124" ht="15.75" customHeight="1">
      <c r="A1124" s="100" t="s">
        <v>1412</v>
      </c>
      <c r="B1124" s="100"/>
      <c r="C1124" s="100" t="s">
        <v>1444</v>
      </c>
      <c r="D1124" s="100">
        <v>411214.0</v>
      </c>
      <c r="E1124" s="100" t="s">
        <v>979</v>
      </c>
      <c r="F1124" s="102" t="s">
        <v>810</v>
      </c>
      <c r="G1124" s="100" t="s">
        <v>803</v>
      </c>
      <c r="H1124" s="100" t="s">
        <v>811</v>
      </c>
      <c r="I1124" s="103">
        <v>0.7395833333333334</v>
      </c>
      <c r="J1124" s="103">
        <v>0.78125</v>
      </c>
      <c r="K1124" s="100" t="s">
        <v>1432</v>
      </c>
      <c r="L1124" s="100" t="s">
        <v>1417</v>
      </c>
      <c r="N1124" s="100"/>
      <c r="O1124" s="99"/>
      <c r="P1124" s="99"/>
      <c r="Q1124" s="99"/>
      <c r="R1124" s="99"/>
      <c r="S1124" s="99"/>
      <c r="T1124" s="99"/>
      <c r="U1124" s="99"/>
      <c r="V1124" s="99"/>
      <c r="W1124" s="99"/>
      <c r="X1124" s="99"/>
      <c r="Y1124" s="99"/>
    </row>
    <row r="1125" ht="15.75" customHeight="1">
      <c r="A1125" s="100" t="s">
        <v>1412</v>
      </c>
      <c r="B1125" s="100"/>
      <c r="C1125" s="100" t="s">
        <v>1445</v>
      </c>
      <c r="D1125" s="100">
        <v>444739.0</v>
      </c>
      <c r="E1125" s="100" t="s">
        <v>1297</v>
      </c>
      <c r="F1125" s="102" t="s">
        <v>810</v>
      </c>
      <c r="G1125" s="100" t="s">
        <v>803</v>
      </c>
      <c r="H1125" s="100" t="s">
        <v>811</v>
      </c>
      <c r="I1125" s="103">
        <v>0.7395833333333334</v>
      </c>
      <c r="J1125" s="103">
        <v>0.78125</v>
      </c>
      <c r="K1125" s="100" t="s">
        <v>1432</v>
      </c>
      <c r="L1125" s="100" t="s">
        <v>1419</v>
      </c>
      <c r="N1125" s="100"/>
      <c r="O1125" s="99"/>
      <c r="P1125" s="99"/>
      <c r="Q1125" s="99"/>
      <c r="R1125" s="99"/>
      <c r="S1125" s="99"/>
      <c r="T1125" s="99"/>
      <c r="U1125" s="99"/>
      <c r="V1125" s="99"/>
      <c r="W1125" s="99"/>
      <c r="X1125" s="99"/>
      <c r="Y1125" s="99"/>
    </row>
    <row r="1126" ht="15.75" customHeight="1">
      <c r="A1126" s="100" t="s">
        <v>1412</v>
      </c>
      <c r="B1126" s="100"/>
      <c r="C1126" s="100" t="s">
        <v>1439</v>
      </c>
      <c r="D1126" s="100">
        <v>411221.0</v>
      </c>
      <c r="E1126" s="100" t="s">
        <v>1290</v>
      </c>
      <c r="F1126" s="102" t="s">
        <v>810</v>
      </c>
      <c r="G1126" s="100" t="s">
        <v>803</v>
      </c>
      <c r="H1126" s="100" t="s">
        <v>811</v>
      </c>
      <c r="I1126" s="103">
        <v>0.7395833333333334</v>
      </c>
      <c r="J1126" s="103">
        <v>0.78125</v>
      </c>
      <c r="K1126" s="100" t="s">
        <v>1432</v>
      </c>
      <c r="L1126" s="100" t="s">
        <v>1419</v>
      </c>
      <c r="N1126" s="100"/>
      <c r="O1126" s="99"/>
      <c r="P1126" s="99"/>
      <c r="Q1126" s="99"/>
      <c r="R1126" s="99"/>
      <c r="S1126" s="99"/>
      <c r="T1126" s="99"/>
      <c r="U1126" s="99"/>
      <c r="V1126" s="99"/>
      <c r="W1126" s="99"/>
      <c r="X1126" s="99"/>
      <c r="Y1126" s="99"/>
    </row>
    <row r="1127" ht="15.75" customHeight="1">
      <c r="A1127" s="100" t="s">
        <v>1412</v>
      </c>
      <c r="B1127" s="100"/>
      <c r="C1127" s="100" t="s">
        <v>1441</v>
      </c>
      <c r="D1127" s="100">
        <v>411227.0</v>
      </c>
      <c r="E1127" s="100" t="s">
        <v>979</v>
      </c>
      <c r="F1127" s="102" t="s">
        <v>810</v>
      </c>
      <c r="G1127" s="100" t="s">
        <v>803</v>
      </c>
      <c r="H1127" s="100" t="s">
        <v>811</v>
      </c>
      <c r="I1127" s="103">
        <v>0.7395833333333334</v>
      </c>
      <c r="J1127" s="103">
        <v>0.78125</v>
      </c>
      <c r="K1127" s="100" t="s">
        <v>1432</v>
      </c>
      <c r="L1127" s="100" t="s">
        <v>1419</v>
      </c>
      <c r="N1127" s="100"/>
      <c r="O1127" s="99"/>
      <c r="P1127" s="99"/>
      <c r="Q1127" s="99"/>
      <c r="R1127" s="99"/>
      <c r="S1127" s="99"/>
      <c r="T1127" s="99"/>
      <c r="U1127" s="99"/>
      <c r="V1127" s="99"/>
      <c r="W1127" s="99"/>
      <c r="X1127" s="99"/>
      <c r="Y1127" s="99"/>
    </row>
    <row r="1128" ht="15.75" customHeight="1">
      <c r="A1128" s="100" t="s">
        <v>1412</v>
      </c>
      <c r="B1128" s="100"/>
      <c r="C1128" s="100" t="s">
        <v>1442</v>
      </c>
      <c r="D1128" s="100">
        <v>413208.0</v>
      </c>
      <c r="E1128" s="100" t="s">
        <v>1290</v>
      </c>
      <c r="F1128" s="102" t="s">
        <v>810</v>
      </c>
      <c r="G1128" s="100" t="s">
        <v>803</v>
      </c>
      <c r="H1128" s="100" t="s">
        <v>811</v>
      </c>
      <c r="I1128" s="103">
        <v>0.75</v>
      </c>
      <c r="J1128" s="103">
        <v>0.7916666666666666</v>
      </c>
      <c r="K1128" s="100" t="s">
        <v>1432</v>
      </c>
      <c r="L1128" s="100" t="s">
        <v>1434</v>
      </c>
      <c r="N1128" s="100"/>
      <c r="O1128" s="99"/>
      <c r="P1128" s="99"/>
      <c r="Q1128" s="99"/>
      <c r="R1128" s="99"/>
      <c r="S1128" s="99"/>
      <c r="T1128" s="99"/>
      <c r="U1128" s="99"/>
      <c r="V1128" s="99"/>
      <c r="W1128" s="99"/>
      <c r="X1128" s="99"/>
      <c r="Y1128" s="99"/>
    </row>
    <row r="1129" ht="15.75" customHeight="1">
      <c r="A1129" s="100" t="s">
        <v>1412</v>
      </c>
      <c r="B1129" s="100"/>
      <c r="C1129" s="100" t="s">
        <v>1442</v>
      </c>
      <c r="D1129" s="100">
        <v>414417.0</v>
      </c>
      <c r="E1129" s="100" t="s">
        <v>1290</v>
      </c>
      <c r="F1129" s="102" t="s">
        <v>810</v>
      </c>
      <c r="G1129" s="100" t="s">
        <v>803</v>
      </c>
      <c r="H1129" s="100" t="s">
        <v>811</v>
      </c>
      <c r="I1129" s="103">
        <v>0.75</v>
      </c>
      <c r="J1129" s="103">
        <v>0.7916666666666666</v>
      </c>
      <c r="K1129" s="100" t="s">
        <v>1432</v>
      </c>
      <c r="L1129" s="100" t="s">
        <v>1430</v>
      </c>
      <c r="N1129" s="100"/>
      <c r="O1129" s="99"/>
      <c r="P1129" s="99"/>
      <c r="Q1129" s="99"/>
      <c r="R1129" s="99"/>
      <c r="S1129" s="99"/>
      <c r="T1129" s="99"/>
      <c r="U1129" s="99"/>
      <c r="V1129" s="99"/>
      <c r="W1129" s="99"/>
      <c r="X1129" s="99"/>
      <c r="Y1129" s="99"/>
    </row>
    <row r="1130" ht="15.75" customHeight="1">
      <c r="A1130" s="100" t="s">
        <v>1412</v>
      </c>
      <c r="B1130" s="100"/>
      <c r="C1130" s="100" t="s">
        <v>1440</v>
      </c>
      <c r="D1130" s="100">
        <v>411231.0</v>
      </c>
      <c r="E1130" s="100" t="s">
        <v>1297</v>
      </c>
      <c r="F1130" s="102" t="s">
        <v>810</v>
      </c>
      <c r="G1130" s="100" t="s">
        <v>803</v>
      </c>
      <c r="H1130" s="100" t="s">
        <v>811</v>
      </c>
      <c r="I1130" s="103">
        <v>0.7604166666666666</v>
      </c>
      <c r="J1130" s="103">
        <v>0.8020833333333334</v>
      </c>
      <c r="K1130" s="100" t="s">
        <v>1432</v>
      </c>
      <c r="L1130" s="100" t="s">
        <v>1298</v>
      </c>
      <c r="N1130" s="100"/>
      <c r="O1130" s="99"/>
      <c r="P1130" s="99"/>
      <c r="Q1130" s="99"/>
      <c r="R1130" s="99"/>
      <c r="S1130" s="99"/>
      <c r="T1130" s="99"/>
      <c r="U1130" s="99"/>
      <c r="V1130" s="99"/>
      <c r="W1130" s="99"/>
      <c r="X1130" s="99"/>
      <c r="Y1130" s="99"/>
    </row>
    <row r="1131" ht="15.75" customHeight="1">
      <c r="A1131" s="100" t="s">
        <v>1412</v>
      </c>
      <c r="B1131" s="100"/>
      <c r="C1131" s="100" t="s">
        <v>1445</v>
      </c>
      <c r="D1131" s="100">
        <v>411271.0</v>
      </c>
      <c r="E1131" s="100" t="s">
        <v>1297</v>
      </c>
      <c r="F1131" s="102" t="s">
        <v>810</v>
      </c>
      <c r="G1131" s="100" t="s">
        <v>803</v>
      </c>
      <c r="H1131" s="100" t="s">
        <v>811</v>
      </c>
      <c r="I1131" s="103">
        <v>0.7604166666666666</v>
      </c>
      <c r="J1131" s="103">
        <v>0.8020833333333334</v>
      </c>
      <c r="K1131" s="100" t="s">
        <v>1432</v>
      </c>
      <c r="L1131" s="100" t="s">
        <v>1300</v>
      </c>
      <c r="N1131" s="100"/>
      <c r="O1131" s="99"/>
      <c r="P1131" s="99"/>
      <c r="Q1131" s="99"/>
      <c r="R1131" s="99"/>
      <c r="S1131" s="99"/>
      <c r="T1131" s="99"/>
      <c r="U1131" s="99"/>
      <c r="V1131" s="99"/>
      <c r="W1131" s="99"/>
      <c r="X1131" s="99"/>
      <c r="Y1131" s="99"/>
    </row>
    <row r="1132" ht="15.75" customHeight="1">
      <c r="A1132" s="100" t="s">
        <v>1412</v>
      </c>
      <c r="B1132" s="100"/>
      <c r="C1132" s="100" t="s">
        <v>1440</v>
      </c>
      <c r="D1132" s="100">
        <v>423826.0</v>
      </c>
      <c r="E1132" s="100" t="s">
        <v>1297</v>
      </c>
      <c r="F1132" s="102" t="s">
        <v>810</v>
      </c>
      <c r="G1132" s="100" t="s">
        <v>803</v>
      </c>
      <c r="H1132" s="100" t="s">
        <v>811</v>
      </c>
      <c r="I1132" s="103">
        <v>0.7708333333333334</v>
      </c>
      <c r="J1132" s="103">
        <v>0.8125</v>
      </c>
      <c r="K1132" s="100" t="s">
        <v>1432</v>
      </c>
      <c r="L1132" s="100" t="s">
        <v>1415</v>
      </c>
      <c r="N1132" s="100"/>
      <c r="O1132" s="99"/>
      <c r="P1132" s="99"/>
      <c r="Q1132" s="99"/>
      <c r="R1132" s="99"/>
      <c r="S1132" s="99"/>
      <c r="T1132" s="99"/>
      <c r="U1132" s="99"/>
      <c r="V1132" s="99"/>
      <c r="W1132" s="99"/>
      <c r="X1132" s="99"/>
      <c r="Y1132" s="99"/>
    </row>
    <row r="1133" ht="15.75" customHeight="1">
      <c r="A1133" s="100" t="s">
        <v>1412</v>
      </c>
      <c r="B1133" s="100"/>
      <c r="C1133" s="100" t="s">
        <v>1444</v>
      </c>
      <c r="D1133" s="100">
        <v>413216.0</v>
      </c>
      <c r="E1133" s="100" t="s">
        <v>979</v>
      </c>
      <c r="F1133" s="102" t="s">
        <v>810</v>
      </c>
      <c r="G1133" s="100" t="s">
        <v>803</v>
      </c>
      <c r="H1133" s="100" t="s">
        <v>811</v>
      </c>
      <c r="I1133" s="103">
        <v>0.7916666666666666</v>
      </c>
      <c r="J1133" s="103">
        <v>0.8333333333333334</v>
      </c>
      <c r="K1133" s="100" t="s">
        <v>1432</v>
      </c>
      <c r="L1133" s="100" t="s">
        <v>1434</v>
      </c>
      <c r="N1133" s="100"/>
      <c r="O1133" s="99"/>
      <c r="P1133" s="99"/>
      <c r="Q1133" s="99"/>
      <c r="R1133" s="99"/>
      <c r="S1133" s="99"/>
      <c r="T1133" s="99"/>
      <c r="U1133" s="99"/>
      <c r="V1133" s="99"/>
      <c r="W1133" s="99"/>
      <c r="X1133" s="99"/>
      <c r="Y1133" s="99"/>
    </row>
    <row r="1134" ht="15.75" customHeight="1">
      <c r="A1134" s="100" t="s">
        <v>1412</v>
      </c>
      <c r="B1134" s="100"/>
      <c r="C1134" s="100" t="s">
        <v>1444</v>
      </c>
      <c r="D1134" s="100">
        <v>414459.0</v>
      </c>
      <c r="E1134" s="100" t="s">
        <v>979</v>
      </c>
      <c r="F1134" s="102" t="s">
        <v>810</v>
      </c>
      <c r="G1134" s="100" t="s">
        <v>803</v>
      </c>
      <c r="H1134" s="100" t="s">
        <v>811</v>
      </c>
      <c r="I1134" s="103">
        <v>0.7916666666666666</v>
      </c>
      <c r="J1134" s="103">
        <v>0.8333333333333334</v>
      </c>
      <c r="K1134" s="100" t="s">
        <v>1432</v>
      </c>
      <c r="L1134" s="100" t="s">
        <v>1430</v>
      </c>
      <c r="N1134" s="100"/>
      <c r="O1134" s="99"/>
      <c r="P1134" s="99"/>
      <c r="Q1134" s="99"/>
      <c r="R1134" s="99"/>
      <c r="S1134" s="99"/>
      <c r="T1134" s="99"/>
      <c r="U1134" s="99"/>
      <c r="V1134" s="99"/>
      <c r="W1134" s="99"/>
      <c r="X1134" s="99"/>
      <c r="Y1134" s="99"/>
    </row>
    <row r="1135" ht="15.75" customHeight="1">
      <c r="A1135" s="100" t="s">
        <v>1412</v>
      </c>
      <c r="B1135" s="100"/>
      <c r="C1135" s="100" t="s">
        <v>1441</v>
      </c>
      <c r="D1135" s="100">
        <v>411173.0</v>
      </c>
      <c r="E1135" s="100" t="s">
        <v>979</v>
      </c>
      <c r="F1135" s="102" t="s">
        <v>810</v>
      </c>
      <c r="G1135" s="100" t="s">
        <v>803</v>
      </c>
      <c r="H1135" s="100" t="s">
        <v>811</v>
      </c>
      <c r="I1135" s="103">
        <v>0.7951388888888888</v>
      </c>
      <c r="J1135" s="103">
        <v>0.8368055555555556</v>
      </c>
      <c r="K1135" s="100" t="s">
        <v>1432</v>
      </c>
      <c r="L1135" s="100" t="s">
        <v>1435</v>
      </c>
      <c r="N1135" s="100"/>
      <c r="O1135" s="99"/>
      <c r="P1135" s="99"/>
      <c r="Q1135" s="99"/>
      <c r="R1135" s="99"/>
      <c r="S1135" s="99"/>
      <c r="T1135" s="99"/>
      <c r="U1135" s="99"/>
      <c r="V1135" s="99"/>
      <c r="W1135" s="99"/>
      <c r="X1135" s="99"/>
      <c r="Y1135" s="99"/>
    </row>
    <row r="1136" ht="15.75" customHeight="1">
      <c r="A1136" s="100" t="s">
        <v>1412</v>
      </c>
      <c r="B1136" s="100"/>
      <c r="C1136" s="100" t="s">
        <v>1442</v>
      </c>
      <c r="D1136" s="100">
        <v>411232.0</v>
      </c>
      <c r="E1136" s="100" t="s">
        <v>1290</v>
      </c>
      <c r="F1136" s="102" t="s">
        <v>810</v>
      </c>
      <c r="G1136" s="100" t="s">
        <v>803</v>
      </c>
      <c r="H1136" s="100" t="s">
        <v>811</v>
      </c>
      <c r="I1136" s="103">
        <v>0.8020833333333334</v>
      </c>
      <c r="J1136" s="103">
        <v>0.84375</v>
      </c>
      <c r="K1136" s="100" t="s">
        <v>1432</v>
      </c>
      <c r="L1136" s="100" t="s">
        <v>1298</v>
      </c>
      <c r="N1136" s="100"/>
      <c r="O1136" s="99"/>
      <c r="P1136" s="99"/>
      <c r="Q1136" s="99"/>
      <c r="R1136" s="99"/>
      <c r="S1136" s="99"/>
      <c r="T1136" s="99"/>
      <c r="U1136" s="99"/>
      <c r="V1136" s="99"/>
      <c r="W1136" s="99"/>
      <c r="X1136" s="99"/>
      <c r="Y1136" s="99"/>
    </row>
    <row r="1137" ht="15.75" customHeight="1">
      <c r="A1137" s="100" t="s">
        <v>1412</v>
      </c>
      <c r="B1137" s="100"/>
      <c r="C1137" s="100" t="s">
        <v>1446</v>
      </c>
      <c r="D1137" s="100">
        <v>431499.0</v>
      </c>
      <c r="E1137" s="100" t="s">
        <v>979</v>
      </c>
      <c r="F1137" s="102" t="s">
        <v>1158</v>
      </c>
      <c r="G1137" s="100" t="s">
        <v>1009</v>
      </c>
      <c r="H1137" s="100" t="s">
        <v>811</v>
      </c>
      <c r="I1137" s="103">
        <v>0.8020833333333334</v>
      </c>
      <c r="J1137" s="103">
        <v>0.84375</v>
      </c>
      <c r="K1137" s="100" t="s">
        <v>1432</v>
      </c>
      <c r="L1137" s="100" t="s">
        <v>1437</v>
      </c>
      <c r="N1137" s="100"/>
      <c r="O1137" s="99"/>
      <c r="P1137" s="99"/>
      <c r="Q1137" s="99"/>
      <c r="R1137" s="99"/>
      <c r="S1137" s="99"/>
      <c r="T1137" s="99"/>
      <c r="U1137" s="99"/>
      <c r="V1137" s="99"/>
      <c r="W1137" s="99"/>
      <c r="X1137" s="99"/>
      <c r="Y1137" s="99"/>
    </row>
    <row r="1138" ht="15.75" customHeight="1">
      <c r="A1138" s="100" t="s">
        <v>1412</v>
      </c>
      <c r="B1138" s="100"/>
      <c r="C1138" s="100" t="s">
        <v>1439</v>
      </c>
      <c r="D1138" s="100">
        <v>411280.0</v>
      </c>
      <c r="E1138" s="100" t="s">
        <v>1290</v>
      </c>
      <c r="F1138" s="102" t="s">
        <v>810</v>
      </c>
      <c r="G1138" s="100" t="s">
        <v>803</v>
      </c>
      <c r="H1138" s="100" t="s">
        <v>811</v>
      </c>
      <c r="I1138" s="103">
        <v>0.8020833333333334</v>
      </c>
      <c r="J1138" s="103">
        <v>0.84375</v>
      </c>
      <c r="K1138" s="100" t="s">
        <v>1432</v>
      </c>
      <c r="L1138" s="100" t="s">
        <v>1300</v>
      </c>
      <c r="N1138" s="100"/>
      <c r="O1138" s="99"/>
      <c r="P1138" s="99"/>
      <c r="Q1138" s="99"/>
      <c r="R1138" s="99"/>
      <c r="S1138" s="99"/>
      <c r="T1138" s="99"/>
      <c r="U1138" s="99"/>
      <c r="V1138" s="99"/>
      <c r="W1138" s="99"/>
      <c r="X1138" s="99"/>
      <c r="Y1138" s="99"/>
    </row>
    <row r="1139" ht="15.75" customHeight="1">
      <c r="A1139" s="100" t="s">
        <v>1412</v>
      </c>
      <c r="B1139" s="100"/>
      <c r="C1139" s="100" t="s">
        <v>1445</v>
      </c>
      <c r="D1139" s="100">
        <v>423838.0</v>
      </c>
      <c r="E1139" s="100" t="s">
        <v>1297</v>
      </c>
      <c r="F1139" s="102" t="s">
        <v>810</v>
      </c>
      <c r="G1139" s="100" t="s">
        <v>803</v>
      </c>
      <c r="H1139" s="100" t="s">
        <v>811</v>
      </c>
      <c r="I1139" s="103">
        <v>0.8125</v>
      </c>
      <c r="J1139" s="103">
        <v>0.8541666666666666</v>
      </c>
      <c r="K1139" s="100" t="s">
        <v>1432</v>
      </c>
      <c r="L1139" s="100" t="s">
        <v>1415</v>
      </c>
      <c r="N1139" s="100"/>
      <c r="O1139" s="99"/>
      <c r="P1139" s="99"/>
      <c r="Q1139" s="99"/>
      <c r="R1139" s="99"/>
      <c r="S1139" s="99"/>
      <c r="T1139" s="99"/>
      <c r="U1139" s="99"/>
      <c r="V1139" s="99"/>
      <c r="W1139" s="99"/>
      <c r="X1139" s="99"/>
      <c r="Y1139" s="99"/>
    </row>
    <row r="1140" ht="15.75" customHeight="1">
      <c r="A1140" s="100" t="s">
        <v>1412</v>
      </c>
      <c r="B1140" s="100"/>
      <c r="C1140" s="100" t="s">
        <v>1444</v>
      </c>
      <c r="D1140" s="100">
        <v>411263.0</v>
      </c>
      <c r="E1140" s="100" t="s">
        <v>979</v>
      </c>
      <c r="F1140" s="102" t="s">
        <v>810</v>
      </c>
      <c r="G1140" s="100" t="s">
        <v>803</v>
      </c>
      <c r="H1140" s="100" t="s">
        <v>811</v>
      </c>
      <c r="I1140" s="103">
        <v>0.84375</v>
      </c>
      <c r="J1140" s="103">
        <v>0.8854166666666666</v>
      </c>
      <c r="K1140" s="100" t="s">
        <v>1432</v>
      </c>
      <c r="L1140" s="100" t="s">
        <v>1298</v>
      </c>
      <c r="N1140" s="100"/>
      <c r="O1140" s="99"/>
      <c r="P1140" s="99"/>
      <c r="Q1140" s="99"/>
      <c r="R1140" s="99"/>
      <c r="S1140" s="99"/>
      <c r="T1140" s="99"/>
      <c r="U1140" s="99"/>
      <c r="V1140" s="99"/>
      <c r="W1140" s="99"/>
      <c r="X1140" s="99"/>
      <c r="Y1140" s="99"/>
    </row>
    <row r="1141" ht="15.75" customHeight="1">
      <c r="A1141" s="100" t="s">
        <v>1412</v>
      </c>
      <c r="B1141" s="100"/>
      <c r="C1141" s="100" t="s">
        <v>1441</v>
      </c>
      <c r="D1141" s="100">
        <v>411287.0</v>
      </c>
      <c r="E1141" s="100" t="s">
        <v>979</v>
      </c>
      <c r="F1141" s="102" t="s">
        <v>810</v>
      </c>
      <c r="G1141" s="100" t="s">
        <v>803</v>
      </c>
      <c r="H1141" s="100" t="s">
        <v>811</v>
      </c>
      <c r="I1141" s="103">
        <v>0.84375</v>
      </c>
      <c r="J1141" s="103">
        <v>0.8854166666666666</v>
      </c>
      <c r="K1141" s="100" t="s">
        <v>1432</v>
      </c>
      <c r="L1141" s="100" t="s">
        <v>1300</v>
      </c>
      <c r="M1141" s="100" t="s">
        <v>1449</v>
      </c>
      <c r="O1141" s="99"/>
      <c r="P1141" s="99"/>
      <c r="Q1141" s="99"/>
      <c r="R1141" s="99"/>
      <c r="S1141" s="99"/>
      <c r="T1141" s="99"/>
      <c r="U1141" s="99"/>
      <c r="V1141" s="99"/>
      <c r="W1141" s="99"/>
      <c r="X1141" s="99"/>
      <c r="Y1141" s="99"/>
    </row>
    <row r="1142" ht="15.75" customHeight="1">
      <c r="A1142" s="100" t="s">
        <v>1412</v>
      </c>
      <c r="B1142" s="100"/>
      <c r="C1142" s="100" t="s">
        <v>1450</v>
      </c>
      <c r="D1142" s="100">
        <v>411349.0</v>
      </c>
      <c r="E1142" s="100" t="s">
        <v>1451</v>
      </c>
      <c r="F1142" s="102" t="s">
        <v>827</v>
      </c>
      <c r="G1142" s="100" t="s">
        <v>799</v>
      </c>
      <c r="H1142" s="100" t="s">
        <v>828</v>
      </c>
      <c r="I1142" s="103">
        <v>0.8333333333333334</v>
      </c>
      <c r="J1142" s="103">
        <v>0.875</v>
      </c>
      <c r="K1142" s="100" t="s">
        <v>1452</v>
      </c>
      <c r="L1142" s="100" t="s">
        <v>1298</v>
      </c>
      <c r="M1142" s="100" t="s">
        <v>1453</v>
      </c>
      <c r="N1142" s="100"/>
      <c r="O1142" s="99"/>
      <c r="P1142" s="99"/>
      <c r="Q1142" s="99"/>
      <c r="R1142" s="99"/>
      <c r="S1142" s="99"/>
      <c r="T1142" s="99"/>
      <c r="U1142" s="99"/>
      <c r="V1142" s="99"/>
      <c r="W1142" s="99"/>
      <c r="X1142" s="99"/>
      <c r="Y1142" s="99"/>
    </row>
    <row r="1143" ht="15.75" customHeight="1">
      <c r="A1143" s="100" t="s">
        <v>1412</v>
      </c>
      <c r="B1143" s="100"/>
      <c r="C1143" s="100" t="s">
        <v>1454</v>
      </c>
      <c r="D1143" s="100">
        <v>411470.0</v>
      </c>
      <c r="E1143" s="100" t="s">
        <v>809</v>
      </c>
      <c r="F1143" s="102" t="s">
        <v>833</v>
      </c>
      <c r="G1143" s="100" t="s">
        <v>803</v>
      </c>
      <c r="H1143" s="100" t="s">
        <v>834</v>
      </c>
      <c r="I1143" s="103">
        <v>0.78125</v>
      </c>
      <c r="J1143" s="103">
        <v>0.8229166666666666</v>
      </c>
      <c r="K1143" s="100" t="s">
        <v>1432</v>
      </c>
      <c r="L1143" s="100" t="s">
        <v>1277</v>
      </c>
      <c r="N1143" s="100"/>
      <c r="O1143" s="99"/>
      <c r="P1143" s="99"/>
      <c r="Q1143" s="99"/>
      <c r="R1143" s="99"/>
      <c r="S1143" s="99"/>
      <c r="T1143" s="99"/>
      <c r="U1143" s="99"/>
      <c r="V1143" s="99"/>
      <c r="W1143" s="99"/>
      <c r="X1143" s="99"/>
      <c r="Y1143" s="99"/>
    </row>
    <row r="1144" ht="15.75" customHeight="1">
      <c r="A1144" s="100" t="s">
        <v>1412</v>
      </c>
      <c r="B1144" s="100"/>
      <c r="C1144" s="100" t="s">
        <v>1454</v>
      </c>
      <c r="D1144" s="100">
        <v>416957.0</v>
      </c>
      <c r="E1144" s="100" t="s">
        <v>809</v>
      </c>
      <c r="F1144" s="102" t="s">
        <v>837</v>
      </c>
      <c r="G1144" s="100" t="s">
        <v>799</v>
      </c>
      <c r="H1144" s="100" t="s">
        <v>838</v>
      </c>
      <c r="I1144" s="103">
        <v>0.7083333333333334</v>
      </c>
      <c r="J1144" s="103">
        <v>0.75</v>
      </c>
      <c r="K1144" s="100" t="s">
        <v>1414</v>
      </c>
      <c r="L1144" s="100" t="s">
        <v>1455</v>
      </c>
      <c r="M1144" s="100" t="s">
        <v>1456</v>
      </c>
      <c r="N1144" s="100"/>
      <c r="O1144" s="99"/>
      <c r="P1144" s="99"/>
      <c r="Q1144" s="99"/>
      <c r="R1144" s="99"/>
      <c r="S1144" s="99"/>
      <c r="T1144" s="99"/>
      <c r="U1144" s="99"/>
      <c r="V1144" s="99"/>
      <c r="W1144" s="99"/>
      <c r="X1144" s="99"/>
      <c r="Y1144" s="99"/>
    </row>
    <row r="1145" ht="15.75" customHeight="1">
      <c r="A1145" s="100" t="s">
        <v>1412</v>
      </c>
      <c r="B1145" s="100"/>
      <c r="C1145" s="100" t="s">
        <v>1457</v>
      </c>
      <c r="D1145" s="100">
        <v>411245.0</v>
      </c>
      <c r="E1145" s="100" t="s">
        <v>797</v>
      </c>
      <c r="F1145" s="102" t="s">
        <v>821</v>
      </c>
      <c r="G1145" s="100" t="s">
        <v>799</v>
      </c>
      <c r="H1145" s="100" t="s">
        <v>822</v>
      </c>
      <c r="I1145" s="103">
        <v>0.5069444444444444</v>
      </c>
      <c r="J1145" s="103">
        <v>0.5486111111111112</v>
      </c>
      <c r="K1145" s="100" t="s">
        <v>1458</v>
      </c>
      <c r="L1145" s="100" t="s">
        <v>1337</v>
      </c>
      <c r="N1145" s="100"/>
      <c r="O1145" s="99"/>
      <c r="P1145" s="99"/>
      <c r="Q1145" s="99"/>
      <c r="R1145" s="99"/>
      <c r="S1145" s="99"/>
      <c r="T1145" s="99"/>
      <c r="U1145" s="99"/>
      <c r="V1145" s="99"/>
      <c r="W1145" s="99"/>
      <c r="X1145" s="99"/>
      <c r="Y1145" s="99"/>
    </row>
    <row r="1146" ht="15.75" customHeight="1">
      <c r="A1146" s="100" t="s">
        <v>1412</v>
      </c>
      <c r="B1146" s="100"/>
      <c r="C1146" s="100" t="s">
        <v>1457</v>
      </c>
      <c r="D1146" s="100">
        <v>411246.0</v>
      </c>
      <c r="E1146" s="100" t="s">
        <v>797</v>
      </c>
      <c r="F1146" s="102" t="s">
        <v>821</v>
      </c>
      <c r="G1146" s="100" t="s">
        <v>799</v>
      </c>
      <c r="H1146" s="100" t="s">
        <v>822</v>
      </c>
      <c r="I1146" s="103">
        <v>0.5555555555555556</v>
      </c>
      <c r="J1146" s="103">
        <v>0.5972222222222222</v>
      </c>
      <c r="K1146" s="100" t="s">
        <v>1458</v>
      </c>
      <c r="L1146" s="100" t="s">
        <v>1337</v>
      </c>
      <c r="N1146" s="100"/>
      <c r="O1146" s="99"/>
      <c r="P1146" s="99"/>
      <c r="Q1146" s="99"/>
      <c r="R1146" s="99"/>
      <c r="S1146" s="99"/>
      <c r="T1146" s="99"/>
      <c r="U1146" s="99"/>
      <c r="V1146" s="99"/>
      <c r="W1146" s="99"/>
      <c r="X1146" s="99"/>
      <c r="Y1146" s="99"/>
    </row>
    <row r="1147" ht="15.75" customHeight="1">
      <c r="A1147" s="100" t="s">
        <v>1412</v>
      </c>
      <c r="B1147" s="100"/>
      <c r="C1147" s="100" t="s">
        <v>1459</v>
      </c>
      <c r="D1147" s="100">
        <v>411436.0</v>
      </c>
      <c r="E1147" s="100" t="s">
        <v>797</v>
      </c>
      <c r="F1147" s="102" t="s">
        <v>821</v>
      </c>
      <c r="G1147" s="100" t="s">
        <v>799</v>
      </c>
      <c r="H1147" s="100" t="s">
        <v>822</v>
      </c>
      <c r="I1147" s="103">
        <v>0.6041666666666666</v>
      </c>
      <c r="J1147" s="103">
        <v>0.6458333333333334</v>
      </c>
      <c r="K1147" s="100" t="s">
        <v>1458</v>
      </c>
      <c r="L1147" s="100" t="s">
        <v>1337</v>
      </c>
      <c r="N1147" s="100"/>
      <c r="O1147" s="99"/>
      <c r="P1147" s="99"/>
      <c r="Q1147" s="99"/>
      <c r="R1147" s="99"/>
      <c r="S1147" s="99"/>
      <c r="T1147" s="99"/>
      <c r="U1147" s="99"/>
      <c r="V1147" s="99"/>
      <c r="W1147" s="99"/>
      <c r="X1147" s="99"/>
      <c r="Y1147" s="99"/>
    </row>
    <row r="1148" ht="15.75" customHeight="1">
      <c r="A1148" s="100" t="s">
        <v>1412</v>
      </c>
      <c r="B1148" s="100"/>
      <c r="C1148" s="100" t="s">
        <v>1459</v>
      </c>
      <c r="D1148" s="100">
        <v>411440.0</v>
      </c>
      <c r="E1148" s="100" t="s">
        <v>797</v>
      </c>
      <c r="F1148" s="102" t="s">
        <v>821</v>
      </c>
      <c r="G1148" s="100" t="s">
        <v>799</v>
      </c>
      <c r="H1148" s="100" t="s">
        <v>822</v>
      </c>
      <c r="I1148" s="103">
        <v>0.6666666666666666</v>
      </c>
      <c r="J1148" s="103">
        <v>0.7083333333333334</v>
      </c>
      <c r="K1148" s="100" t="s">
        <v>1458</v>
      </c>
      <c r="L1148" s="100" t="s">
        <v>1337</v>
      </c>
      <c r="N1148" s="100"/>
      <c r="O1148" s="99"/>
      <c r="P1148" s="99"/>
      <c r="Q1148" s="99"/>
      <c r="R1148" s="99"/>
      <c r="S1148" s="99"/>
      <c r="T1148" s="99"/>
      <c r="U1148" s="99"/>
      <c r="V1148" s="99"/>
      <c r="W1148" s="99"/>
      <c r="X1148" s="99"/>
      <c r="Y1148" s="99"/>
    </row>
    <row r="1149" ht="15.75" customHeight="1">
      <c r="A1149" s="100" t="s">
        <v>1412</v>
      </c>
      <c r="B1149" s="100"/>
      <c r="C1149" s="100" t="s">
        <v>1460</v>
      </c>
      <c r="D1149" s="100">
        <v>411576.0</v>
      </c>
      <c r="E1149" s="100" t="s">
        <v>797</v>
      </c>
      <c r="F1149" s="102" t="s">
        <v>821</v>
      </c>
      <c r="G1149" s="100" t="s">
        <v>799</v>
      </c>
      <c r="H1149" s="100" t="s">
        <v>822</v>
      </c>
      <c r="I1149" s="103">
        <v>0.6666666666666666</v>
      </c>
      <c r="J1149" s="103">
        <v>0.7083333333333334</v>
      </c>
      <c r="K1149" s="100" t="s">
        <v>1458</v>
      </c>
      <c r="L1149" s="100" t="s">
        <v>1337</v>
      </c>
      <c r="N1149" s="100"/>
      <c r="O1149" s="99"/>
      <c r="P1149" s="99"/>
      <c r="Q1149" s="99"/>
      <c r="R1149" s="99"/>
      <c r="S1149" s="99"/>
      <c r="T1149" s="99"/>
      <c r="U1149" s="99"/>
      <c r="V1149" s="99"/>
      <c r="W1149" s="99"/>
      <c r="X1149" s="99"/>
      <c r="Y1149" s="99"/>
    </row>
    <row r="1150" ht="15.75" customHeight="1">
      <c r="A1150" s="100" t="s">
        <v>1412</v>
      </c>
      <c r="B1150" s="100"/>
      <c r="C1150" s="100" t="s">
        <v>1457</v>
      </c>
      <c r="D1150" s="100">
        <v>411248.0</v>
      </c>
      <c r="E1150" s="100" t="s">
        <v>797</v>
      </c>
      <c r="F1150" s="102" t="s">
        <v>821</v>
      </c>
      <c r="G1150" s="100" t="s">
        <v>799</v>
      </c>
      <c r="H1150" s="100" t="s">
        <v>822</v>
      </c>
      <c r="I1150" s="103">
        <v>0.7152777777777778</v>
      </c>
      <c r="J1150" s="103">
        <v>0.7569444444444444</v>
      </c>
      <c r="K1150" s="100" t="s">
        <v>1458</v>
      </c>
      <c r="L1150" s="100" t="s">
        <v>1337</v>
      </c>
      <c r="N1150" s="100"/>
      <c r="O1150" s="99"/>
      <c r="P1150" s="99"/>
      <c r="Q1150" s="99"/>
      <c r="R1150" s="99"/>
      <c r="S1150" s="99"/>
      <c r="T1150" s="99"/>
      <c r="U1150" s="99"/>
      <c r="V1150" s="99"/>
      <c r="W1150" s="99"/>
      <c r="X1150" s="99"/>
      <c r="Y1150" s="99"/>
    </row>
    <row r="1151" ht="15.75" customHeight="1">
      <c r="A1151" s="100" t="s">
        <v>1412</v>
      </c>
      <c r="B1151" s="100"/>
      <c r="C1151" s="100" t="s">
        <v>1457</v>
      </c>
      <c r="D1151" s="100">
        <v>411254.0</v>
      </c>
      <c r="E1151" s="100" t="s">
        <v>797</v>
      </c>
      <c r="F1151" s="102" t="s">
        <v>821</v>
      </c>
      <c r="G1151" s="100" t="s">
        <v>799</v>
      </c>
      <c r="H1151" s="100" t="s">
        <v>822</v>
      </c>
      <c r="I1151" s="103">
        <v>0.7152777777777778</v>
      </c>
      <c r="J1151" s="103">
        <v>0.7569444444444444</v>
      </c>
      <c r="K1151" s="100" t="s">
        <v>1458</v>
      </c>
      <c r="L1151" s="100" t="s">
        <v>1337</v>
      </c>
      <c r="N1151" s="100"/>
      <c r="O1151" s="99"/>
      <c r="P1151" s="99"/>
      <c r="Q1151" s="99"/>
      <c r="R1151" s="99"/>
      <c r="S1151" s="99"/>
      <c r="T1151" s="99"/>
      <c r="U1151" s="99"/>
      <c r="V1151" s="99"/>
      <c r="W1151" s="99"/>
      <c r="X1151" s="99"/>
      <c r="Y1151" s="99"/>
    </row>
    <row r="1152" ht="15.75" customHeight="1">
      <c r="A1152" s="100" t="s">
        <v>1412</v>
      </c>
      <c r="B1152" s="100"/>
      <c r="C1152" s="100" t="s">
        <v>1457</v>
      </c>
      <c r="D1152" s="100">
        <v>411258.0</v>
      </c>
      <c r="E1152" s="100" t="s">
        <v>797</v>
      </c>
      <c r="F1152" s="102" t="s">
        <v>821</v>
      </c>
      <c r="G1152" s="100" t="s">
        <v>799</v>
      </c>
      <c r="H1152" s="100" t="s">
        <v>822</v>
      </c>
      <c r="I1152" s="103">
        <v>0.7638888888888888</v>
      </c>
      <c r="J1152" s="103">
        <v>0.8055555555555556</v>
      </c>
      <c r="K1152" s="100" t="s">
        <v>1458</v>
      </c>
      <c r="L1152" s="100" t="s">
        <v>1337</v>
      </c>
      <c r="N1152" s="100"/>
      <c r="O1152" s="99"/>
      <c r="P1152" s="99"/>
      <c r="Q1152" s="99"/>
      <c r="R1152" s="99"/>
      <c r="S1152" s="99"/>
      <c r="T1152" s="99"/>
      <c r="U1152" s="99"/>
      <c r="V1152" s="99"/>
      <c r="W1152" s="99"/>
      <c r="X1152" s="99"/>
      <c r="Y1152" s="99"/>
    </row>
    <row r="1153" ht="15.75" customHeight="1">
      <c r="A1153" s="100" t="s">
        <v>1412</v>
      </c>
      <c r="B1153" s="100"/>
      <c r="C1153" s="100" t="s">
        <v>1459</v>
      </c>
      <c r="D1153" s="100">
        <v>411437.0</v>
      </c>
      <c r="E1153" s="100" t="s">
        <v>797</v>
      </c>
      <c r="F1153" s="102" t="s">
        <v>821</v>
      </c>
      <c r="G1153" s="100" t="s">
        <v>799</v>
      </c>
      <c r="H1153" s="100" t="s">
        <v>822</v>
      </c>
      <c r="I1153" s="103">
        <v>0.7638888888888888</v>
      </c>
      <c r="J1153" s="103">
        <v>0.8055555555555556</v>
      </c>
      <c r="K1153" s="100" t="s">
        <v>1458</v>
      </c>
      <c r="L1153" s="100" t="s">
        <v>1337</v>
      </c>
      <c r="N1153" s="100"/>
      <c r="O1153" s="99"/>
      <c r="P1153" s="99"/>
      <c r="Q1153" s="99"/>
      <c r="R1153" s="99"/>
      <c r="S1153" s="99"/>
      <c r="T1153" s="99"/>
      <c r="U1153" s="99"/>
      <c r="V1153" s="99"/>
      <c r="W1153" s="99"/>
      <c r="X1153" s="99"/>
      <c r="Y1153" s="99"/>
    </row>
    <row r="1154" ht="15.75" customHeight="1">
      <c r="A1154" s="100" t="s">
        <v>1412</v>
      </c>
      <c r="B1154" s="100"/>
      <c r="C1154" s="100" t="s">
        <v>1460</v>
      </c>
      <c r="D1154" s="100">
        <v>411574.0</v>
      </c>
      <c r="E1154" s="100" t="s">
        <v>797</v>
      </c>
      <c r="F1154" s="102" t="s">
        <v>821</v>
      </c>
      <c r="G1154" s="100" t="s">
        <v>799</v>
      </c>
      <c r="H1154" s="100" t="s">
        <v>822</v>
      </c>
      <c r="I1154" s="103">
        <v>0.7638888888888888</v>
      </c>
      <c r="J1154" s="103">
        <v>0.8055555555555556</v>
      </c>
      <c r="K1154" s="100" t="s">
        <v>1458</v>
      </c>
      <c r="L1154" s="100" t="s">
        <v>1337</v>
      </c>
      <c r="N1154" s="100"/>
      <c r="O1154" s="99"/>
      <c r="P1154" s="99"/>
      <c r="Q1154" s="99"/>
      <c r="R1154" s="99"/>
      <c r="S1154" s="99"/>
      <c r="T1154" s="99"/>
      <c r="U1154" s="99"/>
      <c r="V1154" s="99"/>
      <c r="W1154" s="99"/>
      <c r="X1154" s="99"/>
      <c r="Y1154" s="99"/>
    </row>
    <row r="1155" ht="15.75" customHeight="1">
      <c r="A1155" s="100" t="s">
        <v>1412</v>
      </c>
      <c r="B1155" s="100"/>
      <c r="C1155" s="100" t="s">
        <v>1457</v>
      </c>
      <c r="D1155" s="100">
        <v>411252.0</v>
      </c>
      <c r="E1155" s="100" t="s">
        <v>797</v>
      </c>
      <c r="F1155" s="102" t="s">
        <v>821</v>
      </c>
      <c r="G1155" s="100" t="s">
        <v>799</v>
      </c>
      <c r="H1155" s="100" t="s">
        <v>822</v>
      </c>
      <c r="I1155" s="103">
        <v>0.8125</v>
      </c>
      <c r="J1155" s="103">
        <v>0.8541666666666666</v>
      </c>
      <c r="K1155" s="100" t="s">
        <v>1458</v>
      </c>
      <c r="L1155" s="100" t="s">
        <v>1337</v>
      </c>
      <c r="N1155" s="100"/>
      <c r="O1155" s="99"/>
      <c r="P1155" s="99"/>
      <c r="Q1155" s="99"/>
      <c r="R1155" s="99"/>
      <c r="S1155" s="99"/>
      <c r="T1155" s="99"/>
      <c r="U1155" s="99"/>
      <c r="V1155" s="99"/>
      <c r="W1155" s="99"/>
      <c r="X1155" s="99"/>
      <c r="Y1155" s="99"/>
    </row>
    <row r="1156" ht="15.75" customHeight="1">
      <c r="A1156" s="100" t="s">
        <v>1412</v>
      </c>
      <c r="B1156" s="100"/>
      <c r="C1156" s="100" t="s">
        <v>1457</v>
      </c>
      <c r="D1156" s="100">
        <v>411261.0</v>
      </c>
      <c r="E1156" s="100" t="s">
        <v>797</v>
      </c>
      <c r="F1156" s="102" t="s">
        <v>821</v>
      </c>
      <c r="G1156" s="100" t="s">
        <v>799</v>
      </c>
      <c r="H1156" s="100" t="s">
        <v>822</v>
      </c>
      <c r="I1156" s="103">
        <v>0.8125</v>
      </c>
      <c r="J1156" s="103">
        <v>0.8541666666666666</v>
      </c>
      <c r="K1156" s="100" t="s">
        <v>1458</v>
      </c>
      <c r="L1156" s="100" t="s">
        <v>1337</v>
      </c>
      <c r="N1156" s="100"/>
      <c r="O1156" s="99"/>
      <c r="P1156" s="99"/>
      <c r="Q1156" s="99"/>
      <c r="R1156" s="99"/>
      <c r="S1156" s="99"/>
      <c r="T1156" s="99"/>
      <c r="U1156" s="99"/>
      <c r="V1156" s="99"/>
      <c r="W1156" s="99"/>
      <c r="X1156" s="99"/>
      <c r="Y1156" s="99"/>
    </row>
    <row r="1157" ht="15.75" customHeight="1">
      <c r="A1157" s="100" t="s">
        <v>1412</v>
      </c>
      <c r="B1157" s="100"/>
      <c r="C1157" s="100" t="s">
        <v>1459</v>
      </c>
      <c r="D1157" s="100">
        <v>411448.0</v>
      </c>
      <c r="E1157" s="100" t="s">
        <v>797</v>
      </c>
      <c r="F1157" s="102" t="s">
        <v>821</v>
      </c>
      <c r="G1157" s="100" t="s">
        <v>799</v>
      </c>
      <c r="H1157" s="100" t="s">
        <v>822</v>
      </c>
      <c r="I1157" s="103">
        <v>0.8125</v>
      </c>
      <c r="J1157" s="103">
        <v>0.8541666666666666</v>
      </c>
      <c r="K1157" s="100" t="s">
        <v>1458</v>
      </c>
      <c r="L1157" s="100" t="s">
        <v>1337</v>
      </c>
      <c r="N1157" s="100"/>
      <c r="O1157" s="99"/>
      <c r="P1157" s="99"/>
      <c r="Q1157" s="99"/>
      <c r="R1157" s="99"/>
      <c r="S1157" s="99"/>
      <c r="T1157" s="99"/>
      <c r="U1157" s="99"/>
      <c r="V1157" s="99"/>
      <c r="W1157" s="99"/>
      <c r="X1157" s="99"/>
      <c r="Y1157" s="99"/>
    </row>
    <row r="1158" ht="15.75" customHeight="1">
      <c r="A1158" s="100" t="s">
        <v>1412</v>
      </c>
      <c r="B1158" s="100"/>
      <c r="C1158" s="100" t="s">
        <v>1457</v>
      </c>
      <c r="D1158" s="100">
        <v>411272.0</v>
      </c>
      <c r="E1158" s="100" t="s">
        <v>797</v>
      </c>
      <c r="F1158" s="102" t="s">
        <v>827</v>
      </c>
      <c r="G1158" s="100" t="s">
        <v>799</v>
      </c>
      <c r="H1158" s="100" t="s">
        <v>828</v>
      </c>
      <c r="I1158" s="103">
        <v>0.6666666666666666</v>
      </c>
      <c r="J1158" s="103">
        <v>0.7083333333333334</v>
      </c>
      <c r="K1158" s="100" t="s">
        <v>1458</v>
      </c>
      <c r="L1158" s="100" t="s">
        <v>1337</v>
      </c>
      <c r="N1158" s="100"/>
      <c r="O1158" s="99"/>
      <c r="P1158" s="99"/>
      <c r="Q1158" s="99"/>
      <c r="R1158" s="99"/>
      <c r="S1158" s="99"/>
      <c r="T1158" s="99"/>
      <c r="U1158" s="99"/>
      <c r="V1158" s="99"/>
      <c r="W1158" s="99"/>
      <c r="X1158" s="99"/>
      <c r="Y1158" s="99"/>
    </row>
    <row r="1159" ht="15.75" customHeight="1">
      <c r="A1159" s="100" t="s">
        <v>1412</v>
      </c>
      <c r="B1159" s="100"/>
      <c r="C1159" s="100" t="s">
        <v>1457</v>
      </c>
      <c r="D1159" s="100">
        <v>411290.0</v>
      </c>
      <c r="E1159" s="100" t="s">
        <v>797</v>
      </c>
      <c r="F1159" s="102" t="s">
        <v>827</v>
      </c>
      <c r="G1159" s="100" t="s">
        <v>799</v>
      </c>
      <c r="H1159" s="100" t="s">
        <v>828</v>
      </c>
      <c r="I1159" s="103">
        <v>0.6666666666666666</v>
      </c>
      <c r="J1159" s="103">
        <v>0.7083333333333334</v>
      </c>
      <c r="K1159" s="100" t="s">
        <v>1458</v>
      </c>
      <c r="L1159" s="100" t="s">
        <v>1337</v>
      </c>
      <c r="N1159" s="100"/>
      <c r="O1159" s="99"/>
      <c r="P1159" s="99"/>
      <c r="Q1159" s="99"/>
      <c r="R1159" s="99"/>
      <c r="S1159" s="99"/>
      <c r="T1159" s="99"/>
      <c r="U1159" s="99"/>
      <c r="V1159" s="99"/>
      <c r="W1159" s="99"/>
      <c r="X1159" s="99"/>
      <c r="Y1159" s="99"/>
    </row>
    <row r="1160" ht="15.75" customHeight="1">
      <c r="A1160" s="100" t="s">
        <v>1412</v>
      </c>
      <c r="B1160" s="100"/>
      <c r="C1160" s="100" t="s">
        <v>1459</v>
      </c>
      <c r="D1160" s="100">
        <v>411452.0</v>
      </c>
      <c r="E1160" s="100" t="s">
        <v>797</v>
      </c>
      <c r="F1160" s="102" t="s">
        <v>827</v>
      </c>
      <c r="G1160" s="100" t="s">
        <v>799</v>
      </c>
      <c r="H1160" s="100" t="s">
        <v>828</v>
      </c>
      <c r="I1160" s="103">
        <v>0.6666666666666666</v>
      </c>
      <c r="J1160" s="103">
        <v>0.7083333333333334</v>
      </c>
      <c r="K1160" s="100" t="s">
        <v>1458</v>
      </c>
      <c r="L1160" s="100" t="s">
        <v>1337</v>
      </c>
      <c r="N1160" s="100"/>
      <c r="O1160" s="99"/>
      <c r="P1160" s="99"/>
      <c r="Q1160" s="99"/>
      <c r="R1160" s="99"/>
      <c r="S1160" s="99"/>
      <c r="T1160" s="99"/>
      <c r="U1160" s="99"/>
      <c r="V1160" s="99"/>
      <c r="W1160" s="99"/>
      <c r="X1160" s="99"/>
      <c r="Y1160" s="99"/>
    </row>
    <row r="1161" ht="15.75" customHeight="1">
      <c r="A1161" s="100" t="s">
        <v>1412</v>
      </c>
      <c r="B1161" s="100"/>
      <c r="C1161" s="100" t="s">
        <v>1459</v>
      </c>
      <c r="D1161" s="100">
        <v>411460.0</v>
      </c>
      <c r="E1161" s="100" t="s">
        <v>797</v>
      </c>
      <c r="F1161" s="102" t="s">
        <v>827</v>
      </c>
      <c r="G1161" s="100" t="s">
        <v>799</v>
      </c>
      <c r="H1161" s="100" t="s">
        <v>828</v>
      </c>
      <c r="I1161" s="103">
        <v>0.6666666666666666</v>
      </c>
      <c r="J1161" s="103">
        <v>0.7083333333333334</v>
      </c>
      <c r="K1161" s="100" t="s">
        <v>1458</v>
      </c>
      <c r="L1161" s="100" t="s">
        <v>1337</v>
      </c>
      <c r="N1161" s="100"/>
      <c r="O1161" s="99"/>
      <c r="P1161" s="99"/>
      <c r="Q1161" s="99"/>
      <c r="R1161" s="99"/>
      <c r="S1161" s="99"/>
      <c r="T1161" s="99"/>
      <c r="U1161" s="99"/>
      <c r="V1161" s="99"/>
      <c r="W1161" s="99"/>
      <c r="X1161" s="99"/>
      <c r="Y1161" s="99"/>
    </row>
    <row r="1162" ht="15.75" customHeight="1">
      <c r="A1162" s="100" t="s">
        <v>1412</v>
      </c>
      <c r="B1162" s="100"/>
      <c r="C1162" s="100" t="s">
        <v>1457</v>
      </c>
      <c r="D1162" s="100">
        <v>411295.0</v>
      </c>
      <c r="E1162" s="100" t="s">
        <v>797</v>
      </c>
      <c r="F1162" s="102" t="s">
        <v>827</v>
      </c>
      <c r="G1162" s="100" t="s">
        <v>799</v>
      </c>
      <c r="H1162" s="100" t="s">
        <v>828</v>
      </c>
      <c r="I1162" s="103">
        <v>0.7152777777777778</v>
      </c>
      <c r="J1162" s="103">
        <v>0.7569444444444444</v>
      </c>
      <c r="K1162" s="100" t="s">
        <v>1458</v>
      </c>
      <c r="L1162" s="100" t="s">
        <v>1337</v>
      </c>
      <c r="N1162" s="100"/>
      <c r="O1162" s="99"/>
      <c r="P1162" s="99"/>
      <c r="Q1162" s="99"/>
      <c r="R1162" s="99"/>
      <c r="S1162" s="99"/>
      <c r="T1162" s="99"/>
      <c r="U1162" s="99"/>
      <c r="V1162" s="99"/>
      <c r="W1162" s="99"/>
      <c r="X1162" s="99"/>
      <c r="Y1162" s="99"/>
    </row>
    <row r="1163" ht="15.75" customHeight="1">
      <c r="A1163" s="100" t="s">
        <v>1412</v>
      </c>
      <c r="B1163" s="100"/>
      <c r="C1163" s="100" t="s">
        <v>1457</v>
      </c>
      <c r="D1163" s="100">
        <v>411279.0</v>
      </c>
      <c r="E1163" s="100" t="s">
        <v>797</v>
      </c>
      <c r="F1163" s="102" t="s">
        <v>827</v>
      </c>
      <c r="G1163" s="100" t="s">
        <v>799</v>
      </c>
      <c r="H1163" s="100" t="s">
        <v>828</v>
      </c>
      <c r="I1163" s="103">
        <v>0.7152777777777778</v>
      </c>
      <c r="J1163" s="103">
        <v>0.7569444444444444</v>
      </c>
      <c r="K1163" s="100" t="s">
        <v>1458</v>
      </c>
      <c r="L1163" s="100" t="s">
        <v>1337</v>
      </c>
      <c r="N1163" s="100"/>
      <c r="O1163" s="99"/>
      <c r="P1163" s="99"/>
      <c r="Q1163" s="99"/>
      <c r="R1163" s="99"/>
      <c r="S1163" s="99"/>
      <c r="T1163" s="99"/>
      <c r="U1163" s="99"/>
      <c r="V1163" s="99"/>
      <c r="W1163" s="99"/>
      <c r="X1163" s="99"/>
      <c r="Y1163" s="99"/>
    </row>
    <row r="1164" ht="15.75" customHeight="1">
      <c r="A1164" s="100" t="s">
        <v>1412</v>
      </c>
      <c r="B1164" s="100"/>
      <c r="C1164" s="100" t="s">
        <v>1460</v>
      </c>
      <c r="D1164" s="100">
        <v>411583.0</v>
      </c>
      <c r="E1164" s="100" t="s">
        <v>797</v>
      </c>
      <c r="F1164" s="102" t="s">
        <v>827</v>
      </c>
      <c r="G1164" s="100" t="s">
        <v>799</v>
      </c>
      <c r="H1164" s="100" t="s">
        <v>828</v>
      </c>
      <c r="I1164" s="103">
        <v>0.7152777777777778</v>
      </c>
      <c r="J1164" s="103">
        <v>0.7569444444444444</v>
      </c>
      <c r="K1164" s="100" t="s">
        <v>1458</v>
      </c>
      <c r="L1164" s="100" t="s">
        <v>1337</v>
      </c>
      <c r="N1164" s="100"/>
      <c r="O1164" s="99"/>
      <c r="P1164" s="99"/>
      <c r="Q1164" s="99"/>
      <c r="R1164" s="99"/>
      <c r="S1164" s="99"/>
      <c r="T1164" s="99"/>
      <c r="U1164" s="99"/>
      <c r="V1164" s="99"/>
      <c r="W1164" s="99"/>
      <c r="X1164" s="99"/>
      <c r="Y1164" s="99"/>
    </row>
    <row r="1165" ht="15.75" customHeight="1">
      <c r="A1165" s="100" t="s">
        <v>1412</v>
      </c>
      <c r="B1165" s="100"/>
      <c r="C1165" s="100" t="s">
        <v>1457</v>
      </c>
      <c r="D1165" s="100">
        <v>411267.0</v>
      </c>
      <c r="E1165" s="100" t="s">
        <v>797</v>
      </c>
      <c r="F1165" s="102" t="s">
        <v>827</v>
      </c>
      <c r="G1165" s="100" t="s">
        <v>799</v>
      </c>
      <c r="H1165" s="100" t="s">
        <v>828</v>
      </c>
      <c r="I1165" s="103">
        <v>0.7638888888888888</v>
      </c>
      <c r="J1165" s="103">
        <v>0.8055555555555556</v>
      </c>
      <c r="K1165" s="100" t="s">
        <v>1458</v>
      </c>
      <c r="L1165" s="100" t="s">
        <v>1337</v>
      </c>
      <c r="N1165" s="100"/>
      <c r="O1165" s="99"/>
      <c r="P1165" s="99"/>
      <c r="Q1165" s="99"/>
      <c r="R1165" s="99"/>
      <c r="S1165" s="99"/>
      <c r="T1165" s="99"/>
      <c r="U1165" s="99"/>
      <c r="V1165" s="99"/>
      <c r="W1165" s="99"/>
      <c r="X1165" s="99"/>
      <c r="Y1165" s="99"/>
    </row>
    <row r="1166" ht="15.75" customHeight="1">
      <c r="A1166" s="100" t="s">
        <v>1412</v>
      </c>
      <c r="B1166" s="100"/>
      <c r="C1166" s="100" t="s">
        <v>1459</v>
      </c>
      <c r="D1166" s="100">
        <v>411455.0</v>
      </c>
      <c r="E1166" s="100" t="s">
        <v>797</v>
      </c>
      <c r="F1166" s="102" t="s">
        <v>827</v>
      </c>
      <c r="G1166" s="100" t="s">
        <v>799</v>
      </c>
      <c r="H1166" s="100" t="s">
        <v>828</v>
      </c>
      <c r="I1166" s="103">
        <v>0.7638888888888888</v>
      </c>
      <c r="J1166" s="103">
        <v>0.8055555555555556</v>
      </c>
      <c r="K1166" s="100" t="s">
        <v>1458</v>
      </c>
      <c r="L1166" s="100" t="s">
        <v>1337</v>
      </c>
      <c r="N1166" s="100"/>
      <c r="O1166" s="99"/>
      <c r="P1166" s="99"/>
      <c r="Q1166" s="99"/>
      <c r="R1166" s="99"/>
      <c r="S1166" s="99"/>
      <c r="T1166" s="99"/>
      <c r="U1166" s="99"/>
      <c r="V1166" s="99"/>
      <c r="W1166" s="99"/>
      <c r="X1166" s="99"/>
      <c r="Y1166" s="99"/>
    </row>
    <row r="1167" ht="15.75" customHeight="1">
      <c r="A1167" s="100" t="s">
        <v>1412</v>
      </c>
      <c r="B1167" s="100"/>
      <c r="C1167" s="100" t="s">
        <v>1459</v>
      </c>
      <c r="D1167" s="100">
        <v>411459.0</v>
      </c>
      <c r="E1167" s="100" t="s">
        <v>797</v>
      </c>
      <c r="F1167" s="102" t="s">
        <v>827</v>
      </c>
      <c r="G1167" s="100" t="s">
        <v>799</v>
      </c>
      <c r="H1167" s="100" t="s">
        <v>828</v>
      </c>
      <c r="I1167" s="103">
        <v>0.7638888888888888</v>
      </c>
      <c r="J1167" s="103">
        <v>0.8055555555555556</v>
      </c>
      <c r="K1167" s="100" t="s">
        <v>1458</v>
      </c>
      <c r="L1167" s="100" t="s">
        <v>1337</v>
      </c>
      <c r="N1167" s="100"/>
      <c r="O1167" s="99"/>
      <c r="P1167" s="99"/>
      <c r="Q1167" s="99"/>
      <c r="R1167" s="99"/>
      <c r="S1167" s="99"/>
      <c r="T1167" s="99"/>
      <c r="U1167" s="99"/>
      <c r="V1167" s="99"/>
      <c r="W1167" s="99"/>
      <c r="X1167" s="99"/>
      <c r="Y1167" s="99"/>
    </row>
    <row r="1168" ht="15.75" customHeight="1">
      <c r="A1168" s="100" t="s">
        <v>1412</v>
      </c>
      <c r="B1168" s="100"/>
      <c r="C1168" s="100" t="s">
        <v>1460</v>
      </c>
      <c r="D1168" s="100">
        <v>411589.0</v>
      </c>
      <c r="E1168" s="100" t="s">
        <v>797</v>
      </c>
      <c r="F1168" s="102" t="s">
        <v>827</v>
      </c>
      <c r="G1168" s="100" t="s">
        <v>799</v>
      </c>
      <c r="H1168" s="100" t="s">
        <v>828</v>
      </c>
      <c r="I1168" s="103">
        <v>0.7638888888888888</v>
      </c>
      <c r="J1168" s="103">
        <v>0.8055555555555556</v>
      </c>
      <c r="K1168" s="100" t="s">
        <v>1458</v>
      </c>
      <c r="L1168" s="100" t="s">
        <v>1337</v>
      </c>
      <c r="N1168" s="100"/>
      <c r="O1168" s="99"/>
      <c r="P1168" s="99"/>
      <c r="Q1168" s="99"/>
      <c r="R1168" s="99"/>
      <c r="S1168" s="99"/>
      <c r="T1168" s="99"/>
      <c r="U1168" s="99"/>
      <c r="V1168" s="99"/>
      <c r="W1168" s="99"/>
      <c r="X1168" s="99"/>
      <c r="Y1168" s="99"/>
    </row>
    <row r="1169" ht="15.75" customHeight="1">
      <c r="A1169" s="100" t="s">
        <v>1412</v>
      </c>
      <c r="B1169" s="100"/>
      <c r="C1169" s="100" t="s">
        <v>1457</v>
      </c>
      <c r="D1169" s="100">
        <v>411284.0</v>
      </c>
      <c r="E1169" s="100" t="s">
        <v>797</v>
      </c>
      <c r="F1169" s="102" t="s">
        <v>827</v>
      </c>
      <c r="G1169" s="100" t="s">
        <v>799</v>
      </c>
      <c r="H1169" s="100" t="s">
        <v>828</v>
      </c>
      <c r="I1169" s="103">
        <v>0.8125</v>
      </c>
      <c r="J1169" s="103">
        <v>0.8541666666666666</v>
      </c>
      <c r="K1169" s="100" t="s">
        <v>1458</v>
      </c>
      <c r="L1169" s="100" t="s">
        <v>1337</v>
      </c>
      <c r="N1169" s="100"/>
      <c r="O1169" s="99"/>
      <c r="P1169" s="99"/>
      <c r="Q1169" s="99"/>
      <c r="R1169" s="99"/>
      <c r="S1169" s="99"/>
      <c r="T1169" s="99"/>
      <c r="U1169" s="99"/>
      <c r="V1169" s="99"/>
      <c r="W1169" s="99"/>
      <c r="X1169" s="99"/>
      <c r="Y1169" s="99"/>
    </row>
    <row r="1170" ht="15.75" customHeight="1">
      <c r="A1170" s="100" t="s">
        <v>1412</v>
      </c>
      <c r="B1170" s="100"/>
      <c r="C1170" s="100" t="s">
        <v>1459</v>
      </c>
      <c r="D1170" s="100">
        <v>411464.0</v>
      </c>
      <c r="E1170" s="100" t="s">
        <v>797</v>
      </c>
      <c r="F1170" s="102" t="s">
        <v>827</v>
      </c>
      <c r="G1170" s="100" t="s">
        <v>799</v>
      </c>
      <c r="H1170" s="100" t="s">
        <v>828</v>
      </c>
      <c r="I1170" s="103">
        <v>0.8125</v>
      </c>
      <c r="J1170" s="103">
        <v>0.8541666666666666</v>
      </c>
      <c r="K1170" s="100" t="s">
        <v>1458</v>
      </c>
      <c r="L1170" s="100" t="s">
        <v>1337</v>
      </c>
      <c r="N1170" s="100"/>
      <c r="O1170" s="99"/>
      <c r="P1170" s="99"/>
      <c r="Q1170" s="99"/>
      <c r="R1170" s="99"/>
      <c r="S1170" s="99"/>
      <c r="T1170" s="99"/>
      <c r="U1170" s="99"/>
      <c r="V1170" s="99"/>
      <c r="W1170" s="99"/>
      <c r="X1170" s="99"/>
      <c r="Y1170" s="99"/>
    </row>
    <row r="1171" ht="15.75" customHeight="1">
      <c r="A1171" s="100" t="s">
        <v>1412</v>
      </c>
      <c r="B1171" s="100"/>
      <c r="C1171" s="100" t="s">
        <v>1460</v>
      </c>
      <c r="D1171" s="100">
        <v>411580.0</v>
      </c>
      <c r="E1171" s="100" t="s">
        <v>797</v>
      </c>
      <c r="F1171" s="102" t="s">
        <v>827</v>
      </c>
      <c r="G1171" s="100" t="s">
        <v>799</v>
      </c>
      <c r="H1171" s="100" t="s">
        <v>828</v>
      </c>
      <c r="I1171" s="103">
        <v>0.8125</v>
      </c>
      <c r="J1171" s="103">
        <v>0.8541666666666666</v>
      </c>
      <c r="K1171" s="100" t="s">
        <v>1458</v>
      </c>
      <c r="L1171" s="100" t="s">
        <v>1337</v>
      </c>
      <c r="N1171" s="100"/>
      <c r="O1171" s="99"/>
      <c r="P1171" s="99"/>
      <c r="Q1171" s="99"/>
      <c r="R1171" s="99"/>
      <c r="S1171" s="99"/>
      <c r="T1171" s="99"/>
      <c r="U1171" s="99"/>
      <c r="V1171" s="99"/>
      <c r="W1171" s="99"/>
      <c r="X1171" s="99"/>
      <c r="Y1171" s="99"/>
    </row>
    <row r="1172" ht="15.75" customHeight="1">
      <c r="A1172" s="100" t="s">
        <v>1412</v>
      </c>
      <c r="B1172" s="100"/>
      <c r="C1172" s="100" t="s">
        <v>1457</v>
      </c>
      <c r="D1172" s="100">
        <v>411296.0</v>
      </c>
      <c r="E1172" s="100" t="s">
        <v>797</v>
      </c>
      <c r="F1172" s="102" t="s">
        <v>831</v>
      </c>
      <c r="G1172" s="100" t="s">
        <v>799</v>
      </c>
      <c r="H1172" s="100" t="s">
        <v>832</v>
      </c>
      <c r="I1172" s="103">
        <v>0.6666666666666666</v>
      </c>
      <c r="J1172" s="103">
        <v>0.7083333333333334</v>
      </c>
      <c r="K1172" s="100" t="s">
        <v>1458</v>
      </c>
      <c r="L1172" s="100" t="s">
        <v>1337</v>
      </c>
      <c r="N1172" s="100"/>
      <c r="O1172" s="99"/>
      <c r="P1172" s="99"/>
      <c r="Q1172" s="99"/>
      <c r="R1172" s="99"/>
      <c r="S1172" s="99"/>
      <c r="T1172" s="99"/>
      <c r="U1172" s="99"/>
      <c r="V1172" s="99"/>
      <c r="W1172" s="99"/>
      <c r="X1172" s="99"/>
      <c r="Y1172" s="99"/>
    </row>
    <row r="1173" ht="15.75" customHeight="1">
      <c r="A1173" s="100" t="s">
        <v>1412</v>
      </c>
      <c r="B1173" s="100"/>
      <c r="C1173" s="100" t="s">
        <v>1459</v>
      </c>
      <c r="D1173" s="100">
        <v>411480.0</v>
      </c>
      <c r="E1173" s="100" t="s">
        <v>797</v>
      </c>
      <c r="F1173" s="102" t="s">
        <v>831</v>
      </c>
      <c r="G1173" s="100" t="s">
        <v>799</v>
      </c>
      <c r="H1173" s="100" t="s">
        <v>832</v>
      </c>
      <c r="I1173" s="103">
        <v>0.6666666666666666</v>
      </c>
      <c r="J1173" s="103">
        <v>0.7083333333333334</v>
      </c>
      <c r="K1173" s="100" t="s">
        <v>1458</v>
      </c>
      <c r="L1173" s="100" t="s">
        <v>1337</v>
      </c>
      <c r="N1173" s="100"/>
      <c r="O1173" s="99"/>
      <c r="P1173" s="99"/>
      <c r="Q1173" s="99"/>
      <c r="R1173" s="99"/>
      <c r="S1173" s="99"/>
      <c r="T1173" s="99"/>
      <c r="U1173" s="99"/>
      <c r="V1173" s="99"/>
      <c r="W1173" s="99"/>
      <c r="X1173" s="99"/>
      <c r="Y1173" s="99"/>
    </row>
    <row r="1174" ht="15.75" customHeight="1">
      <c r="A1174" s="100" t="s">
        <v>1412</v>
      </c>
      <c r="B1174" s="100"/>
      <c r="C1174" s="100" t="s">
        <v>1459</v>
      </c>
      <c r="D1174" s="100">
        <v>411476.0</v>
      </c>
      <c r="E1174" s="100" t="s">
        <v>797</v>
      </c>
      <c r="F1174" s="102" t="s">
        <v>831</v>
      </c>
      <c r="G1174" s="100" t="s">
        <v>799</v>
      </c>
      <c r="H1174" s="100" t="s">
        <v>832</v>
      </c>
      <c r="I1174" s="103">
        <v>0.6666666666666666</v>
      </c>
      <c r="J1174" s="103">
        <v>0.7083333333333334</v>
      </c>
      <c r="K1174" s="100" t="s">
        <v>1458</v>
      </c>
      <c r="L1174" s="100" t="s">
        <v>1337</v>
      </c>
      <c r="N1174" s="100"/>
      <c r="O1174" s="99"/>
      <c r="P1174" s="99"/>
      <c r="Q1174" s="99"/>
      <c r="R1174" s="99"/>
      <c r="S1174" s="99"/>
      <c r="T1174" s="99"/>
      <c r="U1174" s="99"/>
      <c r="V1174" s="99"/>
      <c r="W1174" s="99"/>
      <c r="X1174" s="99"/>
      <c r="Y1174" s="99"/>
    </row>
    <row r="1175" ht="15.75" customHeight="1">
      <c r="A1175" s="100" t="s">
        <v>1412</v>
      </c>
      <c r="B1175" s="100"/>
      <c r="C1175" s="100" t="s">
        <v>1457</v>
      </c>
      <c r="D1175" s="100">
        <v>411306.0</v>
      </c>
      <c r="E1175" s="100" t="s">
        <v>797</v>
      </c>
      <c r="F1175" s="102" t="s">
        <v>831</v>
      </c>
      <c r="G1175" s="100" t="s">
        <v>799</v>
      </c>
      <c r="H1175" s="100" t="s">
        <v>832</v>
      </c>
      <c r="I1175" s="103">
        <v>0.7152777777777778</v>
      </c>
      <c r="J1175" s="103">
        <v>0.7569444444444444</v>
      </c>
      <c r="K1175" s="100" t="s">
        <v>1458</v>
      </c>
      <c r="L1175" s="100" t="s">
        <v>1337</v>
      </c>
      <c r="N1175" s="100"/>
      <c r="O1175" s="99"/>
      <c r="P1175" s="99"/>
      <c r="Q1175" s="99"/>
      <c r="R1175" s="99"/>
      <c r="S1175" s="99"/>
      <c r="T1175" s="99"/>
      <c r="U1175" s="99"/>
      <c r="V1175" s="99"/>
      <c r="W1175" s="99"/>
      <c r="X1175" s="99"/>
      <c r="Y1175" s="99"/>
    </row>
    <row r="1176" ht="15.75" customHeight="1">
      <c r="A1176" s="100" t="s">
        <v>1412</v>
      </c>
      <c r="B1176" s="100"/>
      <c r="C1176" s="100" t="s">
        <v>1459</v>
      </c>
      <c r="D1176" s="100">
        <v>411468.0</v>
      </c>
      <c r="E1176" s="100" t="s">
        <v>797</v>
      </c>
      <c r="F1176" s="102" t="s">
        <v>831</v>
      </c>
      <c r="G1176" s="100" t="s">
        <v>799</v>
      </c>
      <c r="H1176" s="100" t="s">
        <v>832</v>
      </c>
      <c r="I1176" s="103">
        <v>0.7152777777777778</v>
      </c>
      <c r="J1176" s="103">
        <v>0.7569444444444444</v>
      </c>
      <c r="K1176" s="100" t="s">
        <v>1458</v>
      </c>
      <c r="L1176" s="100" t="s">
        <v>1337</v>
      </c>
      <c r="N1176" s="100"/>
      <c r="O1176" s="99"/>
      <c r="P1176" s="99"/>
      <c r="Q1176" s="99"/>
      <c r="R1176" s="99"/>
      <c r="S1176" s="99"/>
      <c r="T1176" s="99"/>
      <c r="U1176" s="99"/>
      <c r="V1176" s="99"/>
      <c r="W1176" s="99"/>
      <c r="X1176" s="99"/>
      <c r="Y1176" s="99"/>
    </row>
    <row r="1177" ht="15.75" customHeight="1">
      <c r="A1177" s="100" t="s">
        <v>1412</v>
      </c>
      <c r="B1177" s="100"/>
      <c r="C1177" s="100" t="s">
        <v>1460</v>
      </c>
      <c r="D1177" s="100">
        <v>411595.0</v>
      </c>
      <c r="E1177" s="100" t="s">
        <v>797</v>
      </c>
      <c r="F1177" s="102" t="s">
        <v>831</v>
      </c>
      <c r="G1177" s="100" t="s">
        <v>799</v>
      </c>
      <c r="H1177" s="100" t="s">
        <v>832</v>
      </c>
      <c r="I1177" s="103">
        <v>0.7152777777777778</v>
      </c>
      <c r="J1177" s="103">
        <v>0.7569444444444444</v>
      </c>
      <c r="K1177" s="100" t="s">
        <v>1458</v>
      </c>
      <c r="L1177" s="100" t="s">
        <v>1337</v>
      </c>
      <c r="N1177" s="100"/>
      <c r="O1177" s="99"/>
      <c r="P1177" s="99"/>
      <c r="Q1177" s="99"/>
      <c r="R1177" s="99"/>
      <c r="S1177" s="99"/>
      <c r="T1177" s="99"/>
      <c r="U1177" s="99"/>
      <c r="V1177" s="99"/>
      <c r="W1177" s="99"/>
      <c r="X1177" s="99"/>
      <c r="Y1177" s="99"/>
    </row>
    <row r="1178" ht="15.75" customHeight="1">
      <c r="A1178" s="100" t="s">
        <v>1412</v>
      </c>
      <c r="B1178" s="100"/>
      <c r="C1178" s="100" t="s">
        <v>1457</v>
      </c>
      <c r="D1178" s="100">
        <v>411310.0</v>
      </c>
      <c r="E1178" s="100" t="s">
        <v>797</v>
      </c>
      <c r="F1178" s="102" t="s">
        <v>831</v>
      </c>
      <c r="G1178" s="100" t="s">
        <v>799</v>
      </c>
      <c r="H1178" s="100" t="s">
        <v>832</v>
      </c>
      <c r="I1178" s="103">
        <v>0.7638888888888888</v>
      </c>
      <c r="J1178" s="103">
        <v>0.8055555555555556</v>
      </c>
      <c r="K1178" s="100" t="s">
        <v>1458</v>
      </c>
      <c r="L1178" s="100" t="s">
        <v>1337</v>
      </c>
      <c r="N1178" s="100"/>
      <c r="O1178" s="99"/>
      <c r="P1178" s="99"/>
      <c r="Q1178" s="99"/>
      <c r="R1178" s="99"/>
      <c r="S1178" s="99"/>
      <c r="T1178" s="99"/>
      <c r="U1178" s="99"/>
      <c r="V1178" s="99"/>
      <c r="W1178" s="99"/>
      <c r="X1178" s="99"/>
      <c r="Y1178" s="99"/>
    </row>
    <row r="1179" ht="15.75" customHeight="1">
      <c r="A1179" s="100" t="s">
        <v>1412</v>
      </c>
      <c r="B1179" s="100"/>
      <c r="C1179" s="100" t="s">
        <v>1457</v>
      </c>
      <c r="D1179" s="100">
        <v>411300.0</v>
      </c>
      <c r="E1179" s="100" t="s">
        <v>797</v>
      </c>
      <c r="F1179" s="102" t="s">
        <v>831</v>
      </c>
      <c r="G1179" s="100" t="s">
        <v>799</v>
      </c>
      <c r="H1179" s="100" t="s">
        <v>832</v>
      </c>
      <c r="I1179" s="103">
        <v>0.7638888888888888</v>
      </c>
      <c r="J1179" s="103">
        <v>0.8055555555555556</v>
      </c>
      <c r="K1179" s="100" t="s">
        <v>1458</v>
      </c>
      <c r="L1179" s="100" t="s">
        <v>1337</v>
      </c>
      <c r="N1179" s="100"/>
      <c r="O1179" s="99"/>
      <c r="P1179" s="99"/>
      <c r="Q1179" s="99"/>
      <c r="R1179" s="99"/>
      <c r="S1179" s="99"/>
      <c r="T1179" s="99"/>
      <c r="U1179" s="99"/>
      <c r="V1179" s="99"/>
      <c r="W1179" s="99"/>
      <c r="X1179" s="99"/>
      <c r="Y1179" s="99"/>
    </row>
    <row r="1180" ht="15.75" customHeight="1">
      <c r="A1180" s="100" t="s">
        <v>1412</v>
      </c>
      <c r="B1180" s="100"/>
      <c r="C1180" s="100" t="s">
        <v>1459</v>
      </c>
      <c r="D1180" s="100">
        <v>411471.0</v>
      </c>
      <c r="E1180" s="100" t="s">
        <v>797</v>
      </c>
      <c r="F1180" s="102" t="s">
        <v>831</v>
      </c>
      <c r="G1180" s="100" t="s">
        <v>799</v>
      </c>
      <c r="H1180" s="100" t="s">
        <v>832</v>
      </c>
      <c r="I1180" s="103">
        <v>0.7638888888888888</v>
      </c>
      <c r="J1180" s="103">
        <v>0.8055555555555556</v>
      </c>
      <c r="K1180" s="100" t="s">
        <v>1458</v>
      </c>
      <c r="L1180" s="100" t="s">
        <v>1337</v>
      </c>
      <c r="N1180" s="100"/>
      <c r="O1180" s="99"/>
      <c r="P1180" s="99"/>
      <c r="Q1180" s="99"/>
      <c r="R1180" s="99"/>
      <c r="S1180" s="99"/>
      <c r="T1180" s="99"/>
      <c r="U1180" s="99"/>
      <c r="V1180" s="99"/>
      <c r="W1180" s="99"/>
      <c r="X1180" s="99"/>
      <c r="Y1180" s="99"/>
    </row>
    <row r="1181" ht="15.75" customHeight="1">
      <c r="A1181" s="100" t="s">
        <v>1412</v>
      </c>
      <c r="B1181" s="100"/>
      <c r="C1181" s="100" t="s">
        <v>1459</v>
      </c>
      <c r="D1181" s="100">
        <v>411467.0</v>
      </c>
      <c r="E1181" s="100" t="s">
        <v>797</v>
      </c>
      <c r="F1181" s="102" t="s">
        <v>831</v>
      </c>
      <c r="G1181" s="100" t="s">
        <v>799</v>
      </c>
      <c r="H1181" s="100" t="s">
        <v>832</v>
      </c>
      <c r="I1181" s="103">
        <v>0.8125</v>
      </c>
      <c r="J1181" s="103">
        <v>0.8541666666666666</v>
      </c>
      <c r="K1181" s="100" t="s">
        <v>1458</v>
      </c>
      <c r="L1181" s="100" t="s">
        <v>1337</v>
      </c>
      <c r="N1181" s="100"/>
      <c r="O1181" s="99"/>
      <c r="P1181" s="99"/>
      <c r="Q1181" s="99"/>
      <c r="R1181" s="99"/>
      <c r="S1181" s="99"/>
      <c r="T1181" s="99"/>
      <c r="U1181" s="99"/>
      <c r="V1181" s="99"/>
      <c r="W1181" s="99"/>
      <c r="X1181" s="99"/>
      <c r="Y1181" s="99"/>
    </row>
    <row r="1182" ht="15.75" customHeight="1">
      <c r="A1182" s="100" t="s">
        <v>1412</v>
      </c>
      <c r="B1182" s="100"/>
      <c r="C1182" s="100" t="s">
        <v>1459</v>
      </c>
      <c r="D1182" s="100">
        <v>411483.0</v>
      </c>
      <c r="E1182" s="100" t="s">
        <v>797</v>
      </c>
      <c r="F1182" s="102" t="s">
        <v>831</v>
      </c>
      <c r="G1182" s="100" t="s">
        <v>799</v>
      </c>
      <c r="H1182" s="100" t="s">
        <v>832</v>
      </c>
      <c r="I1182" s="103">
        <v>0.8125</v>
      </c>
      <c r="J1182" s="103">
        <v>0.8541666666666666</v>
      </c>
      <c r="K1182" s="100" t="s">
        <v>1458</v>
      </c>
      <c r="L1182" s="100" t="s">
        <v>1337</v>
      </c>
      <c r="N1182" s="100"/>
      <c r="O1182" s="99"/>
      <c r="P1182" s="99"/>
      <c r="Q1182" s="99"/>
      <c r="R1182" s="99"/>
      <c r="S1182" s="99"/>
      <c r="T1182" s="99"/>
      <c r="U1182" s="99"/>
      <c r="V1182" s="99"/>
      <c r="W1182" s="99"/>
      <c r="X1182" s="99"/>
      <c r="Y1182" s="99"/>
    </row>
    <row r="1183" ht="15.75" customHeight="1">
      <c r="A1183" s="100" t="s">
        <v>1412</v>
      </c>
      <c r="B1183" s="100"/>
      <c r="C1183" s="100" t="s">
        <v>1460</v>
      </c>
      <c r="D1183" s="100">
        <v>411591.0</v>
      </c>
      <c r="E1183" s="100" t="s">
        <v>797</v>
      </c>
      <c r="F1183" s="102" t="s">
        <v>831</v>
      </c>
      <c r="G1183" s="100" t="s">
        <v>799</v>
      </c>
      <c r="H1183" s="100" t="s">
        <v>832</v>
      </c>
      <c r="I1183" s="103">
        <v>0.8125</v>
      </c>
      <c r="J1183" s="103">
        <v>0.8541666666666666</v>
      </c>
      <c r="K1183" s="100" t="s">
        <v>1458</v>
      </c>
      <c r="L1183" s="100" t="s">
        <v>1337</v>
      </c>
      <c r="N1183" s="100"/>
      <c r="O1183" s="99"/>
      <c r="P1183" s="99"/>
      <c r="Q1183" s="99"/>
      <c r="R1183" s="99"/>
      <c r="S1183" s="99"/>
      <c r="T1183" s="99"/>
      <c r="U1183" s="99"/>
      <c r="V1183" s="99"/>
      <c r="W1183" s="99"/>
      <c r="X1183" s="99"/>
      <c r="Y1183" s="99"/>
    </row>
    <row r="1184" ht="15.75" customHeight="1">
      <c r="A1184" s="100" t="s">
        <v>1412</v>
      </c>
      <c r="B1184" s="100"/>
      <c r="C1184" s="100" t="s">
        <v>1457</v>
      </c>
      <c r="D1184" s="100">
        <v>411320.0</v>
      </c>
      <c r="E1184" s="100" t="s">
        <v>797</v>
      </c>
      <c r="F1184" s="102" t="s">
        <v>833</v>
      </c>
      <c r="G1184" s="100" t="s">
        <v>799</v>
      </c>
      <c r="H1184" s="100" t="s">
        <v>834</v>
      </c>
      <c r="I1184" s="103">
        <v>0.6666666666666666</v>
      </c>
      <c r="J1184" s="103">
        <v>0.7083333333333334</v>
      </c>
      <c r="K1184" s="100" t="s">
        <v>1458</v>
      </c>
      <c r="L1184" s="100" t="s">
        <v>1337</v>
      </c>
      <c r="N1184" s="100"/>
      <c r="O1184" s="99"/>
      <c r="P1184" s="99"/>
      <c r="Q1184" s="99"/>
      <c r="R1184" s="99"/>
      <c r="S1184" s="99"/>
      <c r="T1184" s="99"/>
      <c r="U1184" s="99"/>
      <c r="V1184" s="99"/>
      <c r="W1184" s="99"/>
      <c r="X1184" s="99"/>
      <c r="Y1184" s="99"/>
    </row>
    <row r="1185" ht="15.75" customHeight="1">
      <c r="A1185" s="100" t="s">
        <v>1412</v>
      </c>
      <c r="B1185" s="100"/>
      <c r="C1185" s="100" t="s">
        <v>1459</v>
      </c>
      <c r="D1185" s="100">
        <v>411489.0</v>
      </c>
      <c r="E1185" s="100" t="s">
        <v>797</v>
      </c>
      <c r="F1185" s="102" t="s">
        <v>833</v>
      </c>
      <c r="G1185" s="100" t="s">
        <v>799</v>
      </c>
      <c r="H1185" s="100" t="s">
        <v>834</v>
      </c>
      <c r="I1185" s="103">
        <v>0.6666666666666666</v>
      </c>
      <c r="J1185" s="103">
        <v>0.7083333333333334</v>
      </c>
      <c r="K1185" s="100" t="s">
        <v>1458</v>
      </c>
      <c r="L1185" s="100" t="s">
        <v>1337</v>
      </c>
      <c r="N1185" s="100"/>
      <c r="O1185" s="99"/>
      <c r="P1185" s="99"/>
      <c r="Q1185" s="99"/>
      <c r="R1185" s="99"/>
      <c r="S1185" s="99"/>
      <c r="T1185" s="99"/>
      <c r="U1185" s="99"/>
      <c r="V1185" s="99"/>
      <c r="W1185" s="99"/>
      <c r="X1185" s="99"/>
      <c r="Y1185" s="99"/>
    </row>
    <row r="1186" ht="15.75" customHeight="1">
      <c r="A1186" s="100" t="s">
        <v>1412</v>
      </c>
      <c r="B1186" s="100"/>
      <c r="C1186" s="100" t="s">
        <v>1457</v>
      </c>
      <c r="D1186" s="100">
        <v>411322.0</v>
      </c>
      <c r="E1186" s="100" t="s">
        <v>797</v>
      </c>
      <c r="F1186" s="102" t="s">
        <v>833</v>
      </c>
      <c r="G1186" s="100" t="s">
        <v>799</v>
      </c>
      <c r="H1186" s="100" t="s">
        <v>834</v>
      </c>
      <c r="I1186" s="103">
        <v>0.7152777777777778</v>
      </c>
      <c r="J1186" s="103">
        <v>0.7569444444444444</v>
      </c>
      <c r="K1186" s="100" t="s">
        <v>1458</v>
      </c>
      <c r="L1186" s="100" t="s">
        <v>1337</v>
      </c>
      <c r="N1186" s="100"/>
      <c r="O1186" s="99"/>
      <c r="P1186" s="99"/>
      <c r="Q1186" s="99"/>
      <c r="R1186" s="99"/>
      <c r="S1186" s="99"/>
      <c r="T1186" s="99"/>
      <c r="U1186" s="99"/>
      <c r="V1186" s="99"/>
      <c r="W1186" s="99"/>
      <c r="X1186" s="99"/>
      <c r="Y1186" s="99"/>
    </row>
    <row r="1187" ht="15.75" customHeight="1">
      <c r="A1187" s="100" t="s">
        <v>1412</v>
      </c>
      <c r="B1187" s="100"/>
      <c r="C1187" s="100" t="s">
        <v>1460</v>
      </c>
      <c r="D1187" s="100">
        <v>411599.0</v>
      </c>
      <c r="E1187" s="100" t="s">
        <v>797</v>
      </c>
      <c r="F1187" s="102" t="s">
        <v>833</v>
      </c>
      <c r="G1187" s="100" t="s">
        <v>799</v>
      </c>
      <c r="H1187" s="100" t="s">
        <v>834</v>
      </c>
      <c r="I1187" s="103">
        <v>0.7152777777777778</v>
      </c>
      <c r="J1187" s="103">
        <v>0.7569444444444444</v>
      </c>
      <c r="K1187" s="100" t="s">
        <v>1458</v>
      </c>
      <c r="L1187" s="100" t="s">
        <v>1337</v>
      </c>
      <c r="N1187" s="100"/>
      <c r="O1187" s="99"/>
      <c r="P1187" s="99"/>
      <c r="Q1187" s="99"/>
      <c r="R1187" s="99"/>
      <c r="S1187" s="99"/>
      <c r="T1187" s="99"/>
      <c r="U1187" s="99"/>
      <c r="V1187" s="99"/>
      <c r="W1187" s="99"/>
      <c r="X1187" s="99"/>
      <c r="Y1187" s="99"/>
    </row>
    <row r="1188" ht="15.75" customHeight="1">
      <c r="A1188" s="100" t="s">
        <v>1412</v>
      </c>
      <c r="B1188" s="100"/>
      <c r="C1188" s="100" t="s">
        <v>1460</v>
      </c>
      <c r="D1188" s="100">
        <v>411601.0</v>
      </c>
      <c r="E1188" s="100" t="s">
        <v>797</v>
      </c>
      <c r="F1188" s="102" t="s">
        <v>833</v>
      </c>
      <c r="G1188" s="100" t="s">
        <v>799</v>
      </c>
      <c r="H1188" s="100" t="s">
        <v>834</v>
      </c>
      <c r="I1188" s="103">
        <v>0.7152777777777778</v>
      </c>
      <c r="J1188" s="103">
        <v>0.7569444444444444</v>
      </c>
      <c r="K1188" s="100" t="s">
        <v>1458</v>
      </c>
      <c r="L1188" s="100" t="s">
        <v>1337</v>
      </c>
      <c r="N1188" s="100"/>
      <c r="O1188" s="99"/>
      <c r="P1188" s="99"/>
      <c r="Q1188" s="99"/>
      <c r="R1188" s="99"/>
      <c r="S1188" s="99"/>
      <c r="T1188" s="99"/>
      <c r="U1188" s="99"/>
      <c r="V1188" s="99"/>
      <c r="W1188" s="99"/>
      <c r="X1188" s="99"/>
      <c r="Y1188" s="99"/>
    </row>
    <row r="1189" ht="15.75" customHeight="1">
      <c r="A1189" s="100" t="s">
        <v>1412</v>
      </c>
      <c r="B1189" s="100"/>
      <c r="C1189" s="100" t="s">
        <v>1457</v>
      </c>
      <c r="D1189" s="100">
        <v>411323.0</v>
      </c>
      <c r="E1189" s="100" t="s">
        <v>797</v>
      </c>
      <c r="F1189" s="102" t="s">
        <v>833</v>
      </c>
      <c r="G1189" s="100" t="s">
        <v>799</v>
      </c>
      <c r="H1189" s="100" t="s">
        <v>834</v>
      </c>
      <c r="I1189" s="103">
        <v>0.7638888888888888</v>
      </c>
      <c r="J1189" s="103">
        <v>0.8055555555555556</v>
      </c>
      <c r="K1189" s="100" t="s">
        <v>1458</v>
      </c>
      <c r="L1189" s="100" t="s">
        <v>1337</v>
      </c>
      <c r="N1189" s="100"/>
      <c r="O1189" s="99"/>
      <c r="P1189" s="99"/>
      <c r="Q1189" s="99"/>
      <c r="R1189" s="99"/>
      <c r="S1189" s="99"/>
      <c r="T1189" s="99"/>
      <c r="U1189" s="99"/>
      <c r="V1189" s="99"/>
      <c r="W1189" s="99"/>
      <c r="X1189" s="99"/>
      <c r="Y1189" s="99"/>
    </row>
    <row r="1190" ht="15.75" customHeight="1">
      <c r="A1190" s="100" t="s">
        <v>1412</v>
      </c>
      <c r="B1190" s="100"/>
      <c r="C1190" s="100" t="s">
        <v>1459</v>
      </c>
      <c r="D1190" s="100">
        <v>411491.0</v>
      </c>
      <c r="E1190" s="100" t="s">
        <v>797</v>
      </c>
      <c r="F1190" s="102" t="s">
        <v>833</v>
      </c>
      <c r="G1190" s="100" t="s">
        <v>799</v>
      </c>
      <c r="H1190" s="100" t="s">
        <v>834</v>
      </c>
      <c r="I1190" s="103">
        <v>0.7638888888888888</v>
      </c>
      <c r="J1190" s="103">
        <v>0.8055555555555556</v>
      </c>
      <c r="K1190" s="100" t="s">
        <v>1458</v>
      </c>
      <c r="L1190" s="100" t="s">
        <v>1337</v>
      </c>
      <c r="N1190" s="100"/>
      <c r="O1190" s="99"/>
      <c r="P1190" s="99"/>
      <c r="Q1190" s="99"/>
      <c r="R1190" s="99"/>
      <c r="S1190" s="99"/>
      <c r="T1190" s="99"/>
      <c r="U1190" s="99"/>
      <c r="V1190" s="99"/>
      <c r="W1190" s="99"/>
      <c r="X1190" s="99"/>
      <c r="Y1190" s="99"/>
    </row>
    <row r="1191" ht="15.75" customHeight="1">
      <c r="A1191" s="100" t="s">
        <v>1412</v>
      </c>
      <c r="B1191" s="100"/>
      <c r="C1191" s="100" t="s">
        <v>1457</v>
      </c>
      <c r="D1191" s="100">
        <v>411315.0</v>
      </c>
      <c r="E1191" s="100" t="s">
        <v>797</v>
      </c>
      <c r="F1191" s="102" t="s">
        <v>833</v>
      </c>
      <c r="G1191" s="100" t="s">
        <v>799</v>
      </c>
      <c r="H1191" s="100" t="s">
        <v>834</v>
      </c>
      <c r="I1191" s="103">
        <v>0.8125</v>
      </c>
      <c r="J1191" s="103">
        <v>0.8541666666666666</v>
      </c>
      <c r="K1191" s="100" t="s">
        <v>1458</v>
      </c>
      <c r="L1191" s="100" t="s">
        <v>1337</v>
      </c>
      <c r="N1191" s="100"/>
      <c r="O1191" s="99"/>
      <c r="P1191" s="99"/>
      <c r="Q1191" s="99"/>
      <c r="R1191" s="99"/>
      <c r="S1191" s="99"/>
      <c r="T1191" s="99"/>
      <c r="U1191" s="99"/>
      <c r="V1191" s="99"/>
      <c r="W1191" s="99"/>
      <c r="X1191" s="99"/>
      <c r="Y1191" s="99"/>
    </row>
    <row r="1192" ht="15.75" customHeight="1">
      <c r="A1192" s="100" t="s">
        <v>1412</v>
      </c>
      <c r="B1192" s="100"/>
      <c r="C1192" s="100" t="s">
        <v>1459</v>
      </c>
      <c r="D1192" s="100">
        <v>411494.0</v>
      </c>
      <c r="E1192" s="100" t="s">
        <v>797</v>
      </c>
      <c r="F1192" s="102" t="s">
        <v>833</v>
      </c>
      <c r="G1192" s="100" t="s">
        <v>799</v>
      </c>
      <c r="H1192" s="100" t="s">
        <v>834</v>
      </c>
      <c r="I1192" s="103">
        <v>0.8125</v>
      </c>
      <c r="J1192" s="103">
        <v>0.8541666666666666</v>
      </c>
      <c r="K1192" s="100" t="s">
        <v>1458</v>
      </c>
      <c r="L1192" s="100" t="s">
        <v>1337</v>
      </c>
      <c r="N1192" s="100"/>
      <c r="O1192" s="99"/>
      <c r="P1192" s="99"/>
      <c r="Q1192" s="99"/>
      <c r="R1192" s="99"/>
      <c r="S1192" s="99"/>
      <c r="T1192" s="99"/>
      <c r="U1192" s="99"/>
      <c r="V1192" s="99"/>
      <c r="W1192" s="99"/>
      <c r="X1192" s="99"/>
      <c r="Y1192" s="99"/>
    </row>
    <row r="1193" ht="15.75" customHeight="1">
      <c r="A1193" s="100" t="s">
        <v>1412</v>
      </c>
      <c r="B1193" s="100"/>
      <c r="C1193" s="100" t="s">
        <v>1457</v>
      </c>
      <c r="D1193" s="100">
        <v>411346.0</v>
      </c>
      <c r="E1193" s="100" t="s">
        <v>797</v>
      </c>
      <c r="F1193" s="102" t="s">
        <v>798</v>
      </c>
      <c r="G1193" s="100" t="s">
        <v>799</v>
      </c>
      <c r="H1193" s="100" t="s">
        <v>800</v>
      </c>
      <c r="I1193" s="103">
        <v>0.375</v>
      </c>
      <c r="J1193" s="103">
        <v>0.4166666666666667</v>
      </c>
      <c r="K1193" s="100" t="s">
        <v>1458</v>
      </c>
      <c r="L1193" s="100" t="s">
        <v>1337</v>
      </c>
      <c r="N1193" s="100"/>
      <c r="O1193" s="99"/>
      <c r="P1193" s="99"/>
      <c r="Q1193" s="99"/>
      <c r="R1193" s="99"/>
      <c r="S1193" s="99"/>
      <c r="T1193" s="99"/>
      <c r="U1193" s="99"/>
      <c r="V1193" s="99"/>
      <c r="W1193" s="99"/>
      <c r="X1193" s="99"/>
      <c r="Y1193" s="99"/>
    </row>
    <row r="1194" ht="15.75" customHeight="1">
      <c r="A1194" s="100" t="s">
        <v>1412</v>
      </c>
      <c r="B1194" s="100"/>
      <c r="C1194" s="100" t="s">
        <v>1459</v>
      </c>
      <c r="D1194" s="100">
        <v>411499.0</v>
      </c>
      <c r="E1194" s="100" t="s">
        <v>797</v>
      </c>
      <c r="F1194" s="102" t="s">
        <v>798</v>
      </c>
      <c r="G1194" s="100" t="s">
        <v>799</v>
      </c>
      <c r="H1194" s="100" t="s">
        <v>800</v>
      </c>
      <c r="I1194" s="103">
        <v>0.375</v>
      </c>
      <c r="J1194" s="103">
        <v>0.4166666666666667</v>
      </c>
      <c r="K1194" s="100" t="s">
        <v>1458</v>
      </c>
      <c r="L1194" s="100" t="s">
        <v>1337</v>
      </c>
      <c r="N1194" s="100"/>
      <c r="O1194" s="99"/>
      <c r="P1194" s="99"/>
      <c r="Q1194" s="99"/>
      <c r="R1194" s="99"/>
      <c r="S1194" s="99"/>
      <c r="T1194" s="99"/>
      <c r="U1194" s="99"/>
      <c r="V1194" s="99"/>
      <c r="W1194" s="99"/>
      <c r="X1194" s="99"/>
      <c r="Y1194" s="99"/>
    </row>
    <row r="1195" ht="15.75" customHeight="1">
      <c r="A1195" s="100" t="s">
        <v>1412</v>
      </c>
      <c r="B1195" s="100"/>
      <c r="C1195" s="100" t="s">
        <v>1457</v>
      </c>
      <c r="D1195" s="100">
        <v>411356.0</v>
      </c>
      <c r="E1195" s="100" t="s">
        <v>797</v>
      </c>
      <c r="F1195" s="102" t="s">
        <v>798</v>
      </c>
      <c r="G1195" s="100" t="s">
        <v>799</v>
      </c>
      <c r="H1195" s="100" t="s">
        <v>800</v>
      </c>
      <c r="I1195" s="103">
        <v>0.4236111111111111</v>
      </c>
      <c r="J1195" s="103">
        <v>0.4652777777777778</v>
      </c>
      <c r="K1195" s="100" t="s">
        <v>1458</v>
      </c>
      <c r="L1195" s="100" t="s">
        <v>1337</v>
      </c>
      <c r="N1195" s="100"/>
      <c r="O1195" s="99"/>
      <c r="P1195" s="99"/>
      <c r="Q1195" s="99"/>
      <c r="R1195" s="99"/>
      <c r="S1195" s="99"/>
      <c r="T1195" s="99"/>
      <c r="U1195" s="99"/>
      <c r="V1195" s="99"/>
      <c r="W1195" s="99"/>
      <c r="X1195" s="99"/>
      <c r="Y1195" s="99"/>
    </row>
    <row r="1196" ht="15.75" customHeight="1">
      <c r="A1196" s="100" t="s">
        <v>1412</v>
      </c>
      <c r="B1196" s="100"/>
      <c r="C1196" s="100" t="s">
        <v>1460</v>
      </c>
      <c r="D1196" s="100">
        <v>411604.0</v>
      </c>
      <c r="E1196" s="100" t="s">
        <v>797</v>
      </c>
      <c r="F1196" s="102" t="s">
        <v>798</v>
      </c>
      <c r="G1196" s="100" t="s">
        <v>799</v>
      </c>
      <c r="H1196" s="100" t="s">
        <v>800</v>
      </c>
      <c r="I1196" s="103">
        <v>0.4236111111111111</v>
      </c>
      <c r="J1196" s="103">
        <v>0.4652777777777778</v>
      </c>
      <c r="K1196" s="100" t="s">
        <v>1458</v>
      </c>
      <c r="L1196" s="100" t="s">
        <v>1337</v>
      </c>
      <c r="N1196" s="100"/>
      <c r="O1196" s="99"/>
      <c r="P1196" s="99"/>
      <c r="Q1196" s="99"/>
      <c r="R1196" s="99"/>
      <c r="S1196" s="99"/>
      <c r="T1196" s="99"/>
      <c r="U1196" s="99"/>
      <c r="V1196" s="99"/>
      <c r="W1196" s="99"/>
      <c r="X1196" s="99"/>
      <c r="Y1196" s="99"/>
    </row>
    <row r="1197" ht="15.75" customHeight="1">
      <c r="A1197" s="100" t="s">
        <v>1412</v>
      </c>
      <c r="B1197" s="100"/>
      <c r="C1197" s="100" t="s">
        <v>1457</v>
      </c>
      <c r="D1197" s="100">
        <v>411341.0</v>
      </c>
      <c r="E1197" s="100" t="s">
        <v>797</v>
      </c>
      <c r="F1197" s="102" t="s">
        <v>798</v>
      </c>
      <c r="G1197" s="100" t="s">
        <v>799</v>
      </c>
      <c r="H1197" s="100" t="s">
        <v>800</v>
      </c>
      <c r="I1197" s="103">
        <v>0.4722222222222222</v>
      </c>
      <c r="J1197" s="103">
        <v>0.5138888888888888</v>
      </c>
      <c r="K1197" s="100" t="s">
        <v>1458</v>
      </c>
      <c r="L1197" s="100" t="s">
        <v>1337</v>
      </c>
      <c r="N1197" s="100"/>
      <c r="O1197" s="99"/>
      <c r="P1197" s="99"/>
      <c r="Q1197" s="99"/>
      <c r="R1197" s="99"/>
      <c r="S1197" s="99"/>
      <c r="T1197" s="99"/>
      <c r="U1197" s="99"/>
      <c r="V1197" s="99"/>
      <c r="W1197" s="99"/>
      <c r="X1197" s="99"/>
      <c r="Y1197" s="99"/>
    </row>
    <row r="1198" ht="15.75" customHeight="1">
      <c r="A1198" s="100" t="s">
        <v>1412</v>
      </c>
      <c r="B1198" s="100"/>
      <c r="C1198" s="100" t="s">
        <v>1459</v>
      </c>
      <c r="D1198" s="100">
        <v>411509.0</v>
      </c>
      <c r="E1198" s="100" t="s">
        <v>797</v>
      </c>
      <c r="F1198" s="102" t="s">
        <v>798</v>
      </c>
      <c r="G1198" s="100" t="s">
        <v>799</v>
      </c>
      <c r="H1198" s="100" t="s">
        <v>800</v>
      </c>
      <c r="I1198" s="103">
        <v>0.4722222222222222</v>
      </c>
      <c r="J1198" s="103">
        <v>0.5138888888888888</v>
      </c>
      <c r="K1198" s="100" t="s">
        <v>1458</v>
      </c>
      <c r="L1198" s="100" t="s">
        <v>1337</v>
      </c>
      <c r="N1198" s="100"/>
      <c r="O1198" s="99"/>
      <c r="P1198" s="99"/>
      <c r="Q1198" s="99"/>
      <c r="R1198" s="99"/>
      <c r="S1198" s="99"/>
      <c r="T1198" s="99"/>
      <c r="U1198" s="99"/>
      <c r="V1198" s="99"/>
      <c r="W1198" s="99"/>
      <c r="X1198" s="99"/>
      <c r="Y1198" s="99"/>
    </row>
    <row r="1199" ht="15.75" customHeight="1">
      <c r="A1199" s="100" t="s">
        <v>1412</v>
      </c>
      <c r="B1199" s="100"/>
      <c r="C1199" s="100" t="s">
        <v>1457</v>
      </c>
      <c r="D1199" s="100">
        <v>411363.0</v>
      </c>
      <c r="E1199" s="100" t="s">
        <v>797</v>
      </c>
      <c r="F1199" s="102" t="s">
        <v>798</v>
      </c>
      <c r="G1199" s="100" t="s">
        <v>799</v>
      </c>
      <c r="H1199" s="100" t="s">
        <v>800</v>
      </c>
      <c r="I1199" s="103">
        <v>0.5416666666666666</v>
      </c>
      <c r="J1199" s="103">
        <v>0.5833333333333334</v>
      </c>
      <c r="K1199" s="100" t="s">
        <v>1458</v>
      </c>
      <c r="L1199" s="100" t="s">
        <v>1337</v>
      </c>
      <c r="N1199" s="100"/>
      <c r="O1199" s="99"/>
      <c r="P1199" s="99"/>
      <c r="Q1199" s="99"/>
      <c r="R1199" s="99"/>
      <c r="S1199" s="99"/>
      <c r="T1199" s="99"/>
      <c r="U1199" s="99"/>
      <c r="V1199" s="99"/>
      <c r="W1199" s="99"/>
      <c r="X1199" s="99"/>
      <c r="Y1199" s="99"/>
    </row>
    <row r="1200" ht="15.75" customHeight="1">
      <c r="A1200" s="100" t="s">
        <v>1412</v>
      </c>
      <c r="B1200" s="100"/>
      <c r="C1200" s="100" t="s">
        <v>1459</v>
      </c>
      <c r="D1200" s="100">
        <v>411506.0</v>
      </c>
      <c r="E1200" s="100" t="s">
        <v>797</v>
      </c>
      <c r="F1200" s="102" t="s">
        <v>798</v>
      </c>
      <c r="G1200" s="100" t="s">
        <v>799</v>
      </c>
      <c r="H1200" s="100" t="s">
        <v>800</v>
      </c>
      <c r="I1200" s="103">
        <v>0.5416666666666666</v>
      </c>
      <c r="J1200" s="103">
        <v>0.5833333333333334</v>
      </c>
      <c r="K1200" s="100" t="s">
        <v>1458</v>
      </c>
      <c r="L1200" s="100" t="s">
        <v>1337</v>
      </c>
      <c r="N1200" s="100"/>
      <c r="O1200" s="99"/>
      <c r="P1200" s="99"/>
      <c r="Q1200" s="99"/>
      <c r="R1200" s="99"/>
      <c r="S1200" s="99"/>
      <c r="T1200" s="99"/>
      <c r="U1200" s="99"/>
      <c r="V1200" s="99"/>
      <c r="W1200" s="99"/>
      <c r="X1200" s="99"/>
      <c r="Y1200" s="99"/>
    </row>
    <row r="1201" ht="15.75" customHeight="1">
      <c r="A1201" s="100" t="s">
        <v>1412</v>
      </c>
      <c r="B1201" s="100"/>
      <c r="C1201" s="100" t="s">
        <v>1460</v>
      </c>
      <c r="D1201" s="100">
        <v>411606.0</v>
      </c>
      <c r="E1201" s="100" t="s">
        <v>797</v>
      </c>
      <c r="F1201" s="102" t="s">
        <v>798</v>
      </c>
      <c r="G1201" s="100" t="s">
        <v>799</v>
      </c>
      <c r="H1201" s="100" t="s">
        <v>800</v>
      </c>
      <c r="I1201" s="103">
        <v>0.5416666666666666</v>
      </c>
      <c r="J1201" s="103">
        <v>0.5833333333333334</v>
      </c>
      <c r="K1201" s="100" t="s">
        <v>1458</v>
      </c>
      <c r="L1201" s="100" t="s">
        <v>1337</v>
      </c>
      <c r="N1201" s="100"/>
      <c r="O1201" s="99"/>
      <c r="P1201" s="99"/>
      <c r="Q1201" s="99"/>
      <c r="R1201" s="99"/>
      <c r="S1201" s="99"/>
      <c r="T1201" s="99"/>
      <c r="U1201" s="99"/>
      <c r="V1201" s="99"/>
      <c r="W1201" s="99"/>
      <c r="X1201" s="99"/>
      <c r="Y1201" s="99"/>
    </row>
    <row r="1202" ht="15.75" customHeight="1">
      <c r="A1202" s="100" t="s">
        <v>1412</v>
      </c>
      <c r="B1202" s="100"/>
      <c r="C1202" s="100" t="s">
        <v>1457</v>
      </c>
      <c r="D1202" s="100">
        <v>411343.0</v>
      </c>
      <c r="E1202" s="100" t="s">
        <v>797</v>
      </c>
      <c r="F1202" s="102" t="s">
        <v>798</v>
      </c>
      <c r="G1202" s="100" t="s">
        <v>799</v>
      </c>
      <c r="H1202" s="100" t="s">
        <v>800</v>
      </c>
      <c r="I1202" s="103">
        <v>0.5902777777777778</v>
      </c>
      <c r="J1202" s="103">
        <v>0.6319444444444444</v>
      </c>
      <c r="K1202" s="100" t="s">
        <v>1458</v>
      </c>
      <c r="L1202" s="100" t="s">
        <v>1337</v>
      </c>
      <c r="N1202" s="100"/>
      <c r="O1202" s="99"/>
      <c r="P1202" s="99"/>
      <c r="Q1202" s="99"/>
      <c r="R1202" s="99"/>
      <c r="S1202" s="99"/>
      <c r="T1202" s="99"/>
      <c r="U1202" s="99"/>
      <c r="V1202" s="99"/>
      <c r="W1202" s="99"/>
      <c r="X1202" s="99"/>
      <c r="Y1202" s="99"/>
    </row>
    <row r="1203" ht="15.75" customHeight="1">
      <c r="A1203" s="100" t="s">
        <v>1412</v>
      </c>
      <c r="B1203" s="100"/>
      <c r="C1203" s="100" t="s">
        <v>1460</v>
      </c>
      <c r="D1203" s="100">
        <v>411611.0</v>
      </c>
      <c r="E1203" s="100" t="s">
        <v>797</v>
      </c>
      <c r="F1203" s="102" t="s">
        <v>798</v>
      </c>
      <c r="G1203" s="100" t="s">
        <v>799</v>
      </c>
      <c r="H1203" s="100" t="s">
        <v>800</v>
      </c>
      <c r="I1203" s="103">
        <v>0.5902777777777778</v>
      </c>
      <c r="J1203" s="103">
        <v>0.6319444444444444</v>
      </c>
      <c r="K1203" s="100" t="s">
        <v>1458</v>
      </c>
      <c r="L1203" s="100" t="s">
        <v>1337</v>
      </c>
      <c r="N1203" s="100"/>
      <c r="O1203" s="99"/>
      <c r="P1203" s="99"/>
      <c r="Q1203" s="99"/>
      <c r="R1203" s="99"/>
      <c r="S1203" s="99"/>
      <c r="T1203" s="99"/>
      <c r="U1203" s="99"/>
      <c r="V1203" s="99"/>
      <c r="W1203" s="99"/>
      <c r="X1203" s="99"/>
      <c r="Y1203" s="99"/>
    </row>
    <row r="1204" ht="15.75" customHeight="1">
      <c r="A1204" s="100" t="s">
        <v>1412</v>
      </c>
      <c r="B1204" s="100"/>
      <c r="C1204" s="100" t="s">
        <v>1457</v>
      </c>
      <c r="D1204" s="100">
        <v>411351.0</v>
      </c>
      <c r="E1204" s="100" t="s">
        <v>797</v>
      </c>
      <c r="F1204" s="102" t="s">
        <v>798</v>
      </c>
      <c r="G1204" s="100" t="s">
        <v>799</v>
      </c>
      <c r="H1204" s="100" t="s">
        <v>800</v>
      </c>
      <c r="I1204" s="103">
        <v>0.6388888888888888</v>
      </c>
      <c r="J1204" s="103">
        <v>0.6805555555555556</v>
      </c>
      <c r="K1204" s="100" t="s">
        <v>1458</v>
      </c>
      <c r="L1204" s="100" t="s">
        <v>1337</v>
      </c>
      <c r="N1204" s="100"/>
      <c r="O1204" s="99"/>
      <c r="P1204" s="99"/>
      <c r="Q1204" s="99"/>
      <c r="R1204" s="99"/>
      <c r="S1204" s="99"/>
      <c r="T1204" s="99"/>
      <c r="U1204" s="99"/>
      <c r="V1204" s="99"/>
      <c r="W1204" s="99"/>
      <c r="X1204" s="99"/>
      <c r="Y1204" s="99"/>
    </row>
    <row r="1205" ht="15.75" customHeight="1">
      <c r="A1205" s="100" t="s">
        <v>1412</v>
      </c>
      <c r="B1205" s="100"/>
      <c r="C1205" s="100" t="s">
        <v>1457</v>
      </c>
      <c r="D1205" s="100">
        <v>411386.0</v>
      </c>
      <c r="E1205" s="100" t="s">
        <v>797</v>
      </c>
      <c r="F1205" s="102" t="s">
        <v>837</v>
      </c>
      <c r="G1205" s="100" t="s">
        <v>799</v>
      </c>
      <c r="H1205" s="100" t="s">
        <v>838</v>
      </c>
      <c r="I1205" s="103">
        <v>0.375</v>
      </c>
      <c r="J1205" s="103">
        <v>0.4166666666666667</v>
      </c>
      <c r="K1205" s="100" t="s">
        <v>1458</v>
      </c>
      <c r="L1205" s="100" t="s">
        <v>1337</v>
      </c>
      <c r="N1205" s="100"/>
      <c r="O1205" s="99"/>
      <c r="P1205" s="99"/>
      <c r="Q1205" s="99"/>
      <c r="R1205" s="99"/>
      <c r="S1205" s="99"/>
      <c r="T1205" s="99"/>
      <c r="U1205" s="99"/>
      <c r="V1205" s="99"/>
      <c r="W1205" s="99"/>
      <c r="X1205" s="99"/>
      <c r="Y1205" s="99"/>
    </row>
    <row r="1206" ht="15.75" customHeight="1">
      <c r="A1206" s="100" t="s">
        <v>1412</v>
      </c>
      <c r="B1206" s="100"/>
      <c r="C1206" s="100" t="s">
        <v>1459</v>
      </c>
      <c r="D1206" s="100">
        <v>411519.0</v>
      </c>
      <c r="E1206" s="100" t="s">
        <v>797</v>
      </c>
      <c r="F1206" s="102" t="s">
        <v>837</v>
      </c>
      <c r="G1206" s="100" t="s">
        <v>799</v>
      </c>
      <c r="H1206" s="100" t="s">
        <v>838</v>
      </c>
      <c r="I1206" s="103">
        <v>0.375</v>
      </c>
      <c r="J1206" s="103">
        <v>0.4166666666666667</v>
      </c>
      <c r="K1206" s="100" t="s">
        <v>1458</v>
      </c>
      <c r="L1206" s="100" t="s">
        <v>1337</v>
      </c>
      <c r="N1206" s="100"/>
      <c r="O1206" s="99"/>
      <c r="P1206" s="99"/>
      <c r="Q1206" s="99"/>
      <c r="R1206" s="99"/>
      <c r="S1206" s="99"/>
      <c r="T1206" s="99"/>
      <c r="U1206" s="99"/>
      <c r="V1206" s="99"/>
      <c r="W1206" s="99"/>
      <c r="X1206" s="99"/>
      <c r="Y1206" s="99"/>
    </row>
    <row r="1207" ht="15.75" customHeight="1">
      <c r="A1207" s="100" t="s">
        <v>1412</v>
      </c>
      <c r="B1207" s="100"/>
      <c r="C1207" s="100" t="s">
        <v>1459</v>
      </c>
      <c r="D1207" s="100">
        <v>411514.0</v>
      </c>
      <c r="E1207" s="100" t="s">
        <v>797</v>
      </c>
      <c r="F1207" s="102" t="s">
        <v>837</v>
      </c>
      <c r="G1207" s="100" t="s">
        <v>799</v>
      </c>
      <c r="H1207" s="100" t="s">
        <v>838</v>
      </c>
      <c r="I1207" s="103">
        <v>0.375</v>
      </c>
      <c r="J1207" s="103">
        <v>0.4166666666666667</v>
      </c>
      <c r="K1207" s="100" t="s">
        <v>1458</v>
      </c>
      <c r="L1207" s="100" t="s">
        <v>1337</v>
      </c>
      <c r="N1207" s="100"/>
      <c r="O1207" s="99"/>
      <c r="P1207" s="99"/>
      <c r="Q1207" s="99"/>
      <c r="R1207" s="99"/>
      <c r="S1207" s="99"/>
      <c r="T1207" s="99"/>
      <c r="U1207" s="99"/>
      <c r="V1207" s="99"/>
      <c r="W1207" s="99"/>
      <c r="X1207" s="99"/>
      <c r="Y1207" s="99"/>
    </row>
    <row r="1208" ht="15.75" customHeight="1">
      <c r="A1208" s="100" t="s">
        <v>1412</v>
      </c>
      <c r="B1208" s="100"/>
      <c r="C1208" s="100" t="s">
        <v>1459</v>
      </c>
      <c r="D1208" s="100">
        <v>411518.0</v>
      </c>
      <c r="E1208" s="100" t="s">
        <v>797</v>
      </c>
      <c r="F1208" s="102" t="s">
        <v>837</v>
      </c>
      <c r="G1208" s="100" t="s">
        <v>799</v>
      </c>
      <c r="H1208" s="100" t="s">
        <v>838</v>
      </c>
      <c r="I1208" s="103">
        <v>0.4236111111111111</v>
      </c>
      <c r="J1208" s="103">
        <v>0.4652777777777778</v>
      </c>
      <c r="K1208" s="100" t="s">
        <v>1458</v>
      </c>
      <c r="L1208" s="100" t="s">
        <v>1337</v>
      </c>
      <c r="N1208" s="100"/>
      <c r="O1208" s="99"/>
      <c r="P1208" s="99"/>
      <c r="Q1208" s="99"/>
      <c r="R1208" s="99"/>
      <c r="S1208" s="99"/>
      <c r="T1208" s="99"/>
      <c r="U1208" s="99"/>
      <c r="V1208" s="99"/>
      <c r="W1208" s="99"/>
      <c r="X1208" s="99"/>
      <c r="Y1208" s="99"/>
    </row>
    <row r="1209" ht="15.75" customHeight="1">
      <c r="A1209" s="100" t="s">
        <v>1412</v>
      </c>
      <c r="B1209" s="100"/>
      <c r="C1209" s="100" t="s">
        <v>1460</v>
      </c>
      <c r="D1209" s="100">
        <v>411620.0</v>
      </c>
      <c r="E1209" s="100" t="s">
        <v>797</v>
      </c>
      <c r="F1209" s="102" t="s">
        <v>837</v>
      </c>
      <c r="G1209" s="100" t="s">
        <v>799</v>
      </c>
      <c r="H1209" s="100" t="s">
        <v>838</v>
      </c>
      <c r="I1209" s="103">
        <v>0.4236111111111111</v>
      </c>
      <c r="J1209" s="103">
        <v>0.4652777777777778</v>
      </c>
      <c r="K1209" s="100" t="s">
        <v>1458</v>
      </c>
      <c r="L1209" s="100" t="s">
        <v>1337</v>
      </c>
      <c r="N1209" s="100"/>
      <c r="O1209" s="99"/>
      <c r="P1209" s="99"/>
      <c r="Q1209" s="99"/>
      <c r="R1209" s="99"/>
      <c r="S1209" s="99"/>
      <c r="T1209" s="99"/>
      <c r="U1209" s="99"/>
      <c r="V1209" s="99"/>
      <c r="W1209" s="99"/>
      <c r="X1209" s="99"/>
      <c r="Y1209" s="99"/>
    </row>
    <row r="1210" ht="15.75" customHeight="1">
      <c r="A1210" s="100" t="s">
        <v>1412</v>
      </c>
      <c r="B1210" s="100"/>
      <c r="C1210" s="100" t="s">
        <v>1460</v>
      </c>
      <c r="D1210" s="100">
        <v>411617.0</v>
      </c>
      <c r="E1210" s="100" t="s">
        <v>797</v>
      </c>
      <c r="F1210" s="102" t="s">
        <v>837</v>
      </c>
      <c r="G1210" s="100" t="s">
        <v>799</v>
      </c>
      <c r="H1210" s="100" t="s">
        <v>838</v>
      </c>
      <c r="I1210" s="103">
        <v>0.4236111111111111</v>
      </c>
      <c r="J1210" s="103">
        <v>0.4652777777777778</v>
      </c>
      <c r="K1210" s="100" t="s">
        <v>1458</v>
      </c>
      <c r="L1210" s="100" t="s">
        <v>1337</v>
      </c>
      <c r="N1210" s="100"/>
      <c r="O1210" s="99"/>
      <c r="P1210" s="99"/>
      <c r="Q1210" s="99"/>
      <c r="R1210" s="99"/>
      <c r="S1210" s="99"/>
      <c r="T1210" s="99"/>
      <c r="U1210" s="99"/>
      <c r="V1210" s="99"/>
      <c r="W1210" s="99"/>
      <c r="X1210" s="99"/>
      <c r="Y1210" s="99"/>
    </row>
    <row r="1211" ht="15.75" customHeight="1">
      <c r="A1211" s="100" t="s">
        <v>1412</v>
      </c>
      <c r="B1211" s="100"/>
      <c r="C1211" s="100" t="s">
        <v>1457</v>
      </c>
      <c r="D1211" s="100">
        <v>411378.0</v>
      </c>
      <c r="E1211" s="100" t="s">
        <v>797</v>
      </c>
      <c r="F1211" s="102" t="s">
        <v>837</v>
      </c>
      <c r="G1211" s="100" t="s">
        <v>799</v>
      </c>
      <c r="H1211" s="100" t="s">
        <v>838</v>
      </c>
      <c r="I1211" s="103">
        <v>0.4722222222222222</v>
      </c>
      <c r="J1211" s="103">
        <v>0.5138888888888888</v>
      </c>
      <c r="K1211" s="100" t="s">
        <v>1458</v>
      </c>
      <c r="L1211" s="100" t="s">
        <v>1337</v>
      </c>
      <c r="N1211" s="100"/>
      <c r="O1211" s="99"/>
      <c r="P1211" s="99"/>
      <c r="Q1211" s="99"/>
      <c r="R1211" s="99"/>
      <c r="S1211" s="99"/>
      <c r="T1211" s="99"/>
      <c r="U1211" s="99"/>
      <c r="V1211" s="99"/>
      <c r="W1211" s="99"/>
      <c r="X1211" s="99"/>
      <c r="Y1211" s="99"/>
    </row>
    <row r="1212" ht="15.75" customHeight="1">
      <c r="A1212" s="100" t="s">
        <v>1412</v>
      </c>
      <c r="B1212" s="100"/>
      <c r="C1212" s="100" t="s">
        <v>1459</v>
      </c>
      <c r="D1212" s="100">
        <v>411525.0</v>
      </c>
      <c r="E1212" s="100" t="s">
        <v>797</v>
      </c>
      <c r="F1212" s="102" t="s">
        <v>837</v>
      </c>
      <c r="G1212" s="100" t="s">
        <v>799</v>
      </c>
      <c r="H1212" s="100" t="s">
        <v>838</v>
      </c>
      <c r="I1212" s="103">
        <v>0.4722222222222222</v>
      </c>
      <c r="J1212" s="103">
        <v>0.5138888888888888</v>
      </c>
      <c r="K1212" s="100" t="s">
        <v>1458</v>
      </c>
      <c r="L1212" s="100" t="s">
        <v>1337</v>
      </c>
      <c r="N1212" s="100"/>
      <c r="O1212" s="99"/>
      <c r="P1212" s="99"/>
      <c r="Q1212" s="99"/>
      <c r="R1212" s="99"/>
      <c r="S1212" s="99"/>
      <c r="T1212" s="99"/>
      <c r="U1212" s="99"/>
      <c r="V1212" s="99"/>
      <c r="W1212" s="99"/>
      <c r="X1212" s="99"/>
      <c r="Y1212" s="99"/>
    </row>
    <row r="1213" ht="15.75" customHeight="1">
      <c r="A1213" s="100" t="s">
        <v>1412</v>
      </c>
      <c r="B1213" s="100"/>
      <c r="C1213" s="100" t="s">
        <v>1460</v>
      </c>
      <c r="D1213" s="100">
        <v>411613.0</v>
      </c>
      <c r="E1213" s="100" t="s">
        <v>797</v>
      </c>
      <c r="F1213" s="102" t="s">
        <v>837</v>
      </c>
      <c r="G1213" s="100" t="s">
        <v>799</v>
      </c>
      <c r="H1213" s="100" t="s">
        <v>838</v>
      </c>
      <c r="I1213" s="103">
        <v>0.4722222222222222</v>
      </c>
      <c r="J1213" s="103">
        <v>0.5138888888888888</v>
      </c>
      <c r="K1213" s="100" t="s">
        <v>1458</v>
      </c>
      <c r="L1213" s="100" t="s">
        <v>1337</v>
      </c>
      <c r="N1213" s="100"/>
      <c r="O1213" s="99"/>
      <c r="P1213" s="99"/>
      <c r="Q1213" s="99"/>
      <c r="R1213" s="99"/>
      <c r="S1213" s="99"/>
      <c r="T1213" s="99"/>
      <c r="U1213" s="99"/>
      <c r="V1213" s="99"/>
      <c r="W1213" s="99"/>
      <c r="X1213" s="99"/>
      <c r="Y1213" s="99"/>
    </row>
    <row r="1214" ht="15.75" customHeight="1">
      <c r="A1214" s="100" t="s">
        <v>1412</v>
      </c>
      <c r="B1214" s="100"/>
      <c r="C1214" s="100" t="s">
        <v>1457</v>
      </c>
      <c r="D1214" s="100">
        <v>411364.0</v>
      </c>
      <c r="E1214" s="100" t="s">
        <v>797</v>
      </c>
      <c r="F1214" s="102" t="s">
        <v>837</v>
      </c>
      <c r="G1214" s="100" t="s">
        <v>799</v>
      </c>
      <c r="H1214" s="100" t="s">
        <v>838</v>
      </c>
      <c r="I1214" s="103">
        <v>0.5416666666666666</v>
      </c>
      <c r="J1214" s="103">
        <v>0.5833333333333334</v>
      </c>
      <c r="K1214" s="100" t="s">
        <v>1458</v>
      </c>
      <c r="L1214" s="100" t="s">
        <v>1337</v>
      </c>
      <c r="N1214" s="100"/>
      <c r="O1214" s="99"/>
      <c r="P1214" s="99"/>
      <c r="Q1214" s="99"/>
      <c r="R1214" s="99"/>
      <c r="S1214" s="99"/>
      <c r="T1214" s="99"/>
      <c r="U1214" s="99"/>
      <c r="V1214" s="99"/>
      <c r="W1214" s="99"/>
      <c r="X1214" s="99"/>
      <c r="Y1214" s="99"/>
    </row>
    <row r="1215" ht="15.75" customHeight="1">
      <c r="A1215" s="100" t="s">
        <v>1412</v>
      </c>
      <c r="B1215" s="100"/>
      <c r="C1215" s="100" t="s">
        <v>1459</v>
      </c>
      <c r="D1215" s="100">
        <v>411520.0</v>
      </c>
      <c r="E1215" s="100" t="s">
        <v>797</v>
      </c>
      <c r="F1215" s="102" t="s">
        <v>837</v>
      </c>
      <c r="G1215" s="100" t="s">
        <v>799</v>
      </c>
      <c r="H1215" s="100" t="s">
        <v>838</v>
      </c>
      <c r="I1215" s="103">
        <v>0.5416666666666666</v>
      </c>
      <c r="J1215" s="103">
        <v>0.5833333333333334</v>
      </c>
      <c r="K1215" s="100" t="s">
        <v>1458</v>
      </c>
      <c r="L1215" s="100" t="s">
        <v>1337</v>
      </c>
      <c r="N1215" s="100"/>
      <c r="O1215" s="99"/>
      <c r="P1215" s="99"/>
      <c r="Q1215" s="99"/>
      <c r="R1215" s="99"/>
      <c r="S1215" s="99"/>
      <c r="T1215" s="99"/>
      <c r="U1215" s="99"/>
      <c r="V1215" s="99"/>
      <c r="W1215" s="99"/>
      <c r="X1215" s="99"/>
      <c r="Y1215" s="99"/>
    </row>
    <row r="1216" ht="15.75" customHeight="1">
      <c r="A1216" s="100" t="s">
        <v>1412</v>
      </c>
      <c r="B1216" s="100"/>
      <c r="C1216" s="100" t="s">
        <v>1460</v>
      </c>
      <c r="D1216" s="100">
        <v>411624.0</v>
      </c>
      <c r="E1216" s="100" t="s">
        <v>797</v>
      </c>
      <c r="F1216" s="102" t="s">
        <v>837</v>
      </c>
      <c r="G1216" s="100" t="s">
        <v>799</v>
      </c>
      <c r="H1216" s="100" t="s">
        <v>838</v>
      </c>
      <c r="I1216" s="103">
        <v>0.5416666666666666</v>
      </c>
      <c r="J1216" s="103">
        <v>0.5833333333333334</v>
      </c>
      <c r="K1216" s="100" t="s">
        <v>1458</v>
      </c>
      <c r="L1216" s="100" t="s">
        <v>1337</v>
      </c>
      <c r="N1216" s="100"/>
      <c r="O1216" s="99"/>
      <c r="P1216" s="99"/>
      <c r="Q1216" s="99"/>
      <c r="R1216" s="99"/>
      <c r="S1216" s="99"/>
      <c r="T1216" s="99"/>
      <c r="U1216" s="99"/>
      <c r="V1216" s="99"/>
      <c r="W1216" s="99"/>
      <c r="X1216" s="99"/>
      <c r="Y1216" s="99"/>
    </row>
    <row r="1217" ht="15.75" customHeight="1">
      <c r="A1217" s="100" t="s">
        <v>1412</v>
      </c>
      <c r="B1217" s="100"/>
      <c r="C1217" s="100" t="s">
        <v>1457</v>
      </c>
      <c r="D1217" s="100">
        <v>411410.0</v>
      </c>
      <c r="E1217" s="100" t="s">
        <v>797</v>
      </c>
      <c r="F1217" s="102" t="s">
        <v>837</v>
      </c>
      <c r="G1217" s="100" t="s">
        <v>799</v>
      </c>
      <c r="H1217" s="100" t="s">
        <v>838</v>
      </c>
      <c r="I1217" s="103">
        <v>0.5902777777777778</v>
      </c>
      <c r="J1217" s="103">
        <v>0.6319444444444444</v>
      </c>
      <c r="K1217" s="100" t="s">
        <v>1458</v>
      </c>
      <c r="L1217" s="100" t="s">
        <v>1337</v>
      </c>
      <c r="N1217" s="100"/>
      <c r="O1217" s="99"/>
      <c r="P1217" s="99"/>
      <c r="Q1217" s="99"/>
      <c r="R1217" s="99"/>
      <c r="S1217" s="99"/>
      <c r="T1217" s="99"/>
      <c r="U1217" s="99"/>
      <c r="V1217" s="99"/>
      <c r="W1217" s="99"/>
      <c r="X1217" s="99"/>
      <c r="Y1217" s="99"/>
    </row>
    <row r="1218" ht="15.75" customHeight="1">
      <c r="A1218" s="100" t="s">
        <v>1412</v>
      </c>
      <c r="B1218" s="100"/>
      <c r="C1218" s="100" t="s">
        <v>1457</v>
      </c>
      <c r="D1218" s="100">
        <v>411373.0</v>
      </c>
      <c r="E1218" s="100" t="s">
        <v>797</v>
      </c>
      <c r="F1218" s="102" t="s">
        <v>837</v>
      </c>
      <c r="G1218" s="100" t="s">
        <v>799</v>
      </c>
      <c r="H1218" s="100" t="s">
        <v>838</v>
      </c>
      <c r="I1218" s="103">
        <v>0.5902777777777778</v>
      </c>
      <c r="J1218" s="103">
        <v>0.6319444444444444</v>
      </c>
      <c r="K1218" s="100" t="s">
        <v>1458</v>
      </c>
      <c r="L1218" s="100" t="s">
        <v>1337</v>
      </c>
      <c r="N1218" s="100"/>
      <c r="O1218" s="99"/>
      <c r="P1218" s="99"/>
      <c r="Q1218" s="99"/>
      <c r="R1218" s="99"/>
      <c r="S1218" s="99"/>
      <c r="T1218" s="99"/>
      <c r="U1218" s="99"/>
      <c r="V1218" s="99"/>
      <c r="W1218" s="99"/>
      <c r="X1218" s="99"/>
      <c r="Y1218" s="99"/>
    </row>
    <row r="1219" ht="15.75" customHeight="1">
      <c r="A1219" s="100" t="s">
        <v>1412</v>
      </c>
      <c r="B1219" s="100"/>
      <c r="C1219" s="100" t="s">
        <v>1459</v>
      </c>
      <c r="D1219" s="100">
        <v>411511.0</v>
      </c>
      <c r="E1219" s="100" t="s">
        <v>797</v>
      </c>
      <c r="F1219" s="102" t="s">
        <v>837</v>
      </c>
      <c r="G1219" s="100" t="s">
        <v>799</v>
      </c>
      <c r="H1219" s="100" t="s">
        <v>838</v>
      </c>
      <c r="I1219" s="103">
        <v>0.5902777777777778</v>
      </c>
      <c r="J1219" s="103">
        <v>0.6319444444444444</v>
      </c>
      <c r="K1219" s="100" t="s">
        <v>1458</v>
      </c>
      <c r="L1219" s="100" t="s">
        <v>1337</v>
      </c>
      <c r="N1219" s="100"/>
      <c r="O1219" s="99"/>
      <c r="P1219" s="99"/>
      <c r="Q1219" s="99"/>
      <c r="R1219" s="99"/>
      <c r="S1219" s="99"/>
      <c r="T1219" s="99"/>
      <c r="U1219" s="99"/>
      <c r="V1219" s="99"/>
      <c r="W1219" s="99"/>
      <c r="X1219" s="99"/>
      <c r="Y1219" s="99"/>
    </row>
    <row r="1220" ht="15.75" customHeight="1">
      <c r="A1220" s="100" t="s">
        <v>1412</v>
      </c>
      <c r="B1220" s="100"/>
      <c r="C1220" s="100" t="s">
        <v>1457</v>
      </c>
      <c r="D1220" s="100">
        <v>411381.0</v>
      </c>
      <c r="E1220" s="100" t="s">
        <v>797</v>
      </c>
      <c r="F1220" s="102" t="s">
        <v>837</v>
      </c>
      <c r="G1220" s="100" t="s">
        <v>799</v>
      </c>
      <c r="H1220" s="100" t="s">
        <v>838</v>
      </c>
      <c r="I1220" s="103">
        <v>0.6388888888888888</v>
      </c>
      <c r="J1220" s="103">
        <v>0.6805555555555556</v>
      </c>
      <c r="K1220" s="100" t="s">
        <v>1458</v>
      </c>
      <c r="L1220" s="100" t="s">
        <v>1337</v>
      </c>
      <c r="N1220" s="100"/>
      <c r="O1220" s="99"/>
      <c r="P1220" s="99"/>
      <c r="Q1220" s="99"/>
      <c r="R1220" s="99"/>
      <c r="S1220" s="99"/>
      <c r="T1220" s="99"/>
      <c r="U1220" s="99"/>
      <c r="V1220" s="99"/>
      <c r="W1220" s="99"/>
      <c r="X1220" s="99"/>
      <c r="Y1220" s="99"/>
    </row>
    <row r="1221" ht="15.75" customHeight="1">
      <c r="A1221" s="100" t="s">
        <v>1412</v>
      </c>
      <c r="B1221" s="100"/>
      <c r="C1221" s="100" t="s">
        <v>1457</v>
      </c>
      <c r="D1221" s="100">
        <v>411370.0</v>
      </c>
      <c r="E1221" s="100" t="s">
        <v>797</v>
      </c>
      <c r="F1221" s="102" t="s">
        <v>837</v>
      </c>
      <c r="G1221" s="100" t="s">
        <v>799</v>
      </c>
      <c r="H1221" s="100" t="s">
        <v>838</v>
      </c>
      <c r="I1221" s="103">
        <v>0.6388888888888888</v>
      </c>
      <c r="J1221" s="103">
        <v>0.6805555555555556</v>
      </c>
      <c r="K1221" s="100" t="s">
        <v>1458</v>
      </c>
      <c r="L1221" s="100" t="s">
        <v>1337</v>
      </c>
      <c r="N1221" s="100"/>
      <c r="O1221" s="99"/>
      <c r="P1221" s="99"/>
      <c r="Q1221" s="99"/>
      <c r="R1221" s="99"/>
      <c r="S1221" s="99"/>
      <c r="T1221" s="99"/>
      <c r="U1221" s="99"/>
      <c r="V1221" s="99"/>
      <c r="W1221" s="99"/>
      <c r="X1221" s="99"/>
      <c r="Y1221" s="99"/>
    </row>
    <row r="1222" ht="15.75" customHeight="1">
      <c r="A1222" s="100" t="s">
        <v>1412</v>
      </c>
      <c r="B1222" s="100"/>
      <c r="C1222" s="100" t="s">
        <v>1459</v>
      </c>
      <c r="D1222" s="100">
        <v>411528.0</v>
      </c>
      <c r="E1222" s="100" t="s">
        <v>797</v>
      </c>
      <c r="F1222" s="102" t="s">
        <v>837</v>
      </c>
      <c r="G1222" s="100" t="s">
        <v>799</v>
      </c>
      <c r="H1222" s="100" t="s">
        <v>838</v>
      </c>
      <c r="I1222" s="103">
        <v>0.6388888888888888</v>
      </c>
      <c r="J1222" s="103">
        <v>0.6805555555555556</v>
      </c>
      <c r="K1222" s="100" t="s">
        <v>1458</v>
      </c>
      <c r="L1222" s="100" t="s">
        <v>1337</v>
      </c>
      <c r="N1222" s="100"/>
      <c r="O1222" s="99"/>
      <c r="P1222" s="99"/>
      <c r="Q1222" s="99"/>
      <c r="R1222" s="99"/>
      <c r="S1222" s="99"/>
      <c r="T1222" s="99"/>
      <c r="U1222" s="99"/>
      <c r="V1222" s="99"/>
      <c r="W1222" s="99"/>
      <c r="X1222" s="99"/>
      <c r="Y1222" s="99"/>
    </row>
    <row r="1223" ht="15.75" customHeight="1">
      <c r="A1223" s="100" t="s">
        <v>1412</v>
      </c>
      <c r="B1223" s="100"/>
      <c r="C1223" s="100" t="s">
        <v>1460</v>
      </c>
      <c r="D1223" s="100">
        <v>411614.0</v>
      </c>
      <c r="E1223" s="100" t="s">
        <v>797</v>
      </c>
      <c r="F1223" s="102" t="s">
        <v>837</v>
      </c>
      <c r="G1223" s="100" t="s">
        <v>799</v>
      </c>
      <c r="H1223" s="100" t="s">
        <v>838</v>
      </c>
      <c r="I1223" s="103">
        <v>0.6388888888888888</v>
      </c>
      <c r="J1223" s="103">
        <v>0.6805555555555556</v>
      </c>
      <c r="K1223" s="100" t="s">
        <v>1458</v>
      </c>
      <c r="L1223" s="100" t="s">
        <v>1337</v>
      </c>
      <c r="N1223" s="100"/>
      <c r="O1223" s="99"/>
      <c r="P1223" s="99"/>
      <c r="Q1223" s="99"/>
      <c r="R1223" s="99"/>
      <c r="S1223" s="99"/>
      <c r="T1223" s="99"/>
      <c r="U1223" s="99"/>
      <c r="V1223" s="99"/>
      <c r="W1223" s="99"/>
      <c r="X1223" s="99"/>
      <c r="Y1223" s="99"/>
    </row>
    <row r="1224" ht="15.75" customHeight="1">
      <c r="A1224" s="100" t="s">
        <v>1412</v>
      </c>
      <c r="B1224" s="100"/>
      <c r="C1224" s="100" t="s">
        <v>1457</v>
      </c>
      <c r="D1224" s="100">
        <v>411158.0</v>
      </c>
      <c r="E1224" s="100" t="s">
        <v>797</v>
      </c>
      <c r="F1224" s="102" t="s">
        <v>810</v>
      </c>
      <c r="G1224" s="100" t="s">
        <v>803</v>
      </c>
      <c r="H1224" s="100" t="s">
        <v>811</v>
      </c>
      <c r="I1224" s="103">
        <v>0.6666666666666666</v>
      </c>
      <c r="J1224" s="103">
        <v>0.7083333333333334</v>
      </c>
      <c r="K1224" s="100" t="s">
        <v>1461</v>
      </c>
      <c r="L1224" s="100" t="s">
        <v>1337</v>
      </c>
      <c r="N1224" s="100"/>
      <c r="O1224" s="99"/>
      <c r="P1224" s="99"/>
      <c r="Q1224" s="99"/>
      <c r="R1224" s="99"/>
      <c r="S1224" s="99"/>
      <c r="T1224" s="99"/>
      <c r="U1224" s="99"/>
      <c r="V1224" s="99"/>
      <c r="W1224" s="99"/>
      <c r="X1224" s="99"/>
      <c r="Y1224" s="99"/>
    </row>
    <row r="1225" ht="15.75" customHeight="1">
      <c r="A1225" s="100" t="s">
        <v>1412</v>
      </c>
      <c r="B1225" s="100"/>
      <c r="C1225" s="100" t="s">
        <v>1457</v>
      </c>
      <c r="D1225" s="100">
        <v>411198.0</v>
      </c>
      <c r="E1225" s="100" t="s">
        <v>797</v>
      </c>
      <c r="F1225" s="102" t="s">
        <v>810</v>
      </c>
      <c r="G1225" s="100" t="s">
        <v>803</v>
      </c>
      <c r="H1225" s="100" t="s">
        <v>811</v>
      </c>
      <c r="I1225" s="103">
        <v>0.6666666666666666</v>
      </c>
      <c r="J1225" s="103">
        <v>0.7083333333333334</v>
      </c>
      <c r="K1225" s="100" t="s">
        <v>1461</v>
      </c>
      <c r="L1225" s="100" t="s">
        <v>1337</v>
      </c>
      <c r="N1225" s="100"/>
      <c r="O1225" s="99"/>
      <c r="P1225" s="99"/>
      <c r="Q1225" s="99"/>
      <c r="R1225" s="99"/>
      <c r="S1225" s="99"/>
      <c r="T1225" s="99"/>
      <c r="U1225" s="99"/>
      <c r="V1225" s="99"/>
      <c r="W1225" s="99"/>
      <c r="X1225" s="99"/>
      <c r="Y1225" s="99"/>
    </row>
    <row r="1226" ht="15.75" customHeight="1">
      <c r="A1226" s="100" t="s">
        <v>1412</v>
      </c>
      <c r="B1226" s="100"/>
      <c r="C1226" s="100" t="s">
        <v>1457</v>
      </c>
      <c r="D1226" s="100">
        <v>411179.0</v>
      </c>
      <c r="E1226" s="100" t="s">
        <v>797</v>
      </c>
      <c r="F1226" s="102" t="s">
        <v>810</v>
      </c>
      <c r="G1226" s="100" t="s">
        <v>803</v>
      </c>
      <c r="H1226" s="100" t="s">
        <v>811</v>
      </c>
      <c r="I1226" s="103">
        <v>0.7152777777777778</v>
      </c>
      <c r="J1226" s="103">
        <v>0.7569444444444444</v>
      </c>
      <c r="K1226" s="100" t="s">
        <v>1461</v>
      </c>
      <c r="L1226" s="100" t="s">
        <v>1337</v>
      </c>
      <c r="N1226" s="100"/>
      <c r="O1226" s="99"/>
      <c r="P1226" s="99"/>
      <c r="Q1226" s="99"/>
      <c r="R1226" s="99"/>
      <c r="S1226" s="99"/>
      <c r="T1226" s="99"/>
      <c r="U1226" s="99"/>
      <c r="V1226" s="99"/>
      <c r="W1226" s="99"/>
      <c r="X1226" s="99"/>
      <c r="Y1226" s="99"/>
    </row>
    <row r="1227" ht="15.75" customHeight="1">
      <c r="A1227" s="100" t="s">
        <v>1412</v>
      </c>
      <c r="B1227" s="100"/>
      <c r="C1227" s="100" t="s">
        <v>1457</v>
      </c>
      <c r="D1227" s="100">
        <v>411201.0</v>
      </c>
      <c r="E1227" s="100" t="s">
        <v>797</v>
      </c>
      <c r="F1227" s="102" t="s">
        <v>810</v>
      </c>
      <c r="G1227" s="100" t="s">
        <v>803</v>
      </c>
      <c r="H1227" s="100" t="s">
        <v>811</v>
      </c>
      <c r="I1227" s="103">
        <v>0.7152777777777778</v>
      </c>
      <c r="J1227" s="103">
        <v>0.7569444444444444</v>
      </c>
      <c r="K1227" s="100" t="s">
        <v>1461</v>
      </c>
      <c r="L1227" s="100" t="s">
        <v>1337</v>
      </c>
      <c r="N1227" s="100"/>
      <c r="O1227" s="99"/>
      <c r="P1227" s="99"/>
      <c r="Q1227" s="99"/>
      <c r="R1227" s="99"/>
      <c r="S1227" s="99"/>
      <c r="T1227" s="99"/>
      <c r="U1227" s="99"/>
      <c r="V1227" s="99"/>
      <c r="W1227" s="99"/>
      <c r="X1227" s="99"/>
      <c r="Y1227" s="99"/>
    </row>
    <row r="1228" ht="15.75" customHeight="1">
      <c r="A1228" s="100" t="s">
        <v>1412</v>
      </c>
      <c r="B1228" s="100"/>
      <c r="C1228" s="100" t="s">
        <v>1460</v>
      </c>
      <c r="D1228" s="100">
        <v>411565.0</v>
      </c>
      <c r="E1228" s="100" t="s">
        <v>797</v>
      </c>
      <c r="F1228" s="102" t="s">
        <v>810</v>
      </c>
      <c r="G1228" s="100" t="s">
        <v>803</v>
      </c>
      <c r="H1228" s="100" t="s">
        <v>811</v>
      </c>
      <c r="I1228" s="103">
        <v>0.7152777777777778</v>
      </c>
      <c r="J1228" s="103">
        <v>0.7569444444444444</v>
      </c>
      <c r="K1228" s="100" t="s">
        <v>1461</v>
      </c>
      <c r="L1228" s="100" t="s">
        <v>1337</v>
      </c>
      <c r="N1228" s="100"/>
      <c r="O1228" s="99"/>
      <c r="P1228" s="99"/>
      <c r="Q1228" s="99"/>
      <c r="R1228" s="99"/>
      <c r="S1228" s="99"/>
      <c r="T1228" s="99"/>
      <c r="U1228" s="99"/>
      <c r="V1228" s="99"/>
      <c r="W1228" s="99"/>
      <c r="X1228" s="99"/>
      <c r="Y1228" s="99"/>
    </row>
    <row r="1229" ht="15.75" customHeight="1">
      <c r="A1229" s="100" t="s">
        <v>1412</v>
      </c>
      <c r="B1229" s="100"/>
      <c r="C1229" s="100" t="s">
        <v>1457</v>
      </c>
      <c r="D1229" s="100">
        <v>411207.0</v>
      </c>
      <c r="E1229" s="100" t="s">
        <v>797</v>
      </c>
      <c r="F1229" s="102" t="s">
        <v>810</v>
      </c>
      <c r="G1229" s="100" t="s">
        <v>803</v>
      </c>
      <c r="H1229" s="100" t="s">
        <v>811</v>
      </c>
      <c r="I1229" s="103">
        <v>0.7638888888888888</v>
      </c>
      <c r="J1229" s="103">
        <v>0.8055555555555556</v>
      </c>
      <c r="K1229" s="100" t="s">
        <v>1461</v>
      </c>
      <c r="L1229" s="100" t="s">
        <v>1337</v>
      </c>
      <c r="N1229" s="100"/>
      <c r="O1229" s="99"/>
      <c r="P1229" s="99"/>
      <c r="Q1229" s="99"/>
      <c r="R1229" s="99"/>
      <c r="S1229" s="99"/>
      <c r="T1229" s="99"/>
      <c r="U1229" s="99"/>
      <c r="V1229" s="99"/>
      <c r="W1229" s="99"/>
      <c r="X1229" s="99"/>
      <c r="Y1229" s="99"/>
    </row>
    <row r="1230" ht="15.75" customHeight="1">
      <c r="A1230" s="100" t="s">
        <v>1412</v>
      </c>
      <c r="B1230" s="100"/>
      <c r="C1230" s="100" t="s">
        <v>1457</v>
      </c>
      <c r="D1230" s="100">
        <v>411241.0</v>
      </c>
      <c r="E1230" s="100" t="s">
        <v>797</v>
      </c>
      <c r="F1230" s="102" t="s">
        <v>810</v>
      </c>
      <c r="G1230" s="100" t="s">
        <v>803</v>
      </c>
      <c r="H1230" s="100" t="s">
        <v>811</v>
      </c>
      <c r="I1230" s="103">
        <v>0.7638888888888888</v>
      </c>
      <c r="J1230" s="103">
        <v>0.8055555555555556</v>
      </c>
      <c r="K1230" s="100" t="s">
        <v>1461</v>
      </c>
      <c r="L1230" s="100" t="s">
        <v>1337</v>
      </c>
      <c r="N1230" s="100"/>
      <c r="O1230" s="99"/>
      <c r="P1230" s="99"/>
      <c r="Q1230" s="99"/>
      <c r="R1230" s="99"/>
      <c r="S1230" s="99"/>
      <c r="T1230" s="99"/>
      <c r="U1230" s="99"/>
      <c r="V1230" s="99"/>
      <c r="W1230" s="99"/>
      <c r="X1230" s="99"/>
      <c r="Y1230" s="99"/>
    </row>
    <row r="1231" ht="15.75" customHeight="1">
      <c r="A1231" s="100" t="s">
        <v>1412</v>
      </c>
      <c r="B1231" s="100"/>
      <c r="C1231" s="100" t="s">
        <v>1457</v>
      </c>
      <c r="D1231" s="100">
        <v>411183.0</v>
      </c>
      <c r="E1231" s="100" t="s">
        <v>797</v>
      </c>
      <c r="F1231" s="102" t="s">
        <v>810</v>
      </c>
      <c r="G1231" s="100" t="s">
        <v>803</v>
      </c>
      <c r="H1231" s="100" t="s">
        <v>811</v>
      </c>
      <c r="I1231" s="103">
        <v>0.7638888888888888</v>
      </c>
      <c r="J1231" s="103">
        <v>0.8055555555555556</v>
      </c>
      <c r="K1231" s="100" t="s">
        <v>1461</v>
      </c>
      <c r="L1231" s="100" t="s">
        <v>1337</v>
      </c>
      <c r="N1231" s="100"/>
      <c r="O1231" s="99"/>
      <c r="P1231" s="99"/>
      <c r="Q1231" s="99"/>
      <c r="R1231" s="99"/>
      <c r="S1231" s="99"/>
      <c r="T1231" s="99"/>
      <c r="U1231" s="99"/>
      <c r="V1231" s="99"/>
      <c r="W1231" s="99"/>
      <c r="X1231" s="99"/>
      <c r="Y1231" s="99"/>
    </row>
    <row r="1232" ht="15.75" customHeight="1">
      <c r="A1232" s="100" t="s">
        <v>1412</v>
      </c>
      <c r="B1232" s="100"/>
      <c r="C1232" s="100" t="s">
        <v>1459</v>
      </c>
      <c r="D1232" s="100">
        <v>411427.0</v>
      </c>
      <c r="E1232" s="100" t="s">
        <v>797</v>
      </c>
      <c r="F1232" s="102" t="s">
        <v>810</v>
      </c>
      <c r="G1232" s="100" t="s">
        <v>803</v>
      </c>
      <c r="H1232" s="100" t="s">
        <v>811</v>
      </c>
      <c r="I1232" s="103">
        <v>0.7638888888888888</v>
      </c>
      <c r="J1232" s="103">
        <v>0.8055555555555556</v>
      </c>
      <c r="K1232" s="100" t="s">
        <v>1461</v>
      </c>
      <c r="L1232" s="100" t="s">
        <v>1337</v>
      </c>
      <c r="N1232" s="100"/>
      <c r="O1232" s="99"/>
      <c r="P1232" s="99"/>
      <c r="Q1232" s="99"/>
      <c r="R1232" s="99"/>
      <c r="S1232" s="99"/>
      <c r="T1232" s="99"/>
      <c r="U1232" s="99"/>
      <c r="V1232" s="99"/>
      <c r="W1232" s="99"/>
      <c r="X1232" s="99"/>
      <c r="Y1232" s="99"/>
    </row>
    <row r="1233" ht="15.75" customHeight="1">
      <c r="A1233" s="100" t="s">
        <v>1412</v>
      </c>
      <c r="B1233" s="100"/>
      <c r="C1233" s="100" t="s">
        <v>1457</v>
      </c>
      <c r="D1233" s="100">
        <v>411169.0</v>
      </c>
      <c r="E1233" s="100" t="s">
        <v>797</v>
      </c>
      <c r="F1233" s="102" t="s">
        <v>810</v>
      </c>
      <c r="G1233" s="100" t="s">
        <v>803</v>
      </c>
      <c r="H1233" s="100" t="s">
        <v>811</v>
      </c>
      <c r="I1233" s="103">
        <v>0.8125</v>
      </c>
      <c r="J1233" s="103">
        <v>0.8541666666666666</v>
      </c>
      <c r="K1233" s="100" t="s">
        <v>1461</v>
      </c>
      <c r="L1233" s="100" t="s">
        <v>1337</v>
      </c>
      <c r="N1233" s="100"/>
      <c r="O1233" s="99"/>
      <c r="P1233" s="99"/>
      <c r="Q1233" s="99"/>
      <c r="R1233" s="99"/>
      <c r="S1233" s="99"/>
      <c r="T1233" s="99"/>
      <c r="U1233" s="99"/>
      <c r="V1233" s="99"/>
      <c r="W1233" s="99"/>
      <c r="X1233" s="99"/>
      <c r="Y1233" s="99"/>
    </row>
    <row r="1234" ht="15.75" customHeight="1">
      <c r="A1234" s="100" t="s">
        <v>1412</v>
      </c>
      <c r="B1234" s="100"/>
      <c r="C1234" s="100" t="s">
        <v>1460</v>
      </c>
      <c r="D1234" s="100">
        <v>411561.0</v>
      </c>
      <c r="E1234" s="100" t="s">
        <v>797</v>
      </c>
      <c r="F1234" s="102" t="s">
        <v>810</v>
      </c>
      <c r="G1234" s="100" t="s">
        <v>803</v>
      </c>
      <c r="H1234" s="100" t="s">
        <v>811</v>
      </c>
      <c r="I1234" s="103">
        <v>0.8125</v>
      </c>
      <c r="J1234" s="103">
        <v>0.8541666666666666</v>
      </c>
      <c r="K1234" s="100" t="s">
        <v>1461</v>
      </c>
      <c r="L1234" s="100" t="s">
        <v>1337</v>
      </c>
      <c r="M1234" s="100" t="s">
        <v>1462</v>
      </c>
      <c r="N1234" s="100"/>
      <c r="O1234" s="99"/>
      <c r="P1234" s="99"/>
      <c r="Q1234" s="99"/>
      <c r="R1234" s="99"/>
      <c r="S1234" s="99"/>
      <c r="T1234" s="99"/>
      <c r="U1234" s="99"/>
      <c r="V1234" s="99"/>
      <c r="W1234" s="99"/>
      <c r="X1234" s="99"/>
      <c r="Y1234" s="99"/>
    </row>
    <row r="1235" ht="15.75" customHeight="1">
      <c r="A1235" s="100" t="s">
        <v>1412</v>
      </c>
      <c r="B1235" s="100"/>
      <c r="C1235" s="100" t="s">
        <v>1463</v>
      </c>
      <c r="D1235" s="100">
        <v>416636.0</v>
      </c>
      <c r="E1235" s="100" t="s">
        <v>815</v>
      </c>
      <c r="F1235" s="102" t="s">
        <v>821</v>
      </c>
      <c r="G1235" s="100" t="s">
        <v>799</v>
      </c>
      <c r="H1235" s="100" t="s">
        <v>822</v>
      </c>
      <c r="I1235" s="103">
        <v>0.6736111111111112</v>
      </c>
      <c r="J1235" s="103">
        <v>0.7152777777777778</v>
      </c>
      <c r="K1235" s="100" t="s">
        <v>1458</v>
      </c>
      <c r="L1235" s="100" t="s">
        <v>1337</v>
      </c>
      <c r="N1235" s="100"/>
      <c r="O1235" s="99"/>
      <c r="P1235" s="99"/>
      <c r="Q1235" s="99"/>
      <c r="R1235" s="99"/>
      <c r="S1235" s="99"/>
      <c r="T1235" s="99"/>
      <c r="U1235" s="99"/>
      <c r="V1235" s="99"/>
      <c r="W1235" s="99"/>
      <c r="X1235" s="99"/>
      <c r="Y1235" s="99"/>
    </row>
    <row r="1236" ht="15.75" customHeight="1">
      <c r="A1236" s="100" t="s">
        <v>1412</v>
      </c>
      <c r="B1236" s="100"/>
      <c r="C1236" s="100" t="s">
        <v>1464</v>
      </c>
      <c r="D1236" s="100">
        <v>411693.0</v>
      </c>
      <c r="E1236" s="100" t="s">
        <v>815</v>
      </c>
      <c r="F1236" s="102" t="s">
        <v>821</v>
      </c>
      <c r="G1236" s="100" t="s">
        <v>799</v>
      </c>
      <c r="H1236" s="100" t="s">
        <v>822</v>
      </c>
      <c r="I1236" s="103">
        <v>0.6736111111111112</v>
      </c>
      <c r="J1236" s="103">
        <v>0.7152777777777778</v>
      </c>
      <c r="K1236" s="100" t="s">
        <v>1458</v>
      </c>
      <c r="L1236" s="100" t="s">
        <v>1337</v>
      </c>
      <c r="N1236" s="100"/>
      <c r="O1236" s="99"/>
      <c r="P1236" s="99"/>
      <c r="Q1236" s="99"/>
      <c r="R1236" s="99"/>
      <c r="S1236" s="99"/>
      <c r="T1236" s="99"/>
      <c r="U1236" s="99"/>
      <c r="V1236" s="99"/>
      <c r="W1236" s="99"/>
      <c r="X1236" s="99"/>
      <c r="Y1236" s="99"/>
    </row>
    <row r="1237" ht="15.75" customHeight="1">
      <c r="A1237" s="100" t="s">
        <v>1412</v>
      </c>
      <c r="B1237" s="100"/>
      <c r="C1237" s="100" t="s">
        <v>1465</v>
      </c>
      <c r="D1237" s="100">
        <v>414682.0</v>
      </c>
      <c r="E1237" s="100" t="s">
        <v>815</v>
      </c>
      <c r="F1237" s="102" t="s">
        <v>821</v>
      </c>
      <c r="G1237" s="100" t="s">
        <v>799</v>
      </c>
      <c r="H1237" s="100" t="s">
        <v>822</v>
      </c>
      <c r="I1237" s="103">
        <v>0.6736111111111112</v>
      </c>
      <c r="J1237" s="103">
        <v>0.7152777777777778</v>
      </c>
      <c r="K1237" s="100" t="s">
        <v>1458</v>
      </c>
      <c r="L1237" s="100" t="s">
        <v>1337</v>
      </c>
      <c r="N1237" s="100"/>
      <c r="O1237" s="99"/>
      <c r="P1237" s="99"/>
      <c r="Q1237" s="99"/>
      <c r="R1237" s="99"/>
      <c r="S1237" s="99"/>
      <c r="T1237" s="99"/>
      <c r="U1237" s="99"/>
      <c r="V1237" s="99"/>
      <c r="W1237" s="99"/>
      <c r="X1237" s="99"/>
      <c r="Y1237" s="99"/>
    </row>
    <row r="1238" ht="15.75" customHeight="1">
      <c r="A1238" s="100" t="s">
        <v>1412</v>
      </c>
      <c r="B1238" s="100"/>
      <c r="C1238" s="100" t="s">
        <v>1466</v>
      </c>
      <c r="D1238" s="100">
        <v>416477.0</v>
      </c>
      <c r="E1238" s="100" t="s">
        <v>815</v>
      </c>
      <c r="F1238" s="102" t="s">
        <v>821</v>
      </c>
      <c r="G1238" s="100" t="s">
        <v>799</v>
      </c>
      <c r="H1238" s="100" t="s">
        <v>822</v>
      </c>
      <c r="I1238" s="103">
        <v>0.6736111111111112</v>
      </c>
      <c r="J1238" s="103">
        <v>0.7152777777777778</v>
      </c>
      <c r="K1238" s="100" t="s">
        <v>1458</v>
      </c>
      <c r="L1238" s="100" t="s">
        <v>1337</v>
      </c>
      <c r="N1238" s="100"/>
      <c r="O1238" s="99"/>
      <c r="P1238" s="99"/>
      <c r="Q1238" s="99"/>
      <c r="R1238" s="99"/>
      <c r="S1238" s="99"/>
      <c r="T1238" s="99"/>
      <c r="U1238" s="99"/>
      <c r="V1238" s="99"/>
      <c r="W1238" s="99"/>
      <c r="X1238" s="99"/>
      <c r="Y1238" s="99"/>
    </row>
    <row r="1239" ht="15.75" customHeight="1">
      <c r="A1239" s="100" t="s">
        <v>1412</v>
      </c>
      <c r="B1239" s="100"/>
      <c r="C1239" s="100" t="s">
        <v>1464</v>
      </c>
      <c r="D1239" s="100">
        <v>411685.0</v>
      </c>
      <c r="E1239" s="100" t="s">
        <v>815</v>
      </c>
      <c r="F1239" s="102" t="s">
        <v>821</v>
      </c>
      <c r="G1239" s="100" t="s">
        <v>799</v>
      </c>
      <c r="H1239" s="100" t="s">
        <v>822</v>
      </c>
      <c r="I1239" s="103">
        <v>0.7222222222222222</v>
      </c>
      <c r="J1239" s="103">
        <v>0.7638888888888888</v>
      </c>
      <c r="K1239" s="100" t="s">
        <v>1458</v>
      </c>
      <c r="L1239" s="100" t="s">
        <v>1337</v>
      </c>
      <c r="N1239" s="100"/>
      <c r="O1239" s="99"/>
      <c r="P1239" s="99"/>
      <c r="Q1239" s="99"/>
      <c r="R1239" s="99"/>
      <c r="S1239" s="99"/>
      <c r="T1239" s="99"/>
      <c r="U1239" s="99"/>
      <c r="V1239" s="99"/>
      <c r="W1239" s="99"/>
      <c r="X1239" s="99"/>
      <c r="Y1239" s="99"/>
    </row>
    <row r="1240" ht="15.75" customHeight="1">
      <c r="A1240" s="100" t="s">
        <v>1412</v>
      </c>
      <c r="B1240" s="100"/>
      <c r="C1240" s="100" t="s">
        <v>1465</v>
      </c>
      <c r="D1240" s="100">
        <v>414671.0</v>
      </c>
      <c r="E1240" s="100" t="s">
        <v>815</v>
      </c>
      <c r="F1240" s="102" t="s">
        <v>821</v>
      </c>
      <c r="G1240" s="100" t="s">
        <v>799</v>
      </c>
      <c r="H1240" s="100" t="s">
        <v>822</v>
      </c>
      <c r="I1240" s="103">
        <v>0.7222222222222222</v>
      </c>
      <c r="J1240" s="103">
        <v>0.7638888888888888</v>
      </c>
      <c r="K1240" s="100" t="s">
        <v>1458</v>
      </c>
      <c r="L1240" s="100" t="s">
        <v>1337</v>
      </c>
      <c r="N1240" s="100"/>
      <c r="O1240" s="99"/>
      <c r="P1240" s="99"/>
      <c r="Q1240" s="99"/>
      <c r="R1240" s="99"/>
      <c r="S1240" s="99"/>
      <c r="T1240" s="99"/>
      <c r="U1240" s="99"/>
      <c r="V1240" s="99"/>
      <c r="W1240" s="99"/>
      <c r="X1240" s="99"/>
      <c r="Y1240" s="99"/>
    </row>
    <row r="1241" ht="15.75" customHeight="1">
      <c r="A1241" s="100" t="s">
        <v>1412</v>
      </c>
      <c r="B1241" s="100"/>
      <c r="C1241" s="100" t="s">
        <v>1467</v>
      </c>
      <c r="D1241" s="100">
        <v>416311.0</v>
      </c>
      <c r="E1241" s="100" t="s">
        <v>815</v>
      </c>
      <c r="F1241" s="102" t="s">
        <v>821</v>
      </c>
      <c r="G1241" s="100" t="s">
        <v>799</v>
      </c>
      <c r="H1241" s="100" t="s">
        <v>822</v>
      </c>
      <c r="I1241" s="103">
        <v>0.7222222222222222</v>
      </c>
      <c r="J1241" s="103">
        <v>0.7638888888888888</v>
      </c>
      <c r="K1241" s="100" t="s">
        <v>1458</v>
      </c>
      <c r="L1241" s="100" t="s">
        <v>1337</v>
      </c>
      <c r="N1241" s="100"/>
      <c r="O1241" s="99"/>
      <c r="P1241" s="99"/>
      <c r="Q1241" s="99"/>
      <c r="R1241" s="99"/>
      <c r="S1241" s="99"/>
      <c r="T1241" s="99"/>
      <c r="U1241" s="99"/>
      <c r="V1241" s="99"/>
      <c r="W1241" s="99"/>
      <c r="X1241" s="99"/>
      <c r="Y1241" s="99"/>
    </row>
    <row r="1242" ht="15.75" customHeight="1">
      <c r="A1242" s="100" t="s">
        <v>1412</v>
      </c>
      <c r="B1242" s="100"/>
      <c r="C1242" s="100" t="s">
        <v>1468</v>
      </c>
      <c r="D1242" s="100">
        <v>416673.0</v>
      </c>
      <c r="E1242" s="100" t="s">
        <v>815</v>
      </c>
      <c r="F1242" s="102" t="s">
        <v>821</v>
      </c>
      <c r="G1242" s="100" t="s">
        <v>799</v>
      </c>
      <c r="H1242" s="100" t="s">
        <v>822</v>
      </c>
      <c r="I1242" s="103">
        <v>0.7222222222222222</v>
      </c>
      <c r="J1242" s="103">
        <v>0.7638888888888888</v>
      </c>
      <c r="K1242" s="100" t="s">
        <v>1458</v>
      </c>
      <c r="L1242" s="100" t="s">
        <v>1337</v>
      </c>
      <c r="N1242" s="100"/>
      <c r="O1242" s="99"/>
      <c r="P1242" s="99"/>
      <c r="Q1242" s="99"/>
      <c r="R1242" s="99"/>
      <c r="S1242" s="99"/>
      <c r="T1242" s="99"/>
      <c r="U1242" s="99"/>
      <c r="V1242" s="99"/>
      <c r="W1242" s="99"/>
      <c r="X1242" s="99"/>
      <c r="Y1242" s="99"/>
    </row>
    <row r="1243" ht="15.75" customHeight="1">
      <c r="A1243" s="100" t="s">
        <v>1412</v>
      </c>
      <c r="B1243" s="100"/>
      <c r="C1243" s="100" t="s">
        <v>1464</v>
      </c>
      <c r="D1243" s="100">
        <v>411688.0</v>
      </c>
      <c r="E1243" s="100" t="s">
        <v>815</v>
      </c>
      <c r="F1243" s="102" t="s">
        <v>821</v>
      </c>
      <c r="G1243" s="100" t="s">
        <v>799</v>
      </c>
      <c r="H1243" s="100" t="s">
        <v>822</v>
      </c>
      <c r="I1243" s="103">
        <v>0.7708333333333334</v>
      </c>
      <c r="J1243" s="103">
        <v>0.8125</v>
      </c>
      <c r="K1243" s="100" t="s">
        <v>1458</v>
      </c>
      <c r="L1243" s="100" t="s">
        <v>1337</v>
      </c>
      <c r="N1243" s="100"/>
      <c r="O1243" s="99"/>
      <c r="P1243" s="99"/>
      <c r="Q1243" s="99"/>
      <c r="R1243" s="99"/>
      <c r="S1243" s="99"/>
      <c r="T1243" s="99"/>
      <c r="U1243" s="99"/>
      <c r="V1243" s="99"/>
      <c r="W1243" s="99"/>
      <c r="X1243" s="99"/>
      <c r="Y1243" s="99"/>
    </row>
    <row r="1244" ht="15.75" customHeight="1">
      <c r="A1244" s="100" t="s">
        <v>1412</v>
      </c>
      <c r="B1244" s="100"/>
      <c r="C1244" s="100" t="s">
        <v>1465</v>
      </c>
      <c r="D1244" s="100">
        <v>414687.0</v>
      </c>
      <c r="E1244" s="100" t="s">
        <v>815</v>
      </c>
      <c r="F1244" s="102" t="s">
        <v>821</v>
      </c>
      <c r="G1244" s="100" t="s">
        <v>799</v>
      </c>
      <c r="H1244" s="100" t="s">
        <v>822</v>
      </c>
      <c r="I1244" s="103">
        <v>0.7708333333333334</v>
      </c>
      <c r="J1244" s="103">
        <v>0.8125</v>
      </c>
      <c r="K1244" s="100" t="s">
        <v>1458</v>
      </c>
      <c r="L1244" s="100" t="s">
        <v>1337</v>
      </c>
      <c r="N1244" s="100"/>
      <c r="O1244" s="99"/>
      <c r="P1244" s="99"/>
      <c r="Q1244" s="99"/>
      <c r="R1244" s="99"/>
      <c r="S1244" s="99"/>
      <c r="T1244" s="99"/>
      <c r="U1244" s="99"/>
      <c r="V1244" s="99"/>
      <c r="W1244" s="99"/>
      <c r="X1244" s="99"/>
      <c r="Y1244" s="99"/>
    </row>
    <row r="1245" ht="15.75" customHeight="1">
      <c r="A1245" s="100" t="s">
        <v>1412</v>
      </c>
      <c r="B1245" s="100"/>
      <c r="C1245" s="100" t="s">
        <v>1467</v>
      </c>
      <c r="D1245" s="100">
        <v>416303.0</v>
      </c>
      <c r="E1245" s="100" t="s">
        <v>815</v>
      </c>
      <c r="F1245" s="102" t="s">
        <v>821</v>
      </c>
      <c r="G1245" s="100" t="s">
        <v>799</v>
      </c>
      <c r="H1245" s="100" t="s">
        <v>822</v>
      </c>
      <c r="I1245" s="103">
        <v>0.7708333333333334</v>
      </c>
      <c r="J1245" s="103">
        <v>0.8125</v>
      </c>
      <c r="K1245" s="100" t="s">
        <v>1458</v>
      </c>
      <c r="L1245" s="100" t="s">
        <v>1337</v>
      </c>
      <c r="N1245" s="100"/>
      <c r="O1245" s="99"/>
      <c r="P1245" s="99"/>
      <c r="Q1245" s="99"/>
      <c r="R1245" s="99"/>
      <c r="S1245" s="99"/>
      <c r="T1245" s="99"/>
      <c r="U1245" s="99"/>
      <c r="V1245" s="99"/>
      <c r="W1245" s="99"/>
      <c r="X1245" s="99"/>
      <c r="Y1245" s="99"/>
    </row>
    <row r="1246" ht="15.75" customHeight="1">
      <c r="A1246" s="100" t="s">
        <v>1412</v>
      </c>
      <c r="B1246" s="100"/>
      <c r="C1246" s="100" t="s">
        <v>1466</v>
      </c>
      <c r="D1246" s="100">
        <v>416474.0</v>
      </c>
      <c r="E1246" s="100" t="s">
        <v>815</v>
      </c>
      <c r="F1246" s="102" t="s">
        <v>821</v>
      </c>
      <c r="G1246" s="100" t="s">
        <v>799</v>
      </c>
      <c r="H1246" s="100" t="s">
        <v>822</v>
      </c>
      <c r="I1246" s="103">
        <v>0.7708333333333334</v>
      </c>
      <c r="J1246" s="103">
        <v>0.8125</v>
      </c>
      <c r="K1246" s="100" t="s">
        <v>1458</v>
      </c>
      <c r="L1246" s="100" t="s">
        <v>1337</v>
      </c>
      <c r="N1246" s="100"/>
      <c r="O1246" s="99"/>
      <c r="P1246" s="99"/>
      <c r="Q1246" s="99"/>
      <c r="R1246" s="99"/>
      <c r="S1246" s="99"/>
      <c r="T1246" s="99"/>
      <c r="U1246" s="99"/>
      <c r="V1246" s="99"/>
      <c r="W1246" s="99"/>
      <c r="X1246" s="99"/>
      <c r="Y1246" s="99"/>
    </row>
    <row r="1247" ht="15.75" customHeight="1">
      <c r="A1247" s="100" t="s">
        <v>1412</v>
      </c>
      <c r="B1247" s="100"/>
      <c r="C1247" s="100" t="s">
        <v>1464</v>
      </c>
      <c r="D1247" s="100">
        <v>411696.0</v>
      </c>
      <c r="E1247" s="100" t="s">
        <v>815</v>
      </c>
      <c r="F1247" s="102" t="s">
        <v>821</v>
      </c>
      <c r="G1247" s="100" t="s">
        <v>799</v>
      </c>
      <c r="H1247" s="100" t="s">
        <v>822</v>
      </c>
      <c r="I1247" s="103">
        <v>0.8194444444444444</v>
      </c>
      <c r="J1247" s="103">
        <v>0.8611111111111112</v>
      </c>
      <c r="K1247" s="100" t="s">
        <v>1458</v>
      </c>
      <c r="L1247" s="100" t="s">
        <v>1337</v>
      </c>
      <c r="N1247" s="100"/>
      <c r="O1247" s="99"/>
      <c r="P1247" s="99"/>
      <c r="Q1247" s="99"/>
      <c r="R1247" s="99"/>
      <c r="S1247" s="99"/>
      <c r="T1247" s="99"/>
      <c r="U1247" s="99"/>
      <c r="V1247" s="99"/>
      <c r="W1247" s="99"/>
      <c r="X1247" s="99"/>
      <c r="Y1247" s="99"/>
    </row>
    <row r="1248" ht="15.75" customHeight="1">
      <c r="A1248" s="100" t="s">
        <v>1412</v>
      </c>
      <c r="B1248" s="100"/>
      <c r="C1248" s="100" t="s">
        <v>1467</v>
      </c>
      <c r="D1248" s="100">
        <v>416310.0</v>
      </c>
      <c r="E1248" s="100" t="s">
        <v>815</v>
      </c>
      <c r="F1248" s="102" t="s">
        <v>821</v>
      </c>
      <c r="G1248" s="100" t="s">
        <v>799</v>
      </c>
      <c r="H1248" s="100" t="s">
        <v>822</v>
      </c>
      <c r="I1248" s="103">
        <v>0.8194444444444444</v>
      </c>
      <c r="J1248" s="103">
        <v>0.8611111111111112</v>
      </c>
      <c r="K1248" s="100" t="s">
        <v>1458</v>
      </c>
      <c r="L1248" s="100" t="s">
        <v>1337</v>
      </c>
      <c r="N1248" s="100"/>
      <c r="O1248" s="99"/>
      <c r="P1248" s="99"/>
      <c r="Q1248" s="99"/>
      <c r="R1248" s="99"/>
      <c r="S1248" s="99"/>
      <c r="T1248" s="99"/>
      <c r="U1248" s="99"/>
      <c r="V1248" s="99"/>
      <c r="W1248" s="99"/>
      <c r="X1248" s="99"/>
      <c r="Y1248" s="99"/>
    </row>
    <row r="1249" ht="15.75" customHeight="1">
      <c r="A1249" s="100" t="s">
        <v>1412</v>
      </c>
      <c r="B1249" s="100"/>
      <c r="C1249" s="100" t="s">
        <v>1469</v>
      </c>
      <c r="D1249" s="100">
        <v>416678.0</v>
      </c>
      <c r="E1249" s="100" t="s">
        <v>815</v>
      </c>
      <c r="F1249" s="102" t="s">
        <v>821</v>
      </c>
      <c r="G1249" s="100" t="s">
        <v>799</v>
      </c>
      <c r="H1249" s="100" t="s">
        <v>822</v>
      </c>
      <c r="I1249" s="103">
        <v>0.8194444444444444</v>
      </c>
      <c r="J1249" s="103">
        <v>0.8611111111111112</v>
      </c>
      <c r="K1249" s="100" t="s">
        <v>1458</v>
      </c>
      <c r="L1249" s="100" t="s">
        <v>1337</v>
      </c>
      <c r="N1249" s="100"/>
      <c r="O1249" s="99"/>
      <c r="P1249" s="99"/>
      <c r="Q1249" s="99"/>
      <c r="R1249" s="99"/>
      <c r="S1249" s="99"/>
      <c r="T1249" s="99"/>
      <c r="U1249" s="99"/>
      <c r="V1249" s="99"/>
      <c r="W1249" s="99"/>
      <c r="X1249" s="99"/>
      <c r="Y1249" s="99"/>
    </row>
    <row r="1250" ht="15.75" customHeight="1">
      <c r="A1250" s="100" t="s">
        <v>1412</v>
      </c>
      <c r="B1250" s="100"/>
      <c r="C1250" s="100" t="s">
        <v>1464</v>
      </c>
      <c r="D1250" s="100">
        <v>411699.0</v>
      </c>
      <c r="E1250" s="100" t="s">
        <v>815</v>
      </c>
      <c r="F1250" s="102" t="s">
        <v>827</v>
      </c>
      <c r="G1250" s="100" t="s">
        <v>799</v>
      </c>
      <c r="H1250" s="100" t="s">
        <v>828</v>
      </c>
      <c r="I1250" s="103">
        <v>0.6736111111111112</v>
      </c>
      <c r="J1250" s="103">
        <v>0.7152777777777778</v>
      </c>
      <c r="K1250" s="100" t="s">
        <v>1458</v>
      </c>
      <c r="L1250" s="100" t="s">
        <v>1337</v>
      </c>
      <c r="N1250" s="100"/>
      <c r="O1250" s="99"/>
      <c r="P1250" s="99"/>
      <c r="Q1250" s="99"/>
      <c r="R1250" s="99"/>
      <c r="S1250" s="99"/>
      <c r="T1250" s="99"/>
      <c r="U1250" s="99"/>
      <c r="V1250" s="99"/>
      <c r="W1250" s="99"/>
      <c r="X1250" s="99"/>
      <c r="Y1250" s="99"/>
    </row>
    <row r="1251" ht="15.75" customHeight="1">
      <c r="A1251" s="100" t="s">
        <v>1412</v>
      </c>
      <c r="B1251" s="100"/>
      <c r="C1251" s="100" t="s">
        <v>1465</v>
      </c>
      <c r="D1251" s="100">
        <v>414703.0</v>
      </c>
      <c r="E1251" s="100" t="s">
        <v>815</v>
      </c>
      <c r="F1251" s="102" t="s">
        <v>827</v>
      </c>
      <c r="G1251" s="100" t="s">
        <v>799</v>
      </c>
      <c r="H1251" s="100" t="s">
        <v>828</v>
      </c>
      <c r="I1251" s="103">
        <v>0.6736111111111112</v>
      </c>
      <c r="J1251" s="103">
        <v>0.7152777777777778</v>
      </c>
      <c r="K1251" s="100" t="s">
        <v>1458</v>
      </c>
      <c r="L1251" s="100" t="s">
        <v>1337</v>
      </c>
      <c r="N1251" s="100"/>
      <c r="O1251" s="99"/>
      <c r="P1251" s="99"/>
      <c r="Q1251" s="99"/>
      <c r="R1251" s="99"/>
      <c r="S1251" s="99"/>
      <c r="T1251" s="99"/>
      <c r="U1251" s="99"/>
      <c r="V1251" s="99"/>
      <c r="W1251" s="99"/>
      <c r="X1251" s="99"/>
      <c r="Y1251" s="99"/>
    </row>
    <row r="1252" ht="15.75" customHeight="1">
      <c r="A1252" s="100" t="s">
        <v>1412</v>
      </c>
      <c r="B1252" s="100"/>
      <c r="C1252" s="100" t="s">
        <v>1467</v>
      </c>
      <c r="D1252" s="100">
        <v>416316.0</v>
      </c>
      <c r="E1252" s="100" t="s">
        <v>815</v>
      </c>
      <c r="F1252" s="102" t="s">
        <v>827</v>
      </c>
      <c r="G1252" s="100" t="s">
        <v>799</v>
      </c>
      <c r="H1252" s="100" t="s">
        <v>828</v>
      </c>
      <c r="I1252" s="103">
        <v>0.6736111111111112</v>
      </c>
      <c r="J1252" s="103">
        <v>0.7152777777777778</v>
      </c>
      <c r="K1252" s="100" t="s">
        <v>1458</v>
      </c>
      <c r="L1252" s="100" t="s">
        <v>1337</v>
      </c>
      <c r="N1252" s="100"/>
      <c r="O1252" s="99"/>
      <c r="P1252" s="99"/>
      <c r="Q1252" s="99"/>
      <c r="R1252" s="99"/>
      <c r="S1252" s="99"/>
      <c r="T1252" s="99"/>
      <c r="U1252" s="99"/>
      <c r="V1252" s="99"/>
      <c r="W1252" s="99"/>
      <c r="X1252" s="99"/>
      <c r="Y1252" s="99"/>
    </row>
    <row r="1253" ht="15.75" customHeight="1">
      <c r="A1253" s="100" t="s">
        <v>1412</v>
      </c>
      <c r="B1253" s="100"/>
      <c r="C1253" s="100" t="s">
        <v>1466</v>
      </c>
      <c r="D1253" s="100">
        <v>416490.0</v>
      </c>
      <c r="E1253" s="100" t="s">
        <v>815</v>
      </c>
      <c r="F1253" s="102" t="s">
        <v>827</v>
      </c>
      <c r="G1253" s="100" t="s">
        <v>799</v>
      </c>
      <c r="H1253" s="100" t="s">
        <v>828</v>
      </c>
      <c r="I1253" s="103">
        <v>0.6736111111111112</v>
      </c>
      <c r="J1253" s="103">
        <v>0.7152777777777778</v>
      </c>
      <c r="K1253" s="100" t="s">
        <v>1458</v>
      </c>
      <c r="L1253" s="100" t="s">
        <v>1337</v>
      </c>
      <c r="N1253" s="100"/>
      <c r="O1253" s="99"/>
      <c r="P1253" s="99"/>
      <c r="Q1253" s="99"/>
      <c r="R1253" s="99"/>
      <c r="S1253" s="99"/>
      <c r="T1253" s="99"/>
      <c r="U1253" s="99"/>
      <c r="V1253" s="99"/>
      <c r="W1253" s="99"/>
      <c r="X1253" s="99"/>
      <c r="Y1253" s="99"/>
    </row>
    <row r="1254" ht="15.75" customHeight="1">
      <c r="A1254" s="100" t="s">
        <v>1412</v>
      </c>
      <c r="B1254" s="100"/>
      <c r="C1254" s="100" t="s">
        <v>1464</v>
      </c>
      <c r="D1254" s="100">
        <v>411702.0</v>
      </c>
      <c r="E1254" s="100" t="s">
        <v>815</v>
      </c>
      <c r="F1254" s="102" t="s">
        <v>827</v>
      </c>
      <c r="G1254" s="100" t="s">
        <v>799</v>
      </c>
      <c r="H1254" s="100" t="s">
        <v>828</v>
      </c>
      <c r="I1254" s="103">
        <v>0.7222222222222222</v>
      </c>
      <c r="J1254" s="103">
        <v>0.7638888888888888</v>
      </c>
      <c r="K1254" s="100" t="s">
        <v>1458</v>
      </c>
      <c r="L1254" s="100" t="s">
        <v>1337</v>
      </c>
      <c r="N1254" s="100"/>
      <c r="O1254" s="99"/>
      <c r="P1254" s="99"/>
      <c r="Q1254" s="99"/>
      <c r="R1254" s="99"/>
      <c r="S1254" s="99"/>
      <c r="T1254" s="99"/>
      <c r="U1254" s="99"/>
      <c r="V1254" s="99"/>
      <c r="W1254" s="99"/>
      <c r="X1254" s="99"/>
      <c r="Y1254" s="99"/>
    </row>
    <row r="1255" ht="15.75" customHeight="1">
      <c r="A1255" s="100" t="s">
        <v>1412</v>
      </c>
      <c r="B1255" s="100"/>
      <c r="C1255" s="100" t="s">
        <v>1465</v>
      </c>
      <c r="D1255" s="100">
        <v>414697.0</v>
      </c>
      <c r="E1255" s="100" t="s">
        <v>815</v>
      </c>
      <c r="F1255" s="102" t="s">
        <v>827</v>
      </c>
      <c r="G1255" s="100" t="s">
        <v>799</v>
      </c>
      <c r="H1255" s="100" t="s">
        <v>828</v>
      </c>
      <c r="I1255" s="103">
        <v>0.7222222222222222</v>
      </c>
      <c r="J1255" s="103">
        <v>0.7638888888888888</v>
      </c>
      <c r="K1255" s="100" t="s">
        <v>1458</v>
      </c>
      <c r="L1255" s="100" t="s">
        <v>1337</v>
      </c>
      <c r="N1255" s="100"/>
      <c r="O1255" s="99"/>
      <c r="P1255" s="99"/>
      <c r="Q1255" s="99"/>
      <c r="R1255" s="99"/>
      <c r="S1255" s="99"/>
      <c r="T1255" s="99"/>
      <c r="U1255" s="99"/>
      <c r="V1255" s="99"/>
      <c r="W1255" s="99"/>
      <c r="X1255" s="99"/>
      <c r="Y1255" s="99"/>
    </row>
    <row r="1256" ht="15.75" customHeight="1">
      <c r="A1256" s="100" t="s">
        <v>1412</v>
      </c>
      <c r="B1256" s="100"/>
      <c r="C1256" s="100" t="s">
        <v>1467</v>
      </c>
      <c r="D1256" s="100">
        <v>416320.0</v>
      </c>
      <c r="E1256" s="100" t="s">
        <v>815</v>
      </c>
      <c r="F1256" s="102" t="s">
        <v>827</v>
      </c>
      <c r="G1256" s="100" t="s">
        <v>799</v>
      </c>
      <c r="H1256" s="100" t="s">
        <v>828</v>
      </c>
      <c r="I1256" s="103">
        <v>0.7222222222222222</v>
      </c>
      <c r="J1256" s="103">
        <v>0.7638888888888888</v>
      </c>
      <c r="K1256" s="100" t="s">
        <v>1458</v>
      </c>
      <c r="L1256" s="100" t="s">
        <v>1337</v>
      </c>
      <c r="N1256" s="100"/>
      <c r="O1256" s="99"/>
      <c r="P1256" s="99"/>
      <c r="Q1256" s="99"/>
      <c r="R1256" s="99"/>
      <c r="S1256" s="99"/>
      <c r="T1256" s="99"/>
      <c r="U1256" s="99"/>
      <c r="V1256" s="99"/>
      <c r="W1256" s="99"/>
      <c r="X1256" s="99"/>
      <c r="Y1256" s="99"/>
    </row>
    <row r="1257" ht="15.75" customHeight="1">
      <c r="A1257" s="100" t="s">
        <v>1412</v>
      </c>
      <c r="B1257" s="100"/>
      <c r="C1257" s="100" t="s">
        <v>1470</v>
      </c>
      <c r="D1257" s="100">
        <v>416631.0</v>
      </c>
      <c r="E1257" s="100" t="s">
        <v>815</v>
      </c>
      <c r="F1257" s="102" t="s">
        <v>827</v>
      </c>
      <c r="G1257" s="100" t="s">
        <v>799</v>
      </c>
      <c r="H1257" s="100" t="s">
        <v>828</v>
      </c>
      <c r="I1257" s="103">
        <v>0.7222222222222222</v>
      </c>
      <c r="J1257" s="103">
        <v>0.7638888888888888</v>
      </c>
      <c r="K1257" s="100" t="s">
        <v>1458</v>
      </c>
      <c r="L1257" s="100" t="s">
        <v>1337</v>
      </c>
      <c r="N1257" s="100"/>
      <c r="O1257" s="99"/>
      <c r="P1257" s="99"/>
      <c r="Q1257" s="99"/>
      <c r="R1257" s="99"/>
      <c r="S1257" s="99"/>
      <c r="T1257" s="99"/>
      <c r="U1257" s="99"/>
      <c r="V1257" s="99"/>
      <c r="W1257" s="99"/>
      <c r="X1257" s="99"/>
      <c r="Y1257" s="99"/>
    </row>
    <row r="1258" ht="15.75" customHeight="1">
      <c r="A1258" s="100" t="s">
        <v>1412</v>
      </c>
      <c r="B1258" s="100"/>
      <c r="C1258" s="100" t="s">
        <v>1464</v>
      </c>
      <c r="D1258" s="100">
        <v>411704.0</v>
      </c>
      <c r="E1258" s="100" t="s">
        <v>815</v>
      </c>
      <c r="F1258" s="102" t="s">
        <v>827</v>
      </c>
      <c r="G1258" s="100" t="s">
        <v>799</v>
      </c>
      <c r="H1258" s="100" t="s">
        <v>828</v>
      </c>
      <c r="I1258" s="103">
        <v>0.7708333333333334</v>
      </c>
      <c r="J1258" s="103">
        <v>0.8125</v>
      </c>
      <c r="K1258" s="100" t="s">
        <v>1458</v>
      </c>
      <c r="L1258" s="100" t="s">
        <v>1337</v>
      </c>
      <c r="N1258" s="100"/>
      <c r="O1258" s="99"/>
      <c r="P1258" s="99"/>
      <c r="Q1258" s="99"/>
      <c r="R1258" s="99"/>
      <c r="S1258" s="99"/>
      <c r="T1258" s="99"/>
      <c r="U1258" s="99"/>
      <c r="V1258" s="99"/>
      <c r="W1258" s="99"/>
      <c r="X1258" s="99"/>
      <c r="Y1258" s="99"/>
    </row>
    <row r="1259" ht="15.75" customHeight="1">
      <c r="A1259" s="100" t="s">
        <v>1412</v>
      </c>
      <c r="B1259" s="100"/>
      <c r="C1259" s="100" t="s">
        <v>1466</v>
      </c>
      <c r="D1259" s="100">
        <v>416483.0</v>
      </c>
      <c r="E1259" s="100" t="s">
        <v>815</v>
      </c>
      <c r="F1259" s="102" t="s">
        <v>827</v>
      </c>
      <c r="G1259" s="100" t="s">
        <v>799</v>
      </c>
      <c r="H1259" s="100" t="s">
        <v>828</v>
      </c>
      <c r="I1259" s="103">
        <v>0.7708333333333334</v>
      </c>
      <c r="J1259" s="103">
        <v>0.8125</v>
      </c>
      <c r="K1259" s="100" t="s">
        <v>1458</v>
      </c>
      <c r="L1259" s="100" t="s">
        <v>1337</v>
      </c>
      <c r="N1259" s="100"/>
      <c r="O1259" s="99"/>
      <c r="P1259" s="99"/>
      <c r="Q1259" s="99"/>
      <c r="R1259" s="99"/>
      <c r="S1259" s="99"/>
      <c r="T1259" s="99"/>
      <c r="U1259" s="99"/>
      <c r="V1259" s="99"/>
      <c r="W1259" s="99"/>
      <c r="X1259" s="99"/>
      <c r="Y1259" s="99"/>
    </row>
    <row r="1260" ht="15.75" customHeight="1">
      <c r="A1260" s="100" t="s">
        <v>1412</v>
      </c>
      <c r="B1260" s="100"/>
      <c r="C1260" s="100" t="s">
        <v>1470</v>
      </c>
      <c r="D1260" s="100">
        <v>416629.0</v>
      </c>
      <c r="E1260" s="100" t="s">
        <v>815</v>
      </c>
      <c r="F1260" s="102" t="s">
        <v>827</v>
      </c>
      <c r="G1260" s="100" t="s">
        <v>799</v>
      </c>
      <c r="H1260" s="100" t="s">
        <v>828</v>
      </c>
      <c r="I1260" s="103">
        <v>0.7708333333333334</v>
      </c>
      <c r="J1260" s="103">
        <v>0.8125</v>
      </c>
      <c r="K1260" s="100" t="s">
        <v>1458</v>
      </c>
      <c r="L1260" s="100" t="s">
        <v>1337</v>
      </c>
      <c r="N1260" s="100"/>
      <c r="O1260" s="99"/>
      <c r="P1260" s="99"/>
      <c r="Q1260" s="99"/>
      <c r="R1260" s="99"/>
      <c r="S1260" s="99"/>
      <c r="T1260" s="99"/>
      <c r="U1260" s="99"/>
      <c r="V1260" s="99"/>
      <c r="W1260" s="99"/>
      <c r="X1260" s="99"/>
      <c r="Y1260" s="99"/>
    </row>
    <row r="1261" ht="15.75" customHeight="1">
      <c r="A1261" s="100" t="s">
        <v>1412</v>
      </c>
      <c r="B1261" s="100"/>
      <c r="C1261" s="100" t="s">
        <v>1471</v>
      </c>
      <c r="D1261" s="100">
        <v>416624.0</v>
      </c>
      <c r="E1261" s="100" t="s">
        <v>815</v>
      </c>
      <c r="F1261" s="102" t="s">
        <v>827</v>
      </c>
      <c r="G1261" s="100" t="s">
        <v>799</v>
      </c>
      <c r="H1261" s="100" t="s">
        <v>828</v>
      </c>
      <c r="I1261" s="103">
        <v>0.7708333333333334</v>
      </c>
      <c r="J1261" s="103">
        <v>0.8125</v>
      </c>
      <c r="K1261" s="100" t="s">
        <v>1458</v>
      </c>
      <c r="L1261" s="100" t="s">
        <v>1337</v>
      </c>
      <c r="N1261" s="100"/>
      <c r="O1261" s="99"/>
      <c r="P1261" s="99"/>
      <c r="Q1261" s="99"/>
      <c r="R1261" s="99"/>
      <c r="S1261" s="99"/>
      <c r="T1261" s="99"/>
      <c r="U1261" s="99"/>
      <c r="V1261" s="99"/>
      <c r="W1261" s="99"/>
      <c r="X1261" s="99"/>
      <c r="Y1261" s="99"/>
    </row>
    <row r="1262" ht="15.75" customHeight="1">
      <c r="A1262" s="100" t="s">
        <v>1412</v>
      </c>
      <c r="B1262" s="100"/>
      <c r="C1262" s="100" t="s">
        <v>1472</v>
      </c>
      <c r="D1262" s="100">
        <v>416646.0</v>
      </c>
      <c r="E1262" s="100" t="s">
        <v>815</v>
      </c>
      <c r="F1262" s="102" t="s">
        <v>827</v>
      </c>
      <c r="G1262" s="100" t="s">
        <v>799</v>
      </c>
      <c r="H1262" s="100" t="s">
        <v>828</v>
      </c>
      <c r="I1262" s="103">
        <v>0.8194444444444444</v>
      </c>
      <c r="J1262" s="103">
        <v>0.8611111111111112</v>
      </c>
      <c r="K1262" s="100" t="s">
        <v>1458</v>
      </c>
      <c r="L1262" s="100" t="s">
        <v>1337</v>
      </c>
      <c r="N1262" s="100"/>
      <c r="O1262" s="99"/>
      <c r="P1262" s="99"/>
      <c r="Q1262" s="99"/>
      <c r="R1262" s="99"/>
      <c r="S1262" s="99"/>
      <c r="T1262" s="99"/>
      <c r="U1262" s="99"/>
      <c r="V1262" s="99"/>
      <c r="W1262" s="99"/>
      <c r="X1262" s="99"/>
      <c r="Y1262" s="99"/>
    </row>
    <row r="1263" ht="15.75" customHeight="1">
      <c r="A1263" s="100" t="s">
        <v>1412</v>
      </c>
      <c r="B1263" s="100"/>
      <c r="C1263" s="100" t="s">
        <v>1467</v>
      </c>
      <c r="D1263" s="100">
        <v>416313.0</v>
      </c>
      <c r="E1263" s="100" t="s">
        <v>815</v>
      </c>
      <c r="F1263" s="102" t="s">
        <v>827</v>
      </c>
      <c r="G1263" s="100" t="s">
        <v>799</v>
      </c>
      <c r="H1263" s="100" t="s">
        <v>828</v>
      </c>
      <c r="I1263" s="103">
        <v>0.8194444444444444</v>
      </c>
      <c r="J1263" s="103">
        <v>0.8611111111111112</v>
      </c>
      <c r="K1263" s="100" t="s">
        <v>1458</v>
      </c>
      <c r="L1263" s="100" t="s">
        <v>1337</v>
      </c>
      <c r="N1263" s="100"/>
      <c r="O1263" s="99"/>
      <c r="P1263" s="99"/>
      <c r="Q1263" s="99"/>
      <c r="R1263" s="99"/>
      <c r="S1263" s="99"/>
      <c r="T1263" s="99"/>
      <c r="U1263" s="99"/>
      <c r="V1263" s="99"/>
      <c r="W1263" s="99"/>
      <c r="X1263" s="99"/>
      <c r="Y1263" s="99"/>
    </row>
    <row r="1264" ht="15.75" customHeight="1">
      <c r="A1264" s="100" t="s">
        <v>1412</v>
      </c>
      <c r="B1264" s="100"/>
      <c r="C1264" s="100" t="s">
        <v>1471</v>
      </c>
      <c r="D1264" s="100">
        <v>416621.0</v>
      </c>
      <c r="E1264" s="100" t="s">
        <v>815</v>
      </c>
      <c r="F1264" s="102" t="s">
        <v>827</v>
      </c>
      <c r="G1264" s="100" t="s">
        <v>799</v>
      </c>
      <c r="H1264" s="100" t="s">
        <v>828</v>
      </c>
      <c r="I1264" s="103">
        <v>0.8194444444444444</v>
      </c>
      <c r="J1264" s="103">
        <v>0.8611111111111112</v>
      </c>
      <c r="K1264" s="100" t="s">
        <v>1458</v>
      </c>
      <c r="L1264" s="100" t="s">
        <v>1337</v>
      </c>
      <c r="N1264" s="100"/>
      <c r="O1264" s="99"/>
      <c r="P1264" s="99"/>
      <c r="Q1264" s="99"/>
      <c r="R1264" s="99"/>
      <c r="S1264" s="99"/>
      <c r="T1264" s="99"/>
      <c r="U1264" s="99"/>
      <c r="V1264" s="99"/>
      <c r="W1264" s="99"/>
      <c r="X1264" s="99"/>
      <c r="Y1264" s="99"/>
    </row>
    <row r="1265" ht="15.75" customHeight="1">
      <c r="A1265" s="100" t="s">
        <v>1412</v>
      </c>
      <c r="B1265" s="100"/>
      <c r="C1265" s="100" t="s">
        <v>1473</v>
      </c>
      <c r="D1265" s="100">
        <v>416604.0</v>
      </c>
      <c r="E1265" s="100" t="s">
        <v>815</v>
      </c>
      <c r="F1265" s="102" t="s">
        <v>827</v>
      </c>
      <c r="G1265" s="100" t="s">
        <v>799</v>
      </c>
      <c r="H1265" s="100" t="s">
        <v>828</v>
      </c>
      <c r="I1265" s="103">
        <v>0.8194444444444444</v>
      </c>
      <c r="J1265" s="103">
        <v>0.8611111111111112</v>
      </c>
      <c r="K1265" s="100" t="s">
        <v>1458</v>
      </c>
      <c r="L1265" s="100" t="s">
        <v>1337</v>
      </c>
      <c r="N1265" s="100"/>
      <c r="O1265" s="99"/>
      <c r="P1265" s="99"/>
      <c r="Q1265" s="99"/>
      <c r="R1265" s="99"/>
      <c r="S1265" s="99"/>
      <c r="T1265" s="99"/>
      <c r="U1265" s="99"/>
      <c r="V1265" s="99"/>
      <c r="W1265" s="99"/>
      <c r="X1265" s="99"/>
      <c r="Y1265" s="99"/>
    </row>
    <row r="1266" ht="15.75" customHeight="1">
      <c r="A1266" s="100" t="s">
        <v>1412</v>
      </c>
      <c r="B1266" s="100"/>
      <c r="C1266" s="100" t="s">
        <v>1464</v>
      </c>
      <c r="D1266" s="100">
        <v>411717.0</v>
      </c>
      <c r="E1266" s="100" t="s">
        <v>815</v>
      </c>
      <c r="F1266" s="102" t="s">
        <v>831</v>
      </c>
      <c r="G1266" s="100" t="s">
        <v>799</v>
      </c>
      <c r="H1266" s="100" t="s">
        <v>832</v>
      </c>
      <c r="I1266" s="103">
        <v>0.6736111111111112</v>
      </c>
      <c r="J1266" s="103">
        <v>0.7152777777777778</v>
      </c>
      <c r="K1266" s="100" t="s">
        <v>1458</v>
      </c>
      <c r="L1266" s="100" t="s">
        <v>1337</v>
      </c>
      <c r="N1266" s="100"/>
      <c r="O1266" s="99"/>
      <c r="P1266" s="99"/>
      <c r="Q1266" s="99"/>
      <c r="R1266" s="99"/>
      <c r="S1266" s="99"/>
      <c r="T1266" s="99"/>
      <c r="U1266" s="99"/>
      <c r="V1266" s="99"/>
      <c r="W1266" s="99"/>
      <c r="X1266" s="99"/>
      <c r="Y1266" s="99"/>
    </row>
    <row r="1267" ht="15.75" customHeight="1">
      <c r="A1267" s="100" t="s">
        <v>1412</v>
      </c>
      <c r="B1267" s="100"/>
      <c r="C1267" s="100" t="s">
        <v>1465</v>
      </c>
      <c r="D1267" s="100">
        <v>414708.0</v>
      </c>
      <c r="E1267" s="100" t="s">
        <v>815</v>
      </c>
      <c r="F1267" s="102" t="s">
        <v>831</v>
      </c>
      <c r="G1267" s="100" t="s">
        <v>799</v>
      </c>
      <c r="H1267" s="100" t="s">
        <v>832</v>
      </c>
      <c r="I1267" s="103">
        <v>0.6736111111111112</v>
      </c>
      <c r="J1267" s="103">
        <v>0.7152777777777778</v>
      </c>
      <c r="K1267" s="100" t="s">
        <v>1458</v>
      </c>
      <c r="L1267" s="100" t="s">
        <v>1337</v>
      </c>
      <c r="N1267" s="100"/>
      <c r="O1267" s="99"/>
      <c r="P1267" s="99"/>
      <c r="Q1267" s="99"/>
      <c r="R1267" s="99"/>
      <c r="S1267" s="99"/>
      <c r="T1267" s="99"/>
      <c r="U1267" s="99"/>
      <c r="V1267" s="99"/>
      <c r="W1267" s="99"/>
      <c r="X1267" s="99"/>
      <c r="Y1267" s="99"/>
    </row>
    <row r="1268" ht="15.75" customHeight="1">
      <c r="A1268" s="100" t="s">
        <v>1412</v>
      </c>
      <c r="B1268" s="100"/>
      <c r="C1268" s="100" t="s">
        <v>1467</v>
      </c>
      <c r="D1268" s="100">
        <v>416328.0</v>
      </c>
      <c r="E1268" s="100" t="s">
        <v>815</v>
      </c>
      <c r="F1268" s="102" t="s">
        <v>831</v>
      </c>
      <c r="G1268" s="100" t="s">
        <v>799</v>
      </c>
      <c r="H1268" s="100" t="s">
        <v>832</v>
      </c>
      <c r="I1268" s="103">
        <v>0.6736111111111112</v>
      </c>
      <c r="J1268" s="103">
        <v>0.7152777777777778</v>
      </c>
      <c r="K1268" s="100" t="s">
        <v>1458</v>
      </c>
      <c r="L1268" s="100" t="s">
        <v>1337</v>
      </c>
      <c r="N1268" s="100"/>
      <c r="O1268" s="99"/>
      <c r="P1268" s="99"/>
      <c r="Q1268" s="99"/>
      <c r="R1268" s="99"/>
      <c r="S1268" s="99"/>
      <c r="T1268" s="99"/>
      <c r="U1268" s="99"/>
      <c r="V1268" s="99"/>
      <c r="W1268" s="99"/>
      <c r="X1268" s="99"/>
      <c r="Y1268" s="99"/>
    </row>
    <row r="1269" ht="15.75" customHeight="1">
      <c r="A1269" s="100" t="s">
        <v>1412</v>
      </c>
      <c r="B1269" s="100"/>
      <c r="C1269" s="100" t="s">
        <v>1464</v>
      </c>
      <c r="D1269" s="100">
        <v>411710.0</v>
      </c>
      <c r="E1269" s="100" t="s">
        <v>815</v>
      </c>
      <c r="F1269" s="102" t="s">
        <v>831</v>
      </c>
      <c r="G1269" s="100" t="s">
        <v>799</v>
      </c>
      <c r="H1269" s="100" t="s">
        <v>832</v>
      </c>
      <c r="I1269" s="103">
        <v>0.7222222222222222</v>
      </c>
      <c r="J1269" s="103">
        <v>0.7638888888888888</v>
      </c>
      <c r="K1269" s="100" t="s">
        <v>1458</v>
      </c>
      <c r="L1269" s="100" t="s">
        <v>1337</v>
      </c>
      <c r="N1269" s="100"/>
      <c r="O1269" s="99"/>
      <c r="P1269" s="99"/>
      <c r="Q1269" s="99"/>
      <c r="R1269" s="99"/>
      <c r="S1269" s="99"/>
      <c r="T1269" s="99"/>
      <c r="U1269" s="99"/>
      <c r="V1269" s="99"/>
      <c r="W1269" s="99"/>
      <c r="X1269" s="99"/>
      <c r="Y1269" s="99"/>
    </row>
    <row r="1270" ht="15.75" customHeight="1">
      <c r="A1270" s="100" t="s">
        <v>1412</v>
      </c>
      <c r="B1270" s="100"/>
      <c r="C1270" s="100" t="s">
        <v>1465</v>
      </c>
      <c r="D1270" s="100">
        <v>414713.0</v>
      </c>
      <c r="E1270" s="100" t="s">
        <v>815</v>
      </c>
      <c r="F1270" s="102" t="s">
        <v>831</v>
      </c>
      <c r="G1270" s="100" t="s">
        <v>799</v>
      </c>
      <c r="H1270" s="100" t="s">
        <v>832</v>
      </c>
      <c r="I1270" s="103">
        <v>0.7222222222222222</v>
      </c>
      <c r="J1270" s="103">
        <v>0.7638888888888888</v>
      </c>
      <c r="K1270" s="100" t="s">
        <v>1458</v>
      </c>
      <c r="L1270" s="100" t="s">
        <v>1337</v>
      </c>
      <c r="N1270" s="100"/>
      <c r="O1270" s="99"/>
      <c r="P1270" s="99"/>
      <c r="Q1270" s="99"/>
      <c r="R1270" s="99"/>
      <c r="S1270" s="99"/>
      <c r="T1270" s="99"/>
      <c r="U1270" s="99"/>
      <c r="V1270" s="99"/>
      <c r="W1270" s="99"/>
      <c r="X1270" s="99"/>
      <c r="Y1270" s="99"/>
    </row>
    <row r="1271" ht="15.75" customHeight="1">
      <c r="A1271" s="100" t="s">
        <v>1412</v>
      </c>
      <c r="B1271" s="100"/>
      <c r="C1271" s="100" t="s">
        <v>1466</v>
      </c>
      <c r="D1271" s="100">
        <v>416498.0</v>
      </c>
      <c r="E1271" s="100" t="s">
        <v>815</v>
      </c>
      <c r="F1271" s="102" t="s">
        <v>831</v>
      </c>
      <c r="G1271" s="100" t="s">
        <v>799</v>
      </c>
      <c r="H1271" s="100" t="s">
        <v>832</v>
      </c>
      <c r="I1271" s="103">
        <v>0.7222222222222222</v>
      </c>
      <c r="J1271" s="103">
        <v>0.7638888888888888</v>
      </c>
      <c r="K1271" s="100" t="s">
        <v>1458</v>
      </c>
      <c r="L1271" s="100" t="s">
        <v>1337</v>
      </c>
      <c r="N1271" s="100"/>
      <c r="O1271" s="99"/>
      <c r="P1271" s="99"/>
      <c r="Q1271" s="99"/>
      <c r="R1271" s="99"/>
      <c r="S1271" s="99"/>
      <c r="T1271" s="99"/>
      <c r="U1271" s="99"/>
      <c r="V1271" s="99"/>
      <c r="W1271" s="99"/>
      <c r="X1271" s="99"/>
      <c r="Y1271" s="99"/>
    </row>
    <row r="1272" ht="15.75" customHeight="1">
      <c r="A1272" s="100" t="s">
        <v>1412</v>
      </c>
      <c r="B1272" s="100"/>
      <c r="C1272" s="100" t="s">
        <v>1470</v>
      </c>
      <c r="D1272" s="100">
        <v>416637.0</v>
      </c>
      <c r="E1272" s="100" t="s">
        <v>815</v>
      </c>
      <c r="F1272" s="102" t="s">
        <v>831</v>
      </c>
      <c r="G1272" s="100" t="s">
        <v>799</v>
      </c>
      <c r="H1272" s="100" t="s">
        <v>832</v>
      </c>
      <c r="I1272" s="103">
        <v>0.7222222222222222</v>
      </c>
      <c r="J1272" s="103">
        <v>0.7638888888888888</v>
      </c>
      <c r="K1272" s="100" t="s">
        <v>1458</v>
      </c>
      <c r="L1272" s="100" t="s">
        <v>1337</v>
      </c>
      <c r="N1272" s="100"/>
      <c r="O1272" s="99"/>
      <c r="P1272" s="99"/>
      <c r="Q1272" s="99"/>
      <c r="R1272" s="99"/>
      <c r="S1272" s="99"/>
      <c r="T1272" s="99"/>
      <c r="U1272" s="99"/>
      <c r="V1272" s="99"/>
      <c r="W1272" s="99"/>
      <c r="X1272" s="99"/>
      <c r="Y1272" s="99"/>
    </row>
    <row r="1273" ht="15.75" customHeight="1">
      <c r="A1273" s="100" t="s">
        <v>1412</v>
      </c>
      <c r="B1273" s="100"/>
      <c r="C1273" s="100" t="s">
        <v>1464</v>
      </c>
      <c r="D1273" s="100">
        <v>411722.0</v>
      </c>
      <c r="E1273" s="100" t="s">
        <v>815</v>
      </c>
      <c r="F1273" s="102" t="s">
        <v>831</v>
      </c>
      <c r="G1273" s="100" t="s">
        <v>799</v>
      </c>
      <c r="H1273" s="100" t="s">
        <v>832</v>
      </c>
      <c r="I1273" s="103">
        <v>0.7708333333333334</v>
      </c>
      <c r="J1273" s="103">
        <v>0.8125</v>
      </c>
      <c r="K1273" s="100" t="s">
        <v>1458</v>
      </c>
      <c r="L1273" s="100" t="s">
        <v>1337</v>
      </c>
      <c r="N1273" s="100"/>
      <c r="O1273" s="99"/>
      <c r="P1273" s="99"/>
      <c r="Q1273" s="99"/>
      <c r="R1273" s="99"/>
      <c r="S1273" s="99"/>
      <c r="T1273" s="99"/>
      <c r="U1273" s="99"/>
      <c r="V1273" s="99"/>
      <c r="W1273" s="99"/>
      <c r="X1273" s="99"/>
      <c r="Y1273" s="99"/>
    </row>
    <row r="1274" ht="15.75" customHeight="1">
      <c r="A1274" s="100" t="s">
        <v>1412</v>
      </c>
      <c r="B1274" s="100"/>
      <c r="C1274" s="100" t="s">
        <v>1470</v>
      </c>
      <c r="D1274" s="100">
        <v>416635.0</v>
      </c>
      <c r="E1274" s="100" t="s">
        <v>815</v>
      </c>
      <c r="F1274" s="102" t="s">
        <v>831</v>
      </c>
      <c r="G1274" s="100" t="s">
        <v>799</v>
      </c>
      <c r="H1274" s="100" t="s">
        <v>832</v>
      </c>
      <c r="I1274" s="103">
        <v>0.7708333333333334</v>
      </c>
      <c r="J1274" s="103">
        <v>0.8125</v>
      </c>
      <c r="K1274" s="100" t="s">
        <v>1458</v>
      </c>
      <c r="L1274" s="100" t="s">
        <v>1337</v>
      </c>
      <c r="N1274" s="100"/>
      <c r="O1274" s="99"/>
      <c r="P1274" s="99"/>
      <c r="Q1274" s="99"/>
      <c r="R1274" s="99"/>
      <c r="S1274" s="99"/>
      <c r="T1274" s="99"/>
      <c r="U1274" s="99"/>
      <c r="V1274" s="99"/>
      <c r="W1274" s="99"/>
      <c r="X1274" s="99"/>
      <c r="Y1274" s="99"/>
    </row>
    <row r="1275" ht="15.75" customHeight="1">
      <c r="A1275" s="100" t="s">
        <v>1412</v>
      </c>
      <c r="B1275" s="100"/>
      <c r="C1275" s="100" t="s">
        <v>1473</v>
      </c>
      <c r="D1275" s="100">
        <v>416601.0</v>
      </c>
      <c r="E1275" s="100" t="s">
        <v>815</v>
      </c>
      <c r="F1275" s="102" t="s">
        <v>831</v>
      </c>
      <c r="G1275" s="100" t="s">
        <v>799</v>
      </c>
      <c r="H1275" s="100" t="s">
        <v>832</v>
      </c>
      <c r="I1275" s="103">
        <v>0.7708333333333334</v>
      </c>
      <c r="J1275" s="103">
        <v>0.8125</v>
      </c>
      <c r="K1275" s="100" t="s">
        <v>1458</v>
      </c>
      <c r="L1275" s="100" t="s">
        <v>1337</v>
      </c>
      <c r="N1275" s="100"/>
      <c r="O1275" s="99"/>
      <c r="P1275" s="99"/>
      <c r="Q1275" s="99"/>
      <c r="R1275" s="99"/>
      <c r="S1275" s="99"/>
      <c r="T1275" s="99"/>
      <c r="U1275" s="99"/>
      <c r="V1275" s="99"/>
      <c r="W1275" s="99"/>
      <c r="X1275" s="99"/>
      <c r="Y1275" s="99"/>
    </row>
    <row r="1276" ht="15.75" customHeight="1">
      <c r="A1276" s="100" t="s">
        <v>1412</v>
      </c>
      <c r="B1276" s="100"/>
      <c r="C1276" s="100" t="s">
        <v>1474</v>
      </c>
      <c r="D1276" s="100">
        <v>416689.0</v>
      </c>
      <c r="E1276" s="100" t="s">
        <v>815</v>
      </c>
      <c r="F1276" s="102" t="s">
        <v>831</v>
      </c>
      <c r="G1276" s="100" t="s">
        <v>799</v>
      </c>
      <c r="H1276" s="100" t="s">
        <v>832</v>
      </c>
      <c r="I1276" s="103">
        <v>0.7708333333333334</v>
      </c>
      <c r="J1276" s="103">
        <v>0.8125</v>
      </c>
      <c r="K1276" s="100" t="s">
        <v>1458</v>
      </c>
      <c r="L1276" s="100" t="s">
        <v>1337</v>
      </c>
      <c r="N1276" s="100"/>
      <c r="O1276" s="99"/>
      <c r="P1276" s="99"/>
      <c r="Q1276" s="99"/>
      <c r="R1276" s="99"/>
      <c r="S1276" s="99"/>
      <c r="T1276" s="99"/>
      <c r="U1276" s="99"/>
      <c r="V1276" s="99"/>
      <c r="W1276" s="99"/>
      <c r="X1276" s="99"/>
      <c r="Y1276" s="99"/>
    </row>
    <row r="1277" ht="15.75" customHeight="1">
      <c r="A1277" s="100" t="s">
        <v>1412</v>
      </c>
      <c r="B1277" s="100"/>
      <c r="C1277" s="100" t="s">
        <v>1472</v>
      </c>
      <c r="D1277" s="100">
        <v>416649.0</v>
      </c>
      <c r="E1277" s="100" t="s">
        <v>815</v>
      </c>
      <c r="F1277" s="102" t="s">
        <v>831</v>
      </c>
      <c r="G1277" s="100" t="s">
        <v>799</v>
      </c>
      <c r="H1277" s="100" t="s">
        <v>832</v>
      </c>
      <c r="I1277" s="103">
        <v>0.8194444444444444</v>
      </c>
      <c r="J1277" s="103">
        <v>0.8611111111111112</v>
      </c>
      <c r="K1277" s="100" t="s">
        <v>1458</v>
      </c>
      <c r="L1277" s="100" t="s">
        <v>1337</v>
      </c>
      <c r="N1277" s="100"/>
      <c r="O1277" s="99"/>
      <c r="P1277" s="99"/>
      <c r="Q1277" s="99"/>
      <c r="R1277" s="99"/>
      <c r="S1277" s="99"/>
      <c r="T1277" s="99"/>
      <c r="U1277" s="99"/>
      <c r="V1277" s="99"/>
      <c r="W1277" s="99"/>
      <c r="X1277" s="99"/>
      <c r="Y1277" s="99"/>
    </row>
    <row r="1278" ht="15.75" customHeight="1">
      <c r="A1278" s="100" t="s">
        <v>1412</v>
      </c>
      <c r="B1278" s="100"/>
      <c r="C1278" s="100" t="s">
        <v>1471</v>
      </c>
      <c r="D1278" s="100">
        <v>416619.0</v>
      </c>
      <c r="E1278" s="100" t="s">
        <v>815</v>
      </c>
      <c r="F1278" s="102" t="s">
        <v>831</v>
      </c>
      <c r="G1278" s="100" t="s">
        <v>799</v>
      </c>
      <c r="H1278" s="100" t="s">
        <v>832</v>
      </c>
      <c r="I1278" s="103">
        <v>0.8194444444444444</v>
      </c>
      <c r="J1278" s="103">
        <v>0.8611111111111112</v>
      </c>
      <c r="K1278" s="100" t="s">
        <v>1458</v>
      </c>
      <c r="L1278" s="100" t="s">
        <v>1337</v>
      </c>
      <c r="N1278" s="100"/>
      <c r="O1278" s="99"/>
      <c r="P1278" s="99"/>
      <c r="Q1278" s="99"/>
      <c r="R1278" s="99"/>
      <c r="S1278" s="99"/>
      <c r="T1278" s="99"/>
      <c r="U1278" s="99"/>
      <c r="V1278" s="99"/>
      <c r="W1278" s="99"/>
      <c r="X1278" s="99"/>
      <c r="Y1278" s="99"/>
    </row>
    <row r="1279" ht="15.75" customHeight="1">
      <c r="A1279" s="100" t="s">
        <v>1412</v>
      </c>
      <c r="B1279" s="100"/>
      <c r="C1279" s="100" t="s">
        <v>1475</v>
      </c>
      <c r="D1279" s="100">
        <v>416576.0</v>
      </c>
      <c r="E1279" s="100" t="s">
        <v>815</v>
      </c>
      <c r="F1279" s="102" t="s">
        <v>831</v>
      </c>
      <c r="G1279" s="100" t="s">
        <v>799</v>
      </c>
      <c r="H1279" s="100" t="s">
        <v>832</v>
      </c>
      <c r="I1279" s="103">
        <v>0.8194444444444444</v>
      </c>
      <c r="J1279" s="103">
        <v>0.8611111111111112</v>
      </c>
      <c r="K1279" s="100" t="s">
        <v>1458</v>
      </c>
      <c r="L1279" s="100" t="s">
        <v>1337</v>
      </c>
      <c r="N1279" s="100"/>
      <c r="O1279" s="99"/>
      <c r="P1279" s="99"/>
      <c r="Q1279" s="99"/>
      <c r="R1279" s="99"/>
      <c r="S1279" s="99"/>
      <c r="T1279" s="99"/>
      <c r="U1279" s="99"/>
      <c r="V1279" s="99"/>
      <c r="W1279" s="99"/>
      <c r="X1279" s="99"/>
      <c r="Y1279" s="99"/>
    </row>
    <row r="1280" ht="15.75" customHeight="1">
      <c r="A1280" s="100" t="s">
        <v>1412</v>
      </c>
      <c r="B1280" s="100"/>
      <c r="C1280" s="100" t="s">
        <v>1464</v>
      </c>
      <c r="D1280" s="100">
        <v>411727.0</v>
      </c>
      <c r="E1280" s="100" t="s">
        <v>815</v>
      </c>
      <c r="F1280" s="102" t="s">
        <v>833</v>
      </c>
      <c r="G1280" s="100" t="s">
        <v>799</v>
      </c>
      <c r="H1280" s="100" t="s">
        <v>834</v>
      </c>
      <c r="I1280" s="103">
        <v>0.6736111111111112</v>
      </c>
      <c r="J1280" s="103">
        <v>0.7152777777777778</v>
      </c>
      <c r="K1280" s="100" t="s">
        <v>1458</v>
      </c>
      <c r="L1280" s="100" t="s">
        <v>1337</v>
      </c>
      <c r="N1280" s="100"/>
      <c r="O1280" s="99"/>
      <c r="P1280" s="99"/>
      <c r="Q1280" s="99"/>
      <c r="R1280" s="99"/>
      <c r="S1280" s="99"/>
      <c r="T1280" s="99"/>
      <c r="U1280" s="99"/>
      <c r="V1280" s="99"/>
      <c r="W1280" s="99"/>
      <c r="X1280" s="99"/>
      <c r="Y1280" s="99"/>
    </row>
    <row r="1281" ht="15.75" customHeight="1">
      <c r="A1281" s="100" t="s">
        <v>1412</v>
      </c>
      <c r="B1281" s="100"/>
      <c r="C1281" s="100" t="s">
        <v>1465</v>
      </c>
      <c r="D1281" s="100">
        <v>416236.0</v>
      </c>
      <c r="E1281" s="100" t="s">
        <v>815</v>
      </c>
      <c r="F1281" s="102" t="s">
        <v>833</v>
      </c>
      <c r="G1281" s="100" t="s">
        <v>799</v>
      </c>
      <c r="H1281" s="100" t="s">
        <v>834</v>
      </c>
      <c r="I1281" s="103">
        <v>0.6736111111111112</v>
      </c>
      <c r="J1281" s="103">
        <v>0.7152777777777778</v>
      </c>
      <c r="K1281" s="100" t="s">
        <v>1458</v>
      </c>
      <c r="L1281" s="100" t="s">
        <v>1337</v>
      </c>
      <c r="N1281" s="100"/>
      <c r="O1281" s="99"/>
      <c r="P1281" s="99"/>
      <c r="Q1281" s="99"/>
      <c r="R1281" s="99"/>
      <c r="S1281" s="99"/>
      <c r="T1281" s="99"/>
      <c r="U1281" s="99"/>
      <c r="V1281" s="99"/>
      <c r="W1281" s="99"/>
      <c r="X1281" s="99"/>
      <c r="Y1281" s="99"/>
    </row>
    <row r="1282" ht="15.75" customHeight="1">
      <c r="A1282" s="100" t="s">
        <v>1412</v>
      </c>
      <c r="B1282" s="100"/>
      <c r="C1282" s="100" t="s">
        <v>1467</v>
      </c>
      <c r="D1282" s="100">
        <v>416342.0</v>
      </c>
      <c r="E1282" s="100" t="s">
        <v>815</v>
      </c>
      <c r="F1282" s="102" t="s">
        <v>833</v>
      </c>
      <c r="G1282" s="100" t="s">
        <v>799</v>
      </c>
      <c r="H1282" s="100" t="s">
        <v>834</v>
      </c>
      <c r="I1282" s="103">
        <v>0.6736111111111112</v>
      </c>
      <c r="J1282" s="103">
        <v>0.7152777777777778</v>
      </c>
      <c r="K1282" s="100" t="s">
        <v>1458</v>
      </c>
      <c r="L1282" s="100" t="s">
        <v>1337</v>
      </c>
      <c r="N1282" s="100"/>
      <c r="O1282" s="99"/>
      <c r="P1282" s="99"/>
      <c r="Q1282" s="99"/>
      <c r="R1282" s="99"/>
      <c r="S1282" s="99"/>
      <c r="T1282" s="99"/>
      <c r="U1282" s="99"/>
      <c r="V1282" s="99"/>
      <c r="W1282" s="99"/>
      <c r="X1282" s="99"/>
      <c r="Y1282" s="99"/>
    </row>
    <row r="1283" ht="15.75" customHeight="1">
      <c r="A1283" s="100" t="s">
        <v>1412</v>
      </c>
      <c r="B1283" s="100"/>
      <c r="C1283" s="100" t="s">
        <v>1466</v>
      </c>
      <c r="D1283" s="100">
        <v>416510.0</v>
      </c>
      <c r="E1283" s="100" t="s">
        <v>815</v>
      </c>
      <c r="F1283" s="102" t="s">
        <v>833</v>
      </c>
      <c r="G1283" s="100" t="s">
        <v>799</v>
      </c>
      <c r="H1283" s="100" t="s">
        <v>834</v>
      </c>
      <c r="I1283" s="103">
        <v>0.6736111111111112</v>
      </c>
      <c r="J1283" s="103">
        <v>0.7152777777777778</v>
      </c>
      <c r="K1283" s="100" t="s">
        <v>1458</v>
      </c>
      <c r="L1283" s="100" t="s">
        <v>1337</v>
      </c>
      <c r="N1283" s="100"/>
      <c r="O1283" s="99"/>
      <c r="P1283" s="99"/>
      <c r="Q1283" s="99"/>
      <c r="R1283" s="99"/>
      <c r="S1283" s="99"/>
      <c r="T1283" s="99"/>
      <c r="U1283" s="99"/>
      <c r="V1283" s="99"/>
      <c r="W1283" s="99"/>
      <c r="X1283" s="99"/>
      <c r="Y1283" s="99"/>
    </row>
    <row r="1284" ht="15.75" customHeight="1">
      <c r="A1284" s="100" t="s">
        <v>1412</v>
      </c>
      <c r="B1284" s="100"/>
      <c r="C1284" s="100" t="s">
        <v>1464</v>
      </c>
      <c r="D1284" s="100">
        <v>411729.0</v>
      </c>
      <c r="E1284" s="100" t="s">
        <v>815</v>
      </c>
      <c r="F1284" s="102" t="s">
        <v>833</v>
      </c>
      <c r="G1284" s="100" t="s">
        <v>799</v>
      </c>
      <c r="H1284" s="100" t="s">
        <v>834</v>
      </c>
      <c r="I1284" s="103">
        <v>0.7222222222222222</v>
      </c>
      <c r="J1284" s="103">
        <v>0.7638888888888888</v>
      </c>
      <c r="K1284" s="100" t="s">
        <v>1458</v>
      </c>
      <c r="L1284" s="100" t="s">
        <v>1337</v>
      </c>
      <c r="N1284" s="100"/>
      <c r="O1284" s="99"/>
      <c r="P1284" s="99"/>
      <c r="Q1284" s="99"/>
      <c r="R1284" s="99"/>
      <c r="S1284" s="99"/>
      <c r="T1284" s="99"/>
      <c r="U1284" s="99"/>
      <c r="V1284" s="99"/>
      <c r="W1284" s="99"/>
      <c r="X1284" s="99"/>
      <c r="Y1284" s="99"/>
    </row>
    <row r="1285" ht="15.75" customHeight="1">
      <c r="A1285" s="100" t="s">
        <v>1412</v>
      </c>
      <c r="B1285" s="100"/>
      <c r="C1285" s="100" t="s">
        <v>1465</v>
      </c>
      <c r="D1285" s="100">
        <v>416239.0</v>
      </c>
      <c r="E1285" s="100" t="s">
        <v>815</v>
      </c>
      <c r="F1285" s="102" t="s">
        <v>833</v>
      </c>
      <c r="G1285" s="100" t="s">
        <v>799</v>
      </c>
      <c r="H1285" s="100" t="s">
        <v>834</v>
      </c>
      <c r="I1285" s="103">
        <v>0.7222222222222222</v>
      </c>
      <c r="J1285" s="103">
        <v>0.7638888888888888</v>
      </c>
      <c r="K1285" s="100" t="s">
        <v>1458</v>
      </c>
      <c r="L1285" s="100" t="s">
        <v>1337</v>
      </c>
      <c r="N1285" s="100"/>
      <c r="O1285" s="99"/>
      <c r="P1285" s="99"/>
      <c r="Q1285" s="99"/>
      <c r="R1285" s="99"/>
      <c r="S1285" s="99"/>
      <c r="T1285" s="99"/>
      <c r="U1285" s="99"/>
      <c r="V1285" s="99"/>
      <c r="W1285" s="99"/>
      <c r="X1285" s="99"/>
      <c r="Y1285" s="99"/>
    </row>
    <row r="1286" ht="15.75" customHeight="1">
      <c r="A1286" s="100" t="s">
        <v>1412</v>
      </c>
      <c r="B1286" s="100"/>
      <c r="C1286" s="100" t="s">
        <v>1467</v>
      </c>
      <c r="D1286" s="100">
        <v>416335.0</v>
      </c>
      <c r="E1286" s="100" t="s">
        <v>815</v>
      </c>
      <c r="F1286" s="102" t="s">
        <v>833</v>
      </c>
      <c r="G1286" s="100" t="s">
        <v>799</v>
      </c>
      <c r="H1286" s="100" t="s">
        <v>834</v>
      </c>
      <c r="I1286" s="103">
        <v>0.7222222222222222</v>
      </c>
      <c r="J1286" s="103">
        <v>0.7638888888888888</v>
      </c>
      <c r="K1286" s="100" t="s">
        <v>1458</v>
      </c>
      <c r="L1286" s="100" t="s">
        <v>1337</v>
      </c>
      <c r="N1286" s="100"/>
      <c r="O1286" s="99"/>
      <c r="P1286" s="99"/>
      <c r="Q1286" s="99"/>
      <c r="R1286" s="99"/>
      <c r="S1286" s="99"/>
      <c r="T1286" s="99"/>
      <c r="U1286" s="99"/>
      <c r="V1286" s="99"/>
      <c r="W1286" s="99"/>
      <c r="X1286" s="99"/>
      <c r="Y1286" s="99"/>
    </row>
    <row r="1287" ht="15.75" customHeight="1">
      <c r="A1287" s="100" t="s">
        <v>1412</v>
      </c>
      <c r="B1287" s="100"/>
      <c r="C1287" s="100" t="s">
        <v>1470</v>
      </c>
      <c r="D1287" s="100">
        <v>416638.0</v>
      </c>
      <c r="E1287" s="100" t="s">
        <v>815</v>
      </c>
      <c r="F1287" s="102" t="s">
        <v>833</v>
      </c>
      <c r="G1287" s="100" t="s">
        <v>799</v>
      </c>
      <c r="H1287" s="100" t="s">
        <v>834</v>
      </c>
      <c r="I1287" s="103">
        <v>0.7222222222222222</v>
      </c>
      <c r="J1287" s="103">
        <v>0.7638888888888888</v>
      </c>
      <c r="K1287" s="100" t="s">
        <v>1458</v>
      </c>
      <c r="L1287" s="100" t="s">
        <v>1337</v>
      </c>
      <c r="N1287" s="100"/>
      <c r="O1287" s="99"/>
      <c r="P1287" s="99"/>
      <c r="Q1287" s="99"/>
      <c r="R1287" s="99"/>
      <c r="S1287" s="99"/>
      <c r="T1287" s="99"/>
      <c r="U1287" s="99"/>
      <c r="V1287" s="99"/>
      <c r="W1287" s="99"/>
      <c r="X1287" s="99"/>
      <c r="Y1287" s="99"/>
    </row>
    <row r="1288" ht="15.75" customHeight="1">
      <c r="A1288" s="100" t="s">
        <v>1412</v>
      </c>
      <c r="B1288" s="100"/>
      <c r="C1288" s="100" t="s">
        <v>1464</v>
      </c>
      <c r="D1288" s="100">
        <v>411723.0</v>
      </c>
      <c r="E1288" s="100" t="s">
        <v>815</v>
      </c>
      <c r="F1288" s="102" t="s">
        <v>833</v>
      </c>
      <c r="G1288" s="100" t="s">
        <v>799</v>
      </c>
      <c r="H1288" s="100" t="s">
        <v>834</v>
      </c>
      <c r="I1288" s="103">
        <v>0.7708333333333334</v>
      </c>
      <c r="J1288" s="103">
        <v>0.8125</v>
      </c>
      <c r="K1288" s="100" t="s">
        <v>1458</v>
      </c>
      <c r="L1288" s="100" t="s">
        <v>1337</v>
      </c>
      <c r="N1288" s="100"/>
      <c r="O1288" s="99"/>
      <c r="P1288" s="99"/>
      <c r="Q1288" s="99"/>
      <c r="R1288" s="99"/>
      <c r="S1288" s="99"/>
      <c r="T1288" s="99"/>
      <c r="U1288" s="99"/>
      <c r="V1288" s="99"/>
      <c r="W1288" s="99"/>
      <c r="X1288" s="99"/>
      <c r="Y1288" s="99"/>
    </row>
    <row r="1289" ht="15.75" customHeight="1">
      <c r="A1289" s="100" t="s">
        <v>1412</v>
      </c>
      <c r="B1289" s="100"/>
      <c r="C1289" s="100" t="s">
        <v>1465</v>
      </c>
      <c r="D1289" s="100">
        <v>416241.0</v>
      </c>
      <c r="E1289" s="100" t="s">
        <v>815</v>
      </c>
      <c r="F1289" s="102" t="s">
        <v>833</v>
      </c>
      <c r="G1289" s="100" t="s">
        <v>799</v>
      </c>
      <c r="H1289" s="100" t="s">
        <v>834</v>
      </c>
      <c r="I1289" s="103">
        <v>0.7708333333333334</v>
      </c>
      <c r="J1289" s="103">
        <v>0.8125</v>
      </c>
      <c r="K1289" s="100" t="s">
        <v>1458</v>
      </c>
      <c r="L1289" s="100" t="s">
        <v>1337</v>
      </c>
      <c r="N1289" s="100"/>
      <c r="O1289" s="99"/>
      <c r="P1289" s="99"/>
      <c r="Q1289" s="99"/>
      <c r="R1289" s="99"/>
      <c r="S1289" s="99"/>
      <c r="T1289" s="99"/>
      <c r="U1289" s="99"/>
      <c r="V1289" s="99"/>
      <c r="W1289" s="99"/>
      <c r="X1289" s="99"/>
      <c r="Y1289" s="99"/>
    </row>
    <row r="1290" ht="15.75" customHeight="1">
      <c r="A1290" s="100" t="s">
        <v>1412</v>
      </c>
      <c r="B1290" s="100"/>
      <c r="C1290" s="100" t="s">
        <v>1467</v>
      </c>
      <c r="D1290" s="100">
        <v>416338.0</v>
      </c>
      <c r="E1290" s="100" t="s">
        <v>815</v>
      </c>
      <c r="F1290" s="102" t="s">
        <v>833</v>
      </c>
      <c r="G1290" s="100" t="s">
        <v>799</v>
      </c>
      <c r="H1290" s="100" t="s">
        <v>834</v>
      </c>
      <c r="I1290" s="103">
        <v>0.7708333333333334</v>
      </c>
      <c r="J1290" s="103">
        <v>0.8125</v>
      </c>
      <c r="K1290" s="100" t="s">
        <v>1458</v>
      </c>
      <c r="L1290" s="100" t="s">
        <v>1337</v>
      </c>
      <c r="N1290" s="100"/>
      <c r="O1290" s="99"/>
      <c r="P1290" s="99"/>
      <c r="Q1290" s="99"/>
      <c r="R1290" s="99"/>
      <c r="S1290" s="99"/>
      <c r="T1290" s="99"/>
      <c r="U1290" s="99"/>
      <c r="V1290" s="99"/>
      <c r="W1290" s="99"/>
      <c r="X1290" s="99"/>
      <c r="Y1290" s="99"/>
    </row>
    <row r="1291" ht="15.75" customHeight="1">
      <c r="A1291" s="100" t="s">
        <v>1412</v>
      </c>
      <c r="B1291" s="100"/>
      <c r="C1291" s="100" t="s">
        <v>1466</v>
      </c>
      <c r="D1291" s="100">
        <v>416514.0</v>
      </c>
      <c r="E1291" s="100" t="s">
        <v>815</v>
      </c>
      <c r="F1291" s="102" t="s">
        <v>833</v>
      </c>
      <c r="G1291" s="100" t="s">
        <v>799</v>
      </c>
      <c r="H1291" s="100" t="s">
        <v>834</v>
      </c>
      <c r="I1291" s="103">
        <v>0.7708333333333334</v>
      </c>
      <c r="J1291" s="103">
        <v>0.8125</v>
      </c>
      <c r="K1291" s="100" t="s">
        <v>1458</v>
      </c>
      <c r="L1291" s="100" t="s">
        <v>1337</v>
      </c>
      <c r="N1291" s="100"/>
      <c r="O1291" s="99"/>
      <c r="P1291" s="99"/>
      <c r="Q1291" s="99"/>
      <c r="R1291" s="99"/>
      <c r="S1291" s="99"/>
      <c r="T1291" s="99"/>
      <c r="U1291" s="99"/>
      <c r="V1291" s="99"/>
      <c r="W1291" s="99"/>
      <c r="X1291" s="99"/>
      <c r="Y1291" s="99"/>
    </row>
    <row r="1292" ht="15.75" customHeight="1">
      <c r="A1292" s="100" t="s">
        <v>1412</v>
      </c>
      <c r="B1292" s="100"/>
      <c r="C1292" s="100" t="s">
        <v>1464</v>
      </c>
      <c r="D1292" s="100">
        <v>411726.0</v>
      </c>
      <c r="E1292" s="100" t="s">
        <v>815</v>
      </c>
      <c r="F1292" s="102" t="s">
        <v>833</v>
      </c>
      <c r="G1292" s="100" t="s">
        <v>799</v>
      </c>
      <c r="H1292" s="100" t="s">
        <v>834</v>
      </c>
      <c r="I1292" s="103">
        <v>0.8194444444444444</v>
      </c>
      <c r="J1292" s="103">
        <v>0.8611111111111112</v>
      </c>
      <c r="K1292" s="100" t="s">
        <v>1458</v>
      </c>
      <c r="L1292" s="100" t="s">
        <v>1337</v>
      </c>
      <c r="N1292" s="100"/>
      <c r="O1292" s="99"/>
      <c r="P1292" s="99"/>
      <c r="Q1292" s="99"/>
      <c r="R1292" s="99"/>
      <c r="S1292" s="99"/>
      <c r="T1292" s="99"/>
      <c r="U1292" s="99"/>
      <c r="V1292" s="99"/>
      <c r="W1292" s="99"/>
      <c r="X1292" s="99"/>
      <c r="Y1292" s="99"/>
    </row>
    <row r="1293" ht="15.75" customHeight="1">
      <c r="A1293" s="100" t="s">
        <v>1412</v>
      </c>
      <c r="B1293" s="100"/>
      <c r="C1293" s="100" t="s">
        <v>1464</v>
      </c>
      <c r="D1293" s="100">
        <v>411730.0</v>
      </c>
      <c r="E1293" s="100" t="s">
        <v>815</v>
      </c>
      <c r="F1293" s="102" t="s">
        <v>833</v>
      </c>
      <c r="G1293" s="100" t="s">
        <v>799</v>
      </c>
      <c r="H1293" s="100" t="s">
        <v>834</v>
      </c>
      <c r="I1293" s="103">
        <v>0.8194444444444444</v>
      </c>
      <c r="J1293" s="103">
        <v>0.8611111111111112</v>
      </c>
      <c r="K1293" s="100" t="s">
        <v>1458</v>
      </c>
      <c r="L1293" s="100" t="s">
        <v>1337</v>
      </c>
      <c r="N1293" s="100"/>
      <c r="O1293" s="99"/>
      <c r="P1293" s="99"/>
      <c r="Q1293" s="99"/>
      <c r="R1293" s="99"/>
      <c r="S1293" s="99"/>
      <c r="T1293" s="99"/>
      <c r="U1293" s="99"/>
      <c r="V1293" s="99"/>
      <c r="W1293" s="99"/>
      <c r="X1293" s="99"/>
      <c r="Y1293" s="99"/>
    </row>
    <row r="1294" ht="15.75" customHeight="1">
      <c r="A1294" s="100" t="s">
        <v>1412</v>
      </c>
      <c r="B1294" s="100"/>
      <c r="C1294" s="100" t="s">
        <v>1465</v>
      </c>
      <c r="D1294" s="100">
        <v>416237.0</v>
      </c>
      <c r="E1294" s="100" t="s">
        <v>815</v>
      </c>
      <c r="F1294" s="102" t="s">
        <v>833</v>
      </c>
      <c r="G1294" s="100" t="s">
        <v>799</v>
      </c>
      <c r="H1294" s="100" t="s">
        <v>834</v>
      </c>
      <c r="I1294" s="103">
        <v>0.8194444444444444</v>
      </c>
      <c r="J1294" s="103">
        <v>0.8611111111111112</v>
      </c>
      <c r="K1294" s="100" t="s">
        <v>1458</v>
      </c>
      <c r="L1294" s="100" t="s">
        <v>1337</v>
      </c>
      <c r="N1294" s="100"/>
      <c r="O1294" s="99"/>
      <c r="P1294" s="99"/>
      <c r="Q1294" s="99"/>
      <c r="R1294" s="99"/>
      <c r="S1294" s="99"/>
      <c r="T1294" s="99"/>
      <c r="U1294" s="99"/>
      <c r="V1294" s="99"/>
      <c r="W1294" s="99"/>
      <c r="X1294" s="99"/>
      <c r="Y1294" s="99"/>
    </row>
    <row r="1295" ht="15.75" customHeight="1">
      <c r="A1295" s="100" t="s">
        <v>1412</v>
      </c>
      <c r="B1295" s="100"/>
      <c r="C1295" s="100" t="s">
        <v>1469</v>
      </c>
      <c r="D1295" s="100">
        <v>416674.0</v>
      </c>
      <c r="E1295" s="100" t="s">
        <v>815</v>
      </c>
      <c r="F1295" s="102" t="s">
        <v>833</v>
      </c>
      <c r="G1295" s="100" t="s">
        <v>799</v>
      </c>
      <c r="H1295" s="100" t="s">
        <v>834</v>
      </c>
      <c r="I1295" s="103">
        <v>0.8194444444444444</v>
      </c>
      <c r="J1295" s="103">
        <v>0.8611111111111112</v>
      </c>
      <c r="K1295" s="100" t="s">
        <v>1458</v>
      </c>
      <c r="L1295" s="100" t="s">
        <v>1337</v>
      </c>
      <c r="N1295" s="100"/>
      <c r="O1295" s="99"/>
      <c r="P1295" s="99"/>
      <c r="Q1295" s="99"/>
      <c r="R1295" s="99"/>
      <c r="S1295" s="99"/>
      <c r="T1295" s="99"/>
      <c r="U1295" s="99"/>
      <c r="V1295" s="99"/>
      <c r="W1295" s="99"/>
      <c r="X1295" s="99"/>
      <c r="Y1295" s="99"/>
    </row>
    <row r="1296" ht="15.75" customHeight="1">
      <c r="A1296" s="100" t="s">
        <v>1412</v>
      </c>
      <c r="B1296" s="100"/>
      <c r="C1296" s="100" t="s">
        <v>1464</v>
      </c>
      <c r="D1296" s="100">
        <v>411732.0</v>
      </c>
      <c r="E1296" s="100" t="s">
        <v>815</v>
      </c>
      <c r="F1296" s="102" t="s">
        <v>798</v>
      </c>
      <c r="G1296" s="100" t="s">
        <v>799</v>
      </c>
      <c r="H1296" s="100" t="s">
        <v>800</v>
      </c>
      <c r="I1296" s="103">
        <v>0.3819444444444444</v>
      </c>
      <c r="J1296" s="103">
        <v>0.4236111111111111</v>
      </c>
      <c r="K1296" s="100" t="s">
        <v>1458</v>
      </c>
      <c r="L1296" s="100" t="s">
        <v>1337</v>
      </c>
      <c r="N1296" s="100"/>
      <c r="O1296" s="99"/>
      <c r="P1296" s="99"/>
      <c r="Q1296" s="99"/>
      <c r="R1296" s="99"/>
      <c r="S1296" s="99"/>
      <c r="T1296" s="99"/>
      <c r="U1296" s="99"/>
      <c r="V1296" s="99"/>
      <c r="W1296" s="99"/>
      <c r="X1296" s="99"/>
      <c r="Y1296" s="99"/>
    </row>
    <row r="1297" ht="15.75" customHeight="1">
      <c r="A1297" s="100" t="s">
        <v>1412</v>
      </c>
      <c r="B1297" s="100"/>
      <c r="C1297" s="100" t="s">
        <v>1464</v>
      </c>
      <c r="D1297" s="100">
        <v>411740.0</v>
      </c>
      <c r="E1297" s="100" t="s">
        <v>815</v>
      </c>
      <c r="F1297" s="102" t="s">
        <v>798</v>
      </c>
      <c r="G1297" s="100" t="s">
        <v>799</v>
      </c>
      <c r="H1297" s="100" t="s">
        <v>800</v>
      </c>
      <c r="I1297" s="103">
        <v>0.3819444444444444</v>
      </c>
      <c r="J1297" s="103">
        <v>0.4236111111111111</v>
      </c>
      <c r="K1297" s="100" t="s">
        <v>1458</v>
      </c>
      <c r="L1297" s="100" t="s">
        <v>1337</v>
      </c>
      <c r="N1297" s="100"/>
      <c r="O1297" s="99"/>
      <c r="P1297" s="99"/>
      <c r="Q1297" s="99"/>
      <c r="R1297" s="99"/>
      <c r="S1297" s="99"/>
      <c r="T1297" s="99"/>
      <c r="U1297" s="99"/>
      <c r="V1297" s="99"/>
      <c r="W1297" s="99"/>
      <c r="X1297" s="99"/>
      <c r="Y1297" s="99"/>
    </row>
    <row r="1298" ht="15.75" customHeight="1">
      <c r="A1298" s="100" t="s">
        <v>1412</v>
      </c>
      <c r="B1298" s="100"/>
      <c r="C1298" s="100" t="s">
        <v>1465</v>
      </c>
      <c r="D1298" s="100">
        <v>416248.0</v>
      </c>
      <c r="E1298" s="100" t="s">
        <v>815</v>
      </c>
      <c r="F1298" s="102" t="s">
        <v>798</v>
      </c>
      <c r="G1298" s="100" t="s">
        <v>799</v>
      </c>
      <c r="H1298" s="100" t="s">
        <v>800</v>
      </c>
      <c r="I1298" s="103">
        <v>0.3819444444444444</v>
      </c>
      <c r="J1298" s="103">
        <v>0.4236111111111111</v>
      </c>
      <c r="K1298" s="100" t="s">
        <v>1458</v>
      </c>
      <c r="L1298" s="100" t="s">
        <v>1337</v>
      </c>
      <c r="N1298" s="100"/>
      <c r="O1298" s="99"/>
      <c r="P1298" s="99"/>
      <c r="Q1298" s="99"/>
      <c r="R1298" s="99"/>
      <c r="S1298" s="99"/>
      <c r="T1298" s="99"/>
      <c r="U1298" s="99"/>
      <c r="V1298" s="99"/>
      <c r="W1298" s="99"/>
      <c r="X1298" s="99"/>
      <c r="Y1298" s="99"/>
    </row>
    <row r="1299" ht="15.75" customHeight="1">
      <c r="A1299" s="100" t="s">
        <v>1412</v>
      </c>
      <c r="B1299" s="100"/>
      <c r="C1299" s="100" t="s">
        <v>1467</v>
      </c>
      <c r="D1299" s="100">
        <v>416343.0</v>
      </c>
      <c r="E1299" s="100" t="s">
        <v>815</v>
      </c>
      <c r="F1299" s="102" t="s">
        <v>798</v>
      </c>
      <c r="G1299" s="100" t="s">
        <v>799</v>
      </c>
      <c r="H1299" s="100" t="s">
        <v>800</v>
      </c>
      <c r="I1299" s="103">
        <v>0.3819444444444444</v>
      </c>
      <c r="J1299" s="103">
        <v>0.4236111111111111</v>
      </c>
      <c r="K1299" s="100" t="s">
        <v>1458</v>
      </c>
      <c r="L1299" s="100" t="s">
        <v>1337</v>
      </c>
      <c r="N1299" s="100"/>
      <c r="O1299" s="99"/>
      <c r="P1299" s="99"/>
      <c r="Q1299" s="99"/>
      <c r="R1299" s="99"/>
      <c r="S1299" s="99"/>
      <c r="T1299" s="99"/>
      <c r="U1299" s="99"/>
      <c r="V1299" s="99"/>
      <c r="W1299" s="99"/>
      <c r="X1299" s="99"/>
      <c r="Y1299" s="99"/>
    </row>
    <row r="1300" ht="15.75" customHeight="1">
      <c r="A1300" s="100" t="s">
        <v>1412</v>
      </c>
      <c r="B1300" s="100"/>
      <c r="C1300" s="100" t="s">
        <v>1465</v>
      </c>
      <c r="D1300" s="100">
        <v>416251.0</v>
      </c>
      <c r="E1300" s="100" t="s">
        <v>815</v>
      </c>
      <c r="F1300" s="102" t="s">
        <v>798</v>
      </c>
      <c r="G1300" s="100" t="s">
        <v>799</v>
      </c>
      <c r="H1300" s="100" t="s">
        <v>800</v>
      </c>
      <c r="I1300" s="103">
        <v>0.4305555555555556</v>
      </c>
      <c r="J1300" s="103">
        <v>0.4722222222222222</v>
      </c>
      <c r="K1300" s="100" t="s">
        <v>1458</v>
      </c>
      <c r="L1300" s="100" t="s">
        <v>1337</v>
      </c>
      <c r="N1300" s="100"/>
      <c r="O1300" s="99"/>
      <c r="P1300" s="99"/>
      <c r="Q1300" s="99"/>
      <c r="R1300" s="99"/>
      <c r="S1300" s="99"/>
      <c r="T1300" s="99"/>
      <c r="U1300" s="99"/>
      <c r="V1300" s="99"/>
      <c r="W1300" s="99"/>
      <c r="X1300" s="99"/>
      <c r="Y1300" s="99"/>
    </row>
    <row r="1301" ht="15.75" customHeight="1">
      <c r="A1301" s="100" t="s">
        <v>1412</v>
      </c>
      <c r="B1301" s="100"/>
      <c r="C1301" s="100" t="s">
        <v>1466</v>
      </c>
      <c r="D1301" s="100">
        <v>442945.0</v>
      </c>
      <c r="E1301" s="100" t="s">
        <v>815</v>
      </c>
      <c r="F1301" s="102" t="s">
        <v>798</v>
      </c>
      <c r="G1301" s="100" t="s">
        <v>799</v>
      </c>
      <c r="H1301" s="100" t="s">
        <v>800</v>
      </c>
      <c r="I1301" s="103">
        <v>0.4305555555555556</v>
      </c>
      <c r="J1301" s="103">
        <v>0.4722222222222222</v>
      </c>
      <c r="K1301" s="100" t="s">
        <v>1458</v>
      </c>
      <c r="L1301" s="100" t="s">
        <v>1337</v>
      </c>
      <c r="N1301" s="100"/>
      <c r="O1301" s="99"/>
      <c r="P1301" s="99"/>
      <c r="Q1301" s="99"/>
      <c r="R1301" s="99"/>
      <c r="S1301" s="99"/>
      <c r="T1301" s="99"/>
      <c r="U1301" s="99"/>
      <c r="V1301" s="99"/>
      <c r="W1301" s="99"/>
      <c r="X1301" s="99"/>
      <c r="Y1301" s="99"/>
    </row>
    <row r="1302" ht="15.75" customHeight="1">
      <c r="A1302" s="100" t="s">
        <v>1412</v>
      </c>
      <c r="B1302" s="100"/>
      <c r="C1302" s="100" t="s">
        <v>1466</v>
      </c>
      <c r="D1302" s="100">
        <v>416520.0</v>
      </c>
      <c r="E1302" s="100" t="s">
        <v>815</v>
      </c>
      <c r="F1302" s="102" t="s">
        <v>798</v>
      </c>
      <c r="G1302" s="100" t="s">
        <v>799</v>
      </c>
      <c r="H1302" s="100" t="s">
        <v>800</v>
      </c>
      <c r="I1302" s="103">
        <v>0.4305555555555556</v>
      </c>
      <c r="J1302" s="103">
        <v>0.4722222222222222</v>
      </c>
      <c r="K1302" s="100" t="s">
        <v>1458</v>
      </c>
      <c r="L1302" s="100" t="s">
        <v>1337</v>
      </c>
      <c r="N1302" s="100"/>
      <c r="O1302" s="99"/>
      <c r="P1302" s="99"/>
      <c r="Q1302" s="99"/>
      <c r="R1302" s="99"/>
      <c r="S1302" s="99"/>
      <c r="T1302" s="99"/>
      <c r="U1302" s="99"/>
      <c r="V1302" s="99"/>
      <c r="W1302" s="99"/>
      <c r="X1302" s="99"/>
      <c r="Y1302" s="99"/>
    </row>
    <row r="1303" ht="15.75" customHeight="1">
      <c r="A1303" s="100" t="s">
        <v>1412</v>
      </c>
      <c r="B1303" s="100"/>
      <c r="C1303" s="100" t="s">
        <v>1468</v>
      </c>
      <c r="D1303" s="100">
        <v>416677.0</v>
      </c>
      <c r="E1303" s="100" t="s">
        <v>815</v>
      </c>
      <c r="F1303" s="102" t="s">
        <v>798</v>
      </c>
      <c r="G1303" s="100" t="s">
        <v>799</v>
      </c>
      <c r="H1303" s="100" t="s">
        <v>800</v>
      </c>
      <c r="I1303" s="103">
        <v>0.4305555555555556</v>
      </c>
      <c r="J1303" s="103">
        <v>0.4722222222222222</v>
      </c>
      <c r="K1303" s="100" t="s">
        <v>1458</v>
      </c>
      <c r="L1303" s="100" t="s">
        <v>1337</v>
      </c>
      <c r="N1303" s="100"/>
      <c r="O1303" s="99"/>
      <c r="P1303" s="99"/>
      <c r="Q1303" s="99"/>
      <c r="R1303" s="99"/>
      <c r="S1303" s="99"/>
      <c r="T1303" s="99"/>
      <c r="U1303" s="99"/>
      <c r="V1303" s="99"/>
      <c r="W1303" s="99"/>
      <c r="X1303" s="99"/>
      <c r="Y1303" s="99"/>
    </row>
    <row r="1304" ht="15.75" customHeight="1">
      <c r="A1304" s="100" t="s">
        <v>1412</v>
      </c>
      <c r="B1304" s="100"/>
      <c r="C1304" s="100" t="s">
        <v>1464</v>
      </c>
      <c r="D1304" s="100">
        <v>411738.0</v>
      </c>
      <c r="E1304" s="100" t="s">
        <v>815</v>
      </c>
      <c r="F1304" s="102" t="s">
        <v>798</v>
      </c>
      <c r="G1304" s="100" t="s">
        <v>799</v>
      </c>
      <c r="H1304" s="100" t="s">
        <v>800</v>
      </c>
      <c r="I1304" s="103">
        <v>0.4791666666666667</v>
      </c>
      <c r="J1304" s="103">
        <v>0.5208333333333334</v>
      </c>
      <c r="K1304" s="100" t="s">
        <v>1458</v>
      </c>
      <c r="L1304" s="100" t="s">
        <v>1337</v>
      </c>
      <c r="N1304" s="100"/>
      <c r="O1304" s="99"/>
      <c r="P1304" s="99"/>
      <c r="Q1304" s="99"/>
      <c r="R1304" s="99"/>
      <c r="S1304" s="99"/>
      <c r="T1304" s="99"/>
      <c r="U1304" s="99"/>
      <c r="V1304" s="99"/>
      <c r="W1304" s="99"/>
      <c r="X1304" s="99"/>
      <c r="Y1304" s="99"/>
    </row>
    <row r="1305" ht="15.75" customHeight="1">
      <c r="A1305" s="100" t="s">
        <v>1412</v>
      </c>
      <c r="B1305" s="100"/>
      <c r="C1305" s="100" t="s">
        <v>1465</v>
      </c>
      <c r="D1305" s="100">
        <v>416242.0</v>
      </c>
      <c r="E1305" s="100" t="s">
        <v>815</v>
      </c>
      <c r="F1305" s="102" t="s">
        <v>798</v>
      </c>
      <c r="G1305" s="100" t="s">
        <v>799</v>
      </c>
      <c r="H1305" s="100" t="s">
        <v>800</v>
      </c>
      <c r="I1305" s="103">
        <v>0.4791666666666667</v>
      </c>
      <c r="J1305" s="103">
        <v>0.5208333333333334</v>
      </c>
      <c r="K1305" s="100" t="s">
        <v>1458</v>
      </c>
      <c r="L1305" s="100" t="s">
        <v>1337</v>
      </c>
      <c r="N1305" s="100"/>
      <c r="O1305" s="99"/>
      <c r="P1305" s="99"/>
      <c r="Q1305" s="99"/>
      <c r="R1305" s="99"/>
      <c r="S1305" s="99"/>
      <c r="T1305" s="99"/>
      <c r="U1305" s="99"/>
      <c r="V1305" s="99"/>
      <c r="W1305" s="99"/>
      <c r="X1305" s="99"/>
      <c r="Y1305" s="99"/>
    </row>
    <row r="1306" ht="15.75" customHeight="1">
      <c r="A1306" s="100" t="s">
        <v>1412</v>
      </c>
      <c r="B1306" s="100"/>
      <c r="C1306" s="100" t="s">
        <v>1467</v>
      </c>
      <c r="D1306" s="100">
        <v>416346.0</v>
      </c>
      <c r="E1306" s="100" t="s">
        <v>815</v>
      </c>
      <c r="F1306" s="102" t="s">
        <v>798</v>
      </c>
      <c r="G1306" s="100" t="s">
        <v>799</v>
      </c>
      <c r="H1306" s="100" t="s">
        <v>800</v>
      </c>
      <c r="I1306" s="103">
        <v>0.4791666666666667</v>
      </c>
      <c r="J1306" s="103">
        <v>0.5208333333333334</v>
      </c>
      <c r="K1306" s="100" t="s">
        <v>1458</v>
      </c>
      <c r="L1306" s="100" t="s">
        <v>1337</v>
      </c>
      <c r="N1306" s="100"/>
      <c r="O1306" s="99"/>
      <c r="P1306" s="99"/>
      <c r="Q1306" s="99"/>
      <c r="R1306" s="99"/>
      <c r="S1306" s="99"/>
      <c r="T1306" s="99"/>
      <c r="U1306" s="99"/>
      <c r="V1306" s="99"/>
      <c r="W1306" s="99"/>
      <c r="X1306" s="99"/>
      <c r="Y1306" s="99"/>
    </row>
    <row r="1307" ht="15.75" customHeight="1">
      <c r="A1307" s="100" t="s">
        <v>1412</v>
      </c>
      <c r="B1307" s="100"/>
      <c r="C1307" s="100" t="s">
        <v>1470</v>
      </c>
      <c r="D1307" s="100">
        <v>416643.0</v>
      </c>
      <c r="E1307" s="100" t="s">
        <v>815</v>
      </c>
      <c r="F1307" s="102" t="s">
        <v>798</v>
      </c>
      <c r="G1307" s="100" t="s">
        <v>799</v>
      </c>
      <c r="H1307" s="100" t="s">
        <v>800</v>
      </c>
      <c r="I1307" s="103">
        <v>0.4791666666666667</v>
      </c>
      <c r="J1307" s="103">
        <v>0.5208333333333334</v>
      </c>
      <c r="K1307" s="100" t="s">
        <v>1458</v>
      </c>
      <c r="L1307" s="100" t="s">
        <v>1337</v>
      </c>
      <c r="N1307" s="100"/>
      <c r="O1307" s="99"/>
      <c r="P1307" s="99"/>
      <c r="Q1307" s="99"/>
      <c r="R1307" s="99"/>
      <c r="S1307" s="99"/>
      <c r="T1307" s="99"/>
      <c r="U1307" s="99"/>
      <c r="V1307" s="99"/>
      <c r="W1307" s="99"/>
      <c r="X1307" s="99"/>
      <c r="Y1307" s="99"/>
    </row>
    <row r="1308" ht="15.75" customHeight="1">
      <c r="A1308" s="100" t="s">
        <v>1412</v>
      </c>
      <c r="B1308" s="100"/>
      <c r="C1308" s="100" t="s">
        <v>1465</v>
      </c>
      <c r="D1308" s="100">
        <v>416245.0</v>
      </c>
      <c r="E1308" s="100" t="s">
        <v>815</v>
      </c>
      <c r="F1308" s="102" t="s">
        <v>798</v>
      </c>
      <c r="G1308" s="100" t="s">
        <v>799</v>
      </c>
      <c r="H1308" s="100" t="s">
        <v>800</v>
      </c>
      <c r="I1308" s="103">
        <v>0.5486111111111112</v>
      </c>
      <c r="J1308" s="103">
        <v>0.5902777777777778</v>
      </c>
      <c r="K1308" s="100" t="s">
        <v>1458</v>
      </c>
      <c r="L1308" s="100" t="s">
        <v>1337</v>
      </c>
      <c r="N1308" s="100"/>
      <c r="O1308" s="99"/>
      <c r="P1308" s="99"/>
      <c r="Q1308" s="99"/>
      <c r="R1308" s="99"/>
      <c r="S1308" s="99"/>
      <c r="T1308" s="99"/>
      <c r="U1308" s="99"/>
      <c r="V1308" s="99"/>
      <c r="W1308" s="99"/>
      <c r="X1308" s="99"/>
      <c r="Y1308" s="99"/>
    </row>
    <row r="1309" ht="15.75" customHeight="1">
      <c r="A1309" s="100" t="s">
        <v>1412</v>
      </c>
      <c r="B1309" s="100"/>
      <c r="C1309" s="100" t="s">
        <v>1467</v>
      </c>
      <c r="D1309" s="100">
        <v>416344.0</v>
      </c>
      <c r="E1309" s="100" t="s">
        <v>815</v>
      </c>
      <c r="F1309" s="102" t="s">
        <v>798</v>
      </c>
      <c r="G1309" s="100" t="s">
        <v>799</v>
      </c>
      <c r="H1309" s="100" t="s">
        <v>800</v>
      </c>
      <c r="I1309" s="103">
        <v>0.5486111111111112</v>
      </c>
      <c r="J1309" s="103">
        <v>0.5902777777777778</v>
      </c>
      <c r="K1309" s="100" t="s">
        <v>1458</v>
      </c>
      <c r="L1309" s="100" t="s">
        <v>1337</v>
      </c>
      <c r="N1309" s="100"/>
      <c r="O1309" s="99"/>
      <c r="P1309" s="99"/>
      <c r="Q1309" s="99"/>
      <c r="R1309" s="99"/>
      <c r="S1309" s="99"/>
      <c r="T1309" s="99"/>
      <c r="U1309" s="99"/>
      <c r="V1309" s="99"/>
      <c r="W1309" s="99"/>
      <c r="X1309" s="99"/>
      <c r="Y1309" s="99"/>
    </row>
    <row r="1310" ht="15.75" customHeight="1">
      <c r="A1310" s="100" t="s">
        <v>1412</v>
      </c>
      <c r="B1310" s="100"/>
      <c r="C1310" s="100" t="s">
        <v>1466</v>
      </c>
      <c r="D1310" s="100">
        <v>416526.0</v>
      </c>
      <c r="E1310" s="100" t="s">
        <v>815</v>
      </c>
      <c r="F1310" s="102" t="s">
        <v>798</v>
      </c>
      <c r="G1310" s="100" t="s">
        <v>799</v>
      </c>
      <c r="H1310" s="100" t="s">
        <v>800</v>
      </c>
      <c r="I1310" s="103">
        <v>0.5486111111111112</v>
      </c>
      <c r="J1310" s="103">
        <v>0.5902777777777778</v>
      </c>
      <c r="K1310" s="100" t="s">
        <v>1458</v>
      </c>
      <c r="L1310" s="100" t="s">
        <v>1337</v>
      </c>
      <c r="N1310" s="100"/>
      <c r="O1310" s="99"/>
      <c r="P1310" s="99"/>
      <c r="Q1310" s="99"/>
      <c r="R1310" s="99"/>
      <c r="S1310" s="99"/>
      <c r="T1310" s="99"/>
      <c r="U1310" s="99"/>
      <c r="V1310" s="99"/>
      <c r="W1310" s="99"/>
      <c r="X1310" s="99"/>
      <c r="Y1310" s="99"/>
    </row>
    <row r="1311" ht="15.75" customHeight="1">
      <c r="A1311" s="100" t="s">
        <v>1412</v>
      </c>
      <c r="B1311" s="100"/>
      <c r="C1311" s="100" t="s">
        <v>1464</v>
      </c>
      <c r="D1311" s="100">
        <v>411734.0</v>
      </c>
      <c r="E1311" s="100" t="s">
        <v>815</v>
      </c>
      <c r="F1311" s="102" t="s">
        <v>798</v>
      </c>
      <c r="G1311" s="100" t="s">
        <v>799</v>
      </c>
      <c r="H1311" s="100" t="s">
        <v>800</v>
      </c>
      <c r="I1311" s="103">
        <v>0.5972222222222222</v>
      </c>
      <c r="J1311" s="103">
        <v>0.6388888888888888</v>
      </c>
      <c r="K1311" s="100" t="s">
        <v>1458</v>
      </c>
      <c r="L1311" s="100" t="s">
        <v>1337</v>
      </c>
      <c r="N1311" s="100"/>
      <c r="O1311" s="99"/>
      <c r="P1311" s="99"/>
      <c r="Q1311" s="99"/>
      <c r="R1311" s="99"/>
      <c r="S1311" s="99"/>
      <c r="T1311" s="99"/>
      <c r="U1311" s="99"/>
      <c r="V1311" s="99"/>
      <c r="W1311" s="99"/>
      <c r="X1311" s="99"/>
      <c r="Y1311" s="99"/>
    </row>
    <row r="1312" ht="15.75" customHeight="1">
      <c r="A1312" s="100" t="s">
        <v>1412</v>
      </c>
      <c r="B1312" s="100"/>
      <c r="C1312" s="100" t="s">
        <v>1470</v>
      </c>
      <c r="D1312" s="100">
        <v>416650.0</v>
      </c>
      <c r="E1312" s="100" t="s">
        <v>815</v>
      </c>
      <c r="F1312" s="102" t="s">
        <v>798</v>
      </c>
      <c r="G1312" s="100" t="s">
        <v>799</v>
      </c>
      <c r="H1312" s="100" t="s">
        <v>800</v>
      </c>
      <c r="I1312" s="103">
        <v>0.5972222222222222</v>
      </c>
      <c r="J1312" s="103">
        <v>0.6388888888888888</v>
      </c>
      <c r="K1312" s="100" t="s">
        <v>1458</v>
      </c>
      <c r="L1312" s="100" t="s">
        <v>1337</v>
      </c>
      <c r="N1312" s="100"/>
      <c r="O1312" s="99"/>
      <c r="P1312" s="99"/>
      <c r="Q1312" s="99"/>
      <c r="R1312" s="99"/>
      <c r="S1312" s="99"/>
      <c r="T1312" s="99"/>
      <c r="U1312" s="99"/>
      <c r="V1312" s="99"/>
      <c r="W1312" s="99"/>
      <c r="X1312" s="99"/>
      <c r="Y1312" s="99"/>
    </row>
    <row r="1313" ht="15.75" customHeight="1">
      <c r="A1313" s="100" t="s">
        <v>1412</v>
      </c>
      <c r="B1313" s="100"/>
      <c r="C1313" s="100" t="s">
        <v>1473</v>
      </c>
      <c r="D1313" s="100">
        <v>416597.0</v>
      </c>
      <c r="E1313" s="100" t="s">
        <v>815</v>
      </c>
      <c r="F1313" s="102" t="s">
        <v>798</v>
      </c>
      <c r="G1313" s="100" t="s">
        <v>799</v>
      </c>
      <c r="H1313" s="100" t="s">
        <v>800</v>
      </c>
      <c r="I1313" s="103">
        <v>0.5972222222222222</v>
      </c>
      <c r="J1313" s="103">
        <v>0.6388888888888888</v>
      </c>
      <c r="K1313" s="100" t="s">
        <v>1458</v>
      </c>
      <c r="L1313" s="100" t="s">
        <v>1337</v>
      </c>
      <c r="N1313" s="100"/>
      <c r="O1313" s="99"/>
      <c r="P1313" s="99"/>
      <c r="Q1313" s="99"/>
      <c r="R1313" s="99"/>
      <c r="S1313" s="99"/>
      <c r="T1313" s="99"/>
      <c r="U1313" s="99"/>
      <c r="V1313" s="99"/>
      <c r="W1313" s="99"/>
      <c r="X1313" s="99"/>
      <c r="Y1313" s="99"/>
    </row>
    <row r="1314" ht="15.75" customHeight="1">
      <c r="A1314" s="100" t="s">
        <v>1412</v>
      </c>
      <c r="B1314" s="100"/>
      <c r="C1314" s="100" t="s">
        <v>1475</v>
      </c>
      <c r="D1314" s="100">
        <v>416571.0</v>
      </c>
      <c r="E1314" s="100" t="s">
        <v>815</v>
      </c>
      <c r="F1314" s="102" t="s">
        <v>798</v>
      </c>
      <c r="G1314" s="100" t="s">
        <v>799</v>
      </c>
      <c r="H1314" s="100" t="s">
        <v>800</v>
      </c>
      <c r="I1314" s="103">
        <v>0.5972222222222222</v>
      </c>
      <c r="J1314" s="103">
        <v>0.6388888888888888</v>
      </c>
      <c r="K1314" s="100" t="s">
        <v>1458</v>
      </c>
      <c r="L1314" s="100" t="s">
        <v>1337</v>
      </c>
      <c r="N1314" s="100"/>
      <c r="O1314" s="99"/>
      <c r="P1314" s="99"/>
      <c r="Q1314" s="99"/>
      <c r="R1314" s="99"/>
      <c r="S1314" s="99"/>
      <c r="T1314" s="99"/>
      <c r="U1314" s="99"/>
      <c r="V1314" s="99"/>
      <c r="W1314" s="99"/>
      <c r="X1314" s="99"/>
      <c r="Y1314" s="99"/>
    </row>
    <row r="1315" ht="15.75" customHeight="1">
      <c r="A1315" s="100" t="s">
        <v>1412</v>
      </c>
      <c r="B1315" s="100"/>
      <c r="C1315" s="100" t="s">
        <v>1464</v>
      </c>
      <c r="D1315" s="100">
        <v>411735.0</v>
      </c>
      <c r="E1315" s="100" t="s">
        <v>815</v>
      </c>
      <c r="F1315" s="102" t="s">
        <v>798</v>
      </c>
      <c r="G1315" s="100" t="s">
        <v>799</v>
      </c>
      <c r="H1315" s="100" t="s">
        <v>800</v>
      </c>
      <c r="I1315" s="103">
        <v>0.6458333333333334</v>
      </c>
      <c r="J1315" s="103">
        <v>0.6875</v>
      </c>
      <c r="K1315" s="100" t="s">
        <v>1458</v>
      </c>
      <c r="L1315" s="100" t="s">
        <v>1337</v>
      </c>
      <c r="N1315" s="100"/>
      <c r="O1315" s="99"/>
      <c r="P1315" s="99"/>
      <c r="Q1315" s="99"/>
      <c r="R1315" s="99"/>
      <c r="S1315" s="99"/>
      <c r="T1315" s="99"/>
      <c r="U1315" s="99"/>
      <c r="V1315" s="99"/>
      <c r="W1315" s="99"/>
      <c r="X1315" s="99"/>
      <c r="Y1315" s="99"/>
    </row>
    <row r="1316" ht="15.75" customHeight="1">
      <c r="A1316" s="100" t="s">
        <v>1412</v>
      </c>
      <c r="B1316" s="100"/>
      <c r="C1316" s="100" t="s">
        <v>1466</v>
      </c>
      <c r="D1316" s="100">
        <v>416528.0</v>
      </c>
      <c r="E1316" s="100" t="s">
        <v>815</v>
      </c>
      <c r="F1316" s="102" t="s">
        <v>798</v>
      </c>
      <c r="G1316" s="100" t="s">
        <v>799</v>
      </c>
      <c r="H1316" s="100" t="s">
        <v>800</v>
      </c>
      <c r="I1316" s="103">
        <v>0.6458333333333334</v>
      </c>
      <c r="J1316" s="103">
        <v>0.6875</v>
      </c>
      <c r="K1316" s="100" t="s">
        <v>1458</v>
      </c>
      <c r="L1316" s="100" t="s">
        <v>1337</v>
      </c>
      <c r="N1316" s="100"/>
      <c r="O1316" s="99"/>
      <c r="P1316" s="99"/>
      <c r="Q1316" s="99"/>
      <c r="R1316" s="99"/>
      <c r="S1316" s="99"/>
      <c r="T1316" s="99"/>
      <c r="U1316" s="99"/>
      <c r="V1316" s="99"/>
      <c r="W1316" s="99"/>
      <c r="X1316" s="99"/>
      <c r="Y1316" s="99"/>
    </row>
    <row r="1317" ht="15.75" customHeight="1">
      <c r="A1317" s="100" t="s">
        <v>1412</v>
      </c>
      <c r="B1317" s="100"/>
      <c r="C1317" s="100" t="s">
        <v>1471</v>
      </c>
      <c r="D1317" s="100">
        <v>416618.0</v>
      </c>
      <c r="E1317" s="100" t="s">
        <v>815</v>
      </c>
      <c r="F1317" s="102" t="s">
        <v>798</v>
      </c>
      <c r="G1317" s="100" t="s">
        <v>799</v>
      </c>
      <c r="H1317" s="100" t="s">
        <v>800</v>
      </c>
      <c r="I1317" s="103">
        <v>0.6458333333333334</v>
      </c>
      <c r="J1317" s="103">
        <v>0.6875</v>
      </c>
      <c r="K1317" s="100" t="s">
        <v>1458</v>
      </c>
      <c r="L1317" s="100" t="s">
        <v>1337</v>
      </c>
      <c r="N1317" s="100"/>
      <c r="O1317" s="99"/>
      <c r="P1317" s="99"/>
      <c r="Q1317" s="99"/>
      <c r="R1317" s="99"/>
      <c r="S1317" s="99"/>
      <c r="T1317" s="99"/>
      <c r="U1317" s="99"/>
      <c r="V1317" s="99"/>
      <c r="W1317" s="99"/>
      <c r="X1317" s="99"/>
      <c r="Y1317" s="99"/>
    </row>
    <row r="1318" ht="15.75" customHeight="1">
      <c r="A1318" s="100" t="s">
        <v>1412</v>
      </c>
      <c r="B1318" s="100"/>
      <c r="C1318" s="100" t="s">
        <v>1476</v>
      </c>
      <c r="D1318" s="100">
        <v>411754.0</v>
      </c>
      <c r="E1318" s="100" t="s">
        <v>815</v>
      </c>
      <c r="F1318" s="102" t="s">
        <v>798</v>
      </c>
      <c r="G1318" s="100" t="s">
        <v>799</v>
      </c>
      <c r="H1318" s="100" t="s">
        <v>800</v>
      </c>
      <c r="I1318" s="103">
        <v>0.6458333333333334</v>
      </c>
      <c r="J1318" s="103">
        <v>0.6875</v>
      </c>
      <c r="K1318" s="100" t="s">
        <v>1458</v>
      </c>
      <c r="L1318" s="100" t="s">
        <v>1337</v>
      </c>
      <c r="N1318" s="100"/>
      <c r="O1318" s="99"/>
      <c r="P1318" s="99"/>
      <c r="Q1318" s="99"/>
      <c r="R1318" s="99"/>
      <c r="S1318" s="99"/>
      <c r="T1318" s="99"/>
      <c r="U1318" s="99"/>
      <c r="V1318" s="99"/>
      <c r="W1318" s="99"/>
      <c r="X1318" s="99"/>
      <c r="Y1318" s="99"/>
    </row>
    <row r="1319" ht="15.75" customHeight="1">
      <c r="A1319" s="100" t="s">
        <v>1412</v>
      </c>
      <c r="B1319" s="100"/>
      <c r="C1319" s="100" t="s">
        <v>1463</v>
      </c>
      <c r="D1319" s="100">
        <v>416632.0</v>
      </c>
      <c r="E1319" s="100" t="s">
        <v>815</v>
      </c>
      <c r="F1319" s="102" t="s">
        <v>837</v>
      </c>
      <c r="G1319" s="100" t="s">
        <v>799</v>
      </c>
      <c r="H1319" s="100" t="s">
        <v>838</v>
      </c>
      <c r="I1319" s="103">
        <v>0.3819444444444444</v>
      </c>
      <c r="J1319" s="103">
        <v>0.4236111111111111</v>
      </c>
      <c r="K1319" s="100" t="s">
        <v>1458</v>
      </c>
      <c r="L1319" s="100" t="s">
        <v>1337</v>
      </c>
      <c r="N1319" s="100"/>
      <c r="O1319" s="99"/>
      <c r="P1319" s="99"/>
      <c r="Q1319" s="99"/>
      <c r="R1319" s="99"/>
      <c r="S1319" s="99"/>
      <c r="T1319" s="99"/>
      <c r="U1319" s="99"/>
      <c r="V1319" s="99"/>
      <c r="W1319" s="99"/>
      <c r="X1319" s="99"/>
      <c r="Y1319" s="99"/>
    </row>
    <row r="1320" ht="15.75" customHeight="1">
      <c r="A1320" s="100" t="s">
        <v>1412</v>
      </c>
      <c r="B1320" s="100"/>
      <c r="C1320" s="100" t="s">
        <v>1471</v>
      </c>
      <c r="D1320" s="100">
        <v>416612.0</v>
      </c>
      <c r="E1320" s="100" t="s">
        <v>815</v>
      </c>
      <c r="F1320" s="102" t="s">
        <v>837</v>
      </c>
      <c r="G1320" s="100" t="s">
        <v>799</v>
      </c>
      <c r="H1320" s="100" t="s">
        <v>838</v>
      </c>
      <c r="I1320" s="103">
        <v>0.3819444444444444</v>
      </c>
      <c r="J1320" s="103">
        <v>0.4236111111111111</v>
      </c>
      <c r="K1320" s="100" t="s">
        <v>1458</v>
      </c>
      <c r="L1320" s="100" t="s">
        <v>1337</v>
      </c>
      <c r="N1320" s="100"/>
      <c r="O1320" s="99"/>
      <c r="P1320" s="99"/>
      <c r="Q1320" s="99"/>
      <c r="R1320" s="99"/>
      <c r="S1320" s="99"/>
      <c r="T1320" s="99"/>
      <c r="U1320" s="99"/>
      <c r="V1320" s="99"/>
      <c r="W1320" s="99"/>
      <c r="X1320" s="99"/>
      <c r="Y1320" s="99"/>
    </row>
    <row r="1321" ht="15.75" customHeight="1">
      <c r="A1321" s="100" t="s">
        <v>1412</v>
      </c>
      <c r="B1321" s="100"/>
      <c r="C1321" s="100" t="s">
        <v>1464</v>
      </c>
      <c r="D1321" s="100">
        <v>411742.0</v>
      </c>
      <c r="E1321" s="100" t="s">
        <v>815</v>
      </c>
      <c r="F1321" s="102" t="s">
        <v>837</v>
      </c>
      <c r="G1321" s="100" t="s">
        <v>799</v>
      </c>
      <c r="H1321" s="100" t="s">
        <v>838</v>
      </c>
      <c r="I1321" s="103">
        <v>0.4305555555555556</v>
      </c>
      <c r="J1321" s="103">
        <v>0.4722222222222222</v>
      </c>
      <c r="K1321" s="100" t="s">
        <v>1458</v>
      </c>
      <c r="L1321" s="100" t="s">
        <v>1337</v>
      </c>
      <c r="N1321" s="100"/>
      <c r="O1321" s="99"/>
      <c r="P1321" s="99"/>
      <c r="Q1321" s="99"/>
      <c r="R1321" s="99"/>
      <c r="S1321" s="99"/>
      <c r="T1321" s="99"/>
      <c r="U1321" s="99"/>
      <c r="V1321" s="99"/>
      <c r="W1321" s="99"/>
      <c r="X1321" s="99"/>
      <c r="Y1321" s="99"/>
    </row>
    <row r="1322" ht="15.75" customHeight="1">
      <c r="A1322" s="100" t="s">
        <v>1412</v>
      </c>
      <c r="B1322" s="100"/>
      <c r="C1322" s="100" t="s">
        <v>1465</v>
      </c>
      <c r="D1322" s="100">
        <v>416255.0</v>
      </c>
      <c r="E1322" s="100" t="s">
        <v>815</v>
      </c>
      <c r="F1322" s="102" t="s">
        <v>837</v>
      </c>
      <c r="G1322" s="100" t="s">
        <v>799</v>
      </c>
      <c r="H1322" s="100" t="s">
        <v>838</v>
      </c>
      <c r="I1322" s="103">
        <v>0.4305555555555556</v>
      </c>
      <c r="J1322" s="103">
        <v>0.4722222222222222</v>
      </c>
      <c r="K1322" s="100" t="s">
        <v>1458</v>
      </c>
      <c r="L1322" s="100" t="s">
        <v>1337</v>
      </c>
      <c r="N1322" s="100"/>
      <c r="O1322" s="99"/>
      <c r="P1322" s="99"/>
      <c r="Q1322" s="99"/>
      <c r="R1322" s="99"/>
      <c r="S1322" s="99"/>
      <c r="T1322" s="99"/>
      <c r="U1322" s="99"/>
      <c r="V1322" s="99"/>
      <c r="W1322" s="99"/>
      <c r="X1322" s="99"/>
      <c r="Y1322" s="99"/>
    </row>
    <row r="1323" ht="15.75" customHeight="1">
      <c r="A1323" s="100" t="s">
        <v>1412</v>
      </c>
      <c r="B1323" s="100"/>
      <c r="C1323" s="100" t="s">
        <v>1466</v>
      </c>
      <c r="D1323" s="100">
        <v>416568.0</v>
      </c>
      <c r="E1323" s="100" t="s">
        <v>815</v>
      </c>
      <c r="F1323" s="102" t="s">
        <v>837</v>
      </c>
      <c r="G1323" s="100" t="s">
        <v>799</v>
      </c>
      <c r="H1323" s="100" t="s">
        <v>838</v>
      </c>
      <c r="I1323" s="103">
        <v>0.4305555555555556</v>
      </c>
      <c r="J1323" s="103">
        <v>0.4722222222222222</v>
      </c>
      <c r="K1323" s="100" t="s">
        <v>1458</v>
      </c>
      <c r="L1323" s="100" t="s">
        <v>1337</v>
      </c>
      <c r="N1323" s="100"/>
      <c r="O1323" s="99"/>
      <c r="P1323" s="99"/>
      <c r="Q1323" s="99"/>
      <c r="R1323" s="99"/>
      <c r="S1323" s="99"/>
      <c r="T1323" s="99"/>
      <c r="U1323" s="99"/>
      <c r="V1323" s="99"/>
      <c r="W1323" s="99"/>
      <c r="X1323" s="99"/>
      <c r="Y1323" s="99"/>
    </row>
    <row r="1324" ht="15.75" customHeight="1">
      <c r="A1324" s="100" t="s">
        <v>1412</v>
      </c>
      <c r="B1324" s="100"/>
      <c r="C1324" s="100" t="s">
        <v>1470</v>
      </c>
      <c r="D1324" s="100">
        <v>416659.0</v>
      </c>
      <c r="E1324" s="100" t="s">
        <v>815</v>
      </c>
      <c r="F1324" s="102" t="s">
        <v>837</v>
      </c>
      <c r="G1324" s="100" t="s">
        <v>799</v>
      </c>
      <c r="H1324" s="100" t="s">
        <v>838</v>
      </c>
      <c r="I1324" s="103">
        <v>0.4305555555555556</v>
      </c>
      <c r="J1324" s="103">
        <v>0.4722222222222222</v>
      </c>
      <c r="K1324" s="100" t="s">
        <v>1458</v>
      </c>
      <c r="L1324" s="100" t="s">
        <v>1337</v>
      </c>
      <c r="N1324" s="100"/>
      <c r="O1324" s="99"/>
      <c r="P1324" s="99"/>
      <c r="Q1324" s="99"/>
      <c r="R1324" s="99"/>
      <c r="S1324" s="99"/>
      <c r="T1324" s="99"/>
      <c r="U1324" s="99"/>
      <c r="V1324" s="99"/>
      <c r="W1324" s="99"/>
      <c r="X1324" s="99"/>
      <c r="Y1324" s="99"/>
    </row>
    <row r="1325" ht="15.75" customHeight="1">
      <c r="A1325" s="100" t="s">
        <v>1412</v>
      </c>
      <c r="B1325" s="100"/>
      <c r="C1325" s="100" t="s">
        <v>1463</v>
      </c>
      <c r="D1325" s="100">
        <v>416634.0</v>
      </c>
      <c r="E1325" s="100" t="s">
        <v>815</v>
      </c>
      <c r="F1325" s="102" t="s">
        <v>837</v>
      </c>
      <c r="G1325" s="100" t="s">
        <v>799</v>
      </c>
      <c r="H1325" s="100" t="s">
        <v>838</v>
      </c>
      <c r="I1325" s="103">
        <v>0.4791666666666667</v>
      </c>
      <c r="J1325" s="103">
        <v>0.5208333333333334</v>
      </c>
      <c r="K1325" s="100" t="s">
        <v>1458</v>
      </c>
      <c r="L1325" s="100" t="s">
        <v>1337</v>
      </c>
      <c r="N1325" s="100"/>
      <c r="O1325" s="99"/>
      <c r="P1325" s="99"/>
      <c r="Q1325" s="99"/>
      <c r="R1325" s="99"/>
      <c r="S1325" s="99"/>
      <c r="T1325" s="99"/>
      <c r="U1325" s="99"/>
      <c r="V1325" s="99"/>
      <c r="W1325" s="99"/>
      <c r="X1325" s="99"/>
      <c r="Y1325" s="99"/>
    </row>
    <row r="1326" ht="15.75" customHeight="1">
      <c r="A1326" s="100" t="s">
        <v>1412</v>
      </c>
      <c r="B1326" s="100"/>
      <c r="C1326" s="100" t="s">
        <v>1465</v>
      </c>
      <c r="D1326" s="100">
        <v>416256.0</v>
      </c>
      <c r="E1326" s="100" t="s">
        <v>815</v>
      </c>
      <c r="F1326" s="102" t="s">
        <v>837</v>
      </c>
      <c r="G1326" s="100" t="s">
        <v>799</v>
      </c>
      <c r="H1326" s="100" t="s">
        <v>838</v>
      </c>
      <c r="I1326" s="103">
        <v>0.4791666666666667</v>
      </c>
      <c r="J1326" s="103">
        <v>0.5208333333333334</v>
      </c>
      <c r="K1326" s="100" t="s">
        <v>1458</v>
      </c>
      <c r="L1326" s="100" t="s">
        <v>1337</v>
      </c>
      <c r="N1326" s="100"/>
      <c r="O1326" s="99"/>
      <c r="P1326" s="99"/>
      <c r="Q1326" s="99"/>
      <c r="R1326" s="99"/>
      <c r="S1326" s="99"/>
      <c r="T1326" s="99"/>
      <c r="U1326" s="99"/>
      <c r="V1326" s="99"/>
      <c r="W1326" s="99"/>
      <c r="X1326" s="99"/>
      <c r="Y1326" s="99"/>
    </row>
    <row r="1327" ht="15.75" customHeight="1">
      <c r="A1327" s="100" t="s">
        <v>1412</v>
      </c>
      <c r="B1327" s="100"/>
      <c r="C1327" s="100" t="s">
        <v>1467</v>
      </c>
      <c r="D1327" s="100">
        <v>416350.0</v>
      </c>
      <c r="E1327" s="100" t="s">
        <v>815</v>
      </c>
      <c r="F1327" s="102" t="s">
        <v>837</v>
      </c>
      <c r="G1327" s="100" t="s">
        <v>799</v>
      </c>
      <c r="H1327" s="100" t="s">
        <v>838</v>
      </c>
      <c r="I1327" s="103">
        <v>0.4791666666666667</v>
      </c>
      <c r="J1327" s="103">
        <v>0.5208333333333334</v>
      </c>
      <c r="K1327" s="100" t="s">
        <v>1458</v>
      </c>
      <c r="L1327" s="100" t="s">
        <v>1337</v>
      </c>
      <c r="N1327" s="100"/>
      <c r="O1327" s="99"/>
      <c r="P1327" s="99"/>
      <c r="Q1327" s="99"/>
      <c r="R1327" s="99"/>
      <c r="S1327" s="99"/>
      <c r="T1327" s="99"/>
      <c r="U1327" s="99"/>
      <c r="V1327" s="99"/>
      <c r="W1327" s="99"/>
      <c r="X1327" s="99"/>
      <c r="Y1327" s="99"/>
    </row>
    <row r="1328" ht="15.75" customHeight="1">
      <c r="A1328" s="100" t="s">
        <v>1412</v>
      </c>
      <c r="B1328" s="100"/>
      <c r="C1328" s="100" t="s">
        <v>1473</v>
      </c>
      <c r="D1328" s="100">
        <v>416593.0</v>
      </c>
      <c r="E1328" s="100" t="s">
        <v>815</v>
      </c>
      <c r="F1328" s="102" t="s">
        <v>837</v>
      </c>
      <c r="G1328" s="100" t="s">
        <v>799</v>
      </c>
      <c r="H1328" s="100" t="s">
        <v>838</v>
      </c>
      <c r="I1328" s="103">
        <v>0.4791666666666667</v>
      </c>
      <c r="J1328" s="103">
        <v>0.5208333333333334</v>
      </c>
      <c r="K1328" s="100" t="s">
        <v>1458</v>
      </c>
      <c r="L1328" s="100" t="s">
        <v>1337</v>
      </c>
      <c r="N1328" s="100"/>
      <c r="O1328" s="99"/>
      <c r="P1328" s="99"/>
      <c r="Q1328" s="99"/>
      <c r="R1328" s="99"/>
      <c r="S1328" s="99"/>
      <c r="T1328" s="99"/>
      <c r="U1328" s="99"/>
      <c r="V1328" s="99"/>
      <c r="W1328" s="99"/>
      <c r="X1328" s="99"/>
      <c r="Y1328" s="99"/>
    </row>
    <row r="1329" ht="15.75" customHeight="1">
      <c r="A1329" s="100" t="s">
        <v>1412</v>
      </c>
      <c r="B1329" s="100"/>
      <c r="C1329" s="100" t="s">
        <v>1464</v>
      </c>
      <c r="D1329" s="100">
        <v>411745.0</v>
      </c>
      <c r="E1329" s="100" t="s">
        <v>815</v>
      </c>
      <c r="F1329" s="102" t="s">
        <v>837</v>
      </c>
      <c r="G1329" s="100" t="s">
        <v>799</v>
      </c>
      <c r="H1329" s="100" t="s">
        <v>838</v>
      </c>
      <c r="I1329" s="103">
        <v>0.5486111111111112</v>
      </c>
      <c r="J1329" s="103">
        <v>0.5902777777777778</v>
      </c>
      <c r="K1329" s="100" t="s">
        <v>1458</v>
      </c>
      <c r="L1329" s="100" t="s">
        <v>1337</v>
      </c>
      <c r="N1329" s="100"/>
      <c r="O1329" s="99"/>
      <c r="P1329" s="99"/>
      <c r="Q1329" s="99"/>
      <c r="R1329" s="99"/>
      <c r="S1329" s="99"/>
      <c r="T1329" s="99"/>
      <c r="U1329" s="99"/>
      <c r="V1329" s="99"/>
      <c r="W1329" s="99"/>
      <c r="X1329" s="99"/>
      <c r="Y1329" s="99"/>
    </row>
    <row r="1330" ht="15.75" customHeight="1">
      <c r="A1330" s="100" t="s">
        <v>1412</v>
      </c>
      <c r="B1330" s="100"/>
      <c r="C1330" s="100" t="s">
        <v>1466</v>
      </c>
      <c r="D1330" s="100">
        <v>416565.0</v>
      </c>
      <c r="E1330" s="100" t="s">
        <v>815</v>
      </c>
      <c r="F1330" s="102" t="s">
        <v>837</v>
      </c>
      <c r="G1330" s="100" t="s">
        <v>799</v>
      </c>
      <c r="H1330" s="100" t="s">
        <v>838</v>
      </c>
      <c r="I1330" s="103">
        <v>0.5486111111111112</v>
      </c>
      <c r="J1330" s="103">
        <v>0.5902777777777778</v>
      </c>
      <c r="K1330" s="100" t="s">
        <v>1458</v>
      </c>
      <c r="L1330" s="100" t="s">
        <v>1337</v>
      </c>
      <c r="N1330" s="100"/>
      <c r="O1330" s="99"/>
      <c r="P1330" s="99"/>
      <c r="Q1330" s="99"/>
      <c r="R1330" s="99"/>
      <c r="S1330" s="99"/>
      <c r="T1330" s="99"/>
      <c r="U1330" s="99"/>
      <c r="V1330" s="99"/>
      <c r="W1330" s="99"/>
      <c r="X1330" s="99"/>
      <c r="Y1330" s="99"/>
    </row>
    <row r="1331" ht="15.75" customHeight="1">
      <c r="A1331" s="100" t="s">
        <v>1412</v>
      </c>
      <c r="B1331" s="100"/>
      <c r="C1331" s="100" t="s">
        <v>1471</v>
      </c>
      <c r="D1331" s="100">
        <v>416615.0</v>
      </c>
      <c r="E1331" s="100" t="s">
        <v>815</v>
      </c>
      <c r="F1331" s="102" t="s">
        <v>837</v>
      </c>
      <c r="G1331" s="100" t="s">
        <v>799</v>
      </c>
      <c r="H1331" s="100" t="s">
        <v>838</v>
      </c>
      <c r="I1331" s="103">
        <v>0.5486111111111112</v>
      </c>
      <c r="J1331" s="103">
        <v>0.5902777777777778</v>
      </c>
      <c r="K1331" s="100" t="s">
        <v>1458</v>
      </c>
      <c r="L1331" s="100" t="s">
        <v>1337</v>
      </c>
      <c r="N1331" s="100"/>
      <c r="O1331" s="99"/>
      <c r="P1331" s="99"/>
      <c r="Q1331" s="99"/>
      <c r="R1331" s="99"/>
      <c r="S1331" s="99"/>
      <c r="T1331" s="99"/>
      <c r="U1331" s="99"/>
      <c r="V1331" s="99"/>
      <c r="W1331" s="99"/>
      <c r="X1331" s="99"/>
      <c r="Y1331" s="99"/>
    </row>
    <row r="1332" ht="15.75" customHeight="1">
      <c r="A1332" s="100" t="s">
        <v>1412</v>
      </c>
      <c r="B1332" s="100"/>
      <c r="C1332" s="100" t="s">
        <v>1477</v>
      </c>
      <c r="D1332" s="100">
        <v>411748.0</v>
      </c>
      <c r="E1332" s="100" t="s">
        <v>815</v>
      </c>
      <c r="F1332" s="102" t="s">
        <v>837</v>
      </c>
      <c r="G1332" s="100" t="s">
        <v>799</v>
      </c>
      <c r="H1332" s="100" t="s">
        <v>838</v>
      </c>
      <c r="I1332" s="103">
        <v>0.5972222222222222</v>
      </c>
      <c r="J1332" s="103">
        <v>0.6388888888888888</v>
      </c>
      <c r="K1332" s="100" t="s">
        <v>1458</v>
      </c>
      <c r="L1332" s="100" t="s">
        <v>1337</v>
      </c>
      <c r="N1332" s="100"/>
      <c r="O1332" s="99"/>
      <c r="P1332" s="99"/>
      <c r="Q1332" s="99"/>
      <c r="R1332" s="99"/>
      <c r="S1332" s="99"/>
      <c r="T1332" s="99"/>
      <c r="U1332" s="99"/>
      <c r="V1332" s="99"/>
      <c r="W1332" s="99"/>
      <c r="X1332" s="99"/>
      <c r="Y1332" s="99"/>
    </row>
    <row r="1333" ht="15.75" customHeight="1">
      <c r="A1333" s="100" t="s">
        <v>1412</v>
      </c>
      <c r="B1333" s="100"/>
      <c r="C1333" s="100" t="s">
        <v>1465</v>
      </c>
      <c r="D1333" s="100">
        <v>416258.0</v>
      </c>
      <c r="E1333" s="100" t="s">
        <v>815</v>
      </c>
      <c r="F1333" s="102" t="s">
        <v>837</v>
      </c>
      <c r="G1333" s="100" t="s">
        <v>799</v>
      </c>
      <c r="H1333" s="100" t="s">
        <v>838</v>
      </c>
      <c r="I1333" s="103">
        <v>0.5972222222222222</v>
      </c>
      <c r="J1333" s="103">
        <v>0.6388888888888888</v>
      </c>
      <c r="K1333" s="100" t="s">
        <v>1458</v>
      </c>
      <c r="L1333" s="100" t="s">
        <v>1337</v>
      </c>
      <c r="N1333" s="100"/>
      <c r="O1333" s="99"/>
      <c r="P1333" s="99"/>
      <c r="Q1333" s="99"/>
      <c r="R1333" s="99"/>
      <c r="S1333" s="99"/>
      <c r="T1333" s="99"/>
      <c r="U1333" s="99"/>
      <c r="V1333" s="99"/>
      <c r="W1333" s="99"/>
      <c r="X1333" s="99"/>
      <c r="Y1333" s="99"/>
    </row>
    <row r="1334" ht="15.75" customHeight="1">
      <c r="A1334" s="100" t="s">
        <v>1412</v>
      </c>
      <c r="B1334" s="100"/>
      <c r="C1334" s="100" t="s">
        <v>1476</v>
      </c>
      <c r="D1334" s="100">
        <v>411755.0</v>
      </c>
      <c r="E1334" s="100" t="s">
        <v>815</v>
      </c>
      <c r="F1334" s="102" t="s">
        <v>837</v>
      </c>
      <c r="G1334" s="100" t="s">
        <v>799</v>
      </c>
      <c r="H1334" s="100" t="s">
        <v>838</v>
      </c>
      <c r="I1334" s="103">
        <v>0.5972222222222222</v>
      </c>
      <c r="J1334" s="103">
        <v>0.6388888888888888</v>
      </c>
      <c r="K1334" s="100" t="s">
        <v>1458</v>
      </c>
      <c r="L1334" s="100" t="s">
        <v>1337</v>
      </c>
      <c r="N1334" s="100"/>
      <c r="O1334" s="99"/>
      <c r="P1334" s="99"/>
      <c r="Q1334" s="99"/>
      <c r="R1334" s="99"/>
      <c r="S1334" s="99"/>
      <c r="T1334" s="99"/>
      <c r="U1334" s="99"/>
      <c r="V1334" s="99"/>
      <c r="W1334" s="99"/>
      <c r="X1334" s="99"/>
      <c r="Y1334" s="99"/>
    </row>
    <row r="1335" ht="15.75" customHeight="1">
      <c r="A1335" s="100" t="s">
        <v>1412</v>
      </c>
      <c r="B1335" s="100"/>
      <c r="C1335" s="100" t="s">
        <v>1468</v>
      </c>
      <c r="D1335" s="100">
        <v>416682.0</v>
      </c>
      <c r="E1335" s="100" t="s">
        <v>815</v>
      </c>
      <c r="F1335" s="102" t="s">
        <v>837</v>
      </c>
      <c r="G1335" s="100" t="s">
        <v>799</v>
      </c>
      <c r="H1335" s="100" t="s">
        <v>838</v>
      </c>
      <c r="I1335" s="103">
        <v>0.5972222222222222</v>
      </c>
      <c r="J1335" s="103">
        <v>0.6388888888888888</v>
      </c>
      <c r="K1335" s="100" t="s">
        <v>1458</v>
      </c>
      <c r="L1335" s="100" t="s">
        <v>1337</v>
      </c>
      <c r="N1335" s="100"/>
      <c r="O1335" s="99"/>
      <c r="P1335" s="99"/>
      <c r="Q1335" s="99"/>
      <c r="R1335" s="99"/>
      <c r="S1335" s="99"/>
      <c r="T1335" s="99"/>
      <c r="U1335" s="99"/>
      <c r="V1335" s="99"/>
      <c r="W1335" s="99"/>
      <c r="X1335" s="99"/>
      <c r="Y1335" s="99"/>
    </row>
    <row r="1336" ht="15.75" customHeight="1">
      <c r="A1336" s="100" t="s">
        <v>1412</v>
      </c>
      <c r="B1336" s="100"/>
      <c r="C1336" s="100" t="s">
        <v>1467</v>
      </c>
      <c r="D1336" s="100">
        <v>416353.0</v>
      </c>
      <c r="E1336" s="100" t="s">
        <v>815</v>
      </c>
      <c r="F1336" s="102" t="s">
        <v>837</v>
      </c>
      <c r="G1336" s="100" t="s">
        <v>799</v>
      </c>
      <c r="H1336" s="100" t="s">
        <v>838</v>
      </c>
      <c r="I1336" s="103">
        <v>0.6458333333333334</v>
      </c>
      <c r="J1336" s="103">
        <v>0.6875</v>
      </c>
      <c r="K1336" s="100" t="s">
        <v>1458</v>
      </c>
      <c r="L1336" s="100" t="s">
        <v>1337</v>
      </c>
      <c r="N1336" s="100"/>
      <c r="O1336" s="99"/>
      <c r="P1336" s="99"/>
      <c r="Q1336" s="99"/>
      <c r="R1336" s="99"/>
      <c r="S1336" s="99"/>
      <c r="T1336" s="99"/>
      <c r="U1336" s="99"/>
      <c r="V1336" s="99"/>
      <c r="W1336" s="99"/>
      <c r="X1336" s="99"/>
      <c r="Y1336" s="99"/>
    </row>
    <row r="1337" ht="15.75" customHeight="1">
      <c r="A1337" s="100" t="s">
        <v>1412</v>
      </c>
      <c r="B1337" s="100"/>
      <c r="C1337" s="100" t="s">
        <v>1475</v>
      </c>
      <c r="D1337" s="100">
        <v>416567.0</v>
      </c>
      <c r="E1337" s="100" t="s">
        <v>815</v>
      </c>
      <c r="F1337" s="102" t="s">
        <v>837</v>
      </c>
      <c r="G1337" s="100" t="s">
        <v>799</v>
      </c>
      <c r="H1337" s="100" t="s">
        <v>838</v>
      </c>
      <c r="I1337" s="103">
        <v>0.6458333333333334</v>
      </c>
      <c r="J1337" s="103">
        <v>0.6875</v>
      </c>
      <c r="K1337" s="100" t="s">
        <v>1458</v>
      </c>
      <c r="L1337" s="100" t="s">
        <v>1337</v>
      </c>
      <c r="N1337" s="100"/>
      <c r="O1337" s="99"/>
      <c r="P1337" s="99"/>
      <c r="Q1337" s="99"/>
      <c r="R1337" s="99"/>
      <c r="S1337" s="99"/>
      <c r="T1337" s="99"/>
      <c r="U1337" s="99"/>
      <c r="V1337" s="99"/>
      <c r="W1337" s="99"/>
      <c r="X1337" s="99"/>
      <c r="Y1337" s="99"/>
    </row>
    <row r="1338" ht="15.75" customHeight="1">
      <c r="A1338" s="100" t="s">
        <v>1412</v>
      </c>
      <c r="B1338" s="100"/>
      <c r="C1338" s="100" t="s">
        <v>1478</v>
      </c>
      <c r="D1338" s="100">
        <v>416663.0</v>
      </c>
      <c r="E1338" s="100" t="s">
        <v>815</v>
      </c>
      <c r="F1338" s="102" t="s">
        <v>837</v>
      </c>
      <c r="G1338" s="100" t="s">
        <v>799</v>
      </c>
      <c r="H1338" s="100" t="s">
        <v>838</v>
      </c>
      <c r="I1338" s="103">
        <v>0.6458333333333334</v>
      </c>
      <c r="J1338" s="103">
        <v>0.6875</v>
      </c>
      <c r="K1338" s="100" t="s">
        <v>1458</v>
      </c>
      <c r="L1338" s="100" t="s">
        <v>1337</v>
      </c>
      <c r="N1338" s="100"/>
      <c r="O1338" s="99"/>
      <c r="P1338" s="99"/>
      <c r="Q1338" s="99"/>
      <c r="R1338" s="99"/>
      <c r="S1338" s="99"/>
      <c r="T1338" s="99"/>
      <c r="U1338" s="99"/>
      <c r="V1338" s="99"/>
      <c r="W1338" s="99"/>
      <c r="X1338" s="99"/>
      <c r="Y1338" s="99"/>
    </row>
    <row r="1339" ht="15.75" customHeight="1">
      <c r="A1339" s="100" t="s">
        <v>1412</v>
      </c>
      <c r="B1339" s="100"/>
      <c r="C1339" s="100" t="s">
        <v>1464</v>
      </c>
      <c r="D1339" s="100">
        <v>411664.0</v>
      </c>
      <c r="E1339" s="100" t="s">
        <v>815</v>
      </c>
      <c r="F1339" s="102" t="s">
        <v>810</v>
      </c>
      <c r="G1339" s="100" t="s">
        <v>803</v>
      </c>
      <c r="H1339" s="100" t="s">
        <v>811</v>
      </c>
      <c r="I1339" s="103">
        <v>0.6736111111111112</v>
      </c>
      <c r="J1339" s="103">
        <v>0.7152777777777778</v>
      </c>
      <c r="K1339" s="100" t="s">
        <v>1461</v>
      </c>
      <c r="L1339" s="100" t="s">
        <v>1337</v>
      </c>
      <c r="N1339" s="100"/>
      <c r="O1339" s="99"/>
      <c r="P1339" s="99"/>
      <c r="Q1339" s="99"/>
      <c r="R1339" s="99"/>
      <c r="S1339" s="99"/>
      <c r="T1339" s="99"/>
      <c r="U1339" s="99"/>
      <c r="V1339" s="99"/>
      <c r="W1339" s="99"/>
      <c r="X1339" s="99"/>
      <c r="Y1339" s="99"/>
    </row>
    <row r="1340" ht="15.75" customHeight="1">
      <c r="A1340" s="100" t="s">
        <v>1412</v>
      </c>
      <c r="B1340" s="100"/>
      <c r="C1340" s="100" t="s">
        <v>1465</v>
      </c>
      <c r="D1340" s="100">
        <v>414650.0</v>
      </c>
      <c r="E1340" s="100" t="s">
        <v>815</v>
      </c>
      <c r="F1340" s="102" t="s">
        <v>810</v>
      </c>
      <c r="G1340" s="100" t="s">
        <v>803</v>
      </c>
      <c r="H1340" s="100" t="s">
        <v>811</v>
      </c>
      <c r="I1340" s="103">
        <v>0.6736111111111112</v>
      </c>
      <c r="J1340" s="103">
        <v>0.7152777777777778</v>
      </c>
      <c r="K1340" s="100" t="s">
        <v>1461</v>
      </c>
      <c r="L1340" s="100" t="s">
        <v>1337</v>
      </c>
      <c r="N1340" s="100"/>
      <c r="O1340" s="99"/>
      <c r="P1340" s="99"/>
      <c r="Q1340" s="99"/>
      <c r="R1340" s="99"/>
      <c r="S1340" s="99"/>
      <c r="T1340" s="99"/>
      <c r="U1340" s="99"/>
      <c r="V1340" s="99"/>
      <c r="W1340" s="99"/>
      <c r="X1340" s="99"/>
      <c r="Y1340" s="99"/>
    </row>
    <row r="1341" ht="15.75" customHeight="1">
      <c r="A1341" s="100" t="s">
        <v>1412</v>
      </c>
      <c r="B1341" s="100"/>
      <c r="C1341" s="100" t="s">
        <v>1467</v>
      </c>
      <c r="D1341" s="100">
        <v>416296.0</v>
      </c>
      <c r="E1341" s="100" t="s">
        <v>815</v>
      </c>
      <c r="F1341" s="102" t="s">
        <v>810</v>
      </c>
      <c r="G1341" s="100" t="s">
        <v>803</v>
      </c>
      <c r="H1341" s="100" t="s">
        <v>811</v>
      </c>
      <c r="I1341" s="103">
        <v>0.6736111111111112</v>
      </c>
      <c r="J1341" s="103">
        <v>0.7152777777777778</v>
      </c>
      <c r="K1341" s="100" t="s">
        <v>1461</v>
      </c>
      <c r="L1341" s="100" t="s">
        <v>1337</v>
      </c>
      <c r="N1341" s="100"/>
      <c r="O1341" s="99"/>
      <c r="P1341" s="99"/>
      <c r="Q1341" s="99"/>
      <c r="R1341" s="99"/>
      <c r="S1341" s="99"/>
      <c r="T1341" s="99"/>
      <c r="U1341" s="99"/>
      <c r="V1341" s="99"/>
      <c r="W1341" s="99"/>
      <c r="X1341" s="99"/>
      <c r="Y1341" s="99"/>
    </row>
    <row r="1342" ht="15.75" customHeight="1">
      <c r="A1342" s="100" t="s">
        <v>1412</v>
      </c>
      <c r="B1342" s="100"/>
      <c r="C1342" s="100" t="s">
        <v>1466</v>
      </c>
      <c r="D1342" s="100">
        <v>416383.0</v>
      </c>
      <c r="E1342" s="100" t="s">
        <v>815</v>
      </c>
      <c r="F1342" s="102" t="s">
        <v>810</v>
      </c>
      <c r="G1342" s="100" t="s">
        <v>803</v>
      </c>
      <c r="H1342" s="100" t="s">
        <v>811</v>
      </c>
      <c r="I1342" s="103">
        <v>0.6736111111111112</v>
      </c>
      <c r="J1342" s="103">
        <v>0.7152777777777778</v>
      </c>
      <c r="K1342" s="100" t="s">
        <v>1461</v>
      </c>
      <c r="L1342" s="100" t="s">
        <v>1337</v>
      </c>
      <c r="N1342" s="100"/>
      <c r="O1342" s="99"/>
      <c r="P1342" s="99"/>
      <c r="Q1342" s="99"/>
      <c r="R1342" s="99"/>
      <c r="S1342" s="99"/>
      <c r="T1342" s="99"/>
      <c r="U1342" s="99"/>
      <c r="V1342" s="99"/>
      <c r="W1342" s="99"/>
      <c r="X1342" s="99"/>
      <c r="Y1342" s="99"/>
    </row>
    <row r="1343" ht="15.75" customHeight="1">
      <c r="A1343" s="100" t="s">
        <v>1412</v>
      </c>
      <c r="B1343" s="100"/>
      <c r="C1343" s="100" t="s">
        <v>1464</v>
      </c>
      <c r="D1343" s="100">
        <v>411676.0</v>
      </c>
      <c r="E1343" s="100" t="s">
        <v>815</v>
      </c>
      <c r="F1343" s="102" t="s">
        <v>810</v>
      </c>
      <c r="G1343" s="100" t="s">
        <v>803</v>
      </c>
      <c r="H1343" s="100" t="s">
        <v>811</v>
      </c>
      <c r="I1343" s="103">
        <v>0.7222222222222222</v>
      </c>
      <c r="J1343" s="103">
        <v>0.7638888888888888</v>
      </c>
      <c r="K1343" s="100" t="s">
        <v>1461</v>
      </c>
      <c r="L1343" s="100" t="s">
        <v>1337</v>
      </c>
      <c r="N1343" s="100"/>
      <c r="O1343" s="99"/>
      <c r="P1343" s="99"/>
      <c r="Q1343" s="99"/>
      <c r="R1343" s="99"/>
      <c r="S1343" s="99"/>
      <c r="T1343" s="99"/>
      <c r="U1343" s="99"/>
      <c r="V1343" s="99"/>
      <c r="W1343" s="99"/>
      <c r="X1343" s="99"/>
      <c r="Y1343" s="99"/>
    </row>
    <row r="1344" ht="15.75" customHeight="1">
      <c r="A1344" s="100" t="s">
        <v>1412</v>
      </c>
      <c r="B1344" s="100"/>
      <c r="C1344" s="100" t="s">
        <v>1464</v>
      </c>
      <c r="D1344" s="100">
        <v>411669.0</v>
      </c>
      <c r="E1344" s="100" t="s">
        <v>815</v>
      </c>
      <c r="F1344" s="102" t="s">
        <v>810</v>
      </c>
      <c r="G1344" s="100" t="s">
        <v>803</v>
      </c>
      <c r="H1344" s="100" t="s">
        <v>811</v>
      </c>
      <c r="I1344" s="103">
        <v>0.7222222222222222</v>
      </c>
      <c r="J1344" s="103">
        <v>0.7638888888888888</v>
      </c>
      <c r="K1344" s="100" t="s">
        <v>1461</v>
      </c>
      <c r="L1344" s="100" t="s">
        <v>1337</v>
      </c>
      <c r="N1344" s="100"/>
      <c r="O1344" s="99"/>
      <c r="P1344" s="99"/>
      <c r="Q1344" s="99"/>
      <c r="R1344" s="99"/>
      <c r="S1344" s="99"/>
      <c r="T1344" s="99"/>
      <c r="U1344" s="99"/>
      <c r="V1344" s="99"/>
      <c r="W1344" s="99"/>
      <c r="X1344" s="99"/>
      <c r="Y1344" s="99"/>
    </row>
    <row r="1345" ht="15.75" customHeight="1">
      <c r="A1345" s="100" t="s">
        <v>1412</v>
      </c>
      <c r="B1345" s="100"/>
      <c r="C1345" s="100" t="s">
        <v>1465</v>
      </c>
      <c r="D1345" s="100">
        <v>414667.0</v>
      </c>
      <c r="E1345" s="100" t="s">
        <v>815</v>
      </c>
      <c r="F1345" s="102" t="s">
        <v>810</v>
      </c>
      <c r="G1345" s="100" t="s">
        <v>803</v>
      </c>
      <c r="H1345" s="100" t="s">
        <v>811</v>
      </c>
      <c r="I1345" s="103">
        <v>0.7222222222222222</v>
      </c>
      <c r="J1345" s="103">
        <v>0.7638888888888888</v>
      </c>
      <c r="K1345" s="100" t="s">
        <v>1461</v>
      </c>
      <c r="L1345" s="100" t="s">
        <v>1337</v>
      </c>
      <c r="N1345" s="100"/>
      <c r="O1345" s="99"/>
      <c r="P1345" s="99"/>
      <c r="Q1345" s="99"/>
      <c r="R1345" s="99"/>
      <c r="S1345" s="99"/>
      <c r="T1345" s="99"/>
      <c r="U1345" s="99"/>
      <c r="V1345" s="99"/>
      <c r="W1345" s="99"/>
      <c r="X1345" s="99"/>
      <c r="Y1345" s="99"/>
    </row>
    <row r="1346" ht="15.75" customHeight="1">
      <c r="A1346" s="100" t="s">
        <v>1412</v>
      </c>
      <c r="B1346" s="100"/>
      <c r="C1346" s="100" t="s">
        <v>1467</v>
      </c>
      <c r="D1346" s="100">
        <v>416290.0</v>
      </c>
      <c r="E1346" s="100" t="s">
        <v>815</v>
      </c>
      <c r="F1346" s="102" t="s">
        <v>810</v>
      </c>
      <c r="G1346" s="100" t="s">
        <v>803</v>
      </c>
      <c r="H1346" s="100" t="s">
        <v>811</v>
      </c>
      <c r="I1346" s="103">
        <v>0.7222222222222222</v>
      </c>
      <c r="J1346" s="103">
        <v>0.7638888888888888</v>
      </c>
      <c r="K1346" s="100" t="s">
        <v>1461</v>
      </c>
      <c r="L1346" s="100" t="s">
        <v>1337</v>
      </c>
      <c r="N1346" s="100"/>
      <c r="O1346" s="99"/>
      <c r="P1346" s="99"/>
      <c r="Q1346" s="99"/>
      <c r="R1346" s="99"/>
      <c r="S1346" s="99"/>
      <c r="T1346" s="99"/>
      <c r="U1346" s="99"/>
      <c r="V1346" s="99"/>
      <c r="W1346" s="99"/>
      <c r="X1346" s="99"/>
      <c r="Y1346" s="99"/>
    </row>
    <row r="1347" ht="15.75" customHeight="1">
      <c r="A1347" s="100" t="s">
        <v>1412</v>
      </c>
      <c r="B1347" s="100"/>
      <c r="C1347" s="100" t="s">
        <v>1463</v>
      </c>
      <c r="D1347" s="100">
        <v>416639.0</v>
      </c>
      <c r="E1347" s="100" t="s">
        <v>815</v>
      </c>
      <c r="F1347" s="102" t="s">
        <v>810</v>
      </c>
      <c r="G1347" s="100" t="s">
        <v>803</v>
      </c>
      <c r="H1347" s="100" t="s">
        <v>811</v>
      </c>
      <c r="I1347" s="103">
        <v>0.7708333333333334</v>
      </c>
      <c r="J1347" s="103">
        <v>0.8125</v>
      </c>
      <c r="K1347" s="100" t="s">
        <v>1461</v>
      </c>
      <c r="L1347" s="100" t="s">
        <v>1337</v>
      </c>
      <c r="N1347" s="100"/>
      <c r="O1347" s="99"/>
      <c r="P1347" s="99"/>
      <c r="Q1347" s="99"/>
      <c r="R1347" s="99"/>
      <c r="S1347" s="99"/>
      <c r="T1347" s="99"/>
      <c r="U1347" s="99"/>
      <c r="V1347" s="99"/>
      <c r="W1347" s="99"/>
      <c r="X1347" s="99"/>
      <c r="Y1347" s="99"/>
    </row>
    <row r="1348" ht="15.75" customHeight="1">
      <c r="A1348" s="100" t="s">
        <v>1412</v>
      </c>
      <c r="B1348" s="100"/>
      <c r="C1348" s="100" t="s">
        <v>1464</v>
      </c>
      <c r="D1348" s="100">
        <v>411674.0</v>
      </c>
      <c r="E1348" s="100" t="s">
        <v>815</v>
      </c>
      <c r="F1348" s="102" t="s">
        <v>810</v>
      </c>
      <c r="G1348" s="100" t="s">
        <v>803</v>
      </c>
      <c r="H1348" s="100" t="s">
        <v>811</v>
      </c>
      <c r="I1348" s="103">
        <v>0.7708333333333334</v>
      </c>
      <c r="J1348" s="103">
        <v>0.8125</v>
      </c>
      <c r="K1348" s="100" t="s">
        <v>1461</v>
      </c>
      <c r="L1348" s="100" t="s">
        <v>1337</v>
      </c>
      <c r="N1348" s="100"/>
      <c r="O1348" s="99"/>
      <c r="P1348" s="99"/>
      <c r="Q1348" s="99"/>
      <c r="R1348" s="99"/>
      <c r="S1348" s="99"/>
      <c r="T1348" s="99"/>
      <c r="U1348" s="99"/>
      <c r="V1348" s="99"/>
      <c r="W1348" s="99"/>
      <c r="X1348" s="99"/>
      <c r="Y1348" s="99"/>
    </row>
    <row r="1349" ht="15.75" customHeight="1">
      <c r="A1349" s="100" t="s">
        <v>1412</v>
      </c>
      <c r="B1349" s="100"/>
      <c r="C1349" s="100" t="s">
        <v>1466</v>
      </c>
      <c r="D1349" s="100">
        <v>416377.0</v>
      </c>
      <c r="E1349" s="100" t="s">
        <v>815</v>
      </c>
      <c r="F1349" s="102" t="s">
        <v>810</v>
      </c>
      <c r="G1349" s="100" t="s">
        <v>803</v>
      </c>
      <c r="H1349" s="100" t="s">
        <v>811</v>
      </c>
      <c r="I1349" s="103">
        <v>0.7708333333333334</v>
      </c>
      <c r="J1349" s="103">
        <v>0.8125</v>
      </c>
      <c r="K1349" s="100" t="s">
        <v>1461</v>
      </c>
      <c r="L1349" s="100" t="s">
        <v>1337</v>
      </c>
      <c r="N1349" s="100"/>
      <c r="O1349" s="99"/>
      <c r="P1349" s="99"/>
      <c r="Q1349" s="99"/>
      <c r="R1349" s="99"/>
      <c r="S1349" s="99"/>
      <c r="T1349" s="99"/>
      <c r="U1349" s="99"/>
      <c r="V1349" s="99"/>
      <c r="W1349" s="99"/>
      <c r="X1349" s="99"/>
      <c r="Y1349" s="99"/>
    </row>
    <row r="1350" ht="15.75" customHeight="1">
      <c r="A1350" s="100" t="s">
        <v>1412</v>
      </c>
      <c r="B1350" s="100"/>
      <c r="C1350" s="100" t="s">
        <v>1470</v>
      </c>
      <c r="D1350" s="100">
        <v>416617.0</v>
      </c>
      <c r="E1350" s="100" t="s">
        <v>815</v>
      </c>
      <c r="F1350" s="102" t="s">
        <v>810</v>
      </c>
      <c r="G1350" s="100" t="s">
        <v>803</v>
      </c>
      <c r="H1350" s="100" t="s">
        <v>811</v>
      </c>
      <c r="I1350" s="103">
        <v>0.7708333333333334</v>
      </c>
      <c r="J1350" s="103">
        <v>0.8125</v>
      </c>
      <c r="K1350" s="100" t="s">
        <v>1461</v>
      </c>
      <c r="L1350" s="100" t="s">
        <v>1337</v>
      </c>
      <c r="N1350" s="100"/>
      <c r="O1350" s="99"/>
      <c r="P1350" s="99"/>
      <c r="Q1350" s="99"/>
      <c r="R1350" s="99"/>
      <c r="S1350" s="99"/>
      <c r="T1350" s="99"/>
      <c r="U1350" s="99"/>
      <c r="V1350" s="99"/>
      <c r="W1350" s="99"/>
      <c r="X1350" s="99"/>
      <c r="Y1350" s="99"/>
    </row>
    <row r="1351" ht="15.75" customHeight="1">
      <c r="A1351" s="100" t="s">
        <v>1412</v>
      </c>
      <c r="B1351" s="100"/>
      <c r="C1351" s="100" t="s">
        <v>1467</v>
      </c>
      <c r="D1351" s="100">
        <v>416293.0</v>
      </c>
      <c r="E1351" s="100" t="s">
        <v>815</v>
      </c>
      <c r="F1351" s="102" t="s">
        <v>810</v>
      </c>
      <c r="G1351" s="100" t="s">
        <v>803</v>
      </c>
      <c r="H1351" s="100" t="s">
        <v>811</v>
      </c>
      <c r="I1351" s="103">
        <v>0.8194444444444444</v>
      </c>
      <c r="J1351" s="103">
        <v>0.8611111111111112</v>
      </c>
      <c r="K1351" s="100" t="s">
        <v>1461</v>
      </c>
      <c r="L1351" s="100" t="s">
        <v>1337</v>
      </c>
      <c r="N1351" s="100"/>
      <c r="O1351" s="99"/>
      <c r="P1351" s="99"/>
      <c r="Q1351" s="99"/>
      <c r="R1351" s="99"/>
      <c r="S1351" s="99"/>
      <c r="T1351" s="99"/>
      <c r="U1351" s="99"/>
      <c r="V1351" s="99"/>
      <c r="W1351" s="99"/>
      <c r="X1351" s="99"/>
      <c r="Y1351" s="99"/>
    </row>
    <row r="1352" ht="15.75" customHeight="1">
      <c r="A1352" s="100" t="s">
        <v>1412</v>
      </c>
      <c r="B1352" s="100"/>
      <c r="C1352" s="100" t="s">
        <v>1471</v>
      </c>
      <c r="D1352" s="100">
        <v>416628.0</v>
      </c>
      <c r="E1352" s="100" t="s">
        <v>815</v>
      </c>
      <c r="F1352" s="102" t="s">
        <v>810</v>
      </c>
      <c r="G1352" s="100" t="s">
        <v>803</v>
      </c>
      <c r="H1352" s="100" t="s">
        <v>811</v>
      </c>
      <c r="I1352" s="103">
        <v>0.8194444444444444</v>
      </c>
      <c r="J1352" s="103">
        <v>0.8611111111111112</v>
      </c>
      <c r="K1352" s="100" t="s">
        <v>1461</v>
      </c>
      <c r="L1352" s="100" t="s">
        <v>1337</v>
      </c>
      <c r="N1352" s="100"/>
      <c r="O1352" s="99"/>
      <c r="P1352" s="99"/>
      <c r="Q1352" s="99"/>
      <c r="R1352" s="99"/>
      <c r="S1352" s="99"/>
      <c r="T1352" s="99"/>
      <c r="U1352" s="99"/>
      <c r="V1352" s="99"/>
      <c r="W1352" s="99"/>
      <c r="X1352" s="99"/>
      <c r="Y1352" s="99"/>
    </row>
    <row r="1353" ht="15.75" customHeight="1">
      <c r="A1353" s="100" t="s">
        <v>1412</v>
      </c>
      <c r="B1353" s="100"/>
      <c r="C1353" s="100" t="s">
        <v>1473</v>
      </c>
      <c r="D1353" s="100">
        <v>416609.0</v>
      </c>
      <c r="E1353" s="100" t="s">
        <v>815</v>
      </c>
      <c r="F1353" s="102" t="s">
        <v>810</v>
      </c>
      <c r="G1353" s="100" t="s">
        <v>803</v>
      </c>
      <c r="H1353" s="100" t="s">
        <v>811</v>
      </c>
      <c r="I1353" s="103">
        <v>0.8194444444444444</v>
      </c>
      <c r="J1353" s="103">
        <v>0.8611111111111112</v>
      </c>
      <c r="K1353" s="100" t="s">
        <v>1461</v>
      </c>
      <c r="L1353" s="100" t="s">
        <v>1337</v>
      </c>
      <c r="N1353" s="100"/>
      <c r="O1353" s="99"/>
      <c r="P1353" s="99"/>
      <c r="Q1353" s="99"/>
      <c r="R1353" s="99"/>
      <c r="S1353" s="99"/>
      <c r="T1353" s="99"/>
      <c r="U1353" s="99"/>
      <c r="V1353" s="99"/>
      <c r="W1353" s="99"/>
      <c r="X1353" s="99"/>
      <c r="Y1353" s="99"/>
    </row>
    <row r="1354" ht="15.75" customHeight="1">
      <c r="A1354" s="100" t="s">
        <v>1412</v>
      </c>
      <c r="B1354" s="100"/>
      <c r="C1354" s="100" t="s">
        <v>1469</v>
      </c>
      <c r="D1354" s="100">
        <v>416683.0</v>
      </c>
      <c r="E1354" s="100" t="s">
        <v>815</v>
      </c>
      <c r="F1354" s="102" t="s">
        <v>810</v>
      </c>
      <c r="G1354" s="100" t="s">
        <v>803</v>
      </c>
      <c r="H1354" s="100" t="s">
        <v>811</v>
      </c>
      <c r="I1354" s="103">
        <v>0.8194444444444444</v>
      </c>
      <c r="J1354" s="103">
        <v>0.8611111111111112</v>
      </c>
      <c r="K1354" s="100" t="s">
        <v>1461</v>
      </c>
      <c r="L1354" s="100" t="s">
        <v>1337</v>
      </c>
      <c r="M1354" s="100" t="s">
        <v>1479</v>
      </c>
      <c r="N1354" s="100"/>
      <c r="O1354" s="99"/>
      <c r="P1354" s="99"/>
      <c r="Q1354" s="99"/>
      <c r="R1354" s="99"/>
      <c r="S1354" s="99"/>
      <c r="T1354" s="99"/>
      <c r="U1354" s="99"/>
      <c r="V1354" s="99"/>
      <c r="W1354" s="99"/>
      <c r="X1354" s="99"/>
      <c r="Y1354" s="99"/>
    </row>
    <row r="1355" ht="15.75" customHeight="1">
      <c r="A1355" s="100" t="s">
        <v>1412</v>
      </c>
      <c r="B1355" s="100"/>
      <c r="C1355" s="100" t="s">
        <v>1480</v>
      </c>
      <c r="D1355" s="100">
        <v>416530.0</v>
      </c>
      <c r="E1355" s="100" t="s">
        <v>1100</v>
      </c>
      <c r="F1355" s="102" t="s">
        <v>837</v>
      </c>
      <c r="G1355" s="100" t="s">
        <v>799</v>
      </c>
      <c r="H1355" s="100" t="s">
        <v>838</v>
      </c>
      <c r="I1355" s="103">
        <v>0.6458333333333334</v>
      </c>
      <c r="J1355" s="103">
        <v>0.6875</v>
      </c>
      <c r="K1355" s="100" t="s">
        <v>1458</v>
      </c>
      <c r="L1355" s="100" t="s">
        <v>1337</v>
      </c>
      <c r="M1355" s="100" t="s">
        <v>1481</v>
      </c>
      <c r="N1355" s="100"/>
      <c r="O1355" s="99"/>
      <c r="P1355" s="99"/>
      <c r="Q1355" s="99"/>
      <c r="R1355" s="99"/>
      <c r="S1355" s="99"/>
      <c r="T1355" s="99"/>
      <c r="U1355" s="99"/>
      <c r="V1355" s="99"/>
      <c r="W1355" s="99"/>
      <c r="X1355" s="99"/>
      <c r="Y1355" s="99"/>
    </row>
    <row r="1356" ht="15.75" customHeight="1">
      <c r="A1356" s="100" t="s">
        <v>1412</v>
      </c>
      <c r="B1356" s="100"/>
      <c r="C1356" s="100" t="s">
        <v>1482</v>
      </c>
      <c r="D1356" s="100">
        <v>411260.0</v>
      </c>
      <c r="E1356" s="100" t="s">
        <v>1483</v>
      </c>
      <c r="F1356" s="102" t="s">
        <v>821</v>
      </c>
      <c r="G1356" s="100" t="s">
        <v>799</v>
      </c>
      <c r="H1356" s="100" t="s">
        <v>822</v>
      </c>
      <c r="I1356" s="103">
        <v>0.3958333333333333</v>
      </c>
      <c r="J1356" s="103">
        <v>0.4375</v>
      </c>
      <c r="K1356" s="100" t="s">
        <v>1458</v>
      </c>
      <c r="L1356" s="100" t="s">
        <v>1337</v>
      </c>
      <c r="N1356" s="100"/>
      <c r="O1356" s="99"/>
      <c r="P1356" s="99"/>
      <c r="Q1356" s="99"/>
      <c r="R1356" s="99"/>
      <c r="S1356" s="99"/>
      <c r="T1356" s="99"/>
      <c r="U1356" s="99"/>
      <c r="V1356" s="99"/>
      <c r="W1356" s="99"/>
      <c r="X1356" s="99"/>
      <c r="Y1356" s="99"/>
    </row>
    <row r="1357" ht="15.75" customHeight="1">
      <c r="A1357" s="100" t="s">
        <v>1412</v>
      </c>
      <c r="B1357" s="100"/>
      <c r="C1357" s="100" t="s">
        <v>1484</v>
      </c>
      <c r="D1357" s="100">
        <v>411336.0</v>
      </c>
      <c r="E1357" s="100" t="s">
        <v>1485</v>
      </c>
      <c r="F1357" s="102" t="s">
        <v>821</v>
      </c>
      <c r="G1357" s="100" t="s">
        <v>799</v>
      </c>
      <c r="H1357" s="100" t="s">
        <v>822</v>
      </c>
      <c r="I1357" s="103">
        <v>0.4444444444444444</v>
      </c>
      <c r="J1357" s="103">
        <v>0.4861111111111111</v>
      </c>
      <c r="K1357" s="100" t="s">
        <v>1458</v>
      </c>
      <c r="L1357" s="100" t="s">
        <v>1337</v>
      </c>
      <c r="N1357" s="100"/>
      <c r="O1357" s="99"/>
      <c r="P1357" s="99"/>
      <c r="Q1357" s="99"/>
      <c r="R1357" s="99"/>
      <c r="S1357" s="99"/>
      <c r="T1357" s="99"/>
      <c r="U1357" s="99"/>
      <c r="V1357" s="99"/>
      <c r="W1357" s="99"/>
      <c r="X1357" s="99"/>
      <c r="Y1357" s="99"/>
    </row>
    <row r="1358" ht="15.75" customHeight="1">
      <c r="A1358" s="100" t="s">
        <v>1412</v>
      </c>
      <c r="B1358" s="100"/>
      <c r="C1358" s="100" t="s">
        <v>1484</v>
      </c>
      <c r="D1358" s="100">
        <v>411340.0</v>
      </c>
      <c r="E1358" s="100" t="s">
        <v>1485</v>
      </c>
      <c r="F1358" s="102" t="s">
        <v>821</v>
      </c>
      <c r="G1358" s="100" t="s">
        <v>799</v>
      </c>
      <c r="H1358" s="100" t="s">
        <v>822</v>
      </c>
      <c r="I1358" s="103">
        <v>0.6666666666666666</v>
      </c>
      <c r="J1358" s="103">
        <v>0.7083333333333334</v>
      </c>
      <c r="K1358" s="100" t="s">
        <v>1458</v>
      </c>
      <c r="L1358" s="100" t="s">
        <v>1337</v>
      </c>
      <c r="N1358" s="100"/>
      <c r="O1358" s="99"/>
      <c r="P1358" s="99"/>
      <c r="Q1358" s="99"/>
      <c r="R1358" s="99"/>
      <c r="S1358" s="99"/>
      <c r="T1358" s="99"/>
      <c r="U1358" s="99"/>
      <c r="V1358" s="99"/>
      <c r="W1358" s="99"/>
      <c r="X1358" s="99"/>
      <c r="Y1358" s="99"/>
    </row>
    <row r="1359" ht="15.75" customHeight="1">
      <c r="A1359" s="100" t="s">
        <v>1412</v>
      </c>
      <c r="B1359" s="100"/>
      <c r="C1359" s="100" t="s">
        <v>1484</v>
      </c>
      <c r="D1359" s="100">
        <v>411548.0</v>
      </c>
      <c r="E1359" s="100" t="s">
        <v>1485</v>
      </c>
      <c r="F1359" s="102" t="s">
        <v>821</v>
      </c>
      <c r="G1359" s="100" t="s">
        <v>799</v>
      </c>
      <c r="H1359" s="100" t="s">
        <v>822</v>
      </c>
      <c r="I1359" s="103">
        <v>0.7152777777777778</v>
      </c>
      <c r="J1359" s="103">
        <v>0.7569444444444444</v>
      </c>
      <c r="K1359" s="100" t="s">
        <v>1458</v>
      </c>
      <c r="L1359" s="100" t="s">
        <v>1337</v>
      </c>
      <c r="N1359" s="100"/>
      <c r="O1359" s="99"/>
      <c r="P1359" s="99"/>
      <c r="Q1359" s="99"/>
      <c r="R1359" s="99"/>
      <c r="S1359" s="99"/>
      <c r="T1359" s="99"/>
      <c r="U1359" s="99"/>
      <c r="V1359" s="99"/>
      <c r="W1359" s="99"/>
      <c r="X1359" s="99"/>
      <c r="Y1359" s="99"/>
    </row>
    <row r="1360" ht="15.75" customHeight="1">
      <c r="A1360" s="100" t="s">
        <v>1412</v>
      </c>
      <c r="B1360" s="100"/>
      <c r="C1360" s="100" t="s">
        <v>1482</v>
      </c>
      <c r="D1360" s="100">
        <v>411268.0</v>
      </c>
      <c r="E1360" s="100" t="s">
        <v>1483</v>
      </c>
      <c r="F1360" s="102" t="s">
        <v>827</v>
      </c>
      <c r="G1360" s="100" t="s">
        <v>799</v>
      </c>
      <c r="H1360" s="100" t="s">
        <v>828</v>
      </c>
      <c r="I1360" s="103">
        <v>0.7152777777777778</v>
      </c>
      <c r="J1360" s="103">
        <v>0.7569444444444444</v>
      </c>
      <c r="K1360" s="100" t="s">
        <v>1458</v>
      </c>
      <c r="L1360" s="100" t="s">
        <v>1337</v>
      </c>
      <c r="N1360" s="100"/>
      <c r="O1360" s="99"/>
      <c r="P1360" s="99"/>
      <c r="Q1360" s="99"/>
      <c r="R1360" s="99"/>
      <c r="S1360" s="99"/>
      <c r="T1360" s="99"/>
      <c r="U1360" s="99"/>
      <c r="V1360" s="99"/>
      <c r="W1360" s="99"/>
      <c r="X1360" s="99"/>
      <c r="Y1360" s="99"/>
    </row>
    <row r="1361" ht="15.75" customHeight="1">
      <c r="A1361" s="100" t="s">
        <v>1412</v>
      </c>
      <c r="B1361" s="100"/>
      <c r="C1361" s="100" t="s">
        <v>1484</v>
      </c>
      <c r="D1361" s="100">
        <v>411344.0</v>
      </c>
      <c r="E1361" s="100" t="s">
        <v>1485</v>
      </c>
      <c r="F1361" s="102" t="s">
        <v>831</v>
      </c>
      <c r="G1361" s="100" t="s">
        <v>799</v>
      </c>
      <c r="H1361" s="100" t="s">
        <v>832</v>
      </c>
      <c r="I1361" s="103">
        <v>0.6666666666666666</v>
      </c>
      <c r="J1361" s="103">
        <v>0.7083333333333334</v>
      </c>
      <c r="K1361" s="100" t="s">
        <v>1458</v>
      </c>
      <c r="L1361" s="100" t="s">
        <v>1337</v>
      </c>
      <c r="N1361" s="100"/>
      <c r="O1361" s="99"/>
      <c r="P1361" s="99"/>
      <c r="Q1361" s="99"/>
      <c r="R1361" s="99"/>
      <c r="S1361" s="99"/>
      <c r="T1361" s="99"/>
      <c r="U1361" s="99"/>
      <c r="V1361" s="99"/>
      <c r="W1361" s="99"/>
      <c r="X1361" s="99"/>
      <c r="Y1361" s="99"/>
    </row>
    <row r="1362" ht="15.75" customHeight="1">
      <c r="A1362" s="100" t="s">
        <v>1412</v>
      </c>
      <c r="B1362" s="100"/>
      <c r="C1362" s="100" t="s">
        <v>1484</v>
      </c>
      <c r="D1362" s="100">
        <v>411347.0</v>
      </c>
      <c r="E1362" s="100" t="s">
        <v>1485</v>
      </c>
      <c r="F1362" s="102" t="s">
        <v>831</v>
      </c>
      <c r="G1362" s="100" t="s">
        <v>799</v>
      </c>
      <c r="H1362" s="100" t="s">
        <v>832</v>
      </c>
      <c r="I1362" s="103">
        <v>0.7152777777777778</v>
      </c>
      <c r="J1362" s="103">
        <v>0.7569444444444444</v>
      </c>
      <c r="K1362" s="100" t="s">
        <v>1458</v>
      </c>
      <c r="L1362" s="100" t="s">
        <v>1337</v>
      </c>
      <c r="N1362" s="100"/>
      <c r="O1362" s="99"/>
      <c r="P1362" s="99"/>
      <c r="Q1362" s="99"/>
      <c r="R1362" s="99"/>
      <c r="S1362" s="99"/>
      <c r="T1362" s="99"/>
      <c r="U1362" s="99"/>
      <c r="V1362" s="99"/>
      <c r="W1362" s="99"/>
      <c r="X1362" s="99"/>
      <c r="Y1362" s="99"/>
    </row>
    <row r="1363" ht="15.75" customHeight="1">
      <c r="A1363" s="100" t="s">
        <v>1412</v>
      </c>
      <c r="B1363" s="100"/>
      <c r="C1363" s="100" t="s">
        <v>1482</v>
      </c>
      <c r="D1363" s="100">
        <v>411283.0</v>
      </c>
      <c r="E1363" s="100" t="s">
        <v>1483</v>
      </c>
      <c r="F1363" s="102" t="s">
        <v>831</v>
      </c>
      <c r="G1363" s="100" t="s">
        <v>799</v>
      </c>
      <c r="H1363" s="100" t="s">
        <v>832</v>
      </c>
      <c r="I1363" s="103">
        <v>0.7638888888888888</v>
      </c>
      <c r="J1363" s="103">
        <v>0.8055555555555556</v>
      </c>
      <c r="K1363" s="100" t="s">
        <v>1458</v>
      </c>
      <c r="L1363" s="100" t="s">
        <v>1337</v>
      </c>
      <c r="N1363" s="100"/>
      <c r="O1363" s="99"/>
      <c r="P1363" s="99"/>
      <c r="Q1363" s="99"/>
      <c r="R1363" s="99"/>
      <c r="S1363" s="99"/>
      <c r="T1363" s="99"/>
      <c r="U1363" s="99"/>
      <c r="V1363" s="99"/>
      <c r="W1363" s="99"/>
      <c r="X1363" s="99"/>
      <c r="Y1363" s="99"/>
    </row>
    <row r="1364" ht="15.75" customHeight="1">
      <c r="A1364" s="100" t="s">
        <v>1412</v>
      </c>
      <c r="B1364" s="100"/>
      <c r="C1364" s="100" t="s">
        <v>1484</v>
      </c>
      <c r="D1364" s="100">
        <v>411551.0</v>
      </c>
      <c r="E1364" s="100" t="s">
        <v>1485</v>
      </c>
      <c r="F1364" s="102" t="s">
        <v>833</v>
      </c>
      <c r="G1364" s="100" t="s">
        <v>799</v>
      </c>
      <c r="H1364" s="100" t="s">
        <v>834</v>
      </c>
      <c r="I1364" s="103">
        <v>0.6666666666666666</v>
      </c>
      <c r="J1364" s="103">
        <v>0.7083333333333334</v>
      </c>
      <c r="K1364" s="100" t="s">
        <v>1458</v>
      </c>
      <c r="L1364" s="100" t="s">
        <v>1337</v>
      </c>
      <c r="N1364" s="100"/>
      <c r="O1364" s="99"/>
      <c r="P1364" s="99"/>
      <c r="Q1364" s="99"/>
      <c r="R1364" s="99"/>
      <c r="S1364" s="99"/>
      <c r="T1364" s="99"/>
      <c r="U1364" s="99"/>
      <c r="V1364" s="99"/>
      <c r="W1364" s="99"/>
      <c r="X1364" s="99"/>
      <c r="Y1364" s="99"/>
    </row>
    <row r="1365" ht="15.75" customHeight="1">
      <c r="A1365" s="100" t="s">
        <v>1412</v>
      </c>
      <c r="B1365" s="100"/>
      <c r="C1365" s="100" t="s">
        <v>1484</v>
      </c>
      <c r="D1365" s="100">
        <v>411352.0</v>
      </c>
      <c r="E1365" s="100" t="s">
        <v>1485</v>
      </c>
      <c r="F1365" s="102" t="s">
        <v>833</v>
      </c>
      <c r="G1365" s="100" t="s">
        <v>799</v>
      </c>
      <c r="H1365" s="100" t="s">
        <v>834</v>
      </c>
      <c r="I1365" s="103">
        <v>0.7638888888888888</v>
      </c>
      <c r="J1365" s="103">
        <v>0.8055555555555556</v>
      </c>
      <c r="K1365" s="100" t="s">
        <v>1458</v>
      </c>
      <c r="L1365" s="100" t="s">
        <v>1337</v>
      </c>
      <c r="N1365" s="100"/>
      <c r="O1365" s="99"/>
      <c r="P1365" s="99"/>
      <c r="Q1365" s="99"/>
      <c r="R1365" s="99"/>
      <c r="S1365" s="99"/>
      <c r="T1365" s="99"/>
      <c r="U1365" s="99"/>
      <c r="V1365" s="99"/>
      <c r="W1365" s="99"/>
      <c r="X1365" s="99"/>
      <c r="Y1365" s="99"/>
    </row>
    <row r="1366" ht="15.75" customHeight="1">
      <c r="A1366" s="100" t="s">
        <v>1412</v>
      </c>
      <c r="B1366" s="100"/>
      <c r="C1366" s="100" t="s">
        <v>1482</v>
      </c>
      <c r="D1366" s="100">
        <v>411292.0</v>
      </c>
      <c r="E1366" s="100" t="s">
        <v>1483</v>
      </c>
      <c r="F1366" s="102" t="s">
        <v>798</v>
      </c>
      <c r="G1366" s="100" t="s">
        <v>799</v>
      </c>
      <c r="H1366" s="100" t="s">
        <v>800</v>
      </c>
      <c r="I1366" s="103">
        <v>0.375</v>
      </c>
      <c r="J1366" s="103">
        <v>0.4166666666666667</v>
      </c>
      <c r="K1366" s="100" t="s">
        <v>1458</v>
      </c>
      <c r="L1366" s="100" t="s">
        <v>1337</v>
      </c>
      <c r="N1366" s="100"/>
      <c r="O1366" s="99"/>
      <c r="P1366" s="99"/>
      <c r="Q1366" s="99"/>
      <c r="R1366" s="99"/>
      <c r="S1366" s="99"/>
      <c r="T1366" s="99"/>
      <c r="U1366" s="99"/>
      <c r="V1366" s="99"/>
      <c r="W1366" s="99"/>
      <c r="X1366" s="99"/>
      <c r="Y1366" s="99"/>
    </row>
    <row r="1367" ht="15.75" customHeight="1">
      <c r="A1367" s="100" t="s">
        <v>1412</v>
      </c>
      <c r="B1367" s="100"/>
      <c r="C1367" s="100" t="s">
        <v>1482</v>
      </c>
      <c r="D1367" s="100">
        <v>411288.0</v>
      </c>
      <c r="E1367" s="100" t="s">
        <v>1483</v>
      </c>
      <c r="F1367" s="102" t="s">
        <v>798</v>
      </c>
      <c r="G1367" s="100" t="s">
        <v>799</v>
      </c>
      <c r="H1367" s="100" t="s">
        <v>800</v>
      </c>
      <c r="I1367" s="103">
        <v>0.4236111111111111</v>
      </c>
      <c r="J1367" s="103">
        <v>0.4652777777777778</v>
      </c>
      <c r="K1367" s="100" t="s">
        <v>1458</v>
      </c>
      <c r="L1367" s="100" t="s">
        <v>1337</v>
      </c>
      <c r="N1367" s="100"/>
      <c r="O1367" s="99"/>
      <c r="P1367" s="99"/>
      <c r="Q1367" s="99"/>
      <c r="R1367" s="99"/>
      <c r="S1367" s="99"/>
      <c r="T1367" s="99"/>
      <c r="U1367" s="99"/>
      <c r="V1367" s="99"/>
      <c r="W1367" s="99"/>
      <c r="X1367" s="99"/>
      <c r="Y1367" s="99"/>
    </row>
    <row r="1368" ht="15.75" customHeight="1">
      <c r="A1368" s="100" t="s">
        <v>1412</v>
      </c>
      <c r="B1368" s="100"/>
      <c r="C1368" s="100" t="s">
        <v>1484</v>
      </c>
      <c r="D1368" s="100">
        <v>411361.0</v>
      </c>
      <c r="E1368" s="100" t="s">
        <v>1485</v>
      </c>
      <c r="F1368" s="102" t="s">
        <v>798</v>
      </c>
      <c r="G1368" s="100" t="s">
        <v>799</v>
      </c>
      <c r="H1368" s="100" t="s">
        <v>800</v>
      </c>
      <c r="I1368" s="103">
        <v>0.4722222222222222</v>
      </c>
      <c r="J1368" s="103">
        <v>0.5138888888888888</v>
      </c>
      <c r="K1368" s="100" t="s">
        <v>1458</v>
      </c>
      <c r="L1368" s="100" t="s">
        <v>1337</v>
      </c>
      <c r="N1368" s="100"/>
      <c r="O1368" s="99"/>
      <c r="P1368" s="99"/>
      <c r="Q1368" s="99"/>
      <c r="R1368" s="99"/>
      <c r="S1368" s="99"/>
      <c r="T1368" s="99"/>
      <c r="U1368" s="99"/>
      <c r="V1368" s="99"/>
      <c r="W1368" s="99"/>
      <c r="X1368" s="99"/>
      <c r="Y1368" s="99"/>
    </row>
    <row r="1369" ht="15.75" customHeight="1">
      <c r="A1369" s="100" t="s">
        <v>1412</v>
      </c>
      <c r="B1369" s="100"/>
      <c r="C1369" s="100" t="s">
        <v>1484</v>
      </c>
      <c r="D1369" s="100">
        <v>411366.0</v>
      </c>
      <c r="E1369" s="100" t="s">
        <v>1485</v>
      </c>
      <c r="F1369" s="102" t="s">
        <v>798</v>
      </c>
      <c r="G1369" s="100" t="s">
        <v>799</v>
      </c>
      <c r="H1369" s="100" t="s">
        <v>800</v>
      </c>
      <c r="I1369" s="103">
        <v>0.5902777777777778</v>
      </c>
      <c r="J1369" s="103">
        <v>0.6319444444444444</v>
      </c>
      <c r="K1369" s="100" t="s">
        <v>1458</v>
      </c>
      <c r="L1369" s="100" t="s">
        <v>1337</v>
      </c>
      <c r="N1369" s="100"/>
      <c r="O1369" s="99"/>
      <c r="P1369" s="99"/>
      <c r="Q1369" s="99"/>
      <c r="R1369" s="99"/>
      <c r="S1369" s="99"/>
      <c r="T1369" s="99"/>
      <c r="U1369" s="99"/>
      <c r="V1369" s="99"/>
      <c r="W1369" s="99"/>
      <c r="X1369" s="99"/>
      <c r="Y1369" s="99"/>
    </row>
    <row r="1370" ht="15.75" customHeight="1">
      <c r="A1370" s="100" t="s">
        <v>1412</v>
      </c>
      <c r="B1370" s="100"/>
      <c r="C1370" s="100" t="s">
        <v>1482</v>
      </c>
      <c r="D1370" s="100">
        <v>411297.0</v>
      </c>
      <c r="E1370" s="100" t="s">
        <v>1483</v>
      </c>
      <c r="F1370" s="102" t="s">
        <v>798</v>
      </c>
      <c r="G1370" s="100" t="s">
        <v>799</v>
      </c>
      <c r="H1370" s="100" t="s">
        <v>800</v>
      </c>
      <c r="I1370" s="103">
        <v>0.6388888888888888</v>
      </c>
      <c r="J1370" s="103">
        <v>0.6805555555555556</v>
      </c>
      <c r="K1370" s="100" t="s">
        <v>1458</v>
      </c>
      <c r="L1370" s="100" t="s">
        <v>1337</v>
      </c>
      <c r="N1370" s="100"/>
      <c r="O1370" s="99"/>
      <c r="P1370" s="99"/>
      <c r="Q1370" s="99"/>
      <c r="R1370" s="99"/>
      <c r="S1370" s="99"/>
      <c r="T1370" s="99"/>
      <c r="U1370" s="99"/>
      <c r="V1370" s="99"/>
      <c r="W1370" s="99"/>
      <c r="X1370" s="99"/>
      <c r="Y1370" s="99"/>
    </row>
    <row r="1371" ht="15.75" customHeight="1">
      <c r="A1371" s="100" t="s">
        <v>1412</v>
      </c>
      <c r="B1371" s="100"/>
      <c r="C1371" s="100" t="s">
        <v>1484</v>
      </c>
      <c r="D1371" s="100">
        <v>411371.0</v>
      </c>
      <c r="E1371" s="100" t="s">
        <v>1485</v>
      </c>
      <c r="F1371" s="102" t="s">
        <v>837</v>
      </c>
      <c r="G1371" s="100" t="s">
        <v>799</v>
      </c>
      <c r="H1371" s="100" t="s">
        <v>838</v>
      </c>
      <c r="I1371" s="103">
        <v>0.375</v>
      </c>
      <c r="J1371" s="103">
        <v>0.4166666666666667</v>
      </c>
      <c r="K1371" s="100" t="s">
        <v>1458</v>
      </c>
      <c r="L1371" s="100" t="s">
        <v>1337</v>
      </c>
      <c r="N1371" s="100"/>
      <c r="O1371" s="99"/>
      <c r="P1371" s="99"/>
      <c r="Q1371" s="99"/>
      <c r="R1371" s="99"/>
      <c r="S1371" s="99"/>
      <c r="T1371" s="99"/>
      <c r="U1371" s="99"/>
      <c r="V1371" s="99"/>
      <c r="W1371" s="99"/>
      <c r="X1371" s="99"/>
      <c r="Y1371" s="99"/>
    </row>
    <row r="1372" ht="15.75" customHeight="1">
      <c r="A1372" s="100" t="s">
        <v>1412</v>
      </c>
      <c r="B1372" s="100"/>
      <c r="C1372" s="100" t="s">
        <v>1482</v>
      </c>
      <c r="D1372" s="100">
        <v>411301.0</v>
      </c>
      <c r="E1372" s="100" t="s">
        <v>1483</v>
      </c>
      <c r="F1372" s="102" t="s">
        <v>837</v>
      </c>
      <c r="G1372" s="100" t="s">
        <v>799</v>
      </c>
      <c r="H1372" s="100" t="s">
        <v>838</v>
      </c>
      <c r="I1372" s="103">
        <v>0.4236111111111111</v>
      </c>
      <c r="J1372" s="103">
        <v>0.4652777777777778</v>
      </c>
      <c r="K1372" s="100" t="s">
        <v>1458</v>
      </c>
      <c r="L1372" s="100" t="s">
        <v>1337</v>
      </c>
      <c r="N1372" s="100"/>
      <c r="O1372" s="99"/>
      <c r="P1372" s="99"/>
      <c r="Q1372" s="99"/>
      <c r="R1372" s="99"/>
      <c r="S1372" s="99"/>
      <c r="T1372" s="99"/>
      <c r="U1372" s="99"/>
      <c r="V1372" s="99"/>
      <c r="W1372" s="99"/>
      <c r="X1372" s="99"/>
      <c r="Y1372" s="99"/>
    </row>
    <row r="1373" ht="15.75" customHeight="1">
      <c r="A1373" s="100" t="s">
        <v>1412</v>
      </c>
      <c r="B1373" s="100"/>
      <c r="C1373" s="100" t="s">
        <v>1484</v>
      </c>
      <c r="D1373" s="100">
        <v>411374.0</v>
      </c>
      <c r="E1373" s="100" t="s">
        <v>1485</v>
      </c>
      <c r="F1373" s="102" t="s">
        <v>837</v>
      </c>
      <c r="G1373" s="100" t="s">
        <v>799</v>
      </c>
      <c r="H1373" s="100" t="s">
        <v>838</v>
      </c>
      <c r="I1373" s="103">
        <v>0.4722222222222222</v>
      </c>
      <c r="J1373" s="103">
        <v>0.5138888888888888</v>
      </c>
      <c r="K1373" s="100" t="s">
        <v>1458</v>
      </c>
      <c r="L1373" s="100" t="s">
        <v>1337</v>
      </c>
      <c r="N1373" s="100"/>
      <c r="O1373" s="99"/>
      <c r="P1373" s="99"/>
      <c r="Q1373" s="99"/>
      <c r="R1373" s="99"/>
      <c r="S1373" s="99"/>
      <c r="T1373" s="99"/>
      <c r="U1373" s="99"/>
      <c r="V1373" s="99"/>
      <c r="W1373" s="99"/>
      <c r="X1373" s="99"/>
      <c r="Y1373" s="99"/>
    </row>
    <row r="1374" ht="15.75" customHeight="1">
      <c r="A1374" s="100" t="s">
        <v>1412</v>
      </c>
      <c r="B1374" s="100"/>
      <c r="C1374" s="100" t="s">
        <v>1482</v>
      </c>
      <c r="D1374" s="100">
        <v>411309.0</v>
      </c>
      <c r="E1374" s="100" t="s">
        <v>1483</v>
      </c>
      <c r="F1374" s="102" t="s">
        <v>837</v>
      </c>
      <c r="G1374" s="100" t="s">
        <v>799</v>
      </c>
      <c r="H1374" s="100" t="s">
        <v>838</v>
      </c>
      <c r="I1374" s="103">
        <v>0.5416666666666666</v>
      </c>
      <c r="J1374" s="103">
        <v>0.5833333333333334</v>
      </c>
      <c r="K1374" s="100" t="s">
        <v>1458</v>
      </c>
      <c r="L1374" s="100" t="s">
        <v>1337</v>
      </c>
      <c r="N1374" s="100"/>
      <c r="O1374" s="99"/>
      <c r="P1374" s="99"/>
      <c r="Q1374" s="99"/>
      <c r="R1374" s="99"/>
      <c r="S1374" s="99"/>
      <c r="T1374" s="99"/>
      <c r="U1374" s="99"/>
      <c r="V1374" s="99"/>
      <c r="W1374" s="99"/>
      <c r="X1374" s="99"/>
      <c r="Y1374" s="99"/>
    </row>
    <row r="1375" ht="15.75" customHeight="1">
      <c r="A1375" s="100" t="s">
        <v>1412</v>
      </c>
      <c r="B1375" s="100"/>
      <c r="C1375" s="100" t="s">
        <v>1484</v>
      </c>
      <c r="D1375" s="100">
        <v>411377.0</v>
      </c>
      <c r="E1375" s="100" t="s">
        <v>1485</v>
      </c>
      <c r="F1375" s="102" t="s">
        <v>837</v>
      </c>
      <c r="G1375" s="100" t="s">
        <v>799</v>
      </c>
      <c r="H1375" s="100" t="s">
        <v>838</v>
      </c>
      <c r="I1375" s="103">
        <v>0.5902777777777778</v>
      </c>
      <c r="J1375" s="103">
        <v>0.6319444444444444</v>
      </c>
      <c r="K1375" s="100" t="s">
        <v>1458</v>
      </c>
      <c r="L1375" s="100" t="s">
        <v>1337</v>
      </c>
      <c r="N1375" s="100"/>
      <c r="O1375" s="99"/>
      <c r="P1375" s="99"/>
      <c r="Q1375" s="99"/>
      <c r="R1375" s="99"/>
      <c r="S1375" s="99"/>
      <c r="T1375" s="99"/>
      <c r="U1375" s="99"/>
      <c r="V1375" s="99"/>
      <c r="W1375" s="99"/>
      <c r="X1375" s="99"/>
      <c r="Y1375" s="99"/>
    </row>
    <row r="1376" ht="15.75" customHeight="1">
      <c r="A1376" s="100" t="s">
        <v>1412</v>
      </c>
      <c r="B1376" s="100"/>
      <c r="C1376" s="100" t="s">
        <v>1484</v>
      </c>
      <c r="D1376" s="100">
        <v>411539.0</v>
      </c>
      <c r="E1376" s="100" t="s">
        <v>1485</v>
      </c>
      <c r="F1376" s="102" t="s">
        <v>810</v>
      </c>
      <c r="G1376" s="100" t="s">
        <v>803</v>
      </c>
      <c r="H1376" s="100" t="s">
        <v>811</v>
      </c>
      <c r="I1376" s="103">
        <v>0.6666666666666666</v>
      </c>
      <c r="J1376" s="103">
        <v>0.7083333333333334</v>
      </c>
      <c r="K1376" s="100" t="s">
        <v>1461</v>
      </c>
      <c r="L1376" s="100" t="s">
        <v>1337</v>
      </c>
      <c r="N1376" s="100"/>
      <c r="O1376" s="99"/>
      <c r="P1376" s="99"/>
      <c r="Q1376" s="99"/>
      <c r="R1376" s="99"/>
      <c r="S1376" s="99"/>
      <c r="T1376" s="99"/>
      <c r="U1376" s="99"/>
      <c r="V1376" s="99"/>
      <c r="W1376" s="99"/>
      <c r="X1376" s="99"/>
      <c r="Y1376" s="99"/>
    </row>
    <row r="1377" ht="15.75" customHeight="1">
      <c r="A1377" s="100" t="s">
        <v>1412</v>
      </c>
      <c r="B1377" s="100"/>
      <c r="C1377" s="100" t="s">
        <v>1482</v>
      </c>
      <c r="D1377" s="100">
        <v>411255.0</v>
      </c>
      <c r="E1377" s="100" t="s">
        <v>1483</v>
      </c>
      <c r="F1377" s="102" t="s">
        <v>810</v>
      </c>
      <c r="G1377" s="100" t="s">
        <v>803</v>
      </c>
      <c r="H1377" s="100" t="s">
        <v>811</v>
      </c>
      <c r="I1377" s="103">
        <v>0.6666666666666666</v>
      </c>
      <c r="J1377" s="103">
        <v>0.7083333333333334</v>
      </c>
      <c r="K1377" s="100" t="s">
        <v>1461</v>
      </c>
      <c r="L1377" s="100" t="s">
        <v>1337</v>
      </c>
      <c r="N1377" s="100"/>
      <c r="O1377" s="99"/>
      <c r="P1377" s="99"/>
      <c r="Q1377" s="99"/>
      <c r="R1377" s="99"/>
      <c r="S1377" s="99"/>
      <c r="T1377" s="99"/>
      <c r="U1377" s="99"/>
      <c r="V1377" s="99"/>
      <c r="W1377" s="99"/>
      <c r="X1377" s="99"/>
      <c r="Y1377" s="99"/>
    </row>
    <row r="1378" ht="15.75" customHeight="1">
      <c r="A1378" s="100" t="s">
        <v>1412</v>
      </c>
      <c r="B1378" s="100"/>
      <c r="C1378" s="100" t="s">
        <v>1484</v>
      </c>
      <c r="D1378" s="100">
        <v>411333.0</v>
      </c>
      <c r="E1378" s="100" t="s">
        <v>1485</v>
      </c>
      <c r="F1378" s="102" t="s">
        <v>810</v>
      </c>
      <c r="G1378" s="100" t="s">
        <v>803</v>
      </c>
      <c r="H1378" s="100" t="s">
        <v>811</v>
      </c>
      <c r="I1378" s="103">
        <v>0.7152777777777778</v>
      </c>
      <c r="J1378" s="103">
        <v>0.7569444444444444</v>
      </c>
      <c r="K1378" s="100" t="s">
        <v>1461</v>
      </c>
      <c r="L1378" s="100" t="s">
        <v>1337</v>
      </c>
      <c r="M1378" s="100" t="s">
        <v>1486</v>
      </c>
      <c r="O1378" s="99"/>
      <c r="P1378" s="99"/>
      <c r="Q1378" s="99"/>
      <c r="R1378" s="99"/>
      <c r="S1378" s="99"/>
      <c r="T1378" s="99"/>
      <c r="U1378" s="99"/>
      <c r="V1378" s="99"/>
      <c r="W1378" s="99"/>
      <c r="X1378" s="99"/>
      <c r="Y1378" s="99"/>
    </row>
    <row r="1379" ht="15.75" customHeight="1">
      <c r="A1379" s="100" t="s">
        <v>1412</v>
      </c>
      <c r="B1379" s="100"/>
      <c r="C1379" s="100" t="s">
        <v>1487</v>
      </c>
      <c r="D1379" s="100">
        <v>417952.0</v>
      </c>
      <c r="E1379" s="100" t="s">
        <v>908</v>
      </c>
      <c r="F1379" s="102" t="s">
        <v>865</v>
      </c>
      <c r="G1379" s="100" t="s">
        <v>866</v>
      </c>
      <c r="H1379" s="100" t="s">
        <v>822</v>
      </c>
      <c r="I1379" s="103">
        <v>0.6666666666666666</v>
      </c>
      <c r="J1379" s="103">
        <v>0.7083333333333334</v>
      </c>
      <c r="K1379" s="100" t="s">
        <v>1488</v>
      </c>
      <c r="L1379" s="100" t="s">
        <v>1340</v>
      </c>
      <c r="M1379" s="100" t="s">
        <v>871</v>
      </c>
      <c r="N1379" s="100"/>
      <c r="O1379" s="99"/>
      <c r="P1379" s="99"/>
      <c r="Q1379" s="99"/>
      <c r="R1379" s="99"/>
      <c r="S1379" s="99"/>
      <c r="T1379" s="99"/>
      <c r="U1379" s="99"/>
      <c r="V1379" s="99"/>
      <c r="W1379" s="99"/>
      <c r="X1379" s="99"/>
      <c r="Y1379" s="99"/>
    </row>
    <row r="1380" ht="15.75" customHeight="1">
      <c r="A1380" s="100" t="s">
        <v>1412</v>
      </c>
      <c r="B1380" s="100"/>
      <c r="C1380" s="100" t="s">
        <v>1487</v>
      </c>
      <c r="D1380" s="100">
        <v>417957.0</v>
      </c>
      <c r="E1380" s="100" t="s">
        <v>908</v>
      </c>
      <c r="F1380" s="102" t="s">
        <v>865</v>
      </c>
      <c r="G1380" s="100" t="s">
        <v>866</v>
      </c>
      <c r="H1380" s="100" t="s">
        <v>822</v>
      </c>
      <c r="I1380" s="103">
        <v>0.7152777777777778</v>
      </c>
      <c r="J1380" s="103">
        <v>0.7569444444444444</v>
      </c>
      <c r="K1380" s="100" t="s">
        <v>1488</v>
      </c>
      <c r="L1380" s="100" t="s">
        <v>1340</v>
      </c>
      <c r="M1380" s="100" t="s">
        <v>411</v>
      </c>
      <c r="N1380" s="100"/>
      <c r="O1380" s="99"/>
      <c r="P1380" s="99"/>
      <c r="Q1380" s="99"/>
      <c r="R1380" s="99"/>
      <c r="S1380" s="99"/>
      <c r="T1380" s="99"/>
      <c r="U1380" s="99"/>
      <c r="V1380" s="99"/>
      <c r="W1380" s="99"/>
      <c r="X1380" s="99"/>
      <c r="Y1380" s="99"/>
    </row>
    <row r="1381" ht="15.75" customHeight="1">
      <c r="A1381" s="100" t="s">
        <v>1412</v>
      </c>
      <c r="B1381" s="100"/>
      <c r="C1381" s="100" t="s">
        <v>1489</v>
      </c>
      <c r="D1381" s="100">
        <v>417668.0</v>
      </c>
      <c r="E1381" s="100" t="s">
        <v>908</v>
      </c>
      <c r="F1381" s="102" t="s">
        <v>865</v>
      </c>
      <c r="G1381" s="100" t="s">
        <v>866</v>
      </c>
      <c r="H1381" s="100" t="s">
        <v>822</v>
      </c>
      <c r="I1381" s="103">
        <v>0.7222222222222222</v>
      </c>
      <c r="J1381" s="103">
        <v>0.7638888888888888</v>
      </c>
      <c r="K1381" s="100" t="s">
        <v>1488</v>
      </c>
      <c r="L1381" s="100" t="s">
        <v>1340</v>
      </c>
      <c r="M1381" s="100" t="s">
        <v>903</v>
      </c>
      <c r="N1381" s="100"/>
      <c r="O1381" s="99"/>
      <c r="P1381" s="99"/>
      <c r="Q1381" s="99"/>
      <c r="R1381" s="99"/>
      <c r="S1381" s="99"/>
      <c r="T1381" s="99"/>
      <c r="U1381" s="99"/>
      <c r="V1381" s="99"/>
      <c r="W1381" s="99"/>
      <c r="X1381" s="99"/>
      <c r="Y1381" s="99"/>
    </row>
    <row r="1382" ht="15.75" customHeight="1">
      <c r="A1382" s="100" t="s">
        <v>1412</v>
      </c>
      <c r="B1382" s="100"/>
      <c r="C1382" s="100" t="s">
        <v>1487</v>
      </c>
      <c r="D1382" s="100">
        <v>417961.0</v>
      </c>
      <c r="E1382" s="100" t="s">
        <v>908</v>
      </c>
      <c r="F1382" s="102" t="s">
        <v>865</v>
      </c>
      <c r="G1382" s="100" t="s">
        <v>866</v>
      </c>
      <c r="H1382" s="100" t="s">
        <v>822</v>
      </c>
      <c r="I1382" s="103">
        <v>0.7638888888888888</v>
      </c>
      <c r="J1382" s="103">
        <v>0.8055555555555556</v>
      </c>
      <c r="K1382" s="100" t="s">
        <v>1488</v>
      </c>
      <c r="L1382" s="100" t="s">
        <v>1340</v>
      </c>
      <c r="M1382" s="100" t="s">
        <v>869</v>
      </c>
      <c r="N1382" s="100"/>
      <c r="O1382" s="99"/>
      <c r="P1382" s="99"/>
      <c r="Q1382" s="99"/>
      <c r="R1382" s="99"/>
      <c r="S1382" s="99"/>
      <c r="T1382" s="99"/>
      <c r="U1382" s="99"/>
      <c r="V1382" s="99"/>
      <c r="W1382" s="99"/>
      <c r="X1382" s="99"/>
      <c r="Y1382" s="99"/>
    </row>
    <row r="1383" ht="15.75" customHeight="1">
      <c r="A1383" s="100" t="s">
        <v>1412</v>
      </c>
      <c r="B1383" s="100"/>
      <c r="C1383" s="100" t="s">
        <v>1487</v>
      </c>
      <c r="D1383" s="100">
        <v>417973.0</v>
      </c>
      <c r="E1383" s="100" t="s">
        <v>908</v>
      </c>
      <c r="F1383" s="102" t="s">
        <v>887</v>
      </c>
      <c r="G1383" s="100" t="s">
        <v>866</v>
      </c>
      <c r="H1383" s="100" t="s">
        <v>828</v>
      </c>
      <c r="I1383" s="103">
        <v>0.7152777777777778</v>
      </c>
      <c r="J1383" s="103">
        <v>0.7569444444444444</v>
      </c>
      <c r="K1383" s="100" t="s">
        <v>1488</v>
      </c>
      <c r="L1383" s="100" t="s">
        <v>1340</v>
      </c>
      <c r="M1383" s="100" t="s">
        <v>411</v>
      </c>
      <c r="N1383" s="100"/>
      <c r="O1383" s="99"/>
      <c r="P1383" s="99"/>
      <c r="Q1383" s="99"/>
      <c r="R1383" s="99"/>
      <c r="S1383" s="99"/>
      <c r="T1383" s="99"/>
      <c r="U1383" s="99"/>
      <c r="V1383" s="99"/>
      <c r="W1383" s="99"/>
      <c r="X1383" s="99"/>
      <c r="Y1383" s="99"/>
    </row>
    <row r="1384" ht="15.75" customHeight="1">
      <c r="A1384" s="100" t="s">
        <v>1412</v>
      </c>
      <c r="B1384" s="100"/>
      <c r="C1384" s="100" t="s">
        <v>1489</v>
      </c>
      <c r="D1384" s="100">
        <v>417670.0</v>
      </c>
      <c r="E1384" s="100" t="s">
        <v>908</v>
      </c>
      <c r="F1384" s="102" t="s">
        <v>887</v>
      </c>
      <c r="G1384" s="100" t="s">
        <v>866</v>
      </c>
      <c r="H1384" s="100" t="s">
        <v>828</v>
      </c>
      <c r="I1384" s="103">
        <v>0.7222222222222222</v>
      </c>
      <c r="J1384" s="103">
        <v>0.7638888888888888</v>
      </c>
      <c r="K1384" s="100" t="s">
        <v>1488</v>
      </c>
      <c r="L1384" s="100" t="s">
        <v>1340</v>
      </c>
      <c r="M1384" s="100" t="s">
        <v>869</v>
      </c>
      <c r="N1384" s="100"/>
      <c r="O1384" s="99"/>
      <c r="P1384" s="99"/>
      <c r="Q1384" s="99"/>
      <c r="R1384" s="99"/>
      <c r="S1384" s="99"/>
      <c r="T1384" s="99"/>
      <c r="U1384" s="99"/>
      <c r="V1384" s="99"/>
      <c r="W1384" s="99"/>
      <c r="X1384" s="99"/>
      <c r="Y1384" s="99"/>
    </row>
    <row r="1385" ht="15.75" customHeight="1">
      <c r="A1385" s="100" t="s">
        <v>1412</v>
      </c>
      <c r="B1385" s="100"/>
      <c r="C1385" s="100" t="s">
        <v>1489</v>
      </c>
      <c r="D1385" s="100">
        <v>417672.0</v>
      </c>
      <c r="E1385" s="100" t="s">
        <v>908</v>
      </c>
      <c r="F1385" s="102" t="s">
        <v>870</v>
      </c>
      <c r="G1385" s="100" t="s">
        <v>866</v>
      </c>
      <c r="H1385" s="100" t="s">
        <v>832</v>
      </c>
      <c r="I1385" s="103">
        <v>0.7222222222222222</v>
      </c>
      <c r="J1385" s="103">
        <v>0.7638888888888888</v>
      </c>
      <c r="K1385" s="100" t="s">
        <v>1488</v>
      </c>
      <c r="L1385" s="100" t="s">
        <v>1340</v>
      </c>
      <c r="M1385" s="100" t="s">
        <v>871</v>
      </c>
      <c r="N1385" s="100"/>
      <c r="O1385" s="99"/>
      <c r="P1385" s="99"/>
      <c r="Q1385" s="99"/>
      <c r="R1385" s="99"/>
      <c r="S1385" s="99"/>
      <c r="T1385" s="99"/>
      <c r="U1385" s="99"/>
      <c r="V1385" s="99"/>
      <c r="W1385" s="99"/>
      <c r="X1385" s="99"/>
      <c r="Y1385" s="99"/>
    </row>
    <row r="1386" ht="15.75" customHeight="1">
      <c r="A1386" s="100" t="s">
        <v>1412</v>
      </c>
      <c r="B1386" s="100"/>
      <c r="C1386" s="100" t="s">
        <v>1487</v>
      </c>
      <c r="D1386" s="100">
        <v>417984.0</v>
      </c>
      <c r="E1386" s="100" t="s">
        <v>908</v>
      </c>
      <c r="F1386" s="102" t="s">
        <v>870</v>
      </c>
      <c r="G1386" s="100" t="s">
        <v>866</v>
      </c>
      <c r="H1386" s="100" t="s">
        <v>832</v>
      </c>
      <c r="I1386" s="103">
        <v>0.7638888888888888</v>
      </c>
      <c r="J1386" s="103">
        <v>0.8055555555555556</v>
      </c>
      <c r="K1386" s="100" t="s">
        <v>1488</v>
      </c>
      <c r="L1386" s="100" t="s">
        <v>1340</v>
      </c>
      <c r="M1386" s="100" t="s">
        <v>888</v>
      </c>
      <c r="N1386" s="100"/>
      <c r="O1386" s="99"/>
      <c r="P1386" s="99"/>
      <c r="Q1386" s="99"/>
      <c r="R1386" s="99"/>
      <c r="S1386" s="99"/>
      <c r="T1386" s="99"/>
      <c r="U1386" s="99"/>
      <c r="V1386" s="99"/>
      <c r="W1386" s="99"/>
      <c r="X1386" s="99"/>
      <c r="Y1386" s="99"/>
    </row>
    <row r="1387" ht="15.75" customHeight="1">
      <c r="A1387" s="100" t="s">
        <v>1412</v>
      </c>
      <c r="B1387" s="100"/>
      <c r="C1387" s="100" t="s">
        <v>1489</v>
      </c>
      <c r="D1387" s="100">
        <v>417675.0</v>
      </c>
      <c r="E1387" s="100" t="s">
        <v>908</v>
      </c>
      <c r="F1387" s="102" t="s">
        <v>904</v>
      </c>
      <c r="G1387" s="100" t="s">
        <v>866</v>
      </c>
      <c r="H1387" s="100" t="s">
        <v>834</v>
      </c>
      <c r="I1387" s="103">
        <v>0.6736111111111112</v>
      </c>
      <c r="J1387" s="103">
        <v>0.7152777777777778</v>
      </c>
      <c r="K1387" s="100" t="s">
        <v>1488</v>
      </c>
      <c r="L1387" s="100" t="s">
        <v>1340</v>
      </c>
      <c r="M1387" s="100" t="s">
        <v>1080</v>
      </c>
      <c r="N1387" s="100"/>
      <c r="O1387" s="99"/>
      <c r="P1387" s="99"/>
      <c r="Q1387" s="99"/>
      <c r="R1387" s="99"/>
      <c r="S1387" s="99"/>
      <c r="T1387" s="99"/>
      <c r="U1387" s="99"/>
      <c r="V1387" s="99"/>
      <c r="W1387" s="99"/>
      <c r="X1387" s="99"/>
      <c r="Y1387" s="99"/>
    </row>
    <row r="1388" ht="15.75" customHeight="1">
      <c r="A1388" s="100" t="s">
        <v>1412</v>
      </c>
      <c r="B1388" s="100"/>
      <c r="C1388" s="100" t="s">
        <v>1487</v>
      </c>
      <c r="D1388" s="100">
        <v>417991.0</v>
      </c>
      <c r="E1388" s="100" t="s">
        <v>908</v>
      </c>
      <c r="F1388" s="102" t="s">
        <v>904</v>
      </c>
      <c r="G1388" s="100" t="s">
        <v>866</v>
      </c>
      <c r="H1388" s="100" t="s">
        <v>834</v>
      </c>
      <c r="I1388" s="103">
        <v>0.7152777777777778</v>
      </c>
      <c r="J1388" s="103">
        <v>0.7569444444444444</v>
      </c>
      <c r="K1388" s="100" t="s">
        <v>1488</v>
      </c>
      <c r="L1388" s="100" t="s">
        <v>1340</v>
      </c>
      <c r="M1388" s="100" t="s">
        <v>411</v>
      </c>
      <c r="N1388" s="100"/>
      <c r="O1388" s="99"/>
      <c r="P1388" s="99"/>
      <c r="Q1388" s="99"/>
      <c r="R1388" s="99"/>
      <c r="S1388" s="99"/>
      <c r="T1388" s="99"/>
      <c r="U1388" s="99"/>
      <c r="V1388" s="99"/>
      <c r="W1388" s="99"/>
      <c r="X1388" s="99"/>
      <c r="Y1388" s="99"/>
    </row>
    <row r="1389" ht="15.75" customHeight="1">
      <c r="A1389" s="100" t="s">
        <v>1412</v>
      </c>
      <c r="B1389" s="100"/>
      <c r="C1389" s="100" t="s">
        <v>1487</v>
      </c>
      <c r="D1389" s="100">
        <v>417999.0</v>
      </c>
      <c r="E1389" s="100" t="s">
        <v>908</v>
      </c>
      <c r="F1389" s="102" t="s">
        <v>891</v>
      </c>
      <c r="G1389" s="100" t="s">
        <v>866</v>
      </c>
      <c r="H1389" s="100" t="s">
        <v>800</v>
      </c>
      <c r="I1389" s="103">
        <v>0.375</v>
      </c>
      <c r="J1389" s="103">
        <v>0.4166666666666667</v>
      </c>
      <c r="K1389" s="100" t="s">
        <v>1488</v>
      </c>
      <c r="L1389" s="100" t="s">
        <v>1340</v>
      </c>
      <c r="M1389" s="100" t="s">
        <v>951</v>
      </c>
      <c r="N1389" s="100"/>
      <c r="O1389" s="99"/>
      <c r="P1389" s="99"/>
      <c r="Q1389" s="99"/>
      <c r="R1389" s="99"/>
      <c r="S1389" s="99"/>
      <c r="T1389" s="99"/>
      <c r="U1389" s="99"/>
      <c r="V1389" s="99"/>
      <c r="W1389" s="99"/>
      <c r="X1389" s="99"/>
      <c r="Y1389" s="99"/>
    </row>
    <row r="1390" ht="15.75" customHeight="1">
      <c r="A1390" s="100" t="s">
        <v>1412</v>
      </c>
      <c r="B1390" s="100"/>
      <c r="C1390" s="100" t="s">
        <v>1487</v>
      </c>
      <c r="D1390" s="100">
        <v>418003.0</v>
      </c>
      <c r="E1390" s="100" t="s">
        <v>908</v>
      </c>
      <c r="F1390" s="102" t="s">
        <v>891</v>
      </c>
      <c r="G1390" s="100" t="s">
        <v>866</v>
      </c>
      <c r="H1390" s="100" t="s">
        <v>800</v>
      </c>
      <c r="I1390" s="103">
        <v>0.4236111111111111</v>
      </c>
      <c r="J1390" s="103">
        <v>0.4652777777777778</v>
      </c>
      <c r="K1390" s="100" t="s">
        <v>1488</v>
      </c>
      <c r="L1390" s="100" t="s">
        <v>1340</v>
      </c>
      <c r="M1390" s="100" t="s">
        <v>869</v>
      </c>
      <c r="N1390" s="100"/>
      <c r="O1390" s="99"/>
      <c r="P1390" s="99"/>
      <c r="Q1390" s="99"/>
      <c r="R1390" s="99"/>
      <c r="S1390" s="99"/>
      <c r="T1390" s="99"/>
      <c r="U1390" s="99"/>
      <c r="V1390" s="99"/>
      <c r="W1390" s="99"/>
      <c r="X1390" s="99"/>
      <c r="Y1390" s="99"/>
    </row>
    <row r="1391" ht="15.75" customHeight="1">
      <c r="A1391" s="100" t="s">
        <v>1412</v>
      </c>
      <c r="B1391" s="100"/>
      <c r="C1391" s="100" t="s">
        <v>1489</v>
      </c>
      <c r="D1391" s="100">
        <v>417679.0</v>
      </c>
      <c r="E1391" s="100" t="s">
        <v>908</v>
      </c>
      <c r="F1391" s="102" t="s">
        <v>891</v>
      </c>
      <c r="G1391" s="100" t="s">
        <v>866</v>
      </c>
      <c r="H1391" s="100" t="s">
        <v>800</v>
      </c>
      <c r="I1391" s="103">
        <v>0.4791666666666667</v>
      </c>
      <c r="J1391" s="103">
        <v>0.5208333333333334</v>
      </c>
      <c r="K1391" s="100" t="s">
        <v>1488</v>
      </c>
      <c r="L1391" s="100" t="s">
        <v>1340</v>
      </c>
      <c r="M1391" s="100" t="s">
        <v>951</v>
      </c>
      <c r="N1391" s="100"/>
      <c r="O1391" s="99"/>
      <c r="P1391" s="99"/>
      <c r="Q1391" s="99"/>
      <c r="R1391" s="99"/>
      <c r="S1391" s="99"/>
      <c r="T1391" s="99"/>
      <c r="U1391" s="99"/>
      <c r="V1391" s="99"/>
      <c r="W1391" s="99"/>
      <c r="X1391" s="99"/>
      <c r="Y1391" s="99"/>
    </row>
    <row r="1392" ht="15.75" customHeight="1">
      <c r="A1392" s="100" t="s">
        <v>1412</v>
      </c>
      <c r="B1392" s="100"/>
      <c r="C1392" s="100" t="s">
        <v>1487</v>
      </c>
      <c r="D1392" s="100">
        <v>418006.0</v>
      </c>
      <c r="E1392" s="100" t="s">
        <v>908</v>
      </c>
      <c r="F1392" s="102" t="s">
        <v>891</v>
      </c>
      <c r="G1392" s="100" t="s">
        <v>866</v>
      </c>
      <c r="H1392" s="100" t="s">
        <v>800</v>
      </c>
      <c r="I1392" s="103">
        <v>0.5416666666666666</v>
      </c>
      <c r="J1392" s="103">
        <v>0.5833333333333334</v>
      </c>
      <c r="K1392" s="100" t="s">
        <v>1488</v>
      </c>
      <c r="L1392" s="100" t="s">
        <v>1340</v>
      </c>
      <c r="M1392" s="100" t="s">
        <v>888</v>
      </c>
      <c r="N1392" s="100"/>
      <c r="O1392" s="99"/>
      <c r="P1392" s="99"/>
      <c r="Q1392" s="99"/>
      <c r="R1392" s="99"/>
      <c r="S1392" s="99"/>
      <c r="T1392" s="99"/>
      <c r="U1392" s="99"/>
      <c r="V1392" s="99"/>
      <c r="W1392" s="99"/>
      <c r="X1392" s="99"/>
      <c r="Y1392" s="99"/>
    </row>
    <row r="1393" ht="15.75" customHeight="1">
      <c r="A1393" s="100" t="s">
        <v>1412</v>
      </c>
      <c r="B1393" s="100"/>
      <c r="C1393" s="100" t="s">
        <v>1487</v>
      </c>
      <c r="D1393" s="100">
        <v>418013.0</v>
      </c>
      <c r="E1393" s="100" t="s">
        <v>908</v>
      </c>
      <c r="F1393" s="102" t="s">
        <v>1490</v>
      </c>
      <c r="G1393" s="100" t="s">
        <v>866</v>
      </c>
      <c r="H1393" s="100" t="s">
        <v>838</v>
      </c>
      <c r="I1393" s="103">
        <v>0.4236111111111111</v>
      </c>
      <c r="J1393" s="103">
        <v>0.4652777777777778</v>
      </c>
      <c r="K1393" s="100" t="s">
        <v>1488</v>
      </c>
      <c r="L1393" s="100" t="s">
        <v>1340</v>
      </c>
      <c r="M1393" s="100" t="s">
        <v>888</v>
      </c>
      <c r="N1393" s="100"/>
      <c r="O1393" s="99"/>
      <c r="P1393" s="99"/>
      <c r="Q1393" s="99"/>
      <c r="R1393" s="99"/>
      <c r="S1393" s="99"/>
      <c r="T1393" s="99"/>
      <c r="U1393" s="99"/>
      <c r="V1393" s="99"/>
      <c r="W1393" s="99"/>
      <c r="X1393" s="99"/>
      <c r="Y1393" s="99"/>
    </row>
    <row r="1394" ht="15.75" customHeight="1">
      <c r="A1394" s="100" t="s">
        <v>1412</v>
      </c>
      <c r="B1394" s="100"/>
      <c r="C1394" s="100" t="s">
        <v>1489</v>
      </c>
      <c r="D1394" s="100">
        <v>417681.0</v>
      </c>
      <c r="E1394" s="100" t="s">
        <v>908</v>
      </c>
      <c r="F1394" s="102" t="s">
        <v>1490</v>
      </c>
      <c r="G1394" s="100" t="s">
        <v>866</v>
      </c>
      <c r="H1394" s="100" t="s">
        <v>838</v>
      </c>
      <c r="I1394" s="103">
        <v>0.4305555555555556</v>
      </c>
      <c r="J1394" s="103">
        <v>0.4722222222222222</v>
      </c>
      <c r="K1394" s="100" t="s">
        <v>1488</v>
      </c>
      <c r="L1394" s="100" t="s">
        <v>1340</v>
      </c>
      <c r="M1394" s="100" t="s">
        <v>903</v>
      </c>
      <c r="N1394" s="100"/>
      <c r="O1394" s="99"/>
      <c r="P1394" s="99"/>
      <c r="Q1394" s="99"/>
      <c r="R1394" s="99"/>
      <c r="S1394" s="99"/>
      <c r="T1394" s="99"/>
      <c r="U1394" s="99"/>
      <c r="V1394" s="99"/>
      <c r="W1394" s="99"/>
      <c r="X1394" s="99"/>
      <c r="Y1394" s="99"/>
    </row>
    <row r="1395" ht="15.75" customHeight="1">
      <c r="A1395" s="100" t="s">
        <v>1412</v>
      </c>
      <c r="B1395" s="100"/>
      <c r="C1395" s="100" t="s">
        <v>1489</v>
      </c>
      <c r="D1395" s="100">
        <v>417683.0</v>
      </c>
      <c r="E1395" s="100" t="s">
        <v>908</v>
      </c>
      <c r="F1395" s="102" t="s">
        <v>1490</v>
      </c>
      <c r="G1395" s="100" t="s">
        <v>866</v>
      </c>
      <c r="H1395" s="100" t="s">
        <v>838</v>
      </c>
      <c r="I1395" s="103">
        <v>0.4791666666666667</v>
      </c>
      <c r="J1395" s="103">
        <v>0.5208333333333334</v>
      </c>
      <c r="K1395" s="100" t="s">
        <v>1488</v>
      </c>
      <c r="L1395" s="100" t="s">
        <v>1340</v>
      </c>
      <c r="M1395" s="100" t="s">
        <v>903</v>
      </c>
      <c r="N1395" s="100"/>
      <c r="O1395" s="99"/>
      <c r="P1395" s="99"/>
      <c r="Q1395" s="99"/>
      <c r="R1395" s="99"/>
      <c r="S1395" s="99"/>
      <c r="T1395" s="99"/>
      <c r="U1395" s="99"/>
      <c r="V1395" s="99"/>
      <c r="W1395" s="99"/>
      <c r="X1395" s="99"/>
      <c r="Y1395" s="99"/>
    </row>
    <row r="1396" ht="15.75" customHeight="1">
      <c r="A1396" s="100" t="s">
        <v>1412</v>
      </c>
      <c r="B1396" s="100"/>
      <c r="C1396" s="100" t="s">
        <v>1487</v>
      </c>
      <c r="D1396" s="100">
        <v>417941.0</v>
      </c>
      <c r="E1396" s="100" t="s">
        <v>908</v>
      </c>
      <c r="F1396" s="102" t="s">
        <v>899</v>
      </c>
      <c r="G1396" s="100" t="s">
        <v>866</v>
      </c>
      <c r="H1396" s="100" t="s">
        <v>811</v>
      </c>
      <c r="I1396" s="103">
        <v>0.6666666666666666</v>
      </c>
      <c r="J1396" s="103">
        <v>0.7083333333333334</v>
      </c>
      <c r="K1396" s="100" t="s">
        <v>1488</v>
      </c>
      <c r="L1396" s="100" t="s">
        <v>1340</v>
      </c>
      <c r="M1396" s="100" t="s">
        <v>994</v>
      </c>
      <c r="N1396" s="100"/>
      <c r="O1396" s="99"/>
      <c r="P1396" s="99"/>
      <c r="Q1396" s="99"/>
      <c r="R1396" s="99"/>
      <c r="S1396" s="99"/>
      <c r="T1396" s="99"/>
      <c r="U1396" s="99"/>
      <c r="V1396" s="99"/>
      <c r="W1396" s="99"/>
      <c r="X1396" s="99"/>
      <c r="Y1396" s="99"/>
    </row>
    <row r="1397" ht="15.75" customHeight="1">
      <c r="A1397" s="100" t="s">
        <v>1412</v>
      </c>
      <c r="B1397" s="100"/>
      <c r="C1397" s="100" t="s">
        <v>1489</v>
      </c>
      <c r="D1397" s="100">
        <v>417665.0</v>
      </c>
      <c r="E1397" s="100" t="s">
        <v>908</v>
      </c>
      <c r="F1397" s="102" t="s">
        <v>899</v>
      </c>
      <c r="G1397" s="100" t="s">
        <v>866</v>
      </c>
      <c r="H1397" s="100" t="s">
        <v>811</v>
      </c>
      <c r="I1397" s="103">
        <v>0.6736111111111112</v>
      </c>
      <c r="J1397" s="103">
        <v>0.7152777777777778</v>
      </c>
      <c r="K1397" s="100" t="s">
        <v>1488</v>
      </c>
      <c r="L1397" s="100" t="s">
        <v>1340</v>
      </c>
      <c r="M1397" s="100" t="s">
        <v>869</v>
      </c>
      <c r="N1397" s="100"/>
      <c r="O1397" s="99"/>
      <c r="P1397" s="99"/>
      <c r="Q1397" s="99"/>
      <c r="R1397" s="99"/>
      <c r="S1397" s="99"/>
      <c r="T1397" s="99"/>
      <c r="U1397" s="99"/>
      <c r="V1397" s="99"/>
      <c r="W1397" s="99"/>
      <c r="X1397" s="99"/>
      <c r="Y1397" s="99"/>
    </row>
    <row r="1398" ht="15.75" customHeight="1">
      <c r="A1398" s="100" t="s">
        <v>1412</v>
      </c>
      <c r="B1398" s="100"/>
      <c r="C1398" s="100" t="s">
        <v>1487</v>
      </c>
      <c r="D1398" s="100">
        <v>417935.0</v>
      </c>
      <c r="E1398" s="100" t="s">
        <v>908</v>
      </c>
      <c r="F1398" s="102" t="s">
        <v>899</v>
      </c>
      <c r="G1398" s="100" t="s">
        <v>866</v>
      </c>
      <c r="H1398" s="100" t="s">
        <v>811</v>
      </c>
      <c r="I1398" s="103">
        <v>0.7152777777777778</v>
      </c>
      <c r="J1398" s="103">
        <v>0.7569444444444444</v>
      </c>
      <c r="K1398" s="100" t="s">
        <v>1488</v>
      </c>
      <c r="L1398" s="100" t="s">
        <v>1340</v>
      </c>
      <c r="M1398" s="100" t="s">
        <v>411</v>
      </c>
      <c r="N1398" s="100"/>
      <c r="O1398" s="99"/>
      <c r="P1398" s="99"/>
      <c r="Q1398" s="99"/>
      <c r="R1398" s="99"/>
      <c r="S1398" s="99"/>
      <c r="T1398" s="99"/>
      <c r="U1398" s="99"/>
      <c r="V1398" s="99"/>
      <c r="W1398" s="99"/>
      <c r="X1398" s="99"/>
      <c r="Y1398" s="99"/>
    </row>
    <row r="1399" ht="15.75" customHeight="1">
      <c r="A1399" s="100" t="s">
        <v>1412</v>
      </c>
      <c r="B1399" s="100"/>
      <c r="C1399" s="100" t="s">
        <v>1487</v>
      </c>
      <c r="D1399" s="100">
        <v>417946.0</v>
      </c>
      <c r="E1399" s="100" t="s">
        <v>908</v>
      </c>
      <c r="F1399" s="102" t="s">
        <v>899</v>
      </c>
      <c r="G1399" s="100" t="s">
        <v>866</v>
      </c>
      <c r="H1399" s="100" t="s">
        <v>811</v>
      </c>
      <c r="I1399" s="103">
        <v>0.7638888888888888</v>
      </c>
      <c r="J1399" s="103">
        <v>0.8055555555555556</v>
      </c>
      <c r="K1399" s="100" t="s">
        <v>1488</v>
      </c>
      <c r="L1399" s="100" t="s">
        <v>1340</v>
      </c>
      <c r="M1399" s="100" t="s">
        <v>888</v>
      </c>
      <c r="N1399" s="100"/>
      <c r="O1399" s="99"/>
      <c r="P1399" s="99"/>
      <c r="Q1399" s="99"/>
      <c r="R1399" s="99"/>
      <c r="S1399" s="99"/>
      <c r="T1399" s="99"/>
      <c r="U1399" s="99"/>
      <c r="V1399" s="99"/>
      <c r="W1399" s="99"/>
      <c r="X1399" s="99"/>
      <c r="Y1399" s="99"/>
    </row>
    <row r="1400" ht="15.75" customHeight="1">
      <c r="A1400" s="100" t="s">
        <v>1412</v>
      </c>
      <c r="B1400" s="100"/>
      <c r="C1400" s="100" t="s">
        <v>1491</v>
      </c>
      <c r="D1400" s="100">
        <v>417778.0</v>
      </c>
      <c r="E1400" s="100" t="s">
        <v>896</v>
      </c>
      <c r="F1400" s="102" t="s">
        <v>865</v>
      </c>
      <c r="G1400" s="100" t="s">
        <v>866</v>
      </c>
      <c r="H1400" s="100" t="s">
        <v>822</v>
      </c>
      <c r="I1400" s="103">
        <v>0.6666666666666666</v>
      </c>
      <c r="J1400" s="103">
        <v>0.7083333333333334</v>
      </c>
      <c r="K1400" s="100" t="s">
        <v>1488</v>
      </c>
      <c r="L1400" s="100" t="s">
        <v>1340</v>
      </c>
      <c r="M1400" s="100" t="s">
        <v>869</v>
      </c>
      <c r="N1400" s="100"/>
      <c r="O1400" s="99"/>
      <c r="P1400" s="99"/>
      <c r="Q1400" s="99"/>
      <c r="R1400" s="99"/>
      <c r="S1400" s="99"/>
      <c r="T1400" s="99"/>
      <c r="U1400" s="99"/>
      <c r="V1400" s="99"/>
      <c r="W1400" s="99"/>
      <c r="X1400" s="99"/>
      <c r="Y1400" s="99"/>
    </row>
    <row r="1401" ht="15.75" customHeight="1">
      <c r="A1401" s="100" t="s">
        <v>1412</v>
      </c>
      <c r="B1401" s="100"/>
      <c r="C1401" s="100" t="s">
        <v>1492</v>
      </c>
      <c r="D1401" s="100">
        <v>417760.0</v>
      </c>
      <c r="E1401" s="100" t="s">
        <v>896</v>
      </c>
      <c r="F1401" s="102" t="s">
        <v>865</v>
      </c>
      <c r="G1401" s="100" t="s">
        <v>866</v>
      </c>
      <c r="H1401" s="100" t="s">
        <v>822</v>
      </c>
      <c r="I1401" s="103">
        <v>0.6736111111111112</v>
      </c>
      <c r="J1401" s="103">
        <v>0.7152777777777778</v>
      </c>
      <c r="K1401" s="100" t="s">
        <v>1488</v>
      </c>
      <c r="L1401" s="100" t="s">
        <v>1340</v>
      </c>
      <c r="M1401" s="100" t="s">
        <v>411</v>
      </c>
      <c r="N1401" s="100"/>
      <c r="O1401" s="99"/>
      <c r="P1401" s="99"/>
      <c r="Q1401" s="99"/>
      <c r="R1401" s="99"/>
      <c r="S1401" s="99"/>
      <c r="T1401" s="99"/>
      <c r="U1401" s="99"/>
      <c r="V1401" s="99"/>
      <c r="W1401" s="99"/>
      <c r="X1401" s="99"/>
      <c r="Y1401" s="99"/>
    </row>
    <row r="1402" ht="15.75" customHeight="1">
      <c r="A1402" s="100" t="s">
        <v>1412</v>
      </c>
      <c r="B1402" s="100"/>
      <c r="C1402" s="100" t="s">
        <v>1491</v>
      </c>
      <c r="D1402" s="100">
        <v>417780.0</v>
      </c>
      <c r="E1402" s="100" t="s">
        <v>896</v>
      </c>
      <c r="F1402" s="102" t="s">
        <v>865</v>
      </c>
      <c r="G1402" s="100" t="s">
        <v>866</v>
      </c>
      <c r="H1402" s="100" t="s">
        <v>822</v>
      </c>
      <c r="I1402" s="103">
        <v>0.7152777777777778</v>
      </c>
      <c r="J1402" s="103">
        <v>0.7569444444444444</v>
      </c>
      <c r="K1402" s="100" t="s">
        <v>1488</v>
      </c>
      <c r="L1402" s="100" t="s">
        <v>1340</v>
      </c>
      <c r="M1402" s="100" t="s">
        <v>871</v>
      </c>
      <c r="N1402" s="100"/>
      <c r="O1402" s="99"/>
      <c r="P1402" s="99"/>
      <c r="Q1402" s="99"/>
      <c r="R1402" s="99"/>
      <c r="S1402" s="99"/>
      <c r="T1402" s="99"/>
      <c r="U1402" s="99"/>
      <c r="V1402" s="99"/>
      <c r="W1402" s="99"/>
      <c r="X1402" s="99"/>
      <c r="Y1402" s="99"/>
    </row>
    <row r="1403" ht="15.75" customHeight="1">
      <c r="A1403" s="100" t="s">
        <v>1412</v>
      </c>
      <c r="B1403" s="100"/>
      <c r="C1403" s="100" t="s">
        <v>1491</v>
      </c>
      <c r="D1403" s="100">
        <v>417762.0</v>
      </c>
      <c r="E1403" s="100" t="s">
        <v>896</v>
      </c>
      <c r="F1403" s="102" t="s">
        <v>865</v>
      </c>
      <c r="G1403" s="100" t="s">
        <v>866</v>
      </c>
      <c r="H1403" s="100" t="s">
        <v>822</v>
      </c>
      <c r="I1403" s="103">
        <v>0.7638888888888888</v>
      </c>
      <c r="J1403" s="103">
        <v>0.8055555555555556</v>
      </c>
      <c r="K1403" s="100" t="s">
        <v>1488</v>
      </c>
      <c r="L1403" s="100" t="s">
        <v>1340</v>
      </c>
      <c r="M1403" s="100" t="s">
        <v>994</v>
      </c>
      <c r="N1403" s="100"/>
      <c r="O1403" s="99"/>
      <c r="P1403" s="99"/>
      <c r="Q1403" s="99"/>
      <c r="R1403" s="99"/>
      <c r="S1403" s="99"/>
      <c r="T1403" s="99"/>
      <c r="U1403" s="99"/>
      <c r="V1403" s="99"/>
      <c r="W1403" s="99"/>
      <c r="X1403" s="99"/>
      <c r="Y1403" s="99"/>
    </row>
    <row r="1404" ht="15.75" customHeight="1">
      <c r="A1404" s="100" t="s">
        <v>1412</v>
      </c>
      <c r="B1404" s="100"/>
      <c r="C1404" s="100" t="s">
        <v>1492</v>
      </c>
      <c r="D1404" s="100">
        <v>417767.0</v>
      </c>
      <c r="E1404" s="100" t="s">
        <v>896</v>
      </c>
      <c r="F1404" s="102" t="s">
        <v>865</v>
      </c>
      <c r="G1404" s="100" t="s">
        <v>866</v>
      </c>
      <c r="H1404" s="100" t="s">
        <v>822</v>
      </c>
      <c r="I1404" s="103">
        <v>0.7708333333333334</v>
      </c>
      <c r="J1404" s="103">
        <v>0.8125</v>
      </c>
      <c r="K1404" s="100" t="s">
        <v>1488</v>
      </c>
      <c r="L1404" s="100" t="s">
        <v>1340</v>
      </c>
      <c r="M1404" s="100" t="s">
        <v>994</v>
      </c>
      <c r="N1404" s="100"/>
      <c r="O1404" s="99"/>
      <c r="P1404" s="99"/>
      <c r="Q1404" s="99"/>
      <c r="R1404" s="99"/>
      <c r="S1404" s="99"/>
      <c r="T1404" s="99"/>
      <c r="U1404" s="99"/>
      <c r="V1404" s="99"/>
      <c r="W1404" s="99"/>
      <c r="X1404" s="99"/>
      <c r="Y1404" s="99"/>
    </row>
    <row r="1405" ht="15.75" customHeight="1">
      <c r="A1405" s="100" t="s">
        <v>1412</v>
      </c>
      <c r="B1405" s="100"/>
      <c r="C1405" s="100" t="s">
        <v>1492</v>
      </c>
      <c r="D1405" s="100">
        <v>417779.0</v>
      </c>
      <c r="E1405" s="100" t="s">
        <v>896</v>
      </c>
      <c r="F1405" s="102" t="s">
        <v>887</v>
      </c>
      <c r="G1405" s="100" t="s">
        <v>866</v>
      </c>
      <c r="H1405" s="100" t="s">
        <v>828</v>
      </c>
      <c r="I1405" s="103">
        <v>0.6736111111111112</v>
      </c>
      <c r="J1405" s="103">
        <v>0.7152777777777778</v>
      </c>
      <c r="K1405" s="100" t="s">
        <v>1488</v>
      </c>
      <c r="L1405" s="100" t="s">
        <v>1340</v>
      </c>
      <c r="M1405" s="100" t="s">
        <v>951</v>
      </c>
      <c r="N1405" s="100"/>
      <c r="O1405" s="99"/>
      <c r="P1405" s="99"/>
      <c r="Q1405" s="99"/>
      <c r="R1405" s="99"/>
      <c r="S1405" s="99"/>
      <c r="T1405" s="99"/>
      <c r="U1405" s="99"/>
      <c r="V1405" s="99"/>
      <c r="W1405" s="99"/>
      <c r="X1405" s="99"/>
      <c r="Y1405" s="99"/>
    </row>
    <row r="1406" ht="15.75" customHeight="1">
      <c r="A1406" s="100" t="s">
        <v>1412</v>
      </c>
      <c r="B1406" s="100"/>
      <c r="C1406" s="100" t="s">
        <v>1491</v>
      </c>
      <c r="D1406" s="100">
        <v>417784.0</v>
      </c>
      <c r="E1406" s="100" t="s">
        <v>896</v>
      </c>
      <c r="F1406" s="102" t="s">
        <v>887</v>
      </c>
      <c r="G1406" s="100" t="s">
        <v>866</v>
      </c>
      <c r="H1406" s="100" t="s">
        <v>828</v>
      </c>
      <c r="I1406" s="103">
        <v>0.7152777777777778</v>
      </c>
      <c r="J1406" s="103">
        <v>0.7569444444444444</v>
      </c>
      <c r="K1406" s="100" t="s">
        <v>1488</v>
      </c>
      <c r="L1406" s="100" t="s">
        <v>1340</v>
      </c>
      <c r="M1406" s="100" t="s">
        <v>411</v>
      </c>
      <c r="N1406" s="100"/>
      <c r="O1406" s="99"/>
      <c r="P1406" s="99"/>
      <c r="Q1406" s="99"/>
      <c r="R1406" s="99"/>
      <c r="S1406" s="99"/>
      <c r="T1406" s="99"/>
      <c r="U1406" s="99"/>
      <c r="V1406" s="99"/>
      <c r="W1406" s="99"/>
      <c r="X1406" s="99"/>
      <c r="Y1406" s="99"/>
    </row>
    <row r="1407" ht="15.75" customHeight="1">
      <c r="A1407" s="100" t="s">
        <v>1412</v>
      </c>
      <c r="B1407" s="100"/>
      <c r="C1407" s="100" t="s">
        <v>1491</v>
      </c>
      <c r="D1407" s="100">
        <v>417788.0</v>
      </c>
      <c r="E1407" s="100" t="s">
        <v>896</v>
      </c>
      <c r="F1407" s="102" t="s">
        <v>887</v>
      </c>
      <c r="G1407" s="100" t="s">
        <v>866</v>
      </c>
      <c r="H1407" s="100" t="s">
        <v>828</v>
      </c>
      <c r="I1407" s="103">
        <v>0.7638888888888888</v>
      </c>
      <c r="J1407" s="103">
        <v>0.8055555555555556</v>
      </c>
      <c r="K1407" s="100" t="s">
        <v>1488</v>
      </c>
      <c r="L1407" s="100" t="s">
        <v>1340</v>
      </c>
      <c r="M1407" s="100" t="s">
        <v>903</v>
      </c>
      <c r="N1407" s="100"/>
      <c r="O1407" s="99"/>
      <c r="P1407" s="99"/>
      <c r="Q1407" s="99"/>
      <c r="R1407" s="99"/>
      <c r="S1407" s="99"/>
      <c r="T1407" s="99"/>
      <c r="U1407" s="99"/>
      <c r="V1407" s="99"/>
      <c r="W1407" s="99"/>
      <c r="X1407" s="99"/>
      <c r="Y1407" s="99"/>
    </row>
    <row r="1408" ht="15.75" customHeight="1">
      <c r="A1408" s="100" t="s">
        <v>1412</v>
      </c>
      <c r="B1408" s="100"/>
      <c r="C1408" s="100" t="s">
        <v>1492</v>
      </c>
      <c r="D1408" s="100">
        <v>417782.0</v>
      </c>
      <c r="E1408" s="100" t="s">
        <v>896</v>
      </c>
      <c r="F1408" s="102" t="s">
        <v>887</v>
      </c>
      <c r="G1408" s="100" t="s">
        <v>866</v>
      </c>
      <c r="H1408" s="100" t="s">
        <v>828</v>
      </c>
      <c r="I1408" s="103">
        <v>0.7708333333333334</v>
      </c>
      <c r="J1408" s="103">
        <v>0.8125</v>
      </c>
      <c r="K1408" s="100" t="s">
        <v>1488</v>
      </c>
      <c r="L1408" s="100" t="s">
        <v>1340</v>
      </c>
      <c r="M1408" s="100" t="s">
        <v>888</v>
      </c>
      <c r="N1408" s="100"/>
      <c r="O1408" s="99"/>
      <c r="P1408" s="99"/>
      <c r="Q1408" s="99"/>
      <c r="R1408" s="99"/>
      <c r="S1408" s="99"/>
      <c r="T1408" s="99"/>
      <c r="U1408" s="99"/>
      <c r="V1408" s="99"/>
      <c r="W1408" s="99"/>
      <c r="X1408" s="99"/>
      <c r="Y1408" s="99"/>
    </row>
    <row r="1409" ht="15.75" customHeight="1">
      <c r="A1409" s="100" t="s">
        <v>1412</v>
      </c>
      <c r="B1409" s="100"/>
      <c r="C1409" s="100" t="s">
        <v>1491</v>
      </c>
      <c r="D1409" s="100">
        <v>417793.0</v>
      </c>
      <c r="E1409" s="100" t="s">
        <v>896</v>
      </c>
      <c r="F1409" s="102" t="s">
        <v>887</v>
      </c>
      <c r="G1409" s="100" t="s">
        <v>866</v>
      </c>
      <c r="H1409" s="100" t="s">
        <v>828</v>
      </c>
      <c r="I1409" s="103">
        <v>0.8125</v>
      </c>
      <c r="J1409" s="103">
        <v>0.8541666666666666</v>
      </c>
      <c r="K1409" s="100" t="s">
        <v>1488</v>
      </c>
      <c r="L1409" s="100" t="s">
        <v>1340</v>
      </c>
      <c r="M1409" s="100" t="s">
        <v>871</v>
      </c>
      <c r="N1409" s="100"/>
      <c r="O1409" s="99"/>
      <c r="P1409" s="99"/>
      <c r="Q1409" s="99"/>
      <c r="R1409" s="99"/>
      <c r="S1409" s="99"/>
      <c r="T1409" s="99"/>
      <c r="U1409" s="99"/>
      <c r="V1409" s="99"/>
      <c r="W1409" s="99"/>
      <c r="X1409" s="99"/>
      <c r="Y1409" s="99"/>
    </row>
    <row r="1410" ht="15.75" customHeight="1">
      <c r="A1410" s="100" t="s">
        <v>1412</v>
      </c>
      <c r="B1410" s="100"/>
      <c r="C1410" s="100" t="s">
        <v>1493</v>
      </c>
      <c r="D1410" s="100">
        <v>417886.0</v>
      </c>
      <c r="E1410" s="100" t="s">
        <v>979</v>
      </c>
      <c r="F1410" s="102" t="s">
        <v>887</v>
      </c>
      <c r="G1410" s="100" t="s">
        <v>866</v>
      </c>
      <c r="H1410" s="100" t="s">
        <v>828</v>
      </c>
      <c r="I1410" s="103">
        <v>0.8125</v>
      </c>
      <c r="J1410" s="103">
        <v>0.8541666666666666</v>
      </c>
      <c r="K1410" s="100" t="s">
        <v>1488</v>
      </c>
      <c r="L1410" s="100" t="s">
        <v>1340</v>
      </c>
      <c r="M1410" s="100" t="s">
        <v>903</v>
      </c>
      <c r="N1410" s="100"/>
      <c r="O1410" s="99"/>
      <c r="P1410" s="99"/>
      <c r="Q1410" s="99"/>
      <c r="R1410" s="99"/>
      <c r="S1410" s="99"/>
      <c r="T1410" s="99"/>
      <c r="U1410" s="99"/>
      <c r="V1410" s="99"/>
      <c r="W1410" s="99"/>
      <c r="X1410" s="99"/>
      <c r="Y1410" s="99"/>
    </row>
    <row r="1411" ht="15.75" customHeight="1">
      <c r="A1411" s="100" t="s">
        <v>1412</v>
      </c>
      <c r="B1411" s="100"/>
      <c r="C1411" s="100" t="s">
        <v>1492</v>
      </c>
      <c r="D1411" s="100">
        <v>417787.0</v>
      </c>
      <c r="E1411" s="100" t="s">
        <v>896</v>
      </c>
      <c r="F1411" s="102" t="s">
        <v>870</v>
      </c>
      <c r="G1411" s="100" t="s">
        <v>866</v>
      </c>
      <c r="H1411" s="100" t="s">
        <v>832</v>
      </c>
      <c r="I1411" s="103">
        <v>0.6736111111111112</v>
      </c>
      <c r="J1411" s="103">
        <v>0.7152777777777778</v>
      </c>
      <c r="K1411" s="100" t="s">
        <v>1488</v>
      </c>
      <c r="L1411" s="100" t="s">
        <v>1340</v>
      </c>
      <c r="M1411" s="100" t="s">
        <v>869</v>
      </c>
      <c r="N1411" s="100"/>
      <c r="O1411" s="99"/>
      <c r="P1411" s="99"/>
      <c r="Q1411" s="99"/>
      <c r="R1411" s="99"/>
      <c r="S1411" s="99"/>
      <c r="T1411" s="99"/>
      <c r="U1411" s="99"/>
      <c r="V1411" s="99"/>
      <c r="W1411" s="99"/>
      <c r="X1411" s="99"/>
      <c r="Y1411" s="99"/>
    </row>
    <row r="1412" ht="15.75" customHeight="1">
      <c r="A1412" s="100" t="s">
        <v>1412</v>
      </c>
      <c r="B1412" s="100"/>
      <c r="C1412" s="100" t="s">
        <v>1491</v>
      </c>
      <c r="D1412" s="100">
        <v>417820.0</v>
      </c>
      <c r="E1412" s="100" t="s">
        <v>896</v>
      </c>
      <c r="F1412" s="102" t="s">
        <v>870</v>
      </c>
      <c r="G1412" s="100" t="s">
        <v>866</v>
      </c>
      <c r="H1412" s="100" t="s">
        <v>832</v>
      </c>
      <c r="I1412" s="103">
        <v>0.7152777777777778</v>
      </c>
      <c r="J1412" s="103">
        <v>0.7569444444444444</v>
      </c>
      <c r="K1412" s="100" t="s">
        <v>1488</v>
      </c>
      <c r="L1412" s="100" t="s">
        <v>1340</v>
      </c>
      <c r="M1412" s="100" t="s">
        <v>994</v>
      </c>
      <c r="N1412" s="100"/>
      <c r="O1412" s="99"/>
      <c r="P1412" s="99"/>
      <c r="Q1412" s="99"/>
      <c r="R1412" s="99"/>
      <c r="S1412" s="99"/>
      <c r="T1412" s="99"/>
      <c r="U1412" s="99"/>
      <c r="V1412" s="99"/>
      <c r="W1412" s="99"/>
      <c r="X1412" s="99"/>
      <c r="Y1412" s="99"/>
    </row>
    <row r="1413" ht="15.75" customHeight="1">
      <c r="A1413" s="100" t="s">
        <v>1412</v>
      </c>
      <c r="B1413" s="100"/>
      <c r="C1413" s="100" t="s">
        <v>1491</v>
      </c>
      <c r="D1413" s="100">
        <v>417814.0</v>
      </c>
      <c r="E1413" s="100" t="s">
        <v>896</v>
      </c>
      <c r="F1413" s="102" t="s">
        <v>870</v>
      </c>
      <c r="G1413" s="100" t="s">
        <v>866</v>
      </c>
      <c r="H1413" s="100" t="s">
        <v>832</v>
      </c>
      <c r="I1413" s="103">
        <v>0.7638888888888888</v>
      </c>
      <c r="J1413" s="103">
        <v>0.8055555555555556</v>
      </c>
      <c r="K1413" s="100" t="s">
        <v>1488</v>
      </c>
      <c r="L1413" s="100" t="s">
        <v>1340</v>
      </c>
      <c r="M1413" s="100" t="s">
        <v>888</v>
      </c>
      <c r="N1413" s="100"/>
      <c r="O1413" s="99"/>
      <c r="P1413" s="99"/>
      <c r="Q1413" s="99"/>
      <c r="R1413" s="99"/>
      <c r="S1413" s="99"/>
      <c r="T1413" s="99"/>
      <c r="U1413" s="99"/>
      <c r="V1413" s="99"/>
      <c r="W1413" s="99"/>
      <c r="X1413" s="99"/>
      <c r="Y1413" s="99"/>
    </row>
    <row r="1414" ht="15.75" customHeight="1">
      <c r="A1414" s="100" t="s">
        <v>1412</v>
      </c>
      <c r="B1414" s="100"/>
      <c r="C1414" s="100" t="s">
        <v>1494</v>
      </c>
      <c r="D1414" s="100">
        <v>417861.0</v>
      </c>
      <c r="E1414" s="100" t="s">
        <v>979</v>
      </c>
      <c r="F1414" s="102" t="s">
        <v>870</v>
      </c>
      <c r="G1414" s="100" t="s">
        <v>866</v>
      </c>
      <c r="H1414" s="100" t="s">
        <v>832</v>
      </c>
      <c r="I1414" s="103">
        <v>0.7708333333333334</v>
      </c>
      <c r="J1414" s="103">
        <v>0.8125</v>
      </c>
      <c r="K1414" s="100" t="s">
        <v>1488</v>
      </c>
      <c r="L1414" s="100" t="s">
        <v>1340</v>
      </c>
      <c r="M1414" s="100" t="s">
        <v>411</v>
      </c>
      <c r="N1414" s="100"/>
      <c r="O1414" s="99"/>
      <c r="P1414" s="99"/>
      <c r="Q1414" s="99"/>
      <c r="R1414" s="99"/>
      <c r="S1414" s="99"/>
      <c r="T1414" s="99"/>
      <c r="U1414" s="99"/>
      <c r="V1414" s="99"/>
      <c r="W1414" s="99"/>
      <c r="X1414" s="99"/>
      <c r="Y1414" s="99"/>
    </row>
    <row r="1415" ht="15.75" customHeight="1">
      <c r="A1415" s="100" t="s">
        <v>1412</v>
      </c>
      <c r="B1415" s="100"/>
      <c r="C1415" s="100" t="s">
        <v>1491</v>
      </c>
      <c r="D1415" s="100">
        <v>417823.0</v>
      </c>
      <c r="E1415" s="100" t="s">
        <v>896</v>
      </c>
      <c r="F1415" s="102" t="s">
        <v>870</v>
      </c>
      <c r="G1415" s="100" t="s">
        <v>866</v>
      </c>
      <c r="H1415" s="100" t="s">
        <v>832</v>
      </c>
      <c r="I1415" s="103">
        <v>0.8125</v>
      </c>
      <c r="J1415" s="103">
        <v>0.8541666666666666</v>
      </c>
      <c r="K1415" s="100" t="s">
        <v>1488</v>
      </c>
      <c r="L1415" s="100" t="s">
        <v>1340</v>
      </c>
      <c r="M1415" s="100" t="s">
        <v>951</v>
      </c>
      <c r="N1415" s="100"/>
      <c r="O1415" s="99"/>
      <c r="P1415" s="99"/>
      <c r="Q1415" s="99"/>
      <c r="R1415" s="99"/>
      <c r="S1415" s="99"/>
      <c r="T1415" s="99"/>
      <c r="U1415" s="99"/>
      <c r="V1415" s="99"/>
      <c r="W1415" s="99"/>
      <c r="X1415" s="99"/>
      <c r="Y1415" s="99"/>
    </row>
    <row r="1416" ht="15.75" customHeight="1">
      <c r="A1416" s="100" t="s">
        <v>1412</v>
      </c>
      <c r="B1416" s="100"/>
      <c r="C1416" s="100" t="s">
        <v>1491</v>
      </c>
      <c r="D1416" s="100">
        <v>417829.0</v>
      </c>
      <c r="E1416" s="100" t="s">
        <v>896</v>
      </c>
      <c r="F1416" s="102" t="s">
        <v>904</v>
      </c>
      <c r="G1416" s="100" t="s">
        <v>866</v>
      </c>
      <c r="H1416" s="100" t="s">
        <v>834</v>
      </c>
      <c r="I1416" s="103">
        <v>0.6666666666666666</v>
      </c>
      <c r="J1416" s="103">
        <v>0.7083333333333334</v>
      </c>
      <c r="K1416" s="100" t="s">
        <v>1488</v>
      </c>
      <c r="L1416" s="100" t="s">
        <v>1340</v>
      </c>
      <c r="M1416" s="100" t="s">
        <v>869</v>
      </c>
      <c r="N1416" s="100"/>
      <c r="O1416" s="99"/>
      <c r="P1416" s="99"/>
      <c r="Q1416" s="99"/>
      <c r="R1416" s="99"/>
      <c r="S1416" s="99"/>
      <c r="T1416" s="99"/>
      <c r="U1416" s="99"/>
      <c r="V1416" s="99"/>
      <c r="W1416" s="99"/>
      <c r="X1416" s="99"/>
      <c r="Y1416" s="99"/>
    </row>
    <row r="1417" ht="15.75" customHeight="1">
      <c r="A1417" s="100" t="s">
        <v>1412</v>
      </c>
      <c r="B1417" s="100"/>
      <c r="C1417" s="100" t="s">
        <v>1492</v>
      </c>
      <c r="D1417" s="100">
        <v>417796.0</v>
      </c>
      <c r="E1417" s="100" t="s">
        <v>896</v>
      </c>
      <c r="F1417" s="102" t="s">
        <v>904</v>
      </c>
      <c r="G1417" s="100" t="s">
        <v>866</v>
      </c>
      <c r="H1417" s="100" t="s">
        <v>834</v>
      </c>
      <c r="I1417" s="103">
        <v>0.7222222222222222</v>
      </c>
      <c r="J1417" s="103">
        <v>0.7638888888888888</v>
      </c>
      <c r="K1417" s="100" t="s">
        <v>1488</v>
      </c>
      <c r="L1417" s="100" t="s">
        <v>1340</v>
      </c>
      <c r="M1417" s="100" t="s">
        <v>903</v>
      </c>
      <c r="N1417" s="100"/>
      <c r="O1417" s="99"/>
      <c r="P1417" s="99"/>
      <c r="Q1417" s="99"/>
      <c r="R1417" s="99"/>
      <c r="S1417" s="99"/>
      <c r="T1417" s="99"/>
      <c r="U1417" s="99"/>
      <c r="V1417" s="99"/>
      <c r="W1417" s="99"/>
      <c r="X1417" s="99"/>
      <c r="Y1417" s="99"/>
    </row>
    <row r="1418" ht="15.75" customHeight="1">
      <c r="A1418" s="100" t="s">
        <v>1412</v>
      </c>
      <c r="B1418" s="100"/>
      <c r="C1418" s="100" t="s">
        <v>1491</v>
      </c>
      <c r="D1418" s="100">
        <v>417843.0</v>
      </c>
      <c r="E1418" s="100" t="s">
        <v>896</v>
      </c>
      <c r="F1418" s="102" t="s">
        <v>891</v>
      </c>
      <c r="G1418" s="100" t="s">
        <v>866</v>
      </c>
      <c r="H1418" s="100" t="s">
        <v>800</v>
      </c>
      <c r="I1418" s="103">
        <v>0.375</v>
      </c>
      <c r="J1418" s="103">
        <v>0.4166666666666667</v>
      </c>
      <c r="K1418" s="100" t="s">
        <v>1488</v>
      </c>
      <c r="L1418" s="100" t="s">
        <v>1340</v>
      </c>
      <c r="M1418" s="100" t="s">
        <v>951</v>
      </c>
      <c r="N1418" s="100"/>
      <c r="O1418" s="99"/>
      <c r="P1418" s="99"/>
      <c r="Q1418" s="99"/>
      <c r="R1418" s="99"/>
      <c r="S1418" s="99"/>
      <c r="T1418" s="99"/>
      <c r="U1418" s="99"/>
      <c r="V1418" s="99"/>
      <c r="W1418" s="99"/>
      <c r="X1418" s="99"/>
      <c r="Y1418" s="99"/>
    </row>
    <row r="1419" ht="15.75" customHeight="1">
      <c r="A1419" s="100" t="s">
        <v>1412</v>
      </c>
      <c r="B1419" s="100"/>
      <c r="C1419" s="100" t="s">
        <v>1492</v>
      </c>
      <c r="D1419" s="100">
        <v>417803.0</v>
      </c>
      <c r="E1419" s="100" t="s">
        <v>896</v>
      </c>
      <c r="F1419" s="102" t="s">
        <v>891</v>
      </c>
      <c r="G1419" s="100" t="s">
        <v>866</v>
      </c>
      <c r="H1419" s="100" t="s">
        <v>800</v>
      </c>
      <c r="I1419" s="103">
        <v>0.3819444444444444</v>
      </c>
      <c r="J1419" s="103">
        <v>0.4236111111111111</v>
      </c>
      <c r="K1419" s="100" t="s">
        <v>1488</v>
      </c>
      <c r="L1419" s="100" t="s">
        <v>1340</v>
      </c>
      <c r="M1419" s="100" t="s">
        <v>968</v>
      </c>
      <c r="N1419" s="100"/>
      <c r="O1419" s="99"/>
      <c r="P1419" s="99"/>
      <c r="Q1419" s="99"/>
      <c r="R1419" s="99"/>
      <c r="S1419" s="99"/>
      <c r="T1419" s="99"/>
      <c r="U1419" s="99"/>
      <c r="V1419" s="99"/>
      <c r="W1419" s="99"/>
      <c r="X1419" s="99"/>
      <c r="Y1419" s="99"/>
    </row>
    <row r="1420" ht="15.75" customHeight="1">
      <c r="A1420" s="100" t="s">
        <v>1412</v>
      </c>
      <c r="B1420" s="100"/>
      <c r="C1420" s="100" t="s">
        <v>1491</v>
      </c>
      <c r="D1420" s="100">
        <v>417832.0</v>
      </c>
      <c r="E1420" s="100" t="s">
        <v>896</v>
      </c>
      <c r="F1420" s="102" t="s">
        <v>891</v>
      </c>
      <c r="G1420" s="100" t="s">
        <v>866</v>
      </c>
      <c r="H1420" s="100" t="s">
        <v>800</v>
      </c>
      <c r="I1420" s="103">
        <v>0.4236111111111111</v>
      </c>
      <c r="J1420" s="103">
        <v>0.4652777777777778</v>
      </c>
      <c r="K1420" s="100" t="s">
        <v>1488</v>
      </c>
      <c r="L1420" s="100" t="s">
        <v>1340</v>
      </c>
      <c r="M1420" s="100" t="s">
        <v>869</v>
      </c>
      <c r="N1420" s="100"/>
      <c r="O1420" s="99"/>
      <c r="P1420" s="99"/>
      <c r="Q1420" s="99"/>
      <c r="R1420" s="99"/>
      <c r="S1420" s="99"/>
      <c r="T1420" s="99"/>
      <c r="U1420" s="99"/>
      <c r="V1420" s="99"/>
      <c r="W1420" s="99"/>
      <c r="X1420" s="99"/>
      <c r="Y1420" s="99"/>
    </row>
    <row r="1421" ht="15.75" customHeight="1">
      <c r="A1421" s="100" t="s">
        <v>1412</v>
      </c>
      <c r="B1421" s="100"/>
      <c r="C1421" s="100" t="s">
        <v>1494</v>
      </c>
      <c r="D1421" s="100">
        <v>417870.0</v>
      </c>
      <c r="E1421" s="100" t="s">
        <v>979</v>
      </c>
      <c r="F1421" s="102" t="s">
        <v>891</v>
      </c>
      <c r="G1421" s="100" t="s">
        <v>866</v>
      </c>
      <c r="H1421" s="100" t="s">
        <v>800</v>
      </c>
      <c r="I1421" s="103">
        <v>0.4305555555555556</v>
      </c>
      <c r="J1421" s="103">
        <v>0.4722222222222222</v>
      </c>
      <c r="K1421" s="100" t="s">
        <v>1488</v>
      </c>
      <c r="L1421" s="100" t="s">
        <v>1340</v>
      </c>
      <c r="M1421" s="100" t="s">
        <v>871</v>
      </c>
      <c r="N1421" s="100"/>
      <c r="O1421" s="99"/>
      <c r="P1421" s="99"/>
      <c r="Q1421" s="99"/>
      <c r="R1421" s="99"/>
      <c r="S1421" s="99"/>
      <c r="T1421" s="99"/>
      <c r="U1421" s="99"/>
      <c r="V1421" s="99"/>
      <c r="W1421" s="99"/>
      <c r="X1421" s="99"/>
      <c r="Y1421" s="99"/>
    </row>
    <row r="1422" ht="15.75" customHeight="1">
      <c r="A1422" s="100" t="s">
        <v>1412</v>
      </c>
      <c r="B1422" s="100"/>
      <c r="C1422" s="100" t="s">
        <v>1491</v>
      </c>
      <c r="D1422" s="100">
        <v>417850.0</v>
      </c>
      <c r="E1422" s="100" t="s">
        <v>896</v>
      </c>
      <c r="F1422" s="102" t="s">
        <v>891</v>
      </c>
      <c r="G1422" s="100" t="s">
        <v>866</v>
      </c>
      <c r="H1422" s="100" t="s">
        <v>800</v>
      </c>
      <c r="I1422" s="103">
        <v>0.4722222222222222</v>
      </c>
      <c r="J1422" s="103">
        <v>0.5138888888888888</v>
      </c>
      <c r="K1422" s="100" t="s">
        <v>1488</v>
      </c>
      <c r="L1422" s="100" t="s">
        <v>1340</v>
      </c>
      <c r="M1422" s="100" t="s">
        <v>994</v>
      </c>
      <c r="N1422" s="100"/>
      <c r="O1422" s="99"/>
      <c r="P1422" s="99"/>
      <c r="Q1422" s="99"/>
      <c r="R1422" s="99"/>
      <c r="S1422" s="99"/>
      <c r="T1422" s="99"/>
      <c r="U1422" s="99"/>
      <c r="V1422" s="99"/>
      <c r="W1422" s="99"/>
      <c r="X1422" s="99"/>
      <c r="Y1422" s="99"/>
    </row>
    <row r="1423" ht="15.75" customHeight="1">
      <c r="A1423" s="100" t="s">
        <v>1412</v>
      </c>
      <c r="B1423" s="100"/>
      <c r="C1423" s="100" t="s">
        <v>1493</v>
      </c>
      <c r="D1423" s="100">
        <v>417881.0</v>
      </c>
      <c r="E1423" s="100" t="s">
        <v>979</v>
      </c>
      <c r="F1423" s="102" t="s">
        <v>891</v>
      </c>
      <c r="G1423" s="100" t="s">
        <v>866</v>
      </c>
      <c r="H1423" s="100" t="s">
        <v>800</v>
      </c>
      <c r="I1423" s="103">
        <v>0.4722222222222222</v>
      </c>
      <c r="J1423" s="103">
        <v>0.5138888888888888</v>
      </c>
      <c r="K1423" s="100" t="s">
        <v>1488</v>
      </c>
      <c r="L1423" s="100" t="s">
        <v>1340</v>
      </c>
      <c r="M1423" s="100" t="s">
        <v>869</v>
      </c>
      <c r="N1423" s="100"/>
      <c r="O1423" s="99"/>
      <c r="P1423" s="99"/>
      <c r="Q1423" s="99"/>
      <c r="R1423" s="99"/>
      <c r="S1423" s="99"/>
      <c r="T1423" s="99"/>
      <c r="U1423" s="99"/>
      <c r="V1423" s="99"/>
      <c r="W1423" s="99"/>
      <c r="X1423" s="99"/>
      <c r="Y1423" s="99"/>
    </row>
    <row r="1424" ht="15.75" customHeight="1">
      <c r="A1424" s="100" t="s">
        <v>1412</v>
      </c>
      <c r="B1424" s="100"/>
      <c r="C1424" s="100" t="s">
        <v>1491</v>
      </c>
      <c r="D1424" s="100">
        <v>417837.0</v>
      </c>
      <c r="E1424" s="100" t="s">
        <v>896</v>
      </c>
      <c r="F1424" s="102" t="s">
        <v>891</v>
      </c>
      <c r="G1424" s="100" t="s">
        <v>866</v>
      </c>
      <c r="H1424" s="100" t="s">
        <v>800</v>
      </c>
      <c r="I1424" s="103">
        <v>0.5416666666666666</v>
      </c>
      <c r="J1424" s="103">
        <v>0.5833333333333334</v>
      </c>
      <c r="K1424" s="100" t="s">
        <v>1488</v>
      </c>
      <c r="L1424" s="100" t="s">
        <v>1340</v>
      </c>
      <c r="M1424" s="100" t="s">
        <v>411</v>
      </c>
      <c r="N1424" s="100"/>
      <c r="O1424" s="99"/>
      <c r="P1424" s="99"/>
      <c r="Q1424" s="99"/>
      <c r="R1424" s="99"/>
      <c r="S1424" s="99"/>
      <c r="T1424" s="99"/>
      <c r="U1424" s="99"/>
      <c r="V1424" s="99"/>
      <c r="W1424" s="99"/>
      <c r="X1424" s="99"/>
      <c r="Y1424" s="99"/>
    </row>
    <row r="1425" ht="15.75" customHeight="1">
      <c r="A1425" s="100" t="s">
        <v>1412</v>
      </c>
      <c r="B1425" s="100"/>
      <c r="C1425" s="100" t="s">
        <v>1492</v>
      </c>
      <c r="D1425" s="100">
        <v>417810.0</v>
      </c>
      <c r="E1425" s="100" t="s">
        <v>896</v>
      </c>
      <c r="F1425" s="102" t="s">
        <v>891</v>
      </c>
      <c r="G1425" s="100" t="s">
        <v>866</v>
      </c>
      <c r="H1425" s="100" t="s">
        <v>800</v>
      </c>
      <c r="I1425" s="103">
        <v>0.5486111111111112</v>
      </c>
      <c r="J1425" s="103">
        <v>0.5902777777777778</v>
      </c>
      <c r="K1425" s="100" t="s">
        <v>1488</v>
      </c>
      <c r="L1425" s="100" t="s">
        <v>1340</v>
      </c>
      <c r="M1425" s="100" t="s">
        <v>888</v>
      </c>
      <c r="N1425" s="100"/>
      <c r="O1425" s="99"/>
      <c r="P1425" s="99"/>
      <c r="Q1425" s="99"/>
      <c r="R1425" s="99"/>
      <c r="S1425" s="99"/>
      <c r="T1425" s="99"/>
      <c r="U1425" s="99"/>
      <c r="V1425" s="99"/>
      <c r="W1425" s="99"/>
      <c r="X1425" s="99"/>
      <c r="Y1425" s="99"/>
    </row>
    <row r="1426" ht="15.75" customHeight="1">
      <c r="A1426" s="100" t="s">
        <v>1412</v>
      </c>
      <c r="B1426" s="100"/>
      <c r="C1426" s="100" t="s">
        <v>1492</v>
      </c>
      <c r="D1426" s="100">
        <v>417816.0</v>
      </c>
      <c r="E1426" s="100" t="s">
        <v>896</v>
      </c>
      <c r="F1426" s="102" t="s">
        <v>1490</v>
      </c>
      <c r="G1426" s="100" t="s">
        <v>866</v>
      </c>
      <c r="H1426" s="100" t="s">
        <v>838</v>
      </c>
      <c r="I1426" s="103">
        <v>0.3819444444444444</v>
      </c>
      <c r="J1426" s="103">
        <v>0.4236111111111111</v>
      </c>
      <c r="K1426" s="100" t="s">
        <v>1488</v>
      </c>
      <c r="L1426" s="100" t="s">
        <v>1340</v>
      </c>
      <c r="M1426" s="100" t="s">
        <v>869</v>
      </c>
      <c r="N1426" s="100"/>
      <c r="O1426" s="99"/>
      <c r="P1426" s="99"/>
      <c r="Q1426" s="99"/>
      <c r="R1426" s="99"/>
      <c r="S1426" s="99"/>
      <c r="T1426" s="99"/>
      <c r="U1426" s="99"/>
      <c r="V1426" s="99"/>
      <c r="W1426" s="99"/>
      <c r="X1426" s="99"/>
      <c r="Y1426" s="99"/>
    </row>
    <row r="1427" ht="15.75" customHeight="1">
      <c r="A1427" s="100" t="s">
        <v>1412</v>
      </c>
      <c r="B1427" s="100"/>
      <c r="C1427" s="100" t="s">
        <v>1491</v>
      </c>
      <c r="D1427" s="100">
        <v>417869.0</v>
      </c>
      <c r="E1427" s="100" t="s">
        <v>896</v>
      </c>
      <c r="F1427" s="102" t="s">
        <v>1490</v>
      </c>
      <c r="G1427" s="100" t="s">
        <v>866</v>
      </c>
      <c r="H1427" s="100" t="s">
        <v>838</v>
      </c>
      <c r="I1427" s="103">
        <v>0.4236111111111111</v>
      </c>
      <c r="J1427" s="103">
        <v>0.4652777777777778</v>
      </c>
      <c r="K1427" s="100" t="s">
        <v>1488</v>
      </c>
      <c r="L1427" s="100" t="s">
        <v>1340</v>
      </c>
      <c r="M1427" s="100" t="s">
        <v>951</v>
      </c>
      <c r="N1427" s="100"/>
      <c r="O1427" s="99"/>
      <c r="P1427" s="99"/>
      <c r="Q1427" s="99"/>
      <c r="R1427" s="99"/>
      <c r="S1427" s="99"/>
      <c r="T1427" s="99"/>
      <c r="U1427" s="99"/>
      <c r="V1427" s="99"/>
      <c r="W1427" s="99"/>
      <c r="X1427" s="99"/>
      <c r="Y1427" s="99"/>
    </row>
    <row r="1428" ht="15.75" customHeight="1">
      <c r="A1428" s="100" t="s">
        <v>1412</v>
      </c>
      <c r="B1428" s="100"/>
      <c r="C1428" s="100" t="s">
        <v>1491</v>
      </c>
      <c r="D1428" s="100">
        <v>417859.0</v>
      </c>
      <c r="E1428" s="100" t="s">
        <v>896</v>
      </c>
      <c r="F1428" s="102" t="s">
        <v>1490</v>
      </c>
      <c r="G1428" s="100" t="s">
        <v>866</v>
      </c>
      <c r="H1428" s="100" t="s">
        <v>838</v>
      </c>
      <c r="I1428" s="103">
        <v>0.4722222222222222</v>
      </c>
      <c r="J1428" s="103">
        <v>0.5138888888888888</v>
      </c>
      <c r="K1428" s="100" t="s">
        <v>1488</v>
      </c>
      <c r="L1428" s="100" t="s">
        <v>1340</v>
      </c>
      <c r="M1428" s="100" t="s">
        <v>411</v>
      </c>
      <c r="N1428" s="100"/>
      <c r="O1428" s="99"/>
      <c r="P1428" s="99"/>
      <c r="Q1428" s="99"/>
      <c r="R1428" s="99"/>
      <c r="S1428" s="99"/>
      <c r="T1428" s="99"/>
      <c r="U1428" s="99"/>
      <c r="V1428" s="99"/>
      <c r="W1428" s="99"/>
      <c r="X1428" s="99"/>
      <c r="Y1428" s="99"/>
    </row>
    <row r="1429" ht="15.75" customHeight="1">
      <c r="A1429" s="100" t="s">
        <v>1412</v>
      </c>
      <c r="B1429" s="100"/>
      <c r="C1429" s="100" t="s">
        <v>1493</v>
      </c>
      <c r="D1429" s="100">
        <v>417875.0</v>
      </c>
      <c r="E1429" s="100" t="s">
        <v>979</v>
      </c>
      <c r="F1429" s="102" t="s">
        <v>1490</v>
      </c>
      <c r="G1429" s="100" t="s">
        <v>866</v>
      </c>
      <c r="H1429" s="100" t="s">
        <v>838</v>
      </c>
      <c r="I1429" s="103">
        <v>0.4722222222222222</v>
      </c>
      <c r="J1429" s="103">
        <v>0.5138888888888888</v>
      </c>
      <c r="K1429" s="100" t="s">
        <v>1488</v>
      </c>
      <c r="L1429" s="100" t="s">
        <v>1340</v>
      </c>
      <c r="M1429" s="100" t="s">
        <v>951</v>
      </c>
      <c r="N1429" s="100"/>
      <c r="O1429" s="99"/>
      <c r="P1429" s="99"/>
      <c r="Q1429" s="99"/>
      <c r="R1429" s="99"/>
      <c r="S1429" s="99"/>
      <c r="T1429" s="99"/>
      <c r="U1429" s="99"/>
      <c r="V1429" s="99"/>
      <c r="W1429" s="99"/>
      <c r="X1429" s="99"/>
      <c r="Y1429" s="99"/>
    </row>
    <row r="1430" ht="15.75" customHeight="1">
      <c r="A1430" s="100" t="s">
        <v>1412</v>
      </c>
      <c r="B1430" s="100"/>
      <c r="C1430" s="100" t="s">
        <v>1491</v>
      </c>
      <c r="D1430" s="100">
        <v>417742.0</v>
      </c>
      <c r="E1430" s="100" t="s">
        <v>896</v>
      </c>
      <c r="F1430" s="102" t="s">
        <v>899</v>
      </c>
      <c r="G1430" s="100" t="s">
        <v>866</v>
      </c>
      <c r="H1430" s="100" t="s">
        <v>811</v>
      </c>
      <c r="I1430" s="103">
        <v>0.6666666666666666</v>
      </c>
      <c r="J1430" s="103">
        <v>0.7083333333333334</v>
      </c>
      <c r="K1430" s="100" t="s">
        <v>1488</v>
      </c>
      <c r="L1430" s="100" t="s">
        <v>1340</v>
      </c>
      <c r="M1430" s="100" t="s">
        <v>888</v>
      </c>
      <c r="N1430" s="100"/>
      <c r="O1430" s="99"/>
      <c r="P1430" s="99"/>
      <c r="Q1430" s="99"/>
      <c r="R1430" s="99"/>
      <c r="S1430" s="99"/>
      <c r="T1430" s="99"/>
      <c r="U1430" s="99"/>
      <c r="V1430" s="99"/>
      <c r="W1430" s="99"/>
      <c r="X1430" s="99"/>
      <c r="Y1430" s="99"/>
    </row>
    <row r="1431" ht="15.75" customHeight="1">
      <c r="A1431" s="100" t="s">
        <v>1412</v>
      </c>
      <c r="B1431" s="100"/>
      <c r="C1431" s="100" t="s">
        <v>1491</v>
      </c>
      <c r="D1431" s="100">
        <v>417749.0</v>
      </c>
      <c r="E1431" s="100" t="s">
        <v>896</v>
      </c>
      <c r="F1431" s="102" t="s">
        <v>899</v>
      </c>
      <c r="G1431" s="100" t="s">
        <v>866</v>
      </c>
      <c r="H1431" s="100" t="s">
        <v>811</v>
      </c>
      <c r="I1431" s="103">
        <v>0.7152777777777778</v>
      </c>
      <c r="J1431" s="103">
        <v>0.7569444444444444</v>
      </c>
      <c r="K1431" s="100" t="s">
        <v>1488</v>
      </c>
      <c r="L1431" s="100" t="s">
        <v>1340</v>
      </c>
      <c r="M1431" s="100" t="s">
        <v>994</v>
      </c>
      <c r="N1431" s="100"/>
      <c r="O1431" s="99"/>
      <c r="P1431" s="99"/>
      <c r="Q1431" s="99"/>
      <c r="R1431" s="99"/>
      <c r="S1431" s="99"/>
      <c r="T1431" s="99"/>
      <c r="U1431" s="99"/>
      <c r="V1431" s="99"/>
      <c r="W1431" s="99"/>
      <c r="X1431" s="99"/>
      <c r="Y1431" s="99"/>
    </row>
    <row r="1432" ht="15.75" customHeight="1">
      <c r="A1432" s="100" t="s">
        <v>1412</v>
      </c>
      <c r="B1432" s="100"/>
      <c r="C1432" s="100" t="s">
        <v>1492</v>
      </c>
      <c r="D1432" s="100">
        <v>417753.0</v>
      </c>
      <c r="E1432" s="100" t="s">
        <v>896</v>
      </c>
      <c r="F1432" s="102" t="s">
        <v>899</v>
      </c>
      <c r="G1432" s="100" t="s">
        <v>866</v>
      </c>
      <c r="H1432" s="100" t="s">
        <v>811</v>
      </c>
      <c r="I1432" s="103">
        <v>0.7222222222222222</v>
      </c>
      <c r="J1432" s="103">
        <v>0.7638888888888888</v>
      </c>
      <c r="K1432" s="100" t="s">
        <v>1488</v>
      </c>
      <c r="L1432" s="100" t="s">
        <v>1340</v>
      </c>
      <c r="M1432" s="100" t="s">
        <v>411</v>
      </c>
      <c r="N1432" s="100"/>
      <c r="O1432" s="99"/>
      <c r="P1432" s="99"/>
      <c r="Q1432" s="99"/>
      <c r="R1432" s="99"/>
      <c r="S1432" s="99"/>
      <c r="T1432" s="99"/>
      <c r="U1432" s="99"/>
      <c r="V1432" s="99"/>
      <c r="W1432" s="99"/>
      <c r="X1432" s="99"/>
      <c r="Y1432" s="99"/>
    </row>
    <row r="1433" ht="15.75" customHeight="1">
      <c r="A1433" s="100" t="s">
        <v>1412</v>
      </c>
      <c r="B1433" s="100"/>
      <c r="C1433" s="100" t="s">
        <v>1491</v>
      </c>
      <c r="D1433" s="100">
        <v>417745.0</v>
      </c>
      <c r="E1433" s="100" t="s">
        <v>896</v>
      </c>
      <c r="F1433" s="102" t="s">
        <v>899</v>
      </c>
      <c r="G1433" s="100" t="s">
        <v>866</v>
      </c>
      <c r="H1433" s="100" t="s">
        <v>811</v>
      </c>
      <c r="I1433" s="103">
        <v>0.7638888888888888</v>
      </c>
      <c r="J1433" s="103">
        <v>0.8055555555555556</v>
      </c>
      <c r="K1433" s="100" t="s">
        <v>1488</v>
      </c>
      <c r="L1433" s="100" t="s">
        <v>1340</v>
      </c>
      <c r="M1433" s="100" t="s">
        <v>994</v>
      </c>
      <c r="N1433" s="100"/>
      <c r="O1433" s="99"/>
      <c r="P1433" s="99"/>
      <c r="Q1433" s="99"/>
      <c r="R1433" s="99"/>
      <c r="S1433" s="99"/>
      <c r="T1433" s="99"/>
      <c r="U1433" s="99"/>
      <c r="V1433" s="99"/>
      <c r="W1433" s="99"/>
      <c r="X1433" s="99"/>
      <c r="Y1433" s="99"/>
    </row>
    <row r="1434" ht="15.75" customHeight="1">
      <c r="A1434" s="100" t="s">
        <v>1412</v>
      </c>
      <c r="B1434" s="100"/>
      <c r="C1434" s="100" t="s">
        <v>1494</v>
      </c>
      <c r="D1434" s="100">
        <v>417855.0</v>
      </c>
      <c r="E1434" s="100" t="s">
        <v>979</v>
      </c>
      <c r="F1434" s="102" t="s">
        <v>899</v>
      </c>
      <c r="G1434" s="100" t="s">
        <v>866</v>
      </c>
      <c r="H1434" s="100" t="s">
        <v>811</v>
      </c>
      <c r="I1434" s="103">
        <v>0.7708333333333334</v>
      </c>
      <c r="J1434" s="103">
        <v>0.8125</v>
      </c>
      <c r="K1434" s="100" t="s">
        <v>1488</v>
      </c>
      <c r="L1434" s="100" t="s">
        <v>1340</v>
      </c>
      <c r="M1434" s="100" t="s">
        <v>871</v>
      </c>
      <c r="N1434" s="100"/>
      <c r="O1434" s="99"/>
      <c r="P1434" s="99"/>
      <c r="Q1434" s="99"/>
      <c r="R1434" s="99"/>
      <c r="S1434" s="99"/>
      <c r="T1434" s="99"/>
      <c r="U1434" s="99"/>
      <c r="V1434" s="99"/>
      <c r="W1434" s="99"/>
      <c r="X1434" s="99"/>
      <c r="Y1434" s="99"/>
    </row>
    <row r="1435" ht="15.75" customHeight="1">
      <c r="A1435" s="100" t="s">
        <v>1412</v>
      </c>
      <c r="B1435" s="100"/>
      <c r="C1435" s="100" t="s">
        <v>1493</v>
      </c>
      <c r="D1435" s="100">
        <v>417892.0</v>
      </c>
      <c r="E1435" s="100" t="s">
        <v>979</v>
      </c>
      <c r="F1435" s="102" t="s">
        <v>899</v>
      </c>
      <c r="G1435" s="100" t="s">
        <v>866</v>
      </c>
      <c r="H1435" s="100" t="s">
        <v>811</v>
      </c>
      <c r="I1435" s="103">
        <v>0.8125</v>
      </c>
      <c r="J1435" s="103">
        <v>0.8541666666666666</v>
      </c>
      <c r="K1435" s="100" t="s">
        <v>1488</v>
      </c>
      <c r="L1435" s="100" t="s">
        <v>1340</v>
      </c>
      <c r="M1435" s="100" t="s">
        <v>1495</v>
      </c>
      <c r="O1435" s="99"/>
      <c r="P1435" s="99"/>
      <c r="Q1435" s="99"/>
      <c r="R1435" s="99"/>
      <c r="S1435" s="99"/>
      <c r="T1435" s="99"/>
      <c r="U1435" s="99"/>
      <c r="V1435" s="99"/>
      <c r="W1435" s="99"/>
      <c r="X1435" s="99"/>
      <c r="Y1435" s="99"/>
    </row>
    <row r="1436" ht="15.75" customHeight="1">
      <c r="A1436" s="100" t="s">
        <v>1412</v>
      </c>
      <c r="B1436" s="100"/>
      <c r="C1436" s="100" t="s">
        <v>1496</v>
      </c>
      <c r="D1436" s="100">
        <v>417658.0</v>
      </c>
      <c r="E1436" s="100" t="s">
        <v>1451</v>
      </c>
      <c r="F1436" s="102" t="s">
        <v>887</v>
      </c>
      <c r="G1436" s="100" t="s">
        <v>866</v>
      </c>
      <c r="H1436" s="100" t="s">
        <v>828</v>
      </c>
      <c r="I1436" s="103">
        <v>0.8194444444444444</v>
      </c>
      <c r="J1436" s="103">
        <v>0.8611111111111112</v>
      </c>
      <c r="K1436" s="100" t="s">
        <v>1497</v>
      </c>
      <c r="L1436" s="100" t="s">
        <v>1340</v>
      </c>
      <c r="M1436" s="100" t="s">
        <v>869</v>
      </c>
      <c r="N1436" s="100"/>
      <c r="O1436" s="99"/>
      <c r="P1436" s="99"/>
      <c r="Q1436" s="99"/>
      <c r="R1436" s="99"/>
      <c r="S1436" s="99"/>
      <c r="T1436" s="99"/>
      <c r="U1436" s="99"/>
      <c r="V1436" s="99"/>
      <c r="W1436" s="99"/>
      <c r="X1436" s="99"/>
      <c r="Y1436" s="99"/>
    </row>
    <row r="1437" ht="15.75" customHeight="1">
      <c r="A1437" s="100" t="s">
        <v>1412</v>
      </c>
      <c r="B1437" s="100"/>
      <c r="C1437" s="100" t="s">
        <v>1498</v>
      </c>
      <c r="D1437" s="100">
        <v>417654.0</v>
      </c>
      <c r="E1437" s="100" t="s">
        <v>1451</v>
      </c>
      <c r="F1437" s="102" t="s">
        <v>870</v>
      </c>
      <c r="G1437" s="100" t="s">
        <v>866</v>
      </c>
      <c r="H1437" s="100" t="s">
        <v>832</v>
      </c>
      <c r="I1437" s="103">
        <v>0.8125</v>
      </c>
      <c r="J1437" s="103">
        <v>0.8541666666666666</v>
      </c>
      <c r="K1437" s="100" t="s">
        <v>1497</v>
      </c>
      <c r="L1437" s="100" t="s">
        <v>1340</v>
      </c>
      <c r="M1437" s="100" t="s">
        <v>903</v>
      </c>
      <c r="N1437" s="100"/>
      <c r="O1437" s="99"/>
      <c r="P1437" s="99"/>
      <c r="Q1437" s="99"/>
      <c r="R1437" s="99"/>
      <c r="S1437" s="99"/>
      <c r="T1437" s="99"/>
      <c r="U1437" s="99"/>
      <c r="V1437" s="99"/>
      <c r="W1437" s="99"/>
      <c r="X1437" s="99"/>
      <c r="Y1437" s="99"/>
    </row>
    <row r="1438" ht="15.75" customHeight="1">
      <c r="A1438" s="100" t="s">
        <v>1412</v>
      </c>
      <c r="B1438" s="100"/>
      <c r="C1438" s="100" t="s">
        <v>1499</v>
      </c>
      <c r="D1438" s="100">
        <v>417661.0</v>
      </c>
      <c r="E1438" s="100" t="s">
        <v>1108</v>
      </c>
      <c r="F1438" s="102" t="s">
        <v>899</v>
      </c>
      <c r="G1438" s="100" t="s">
        <v>866</v>
      </c>
      <c r="H1438" s="100" t="s">
        <v>811</v>
      </c>
      <c r="I1438" s="103">
        <v>0.8194444444444444</v>
      </c>
      <c r="J1438" s="103">
        <v>0.8611111111111112</v>
      </c>
      <c r="K1438" s="100" t="s">
        <v>1500</v>
      </c>
      <c r="L1438" s="100" t="s">
        <v>1340</v>
      </c>
      <c r="M1438" s="100" t="s">
        <v>1501</v>
      </c>
      <c r="N1438" s="100"/>
      <c r="O1438" s="99"/>
      <c r="P1438" s="99"/>
      <c r="Q1438" s="99"/>
      <c r="R1438" s="99"/>
      <c r="S1438" s="99"/>
      <c r="T1438" s="99"/>
      <c r="U1438" s="99"/>
      <c r="V1438" s="99"/>
      <c r="W1438" s="99"/>
      <c r="X1438" s="99"/>
      <c r="Y1438" s="99"/>
    </row>
    <row r="1439" ht="15.75" customHeight="1">
      <c r="A1439" s="100" t="s">
        <v>1412</v>
      </c>
      <c r="B1439" s="100"/>
      <c r="C1439" s="100" t="s">
        <v>1502</v>
      </c>
      <c r="D1439" s="100">
        <v>433431.0</v>
      </c>
      <c r="E1439" s="100" t="s">
        <v>979</v>
      </c>
      <c r="F1439" s="102" t="s">
        <v>827</v>
      </c>
      <c r="G1439" s="100" t="s">
        <v>799</v>
      </c>
      <c r="H1439" s="100" t="s">
        <v>828</v>
      </c>
      <c r="I1439" s="103">
        <v>0.75</v>
      </c>
      <c r="J1439" s="103">
        <v>0.7916666666666666</v>
      </c>
      <c r="K1439" s="100" t="s">
        <v>1414</v>
      </c>
      <c r="L1439" s="100" t="s">
        <v>1503</v>
      </c>
      <c r="N1439" s="100"/>
      <c r="O1439" s="99"/>
      <c r="P1439" s="99"/>
      <c r="Q1439" s="99"/>
      <c r="R1439" s="99"/>
      <c r="S1439" s="99"/>
      <c r="T1439" s="99"/>
      <c r="U1439" s="99"/>
      <c r="V1439" s="99"/>
      <c r="W1439" s="99"/>
      <c r="X1439" s="99"/>
      <c r="Y1439" s="99"/>
    </row>
    <row r="1440" ht="15.75" customHeight="1">
      <c r="A1440" s="100" t="s">
        <v>1412</v>
      </c>
      <c r="B1440" s="100"/>
      <c r="C1440" s="100" t="s">
        <v>1502</v>
      </c>
      <c r="D1440" s="100">
        <v>413174.0</v>
      </c>
      <c r="E1440" s="100" t="s">
        <v>979</v>
      </c>
      <c r="F1440" s="102" t="s">
        <v>831</v>
      </c>
      <c r="G1440" s="100" t="s">
        <v>799</v>
      </c>
      <c r="H1440" s="100" t="s">
        <v>832</v>
      </c>
      <c r="I1440" s="103">
        <v>0.6979166666666666</v>
      </c>
      <c r="J1440" s="103">
        <v>0.7395833333333334</v>
      </c>
      <c r="K1440" s="100" t="s">
        <v>1414</v>
      </c>
      <c r="L1440" s="100" t="s">
        <v>1434</v>
      </c>
      <c r="N1440" s="100"/>
      <c r="O1440" s="99"/>
      <c r="P1440" s="99"/>
      <c r="Q1440" s="99"/>
      <c r="R1440" s="99"/>
      <c r="S1440" s="99"/>
      <c r="T1440" s="99"/>
      <c r="U1440" s="99"/>
      <c r="V1440" s="99"/>
      <c r="W1440" s="99"/>
      <c r="X1440" s="99"/>
      <c r="Y1440" s="99"/>
    </row>
    <row r="1441" ht="15.75" customHeight="1">
      <c r="A1441" s="100" t="s">
        <v>1412</v>
      </c>
      <c r="B1441" s="100"/>
      <c r="C1441" s="100" t="s">
        <v>1504</v>
      </c>
      <c r="D1441" s="100">
        <v>411458.0</v>
      </c>
      <c r="E1441" s="100" t="s">
        <v>809</v>
      </c>
      <c r="F1441" s="102" t="s">
        <v>833</v>
      </c>
      <c r="G1441" s="100" t="s">
        <v>803</v>
      </c>
      <c r="H1441" s="100" t="s">
        <v>834</v>
      </c>
      <c r="I1441" s="103">
        <v>0.7395833333333334</v>
      </c>
      <c r="J1441" s="103">
        <v>0.78125</v>
      </c>
      <c r="K1441" s="100" t="s">
        <v>1432</v>
      </c>
      <c r="L1441" s="100" t="s">
        <v>1417</v>
      </c>
      <c r="N1441" s="100"/>
      <c r="O1441" s="99"/>
      <c r="P1441" s="99"/>
      <c r="Q1441" s="99"/>
      <c r="R1441" s="99"/>
      <c r="S1441" s="99"/>
      <c r="T1441" s="99"/>
      <c r="U1441" s="99"/>
      <c r="V1441" s="99"/>
      <c r="W1441" s="99"/>
      <c r="X1441" s="99"/>
      <c r="Y1441" s="99"/>
    </row>
    <row r="1442" ht="15.75" customHeight="1">
      <c r="A1442" s="100" t="s">
        <v>1412</v>
      </c>
      <c r="B1442" s="100"/>
      <c r="C1442" s="100" t="s">
        <v>1505</v>
      </c>
      <c r="D1442" s="100">
        <v>429122.0</v>
      </c>
      <c r="E1442" s="100" t="s">
        <v>896</v>
      </c>
      <c r="F1442" s="102" t="s">
        <v>1506</v>
      </c>
      <c r="G1442" s="100" t="s">
        <v>803</v>
      </c>
      <c r="H1442" s="100" t="s">
        <v>834</v>
      </c>
      <c r="I1442" s="103">
        <v>0.75</v>
      </c>
      <c r="J1442" s="103">
        <v>0.7916666666666666</v>
      </c>
      <c r="K1442" s="100" t="s">
        <v>1432</v>
      </c>
      <c r="L1442" s="100" t="s">
        <v>1437</v>
      </c>
      <c r="N1442" s="100"/>
      <c r="O1442" s="99"/>
      <c r="P1442" s="99"/>
      <c r="Q1442" s="99"/>
      <c r="R1442" s="99"/>
      <c r="S1442" s="99"/>
      <c r="T1442" s="99"/>
      <c r="U1442" s="99"/>
      <c r="V1442" s="99"/>
      <c r="W1442" s="99"/>
      <c r="X1442" s="99"/>
      <c r="Y1442" s="99"/>
    </row>
    <row r="1443" ht="15.75" customHeight="1">
      <c r="A1443" s="100" t="s">
        <v>1412</v>
      </c>
      <c r="B1443" s="100"/>
      <c r="C1443" s="100" t="s">
        <v>1502</v>
      </c>
      <c r="D1443" s="100">
        <v>429126.0</v>
      </c>
      <c r="E1443" s="100" t="s">
        <v>979</v>
      </c>
      <c r="F1443" s="102" t="s">
        <v>1506</v>
      </c>
      <c r="G1443" s="100" t="s">
        <v>803</v>
      </c>
      <c r="H1443" s="100" t="s">
        <v>834</v>
      </c>
      <c r="I1443" s="103">
        <v>0.8020833333333334</v>
      </c>
      <c r="J1443" s="103">
        <v>0.84375</v>
      </c>
      <c r="K1443" s="100" t="s">
        <v>1432</v>
      </c>
      <c r="L1443" s="100" t="s">
        <v>1437</v>
      </c>
      <c r="N1443" s="100"/>
      <c r="O1443" s="99"/>
      <c r="P1443" s="99"/>
      <c r="Q1443" s="99"/>
      <c r="R1443" s="99"/>
      <c r="S1443" s="99"/>
      <c r="T1443" s="99"/>
      <c r="U1443" s="99"/>
      <c r="V1443" s="99"/>
      <c r="W1443" s="99"/>
      <c r="X1443" s="99"/>
      <c r="Y1443" s="99"/>
    </row>
    <row r="1444" ht="15.75" customHeight="1">
      <c r="A1444" s="100" t="s">
        <v>1412</v>
      </c>
      <c r="B1444" s="100"/>
      <c r="C1444" s="100" t="s">
        <v>1505</v>
      </c>
      <c r="D1444" s="100">
        <v>411510.0</v>
      </c>
      <c r="E1444" s="100" t="s">
        <v>896</v>
      </c>
      <c r="F1444" s="102" t="s">
        <v>798</v>
      </c>
      <c r="G1444" s="100" t="s">
        <v>799</v>
      </c>
      <c r="H1444" s="100" t="s">
        <v>800</v>
      </c>
      <c r="I1444" s="103">
        <v>0.5</v>
      </c>
      <c r="J1444" s="103">
        <v>0.5416666666666666</v>
      </c>
      <c r="K1444" s="100" t="s">
        <v>1414</v>
      </c>
      <c r="L1444" s="100" t="s">
        <v>1417</v>
      </c>
      <c r="N1444" s="100"/>
      <c r="O1444" s="99"/>
      <c r="P1444" s="99"/>
      <c r="Q1444" s="99"/>
      <c r="R1444" s="99"/>
      <c r="S1444" s="99"/>
      <c r="T1444" s="99"/>
      <c r="U1444" s="99"/>
      <c r="V1444" s="99"/>
      <c r="W1444" s="99"/>
      <c r="X1444" s="99"/>
      <c r="Y1444" s="99"/>
    </row>
    <row r="1445" ht="15.75" customHeight="1">
      <c r="A1445" s="100" t="s">
        <v>1412</v>
      </c>
      <c r="B1445" s="100"/>
      <c r="C1445" s="100" t="s">
        <v>1502</v>
      </c>
      <c r="D1445" s="100">
        <v>411513.0</v>
      </c>
      <c r="E1445" s="100" t="s">
        <v>979</v>
      </c>
      <c r="F1445" s="102" t="s">
        <v>798</v>
      </c>
      <c r="G1445" s="100" t="s">
        <v>799</v>
      </c>
      <c r="H1445" s="100" t="s">
        <v>800</v>
      </c>
      <c r="I1445" s="103">
        <v>0.5</v>
      </c>
      <c r="J1445" s="103">
        <v>0.5416666666666666</v>
      </c>
      <c r="K1445" s="100" t="s">
        <v>1414</v>
      </c>
      <c r="L1445" s="100" t="s">
        <v>1419</v>
      </c>
      <c r="N1445" s="100"/>
      <c r="O1445" s="99"/>
      <c r="P1445" s="99"/>
      <c r="Q1445" s="99"/>
      <c r="R1445" s="99"/>
      <c r="S1445" s="99"/>
      <c r="T1445" s="99"/>
      <c r="U1445" s="99"/>
      <c r="V1445" s="99"/>
      <c r="W1445" s="99"/>
      <c r="X1445" s="99"/>
      <c r="Y1445" s="99"/>
    </row>
    <row r="1446" ht="15.75" customHeight="1">
      <c r="A1446" s="100" t="s">
        <v>1412</v>
      </c>
      <c r="B1446" s="100"/>
      <c r="C1446" s="100" t="s">
        <v>1502</v>
      </c>
      <c r="D1446" s="100">
        <v>413110.0</v>
      </c>
      <c r="E1446" s="100" t="s">
        <v>979</v>
      </c>
      <c r="F1446" s="102" t="s">
        <v>798</v>
      </c>
      <c r="G1446" s="100" t="s">
        <v>799</v>
      </c>
      <c r="H1446" s="100" t="s">
        <v>800</v>
      </c>
      <c r="I1446" s="103">
        <v>0.5208333333333334</v>
      </c>
      <c r="J1446" s="103">
        <v>0.5625</v>
      </c>
      <c r="K1446" s="100" t="s">
        <v>1414</v>
      </c>
      <c r="L1446" s="100" t="s">
        <v>1434</v>
      </c>
      <c r="N1446" s="100"/>
      <c r="O1446" s="99"/>
      <c r="P1446" s="99"/>
      <c r="Q1446" s="99"/>
      <c r="R1446" s="99"/>
      <c r="S1446" s="99"/>
      <c r="T1446" s="99"/>
      <c r="U1446" s="99"/>
      <c r="V1446" s="99"/>
      <c r="W1446" s="99"/>
      <c r="X1446" s="99"/>
      <c r="Y1446" s="99"/>
    </row>
    <row r="1447" ht="15.75" customHeight="1">
      <c r="A1447" s="100" t="s">
        <v>1412</v>
      </c>
      <c r="B1447" s="100"/>
      <c r="C1447" s="100" t="s">
        <v>1502</v>
      </c>
      <c r="D1447" s="100">
        <v>411469.0</v>
      </c>
      <c r="E1447" s="100" t="s">
        <v>979</v>
      </c>
      <c r="F1447" s="102" t="s">
        <v>798</v>
      </c>
      <c r="G1447" s="100" t="s">
        <v>803</v>
      </c>
      <c r="H1447" s="100" t="s">
        <v>800</v>
      </c>
      <c r="I1447" s="103">
        <v>0.6458333333333334</v>
      </c>
      <c r="J1447" s="103">
        <v>0.6875</v>
      </c>
      <c r="K1447" s="100" t="s">
        <v>1432</v>
      </c>
      <c r="L1447" s="100" t="s">
        <v>1298</v>
      </c>
      <c r="N1447" s="100"/>
      <c r="O1447" s="99"/>
      <c r="P1447" s="99"/>
      <c r="Q1447" s="99"/>
      <c r="R1447" s="99"/>
      <c r="S1447" s="99"/>
      <c r="T1447" s="99"/>
      <c r="U1447" s="99"/>
      <c r="V1447" s="99"/>
      <c r="W1447" s="99"/>
      <c r="X1447" s="99"/>
      <c r="Y1447" s="99"/>
    </row>
    <row r="1448" ht="15.75" customHeight="1">
      <c r="A1448" s="100" t="s">
        <v>1412</v>
      </c>
      <c r="B1448" s="100"/>
      <c r="C1448" s="100" t="s">
        <v>1502</v>
      </c>
      <c r="D1448" s="100">
        <v>411478.0</v>
      </c>
      <c r="E1448" s="100" t="s">
        <v>979</v>
      </c>
      <c r="F1448" s="102" t="s">
        <v>837</v>
      </c>
      <c r="G1448" s="100" t="s">
        <v>803</v>
      </c>
      <c r="H1448" s="100" t="s">
        <v>838</v>
      </c>
      <c r="I1448" s="103">
        <v>0.375</v>
      </c>
      <c r="J1448" s="103">
        <v>0.4166666666666667</v>
      </c>
      <c r="K1448" s="100" t="s">
        <v>1432</v>
      </c>
      <c r="L1448" s="100" t="s">
        <v>1436</v>
      </c>
      <c r="N1448" s="100"/>
      <c r="O1448" s="99"/>
      <c r="P1448" s="99"/>
      <c r="Q1448" s="99"/>
      <c r="R1448" s="99"/>
      <c r="S1448" s="99"/>
      <c r="T1448" s="99"/>
      <c r="U1448" s="99"/>
      <c r="V1448" s="99"/>
      <c r="W1448" s="99"/>
      <c r="X1448" s="99"/>
      <c r="Y1448" s="99"/>
    </row>
    <row r="1449" ht="15.75" customHeight="1">
      <c r="A1449" s="100" t="s">
        <v>1412</v>
      </c>
      <c r="B1449" s="100"/>
      <c r="C1449" s="100" t="s">
        <v>1505</v>
      </c>
      <c r="D1449" s="100">
        <v>411486.0</v>
      </c>
      <c r="E1449" s="100" t="s">
        <v>896</v>
      </c>
      <c r="F1449" s="102" t="s">
        <v>837</v>
      </c>
      <c r="G1449" s="100" t="s">
        <v>803</v>
      </c>
      <c r="H1449" s="100" t="s">
        <v>838</v>
      </c>
      <c r="I1449" s="103">
        <v>0.4166666666666667</v>
      </c>
      <c r="J1449" s="103">
        <v>0.4583333333333333</v>
      </c>
      <c r="K1449" s="100" t="s">
        <v>1432</v>
      </c>
      <c r="L1449" s="100" t="s">
        <v>1436</v>
      </c>
      <c r="N1449" s="100"/>
      <c r="O1449" s="99"/>
      <c r="P1449" s="99"/>
      <c r="Q1449" s="99"/>
      <c r="R1449" s="99"/>
      <c r="S1449" s="99"/>
      <c r="T1449" s="99"/>
      <c r="U1449" s="99"/>
      <c r="V1449" s="99"/>
      <c r="W1449" s="99"/>
      <c r="X1449" s="99"/>
      <c r="Y1449" s="99"/>
    </row>
    <row r="1450" ht="15.75" customHeight="1">
      <c r="A1450" s="100" t="s">
        <v>1412</v>
      </c>
      <c r="B1450" s="100"/>
      <c r="C1450" s="100" t="s">
        <v>1502</v>
      </c>
      <c r="D1450" s="100">
        <v>411481.0</v>
      </c>
      <c r="E1450" s="100" t="s">
        <v>979</v>
      </c>
      <c r="F1450" s="102" t="s">
        <v>837</v>
      </c>
      <c r="G1450" s="100" t="s">
        <v>803</v>
      </c>
      <c r="H1450" s="100" t="s">
        <v>838</v>
      </c>
      <c r="I1450" s="103">
        <v>0.4583333333333333</v>
      </c>
      <c r="J1450" s="103">
        <v>0.5</v>
      </c>
      <c r="K1450" s="100" t="s">
        <v>1432</v>
      </c>
      <c r="L1450" s="100" t="s">
        <v>1436</v>
      </c>
      <c r="N1450" s="100"/>
      <c r="O1450" s="99"/>
      <c r="P1450" s="99"/>
      <c r="Q1450" s="99"/>
      <c r="R1450" s="99"/>
      <c r="S1450" s="99"/>
      <c r="T1450" s="99"/>
      <c r="U1450" s="99"/>
      <c r="V1450" s="99"/>
      <c r="W1450" s="99"/>
      <c r="X1450" s="99"/>
      <c r="Y1450" s="99"/>
    </row>
    <row r="1451" ht="15.75" customHeight="1">
      <c r="A1451" s="100" t="s">
        <v>1412</v>
      </c>
      <c r="B1451" s="100"/>
      <c r="C1451" s="100" t="s">
        <v>1504</v>
      </c>
      <c r="D1451" s="100">
        <v>413123.0</v>
      </c>
      <c r="E1451" s="100" t="s">
        <v>809</v>
      </c>
      <c r="F1451" s="102" t="s">
        <v>837</v>
      </c>
      <c r="G1451" s="100" t="s">
        <v>803</v>
      </c>
      <c r="H1451" s="100" t="s">
        <v>838</v>
      </c>
      <c r="I1451" s="103">
        <v>0.6041666666666666</v>
      </c>
      <c r="J1451" s="103">
        <v>0.6458333333333334</v>
      </c>
      <c r="K1451" s="100" t="s">
        <v>1432</v>
      </c>
      <c r="L1451" s="100" t="s">
        <v>1434</v>
      </c>
      <c r="N1451" s="100"/>
      <c r="O1451" s="99"/>
      <c r="P1451" s="99"/>
      <c r="Q1451" s="99"/>
      <c r="R1451" s="99"/>
      <c r="S1451" s="99"/>
      <c r="T1451" s="99"/>
      <c r="U1451" s="99"/>
      <c r="V1451" s="99"/>
      <c r="W1451" s="99"/>
      <c r="X1451" s="99"/>
      <c r="Y1451" s="99"/>
    </row>
    <row r="1452" ht="15.75" customHeight="1">
      <c r="A1452" s="100" t="s">
        <v>1412</v>
      </c>
      <c r="B1452" s="100"/>
      <c r="C1452" s="100" t="s">
        <v>1505</v>
      </c>
      <c r="D1452" s="100">
        <v>423910.0</v>
      </c>
      <c r="E1452" s="100" t="s">
        <v>896</v>
      </c>
      <c r="F1452" s="102" t="s">
        <v>837</v>
      </c>
      <c r="G1452" s="100" t="s">
        <v>799</v>
      </c>
      <c r="H1452" s="100" t="s">
        <v>838</v>
      </c>
      <c r="I1452" s="103">
        <v>0.6875</v>
      </c>
      <c r="J1452" s="103">
        <v>0.7291666666666666</v>
      </c>
      <c r="K1452" s="100" t="s">
        <v>1414</v>
      </c>
      <c r="L1452" s="100" t="s">
        <v>1415</v>
      </c>
      <c r="N1452" s="100"/>
      <c r="O1452" s="99"/>
      <c r="P1452" s="99"/>
      <c r="Q1452" s="99"/>
      <c r="R1452" s="99"/>
      <c r="S1452" s="99"/>
      <c r="T1452" s="99"/>
      <c r="U1452" s="99"/>
      <c r="V1452" s="99"/>
      <c r="W1452" s="99"/>
      <c r="X1452" s="99"/>
      <c r="Y1452" s="99"/>
    </row>
    <row r="1453" ht="15.75" customHeight="1">
      <c r="A1453" s="100" t="s">
        <v>1412</v>
      </c>
      <c r="B1453" s="100"/>
      <c r="C1453" s="100" t="s">
        <v>1502</v>
      </c>
      <c r="D1453" s="100">
        <v>411223.0</v>
      </c>
      <c r="E1453" s="100" t="s">
        <v>979</v>
      </c>
      <c r="F1453" s="102" t="s">
        <v>837</v>
      </c>
      <c r="G1453" s="100" t="s">
        <v>799</v>
      </c>
      <c r="H1453" s="100" t="s">
        <v>838</v>
      </c>
      <c r="I1453" s="103">
        <v>0.7326388888888888</v>
      </c>
      <c r="J1453" s="103">
        <v>0.7743055555555556</v>
      </c>
      <c r="K1453" s="100" t="s">
        <v>1414</v>
      </c>
      <c r="L1453" s="100" t="s">
        <v>1435</v>
      </c>
      <c r="N1453" s="100"/>
      <c r="O1453" s="99"/>
      <c r="P1453" s="99"/>
      <c r="Q1453" s="99"/>
      <c r="R1453" s="99"/>
      <c r="S1453" s="99"/>
      <c r="T1453" s="99"/>
      <c r="U1453" s="99"/>
      <c r="V1453" s="99"/>
      <c r="W1453" s="99"/>
      <c r="X1453" s="99"/>
      <c r="Y1453" s="99"/>
    </row>
    <row r="1454" ht="15.75" customHeight="1">
      <c r="A1454" s="100" t="s">
        <v>1412</v>
      </c>
      <c r="B1454" s="100"/>
      <c r="C1454" s="100" t="s">
        <v>1507</v>
      </c>
      <c r="D1454" s="100">
        <v>417985.0</v>
      </c>
      <c r="E1454" s="100" t="s">
        <v>1108</v>
      </c>
      <c r="F1454" s="102" t="s">
        <v>1508</v>
      </c>
      <c r="G1454" s="100" t="s">
        <v>866</v>
      </c>
      <c r="H1454" s="100" t="s">
        <v>822</v>
      </c>
      <c r="I1454" s="103">
        <v>0.4270833333333333</v>
      </c>
      <c r="J1454" s="103">
        <v>0.46875</v>
      </c>
      <c r="K1454" s="100" t="s">
        <v>1509</v>
      </c>
      <c r="L1454" s="100" t="s">
        <v>1352</v>
      </c>
      <c r="N1454" s="100"/>
      <c r="O1454" s="99"/>
      <c r="P1454" s="99"/>
      <c r="Q1454" s="99"/>
      <c r="R1454" s="99"/>
      <c r="S1454" s="99"/>
      <c r="T1454" s="99"/>
      <c r="U1454" s="99"/>
      <c r="V1454" s="99"/>
      <c r="W1454" s="99"/>
      <c r="X1454" s="99"/>
      <c r="Y1454" s="99"/>
    </row>
    <row r="1455" ht="15.75" customHeight="1">
      <c r="A1455" s="100" t="s">
        <v>1412</v>
      </c>
      <c r="B1455" s="100"/>
      <c r="C1455" s="100" t="s">
        <v>1510</v>
      </c>
      <c r="D1455" s="100">
        <v>418098.0</v>
      </c>
      <c r="E1455" s="100" t="s">
        <v>1108</v>
      </c>
      <c r="F1455" s="102" t="s">
        <v>1511</v>
      </c>
      <c r="G1455" s="100" t="s">
        <v>866</v>
      </c>
      <c r="H1455" s="100" t="s">
        <v>832</v>
      </c>
      <c r="I1455" s="103">
        <v>0.5520833333333334</v>
      </c>
      <c r="J1455" s="103">
        <v>0.59375</v>
      </c>
      <c r="K1455" s="100" t="s">
        <v>1509</v>
      </c>
      <c r="L1455" s="100" t="s">
        <v>1512</v>
      </c>
      <c r="N1455" s="100"/>
      <c r="O1455" s="99"/>
      <c r="P1455" s="99"/>
      <c r="Q1455" s="99"/>
      <c r="R1455" s="99"/>
      <c r="S1455" s="99"/>
      <c r="T1455" s="99"/>
      <c r="U1455" s="99"/>
      <c r="V1455" s="99"/>
      <c r="W1455" s="99"/>
      <c r="X1455" s="99"/>
      <c r="Y1455" s="99"/>
    </row>
    <row r="1456" ht="15.75" customHeight="1">
      <c r="A1456" s="100" t="s">
        <v>1412</v>
      </c>
      <c r="B1456" s="100"/>
      <c r="C1456" s="100" t="s">
        <v>1510</v>
      </c>
      <c r="D1456" s="100">
        <v>418021.0</v>
      </c>
      <c r="E1456" s="100" t="s">
        <v>1108</v>
      </c>
      <c r="F1456" s="102" t="s">
        <v>1511</v>
      </c>
      <c r="G1456" s="100" t="s">
        <v>866</v>
      </c>
      <c r="H1456" s="100" t="s">
        <v>832</v>
      </c>
      <c r="I1456" s="103">
        <v>0.6041666666666666</v>
      </c>
      <c r="J1456" s="103">
        <v>0.6458333333333334</v>
      </c>
      <c r="K1456" s="100" t="s">
        <v>1509</v>
      </c>
      <c r="L1456" s="100" t="s">
        <v>1443</v>
      </c>
      <c r="N1456" s="100"/>
      <c r="O1456" s="99"/>
      <c r="P1456" s="99"/>
      <c r="Q1456" s="99"/>
      <c r="R1456" s="99"/>
      <c r="S1456" s="99"/>
      <c r="T1456" s="99"/>
      <c r="U1456" s="99"/>
      <c r="V1456" s="99"/>
      <c r="W1456" s="99"/>
      <c r="X1456" s="99"/>
      <c r="Y1456" s="99"/>
    </row>
    <row r="1457" ht="15.75" customHeight="1">
      <c r="A1457" s="100" t="s">
        <v>1412</v>
      </c>
      <c r="B1457" s="100"/>
      <c r="C1457" s="100" t="s">
        <v>1513</v>
      </c>
      <c r="D1457" s="100">
        <v>440947.0</v>
      </c>
      <c r="E1457" s="100" t="s">
        <v>1108</v>
      </c>
      <c r="F1457" s="102" t="s">
        <v>904</v>
      </c>
      <c r="G1457" s="100" t="s">
        <v>866</v>
      </c>
      <c r="H1457" s="100" t="s">
        <v>834</v>
      </c>
      <c r="I1457" s="103">
        <v>0.5</v>
      </c>
      <c r="J1457" s="103">
        <v>0.5416666666666666</v>
      </c>
      <c r="K1457" s="100" t="s">
        <v>1509</v>
      </c>
      <c r="L1457" s="100" t="s">
        <v>1514</v>
      </c>
      <c r="M1457" s="100" t="s">
        <v>976</v>
      </c>
      <c r="N1457" s="100"/>
      <c r="O1457" s="99"/>
      <c r="P1457" s="99"/>
      <c r="Q1457" s="99"/>
      <c r="R1457" s="99"/>
      <c r="S1457" s="99"/>
      <c r="T1457" s="99"/>
      <c r="U1457" s="99"/>
      <c r="V1457" s="99"/>
      <c r="W1457" s="99"/>
      <c r="X1457" s="99"/>
      <c r="Y1457" s="99"/>
    </row>
    <row r="1458" ht="15.75" customHeight="1">
      <c r="A1458" s="100" t="s">
        <v>1412</v>
      </c>
      <c r="B1458" s="100"/>
      <c r="C1458" s="100" t="s">
        <v>1515</v>
      </c>
      <c r="D1458" s="100">
        <v>440964.0</v>
      </c>
      <c r="E1458" s="100" t="s">
        <v>1108</v>
      </c>
      <c r="F1458" s="102" t="s">
        <v>904</v>
      </c>
      <c r="G1458" s="100" t="s">
        <v>866</v>
      </c>
      <c r="H1458" s="100" t="s">
        <v>834</v>
      </c>
      <c r="I1458" s="103">
        <v>0.5416666666666666</v>
      </c>
      <c r="J1458" s="103">
        <v>0.5833333333333334</v>
      </c>
      <c r="K1458" s="100" t="s">
        <v>1509</v>
      </c>
      <c r="L1458" s="100" t="s">
        <v>1514</v>
      </c>
      <c r="M1458" s="100" t="s">
        <v>1074</v>
      </c>
      <c r="N1458" s="100"/>
      <c r="O1458" s="99"/>
      <c r="P1458" s="99"/>
      <c r="Q1458" s="99"/>
      <c r="R1458" s="99"/>
      <c r="S1458" s="99"/>
      <c r="T1458" s="99"/>
      <c r="U1458" s="99"/>
      <c r="V1458" s="99"/>
      <c r="W1458" s="99"/>
      <c r="X1458" s="99"/>
      <c r="Y1458" s="99"/>
    </row>
    <row r="1459" ht="15.75" customHeight="1">
      <c r="A1459" s="100" t="s">
        <v>1412</v>
      </c>
      <c r="B1459" s="100"/>
      <c r="C1459" s="100" t="s">
        <v>1516</v>
      </c>
      <c r="D1459" s="100">
        <v>411503.0</v>
      </c>
      <c r="E1459" s="100" t="s">
        <v>845</v>
      </c>
      <c r="F1459" s="102" t="s">
        <v>798</v>
      </c>
      <c r="G1459" s="100" t="s">
        <v>799</v>
      </c>
      <c r="H1459" s="100" t="s">
        <v>800</v>
      </c>
      <c r="I1459" s="103">
        <v>0.4583333333333333</v>
      </c>
      <c r="J1459" s="103">
        <v>0.5</v>
      </c>
      <c r="K1459" s="100" t="s">
        <v>1517</v>
      </c>
      <c r="L1459" s="100" t="s">
        <v>1277</v>
      </c>
      <c r="N1459" s="100"/>
      <c r="O1459" s="99"/>
      <c r="P1459" s="99"/>
      <c r="Q1459" s="99"/>
      <c r="R1459" s="99"/>
      <c r="S1459" s="99"/>
      <c r="T1459" s="99"/>
      <c r="U1459" s="99"/>
      <c r="V1459" s="99"/>
      <c r="W1459" s="99"/>
      <c r="X1459" s="99"/>
      <c r="Y1459" s="99"/>
    </row>
    <row r="1460" ht="15.75" customHeight="1">
      <c r="A1460" s="100" t="s">
        <v>1412</v>
      </c>
      <c r="B1460" s="100"/>
      <c r="C1460" s="100" t="s">
        <v>1516</v>
      </c>
      <c r="D1460" s="100">
        <v>411498.0</v>
      </c>
      <c r="E1460" s="100" t="s">
        <v>845</v>
      </c>
      <c r="F1460" s="102" t="s">
        <v>798</v>
      </c>
      <c r="G1460" s="100" t="s">
        <v>803</v>
      </c>
      <c r="H1460" s="100" t="s">
        <v>800</v>
      </c>
      <c r="I1460" s="103">
        <v>0.6458333333333334</v>
      </c>
      <c r="J1460" s="103">
        <v>0.6875</v>
      </c>
      <c r="K1460" s="100" t="s">
        <v>1518</v>
      </c>
      <c r="L1460" s="100" t="s">
        <v>1300</v>
      </c>
      <c r="M1460" s="100" t="s">
        <v>1519</v>
      </c>
      <c r="N1460" s="100"/>
      <c r="O1460" s="99"/>
      <c r="P1460" s="99"/>
      <c r="Q1460" s="99"/>
      <c r="R1460" s="99"/>
      <c r="S1460" s="99"/>
      <c r="T1460" s="99"/>
      <c r="U1460" s="99"/>
      <c r="V1460" s="99"/>
      <c r="W1460" s="99"/>
      <c r="X1460" s="99"/>
      <c r="Y1460" s="99"/>
    </row>
    <row r="1461" ht="15.75" customHeight="1">
      <c r="A1461" s="100" t="s">
        <v>1412</v>
      </c>
      <c r="B1461" s="100"/>
      <c r="C1461" s="100" t="s">
        <v>1520</v>
      </c>
      <c r="D1461" s="100">
        <v>411189.0</v>
      </c>
      <c r="E1461" s="100" t="s">
        <v>848</v>
      </c>
      <c r="F1461" s="102" t="s">
        <v>938</v>
      </c>
      <c r="G1461" s="100" t="s">
        <v>853</v>
      </c>
      <c r="H1461" s="100" t="s">
        <v>822</v>
      </c>
      <c r="I1461" s="103">
        <v>0.4791666666666667</v>
      </c>
      <c r="J1461" s="103">
        <v>0.5208333333333334</v>
      </c>
      <c r="K1461" s="100" t="s">
        <v>1521</v>
      </c>
      <c r="L1461" s="100" t="s">
        <v>987</v>
      </c>
      <c r="M1461" s="100" t="s">
        <v>994</v>
      </c>
      <c r="N1461" s="100"/>
      <c r="O1461" s="99"/>
      <c r="P1461" s="99"/>
      <c r="Q1461" s="99"/>
      <c r="R1461" s="99"/>
      <c r="S1461" s="99"/>
      <c r="T1461" s="99"/>
      <c r="U1461" s="99"/>
      <c r="V1461" s="99"/>
      <c r="W1461" s="99"/>
      <c r="X1461" s="99"/>
      <c r="Y1461" s="99"/>
    </row>
    <row r="1462" ht="15.75" customHeight="1">
      <c r="A1462" s="100" t="s">
        <v>1412</v>
      </c>
      <c r="B1462" s="100"/>
      <c r="C1462" s="100" t="s">
        <v>1520</v>
      </c>
      <c r="D1462" s="100">
        <v>418066.0</v>
      </c>
      <c r="E1462" s="100" t="s">
        <v>848</v>
      </c>
      <c r="F1462" s="102" t="s">
        <v>1508</v>
      </c>
      <c r="G1462" s="100" t="s">
        <v>866</v>
      </c>
      <c r="H1462" s="100" t="s">
        <v>822</v>
      </c>
      <c r="I1462" s="103">
        <v>0.4791666666666667</v>
      </c>
      <c r="J1462" s="103">
        <v>0.5208333333333334</v>
      </c>
      <c r="K1462" s="100" t="s">
        <v>1522</v>
      </c>
      <c r="L1462" s="100" t="s">
        <v>1352</v>
      </c>
      <c r="N1462" s="100"/>
      <c r="O1462" s="99"/>
      <c r="P1462" s="99"/>
      <c r="Q1462" s="99"/>
      <c r="R1462" s="99"/>
      <c r="S1462" s="99"/>
      <c r="T1462" s="99"/>
      <c r="U1462" s="99"/>
      <c r="V1462" s="99"/>
      <c r="W1462" s="99"/>
      <c r="X1462" s="99"/>
      <c r="Y1462" s="99"/>
    </row>
    <row r="1463" ht="15.75" customHeight="1">
      <c r="A1463" s="100" t="s">
        <v>1412</v>
      </c>
      <c r="B1463" s="100"/>
      <c r="C1463" s="100" t="s">
        <v>1520</v>
      </c>
      <c r="D1463" s="100">
        <v>411225.0</v>
      </c>
      <c r="E1463" s="100" t="s">
        <v>848</v>
      </c>
      <c r="F1463" s="102" t="s">
        <v>944</v>
      </c>
      <c r="G1463" s="100" t="s">
        <v>853</v>
      </c>
      <c r="H1463" s="100" t="s">
        <v>832</v>
      </c>
      <c r="I1463" s="103">
        <v>0.4166666666666667</v>
      </c>
      <c r="J1463" s="103">
        <v>0.4583333333333333</v>
      </c>
      <c r="K1463" s="100" t="s">
        <v>1521</v>
      </c>
      <c r="L1463" s="100" t="s">
        <v>987</v>
      </c>
      <c r="M1463" s="100" t="s">
        <v>871</v>
      </c>
      <c r="N1463" s="100"/>
      <c r="O1463" s="99"/>
      <c r="P1463" s="99"/>
      <c r="Q1463" s="99"/>
      <c r="R1463" s="99"/>
      <c r="S1463" s="99"/>
      <c r="T1463" s="99"/>
      <c r="U1463" s="99"/>
      <c r="V1463" s="99"/>
      <c r="W1463" s="99"/>
      <c r="X1463" s="99"/>
      <c r="Y1463" s="99"/>
    </row>
    <row r="1464" ht="15.75" customHeight="1">
      <c r="A1464" s="100" t="s">
        <v>1412</v>
      </c>
      <c r="B1464" s="100"/>
      <c r="C1464" s="100" t="s">
        <v>1523</v>
      </c>
      <c r="D1464" s="100">
        <v>411237.0</v>
      </c>
      <c r="E1464" s="100" t="s">
        <v>848</v>
      </c>
      <c r="F1464" s="102" t="s">
        <v>944</v>
      </c>
      <c r="G1464" s="100" t="s">
        <v>853</v>
      </c>
      <c r="H1464" s="100" t="s">
        <v>832</v>
      </c>
      <c r="I1464" s="103">
        <v>0.46875</v>
      </c>
      <c r="J1464" s="103">
        <v>0.5104166666666666</v>
      </c>
      <c r="K1464" s="100" t="s">
        <v>1521</v>
      </c>
      <c r="L1464" s="100" t="s">
        <v>987</v>
      </c>
      <c r="M1464" s="100" t="s">
        <v>411</v>
      </c>
      <c r="N1464" s="100"/>
      <c r="O1464" s="99"/>
      <c r="P1464" s="99"/>
      <c r="Q1464" s="99"/>
      <c r="R1464" s="99"/>
      <c r="S1464" s="99"/>
      <c r="T1464" s="99"/>
      <c r="U1464" s="99"/>
      <c r="V1464" s="99"/>
      <c r="W1464" s="99"/>
      <c r="X1464" s="99"/>
      <c r="Y1464" s="99"/>
    </row>
    <row r="1465" ht="15.75" customHeight="1">
      <c r="A1465" s="100" t="s">
        <v>1412</v>
      </c>
      <c r="B1465" s="100"/>
      <c r="C1465" s="100" t="s">
        <v>1523</v>
      </c>
      <c r="D1465" s="100">
        <v>418118.0</v>
      </c>
      <c r="E1465" s="100" t="s">
        <v>848</v>
      </c>
      <c r="F1465" s="102" t="s">
        <v>1511</v>
      </c>
      <c r="G1465" s="100" t="s">
        <v>866</v>
      </c>
      <c r="H1465" s="100" t="s">
        <v>832</v>
      </c>
      <c r="I1465" s="103">
        <v>0.65625</v>
      </c>
      <c r="J1465" s="103">
        <v>0.6979166666666666</v>
      </c>
      <c r="K1465" s="100" t="s">
        <v>1522</v>
      </c>
      <c r="L1465" s="100" t="s">
        <v>1512</v>
      </c>
      <c r="N1465" s="100"/>
      <c r="O1465" s="99"/>
      <c r="P1465" s="99"/>
      <c r="Q1465" s="99"/>
      <c r="R1465" s="99"/>
      <c r="S1465" s="99"/>
      <c r="T1465" s="99"/>
      <c r="U1465" s="99"/>
      <c r="V1465" s="99"/>
      <c r="W1465" s="99"/>
      <c r="X1465" s="99"/>
      <c r="Y1465" s="99"/>
    </row>
    <row r="1466" ht="15.75" customHeight="1">
      <c r="A1466" s="100" t="s">
        <v>1412</v>
      </c>
      <c r="B1466" s="100"/>
      <c r="C1466" s="100" t="s">
        <v>1520</v>
      </c>
      <c r="D1466" s="100">
        <v>411450.0</v>
      </c>
      <c r="E1466" s="100" t="s">
        <v>848</v>
      </c>
      <c r="F1466" s="102" t="s">
        <v>833</v>
      </c>
      <c r="G1466" s="100" t="s">
        <v>803</v>
      </c>
      <c r="H1466" s="100" t="s">
        <v>834</v>
      </c>
      <c r="I1466" s="103">
        <v>0.6979166666666666</v>
      </c>
      <c r="J1466" s="103">
        <v>0.7395833333333334</v>
      </c>
      <c r="K1466" s="100" t="s">
        <v>1524</v>
      </c>
      <c r="L1466" s="100" t="s">
        <v>1277</v>
      </c>
      <c r="N1466" s="100"/>
      <c r="O1466" s="99"/>
      <c r="P1466" s="99"/>
      <c r="Q1466" s="99"/>
      <c r="R1466" s="99"/>
      <c r="S1466" s="99"/>
      <c r="T1466" s="99"/>
      <c r="U1466" s="99"/>
      <c r="V1466" s="99"/>
      <c r="W1466" s="99"/>
      <c r="X1466" s="99"/>
      <c r="Y1466" s="99"/>
    </row>
    <row r="1467" ht="15.75" customHeight="1">
      <c r="A1467" s="100" t="s">
        <v>1412</v>
      </c>
      <c r="B1467" s="100"/>
      <c r="C1467" s="100" t="s">
        <v>1520</v>
      </c>
      <c r="D1467" s="100">
        <v>412636.0</v>
      </c>
      <c r="E1467" s="100" t="s">
        <v>848</v>
      </c>
      <c r="F1467" s="102" t="s">
        <v>810</v>
      </c>
      <c r="G1467" s="100" t="s">
        <v>803</v>
      </c>
      <c r="H1467" s="100" t="s">
        <v>811</v>
      </c>
      <c r="I1467" s="103">
        <v>0.46875</v>
      </c>
      <c r="J1467" s="103">
        <v>0.5104166666666666</v>
      </c>
      <c r="K1467" s="100" t="s">
        <v>1524</v>
      </c>
      <c r="L1467" s="100" t="s">
        <v>1434</v>
      </c>
      <c r="N1467" s="100"/>
      <c r="O1467" s="99"/>
      <c r="P1467" s="99"/>
      <c r="Q1467" s="99"/>
      <c r="R1467" s="99"/>
      <c r="S1467" s="99"/>
      <c r="T1467" s="99"/>
      <c r="U1467" s="99"/>
      <c r="V1467" s="99"/>
      <c r="W1467" s="99"/>
      <c r="X1467" s="99"/>
      <c r="Y1467" s="99"/>
    </row>
    <row r="1468" ht="15.75" customHeight="1">
      <c r="A1468" s="100" t="s">
        <v>1412</v>
      </c>
      <c r="B1468" s="100"/>
      <c r="C1468" s="100" t="s">
        <v>1520</v>
      </c>
      <c r="D1468" s="100">
        <v>411149.0</v>
      </c>
      <c r="E1468" s="100" t="s">
        <v>848</v>
      </c>
      <c r="F1468" s="102" t="s">
        <v>932</v>
      </c>
      <c r="G1468" s="100" t="s">
        <v>866</v>
      </c>
      <c r="H1468" s="100" t="s">
        <v>811</v>
      </c>
      <c r="I1468" s="103">
        <v>0.7083333333333334</v>
      </c>
      <c r="J1468" s="103">
        <v>0.75</v>
      </c>
      <c r="K1468" s="100" t="s">
        <v>1525</v>
      </c>
      <c r="L1468" s="100" t="s">
        <v>995</v>
      </c>
      <c r="M1468" s="100" t="s">
        <v>411</v>
      </c>
      <c r="N1468" s="100"/>
      <c r="O1468" s="99"/>
      <c r="P1468" s="99"/>
      <c r="Q1468" s="99"/>
      <c r="R1468" s="99"/>
      <c r="S1468" s="99"/>
      <c r="T1468" s="99"/>
      <c r="U1468" s="99"/>
      <c r="V1468" s="99"/>
      <c r="W1468" s="99"/>
      <c r="X1468" s="99"/>
      <c r="Y1468" s="99"/>
    </row>
    <row r="1469" ht="15.75" customHeight="1">
      <c r="A1469" s="100" t="s">
        <v>1412</v>
      </c>
      <c r="B1469" s="100"/>
      <c r="C1469" s="100" t="s">
        <v>1523</v>
      </c>
      <c r="D1469" s="100">
        <v>411164.0</v>
      </c>
      <c r="E1469" s="100" t="s">
        <v>848</v>
      </c>
      <c r="F1469" s="102" t="s">
        <v>932</v>
      </c>
      <c r="G1469" s="100" t="s">
        <v>866</v>
      </c>
      <c r="H1469" s="100" t="s">
        <v>811</v>
      </c>
      <c r="I1469" s="103">
        <v>0.7604166666666666</v>
      </c>
      <c r="J1469" s="103">
        <v>0.8020833333333334</v>
      </c>
      <c r="K1469" s="100" t="s">
        <v>1525</v>
      </c>
      <c r="L1469" s="100" t="s">
        <v>995</v>
      </c>
      <c r="M1469" s="100" t="s">
        <v>411</v>
      </c>
      <c r="N1469" s="100"/>
      <c r="O1469" s="99"/>
      <c r="P1469" s="99"/>
      <c r="Q1469" s="99"/>
      <c r="R1469" s="99"/>
      <c r="S1469" s="99"/>
      <c r="T1469" s="99"/>
      <c r="U1469" s="99"/>
      <c r="V1469" s="99"/>
      <c r="W1469" s="99"/>
      <c r="X1469" s="99"/>
      <c r="Y1469" s="99"/>
    </row>
    <row r="1470" ht="15.75" customHeight="1">
      <c r="A1470" s="100" t="s">
        <v>1412</v>
      </c>
      <c r="B1470" s="100"/>
      <c r="C1470" s="100" t="s">
        <v>1526</v>
      </c>
      <c r="D1470" s="100">
        <v>411178.0</v>
      </c>
      <c r="E1470" s="100" t="s">
        <v>848</v>
      </c>
      <c r="F1470" s="102" t="s">
        <v>932</v>
      </c>
      <c r="G1470" s="100" t="s">
        <v>853</v>
      </c>
      <c r="H1470" s="100" t="s">
        <v>811</v>
      </c>
      <c r="I1470" s="103">
        <v>0.7604166666666666</v>
      </c>
      <c r="J1470" s="103">
        <v>0.8020833333333334</v>
      </c>
      <c r="K1470" s="100" t="s">
        <v>1521</v>
      </c>
      <c r="L1470" s="100" t="s">
        <v>993</v>
      </c>
      <c r="M1470" s="100" t="s">
        <v>1527</v>
      </c>
      <c r="O1470" s="99"/>
      <c r="P1470" s="99"/>
      <c r="Q1470" s="99"/>
      <c r="R1470" s="99"/>
      <c r="S1470" s="99"/>
      <c r="T1470" s="99"/>
      <c r="U1470" s="99"/>
      <c r="V1470" s="99"/>
      <c r="W1470" s="99"/>
      <c r="X1470" s="99"/>
      <c r="Y1470" s="99"/>
    </row>
    <row r="1471" ht="15.75" customHeight="1">
      <c r="A1471" s="100" t="s">
        <v>1412</v>
      </c>
      <c r="B1471" s="100"/>
      <c r="C1471" s="100" t="s">
        <v>1528</v>
      </c>
      <c r="D1471" s="100">
        <v>449834.0</v>
      </c>
      <c r="E1471" s="100" t="s">
        <v>1108</v>
      </c>
      <c r="F1471" s="102" t="s">
        <v>1529</v>
      </c>
      <c r="G1471" s="100" t="s">
        <v>1012</v>
      </c>
      <c r="H1471" s="100" t="s">
        <v>828</v>
      </c>
      <c r="I1471" s="103">
        <v>0.75</v>
      </c>
      <c r="J1471" s="103">
        <v>0.875</v>
      </c>
      <c r="K1471" s="100" t="s">
        <v>1530</v>
      </c>
      <c r="L1471" s="100" t="s">
        <v>1531</v>
      </c>
      <c r="M1471" s="100" t="s">
        <v>411</v>
      </c>
      <c r="N1471" s="100"/>
      <c r="O1471" s="99"/>
      <c r="P1471" s="99"/>
      <c r="Q1471" s="99"/>
      <c r="R1471" s="99"/>
      <c r="S1471" s="99"/>
      <c r="T1471" s="99"/>
      <c r="U1471" s="99"/>
      <c r="V1471" s="99"/>
      <c r="W1471" s="99"/>
      <c r="X1471" s="99"/>
      <c r="Y1471" s="99"/>
    </row>
    <row r="1472" ht="15.75" customHeight="1">
      <c r="A1472" s="100" t="s">
        <v>1412</v>
      </c>
      <c r="B1472" s="100"/>
      <c r="C1472" s="100" t="s">
        <v>1532</v>
      </c>
      <c r="D1472" s="100">
        <v>449832.0</v>
      </c>
      <c r="E1472" s="100" t="s">
        <v>1108</v>
      </c>
      <c r="F1472" s="102" t="s">
        <v>1529</v>
      </c>
      <c r="G1472" s="100" t="s">
        <v>1012</v>
      </c>
      <c r="H1472" s="100" t="s">
        <v>828</v>
      </c>
      <c r="I1472" s="103">
        <v>0.75</v>
      </c>
      <c r="J1472" s="103">
        <v>0.875</v>
      </c>
      <c r="K1472" s="102">
        <v>59.42</v>
      </c>
      <c r="L1472" s="100" t="s">
        <v>1531</v>
      </c>
      <c r="M1472" s="100" t="s">
        <v>411</v>
      </c>
      <c r="N1472" s="100"/>
      <c r="O1472" s="99"/>
      <c r="P1472" s="99"/>
      <c r="Q1472" s="99"/>
      <c r="R1472" s="99"/>
      <c r="S1472" s="99"/>
      <c r="T1472" s="99"/>
      <c r="U1472" s="99"/>
      <c r="V1472" s="99"/>
      <c r="W1472" s="99"/>
      <c r="X1472" s="99"/>
      <c r="Y1472" s="99"/>
    </row>
    <row r="1473" ht="15.75" customHeight="1">
      <c r="A1473" s="100" t="s">
        <v>1412</v>
      </c>
      <c r="B1473" s="100"/>
      <c r="C1473" s="100" t="s">
        <v>1533</v>
      </c>
      <c r="D1473" s="100">
        <v>449687.0</v>
      </c>
      <c r="E1473" s="100" t="s">
        <v>1534</v>
      </c>
      <c r="F1473" s="102" t="s">
        <v>1535</v>
      </c>
      <c r="G1473" s="100" t="s">
        <v>840</v>
      </c>
      <c r="H1473" s="100" t="s">
        <v>800</v>
      </c>
      <c r="I1473" s="103">
        <v>0.6666666666666666</v>
      </c>
      <c r="J1473" s="103">
        <v>0.75</v>
      </c>
      <c r="K1473" s="100" t="s">
        <v>1536</v>
      </c>
      <c r="L1473" s="100" t="s">
        <v>1531</v>
      </c>
      <c r="M1473" s="100" t="s">
        <v>411</v>
      </c>
      <c r="N1473" s="100"/>
      <c r="O1473" s="99"/>
      <c r="P1473" s="99"/>
      <c r="Q1473" s="99"/>
      <c r="R1473" s="99"/>
      <c r="S1473" s="99"/>
      <c r="T1473" s="99"/>
      <c r="U1473" s="99"/>
      <c r="V1473" s="99"/>
      <c r="W1473" s="99"/>
      <c r="X1473" s="99"/>
      <c r="Y1473" s="99"/>
    </row>
    <row r="1474" ht="15.75" customHeight="1">
      <c r="A1474" s="100" t="s">
        <v>1412</v>
      </c>
      <c r="B1474" s="100"/>
      <c r="C1474" s="100" t="s">
        <v>1537</v>
      </c>
      <c r="D1474" s="100">
        <v>449688.0</v>
      </c>
      <c r="E1474" s="100" t="s">
        <v>896</v>
      </c>
      <c r="F1474" s="102" t="s">
        <v>1535</v>
      </c>
      <c r="G1474" s="100" t="s">
        <v>840</v>
      </c>
      <c r="H1474" s="100" t="s">
        <v>800</v>
      </c>
      <c r="I1474" s="103">
        <v>0.6666666666666666</v>
      </c>
      <c r="J1474" s="103">
        <v>0.7083333333333334</v>
      </c>
      <c r="K1474" s="100" t="s">
        <v>1538</v>
      </c>
      <c r="L1474" s="100" t="s">
        <v>1539</v>
      </c>
      <c r="M1474" s="100" t="s">
        <v>1540</v>
      </c>
      <c r="O1474" s="99"/>
      <c r="P1474" s="99"/>
      <c r="Q1474" s="99"/>
      <c r="R1474" s="99"/>
      <c r="S1474" s="99"/>
      <c r="T1474" s="99"/>
      <c r="U1474" s="99"/>
      <c r="V1474" s="99"/>
      <c r="W1474" s="99"/>
      <c r="X1474" s="99"/>
      <c r="Y1474" s="99"/>
    </row>
    <row r="1475" ht="15.75" customHeight="1">
      <c r="A1475" s="100" t="s">
        <v>1412</v>
      </c>
      <c r="B1475" s="100"/>
      <c r="C1475" s="100" t="s">
        <v>1541</v>
      </c>
      <c r="D1475" s="100">
        <v>442610.0</v>
      </c>
      <c r="E1475" s="100" t="s">
        <v>1108</v>
      </c>
      <c r="F1475" s="102" t="s">
        <v>1542</v>
      </c>
      <c r="G1475" s="100" t="s">
        <v>1543</v>
      </c>
      <c r="H1475" s="100" t="s">
        <v>822</v>
      </c>
      <c r="I1475" s="103">
        <v>0.7083333333333334</v>
      </c>
      <c r="J1475" s="103">
        <v>0.75</v>
      </c>
      <c r="K1475" s="100" t="s">
        <v>1544</v>
      </c>
      <c r="L1475" s="100" t="s">
        <v>1531</v>
      </c>
      <c r="N1475" s="100"/>
      <c r="O1475" s="99"/>
      <c r="P1475" s="99"/>
      <c r="Q1475" s="99"/>
      <c r="R1475" s="99"/>
      <c r="S1475" s="99"/>
      <c r="T1475" s="99"/>
      <c r="U1475" s="99"/>
      <c r="V1475" s="99"/>
      <c r="W1475" s="99"/>
      <c r="X1475" s="99"/>
      <c r="Y1475" s="99"/>
    </row>
    <row r="1476" ht="15.75" customHeight="1">
      <c r="A1476" s="100" t="s">
        <v>1412</v>
      </c>
      <c r="B1476" s="100"/>
      <c r="C1476" s="100" t="s">
        <v>1545</v>
      </c>
      <c r="D1476" s="100">
        <v>440669.0</v>
      </c>
      <c r="E1476" s="100" t="s">
        <v>1297</v>
      </c>
      <c r="F1476" s="102" t="s">
        <v>865</v>
      </c>
      <c r="G1476" s="100" t="s">
        <v>866</v>
      </c>
      <c r="H1476" s="100" t="s">
        <v>822</v>
      </c>
      <c r="I1476" s="103">
        <v>0.75</v>
      </c>
      <c r="J1476" s="103">
        <v>0.7916666666666666</v>
      </c>
      <c r="K1476" s="100" t="s">
        <v>1546</v>
      </c>
      <c r="L1476" s="100" t="s">
        <v>1514</v>
      </c>
      <c r="M1476" s="100" t="s">
        <v>411</v>
      </c>
      <c r="N1476" s="100"/>
      <c r="O1476" s="99"/>
      <c r="P1476" s="99"/>
      <c r="Q1476" s="99"/>
      <c r="R1476" s="99"/>
      <c r="S1476" s="99"/>
      <c r="T1476" s="99"/>
      <c r="U1476" s="99"/>
      <c r="V1476" s="99"/>
      <c r="W1476" s="99"/>
      <c r="X1476" s="99"/>
      <c r="Y1476" s="99"/>
    </row>
    <row r="1477" ht="15.75" customHeight="1">
      <c r="A1477" s="100" t="s">
        <v>1412</v>
      </c>
      <c r="B1477" s="100"/>
      <c r="C1477" s="100" t="s">
        <v>1547</v>
      </c>
      <c r="D1477" s="100">
        <v>440774.0</v>
      </c>
      <c r="E1477" s="100" t="s">
        <v>1290</v>
      </c>
      <c r="F1477" s="102" t="s">
        <v>865</v>
      </c>
      <c r="G1477" s="100" t="s">
        <v>866</v>
      </c>
      <c r="H1477" s="100" t="s">
        <v>822</v>
      </c>
      <c r="I1477" s="103">
        <v>0.75</v>
      </c>
      <c r="J1477" s="103">
        <v>0.7916666666666666</v>
      </c>
      <c r="K1477" s="100" t="s">
        <v>1546</v>
      </c>
      <c r="L1477" s="100" t="s">
        <v>1548</v>
      </c>
      <c r="M1477" s="100" t="s">
        <v>411</v>
      </c>
      <c r="N1477" s="100"/>
      <c r="O1477" s="99"/>
      <c r="P1477" s="99"/>
      <c r="Q1477" s="99"/>
      <c r="R1477" s="99"/>
      <c r="S1477" s="99"/>
      <c r="T1477" s="99"/>
      <c r="U1477" s="99"/>
      <c r="V1477" s="99"/>
      <c r="W1477" s="99"/>
      <c r="X1477" s="99"/>
      <c r="Y1477" s="99"/>
    </row>
    <row r="1478" ht="15.75" customHeight="1">
      <c r="A1478" s="100" t="s">
        <v>1412</v>
      </c>
      <c r="B1478" s="100"/>
      <c r="C1478" s="100" t="s">
        <v>1549</v>
      </c>
      <c r="D1478" s="100">
        <v>440657.0</v>
      </c>
      <c r="E1478" s="100" t="s">
        <v>1108</v>
      </c>
      <c r="F1478" s="102" t="s">
        <v>865</v>
      </c>
      <c r="G1478" s="100" t="s">
        <v>866</v>
      </c>
      <c r="H1478" s="100" t="s">
        <v>822</v>
      </c>
      <c r="I1478" s="103">
        <v>0.75</v>
      </c>
      <c r="J1478" s="103">
        <v>0.7916666666666666</v>
      </c>
      <c r="K1478" s="100" t="s">
        <v>1550</v>
      </c>
      <c r="L1478" s="100" t="s">
        <v>1551</v>
      </c>
      <c r="M1478" s="100" t="s">
        <v>411</v>
      </c>
      <c r="N1478" s="100"/>
      <c r="O1478" s="99"/>
      <c r="P1478" s="99"/>
      <c r="Q1478" s="99"/>
      <c r="R1478" s="99"/>
      <c r="S1478" s="99"/>
      <c r="T1478" s="99"/>
      <c r="U1478" s="99"/>
      <c r="V1478" s="99"/>
      <c r="W1478" s="99"/>
      <c r="X1478" s="99"/>
      <c r="Y1478" s="99"/>
    </row>
    <row r="1479" ht="15.75" customHeight="1">
      <c r="A1479" s="100" t="s">
        <v>1412</v>
      </c>
      <c r="B1479" s="100"/>
      <c r="C1479" s="100" t="s">
        <v>1552</v>
      </c>
      <c r="D1479" s="100">
        <v>442681.0</v>
      </c>
      <c r="E1479" s="100" t="s">
        <v>896</v>
      </c>
      <c r="F1479" s="102" t="s">
        <v>1553</v>
      </c>
      <c r="G1479" s="100" t="s">
        <v>1543</v>
      </c>
      <c r="H1479" s="100" t="s">
        <v>832</v>
      </c>
      <c r="I1479" s="103">
        <v>0.7083333333333334</v>
      </c>
      <c r="J1479" s="103">
        <v>0.75</v>
      </c>
      <c r="K1479" s="100" t="s">
        <v>1554</v>
      </c>
      <c r="L1479" s="100" t="s">
        <v>1531</v>
      </c>
      <c r="N1479" s="100"/>
      <c r="O1479" s="99"/>
      <c r="P1479" s="99"/>
      <c r="Q1479" s="99"/>
      <c r="R1479" s="99"/>
      <c r="S1479" s="99"/>
      <c r="T1479" s="99"/>
      <c r="U1479" s="99"/>
      <c r="V1479" s="99"/>
      <c r="W1479" s="99"/>
      <c r="X1479" s="99"/>
      <c r="Y1479" s="99"/>
    </row>
    <row r="1480" ht="15.75" customHeight="1">
      <c r="A1480" s="100" t="s">
        <v>1412</v>
      </c>
      <c r="B1480" s="100"/>
      <c r="C1480" s="100" t="s">
        <v>1555</v>
      </c>
      <c r="D1480" s="100">
        <v>442776.0</v>
      </c>
      <c r="E1480" s="100" t="s">
        <v>1451</v>
      </c>
      <c r="F1480" s="102" t="s">
        <v>1553</v>
      </c>
      <c r="G1480" s="100" t="s">
        <v>1543</v>
      </c>
      <c r="H1480" s="100" t="s">
        <v>832</v>
      </c>
      <c r="I1480" s="103">
        <v>0.7916666666666666</v>
      </c>
      <c r="J1480" s="103">
        <v>0.8333333333333334</v>
      </c>
      <c r="K1480" s="100" t="s">
        <v>1556</v>
      </c>
      <c r="L1480" s="100" t="s">
        <v>1531</v>
      </c>
      <c r="N1480" s="100"/>
      <c r="O1480" s="99"/>
      <c r="P1480" s="99"/>
      <c r="Q1480" s="99"/>
      <c r="R1480" s="99"/>
      <c r="S1480" s="99"/>
      <c r="T1480" s="99"/>
      <c r="U1480" s="99"/>
      <c r="V1480" s="99"/>
      <c r="W1480" s="99"/>
      <c r="X1480" s="99"/>
      <c r="Y1480" s="99"/>
    </row>
    <row r="1481" ht="15.75" customHeight="1">
      <c r="A1481" s="100" t="s">
        <v>1412</v>
      </c>
      <c r="B1481" s="100"/>
      <c r="C1481" s="100" t="s">
        <v>1557</v>
      </c>
      <c r="D1481" s="100">
        <v>442781.0</v>
      </c>
      <c r="E1481" s="100" t="s">
        <v>979</v>
      </c>
      <c r="F1481" s="102" t="s">
        <v>1558</v>
      </c>
      <c r="G1481" s="100" t="s">
        <v>1543</v>
      </c>
      <c r="H1481" s="100" t="s">
        <v>834</v>
      </c>
      <c r="I1481" s="103">
        <v>0.7083333333333334</v>
      </c>
      <c r="J1481" s="103">
        <v>0.75</v>
      </c>
      <c r="K1481" s="100" t="s">
        <v>1554</v>
      </c>
      <c r="L1481" s="100" t="s">
        <v>1531</v>
      </c>
      <c r="N1481" s="100"/>
      <c r="O1481" s="99"/>
      <c r="P1481" s="99"/>
      <c r="Q1481" s="99"/>
      <c r="R1481" s="99"/>
      <c r="S1481" s="99"/>
      <c r="T1481" s="99"/>
      <c r="U1481" s="99"/>
      <c r="V1481" s="99"/>
      <c r="W1481" s="99"/>
      <c r="X1481" s="99"/>
      <c r="Y1481" s="99"/>
    </row>
    <row r="1482" ht="15.75" customHeight="1">
      <c r="A1482" s="100" t="s">
        <v>1412</v>
      </c>
      <c r="B1482" s="100"/>
      <c r="C1482" s="100" t="s">
        <v>1549</v>
      </c>
      <c r="D1482" s="100">
        <v>440660.0</v>
      </c>
      <c r="E1482" s="100" t="s">
        <v>1108</v>
      </c>
      <c r="F1482" s="102" t="s">
        <v>891</v>
      </c>
      <c r="G1482" s="100" t="s">
        <v>866</v>
      </c>
      <c r="H1482" s="100" t="s">
        <v>800</v>
      </c>
      <c r="I1482" s="103">
        <v>0.3333333333333333</v>
      </c>
      <c r="J1482" s="103">
        <v>0.375</v>
      </c>
      <c r="K1482" s="100" t="s">
        <v>1550</v>
      </c>
      <c r="L1482" s="100" t="s">
        <v>1551</v>
      </c>
      <c r="M1482" s="100" t="s">
        <v>903</v>
      </c>
      <c r="N1482" s="100"/>
      <c r="O1482" s="99"/>
      <c r="P1482" s="99"/>
      <c r="Q1482" s="99"/>
      <c r="R1482" s="99"/>
      <c r="S1482" s="99"/>
      <c r="T1482" s="99"/>
      <c r="U1482" s="99"/>
      <c r="V1482" s="99"/>
      <c r="W1482" s="99"/>
      <c r="X1482" s="99"/>
      <c r="Y1482" s="99"/>
    </row>
    <row r="1483" ht="15.75" customHeight="1">
      <c r="A1483" s="100" t="s">
        <v>1412</v>
      </c>
      <c r="B1483" s="100"/>
      <c r="C1483" s="100" t="s">
        <v>1559</v>
      </c>
      <c r="D1483" s="100">
        <v>440691.0</v>
      </c>
      <c r="E1483" s="100" t="s">
        <v>896</v>
      </c>
      <c r="F1483" s="102" t="s">
        <v>891</v>
      </c>
      <c r="G1483" s="100" t="s">
        <v>866</v>
      </c>
      <c r="H1483" s="100" t="s">
        <v>800</v>
      </c>
      <c r="I1483" s="103">
        <v>0.375</v>
      </c>
      <c r="J1483" s="103">
        <v>0.4166666666666667</v>
      </c>
      <c r="K1483" s="100" t="s">
        <v>1546</v>
      </c>
      <c r="L1483" s="100" t="s">
        <v>1548</v>
      </c>
      <c r="M1483" s="100" t="s">
        <v>411</v>
      </c>
      <c r="N1483" s="100"/>
      <c r="O1483" s="99"/>
      <c r="P1483" s="99"/>
      <c r="Q1483" s="99"/>
      <c r="R1483" s="99"/>
      <c r="S1483" s="99"/>
      <c r="T1483" s="99"/>
      <c r="U1483" s="99"/>
      <c r="V1483" s="99"/>
      <c r="W1483" s="99"/>
      <c r="X1483" s="99"/>
      <c r="Y1483" s="99"/>
    </row>
    <row r="1484" ht="15.75" customHeight="1">
      <c r="A1484" s="100" t="s">
        <v>1412</v>
      </c>
      <c r="B1484" s="100"/>
      <c r="C1484" s="100" t="s">
        <v>1549</v>
      </c>
      <c r="D1484" s="100">
        <v>440663.0</v>
      </c>
      <c r="E1484" s="100" t="s">
        <v>1108</v>
      </c>
      <c r="F1484" s="102" t="s">
        <v>1490</v>
      </c>
      <c r="G1484" s="100" t="s">
        <v>866</v>
      </c>
      <c r="H1484" s="100" t="s">
        <v>838</v>
      </c>
      <c r="I1484" s="103">
        <v>0.375</v>
      </c>
      <c r="J1484" s="103">
        <v>0.4166666666666667</v>
      </c>
      <c r="K1484" s="100" t="s">
        <v>1550</v>
      </c>
      <c r="L1484" s="100" t="s">
        <v>1551</v>
      </c>
      <c r="M1484" s="100" t="s">
        <v>411</v>
      </c>
      <c r="N1484" s="100"/>
      <c r="O1484" s="99"/>
      <c r="P1484" s="99"/>
      <c r="Q1484" s="99"/>
      <c r="R1484" s="99"/>
      <c r="S1484" s="99"/>
      <c r="T1484" s="99"/>
      <c r="U1484" s="99"/>
      <c r="V1484" s="99"/>
      <c r="W1484" s="99"/>
      <c r="X1484" s="99"/>
      <c r="Y1484" s="99"/>
    </row>
    <row r="1485" ht="15.75" customHeight="1">
      <c r="A1485" s="100" t="s">
        <v>1412</v>
      </c>
      <c r="B1485" s="100"/>
      <c r="C1485" s="100" t="s">
        <v>1541</v>
      </c>
      <c r="D1485" s="100">
        <v>442801.0</v>
      </c>
      <c r="E1485" s="100" t="s">
        <v>1108</v>
      </c>
      <c r="F1485" s="102" t="s">
        <v>1560</v>
      </c>
      <c r="G1485" s="100" t="s">
        <v>1543</v>
      </c>
      <c r="H1485" s="100" t="s">
        <v>838</v>
      </c>
      <c r="I1485" s="103">
        <v>0.7083333333333334</v>
      </c>
      <c r="J1485" s="103">
        <v>0.75</v>
      </c>
      <c r="K1485" s="100" t="s">
        <v>1544</v>
      </c>
      <c r="L1485" s="100" t="s">
        <v>1531</v>
      </c>
      <c r="N1485" s="100"/>
      <c r="O1485" s="99"/>
      <c r="P1485" s="99"/>
      <c r="Q1485" s="99"/>
      <c r="R1485" s="99"/>
      <c r="S1485" s="99"/>
      <c r="T1485" s="99"/>
      <c r="U1485" s="99"/>
      <c r="V1485" s="99"/>
      <c r="W1485" s="99"/>
      <c r="X1485" s="99"/>
      <c r="Y1485" s="99"/>
    </row>
    <row r="1486" ht="15.75" customHeight="1">
      <c r="A1486" s="100" t="s">
        <v>1412</v>
      </c>
      <c r="B1486" s="100"/>
      <c r="C1486" s="100" t="s">
        <v>1549</v>
      </c>
      <c r="D1486" s="100">
        <v>440656.0</v>
      </c>
      <c r="E1486" s="100" t="s">
        <v>1108</v>
      </c>
      <c r="F1486" s="102" t="s">
        <v>899</v>
      </c>
      <c r="G1486" s="100" t="s">
        <v>866</v>
      </c>
      <c r="H1486" s="100" t="s">
        <v>811</v>
      </c>
      <c r="I1486" s="103">
        <v>0.5</v>
      </c>
      <c r="J1486" s="103">
        <v>0.5416666666666666</v>
      </c>
      <c r="K1486" s="100" t="s">
        <v>1550</v>
      </c>
      <c r="L1486" s="100" t="s">
        <v>1514</v>
      </c>
      <c r="M1486" s="100" t="s">
        <v>903</v>
      </c>
      <c r="N1486" s="100"/>
      <c r="O1486" s="99"/>
      <c r="P1486" s="99"/>
      <c r="Q1486" s="99"/>
      <c r="R1486" s="99"/>
      <c r="S1486" s="99"/>
      <c r="T1486" s="99"/>
      <c r="U1486" s="99"/>
      <c r="V1486" s="99"/>
      <c r="W1486" s="99"/>
      <c r="X1486" s="99"/>
      <c r="Y1486" s="99"/>
    </row>
    <row r="1487" ht="15.75" customHeight="1">
      <c r="A1487" s="100" t="s">
        <v>1412</v>
      </c>
      <c r="B1487" s="100"/>
      <c r="C1487" s="100" t="s">
        <v>1545</v>
      </c>
      <c r="D1487" s="100">
        <v>440665.0</v>
      </c>
      <c r="E1487" s="100" t="s">
        <v>1297</v>
      </c>
      <c r="F1487" s="102" t="s">
        <v>899</v>
      </c>
      <c r="G1487" s="100" t="s">
        <v>866</v>
      </c>
      <c r="H1487" s="100" t="s">
        <v>811</v>
      </c>
      <c r="I1487" s="103">
        <v>0.6666666666666666</v>
      </c>
      <c r="J1487" s="103">
        <v>0.7083333333333334</v>
      </c>
      <c r="K1487" s="100" t="s">
        <v>1546</v>
      </c>
      <c r="L1487" s="100" t="s">
        <v>1514</v>
      </c>
      <c r="M1487" s="100" t="s">
        <v>869</v>
      </c>
      <c r="N1487" s="100"/>
      <c r="O1487" s="99"/>
      <c r="P1487" s="99"/>
      <c r="Q1487" s="99"/>
      <c r="R1487" s="99"/>
      <c r="S1487" s="99"/>
      <c r="T1487" s="99"/>
      <c r="U1487" s="99"/>
      <c r="V1487" s="99"/>
      <c r="W1487" s="99"/>
      <c r="X1487" s="99"/>
      <c r="Y1487" s="99"/>
    </row>
    <row r="1488" ht="15.75" customHeight="1">
      <c r="A1488" s="100" t="s">
        <v>1412</v>
      </c>
      <c r="B1488" s="100"/>
      <c r="C1488" s="100" t="s">
        <v>1561</v>
      </c>
      <c r="D1488" s="100">
        <v>440764.0</v>
      </c>
      <c r="E1488" s="100" t="s">
        <v>979</v>
      </c>
      <c r="F1488" s="102" t="s">
        <v>899</v>
      </c>
      <c r="G1488" s="100" t="s">
        <v>866</v>
      </c>
      <c r="H1488" s="100" t="s">
        <v>811</v>
      </c>
      <c r="I1488" s="103">
        <v>0.7083333333333334</v>
      </c>
      <c r="J1488" s="103">
        <v>0.75</v>
      </c>
      <c r="K1488" s="100" t="s">
        <v>1546</v>
      </c>
      <c r="L1488" s="100" t="s">
        <v>1514</v>
      </c>
      <c r="N1488" s="100"/>
      <c r="O1488" s="99"/>
      <c r="P1488" s="99"/>
      <c r="Q1488" s="99"/>
      <c r="R1488" s="99"/>
      <c r="S1488" s="99"/>
      <c r="T1488" s="99"/>
      <c r="U1488" s="99"/>
      <c r="V1488" s="99"/>
      <c r="W1488" s="99"/>
      <c r="X1488" s="99"/>
      <c r="Y1488" s="99"/>
    </row>
    <row r="1489" ht="15.75" customHeight="1">
      <c r="A1489" s="100" t="s">
        <v>1412</v>
      </c>
      <c r="B1489" s="100"/>
      <c r="C1489" s="100" t="s">
        <v>1552</v>
      </c>
      <c r="D1489" s="100">
        <v>442592.0</v>
      </c>
      <c r="E1489" s="100" t="s">
        <v>896</v>
      </c>
      <c r="F1489" s="102" t="s">
        <v>1562</v>
      </c>
      <c r="G1489" s="100" t="s">
        <v>1563</v>
      </c>
      <c r="H1489" s="100" t="s">
        <v>811</v>
      </c>
      <c r="I1489" s="103">
        <v>0.7083333333333334</v>
      </c>
      <c r="J1489" s="103">
        <v>0.75</v>
      </c>
      <c r="K1489" s="100" t="s">
        <v>1564</v>
      </c>
      <c r="L1489" s="100" t="s">
        <v>1531</v>
      </c>
      <c r="N1489" s="100"/>
      <c r="O1489" s="99"/>
      <c r="P1489" s="99"/>
      <c r="Q1489" s="99"/>
      <c r="R1489" s="99"/>
      <c r="S1489" s="99"/>
      <c r="T1489" s="99"/>
      <c r="U1489" s="99"/>
      <c r="V1489" s="99"/>
      <c r="W1489" s="99"/>
      <c r="X1489" s="99"/>
      <c r="Y1489" s="99"/>
    </row>
    <row r="1490" ht="15.75" customHeight="1">
      <c r="A1490" s="100" t="s">
        <v>1412</v>
      </c>
      <c r="B1490" s="100"/>
      <c r="C1490" s="100" t="s">
        <v>1565</v>
      </c>
      <c r="D1490" s="100">
        <v>440869.0</v>
      </c>
      <c r="E1490" s="100" t="s">
        <v>1108</v>
      </c>
      <c r="F1490" s="102" t="s">
        <v>899</v>
      </c>
      <c r="G1490" s="100" t="s">
        <v>866</v>
      </c>
      <c r="H1490" s="100" t="s">
        <v>811</v>
      </c>
      <c r="I1490" s="103">
        <v>0.75</v>
      </c>
      <c r="J1490" s="103">
        <v>0.7916666666666666</v>
      </c>
      <c r="K1490" s="100" t="s">
        <v>1550</v>
      </c>
      <c r="L1490" s="100" t="s">
        <v>1551</v>
      </c>
      <c r="M1490" s="100" t="s">
        <v>903</v>
      </c>
      <c r="N1490" s="100"/>
      <c r="O1490" s="99"/>
      <c r="P1490" s="99"/>
      <c r="Q1490" s="99"/>
      <c r="R1490" s="99"/>
      <c r="S1490" s="99"/>
      <c r="T1490" s="99"/>
      <c r="U1490" s="99"/>
      <c r="V1490" s="99"/>
      <c r="W1490" s="99"/>
      <c r="X1490" s="99"/>
      <c r="Y1490" s="99"/>
    </row>
    <row r="1491" ht="15.75" customHeight="1">
      <c r="A1491" s="100" t="s">
        <v>1412</v>
      </c>
      <c r="B1491" s="100"/>
      <c r="C1491" s="100" t="s">
        <v>1547</v>
      </c>
      <c r="D1491" s="100">
        <v>440771.0</v>
      </c>
      <c r="E1491" s="100" t="s">
        <v>1290</v>
      </c>
      <c r="F1491" s="102" t="s">
        <v>899</v>
      </c>
      <c r="G1491" s="100" t="s">
        <v>866</v>
      </c>
      <c r="H1491" s="100" t="s">
        <v>811</v>
      </c>
      <c r="I1491" s="103">
        <v>0.75</v>
      </c>
      <c r="J1491" s="103">
        <v>0.7916666666666666</v>
      </c>
      <c r="K1491" s="100" t="s">
        <v>1546</v>
      </c>
      <c r="L1491" s="100" t="s">
        <v>1548</v>
      </c>
      <c r="M1491" s="100" t="s">
        <v>994</v>
      </c>
      <c r="N1491" s="100"/>
      <c r="O1491" s="99"/>
      <c r="P1491" s="99"/>
      <c r="Q1491" s="99"/>
      <c r="R1491" s="99"/>
      <c r="S1491" s="99"/>
      <c r="T1491" s="99"/>
      <c r="U1491" s="99"/>
      <c r="V1491" s="99"/>
      <c r="W1491" s="99"/>
      <c r="X1491" s="99"/>
      <c r="Y1491" s="99"/>
    </row>
    <row r="1492" ht="15.75" customHeight="1">
      <c r="A1492" s="100" t="s">
        <v>1412</v>
      </c>
      <c r="B1492" s="100"/>
      <c r="C1492" s="100" t="s">
        <v>1552</v>
      </c>
      <c r="D1492" s="100">
        <v>442448.0</v>
      </c>
      <c r="E1492" s="100" t="s">
        <v>896</v>
      </c>
      <c r="F1492" s="102" t="s">
        <v>1566</v>
      </c>
      <c r="G1492" s="100" t="s">
        <v>1563</v>
      </c>
      <c r="H1492" s="100" t="s">
        <v>811</v>
      </c>
      <c r="I1492" s="103">
        <v>0.7083333333333334</v>
      </c>
      <c r="J1492" s="103">
        <v>0.75</v>
      </c>
      <c r="K1492" s="100" t="s">
        <v>1564</v>
      </c>
      <c r="L1492" s="100" t="s">
        <v>1531</v>
      </c>
      <c r="N1492" s="100"/>
      <c r="O1492" s="99"/>
      <c r="P1492" s="99"/>
      <c r="Q1492" s="99"/>
      <c r="R1492" s="99"/>
      <c r="S1492" s="99"/>
      <c r="T1492" s="99"/>
      <c r="U1492" s="99"/>
      <c r="V1492" s="99"/>
      <c r="W1492" s="99"/>
      <c r="X1492" s="99"/>
      <c r="Y1492" s="99"/>
    </row>
    <row r="1493" ht="15.75" customHeight="1">
      <c r="A1493" s="100" t="s">
        <v>1412</v>
      </c>
      <c r="B1493" s="100"/>
      <c r="C1493" s="100" t="s">
        <v>1541</v>
      </c>
      <c r="D1493" s="100">
        <v>442478.0</v>
      </c>
      <c r="E1493" s="100" t="s">
        <v>1108</v>
      </c>
      <c r="F1493" s="102" t="s">
        <v>1567</v>
      </c>
      <c r="G1493" s="100" t="s">
        <v>1563</v>
      </c>
      <c r="H1493" s="100" t="s">
        <v>822</v>
      </c>
      <c r="I1493" s="103">
        <v>0.7083333333333334</v>
      </c>
      <c r="J1493" s="103">
        <v>0.75</v>
      </c>
      <c r="K1493" s="100" t="s">
        <v>1568</v>
      </c>
      <c r="L1493" s="100" t="s">
        <v>1531</v>
      </c>
      <c r="N1493" s="100"/>
      <c r="O1493" s="99"/>
      <c r="P1493" s="99"/>
      <c r="Q1493" s="99"/>
      <c r="R1493" s="99"/>
      <c r="S1493" s="99"/>
      <c r="T1493" s="99"/>
      <c r="U1493" s="99"/>
      <c r="V1493" s="99"/>
      <c r="W1493" s="99"/>
      <c r="X1493" s="99"/>
      <c r="Y1493" s="99"/>
    </row>
    <row r="1494" ht="15.75" customHeight="1">
      <c r="A1494" s="100" t="s">
        <v>1412</v>
      </c>
      <c r="B1494" s="100"/>
      <c r="C1494" s="100" t="s">
        <v>1552</v>
      </c>
      <c r="D1494" s="100">
        <v>442488.0</v>
      </c>
      <c r="E1494" s="100" t="s">
        <v>896</v>
      </c>
      <c r="F1494" s="102" t="s">
        <v>1569</v>
      </c>
      <c r="G1494" s="100" t="s">
        <v>853</v>
      </c>
      <c r="H1494" s="100" t="s">
        <v>832</v>
      </c>
      <c r="I1494" s="103">
        <v>0.7083333333333334</v>
      </c>
      <c r="J1494" s="103">
        <v>0.75</v>
      </c>
      <c r="K1494" s="100" t="s">
        <v>1570</v>
      </c>
      <c r="L1494" s="100" t="s">
        <v>1531</v>
      </c>
      <c r="N1494" s="100"/>
      <c r="O1494" s="99"/>
      <c r="P1494" s="99"/>
      <c r="Q1494" s="99"/>
      <c r="R1494" s="99"/>
      <c r="S1494" s="99"/>
      <c r="T1494" s="99"/>
      <c r="U1494" s="99"/>
      <c r="V1494" s="99"/>
      <c r="W1494" s="99"/>
      <c r="X1494" s="99"/>
      <c r="Y1494" s="99"/>
    </row>
    <row r="1495" ht="15.75" customHeight="1">
      <c r="A1495" s="100" t="s">
        <v>1412</v>
      </c>
      <c r="B1495" s="100"/>
      <c r="C1495" s="100" t="s">
        <v>1555</v>
      </c>
      <c r="D1495" s="100">
        <v>442496.0</v>
      </c>
      <c r="E1495" s="100" t="s">
        <v>1451</v>
      </c>
      <c r="F1495" s="102" t="s">
        <v>1569</v>
      </c>
      <c r="G1495" s="100" t="s">
        <v>853</v>
      </c>
      <c r="H1495" s="100" t="s">
        <v>832</v>
      </c>
      <c r="I1495" s="103">
        <v>0.7916666666666666</v>
      </c>
      <c r="J1495" s="103">
        <v>0.8333333333333334</v>
      </c>
      <c r="K1495" s="100" t="s">
        <v>1571</v>
      </c>
      <c r="L1495" s="100" t="s">
        <v>1531</v>
      </c>
      <c r="N1495" s="100"/>
      <c r="O1495" s="99"/>
      <c r="P1495" s="99"/>
      <c r="Q1495" s="99"/>
      <c r="R1495" s="99"/>
      <c r="S1495" s="99"/>
      <c r="T1495" s="99"/>
      <c r="U1495" s="99"/>
      <c r="V1495" s="99"/>
      <c r="W1495" s="99"/>
      <c r="X1495" s="99"/>
      <c r="Y1495" s="99"/>
    </row>
    <row r="1496" ht="15.75" customHeight="1">
      <c r="A1496" s="100" t="s">
        <v>1412</v>
      </c>
      <c r="B1496" s="100"/>
      <c r="C1496" s="100" t="s">
        <v>1557</v>
      </c>
      <c r="D1496" s="100">
        <v>442612.0</v>
      </c>
      <c r="E1496" s="100" t="s">
        <v>979</v>
      </c>
      <c r="F1496" s="102" t="s">
        <v>1572</v>
      </c>
      <c r="G1496" s="100" t="s">
        <v>853</v>
      </c>
      <c r="H1496" s="100" t="s">
        <v>834</v>
      </c>
      <c r="I1496" s="103">
        <v>0.7083333333333334</v>
      </c>
      <c r="J1496" s="103">
        <v>0.75</v>
      </c>
      <c r="K1496" s="100" t="s">
        <v>1570</v>
      </c>
      <c r="L1496" s="100" t="s">
        <v>1531</v>
      </c>
      <c r="N1496" s="100"/>
      <c r="O1496" s="99"/>
      <c r="P1496" s="99"/>
      <c r="Q1496" s="99"/>
      <c r="R1496" s="99"/>
      <c r="S1496" s="99"/>
      <c r="T1496" s="99"/>
      <c r="U1496" s="99"/>
      <c r="V1496" s="99"/>
      <c r="W1496" s="99"/>
      <c r="X1496" s="99"/>
      <c r="Y1496" s="99"/>
    </row>
    <row r="1497" ht="15.75" customHeight="1">
      <c r="A1497" s="100" t="s">
        <v>1412</v>
      </c>
      <c r="B1497" s="100"/>
      <c r="C1497" s="100" t="s">
        <v>1557</v>
      </c>
      <c r="D1497" s="100">
        <v>442663.0</v>
      </c>
      <c r="E1497" s="100" t="s">
        <v>979</v>
      </c>
      <c r="F1497" s="102" t="s">
        <v>1573</v>
      </c>
      <c r="G1497" s="100" t="s">
        <v>1563</v>
      </c>
      <c r="H1497" s="100" t="s">
        <v>800</v>
      </c>
      <c r="I1497" s="103">
        <v>0.3333333333333333</v>
      </c>
      <c r="J1497" s="103">
        <v>0.375</v>
      </c>
      <c r="K1497" s="100" t="s">
        <v>1564</v>
      </c>
      <c r="L1497" s="100" t="s">
        <v>1531</v>
      </c>
      <c r="N1497" s="100"/>
      <c r="O1497" s="99"/>
      <c r="P1497" s="99"/>
      <c r="Q1497" s="99"/>
      <c r="R1497" s="99"/>
      <c r="S1497" s="99"/>
      <c r="T1497" s="99"/>
      <c r="U1497" s="99"/>
      <c r="V1497" s="99"/>
      <c r="W1497" s="99"/>
      <c r="X1497" s="99"/>
      <c r="Y1497" s="99"/>
    </row>
    <row r="1498" ht="15.75" customHeight="1">
      <c r="A1498" s="100" t="s">
        <v>1412</v>
      </c>
      <c r="B1498" s="100"/>
      <c r="C1498" s="100" t="s">
        <v>1541</v>
      </c>
      <c r="D1498" s="100">
        <v>442695.0</v>
      </c>
      <c r="E1498" s="100" t="s">
        <v>1108</v>
      </c>
      <c r="F1498" s="102" t="s">
        <v>1574</v>
      </c>
      <c r="G1498" s="100" t="s">
        <v>1563</v>
      </c>
      <c r="H1498" s="100" t="s">
        <v>838</v>
      </c>
      <c r="I1498" s="103">
        <v>0.7083333333333334</v>
      </c>
      <c r="J1498" s="103">
        <v>0.75</v>
      </c>
      <c r="K1498" s="100" t="s">
        <v>1568</v>
      </c>
      <c r="L1498" s="100" t="s">
        <v>1531</v>
      </c>
      <c r="M1498" s="100" t="s">
        <v>1575</v>
      </c>
      <c r="O1498" s="99"/>
      <c r="P1498" s="99"/>
      <c r="Q1498" s="99"/>
      <c r="R1498" s="99"/>
      <c r="S1498" s="99"/>
      <c r="T1498" s="99"/>
      <c r="U1498" s="99"/>
      <c r="V1498" s="99"/>
      <c r="W1498" s="99"/>
      <c r="X1498" s="99"/>
      <c r="Y1498" s="99"/>
    </row>
    <row r="1499" ht="15.75" customHeight="1">
      <c r="A1499" s="100" t="s">
        <v>1412</v>
      </c>
      <c r="B1499" s="100"/>
      <c r="C1499" s="100" t="s">
        <v>1576</v>
      </c>
      <c r="D1499" s="100">
        <v>440832.0</v>
      </c>
      <c r="E1499" s="100" t="s">
        <v>1297</v>
      </c>
      <c r="F1499" s="102" t="s">
        <v>865</v>
      </c>
      <c r="G1499" s="100" t="s">
        <v>866</v>
      </c>
      <c r="H1499" s="100" t="s">
        <v>822</v>
      </c>
      <c r="I1499" s="103">
        <v>0.75</v>
      </c>
      <c r="J1499" s="103">
        <v>0.7916666666666666</v>
      </c>
      <c r="K1499" s="100" t="s">
        <v>1577</v>
      </c>
      <c r="L1499" s="100" t="s">
        <v>1548</v>
      </c>
      <c r="M1499" s="100" t="s">
        <v>951</v>
      </c>
      <c r="N1499" s="100"/>
      <c r="O1499" s="99"/>
      <c r="P1499" s="99"/>
      <c r="Q1499" s="99"/>
      <c r="R1499" s="99"/>
      <c r="S1499" s="99"/>
      <c r="T1499" s="99"/>
      <c r="U1499" s="99"/>
      <c r="V1499" s="99"/>
      <c r="W1499" s="99"/>
      <c r="X1499" s="99"/>
      <c r="Y1499" s="99"/>
    </row>
    <row r="1500" ht="15.75" customHeight="1">
      <c r="A1500" s="100" t="s">
        <v>1412</v>
      </c>
      <c r="B1500" s="100"/>
      <c r="C1500" s="100" t="s">
        <v>1578</v>
      </c>
      <c r="D1500" s="100">
        <v>442675.0</v>
      </c>
      <c r="E1500" s="100" t="s">
        <v>1108</v>
      </c>
      <c r="F1500" s="102" t="s">
        <v>1542</v>
      </c>
      <c r="G1500" s="100" t="s">
        <v>1543</v>
      </c>
      <c r="H1500" s="100" t="s">
        <v>822</v>
      </c>
      <c r="I1500" s="103">
        <v>0.75</v>
      </c>
      <c r="J1500" s="103">
        <v>0.7916666666666666</v>
      </c>
      <c r="K1500" s="100" t="s">
        <v>1544</v>
      </c>
      <c r="L1500" s="100" t="s">
        <v>1531</v>
      </c>
      <c r="N1500" s="100"/>
      <c r="O1500" s="99"/>
      <c r="P1500" s="99"/>
      <c r="Q1500" s="99"/>
      <c r="R1500" s="99"/>
      <c r="S1500" s="99"/>
      <c r="T1500" s="99"/>
      <c r="U1500" s="99"/>
      <c r="V1500" s="99"/>
      <c r="W1500" s="99"/>
      <c r="X1500" s="99"/>
      <c r="Y1500" s="99"/>
    </row>
    <row r="1501" ht="15.75" customHeight="1">
      <c r="A1501" s="100" t="s">
        <v>1412</v>
      </c>
      <c r="B1501" s="100"/>
      <c r="C1501" s="100" t="s">
        <v>1579</v>
      </c>
      <c r="D1501" s="100">
        <v>440840.0</v>
      </c>
      <c r="E1501" s="100" t="s">
        <v>1290</v>
      </c>
      <c r="F1501" s="102" t="s">
        <v>865</v>
      </c>
      <c r="G1501" s="100" t="s">
        <v>866</v>
      </c>
      <c r="H1501" s="100" t="s">
        <v>822</v>
      </c>
      <c r="I1501" s="103">
        <v>0.7916666666666666</v>
      </c>
      <c r="J1501" s="103">
        <v>0.8333333333333334</v>
      </c>
      <c r="K1501" s="100" t="s">
        <v>1546</v>
      </c>
      <c r="L1501" s="100" t="s">
        <v>1548</v>
      </c>
      <c r="M1501" s="100" t="s">
        <v>888</v>
      </c>
      <c r="N1501" s="100"/>
      <c r="O1501" s="99"/>
      <c r="P1501" s="99"/>
      <c r="Q1501" s="99"/>
      <c r="R1501" s="99"/>
      <c r="S1501" s="99"/>
      <c r="T1501" s="99"/>
      <c r="U1501" s="99"/>
      <c r="V1501" s="99"/>
      <c r="W1501" s="99"/>
      <c r="X1501" s="99"/>
      <c r="Y1501" s="99"/>
    </row>
    <row r="1502" ht="15.75" customHeight="1">
      <c r="A1502" s="100" t="s">
        <v>1412</v>
      </c>
      <c r="B1502" s="100"/>
      <c r="C1502" s="100" t="s">
        <v>1580</v>
      </c>
      <c r="D1502" s="100">
        <v>440815.0</v>
      </c>
      <c r="E1502" s="100" t="s">
        <v>1108</v>
      </c>
      <c r="F1502" s="102" t="s">
        <v>887</v>
      </c>
      <c r="G1502" s="100" t="s">
        <v>866</v>
      </c>
      <c r="H1502" s="100" t="s">
        <v>828</v>
      </c>
      <c r="I1502" s="103">
        <v>0.7083333333333334</v>
      </c>
      <c r="J1502" s="103">
        <v>0.75</v>
      </c>
      <c r="K1502" s="100" t="s">
        <v>1550</v>
      </c>
      <c r="L1502" s="100" t="s">
        <v>1514</v>
      </c>
      <c r="M1502" s="100" t="s">
        <v>411</v>
      </c>
      <c r="N1502" s="100"/>
      <c r="O1502" s="99"/>
      <c r="P1502" s="99"/>
      <c r="Q1502" s="99"/>
      <c r="R1502" s="99"/>
      <c r="S1502" s="99"/>
      <c r="T1502" s="99"/>
      <c r="U1502" s="99"/>
      <c r="V1502" s="99"/>
      <c r="W1502" s="99"/>
      <c r="X1502" s="99"/>
      <c r="Y1502" s="99"/>
    </row>
    <row r="1503" ht="15.75" customHeight="1">
      <c r="A1503" s="100" t="s">
        <v>1412</v>
      </c>
      <c r="B1503" s="100"/>
      <c r="C1503" s="100" t="s">
        <v>1581</v>
      </c>
      <c r="D1503" s="100">
        <v>442683.0</v>
      </c>
      <c r="E1503" s="100" t="s">
        <v>896</v>
      </c>
      <c r="F1503" s="102" t="s">
        <v>1553</v>
      </c>
      <c r="G1503" s="100" t="s">
        <v>1543</v>
      </c>
      <c r="H1503" s="100" t="s">
        <v>832</v>
      </c>
      <c r="I1503" s="103">
        <v>0.75</v>
      </c>
      <c r="J1503" s="103">
        <v>0.7916666666666666</v>
      </c>
      <c r="K1503" s="100" t="s">
        <v>1554</v>
      </c>
      <c r="L1503" s="100" t="s">
        <v>1531</v>
      </c>
      <c r="N1503" s="100"/>
      <c r="O1503" s="99"/>
      <c r="P1503" s="99"/>
      <c r="Q1503" s="99"/>
      <c r="R1503" s="99"/>
      <c r="S1503" s="99"/>
      <c r="T1503" s="99"/>
      <c r="U1503" s="99"/>
      <c r="V1503" s="99"/>
      <c r="W1503" s="99"/>
      <c r="X1503" s="99"/>
      <c r="Y1503" s="99"/>
    </row>
    <row r="1504" ht="15.75" customHeight="1">
      <c r="A1504" s="100" t="s">
        <v>1412</v>
      </c>
      <c r="B1504" s="100"/>
      <c r="C1504" s="100" t="s">
        <v>1582</v>
      </c>
      <c r="D1504" s="100">
        <v>442777.0</v>
      </c>
      <c r="E1504" s="100" t="s">
        <v>1451</v>
      </c>
      <c r="F1504" s="102" t="s">
        <v>1553</v>
      </c>
      <c r="G1504" s="100" t="s">
        <v>1543</v>
      </c>
      <c r="H1504" s="100" t="s">
        <v>832</v>
      </c>
      <c r="I1504" s="103">
        <v>0.7916666666666666</v>
      </c>
      <c r="J1504" s="103">
        <v>0.8333333333333334</v>
      </c>
      <c r="K1504" s="100" t="s">
        <v>1556</v>
      </c>
      <c r="L1504" s="100" t="s">
        <v>1531</v>
      </c>
      <c r="N1504" s="100"/>
      <c r="O1504" s="99"/>
      <c r="P1504" s="99"/>
      <c r="Q1504" s="99"/>
      <c r="R1504" s="99"/>
      <c r="S1504" s="99"/>
      <c r="T1504" s="99"/>
      <c r="U1504" s="99"/>
      <c r="V1504" s="99"/>
      <c r="W1504" s="99"/>
      <c r="X1504" s="99"/>
      <c r="Y1504" s="99"/>
    </row>
    <row r="1505" ht="15.75" customHeight="1">
      <c r="A1505" s="100" t="s">
        <v>1412</v>
      </c>
      <c r="B1505" s="100"/>
      <c r="C1505" s="100" t="s">
        <v>1583</v>
      </c>
      <c r="D1505" s="100">
        <v>442782.0</v>
      </c>
      <c r="E1505" s="100" t="s">
        <v>979</v>
      </c>
      <c r="F1505" s="102" t="s">
        <v>1558</v>
      </c>
      <c r="G1505" s="100" t="s">
        <v>1543</v>
      </c>
      <c r="H1505" s="100" t="s">
        <v>834</v>
      </c>
      <c r="I1505" s="103">
        <v>0.75</v>
      </c>
      <c r="J1505" s="103">
        <v>0.7916666666666666</v>
      </c>
      <c r="K1505" s="100" t="s">
        <v>1554</v>
      </c>
      <c r="L1505" s="100" t="s">
        <v>1531</v>
      </c>
      <c r="N1505" s="100"/>
      <c r="O1505" s="99"/>
      <c r="P1505" s="99"/>
      <c r="Q1505" s="99"/>
      <c r="R1505" s="99"/>
      <c r="S1505" s="99"/>
      <c r="T1505" s="99"/>
      <c r="U1505" s="99"/>
      <c r="V1505" s="99"/>
      <c r="W1505" s="99"/>
      <c r="X1505" s="99"/>
      <c r="Y1505" s="99"/>
    </row>
    <row r="1506" ht="15.75" customHeight="1">
      <c r="A1506" s="100" t="s">
        <v>1412</v>
      </c>
      <c r="B1506" s="100"/>
      <c r="C1506" s="100" t="s">
        <v>1578</v>
      </c>
      <c r="D1506" s="100">
        <v>442785.0</v>
      </c>
      <c r="E1506" s="100" t="s">
        <v>1108</v>
      </c>
      <c r="F1506" s="102" t="s">
        <v>1558</v>
      </c>
      <c r="G1506" s="100" t="s">
        <v>1543</v>
      </c>
      <c r="H1506" s="100" t="s">
        <v>834</v>
      </c>
      <c r="I1506" s="103">
        <v>0.8333333333333334</v>
      </c>
      <c r="J1506" s="103">
        <v>0.875</v>
      </c>
      <c r="K1506" s="100" t="s">
        <v>1544</v>
      </c>
      <c r="L1506" s="100" t="s">
        <v>1531</v>
      </c>
      <c r="N1506" s="100"/>
      <c r="O1506" s="99"/>
      <c r="P1506" s="99"/>
      <c r="Q1506" s="99"/>
      <c r="R1506" s="99"/>
      <c r="S1506" s="99"/>
      <c r="T1506" s="99"/>
      <c r="U1506" s="99"/>
      <c r="V1506" s="99"/>
      <c r="W1506" s="99"/>
      <c r="X1506" s="99"/>
      <c r="Y1506" s="99"/>
    </row>
    <row r="1507" ht="15.75" customHeight="1">
      <c r="A1507" s="100" t="s">
        <v>1412</v>
      </c>
      <c r="B1507" s="100"/>
      <c r="C1507" s="100" t="s">
        <v>1580</v>
      </c>
      <c r="D1507" s="100">
        <v>440821.0</v>
      </c>
      <c r="E1507" s="100" t="s">
        <v>1108</v>
      </c>
      <c r="F1507" s="102" t="s">
        <v>891</v>
      </c>
      <c r="G1507" s="100" t="s">
        <v>866</v>
      </c>
      <c r="H1507" s="100" t="s">
        <v>800</v>
      </c>
      <c r="I1507" s="103">
        <v>0.375</v>
      </c>
      <c r="J1507" s="103">
        <v>0.4166666666666667</v>
      </c>
      <c r="K1507" s="100" t="s">
        <v>1550</v>
      </c>
      <c r="L1507" s="100" t="s">
        <v>1551</v>
      </c>
      <c r="M1507" s="100" t="s">
        <v>903</v>
      </c>
      <c r="N1507" s="100"/>
      <c r="O1507" s="99"/>
      <c r="P1507" s="99"/>
      <c r="Q1507" s="99"/>
      <c r="R1507" s="99"/>
      <c r="S1507" s="99"/>
      <c r="T1507" s="99"/>
      <c r="U1507" s="99"/>
      <c r="V1507" s="99"/>
      <c r="W1507" s="99"/>
      <c r="X1507" s="99"/>
      <c r="Y1507" s="99"/>
    </row>
    <row r="1508" ht="15.75" customHeight="1">
      <c r="A1508" s="100" t="s">
        <v>1412</v>
      </c>
      <c r="B1508" s="100"/>
      <c r="C1508" s="100" t="s">
        <v>1578</v>
      </c>
      <c r="D1508" s="100">
        <v>442810.0</v>
      </c>
      <c r="E1508" s="100" t="s">
        <v>1108</v>
      </c>
      <c r="F1508" s="102" t="s">
        <v>1560</v>
      </c>
      <c r="G1508" s="100" t="s">
        <v>1543</v>
      </c>
      <c r="H1508" s="100" t="s">
        <v>838</v>
      </c>
      <c r="I1508" s="103">
        <v>0.75</v>
      </c>
      <c r="J1508" s="103">
        <v>0.7916666666666666</v>
      </c>
      <c r="K1508" s="100" t="s">
        <v>1544</v>
      </c>
      <c r="L1508" s="100" t="s">
        <v>1531</v>
      </c>
      <c r="N1508" s="100"/>
      <c r="O1508" s="99"/>
      <c r="P1508" s="99"/>
      <c r="Q1508" s="99"/>
      <c r="R1508" s="99"/>
      <c r="S1508" s="99"/>
      <c r="T1508" s="99"/>
      <c r="U1508" s="99"/>
      <c r="V1508" s="99"/>
      <c r="W1508" s="99"/>
      <c r="X1508" s="99"/>
      <c r="Y1508" s="99"/>
    </row>
    <row r="1509" ht="15.75" customHeight="1">
      <c r="A1509" s="100" t="s">
        <v>1412</v>
      </c>
      <c r="B1509" s="100"/>
      <c r="C1509" s="100" t="s">
        <v>1576</v>
      </c>
      <c r="D1509" s="100">
        <v>440827.0</v>
      </c>
      <c r="E1509" s="100" t="s">
        <v>1297</v>
      </c>
      <c r="F1509" s="102" t="s">
        <v>899</v>
      </c>
      <c r="G1509" s="100" t="s">
        <v>866</v>
      </c>
      <c r="H1509" s="100" t="s">
        <v>811</v>
      </c>
      <c r="I1509" s="103">
        <v>0.6666666666666666</v>
      </c>
      <c r="J1509" s="103">
        <v>0.7083333333333334</v>
      </c>
      <c r="K1509" s="100" t="s">
        <v>1546</v>
      </c>
      <c r="L1509" s="100" t="s">
        <v>1548</v>
      </c>
      <c r="M1509" s="100" t="s">
        <v>869</v>
      </c>
      <c r="N1509" s="100"/>
      <c r="O1509" s="99"/>
      <c r="P1509" s="99"/>
      <c r="Q1509" s="99"/>
      <c r="R1509" s="99"/>
      <c r="S1509" s="99"/>
      <c r="T1509" s="99"/>
      <c r="U1509" s="99"/>
      <c r="V1509" s="99"/>
      <c r="W1509" s="99"/>
      <c r="X1509" s="99"/>
      <c r="Y1509" s="99"/>
    </row>
    <row r="1510" ht="15.75" customHeight="1">
      <c r="A1510" s="100" t="s">
        <v>1412</v>
      </c>
      <c r="B1510" s="100"/>
      <c r="C1510" s="100" t="s">
        <v>1581</v>
      </c>
      <c r="D1510" s="100">
        <v>442595.0</v>
      </c>
      <c r="E1510" s="100" t="s">
        <v>896</v>
      </c>
      <c r="F1510" s="102" t="s">
        <v>1562</v>
      </c>
      <c r="G1510" s="100" t="s">
        <v>1563</v>
      </c>
      <c r="H1510" s="100" t="s">
        <v>811</v>
      </c>
      <c r="I1510" s="103">
        <v>0.75</v>
      </c>
      <c r="J1510" s="103">
        <v>0.7916666666666666</v>
      </c>
      <c r="K1510" s="100" t="s">
        <v>1564</v>
      </c>
      <c r="L1510" s="100" t="s">
        <v>1531</v>
      </c>
      <c r="N1510" s="100"/>
      <c r="O1510" s="99"/>
      <c r="P1510" s="99"/>
      <c r="Q1510" s="99"/>
      <c r="R1510" s="99"/>
      <c r="S1510" s="99"/>
      <c r="T1510" s="99"/>
      <c r="U1510" s="99"/>
      <c r="V1510" s="99"/>
      <c r="W1510" s="99"/>
      <c r="X1510" s="99"/>
      <c r="Y1510" s="99"/>
    </row>
    <row r="1511" ht="15.75" customHeight="1">
      <c r="A1511" s="100" t="s">
        <v>1412</v>
      </c>
      <c r="B1511" s="100"/>
      <c r="C1511" s="100" t="s">
        <v>1584</v>
      </c>
      <c r="D1511" s="100">
        <v>440836.0</v>
      </c>
      <c r="E1511" s="100" t="s">
        <v>979</v>
      </c>
      <c r="F1511" s="102" t="s">
        <v>899</v>
      </c>
      <c r="G1511" s="100" t="s">
        <v>866</v>
      </c>
      <c r="H1511" s="100" t="s">
        <v>811</v>
      </c>
      <c r="I1511" s="103">
        <v>0.7916666666666666</v>
      </c>
      <c r="J1511" s="103">
        <v>0.8333333333333334</v>
      </c>
      <c r="K1511" s="100" t="s">
        <v>1585</v>
      </c>
      <c r="L1511" s="100" t="s">
        <v>1548</v>
      </c>
      <c r="M1511" s="100" t="s">
        <v>411</v>
      </c>
      <c r="N1511" s="100"/>
      <c r="O1511" s="99"/>
      <c r="P1511" s="99"/>
      <c r="Q1511" s="99"/>
      <c r="R1511" s="99"/>
      <c r="S1511" s="99"/>
      <c r="T1511" s="99"/>
      <c r="U1511" s="99"/>
      <c r="V1511" s="99"/>
      <c r="W1511" s="99"/>
      <c r="X1511" s="99"/>
      <c r="Y1511" s="99"/>
    </row>
    <row r="1512" ht="15.75" customHeight="1">
      <c r="A1512" s="100" t="s">
        <v>1412</v>
      </c>
      <c r="B1512" s="100"/>
      <c r="C1512" s="100" t="s">
        <v>1578</v>
      </c>
      <c r="D1512" s="100">
        <v>442602.0</v>
      </c>
      <c r="E1512" s="100" t="s">
        <v>1108</v>
      </c>
      <c r="F1512" s="102" t="s">
        <v>1562</v>
      </c>
      <c r="G1512" s="100" t="s">
        <v>1563</v>
      </c>
      <c r="H1512" s="100" t="s">
        <v>811</v>
      </c>
      <c r="I1512" s="103">
        <v>0.8333333333333334</v>
      </c>
      <c r="J1512" s="103">
        <v>0.875</v>
      </c>
      <c r="K1512" s="100" t="s">
        <v>1568</v>
      </c>
      <c r="L1512" s="100" t="s">
        <v>1531</v>
      </c>
      <c r="N1512" s="100"/>
      <c r="O1512" s="99"/>
      <c r="P1512" s="99"/>
      <c r="Q1512" s="99"/>
      <c r="R1512" s="99"/>
      <c r="S1512" s="99"/>
      <c r="T1512" s="99"/>
      <c r="U1512" s="99"/>
      <c r="V1512" s="99"/>
      <c r="W1512" s="99"/>
      <c r="X1512" s="99"/>
      <c r="Y1512" s="99"/>
    </row>
    <row r="1513" ht="15.75" customHeight="1">
      <c r="A1513" s="100" t="s">
        <v>1412</v>
      </c>
      <c r="B1513" s="100"/>
      <c r="C1513" s="100" t="s">
        <v>1581</v>
      </c>
      <c r="D1513" s="100">
        <v>442457.0</v>
      </c>
      <c r="E1513" s="100" t="s">
        <v>896</v>
      </c>
      <c r="F1513" s="102" t="s">
        <v>1566</v>
      </c>
      <c r="G1513" s="100" t="s">
        <v>1563</v>
      </c>
      <c r="H1513" s="100" t="s">
        <v>811</v>
      </c>
      <c r="I1513" s="103">
        <v>0.75</v>
      </c>
      <c r="J1513" s="103">
        <v>0.7916666666666666</v>
      </c>
      <c r="K1513" s="100" t="s">
        <v>1564</v>
      </c>
      <c r="L1513" s="100" t="s">
        <v>1531</v>
      </c>
      <c r="N1513" s="100"/>
      <c r="O1513" s="99"/>
      <c r="P1513" s="99"/>
      <c r="Q1513" s="99"/>
      <c r="R1513" s="99"/>
      <c r="S1513" s="99"/>
      <c r="T1513" s="99"/>
      <c r="U1513" s="99"/>
      <c r="V1513" s="99"/>
      <c r="W1513" s="99"/>
      <c r="X1513" s="99"/>
      <c r="Y1513" s="99"/>
    </row>
    <row r="1514" ht="15.75" customHeight="1">
      <c r="A1514" s="100" t="s">
        <v>1412</v>
      </c>
      <c r="B1514" s="100"/>
      <c r="C1514" s="100" t="s">
        <v>1578</v>
      </c>
      <c r="D1514" s="100">
        <v>442465.0</v>
      </c>
      <c r="E1514" s="100" t="s">
        <v>1108</v>
      </c>
      <c r="F1514" s="102" t="s">
        <v>1566</v>
      </c>
      <c r="G1514" s="100" t="s">
        <v>1563</v>
      </c>
      <c r="H1514" s="100" t="s">
        <v>811</v>
      </c>
      <c r="I1514" s="103">
        <v>0.8333333333333334</v>
      </c>
      <c r="J1514" s="103">
        <v>0.875</v>
      </c>
      <c r="K1514" s="100" t="s">
        <v>1568</v>
      </c>
      <c r="L1514" s="100" t="s">
        <v>1531</v>
      </c>
      <c r="N1514" s="100"/>
      <c r="O1514" s="99"/>
      <c r="P1514" s="99"/>
      <c r="Q1514" s="99"/>
      <c r="R1514" s="99"/>
      <c r="S1514" s="99"/>
      <c r="T1514" s="99"/>
      <c r="U1514" s="99"/>
      <c r="V1514" s="99"/>
      <c r="W1514" s="99"/>
      <c r="X1514" s="99"/>
      <c r="Y1514" s="99"/>
    </row>
    <row r="1515" ht="15.75" customHeight="1">
      <c r="A1515" s="100" t="s">
        <v>1412</v>
      </c>
      <c r="B1515" s="100"/>
      <c r="C1515" s="100" t="s">
        <v>1578</v>
      </c>
      <c r="D1515" s="100">
        <v>442479.0</v>
      </c>
      <c r="E1515" s="100" t="s">
        <v>1108</v>
      </c>
      <c r="F1515" s="102" t="s">
        <v>1567</v>
      </c>
      <c r="G1515" s="100" t="s">
        <v>1563</v>
      </c>
      <c r="H1515" s="100" t="s">
        <v>822</v>
      </c>
      <c r="I1515" s="103">
        <v>0.75</v>
      </c>
      <c r="J1515" s="103">
        <v>0.7916666666666666</v>
      </c>
      <c r="K1515" s="100" t="s">
        <v>1568</v>
      </c>
      <c r="L1515" s="100" t="s">
        <v>1531</v>
      </c>
      <c r="N1515" s="100"/>
      <c r="O1515" s="99"/>
      <c r="P1515" s="99"/>
      <c r="Q1515" s="99"/>
      <c r="R1515" s="99"/>
      <c r="S1515" s="99"/>
      <c r="T1515" s="99"/>
      <c r="U1515" s="99"/>
      <c r="V1515" s="99"/>
      <c r="W1515" s="99"/>
      <c r="X1515" s="99"/>
      <c r="Y1515" s="99"/>
    </row>
    <row r="1516" ht="15.75" customHeight="1">
      <c r="A1516" s="100" t="s">
        <v>1412</v>
      </c>
      <c r="B1516" s="100"/>
      <c r="C1516" s="100" t="s">
        <v>1581</v>
      </c>
      <c r="D1516" s="100">
        <v>442489.0</v>
      </c>
      <c r="E1516" s="100" t="s">
        <v>896</v>
      </c>
      <c r="F1516" s="102" t="s">
        <v>1569</v>
      </c>
      <c r="G1516" s="100" t="s">
        <v>853</v>
      </c>
      <c r="H1516" s="100" t="s">
        <v>832</v>
      </c>
      <c r="I1516" s="103">
        <v>0.75</v>
      </c>
      <c r="J1516" s="103">
        <v>0.7916666666666666</v>
      </c>
      <c r="K1516" s="100" t="s">
        <v>1570</v>
      </c>
      <c r="L1516" s="100" t="s">
        <v>1531</v>
      </c>
      <c r="N1516" s="100"/>
      <c r="O1516" s="99"/>
      <c r="P1516" s="99"/>
      <c r="Q1516" s="99"/>
      <c r="R1516" s="99"/>
      <c r="S1516" s="99"/>
      <c r="T1516" s="99"/>
      <c r="U1516" s="99"/>
      <c r="V1516" s="99"/>
      <c r="W1516" s="99"/>
      <c r="X1516" s="99"/>
      <c r="Y1516" s="99"/>
    </row>
    <row r="1517" ht="15.75" customHeight="1">
      <c r="A1517" s="100" t="s">
        <v>1412</v>
      </c>
      <c r="B1517" s="100"/>
      <c r="C1517" s="100" t="s">
        <v>1582</v>
      </c>
      <c r="D1517" s="100">
        <v>442497.0</v>
      </c>
      <c r="E1517" s="100" t="s">
        <v>1451</v>
      </c>
      <c r="F1517" s="102" t="s">
        <v>1569</v>
      </c>
      <c r="G1517" s="100" t="s">
        <v>853</v>
      </c>
      <c r="H1517" s="100" t="s">
        <v>832</v>
      </c>
      <c r="I1517" s="103">
        <v>0.7916666666666666</v>
      </c>
      <c r="J1517" s="103">
        <v>0.8333333333333334</v>
      </c>
      <c r="K1517" s="100" t="s">
        <v>1571</v>
      </c>
      <c r="L1517" s="100" t="s">
        <v>1586</v>
      </c>
      <c r="N1517" s="100"/>
      <c r="O1517" s="99"/>
      <c r="P1517" s="99"/>
      <c r="Q1517" s="99"/>
      <c r="R1517" s="99"/>
      <c r="S1517" s="99"/>
      <c r="T1517" s="99"/>
      <c r="U1517" s="99"/>
      <c r="V1517" s="99"/>
      <c r="W1517" s="99"/>
      <c r="X1517" s="99"/>
      <c r="Y1517" s="99"/>
    </row>
    <row r="1518" ht="15.75" customHeight="1">
      <c r="A1518" s="100" t="s">
        <v>1412</v>
      </c>
      <c r="B1518" s="100"/>
      <c r="C1518" s="100" t="s">
        <v>1583</v>
      </c>
      <c r="D1518" s="100">
        <v>442620.0</v>
      </c>
      <c r="E1518" s="100" t="s">
        <v>979</v>
      </c>
      <c r="F1518" s="102" t="s">
        <v>1572</v>
      </c>
      <c r="G1518" s="100" t="s">
        <v>853</v>
      </c>
      <c r="H1518" s="100" t="s">
        <v>834</v>
      </c>
      <c r="I1518" s="103">
        <v>0.75</v>
      </c>
      <c r="J1518" s="103">
        <v>0.7916666666666666</v>
      </c>
      <c r="K1518" s="100" t="s">
        <v>1570</v>
      </c>
      <c r="L1518" s="100" t="s">
        <v>1531</v>
      </c>
      <c r="N1518" s="100"/>
      <c r="O1518" s="99"/>
      <c r="P1518" s="99"/>
      <c r="Q1518" s="99"/>
      <c r="R1518" s="99"/>
      <c r="S1518" s="99"/>
      <c r="T1518" s="99"/>
      <c r="U1518" s="99"/>
      <c r="V1518" s="99"/>
      <c r="W1518" s="99"/>
      <c r="X1518" s="99"/>
      <c r="Y1518" s="99"/>
    </row>
    <row r="1519" ht="15.75" customHeight="1">
      <c r="A1519" s="100" t="s">
        <v>1412</v>
      </c>
      <c r="B1519" s="100"/>
      <c r="C1519" s="100" t="s">
        <v>1578</v>
      </c>
      <c r="D1519" s="100">
        <v>442662.0</v>
      </c>
      <c r="E1519" s="100" t="s">
        <v>1108</v>
      </c>
      <c r="F1519" s="102" t="s">
        <v>1572</v>
      </c>
      <c r="G1519" s="100" t="s">
        <v>853</v>
      </c>
      <c r="H1519" s="100" t="s">
        <v>834</v>
      </c>
      <c r="I1519" s="103">
        <v>0.8333333333333334</v>
      </c>
      <c r="J1519" s="103">
        <v>0.875</v>
      </c>
      <c r="K1519" s="100" t="s">
        <v>1587</v>
      </c>
      <c r="L1519" s="100" t="s">
        <v>1531</v>
      </c>
      <c r="N1519" s="100"/>
      <c r="O1519" s="99"/>
      <c r="P1519" s="99"/>
      <c r="Q1519" s="99"/>
      <c r="R1519" s="99"/>
      <c r="S1519" s="99"/>
      <c r="T1519" s="99"/>
      <c r="U1519" s="99"/>
      <c r="V1519" s="99"/>
      <c r="W1519" s="99"/>
      <c r="X1519" s="99"/>
      <c r="Y1519" s="99"/>
    </row>
    <row r="1520" ht="15.75" customHeight="1">
      <c r="A1520" s="100" t="s">
        <v>1412</v>
      </c>
      <c r="B1520" s="100"/>
      <c r="C1520" s="100" t="s">
        <v>1583</v>
      </c>
      <c r="D1520" s="100">
        <v>442665.0</v>
      </c>
      <c r="E1520" s="100" t="s">
        <v>979</v>
      </c>
      <c r="F1520" s="102" t="s">
        <v>1573</v>
      </c>
      <c r="G1520" s="100" t="s">
        <v>1563</v>
      </c>
      <c r="H1520" s="100" t="s">
        <v>800</v>
      </c>
      <c r="I1520" s="103">
        <v>0.375</v>
      </c>
      <c r="J1520" s="103">
        <v>0.4166666666666667</v>
      </c>
      <c r="K1520" s="100" t="s">
        <v>1564</v>
      </c>
      <c r="L1520" s="100" t="s">
        <v>1531</v>
      </c>
      <c r="N1520" s="100"/>
      <c r="O1520" s="99"/>
      <c r="P1520" s="99"/>
      <c r="Q1520" s="99"/>
      <c r="R1520" s="99"/>
      <c r="S1520" s="99"/>
      <c r="T1520" s="99"/>
      <c r="U1520" s="99"/>
      <c r="V1520" s="99"/>
      <c r="W1520" s="99"/>
      <c r="X1520" s="99"/>
      <c r="Y1520" s="99"/>
    </row>
    <row r="1521" ht="15.75" customHeight="1">
      <c r="A1521" s="100" t="s">
        <v>1412</v>
      </c>
      <c r="B1521" s="100"/>
      <c r="C1521" s="100" t="s">
        <v>1578</v>
      </c>
      <c r="D1521" s="100">
        <v>442706.0</v>
      </c>
      <c r="E1521" s="100" t="s">
        <v>1108</v>
      </c>
      <c r="F1521" s="102" t="s">
        <v>1574</v>
      </c>
      <c r="G1521" s="100" t="s">
        <v>1563</v>
      </c>
      <c r="H1521" s="100" t="s">
        <v>838</v>
      </c>
      <c r="I1521" s="103">
        <v>0.75</v>
      </c>
      <c r="J1521" s="103">
        <v>0.7916666666666666</v>
      </c>
      <c r="K1521" s="100" t="s">
        <v>1568</v>
      </c>
      <c r="L1521" s="100" t="s">
        <v>1531</v>
      </c>
      <c r="N1521" s="100"/>
      <c r="O1521" s="99"/>
      <c r="P1521" s="99"/>
      <c r="Q1521" s="99"/>
      <c r="R1521" s="99"/>
      <c r="S1521" s="99"/>
      <c r="T1521" s="99"/>
      <c r="U1521" s="99"/>
      <c r="V1521" s="99"/>
      <c r="W1521" s="99"/>
      <c r="X1521" s="99"/>
      <c r="Y1521" s="99"/>
    </row>
    <row r="1522" ht="15.75" customHeight="1">
      <c r="A1522" s="100"/>
      <c r="B1522" s="100"/>
      <c r="C1522" s="100"/>
      <c r="D1522" s="100"/>
      <c r="E1522" s="100"/>
      <c r="F1522" s="102"/>
      <c r="G1522" s="100"/>
      <c r="H1522" s="100"/>
      <c r="I1522" s="103"/>
      <c r="J1522" s="103"/>
      <c r="K1522" s="100"/>
      <c r="L1522" s="100"/>
      <c r="M1522" s="100"/>
      <c r="N1522" s="100"/>
      <c r="O1522" s="99"/>
      <c r="P1522" s="99"/>
      <c r="Q1522" s="99"/>
      <c r="R1522" s="99"/>
      <c r="S1522" s="99"/>
      <c r="T1522" s="99"/>
      <c r="U1522" s="99"/>
      <c r="V1522" s="99"/>
      <c r="W1522" s="99"/>
      <c r="X1522" s="99"/>
      <c r="Y1522" s="99"/>
    </row>
    <row r="1523" ht="15.75" customHeight="1">
      <c r="A1523" s="100"/>
      <c r="B1523" s="100"/>
      <c r="C1523" s="100"/>
      <c r="D1523" s="100"/>
      <c r="E1523" s="100"/>
      <c r="F1523" s="102"/>
      <c r="G1523" s="100"/>
      <c r="H1523" s="100"/>
      <c r="I1523" s="103"/>
      <c r="J1523" s="103"/>
      <c r="K1523" s="100"/>
      <c r="L1523" s="100"/>
      <c r="M1523" s="100"/>
      <c r="N1523" s="100"/>
      <c r="O1523" s="99"/>
      <c r="P1523" s="99"/>
      <c r="Q1523" s="99"/>
      <c r="R1523" s="99"/>
      <c r="S1523" s="99"/>
      <c r="T1523" s="99"/>
      <c r="U1523" s="99"/>
      <c r="V1523" s="99"/>
      <c r="W1523" s="99"/>
      <c r="X1523" s="99"/>
      <c r="Y1523" s="99"/>
    </row>
    <row r="1524" ht="15.75" customHeight="1">
      <c r="A1524" s="100"/>
      <c r="B1524" s="100"/>
      <c r="C1524" s="100"/>
      <c r="D1524" s="100"/>
      <c r="E1524" s="100"/>
      <c r="F1524" s="102"/>
      <c r="G1524" s="100"/>
      <c r="H1524" s="100"/>
      <c r="I1524" s="103"/>
      <c r="J1524" s="103"/>
      <c r="K1524" s="100"/>
      <c r="L1524" s="100"/>
      <c r="M1524" s="100"/>
      <c r="N1524" s="100"/>
      <c r="O1524" s="99"/>
      <c r="P1524" s="99"/>
      <c r="Q1524" s="99"/>
      <c r="R1524" s="99"/>
      <c r="S1524" s="99"/>
      <c r="T1524" s="99"/>
      <c r="U1524" s="99"/>
      <c r="V1524" s="99"/>
      <c r="W1524" s="99"/>
      <c r="X1524" s="99"/>
      <c r="Y1524" s="99"/>
    </row>
    <row r="1525" ht="15.75" customHeight="1">
      <c r="A1525" s="100"/>
      <c r="B1525" s="100"/>
      <c r="C1525" s="100"/>
      <c r="D1525" s="100"/>
      <c r="E1525" s="100"/>
      <c r="F1525" s="102"/>
      <c r="G1525" s="100"/>
      <c r="H1525" s="100"/>
      <c r="I1525" s="103"/>
      <c r="J1525" s="103"/>
      <c r="K1525" s="100"/>
      <c r="L1525" s="100"/>
      <c r="M1525" s="100"/>
      <c r="N1525" s="100"/>
      <c r="O1525" s="99"/>
      <c r="P1525" s="99"/>
      <c r="Q1525" s="99"/>
      <c r="R1525" s="99"/>
      <c r="S1525" s="99"/>
      <c r="T1525" s="99"/>
      <c r="U1525" s="99"/>
      <c r="V1525" s="99"/>
      <c r="W1525" s="99"/>
      <c r="X1525" s="99"/>
      <c r="Y1525" s="99"/>
    </row>
    <row r="1526" ht="15.75" customHeight="1">
      <c r="A1526" s="100"/>
      <c r="B1526" s="100"/>
      <c r="C1526" s="100"/>
      <c r="D1526" s="100"/>
      <c r="E1526" s="100"/>
      <c r="F1526" s="102"/>
      <c r="G1526" s="100"/>
      <c r="H1526" s="100"/>
      <c r="I1526" s="103"/>
      <c r="J1526" s="103"/>
      <c r="K1526" s="100"/>
      <c r="L1526" s="100"/>
      <c r="M1526" s="100"/>
      <c r="N1526" s="100"/>
      <c r="O1526" s="99"/>
      <c r="P1526" s="99"/>
      <c r="Q1526" s="99"/>
      <c r="R1526" s="99"/>
      <c r="S1526" s="99"/>
      <c r="T1526" s="99"/>
      <c r="U1526" s="99"/>
      <c r="V1526" s="99"/>
      <c r="W1526" s="99"/>
      <c r="X1526" s="99"/>
      <c r="Y1526" s="99"/>
    </row>
    <row r="1527" ht="15.75" customHeight="1">
      <c r="A1527" s="100"/>
      <c r="B1527" s="100"/>
      <c r="C1527" s="100"/>
      <c r="D1527" s="100"/>
      <c r="E1527" s="100"/>
      <c r="F1527" s="102"/>
      <c r="G1527" s="100"/>
      <c r="H1527" s="100"/>
      <c r="I1527" s="103"/>
      <c r="J1527" s="103"/>
      <c r="K1527" s="100"/>
      <c r="L1527" s="100"/>
      <c r="M1527" s="100"/>
      <c r="N1527" s="100"/>
      <c r="O1527" s="99"/>
      <c r="P1527" s="99"/>
      <c r="Q1527" s="99"/>
      <c r="R1527" s="99"/>
      <c r="S1527" s="99"/>
      <c r="T1527" s="99"/>
      <c r="U1527" s="99"/>
      <c r="V1527" s="99"/>
      <c r="W1527" s="99"/>
      <c r="X1527" s="99"/>
      <c r="Y1527" s="99"/>
    </row>
    <row r="1528" ht="15.75" customHeight="1">
      <c r="A1528" s="100"/>
      <c r="B1528" s="100"/>
      <c r="C1528" s="100"/>
      <c r="D1528" s="100"/>
      <c r="E1528" s="100"/>
      <c r="F1528" s="102"/>
      <c r="G1528" s="100"/>
      <c r="H1528" s="100"/>
      <c r="I1528" s="103"/>
      <c r="J1528" s="103"/>
      <c r="K1528" s="100"/>
      <c r="L1528" s="100"/>
      <c r="M1528" s="100"/>
      <c r="N1528" s="100"/>
      <c r="O1528" s="99"/>
      <c r="P1528" s="99"/>
      <c r="Q1528" s="99"/>
      <c r="R1528" s="99"/>
      <c r="S1528" s="99"/>
      <c r="T1528" s="99"/>
      <c r="U1528" s="99"/>
      <c r="V1528" s="99"/>
      <c r="W1528" s="99"/>
      <c r="X1528" s="99"/>
      <c r="Y1528" s="99"/>
    </row>
    <row r="1529" ht="15.75" customHeight="1">
      <c r="A1529" s="100"/>
      <c r="B1529" s="100"/>
      <c r="C1529" s="100"/>
      <c r="D1529" s="100"/>
      <c r="E1529" s="100"/>
      <c r="F1529" s="102"/>
      <c r="G1529" s="100"/>
      <c r="H1529" s="100"/>
      <c r="I1529" s="103"/>
      <c r="J1529" s="103"/>
      <c r="K1529" s="100"/>
      <c r="L1529" s="100"/>
      <c r="M1529" s="100"/>
      <c r="N1529" s="100"/>
      <c r="O1529" s="99"/>
      <c r="P1529" s="99"/>
      <c r="Q1529" s="99"/>
      <c r="R1529" s="99"/>
      <c r="S1529" s="99"/>
      <c r="T1529" s="99"/>
      <c r="U1529" s="99"/>
      <c r="V1529" s="99"/>
      <c r="W1529" s="99"/>
      <c r="X1529" s="99"/>
      <c r="Y1529" s="99"/>
    </row>
    <row r="1530" ht="15.75" customHeight="1">
      <c r="A1530" s="100"/>
      <c r="B1530" s="100"/>
      <c r="C1530" s="100"/>
      <c r="D1530" s="100"/>
      <c r="E1530" s="100"/>
      <c r="F1530" s="102"/>
      <c r="G1530" s="100"/>
      <c r="H1530" s="100"/>
      <c r="I1530" s="103"/>
      <c r="J1530" s="103"/>
      <c r="K1530" s="100"/>
      <c r="L1530" s="100"/>
      <c r="M1530" s="100"/>
      <c r="N1530" s="100"/>
      <c r="O1530" s="99"/>
      <c r="P1530" s="99"/>
      <c r="Q1530" s="99"/>
      <c r="R1530" s="99"/>
      <c r="S1530" s="99"/>
      <c r="T1530" s="99"/>
      <c r="U1530" s="99"/>
      <c r="V1530" s="99"/>
      <c r="W1530" s="99"/>
      <c r="X1530" s="99"/>
      <c r="Y1530" s="99"/>
    </row>
    <row r="1531" ht="15.75" customHeight="1">
      <c r="A1531" s="100"/>
      <c r="B1531" s="100"/>
      <c r="C1531" s="100"/>
      <c r="D1531" s="100"/>
      <c r="E1531" s="100"/>
      <c r="F1531" s="102"/>
      <c r="G1531" s="100"/>
      <c r="H1531" s="100"/>
      <c r="I1531" s="103"/>
      <c r="J1531" s="103"/>
      <c r="K1531" s="100"/>
      <c r="L1531" s="100"/>
      <c r="M1531" s="100"/>
      <c r="N1531" s="100"/>
      <c r="O1531" s="99"/>
      <c r="P1531" s="99"/>
      <c r="Q1531" s="99"/>
      <c r="R1531" s="99"/>
      <c r="S1531" s="99"/>
      <c r="T1531" s="99"/>
      <c r="U1531" s="99"/>
      <c r="V1531" s="99"/>
      <c r="W1531" s="99"/>
      <c r="X1531" s="99"/>
      <c r="Y1531" s="99"/>
    </row>
    <row r="1532" ht="15.75" customHeight="1">
      <c r="A1532" s="100"/>
      <c r="B1532" s="100"/>
      <c r="C1532" s="100"/>
      <c r="D1532" s="100"/>
      <c r="E1532" s="100"/>
      <c r="F1532" s="102"/>
      <c r="G1532" s="100"/>
      <c r="H1532" s="100"/>
      <c r="I1532" s="103"/>
      <c r="J1532" s="103"/>
      <c r="K1532" s="100"/>
      <c r="L1532" s="100"/>
      <c r="M1532" s="100"/>
      <c r="N1532" s="100"/>
      <c r="O1532" s="99"/>
      <c r="P1532" s="99"/>
      <c r="Q1532" s="99"/>
      <c r="R1532" s="99"/>
      <c r="S1532" s="99"/>
      <c r="T1532" s="99"/>
      <c r="U1532" s="99"/>
      <c r="V1532" s="99"/>
      <c r="W1532" s="99"/>
      <c r="X1532" s="99"/>
      <c r="Y1532" s="99"/>
    </row>
    <row r="1533" ht="15.75" customHeight="1">
      <c r="A1533" s="100"/>
      <c r="B1533" s="100"/>
      <c r="C1533" s="100"/>
      <c r="D1533" s="100"/>
      <c r="E1533" s="100"/>
      <c r="F1533" s="102"/>
      <c r="G1533" s="100"/>
      <c r="H1533" s="100"/>
      <c r="I1533" s="103"/>
      <c r="J1533" s="103"/>
      <c r="K1533" s="100"/>
      <c r="L1533" s="100"/>
      <c r="M1533" s="100"/>
      <c r="N1533" s="100"/>
      <c r="O1533" s="99"/>
      <c r="P1533" s="99"/>
      <c r="Q1533" s="99"/>
      <c r="R1533" s="99"/>
      <c r="S1533" s="99"/>
      <c r="T1533" s="99"/>
      <c r="U1533" s="99"/>
      <c r="V1533" s="99"/>
      <c r="W1533" s="99"/>
      <c r="X1533" s="99"/>
      <c r="Y1533" s="99"/>
    </row>
    <row r="1534" ht="15.75" customHeight="1">
      <c r="A1534" s="100"/>
      <c r="B1534" s="100"/>
      <c r="C1534" s="100"/>
      <c r="D1534" s="100"/>
      <c r="E1534" s="100"/>
      <c r="F1534" s="102"/>
      <c r="G1534" s="100"/>
      <c r="H1534" s="100"/>
      <c r="I1534" s="103"/>
      <c r="J1534" s="103"/>
      <c r="K1534" s="100"/>
      <c r="L1534" s="100"/>
      <c r="M1534" s="100"/>
      <c r="N1534" s="100"/>
      <c r="O1534" s="99"/>
      <c r="P1534" s="99"/>
      <c r="Q1534" s="99"/>
      <c r="R1534" s="99"/>
      <c r="S1534" s="99"/>
      <c r="T1534" s="99"/>
      <c r="U1534" s="99"/>
      <c r="V1534" s="99"/>
      <c r="W1534" s="99"/>
      <c r="X1534" s="99"/>
      <c r="Y1534" s="99"/>
    </row>
    <row r="1535" ht="15.75" customHeight="1">
      <c r="A1535" s="100"/>
      <c r="B1535" s="100"/>
      <c r="C1535" s="100"/>
      <c r="D1535" s="100"/>
      <c r="E1535" s="100"/>
      <c r="F1535" s="102"/>
      <c r="G1535" s="100"/>
      <c r="H1535" s="100"/>
      <c r="I1535" s="103"/>
      <c r="J1535" s="103"/>
      <c r="K1535" s="100"/>
      <c r="L1535" s="100"/>
      <c r="M1535" s="100"/>
      <c r="N1535" s="100"/>
      <c r="O1535" s="99"/>
      <c r="P1535" s="99"/>
      <c r="Q1535" s="99"/>
      <c r="R1535" s="99"/>
      <c r="S1535" s="99"/>
      <c r="T1535" s="99"/>
      <c r="U1535" s="99"/>
      <c r="V1535" s="99"/>
      <c r="W1535" s="99"/>
      <c r="X1535" s="99"/>
      <c r="Y1535" s="99"/>
    </row>
    <row r="1536" ht="15.75" customHeight="1">
      <c r="A1536" s="100"/>
      <c r="B1536" s="100"/>
      <c r="C1536" s="100"/>
      <c r="D1536" s="100"/>
      <c r="E1536" s="100"/>
      <c r="F1536" s="102"/>
      <c r="G1536" s="100"/>
      <c r="H1536" s="100"/>
      <c r="I1536" s="103"/>
      <c r="J1536" s="103"/>
      <c r="K1536" s="100"/>
      <c r="L1536" s="100"/>
      <c r="M1536" s="100"/>
      <c r="N1536" s="100"/>
      <c r="O1536" s="99"/>
      <c r="P1536" s="99"/>
      <c r="Q1536" s="99"/>
      <c r="R1536" s="99"/>
      <c r="S1536" s="99"/>
      <c r="T1536" s="99"/>
      <c r="U1536" s="99"/>
      <c r="V1536" s="99"/>
      <c r="W1536" s="99"/>
      <c r="X1536" s="99"/>
      <c r="Y1536" s="99"/>
    </row>
    <row r="1537" ht="15.75" customHeight="1">
      <c r="A1537" s="100"/>
      <c r="B1537" s="100"/>
      <c r="C1537" s="100"/>
      <c r="D1537" s="100"/>
      <c r="E1537" s="100"/>
      <c r="F1537" s="102"/>
      <c r="G1537" s="100"/>
      <c r="H1537" s="100"/>
      <c r="I1537" s="103"/>
      <c r="J1537" s="103"/>
      <c r="K1537" s="100"/>
      <c r="L1537" s="100"/>
      <c r="M1537" s="100"/>
      <c r="N1537" s="100"/>
      <c r="O1537" s="99"/>
      <c r="P1537" s="99"/>
      <c r="Q1537" s="99"/>
      <c r="R1537" s="99"/>
      <c r="S1537" s="99"/>
      <c r="T1537" s="99"/>
      <c r="U1537" s="99"/>
      <c r="V1537" s="99"/>
      <c r="W1537" s="99"/>
      <c r="X1537" s="99"/>
      <c r="Y1537" s="99"/>
    </row>
    <row r="1538" ht="15.75" customHeight="1">
      <c r="A1538" s="100"/>
      <c r="B1538" s="100"/>
      <c r="C1538" s="100"/>
      <c r="D1538" s="100"/>
      <c r="E1538" s="100"/>
      <c r="F1538" s="102"/>
      <c r="G1538" s="100"/>
      <c r="H1538" s="100"/>
      <c r="I1538" s="103"/>
      <c r="J1538" s="103"/>
      <c r="K1538" s="100"/>
      <c r="L1538" s="100"/>
      <c r="M1538" s="100"/>
      <c r="N1538" s="100"/>
      <c r="O1538" s="99"/>
      <c r="P1538" s="99"/>
      <c r="Q1538" s="99"/>
      <c r="R1538" s="99"/>
      <c r="S1538" s="99"/>
      <c r="T1538" s="99"/>
      <c r="U1538" s="99"/>
      <c r="V1538" s="99"/>
      <c r="W1538" s="99"/>
      <c r="X1538" s="99"/>
      <c r="Y1538" s="99"/>
    </row>
    <row r="1539" ht="15.75" customHeight="1">
      <c r="A1539" s="100"/>
      <c r="B1539" s="100"/>
      <c r="C1539" s="100"/>
      <c r="D1539" s="100"/>
      <c r="E1539" s="100"/>
      <c r="F1539" s="102"/>
      <c r="G1539" s="100"/>
      <c r="H1539" s="100"/>
      <c r="I1539" s="103"/>
      <c r="J1539" s="103"/>
      <c r="K1539" s="100"/>
      <c r="L1539" s="100"/>
      <c r="M1539" s="100"/>
      <c r="N1539" s="100"/>
      <c r="O1539" s="99"/>
      <c r="P1539" s="99"/>
      <c r="Q1539" s="99"/>
      <c r="R1539" s="99"/>
      <c r="S1539" s="99"/>
      <c r="T1539" s="99"/>
      <c r="U1539" s="99"/>
      <c r="V1539" s="99"/>
      <c r="W1539" s="99"/>
      <c r="X1539" s="99"/>
      <c r="Y1539" s="99"/>
    </row>
    <row r="1540" ht="15.75" customHeight="1">
      <c r="A1540" s="100"/>
      <c r="B1540" s="100"/>
      <c r="C1540" s="100"/>
      <c r="D1540" s="100"/>
      <c r="E1540" s="100"/>
      <c r="F1540" s="102"/>
      <c r="G1540" s="100"/>
      <c r="H1540" s="100"/>
      <c r="I1540" s="103"/>
      <c r="J1540" s="103"/>
      <c r="K1540" s="100"/>
      <c r="L1540" s="100"/>
      <c r="M1540" s="100"/>
      <c r="N1540" s="100"/>
      <c r="O1540" s="99"/>
      <c r="P1540" s="99"/>
      <c r="Q1540" s="99"/>
      <c r="R1540" s="99"/>
      <c r="S1540" s="99"/>
      <c r="T1540" s="99"/>
      <c r="U1540" s="99"/>
      <c r="V1540" s="99"/>
      <c r="W1540" s="99"/>
      <c r="X1540" s="99"/>
      <c r="Y1540" s="99"/>
    </row>
    <row r="1541" ht="15.75" customHeight="1">
      <c r="A1541" s="100"/>
      <c r="B1541" s="100"/>
      <c r="C1541" s="100"/>
      <c r="D1541" s="100"/>
      <c r="E1541" s="100"/>
      <c r="F1541" s="102"/>
      <c r="G1541" s="100"/>
      <c r="H1541" s="100"/>
      <c r="I1541" s="103"/>
      <c r="J1541" s="103"/>
      <c r="K1541" s="100"/>
      <c r="L1541" s="100"/>
      <c r="M1541" s="100"/>
      <c r="N1541" s="100"/>
      <c r="O1541" s="99"/>
      <c r="P1541" s="99"/>
      <c r="Q1541" s="99"/>
      <c r="R1541" s="99"/>
      <c r="S1541" s="99"/>
      <c r="T1541" s="99"/>
      <c r="U1541" s="99"/>
      <c r="V1541" s="99"/>
      <c r="W1541" s="99"/>
      <c r="X1541" s="99"/>
      <c r="Y1541" s="99"/>
    </row>
    <row r="1542" ht="15.75" customHeight="1">
      <c r="A1542" s="100"/>
      <c r="B1542" s="100"/>
      <c r="C1542" s="100"/>
      <c r="D1542" s="100"/>
      <c r="E1542" s="100"/>
      <c r="F1542" s="102"/>
      <c r="G1542" s="100"/>
      <c r="H1542" s="100"/>
      <c r="I1542" s="103"/>
      <c r="J1542" s="103"/>
      <c r="K1542" s="100"/>
      <c r="L1542" s="100"/>
      <c r="M1542" s="100"/>
      <c r="N1542" s="100"/>
      <c r="O1542" s="99"/>
      <c r="P1542" s="99"/>
      <c r="Q1542" s="99"/>
      <c r="R1542" s="99"/>
      <c r="S1542" s="99"/>
      <c r="T1542" s="99"/>
      <c r="U1542" s="99"/>
      <c r="V1542" s="99"/>
      <c r="W1542" s="99"/>
      <c r="X1542" s="99"/>
      <c r="Y1542" s="99"/>
    </row>
    <row r="1543" ht="15.75" customHeight="1">
      <c r="A1543" s="100"/>
      <c r="B1543" s="100"/>
      <c r="C1543" s="100"/>
      <c r="D1543" s="100"/>
      <c r="E1543" s="100"/>
      <c r="F1543" s="102"/>
      <c r="G1543" s="100"/>
      <c r="H1543" s="100"/>
      <c r="I1543" s="103"/>
      <c r="J1543" s="103"/>
      <c r="K1543" s="100"/>
      <c r="L1543" s="100"/>
      <c r="M1543" s="100"/>
      <c r="N1543" s="100"/>
      <c r="O1543" s="99"/>
      <c r="P1543" s="99"/>
      <c r="Q1543" s="99"/>
      <c r="R1543" s="99"/>
      <c r="S1543" s="99"/>
      <c r="T1543" s="99"/>
      <c r="U1543" s="99"/>
      <c r="V1543" s="99"/>
      <c r="W1543" s="99"/>
      <c r="X1543" s="99"/>
      <c r="Y1543" s="99"/>
    </row>
    <row r="1544" ht="15.75" customHeight="1">
      <c r="A1544" s="100"/>
      <c r="B1544" s="100"/>
      <c r="C1544" s="100"/>
      <c r="D1544" s="100"/>
      <c r="E1544" s="100"/>
      <c r="F1544" s="102"/>
      <c r="G1544" s="100"/>
      <c r="H1544" s="100"/>
      <c r="I1544" s="103"/>
      <c r="J1544" s="103"/>
      <c r="K1544" s="100"/>
      <c r="L1544" s="100"/>
      <c r="M1544" s="100"/>
      <c r="N1544" s="100"/>
      <c r="O1544" s="99"/>
      <c r="P1544" s="99"/>
      <c r="Q1544" s="99"/>
      <c r="R1544" s="99"/>
      <c r="S1544" s="99"/>
      <c r="T1544" s="99"/>
      <c r="U1544" s="99"/>
      <c r="V1544" s="99"/>
      <c r="W1544" s="99"/>
      <c r="X1544" s="99"/>
      <c r="Y1544" s="99"/>
    </row>
    <row r="1545" ht="15.75" customHeight="1">
      <c r="A1545" s="100"/>
      <c r="B1545" s="100"/>
      <c r="C1545" s="100"/>
      <c r="D1545" s="100"/>
      <c r="E1545" s="100"/>
      <c r="F1545" s="102"/>
      <c r="G1545" s="100"/>
      <c r="H1545" s="100"/>
      <c r="I1545" s="103"/>
      <c r="J1545" s="103"/>
      <c r="K1545" s="100"/>
      <c r="L1545" s="100"/>
      <c r="M1545" s="100"/>
      <c r="N1545" s="100"/>
      <c r="O1545" s="99"/>
      <c r="P1545" s="99"/>
      <c r="Q1545" s="99"/>
      <c r="R1545" s="99"/>
      <c r="S1545" s="99"/>
      <c r="T1545" s="99"/>
      <c r="U1545" s="99"/>
      <c r="V1545" s="99"/>
      <c r="W1545" s="99"/>
      <c r="X1545" s="99"/>
      <c r="Y1545" s="99"/>
    </row>
    <row r="1546" ht="15.75" customHeight="1">
      <c r="A1546" s="100"/>
      <c r="B1546" s="100"/>
      <c r="C1546" s="100"/>
      <c r="D1546" s="100"/>
      <c r="E1546" s="100"/>
      <c r="F1546" s="102"/>
      <c r="G1546" s="100"/>
      <c r="H1546" s="100"/>
      <c r="I1546" s="103"/>
      <c r="J1546" s="103"/>
      <c r="K1546" s="100"/>
      <c r="L1546" s="100"/>
      <c r="M1546" s="100"/>
      <c r="N1546" s="100"/>
      <c r="O1546" s="99"/>
      <c r="P1546" s="99"/>
      <c r="Q1546" s="99"/>
      <c r="R1546" s="99"/>
      <c r="S1546" s="99"/>
      <c r="T1546" s="99"/>
      <c r="U1546" s="99"/>
      <c r="V1546" s="99"/>
      <c r="W1546" s="99"/>
      <c r="X1546" s="99"/>
      <c r="Y1546" s="99"/>
    </row>
    <row r="1547" ht="15.75" customHeight="1">
      <c r="A1547" s="100"/>
      <c r="B1547" s="100"/>
      <c r="C1547" s="100"/>
      <c r="D1547" s="100"/>
      <c r="E1547" s="100"/>
      <c r="F1547" s="102"/>
      <c r="G1547" s="100"/>
      <c r="H1547" s="100"/>
      <c r="I1547" s="103"/>
      <c r="J1547" s="103"/>
      <c r="K1547" s="100"/>
      <c r="L1547" s="100"/>
      <c r="M1547" s="100"/>
      <c r="N1547" s="100"/>
      <c r="O1547" s="99"/>
      <c r="P1547" s="99"/>
      <c r="Q1547" s="99"/>
      <c r="R1547" s="99"/>
      <c r="S1547" s="99"/>
      <c r="T1547" s="99"/>
      <c r="U1547" s="99"/>
      <c r="V1547" s="99"/>
      <c r="W1547" s="99"/>
      <c r="X1547" s="99"/>
      <c r="Y1547" s="99"/>
    </row>
    <row r="1548" ht="15.75" customHeight="1">
      <c r="A1548" s="100"/>
      <c r="B1548" s="100"/>
      <c r="C1548" s="100"/>
      <c r="D1548" s="100"/>
      <c r="E1548" s="100"/>
      <c r="F1548" s="102"/>
      <c r="G1548" s="100"/>
      <c r="H1548" s="100"/>
      <c r="I1548" s="103"/>
      <c r="J1548" s="103"/>
      <c r="K1548" s="100"/>
      <c r="L1548" s="100"/>
      <c r="M1548" s="100"/>
      <c r="N1548" s="100"/>
      <c r="O1548" s="99"/>
      <c r="P1548" s="99"/>
      <c r="Q1548" s="99"/>
      <c r="R1548" s="99"/>
      <c r="S1548" s="99"/>
      <c r="T1548" s="99"/>
      <c r="U1548" s="99"/>
      <c r="V1548" s="99"/>
      <c r="W1548" s="99"/>
      <c r="X1548" s="99"/>
      <c r="Y1548" s="99"/>
    </row>
    <row r="1549" ht="15.75" customHeight="1">
      <c r="A1549" s="100"/>
      <c r="B1549" s="100"/>
      <c r="C1549" s="100"/>
      <c r="D1549" s="100"/>
      <c r="E1549" s="100"/>
      <c r="F1549" s="102"/>
      <c r="G1549" s="100"/>
      <c r="H1549" s="100"/>
      <c r="I1549" s="103"/>
      <c r="J1549" s="103"/>
      <c r="K1549" s="100"/>
      <c r="L1549" s="100"/>
      <c r="M1549" s="100"/>
      <c r="N1549" s="100"/>
      <c r="O1549" s="99"/>
      <c r="P1549" s="99"/>
      <c r="Q1549" s="99"/>
      <c r="R1549" s="99"/>
      <c r="S1549" s="99"/>
      <c r="T1549" s="99"/>
      <c r="U1549" s="99"/>
      <c r="V1549" s="99"/>
      <c r="W1549" s="99"/>
      <c r="X1549" s="99"/>
      <c r="Y1549" s="99"/>
    </row>
    <row r="1550" ht="15.75" customHeight="1">
      <c r="A1550" s="100"/>
      <c r="B1550" s="100"/>
      <c r="C1550" s="100"/>
      <c r="D1550" s="100"/>
      <c r="E1550" s="100"/>
      <c r="F1550" s="102"/>
      <c r="G1550" s="100"/>
      <c r="H1550" s="100"/>
      <c r="I1550" s="103"/>
      <c r="J1550" s="103"/>
      <c r="K1550" s="100"/>
      <c r="L1550" s="100"/>
      <c r="M1550" s="100"/>
      <c r="N1550" s="100"/>
      <c r="O1550" s="99"/>
      <c r="P1550" s="99"/>
      <c r="Q1550" s="99"/>
      <c r="R1550" s="99"/>
      <c r="S1550" s="99"/>
      <c r="T1550" s="99"/>
      <c r="U1550" s="99"/>
      <c r="V1550" s="99"/>
      <c r="W1550" s="99"/>
      <c r="X1550" s="99"/>
      <c r="Y1550" s="99"/>
    </row>
    <row r="1551" ht="15.75" customHeight="1">
      <c r="A1551" s="100"/>
      <c r="B1551" s="100"/>
      <c r="C1551" s="100"/>
      <c r="D1551" s="100"/>
      <c r="E1551" s="100"/>
      <c r="F1551" s="102"/>
      <c r="G1551" s="100"/>
      <c r="H1551" s="100"/>
      <c r="I1551" s="103"/>
      <c r="J1551" s="103"/>
      <c r="K1551" s="100"/>
      <c r="L1551" s="100"/>
      <c r="M1551" s="100"/>
      <c r="N1551" s="100"/>
      <c r="O1551" s="99"/>
      <c r="P1551" s="99"/>
      <c r="Q1551" s="99"/>
      <c r="R1551" s="99"/>
      <c r="S1551" s="99"/>
      <c r="T1551" s="99"/>
      <c r="U1551" s="99"/>
      <c r="V1551" s="99"/>
      <c r="W1551" s="99"/>
      <c r="X1551" s="99"/>
      <c r="Y1551" s="99"/>
    </row>
    <row r="1552" ht="15.75" customHeight="1">
      <c r="A1552" s="100"/>
      <c r="B1552" s="100"/>
      <c r="C1552" s="100"/>
      <c r="D1552" s="100"/>
      <c r="E1552" s="100"/>
      <c r="F1552" s="102"/>
      <c r="G1552" s="100"/>
      <c r="H1552" s="100"/>
      <c r="I1552" s="103"/>
      <c r="J1552" s="103"/>
      <c r="K1552" s="100"/>
      <c r="L1552" s="100"/>
      <c r="M1552" s="100"/>
      <c r="N1552" s="100"/>
      <c r="O1552" s="99"/>
      <c r="P1552" s="99"/>
      <c r="Q1552" s="99"/>
      <c r="R1552" s="99"/>
      <c r="S1552" s="99"/>
      <c r="T1552" s="99"/>
      <c r="U1552" s="99"/>
      <c r="V1552" s="99"/>
      <c r="W1552" s="99"/>
      <c r="X1552" s="99"/>
      <c r="Y1552" s="99"/>
    </row>
    <row r="1553" ht="15.75" customHeight="1">
      <c r="A1553" s="100"/>
      <c r="B1553" s="100"/>
      <c r="C1553" s="100"/>
      <c r="D1553" s="100"/>
      <c r="E1553" s="100"/>
      <c r="F1553" s="102"/>
      <c r="G1553" s="100"/>
      <c r="H1553" s="100"/>
      <c r="I1553" s="103"/>
      <c r="J1553" s="103"/>
      <c r="K1553" s="100"/>
      <c r="L1553" s="100"/>
      <c r="M1553" s="100"/>
      <c r="N1553" s="100"/>
      <c r="O1553" s="99"/>
      <c r="P1553" s="99"/>
      <c r="Q1553" s="99"/>
      <c r="R1553" s="99"/>
      <c r="S1553" s="99"/>
      <c r="T1553" s="99"/>
      <c r="U1553" s="99"/>
      <c r="V1553" s="99"/>
      <c r="W1553" s="99"/>
      <c r="X1553" s="99"/>
      <c r="Y1553" s="99"/>
    </row>
    <row r="1554" ht="15.75" customHeight="1">
      <c r="A1554" s="100"/>
      <c r="B1554" s="100"/>
      <c r="C1554" s="100"/>
      <c r="D1554" s="100"/>
      <c r="E1554" s="100"/>
      <c r="F1554" s="102"/>
      <c r="G1554" s="100"/>
      <c r="H1554" s="100"/>
      <c r="I1554" s="103"/>
      <c r="J1554" s="103"/>
      <c r="K1554" s="100"/>
      <c r="L1554" s="100"/>
      <c r="M1554" s="100"/>
      <c r="N1554" s="100"/>
      <c r="O1554" s="99"/>
      <c r="P1554" s="99"/>
      <c r="Q1554" s="99"/>
      <c r="R1554" s="99"/>
      <c r="S1554" s="99"/>
      <c r="T1554" s="99"/>
      <c r="U1554" s="99"/>
      <c r="V1554" s="99"/>
      <c r="W1554" s="99"/>
      <c r="X1554" s="99"/>
      <c r="Y1554" s="99"/>
    </row>
    <row r="1555" ht="15.75" customHeight="1">
      <c r="A1555" s="100"/>
      <c r="B1555" s="100"/>
      <c r="C1555" s="100"/>
      <c r="D1555" s="100"/>
      <c r="E1555" s="100"/>
      <c r="F1555" s="102"/>
      <c r="G1555" s="100"/>
      <c r="H1555" s="100"/>
      <c r="I1555" s="103"/>
      <c r="J1555" s="103"/>
      <c r="K1555" s="100"/>
      <c r="L1555" s="100"/>
      <c r="M1555" s="100"/>
      <c r="N1555" s="100"/>
      <c r="O1555" s="99"/>
      <c r="P1555" s="99"/>
      <c r="Q1555" s="99"/>
      <c r="R1555" s="99"/>
      <c r="S1555" s="99"/>
      <c r="T1555" s="99"/>
      <c r="U1555" s="99"/>
      <c r="V1555" s="99"/>
      <c r="W1555" s="99"/>
      <c r="X1555" s="99"/>
      <c r="Y1555" s="99"/>
    </row>
    <row r="1556" ht="15.75" customHeight="1">
      <c r="A1556" s="100"/>
      <c r="B1556" s="100"/>
      <c r="C1556" s="100"/>
      <c r="D1556" s="100"/>
      <c r="E1556" s="100"/>
      <c r="F1556" s="102"/>
      <c r="G1556" s="100"/>
      <c r="H1556" s="100"/>
      <c r="I1556" s="103"/>
      <c r="J1556" s="103"/>
      <c r="K1556" s="100"/>
      <c r="L1556" s="100"/>
      <c r="M1556" s="100"/>
      <c r="N1556" s="100"/>
      <c r="O1556" s="99"/>
      <c r="P1556" s="99"/>
      <c r="Q1556" s="99"/>
      <c r="R1556" s="99"/>
      <c r="S1556" s="99"/>
      <c r="T1556" s="99"/>
      <c r="U1556" s="99"/>
      <c r="V1556" s="99"/>
      <c r="W1556" s="99"/>
      <c r="X1556" s="99"/>
      <c r="Y1556" s="99"/>
    </row>
    <row r="1557" ht="15.75" customHeight="1">
      <c r="A1557" s="100"/>
      <c r="B1557" s="100"/>
      <c r="C1557" s="100"/>
      <c r="D1557" s="100"/>
      <c r="E1557" s="100"/>
      <c r="F1557" s="102"/>
      <c r="G1557" s="100"/>
      <c r="H1557" s="100"/>
      <c r="I1557" s="103"/>
      <c r="J1557" s="103"/>
      <c r="K1557" s="100"/>
      <c r="L1557" s="100"/>
      <c r="M1557" s="100"/>
      <c r="N1557" s="100"/>
      <c r="O1557" s="99"/>
      <c r="P1557" s="99"/>
      <c r="Q1557" s="99"/>
      <c r="R1557" s="99"/>
      <c r="S1557" s="99"/>
      <c r="T1557" s="99"/>
      <c r="U1557" s="99"/>
      <c r="V1557" s="99"/>
      <c r="W1557" s="99"/>
      <c r="X1557" s="99"/>
      <c r="Y1557" s="99"/>
    </row>
    <row r="1558" ht="15.75" customHeight="1">
      <c r="A1558" s="100"/>
      <c r="B1558" s="100"/>
      <c r="C1558" s="100"/>
      <c r="D1558" s="100"/>
      <c r="E1558" s="100"/>
      <c r="F1558" s="102"/>
      <c r="G1558" s="100"/>
      <c r="H1558" s="100"/>
      <c r="I1558" s="103"/>
      <c r="J1558" s="103"/>
      <c r="K1558" s="100"/>
      <c r="L1558" s="100"/>
      <c r="M1558" s="100"/>
      <c r="N1558" s="100"/>
      <c r="O1558" s="99"/>
      <c r="P1558" s="99"/>
      <c r="Q1558" s="99"/>
      <c r="R1558" s="99"/>
      <c r="S1558" s="99"/>
      <c r="T1558" s="99"/>
      <c r="U1558" s="99"/>
      <c r="V1558" s="99"/>
      <c r="W1558" s="99"/>
      <c r="X1558" s="99"/>
      <c r="Y1558" s="99"/>
    </row>
    <row r="1559" ht="15.75" customHeight="1">
      <c r="A1559" s="100"/>
      <c r="B1559" s="100"/>
      <c r="C1559" s="100"/>
      <c r="D1559" s="100"/>
      <c r="E1559" s="100"/>
      <c r="F1559" s="102"/>
      <c r="G1559" s="100"/>
      <c r="H1559" s="100"/>
      <c r="I1559" s="103"/>
      <c r="J1559" s="103"/>
      <c r="K1559" s="100"/>
      <c r="L1559" s="100"/>
      <c r="M1559" s="100"/>
      <c r="N1559" s="100"/>
      <c r="O1559" s="99"/>
      <c r="P1559" s="99"/>
      <c r="Q1559" s="99"/>
      <c r="R1559" s="99"/>
      <c r="S1559" s="99"/>
      <c r="T1559" s="99"/>
      <c r="U1559" s="99"/>
      <c r="V1559" s="99"/>
      <c r="W1559" s="99"/>
      <c r="X1559" s="99"/>
      <c r="Y1559" s="99"/>
    </row>
    <row r="1560" ht="15.75" customHeight="1">
      <c r="A1560" s="100"/>
      <c r="B1560" s="100"/>
      <c r="C1560" s="100"/>
      <c r="D1560" s="100"/>
      <c r="E1560" s="100"/>
      <c r="F1560" s="102"/>
      <c r="G1560" s="100"/>
      <c r="H1560" s="100"/>
      <c r="I1560" s="103"/>
      <c r="J1560" s="103"/>
      <c r="K1560" s="100"/>
      <c r="L1560" s="100"/>
      <c r="M1560" s="100"/>
      <c r="N1560" s="100"/>
      <c r="O1560" s="99"/>
      <c r="P1560" s="99"/>
      <c r="Q1560" s="99"/>
      <c r="R1560" s="99"/>
      <c r="S1560" s="99"/>
      <c r="T1560" s="99"/>
      <c r="U1560" s="99"/>
      <c r="V1560" s="99"/>
      <c r="W1560" s="99"/>
      <c r="X1560" s="99"/>
      <c r="Y1560" s="99"/>
    </row>
    <row r="1561" ht="15.75" customHeight="1">
      <c r="A1561" s="100"/>
      <c r="B1561" s="100"/>
      <c r="C1561" s="100"/>
      <c r="D1561" s="100"/>
      <c r="E1561" s="100"/>
      <c r="F1561" s="102"/>
      <c r="G1561" s="100"/>
      <c r="H1561" s="100"/>
      <c r="I1561" s="103"/>
      <c r="J1561" s="103"/>
      <c r="K1561" s="100"/>
      <c r="L1561" s="100"/>
      <c r="M1561" s="100"/>
      <c r="N1561" s="100"/>
      <c r="O1561" s="99"/>
      <c r="P1561" s="99"/>
      <c r="Q1561" s="99"/>
      <c r="R1561" s="99"/>
      <c r="S1561" s="99"/>
      <c r="T1561" s="99"/>
      <c r="U1561" s="99"/>
      <c r="V1561" s="99"/>
      <c r="W1561" s="99"/>
      <c r="X1561" s="99"/>
      <c r="Y1561" s="99"/>
    </row>
    <row r="1562" ht="15.75" customHeight="1">
      <c r="A1562" s="100"/>
      <c r="B1562" s="100"/>
      <c r="C1562" s="100"/>
      <c r="D1562" s="100"/>
      <c r="E1562" s="100"/>
      <c r="F1562" s="102"/>
      <c r="G1562" s="100"/>
      <c r="H1562" s="100"/>
      <c r="I1562" s="103"/>
      <c r="J1562" s="103"/>
      <c r="K1562" s="100"/>
      <c r="L1562" s="100"/>
      <c r="M1562" s="100"/>
      <c r="N1562" s="100"/>
      <c r="O1562" s="99"/>
      <c r="P1562" s="99"/>
      <c r="Q1562" s="99"/>
      <c r="R1562" s="99"/>
      <c r="S1562" s="99"/>
      <c r="T1562" s="99"/>
      <c r="U1562" s="99"/>
      <c r="V1562" s="99"/>
      <c r="W1562" s="99"/>
      <c r="X1562" s="99"/>
      <c r="Y1562" s="99"/>
    </row>
    <row r="1563" ht="15.75" customHeight="1">
      <c r="A1563" s="100"/>
      <c r="B1563" s="100"/>
      <c r="C1563" s="100"/>
      <c r="D1563" s="100"/>
      <c r="E1563" s="100"/>
      <c r="F1563" s="102"/>
      <c r="G1563" s="100"/>
      <c r="H1563" s="100"/>
      <c r="I1563" s="103"/>
      <c r="J1563" s="103"/>
      <c r="K1563" s="100"/>
      <c r="L1563" s="100"/>
      <c r="M1563" s="100"/>
      <c r="N1563" s="100"/>
      <c r="O1563" s="99"/>
      <c r="P1563" s="99"/>
      <c r="Q1563" s="99"/>
      <c r="R1563" s="99"/>
      <c r="S1563" s="99"/>
      <c r="T1563" s="99"/>
      <c r="U1563" s="99"/>
      <c r="V1563" s="99"/>
      <c r="W1563" s="99"/>
      <c r="X1563" s="99"/>
      <c r="Y1563" s="99"/>
    </row>
    <row r="1564" ht="15.75" customHeight="1">
      <c r="A1564" s="100"/>
      <c r="B1564" s="100"/>
      <c r="C1564" s="100"/>
      <c r="D1564" s="100"/>
      <c r="E1564" s="100"/>
      <c r="F1564" s="102"/>
      <c r="G1564" s="100"/>
      <c r="H1564" s="100"/>
      <c r="I1564" s="103"/>
      <c r="J1564" s="103"/>
      <c r="K1564" s="100"/>
      <c r="L1564" s="100"/>
      <c r="M1564" s="100"/>
      <c r="N1564" s="100"/>
      <c r="O1564" s="99"/>
      <c r="P1564" s="99"/>
      <c r="Q1564" s="99"/>
      <c r="R1564" s="99"/>
      <c r="S1564" s="99"/>
      <c r="T1564" s="99"/>
      <c r="U1564" s="99"/>
      <c r="V1564" s="99"/>
      <c r="W1564" s="99"/>
      <c r="X1564" s="99"/>
      <c r="Y1564" s="99"/>
    </row>
    <row r="1565" ht="15.75" customHeight="1">
      <c r="A1565" s="100"/>
      <c r="B1565" s="100"/>
      <c r="C1565" s="100"/>
      <c r="D1565" s="100"/>
      <c r="E1565" s="100"/>
      <c r="F1565" s="102"/>
      <c r="G1565" s="100"/>
      <c r="H1565" s="100"/>
      <c r="I1565" s="103"/>
      <c r="J1565" s="103"/>
      <c r="K1565" s="100"/>
      <c r="L1565" s="100"/>
      <c r="M1565" s="100"/>
      <c r="N1565" s="100"/>
      <c r="O1565" s="99"/>
      <c r="P1565" s="99"/>
      <c r="Q1565" s="99"/>
      <c r="R1565" s="99"/>
      <c r="S1565" s="99"/>
      <c r="T1565" s="99"/>
      <c r="U1565" s="99"/>
      <c r="V1565" s="99"/>
      <c r="W1565" s="99"/>
      <c r="X1565" s="99"/>
      <c r="Y1565" s="99"/>
    </row>
    <row r="1566" ht="15.75" customHeight="1">
      <c r="A1566" s="100"/>
      <c r="B1566" s="100"/>
      <c r="C1566" s="100"/>
      <c r="D1566" s="100"/>
      <c r="E1566" s="100"/>
      <c r="F1566" s="102"/>
      <c r="G1566" s="100"/>
      <c r="H1566" s="100"/>
      <c r="I1566" s="103"/>
      <c r="J1566" s="103"/>
      <c r="K1566" s="100"/>
      <c r="L1566" s="100"/>
      <c r="M1566" s="100"/>
      <c r="N1566" s="100"/>
      <c r="O1566" s="99"/>
      <c r="P1566" s="99"/>
      <c r="Q1566" s="99"/>
      <c r="R1566" s="99"/>
      <c r="S1566" s="99"/>
      <c r="T1566" s="99"/>
      <c r="U1566" s="99"/>
      <c r="V1566" s="99"/>
      <c r="W1566" s="99"/>
      <c r="X1566" s="99"/>
      <c r="Y1566" s="99"/>
    </row>
    <row r="1567" ht="15.75" customHeight="1">
      <c r="A1567" s="100"/>
      <c r="B1567" s="100"/>
      <c r="C1567" s="100"/>
      <c r="D1567" s="100"/>
      <c r="E1567" s="100"/>
      <c r="F1567" s="102"/>
      <c r="G1567" s="100"/>
      <c r="H1567" s="100"/>
      <c r="I1567" s="103"/>
      <c r="J1567" s="103"/>
      <c r="K1567" s="100"/>
      <c r="L1567" s="100"/>
      <c r="M1567" s="100"/>
      <c r="N1567" s="100"/>
      <c r="O1567" s="99"/>
      <c r="P1567" s="99"/>
      <c r="Q1567" s="99"/>
      <c r="R1567" s="99"/>
      <c r="S1567" s="99"/>
      <c r="T1567" s="99"/>
      <c r="U1567" s="99"/>
      <c r="V1567" s="99"/>
      <c r="W1567" s="99"/>
      <c r="X1567" s="99"/>
      <c r="Y1567" s="99"/>
    </row>
    <row r="1568" ht="15.75" customHeight="1">
      <c r="A1568" s="100"/>
      <c r="B1568" s="100"/>
      <c r="C1568" s="100"/>
      <c r="D1568" s="100"/>
      <c r="E1568" s="100"/>
      <c r="F1568" s="102"/>
      <c r="G1568" s="100"/>
      <c r="H1568" s="100"/>
      <c r="I1568" s="103"/>
      <c r="J1568" s="103"/>
      <c r="K1568" s="100"/>
      <c r="L1568" s="100"/>
      <c r="M1568" s="100"/>
      <c r="N1568" s="100"/>
      <c r="O1568" s="99"/>
      <c r="P1568" s="99"/>
      <c r="Q1568" s="99"/>
      <c r="R1568" s="99"/>
      <c r="S1568" s="99"/>
      <c r="T1568" s="99"/>
      <c r="U1568" s="99"/>
      <c r="V1568" s="99"/>
      <c r="W1568" s="99"/>
      <c r="X1568" s="99"/>
      <c r="Y1568" s="99"/>
    </row>
    <row r="1569" ht="15.75" customHeight="1">
      <c r="A1569" s="100"/>
      <c r="B1569" s="100"/>
      <c r="C1569" s="100"/>
      <c r="D1569" s="100"/>
      <c r="E1569" s="100"/>
      <c r="F1569" s="102"/>
      <c r="G1569" s="100"/>
      <c r="H1569" s="100"/>
      <c r="I1569" s="103"/>
      <c r="J1569" s="103"/>
      <c r="K1569" s="100"/>
      <c r="L1569" s="100"/>
      <c r="M1569" s="100"/>
      <c r="N1569" s="100"/>
      <c r="O1569" s="99"/>
      <c r="P1569" s="99"/>
      <c r="Q1569" s="99"/>
      <c r="R1569" s="99"/>
      <c r="S1569" s="99"/>
      <c r="T1569" s="99"/>
      <c r="U1569" s="99"/>
      <c r="V1569" s="99"/>
      <c r="W1569" s="99"/>
      <c r="X1569" s="99"/>
      <c r="Y1569" s="99"/>
    </row>
    <row r="1570" ht="15.75" customHeight="1">
      <c r="A1570" s="100"/>
      <c r="B1570" s="100"/>
      <c r="C1570" s="100"/>
      <c r="D1570" s="100"/>
      <c r="E1570" s="100"/>
      <c r="F1570" s="102"/>
      <c r="G1570" s="100"/>
      <c r="H1570" s="100"/>
      <c r="I1570" s="103"/>
      <c r="J1570" s="103"/>
      <c r="K1570" s="100"/>
      <c r="L1570" s="100"/>
      <c r="M1570" s="100"/>
      <c r="N1570" s="100"/>
      <c r="O1570" s="99"/>
      <c r="P1570" s="99"/>
      <c r="Q1570" s="99"/>
      <c r="R1570" s="99"/>
      <c r="S1570" s="99"/>
      <c r="T1570" s="99"/>
      <c r="U1570" s="99"/>
      <c r="V1570" s="99"/>
      <c r="W1570" s="99"/>
      <c r="X1570" s="99"/>
      <c r="Y1570" s="99"/>
    </row>
    <row r="1571" ht="15.75" customHeight="1">
      <c r="A1571" s="100"/>
      <c r="B1571" s="100"/>
      <c r="C1571" s="100"/>
      <c r="D1571" s="100"/>
      <c r="E1571" s="100"/>
      <c r="F1571" s="102"/>
      <c r="G1571" s="100"/>
      <c r="H1571" s="100"/>
      <c r="I1571" s="103"/>
      <c r="J1571" s="103"/>
      <c r="K1571" s="100"/>
      <c r="L1571" s="100"/>
      <c r="M1571" s="100"/>
      <c r="N1571" s="100"/>
      <c r="O1571" s="99"/>
      <c r="P1571" s="99"/>
      <c r="Q1571" s="99"/>
      <c r="R1571" s="99"/>
      <c r="S1571" s="99"/>
      <c r="T1571" s="99"/>
      <c r="U1571" s="99"/>
      <c r="V1571" s="99"/>
      <c r="W1571" s="99"/>
      <c r="X1571" s="99"/>
      <c r="Y1571" s="99"/>
    </row>
    <row r="1572" ht="15.75" customHeight="1">
      <c r="A1572" s="100"/>
      <c r="B1572" s="100"/>
      <c r="C1572" s="100"/>
      <c r="D1572" s="100"/>
      <c r="E1572" s="100"/>
      <c r="F1572" s="102"/>
      <c r="G1572" s="100"/>
      <c r="H1572" s="100"/>
      <c r="I1572" s="103"/>
      <c r="J1572" s="103"/>
      <c r="K1572" s="100"/>
      <c r="L1572" s="100"/>
      <c r="M1572" s="100"/>
      <c r="N1572" s="100"/>
      <c r="O1572" s="99"/>
      <c r="P1572" s="99"/>
      <c r="Q1572" s="99"/>
      <c r="R1572" s="99"/>
      <c r="S1572" s="99"/>
      <c r="T1572" s="99"/>
      <c r="U1572" s="99"/>
      <c r="V1572" s="99"/>
      <c r="W1572" s="99"/>
      <c r="X1572" s="99"/>
      <c r="Y1572" s="99"/>
    </row>
    <row r="1573" ht="15.75" customHeight="1">
      <c r="A1573" s="100"/>
      <c r="B1573" s="100"/>
      <c r="C1573" s="100"/>
      <c r="D1573" s="100"/>
      <c r="E1573" s="100"/>
      <c r="F1573" s="102"/>
      <c r="G1573" s="100"/>
      <c r="H1573" s="100"/>
      <c r="I1573" s="103"/>
      <c r="J1573" s="103"/>
      <c r="K1573" s="100"/>
      <c r="L1573" s="100"/>
      <c r="M1573" s="100"/>
      <c r="N1573" s="100"/>
      <c r="O1573" s="99"/>
      <c r="P1573" s="99"/>
      <c r="Q1573" s="99"/>
      <c r="R1573" s="99"/>
      <c r="S1573" s="99"/>
      <c r="T1573" s="99"/>
      <c r="U1573" s="99"/>
      <c r="V1573" s="99"/>
      <c r="W1573" s="99"/>
      <c r="X1573" s="99"/>
      <c r="Y1573" s="99"/>
    </row>
    <row r="1574" ht="15.75" customHeight="1">
      <c r="A1574" s="100"/>
      <c r="B1574" s="100"/>
      <c r="C1574" s="100"/>
      <c r="D1574" s="100"/>
      <c r="E1574" s="100"/>
      <c r="F1574" s="102"/>
      <c r="G1574" s="100"/>
      <c r="H1574" s="100"/>
      <c r="I1574" s="103"/>
      <c r="J1574" s="103"/>
      <c r="K1574" s="100"/>
      <c r="L1574" s="100"/>
      <c r="M1574" s="100"/>
      <c r="N1574" s="100"/>
      <c r="O1574" s="99"/>
      <c r="P1574" s="99"/>
      <c r="Q1574" s="99"/>
      <c r="R1574" s="99"/>
      <c r="S1574" s="99"/>
      <c r="T1574" s="99"/>
      <c r="U1574" s="99"/>
      <c r="V1574" s="99"/>
      <c r="W1574" s="99"/>
      <c r="X1574" s="99"/>
      <c r="Y1574" s="99"/>
    </row>
    <row r="1575" ht="15.75" customHeight="1">
      <c r="A1575" s="100"/>
      <c r="B1575" s="100"/>
      <c r="C1575" s="100"/>
      <c r="D1575" s="100"/>
      <c r="E1575" s="100"/>
      <c r="F1575" s="102"/>
      <c r="G1575" s="100"/>
      <c r="H1575" s="100"/>
      <c r="I1575" s="103"/>
      <c r="J1575" s="103"/>
      <c r="K1575" s="100"/>
      <c r="L1575" s="100"/>
      <c r="M1575" s="100"/>
      <c r="N1575" s="100"/>
      <c r="O1575" s="99"/>
      <c r="P1575" s="99"/>
      <c r="Q1575" s="99"/>
      <c r="R1575" s="99"/>
      <c r="S1575" s="99"/>
      <c r="T1575" s="99"/>
      <c r="U1575" s="99"/>
      <c r="V1575" s="99"/>
      <c r="W1575" s="99"/>
      <c r="X1575" s="99"/>
      <c r="Y1575" s="99"/>
    </row>
    <row r="1576" ht="15.75" customHeight="1">
      <c r="A1576" s="100"/>
      <c r="B1576" s="100"/>
      <c r="C1576" s="100"/>
      <c r="D1576" s="100"/>
      <c r="E1576" s="100"/>
      <c r="F1576" s="102"/>
      <c r="G1576" s="100"/>
      <c r="H1576" s="100"/>
      <c r="I1576" s="103"/>
      <c r="J1576" s="103"/>
      <c r="K1576" s="100"/>
      <c r="L1576" s="100"/>
      <c r="M1576" s="100"/>
      <c r="N1576" s="100"/>
      <c r="O1576" s="99"/>
      <c r="P1576" s="99"/>
      <c r="Q1576" s="99"/>
      <c r="R1576" s="99"/>
      <c r="S1576" s="99"/>
      <c r="T1576" s="99"/>
      <c r="U1576" s="99"/>
      <c r="V1576" s="99"/>
      <c r="W1576" s="99"/>
      <c r="X1576" s="99"/>
      <c r="Y1576" s="99"/>
    </row>
    <row r="1577" ht="15.75" customHeight="1">
      <c r="A1577" s="100"/>
      <c r="B1577" s="100"/>
      <c r="C1577" s="100"/>
      <c r="D1577" s="100"/>
      <c r="E1577" s="100"/>
      <c r="F1577" s="102"/>
      <c r="G1577" s="100"/>
      <c r="H1577" s="100"/>
      <c r="I1577" s="103"/>
      <c r="J1577" s="103"/>
      <c r="K1577" s="100"/>
      <c r="L1577" s="100"/>
      <c r="M1577" s="100"/>
      <c r="N1577" s="100"/>
      <c r="O1577" s="99"/>
      <c r="P1577" s="99"/>
      <c r="Q1577" s="99"/>
      <c r="R1577" s="99"/>
      <c r="S1577" s="99"/>
      <c r="T1577" s="99"/>
      <c r="U1577" s="99"/>
      <c r="V1577" s="99"/>
      <c r="W1577" s="99"/>
      <c r="X1577" s="99"/>
      <c r="Y1577" s="99"/>
    </row>
    <row r="1578" ht="15.75" customHeight="1">
      <c r="A1578" s="100"/>
      <c r="B1578" s="100"/>
      <c r="C1578" s="100"/>
      <c r="D1578" s="100"/>
      <c r="E1578" s="100"/>
      <c r="F1578" s="102"/>
      <c r="G1578" s="100"/>
      <c r="H1578" s="100"/>
      <c r="I1578" s="103"/>
      <c r="J1578" s="103"/>
      <c r="K1578" s="100"/>
      <c r="L1578" s="100"/>
      <c r="M1578" s="100"/>
      <c r="N1578" s="100"/>
      <c r="O1578" s="99"/>
      <c r="P1578" s="99"/>
      <c r="Q1578" s="99"/>
      <c r="R1578" s="99"/>
      <c r="S1578" s="99"/>
      <c r="T1578" s="99"/>
      <c r="U1578" s="99"/>
      <c r="V1578" s="99"/>
      <c r="W1578" s="99"/>
      <c r="X1578" s="99"/>
      <c r="Y1578" s="99"/>
    </row>
    <row r="1579" ht="15.75" customHeight="1">
      <c r="A1579" s="100"/>
      <c r="B1579" s="100"/>
      <c r="C1579" s="100"/>
      <c r="D1579" s="100"/>
      <c r="E1579" s="100"/>
      <c r="F1579" s="102"/>
      <c r="G1579" s="100"/>
      <c r="H1579" s="100"/>
      <c r="I1579" s="103"/>
      <c r="J1579" s="103"/>
      <c r="K1579" s="100"/>
      <c r="L1579" s="100"/>
      <c r="M1579" s="100"/>
      <c r="N1579" s="100"/>
      <c r="O1579" s="99"/>
      <c r="P1579" s="99"/>
      <c r="Q1579" s="99"/>
      <c r="R1579" s="99"/>
      <c r="S1579" s="99"/>
      <c r="T1579" s="99"/>
      <c r="U1579" s="99"/>
      <c r="V1579" s="99"/>
      <c r="W1579" s="99"/>
      <c r="X1579" s="99"/>
      <c r="Y1579" s="99"/>
    </row>
    <row r="1580" ht="15.75" customHeight="1">
      <c r="A1580" s="100"/>
      <c r="B1580" s="100"/>
      <c r="C1580" s="100"/>
      <c r="D1580" s="100"/>
      <c r="E1580" s="100"/>
      <c r="F1580" s="102"/>
      <c r="G1580" s="100"/>
      <c r="H1580" s="100"/>
      <c r="I1580" s="103"/>
      <c r="J1580" s="103"/>
      <c r="K1580" s="100"/>
      <c r="L1580" s="100"/>
      <c r="M1580" s="100"/>
      <c r="N1580" s="100"/>
      <c r="O1580" s="99"/>
      <c r="P1580" s="99"/>
      <c r="Q1580" s="99"/>
      <c r="R1580" s="99"/>
      <c r="S1580" s="99"/>
      <c r="T1580" s="99"/>
      <c r="U1580" s="99"/>
      <c r="V1580" s="99"/>
      <c r="W1580" s="99"/>
      <c r="X1580" s="99"/>
      <c r="Y1580" s="99"/>
    </row>
    <row r="1581" ht="15.75" customHeight="1">
      <c r="A1581" s="100"/>
      <c r="B1581" s="100"/>
      <c r="C1581" s="100"/>
      <c r="D1581" s="100"/>
      <c r="E1581" s="100"/>
      <c r="F1581" s="102"/>
      <c r="G1581" s="100"/>
      <c r="H1581" s="100"/>
      <c r="I1581" s="103"/>
      <c r="J1581" s="103"/>
      <c r="K1581" s="100"/>
      <c r="L1581" s="100"/>
      <c r="M1581" s="100"/>
      <c r="N1581" s="100"/>
      <c r="O1581" s="99"/>
      <c r="P1581" s="99"/>
      <c r="Q1581" s="99"/>
      <c r="R1581" s="99"/>
      <c r="S1581" s="99"/>
      <c r="T1581" s="99"/>
      <c r="U1581" s="99"/>
      <c r="V1581" s="99"/>
      <c r="W1581" s="99"/>
      <c r="X1581" s="99"/>
      <c r="Y1581" s="99"/>
    </row>
    <row r="1582" ht="15.75" customHeight="1">
      <c r="A1582" s="100"/>
      <c r="B1582" s="100"/>
      <c r="C1582" s="100"/>
      <c r="D1582" s="100"/>
      <c r="E1582" s="100"/>
      <c r="F1582" s="102"/>
      <c r="G1582" s="100"/>
      <c r="H1582" s="100"/>
      <c r="I1582" s="103"/>
      <c r="J1582" s="103"/>
      <c r="K1582" s="100"/>
      <c r="L1582" s="100"/>
      <c r="M1582" s="100"/>
      <c r="N1582" s="100"/>
      <c r="O1582" s="99"/>
      <c r="P1582" s="99"/>
      <c r="Q1582" s="99"/>
      <c r="R1582" s="99"/>
      <c r="S1582" s="99"/>
      <c r="T1582" s="99"/>
      <c r="U1582" s="99"/>
      <c r="V1582" s="99"/>
      <c r="W1582" s="99"/>
      <c r="X1582" s="99"/>
      <c r="Y1582" s="99"/>
    </row>
    <row r="1583" ht="15.75" customHeight="1">
      <c r="A1583" s="100"/>
      <c r="B1583" s="100"/>
      <c r="C1583" s="100"/>
      <c r="D1583" s="100"/>
      <c r="E1583" s="100"/>
      <c r="F1583" s="102"/>
      <c r="G1583" s="100"/>
      <c r="H1583" s="100"/>
      <c r="I1583" s="103"/>
      <c r="J1583" s="103"/>
      <c r="K1583" s="100"/>
      <c r="L1583" s="100"/>
      <c r="M1583" s="100"/>
      <c r="N1583" s="100"/>
      <c r="O1583" s="99"/>
      <c r="P1583" s="99"/>
      <c r="Q1583" s="99"/>
      <c r="R1583" s="99"/>
      <c r="S1583" s="99"/>
      <c r="T1583" s="99"/>
      <c r="U1583" s="99"/>
      <c r="V1583" s="99"/>
      <c r="W1583" s="99"/>
      <c r="X1583" s="99"/>
      <c r="Y1583" s="99"/>
    </row>
    <row r="1584" ht="15.75" customHeight="1">
      <c r="A1584" s="100"/>
      <c r="B1584" s="100"/>
      <c r="C1584" s="100"/>
      <c r="D1584" s="100"/>
      <c r="E1584" s="100"/>
      <c r="F1584" s="102"/>
      <c r="G1584" s="100"/>
      <c r="H1584" s="100"/>
      <c r="I1584" s="103"/>
      <c r="J1584" s="103"/>
      <c r="K1584" s="100"/>
      <c r="L1584" s="100"/>
      <c r="M1584" s="100"/>
      <c r="N1584" s="100"/>
      <c r="O1584" s="99"/>
      <c r="P1584" s="99"/>
      <c r="Q1584" s="99"/>
      <c r="R1584" s="99"/>
      <c r="S1584" s="99"/>
      <c r="T1584" s="99"/>
      <c r="U1584" s="99"/>
      <c r="V1584" s="99"/>
      <c r="W1584" s="99"/>
      <c r="X1584" s="99"/>
      <c r="Y1584" s="99"/>
    </row>
    <row r="1585" ht="15.75" customHeight="1">
      <c r="A1585" s="100"/>
      <c r="B1585" s="100"/>
      <c r="C1585" s="100"/>
      <c r="D1585" s="100"/>
      <c r="E1585" s="100"/>
      <c r="F1585" s="102"/>
      <c r="G1585" s="100"/>
      <c r="H1585" s="100"/>
      <c r="I1585" s="103"/>
      <c r="J1585" s="103"/>
      <c r="K1585" s="100"/>
      <c r="L1585" s="100"/>
      <c r="M1585" s="100"/>
      <c r="N1585" s="100"/>
      <c r="O1585" s="99"/>
      <c r="P1585" s="99"/>
      <c r="Q1585" s="99"/>
      <c r="R1585" s="99"/>
      <c r="S1585" s="99"/>
      <c r="T1585" s="99"/>
      <c r="U1585" s="99"/>
      <c r="V1585" s="99"/>
      <c r="W1585" s="99"/>
      <c r="X1585" s="99"/>
      <c r="Y1585" s="99"/>
    </row>
    <row r="1586" ht="15.75" customHeight="1">
      <c r="A1586" s="100"/>
      <c r="B1586" s="100"/>
      <c r="C1586" s="100"/>
      <c r="D1586" s="100"/>
      <c r="E1586" s="100"/>
      <c r="F1586" s="102"/>
      <c r="G1586" s="100"/>
      <c r="H1586" s="100"/>
      <c r="I1586" s="103"/>
      <c r="J1586" s="103"/>
      <c r="K1586" s="100"/>
      <c r="L1586" s="100"/>
      <c r="M1586" s="100"/>
      <c r="N1586" s="100"/>
      <c r="O1586" s="99"/>
      <c r="P1586" s="99"/>
      <c r="Q1586" s="99"/>
      <c r="R1586" s="99"/>
      <c r="S1586" s="99"/>
      <c r="T1586" s="99"/>
      <c r="U1586" s="99"/>
      <c r="V1586" s="99"/>
      <c r="W1586" s="99"/>
      <c r="X1586" s="99"/>
      <c r="Y1586" s="99"/>
    </row>
    <row r="1587" ht="15.75" customHeight="1">
      <c r="A1587" s="100"/>
      <c r="B1587" s="100"/>
      <c r="C1587" s="100"/>
      <c r="D1587" s="100"/>
      <c r="E1587" s="100"/>
      <c r="F1587" s="102"/>
      <c r="G1587" s="100"/>
      <c r="H1587" s="100"/>
      <c r="I1587" s="103"/>
      <c r="J1587" s="103"/>
      <c r="K1587" s="100"/>
      <c r="L1587" s="100"/>
      <c r="M1587" s="100"/>
      <c r="N1587" s="100"/>
      <c r="O1587" s="99"/>
      <c r="P1587" s="99"/>
      <c r="Q1587" s="99"/>
      <c r="R1587" s="99"/>
      <c r="S1587" s="99"/>
      <c r="T1587" s="99"/>
      <c r="U1587" s="99"/>
      <c r="V1587" s="99"/>
      <c r="W1587" s="99"/>
      <c r="X1587" s="99"/>
      <c r="Y1587" s="99"/>
    </row>
    <row r="1588" ht="15.75" customHeight="1">
      <c r="A1588" s="100"/>
      <c r="B1588" s="100"/>
      <c r="C1588" s="100"/>
      <c r="D1588" s="100"/>
      <c r="E1588" s="100"/>
      <c r="F1588" s="102"/>
      <c r="G1588" s="100"/>
      <c r="H1588" s="100"/>
      <c r="I1588" s="103"/>
      <c r="J1588" s="103"/>
      <c r="K1588" s="100"/>
      <c r="L1588" s="100"/>
      <c r="M1588" s="100"/>
      <c r="N1588" s="100"/>
      <c r="O1588" s="99"/>
      <c r="P1588" s="99"/>
      <c r="Q1588" s="99"/>
      <c r="R1588" s="99"/>
      <c r="S1588" s="99"/>
      <c r="T1588" s="99"/>
      <c r="U1588" s="99"/>
      <c r="V1588" s="99"/>
      <c r="W1588" s="99"/>
      <c r="X1588" s="99"/>
      <c r="Y1588" s="99"/>
    </row>
    <row r="1589" ht="15.75" customHeight="1">
      <c r="A1589" s="100"/>
      <c r="B1589" s="100"/>
      <c r="C1589" s="100"/>
      <c r="D1589" s="100"/>
      <c r="E1589" s="100"/>
      <c r="F1589" s="102"/>
      <c r="G1589" s="100"/>
      <c r="H1589" s="100"/>
      <c r="I1589" s="103"/>
      <c r="J1589" s="103"/>
      <c r="K1589" s="100"/>
      <c r="L1589" s="100"/>
      <c r="M1589" s="100"/>
      <c r="N1589" s="100"/>
      <c r="O1589" s="99"/>
      <c r="P1589" s="99"/>
      <c r="Q1589" s="99"/>
      <c r="R1589" s="99"/>
      <c r="S1589" s="99"/>
      <c r="T1589" s="99"/>
      <c r="U1589" s="99"/>
      <c r="V1589" s="99"/>
      <c r="W1589" s="99"/>
      <c r="X1589" s="99"/>
      <c r="Y1589" s="99"/>
    </row>
    <row r="1590" ht="15.75" customHeight="1">
      <c r="A1590" s="100"/>
      <c r="B1590" s="100"/>
      <c r="C1590" s="100"/>
      <c r="D1590" s="100"/>
      <c r="E1590" s="100"/>
      <c r="F1590" s="102"/>
      <c r="G1590" s="100"/>
      <c r="H1590" s="100"/>
      <c r="I1590" s="103"/>
      <c r="J1590" s="103"/>
      <c r="K1590" s="100"/>
      <c r="L1590" s="100"/>
      <c r="M1590" s="100"/>
      <c r="N1590" s="100"/>
      <c r="O1590" s="99"/>
      <c r="P1590" s="99"/>
      <c r="Q1590" s="99"/>
      <c r="R1590" s="99"/>
      <c r="S1590" s="99"/>
      <c r="T1590" s="99"/>
      <c r="U1590" s="99"/>
      <c r="V1590" s="99"/>
      <c r="W1590" s="99"/>
      <c r="X1590" s="99"/>
      <c r="Y1590" s="99"/>
    </row>
    <row r="1591" ht="15.75" customHeight="1">
      <c r="A1591" s="100"/>
      <c r="B1591" s="100"/>
      <c r="C1591" s="100"/>
      <c r="D1591" s="100"/>
      <c r="E1591" s="100"/>
      <c r="F1591" s="102"/>
      <c r="G1591" s="100"/>
      <c r="H1591" s="100"/>
      <c r="I1591" s="103"/>
      <c r="J1591" s="103"/>
      <c r="K1591" s="100"/>
      <c r="L1591" s="100"/>
      <c r="M1591" s="100"/>
      <c r="N1591" s="100"/>
      <c r="O1591" s="99"/>
      <c r="P1591" s="99"/>
      <c r="Q1591" s="99"/>
      <c r="R1591" s="99"/>
      <c r="S1591" s="99"/>
      <c r="T1591" s="99"/>
      <c r="U1591" s="99"/>
      <c r="V1591" s="99"/>
      <c r="W1591" s="99"/>
      <c r="X1591" s="99"/>
      <c r="Y1591" s="99"/>
    </row>
    <row r="1592" ht="15.75" customHeight="1">
      <c r="A1592" s="100"/>
      <c r="B1592" s="100"/>
      <c r="C1592" s="100"/>
      <c r="D1592" s="100"/>
      <c r="E1592" s="100"/>
      <c r="F1592" s="102"/>
      <c r="G1592" s="100"/>
      <c r="H1592" s="100"/>
      <c r="I1592" s="103"/>
      <c r="J1592" s="103"/>
      <c r="K1592" s="100"/>
      <c r="L1592" s="100"/>
      <c r="M1592" s="100"/>
      <c r="N1592" s="100"/>
      <c r="O1592" s="99"/>
      <c r="P1592" s="99"/>
      <c r="Q1592" s="99"/>
      <c r="R1592" s="99"/>
      <c r="S1592" s="99"/>
      <c r="T1592" s="99"/>
      <c r="U1592" s="99"/>
      <c r="V1592" s="99"/>
      <c r="W1592" s="99"/>
      <c r="X1592" s="99"/>
      <c r="Y1592" s="99"/>
    </row>
    <row r="1593" ht="15.75" customHeight="1">
      <c r="A1593" s="100"/>
      <c r="B1593" s="100"/>
      <c r="C1593" s="100"/>
      <c r="D1593" s="100"/>
      <c r="E1593" s="100"/>
      <c r="F1593" s="102"/>
      <c r="G1593" s="100"/>
      <c r="H1593" s="100"/>
      <c r="I1593" s="103"/>
      <c r="J1593" s="103"/>
      <c r="K1593" s="100"/>
      <c r="L1593" s="100"/>
      <c r="M1593" s="100"/>
      <c r="N1593" s="100"/>
      <c r="O1593" s="99"/>
      <c r="P1593" s="99"/>
      <c r="Q1593" s="99"/>
      <c r="R1593" s="99"/>
      <c r="S1593" s="99"/>
      <c r="T1593" s="99"/>
      <c r="U1593" s="99"/>
      <c r="V1593" s="99"/>
      <c r="W1593" s="99"/>
      <c r="X1593" s="99"/>
      <c r="Y1593" s="99"/>
    </row>
    <row r="1594" ht="15.75" customHeight="1">
      <c r="A1594" s="100"/>
      <c r="B1594" s="100"/>
      <c r="C1594" s="100"/>
      <c r="D1594" s="100"/>
      <c r="E1594" s="100"/>
      <c r="F1594" s="102"/>
      <c r="G1594" s="100"/>
      <c r="H1594" s="100"/>
      <c r="I1594" s="103"/>
      <c r="J1594" s="103"/>
      <c r="K1594" s="100"/>
      <c r="L1594" s="100"/>
      <c r="M1594" s="100"/>
      <c r="N1594" s="100"/>
      <c r="O1594" s="99"/>
      <c r="P1594" s="99"/>
      <c r="Q1594" s="99"/>
      <c r="R1594" s="99"/>
      <c r="S1594" s="99"/>
      <c r="T1594" s="99"/>
      <c r="U1594" s="99"/>
      <c r="V1594" s="99"/>
      <c r="W1594" s="99"/>
      <c r="X1594" s="99"/>
      <c r="Y1594" s="99"/>
    </row>
    <row r="1595" ht="15.75" customHeight="1">
      <c r="A1595" s="100"/>
      <c r="B1595" s="100"/>
      <c r="C1595" s="100"/>
      <c r="D1595" s="100"/>
      <c r="E1595" s="100"/>
      <c r="F1595" s="102"/>
      <c r="G1595" s="100"/>
      <c r="H1595" s="100"/>
      <c r="I1595" s="103"/>
      <c r="J1595" s="103"/>
      <c r="K1595" s="100"/>
      <c r="L1595" s="100"/>
      <c r="M1595" s="100"/>
      <c r="N1595" s="100"/>
      <c r="O1595" s="99"/>
      <c r="P1595" s="99"/>
      <c r="Q1595" s="99"/>
      <c r="R1595" s="99"/>
      <c r="S1595" s="99"/>
      <c r="T1595" s="99"/>
      <c r="U1595" s="99"/>
      <c r="V1595" s="99"/>
      <c r="W1595" s="99"/>
      <c r="X1595" s="99"/>
      <c r="Y1595" s="99"/>
    </row>
    <row r="1596" ht="15.75" customHeight="1">
      <c r="A1596" s="100"/>
      <c r="B1596" s="100"/>
      <c r="C1596" s="100"/>
      <c r="D1596" s="100"/>
      <c r="E1596" s="100"/>
      <c r="F1596" s="102"/>
      <c r="G1596" s="100"/>
      <c r="H1596" s="100"/>
      <c r="I1596" s="103"/>
      <c r="J1596" s="103"/>
      <c r="K1596" s="100"/>
      <c r="L1596" s="100"/>
      <c r="M1596" s="100"/>
      <c r="N1596" s="100"/>
      <c r="O1596" s="99"/>
      <c r="P1596" s="99"/>
      <c r="Q1596" s="99"/>
      <c r="R1596" s="99"/>
      <c r="S1596" s="99"/>
      <c r="T1596" s="99"/>
      <c r="U1596" s="99"/>
      <c r="V1596" s="99"/>
      <c r="W1596" s="99"/>
      <c r="X1596" s="99"/>
      <c r="Y1596" s="99"/>
    </row>
    <row r="1597" ht="15.75" customHeight="1">
      <c r="A1597" s="100"/>
      <c r="B1597" s="100"/>
      <c r="C1597" s="100"/>
      <c r="D1597" s="100"/>
      <c r="E1597" s="100"/>
      <c r="F1597" s="102"/>
      <c r="G1597" s="100"/>
      <c r="H1597" s="100"/>
      <c r="I1597" s="103"/>
      <c r="J1597" s="103"/>
      <c r="K1597" s="100"/>
      <c r="L1597" s="100"/>
      <c r="M1597" s="100"/>
      <c r="N1597" s="100"/>
      <c r="O1597" s="99"/>
      <c r="P1597" s="99"/>
      <c r="Q1597" s="99"/>
      <c r="R1597" s="99"/>
      <c r="S1597" s="99"/>
      <c r="T1597" s="99"/>
      <c r="U1597" s="99"/>
      <c r="V1597" s="99"/>
      <c r="W1597" s="99"/>
      <c r="X1597" s="99"/>
      <c r="Y1597" s="99"/>
    </row>
    <row r="1598" ht="15.75" customHeight="1">
      <c r="A1598" s="100"/>
      <c r="B1598" s="100"/>
      <c r="C1598" s="100"/>
      <c r="D1598" s="100"/>
      <c r="E1598" s="100"/>
      <c r="F1598" s="102"/>
      <c r="G1598" s="100"/>
      <c r="H1598" s="100"/>
      <c r="I1598" s="103"/>
      <c r="J1598" s="103"/>
      <c r="K1598" s="100"/>
      <c r="L1598" s="100"/>
      <c r="M1598" s="100"/>
      <c r="N1598" s="100"/>
      <c r="O1598" s="99"/>
      <c r="P1598" s="99"/>
      <c r="Q1598" s="99"/>
      <c r="R1598" s="99"/>
      <c r="S1598" s="99"/>
      <c r="T1598" s="99"/>
      <c r="U1598" s="99"/>
      <c r="V1598" s="99"/>
      <c r="W1598" s="99"/>
      <c r="X1598" s="99"/>
      <c r="Y1598" s="99"/>
    </row>
    <row r="1599" ht="15.75" customHeight="1">
      <c r="A1599" s="100"/>
      <c r="B1599" s="100"/>
      <c r="C1599" s="100"/>
      <c r="D1599" s="100"/>
      <c r="E1599" s="100"/>
      <c r="F1599" s="102"/>
      <c r="G1599" s="100"/>
      <c r="H1599" s="100"/>
      <c r="I1599" s="103"/>
      <c r="J1599" s="103"/>
      <c r="K1599" s="100"/>
      <c r="L1599" s="100"/>
      <c r="M1599" s="100"/>
      <c r="N1599" s="100"/>
      <c r="O1599" s="99"/>
      <c r="P1599" s="99"/>
      <c r="Q1599" s="99"/>
      <c r="R1599" s="99"/>
      <c r="S1599" s="99"/>
      <c r="T1599" s="99"/>
      <c r="U1599" s="99"/>
      <c r="V1599" s="99"/>
      <c r="W1599" s="99"/>
      <c r="X1599" s="99"/>
      <c r="Y1599" s="99"/>
    </row>
    <row r="1600" ht="15.75" customHeight="1">
      <c r="A1600" s="100"/>
      <c r="B1600" s="100"/>
      <c r="C1600" s="100"/>
      <c r="D1600" s="100"/>
      <c r="E1600" s="100"/>
      <c r="F1600" s="102"/>
      <c r="G1600" s="100"/>
      <c r="H1600" s="100"/>
      <c r="I1600" s="103"/>
      <c r="J1600" s="103"/>
      <c r="K1600" s="100"/>
      <c r="L1600" s="100"/>
      <c r="M1600" s="100"/>
      <c r="N1600" s="100"/>
      <c r="O1600" s="99"/>
      <c r="P1600" s="99"/>
      <c r="Q1600" s="99"/>
      <c r="R1600" s="99"/>
      <c r="S1600" s="99"/>
      <c r="T1600" s="99"/>
      <c r="U1600" s="99"/>
      <c r="V1600" s="99"/>
      <c r="W1600" s="99"/>
      <c r="X1600" s="99"/>
      <c r="Y1600" s="99"/>
    </row>
    <row r="1601" ht="15.75" customHeight="1">
      <c r="A1601" s="100"/>
      <c r="B1601" s="100"/>
      <c r="C1601" s="100"/>
      <c r="D1601" s="100"/>
      <c r="E1601" s="100"/>
      <c r="F1601" s="102"/>
      <c r="G1601" s="100"/>
      <c r="H1601" s="100"/>
      <c r="I1601" s="103"/>
      <c r="J1601" s="103"/>
      <c r="K1601" s="100"/>
      <c r="L1601" s="100"/>
      <c r="M1601" s="100"/>
      <c r="N1601" s="100"/>
      <c r="O1601" s="99"/>
      <c r="P1601" s="99"/>
      <c r="Q1601" s="99"/>
      <c r="R1601" s="99"/>
      <c r="S1601" s="99"/>
      <c r="T1601" s="99"/>
      <c r="U1601" s="99"/>
      <c r="V1601" s="99"/>
      <c r="W1601" s="99"/>
      <c r="X1601" s="99"/>
      <c r="Y1601" s="99"/>
    </row>
    <row r="1602" ht="15.75" customHeight="1">
      <c r="A1602" s="100"/>
      <c r="B1602" s="100"/>
      <c r="C1602" s="100"/>
      <c r="D1602" s="100"/>
      <c r="E1602" s="100"/>
      <c r="F1602" s="102"/>
      <c r="G1602" s="100"/>
      <c r="H1602" s="100"/>
      <c r="I1602" s="103"/>
      <c r="J1602" s="103"/>
      <c r="K1602" s="100"/>
      <c r="L1602" s="100"/>
      <c r="M1602" s="100"/>
      <c r="N1602" s="100"/>
      <c r="O1602" s="99"/>
      <c r="P1602" s="99"/>
      <c r="Q1602" s="99"/>
      <c r="R1602" s="99"/>
      <c r="S1602" s="99"/>
      <c r="T1602" s="99"/>
      <c r="U1602" s="99"/>
      <c r="V1602" s="99"/>
      <c r="W1602" s="99"/>
      <c r="X1602" s="99"/>
      <c r="Y1602" s="99"/>
    </row>
    <row r="1603" ht="15.75" customHeight="1">
      <c r="A1603" s="100"/>
      <c r="B1603" s="100"/>
      <c r="C1603" s="100"/>
      <c r="D1603" s="100"/>
      <c r="E1603" s="100"/>
      <c r="F1603" s="102"/>
      <c r="G1603" s="100"/>
      <c r="H1603" s="100"/>
      <c r="I1603" s="103"/>
      <c r="J1603" s="103"/>
      <c r="K1603" s="100"/>
      <c r="L1603" s="100"/>
      <c r="M1603" s="100"/>
      <c r="N1603" s="100"/>
      <c r="O1603" s="99"/>
      <c r="P1603" s="99"/>
      <c r="Q1603" s="99"/>
      <c r="R1603" s="99"/>
      <c r="S1603" s="99"/>
      <c r="T1603" s="99"/>
      <c r="U1603" s="99"/>
      <c r="V1603" s="99"/>
      <c r="W1603" s="99"/>
      <c r="X1603" s="99"/>
      <c r="Y1603" s="99"/>
    </row>
    <row r="1604" ht="15.75" customHeight="1">
      <c r="A1604" s="100"/>
      <c r="B1604" s="100"/>
      <c r="C1604" s="100"/>
      <c r="D1604" s="100"/>
      <c r="E1604" s="100"/>
      <c r="F1604" s="102"/>
      <c r="G1604" s="100"/>
      <c r="H1604" s="100"/>
      <c r="I1604" s="103"/>
      <c r="J1604" s="103"/>
      <c r="K1604" s="100"/>
      <c r="L1604" s="100"/>
      <c r="M1604" s="100"/>
      <c r="N1604" s="100"/>
      <c r="O1604" s="99"/>
      <c r="P1604" s="99"/>
      <c r="Q1604" s="99"/>
      <c r="R1604" s="99"/>
      <c r="S1604" s="99"/>
      <c r="T1604" s="99"/>
      <c r="U1604" s="99"/>
      <c r="V1604" s="99"/>
      <c r="W1604" s="99"/>
      <c r="X1604" s="99"/>
      <c r="Y1604" s="99"/>
    </row>
    <row r="1605" ht="15.75" customHeight="1">
      <c r="A1605" s="100"/>
      <c r="B1605" s="100"/>
      <c r="C1605" s="100"/>
      <c r="D1605" s="100"/>
      <c r="E1605" s="100"/>
      <c r="F1605" s="102"/>
      <c r="G1605" s="100"/>
      <c r="H1605" s="100"/>
      <c r="I1605" s="103"/>
      <c r="J1605" s="103"/>
      <c r="K1605" s="100"/>
      <c r="L1605" s="100"/>
      <c r="M1605" s="100"/>
      <c r="N1605" s="100"/>
      <c r="O1605" s="99"/>
      <c r="P1605" s="99"/>
      <c r="Q1605" s="99"/>
      <c r="R1605" s="99"/>
      <c r="S1605" s="99"/>
      <c r="T1605" s="99"/>
      <c r="U1605" s="99"/>
      <c r="V1605" s="99"/>
      <c r="W1605" s="99"/>
      <c r="X1605" s="99"/>
      <c r="Y1605" s="99"/>
    </row>
    <row r="1606" ht="15.75" customHeight="1">
      <c r="A1606" s="100"/>
      <c r="B1606" s="100"/>
      <c r="C1606" s="100"/>
      <c r="D1606" s="100"/>
      <c r="E1606" s="100"/>
      <c r="F1606" s="102"/>
      <c r="G1606" s="100"/>
      <c r="H1606" s="100"/>
      <c r="I1606" s="103"/>
      <c r="J1606" s="103"/>
      <c r="K1606" s="100"/>
      <c r="L1606" s="100"/>
      <c r="M1606" s="100"/>
      <c r="N1606" s="100"/>
      <c r="O1606" s="99"/>
      <c r="P1606" s="99"/>
      <c r="Q1606" s="99"/>
      <c r="R1606" s="99"/>
      <c r="S1606" s="99"/>
      <c r="T1606" s="99"/>
      <c r="U1606" s="99"/>
      <c r="V1606" s="99"/>
      <c r="W1606" s="99"/>
      <c r="X1606" s="99"/>
      <c r="Y1606" s="99"/>
    </row>
    <row r="1607" ht="15.75" customHeight="1">
      <c r="A1607" s="100"/>
      <c r="B1607" s="100"/>
      <c r="C1607" s="100"/>
      <c r="D1607" s="100"/>
      <c r="E1607" s="100"/>
      <c r="F1607" s="102"/>
      <c r="G1607" s="100"/>
      <c r="H1607" s="100"/>
      <c r="I1607" s="103"/>
      <c r="J1607" s="103"/>
      <c r="K1607" s="100"/>
      <c r="L1607" s="100"/>
      <c r="M1607" s="100"/>
      <c r="N1607" s="100"/>
      <c r="O1607" s="99"/>
      <c r="P1607" s="99"/>
      <c r="Q1607" s="99"/>
      <c r="R1607" s="99"/>
      <c r="S1607" s="99"/>
      <c r="T1607" s="99"/>
      <c r="U1607" s="99"/>
      <c r="V1607" s="99"/>
      <c r="W1607" s="99"/>
      <c r="X1607" s="99"/>
      <c r="Y1607" s="99"/>
    </row>
    <row r="1608" ht="15.75" customHeight="1">
      <c r="A1608" s="100"/>
      <c r="B1608" s="100"/>
      <c r="C1608" s="100"/>
      <c r="D1608" s="100"/>
      <c r="E1608" s="100"/>
      <c r="F1608" s="102"/>
      <c r="G1608" s="100"/>
      <c r="H1608" s="100"/>
      <c r="I1608" s="103"/>
      <c r="J1608" s="103"/>
      <c r="K1608" s="100"/>
      <c r="L1608" s="100"/>
      <c r="M1608" s="100"/>
      <c r="N1608" s="100"/>
      <c r="O1608" s="99"/>
      <c r="P1608" s="99"/>
      <c r="Q1608" s="99"/>
      <c r="R1608" s="99"/>
      <c r="S1608" s="99"/>
      <c r="T1608" s="99"/>
      <c r="U1608" s="99"/>
      <c r="V1608" s="99"/>
      <c r="W1608" s="99"/>
      <c r="X1608" s="99"/>
      <c r="Y1608" s="99"/>
    </row>
    <row r="1609" ht="15.75" customHeight="1">
      <c r="A1609" s="100"/>
      <c r="B1609" s="100"/>
      <c r="C1609" s="100"/>
      <c r="D1609" s="100"/>
      <c r="E1609" s="100"/>
      <c r="F1609" s="102"/>
      <c r="G1609" s="100"/>
      <c r="H1609" s="100"/>
      <c r="I1609" s="103"/>
      <c r="J1609" s="103"/>
      <c r="K1609" s="100"/>
      <c r="L1609" s="100"/>
      <c r="M1609" s="100"/>
      <c r="N1609" s="100"/>
      <c r="O1609" s="99"/>
      <c r="P1609" s="99"/>
      <c r="Q1609" s="99"/>
      <c r="R1609" s="99"/>
      <c r="S1609" s="99"/>
      <c r="T1609" s="99"/>
      <c r="U1609" s="99"/>
      <c r="V1609" s="99"/>
      <c r="W1609" s="99"/>
      <c r="X1609" s="99"/>
      <c r="Y1609" s="99"/>
    </row>
    <row r="1610" ht="15.75" customHeight="1">
      <c r="A1610" s="100"/>
      <c r="B1610" s="100"/>
      <c r="C1610" s="100"/>
      <c r="D1610" s="100"/>
      <c r="E1610" s="100"/>
      <c r="F1610" s="102"/>
      <c r="G1610" s="100"/>
      <c r="H1610" s="100"/>
      <c r="I1610" s="103"/>
      <c r="J1610" s="103"/>
      <c r="K1610" s="100"/>
      <c r="L1610" s="100"/>
      <c r="M1610" s="100"/>
      <c r="N1610" s="100"/>
      <c r="O1610" s="99"/>
      <c r="P1610" s="99"/>
      <c r="Q1610" s="99"/>
      <c r="R1610" s="99"/>
      <c r="S1610" s="99"/>
      <c r="T1610" s="99"/>
      <c r="U1610" s="99"/>
      <c r="V1610" s="99"/>
      <c r="W1610" s="99"/>
      <c r="X1610" s="99"/>
      <c r="Y1610" s="99"/>
    </row>
    <row r="1611" ht="15.75" customHeight="1">
      <c r="A1611" s="100"/>
      <c r="B1611" s="100"/>
      <c r="C1611" s="100"/>
      <c r="D1611" s="100"/>
      <c r="E1611" s="100"/>
      <c r="F1611" s="102"/>
      <c r="G1611" s="100"/>
      <c r="H1611" s="100"/>
      <c r="I1611" s="103"/>
      <c r="J1611" s="103"/>
      <c r="K1611" s="100"/>
      <c r="L1611" s="100"/>
      <c r="M1611" s="100"/>
      <c r="N1611" s="100"/>
      <c r="O1611" s="99"/>
      <c r="P1611" s="99"/>
      <c r="Q1611" s="99"/>
      <c r="R1611" s="99"/>
      <c r="S1611" s="99"/>
      <c r="T1611" s="99"/>
      <c r="U1611" s="99"/>
      <c r="V1611" s="99"/>
      <c r="W1611" s="99"/>
      <c r="X1611" s="99"/>
      <c r="Y1611" s="99"/>
    </row>
    <row r="1612" ht="15.75" customHeight="1">
      <c r="A1612" s="100"/>
      <c r="B1612" s="100"/>
      <c r="C1612" s="100"/>
      <c r="D1612" s="100"/>
      <c r="E1612" s="100"/>
      <c r="F1612" s="102"/>
      <c r="G1612" s="100"/>
      <c r="H1612" s="100"/>
      <c r="I1612" s="103"/>
      <c r="J1612" s="103"/>
      <c r="K1612" s="100"/>
      <c r="L1612" s="100"/>
      <c r="M1612" s="100"/>
      <c r="N1612" s="100"/>
      <c r="O1612" s="99"/>
      <c r="P1612" s="99"/>
      <c r="Q1612" s="99"/>
      <c r="R1612" s="99"/>
      <c r="S1612" s="99"/>
      <c r="T1612" s="99"/>
      <c r="U1612" s="99"/>
      <c r="V1612" s="99"/>
      <c r="W1612" s="99"/>
      <c r="X1612" s="99"/>
      <c r="Y1612" s="99"/>
    </row>
    <row r="1613" ht="15.75" customHeight="1">
      <c r="A1613" s="100"/>
      <c r="B1613" s="100"/>
      <c r="C1613" s="100"/>
      <c r="D1613" s="100"/>
      <c r="E1613" s="100"/>
      <c r="F1613" s="102"/>
      <c r="G1613" s="100"/>
      <c r="H1613" s="100"/>
      <c r="I1613" s="103"/>
      <c r="J1613" s="103"/>
      <c r="K1613" s="100"/>
      <c r="L1613" s="100"/>
      <c r="M1613" s="100"/>
      <c r="N1613" s="100"/>
      <c r="O1613" s="99"/>
      <c r="P1613" s="99"/>
      <c r="Q1613" s="99"/>
      <c r="R1613" s="99"/>
      <c r="S1613" s="99"/>
      <c r="T1613" s="99"/>
      <c r="U1613" s="99"/>
      <c r="V1613" s="99"/>
      <c r="W1613" s="99"/>
      <c r="X1613" s="99"/>
      <c r="Y1613" s="99"/>
    </row>
    <row r="1614" ht="15.75" customHeight="1">
      <c r="A1614" s="100"/>
      <c r="B1614" s="100"/>
      <c r="C1614" s="100"/>
      <c r="D1614" s="100"/>
      <c r="E1614" s="100"/>
      <c r="F1614" s="102"/>
      <c r="G1614" s="100"/>
      <c r="H1614" s="100"/>
      <c r="I1614" s="103"/>
      <c r="J1614" s="103"/>
      <c r="K1614" s="100"/>
      <c r="L1614" s="100"/>
      <c r="M1614" s="100"/>
      <c r="N1614" s="100"/>
      <c r="O1614" s="99"/>
      <c r="P1614" s="99"/>
      <c r="Q1614" s="99"/>
      <c r="R1614" s="99"/>
      <c r="S1614" s="99"/>
      <c r="T1614" s="99"/>
      <c r="U1614" s="99"/>
      <c r="V1614" s="99"/>
      <c r="W1614" s="99"/>
      <c r="X1614" s="99"/>
      <c r="Y1614" s="99"/>
    </row>
    <row r="1615" ht="15.75" customHeight="1">
      <c r="A1615" s="100"/>
      <c r="B1615" s="100"/>
      <c r="C1615" s="100"/>
      <c r="D1615" s="100"/>
      <c r="E1615" s="100"/>
      <c r="F1615" s="102"/>
      <c r="G1615" s="100"/>
      <c r="H1615" s="100"/>
      <c r="I1615" s="103"/>
      <c r="J1615" s="103"/>
      <c r="K1615" s="100"/>
      <c r="L1615" s="100"/>
      <c r="M1615" s="100"/>
      <c r="N1615" s="100"/>
      <c r="O1615" s="99"/>
      <c r="P1615" s="99"/>
      <c r="Q1615" s="99"/>
      <c r="R1615" s="99"/>
      <c r="S1615" s="99"/>
      <c r="T1615" s="99"/>
      <c r="U1615" s="99"/>
      <c r="V1615" s="99"/>
      <c r="W1615" s="99"/>
      <c r="X1615" s="99"/>
      <c r="Y1615" s="99"/>
    </row>
    <row r="1616" ht="15.75" customHeight="1">
      <c r="A1616" s="100"/>
      <c r="B1616" s="100"/>
      <c r="C1616" s="100"/>
      <c r="D1616" s="100"/>
      <c r="E1616" s="100"/>
      <c r="F1616" s="102"/>
      <c r="G1616" s="100"/>
      <c r="H1616" s="100"/>
      <c r="I1616" s="103"/>
      <c r="J1616" s="103"/>
      <c r="K1616" s="100"/>
      <c r="L1616" s="100"/>
      <c r="M1616" s="100"/>
      <c r="N1616" s="100"/>
      <c r="O1616" s="99"/>
      <c r="P1616" s="99"/>
      <c r="Q1616" s="99"/>
      <c r="R1616" s="99"/>
      <c r="S1616" s="99"/>
      <c r="T1616" s="99"/>
      <c r="U1616" s="99"/>
      <c r="V1616" s="99"/>
      <c r="W1616" s="99"/>
      <c r="X1616" s="99"/>
      <c r="Y1616" s="99"/>
    </row>
    <row r="1617" ht="15.75" customHeight="1">
      <c r="A1617" s="100"/>
      <c r="B1617" s="100"/>
      <c r="C1617" s="100"/>
      <c r="D1617" s="100"/>
      <c r="E1617" s="100"/>
      <c r="F1617" s="102"/>
      <c r="G1617" s="100"/>
      <c r="H1617" s="100"/>
      <c r="I1617" s="103"/>
      <c r="J1617" s="103"/>
      <c r="K1617" s="100"/>
      <c r="L1617" s="100"/>
      <c r="M1617" s="100"/>
      <c r="N1617" s="100"/>
      <c r="O1617" s="99"/>
      <c r="P1617" s="99"/>
      <c r="Q1617" s="99"/>
      <c r="R1617" s="99"/>
      <c r="S1617" s="99"/>
      <c r="T1617" s="99"/>
      <c r="U1617" s="99"/>
      <c r="V1617" s="99"/>
      <c r="W1617" s="99"/>
      <c r="X1617" s="99"/>
      <c r="Y1617" s="99"/>
    </row>
    <row r="1618" ht="15.75" customHeight="1">
      <c r="A1618" s="100"/>
      <c r="B1618" s="100"/>
      <c r="C1618" s="100"/>
      <c r="D1618" s="100"/>
      <c r="E1618" s="100"/>
      <c r="F1618" s="102"/>
      <c r="G1618" s="100"/>
      <c r="H1618" s="100"/>
      <c r="I1618" s="103"/>
      <c r="J1618" s="103"/>
      <c r="K1618" s="100"/>
      <c r="L1618" s="100"/>
      <c r="M1618" s="100"/>
      <c r="N1618" s="100"/>
      <c r="O1618" s="99"/>
      <c r="P1618" s="99"/>
      <c r="Q1618" s="99"/>
      <c r="R1618" s="99"/>
      <c r="S1618" s="99"/>
      <c r="T1618" s="99"/>
      <c r="U1618" s="99"/>
      <c r="V1618" s="99"/>
      <c r="W1618" s="99"/>
      <c r="X1618" s="99"/>
      <c r="Y1618" s="99"/>
    </row>
    <row r="1619" ht="15.75" customHeight="1">
      <c r="A1619" s="100"/>
      <c r="B1619" s="100"/>
      <c r="C1619" s="100"/>
      <c r="D1619" s="100"/>
      <c r="E1619" s="100"/>
      <c r="F1619" s="102"/>
      <c r="G1619" s="100"/>
      <c r="H1619" s="100"/>
      <c r="I1619" s="103"/>
      <c r="J1619" s="103"/>
      <c r="K1619" s="100"/>
      <c r="L1619" s="100"/>
      <c r="M1619" s="100"/>
      <c r="N1619" s="100"/>
      <c r="O1619" s="99"/>
      <c r="P1619" s="99"/>
      <c r="Q1619" s="99"/>
      <c r="R1619" s="99"/>
      <c r="S1619" s="99"/>
      <c r="T1619" s="99"/>
      <c r="U1619" s="99"/>
      <c r="V1619" s="99"/>
      <c r="W1619" s="99"/>
      <c r="X1619" s="99"/>
      <c r="Y1619" s="99"/>
    </row>
    <row r="1620" ht="15.75" customHeight="1">
      <c r="A1620" s="100"/>
      <c r="B1620" s="100"/>
      <c r="C1620" s="100"/>
      <c r="D1620" s="100"/>
      <c r="E1620" s="100"/>
      <c r="F1620" s="102"/>
      <c r="G1620" s="100"/>
      <c r="H1620" s="100"/>
      <c r="I1620" s="103"/>
      <c r="J1620" s="103"/>
      <c r="K1620" s="100"/>
      <c r="L1620" s="100"/>
      <c r="M1620" s="100"/>
      <c r="N1620" s="100"/>
      <c r="O1620" s="99"/>
      <c r="P1620" s="99"/>
      <c r="Q1620" s="99"/>
      <c r="R1620" s="99"/>
      <c r="S1620" s="99"/>
      <c r="T1620" s="99"/>
      <c r="U1620" s="99"/>
      <c r="V1620" s="99"/>
      <c r="W1620" s="99"/>
      <c r="X1620" s="99"/>
      <c r="Y1620" s="99"/>
    </row>
    <row r="1621" ht="15.75" customHeight="1">
      <c r="A1621" s="100"/>
      <c r="B1621" s="100"/>
      <c r="C1621" s="100"/>
      <c r="D1621" s="100"/>
      <c r="E1621" s="100"/>
      <c r="F1621" s="102"/>
      <c r="G1621" s="100"/>
      <c r="H1621" s="100"/>
      <c r="I1621" s="103"/>
      <c r="J1621" s="103"/>
      <c r="K1621" s="100"/>
      <c r="L1621" s="100"/>
      <c r="M1621" s="100"/>
      <c r="N1621" s="100"/>
      <c r="O1621" s="99"/>
      <c r="P1621" s="99"/>
      <c r="Q1621" s="99"/>
      <c r="R1621" s="99"/>
      <c r="S1621" s="99"/>
      <c r="T1621" s="99"/>
      <c r="U1621" s="99"/>
      <c r="V1621" s="99"/>
      <c r="W1621" s="99"/>
      <c r="X1621" s="99"/>
      <c r="Y1621" s="99"/>
    </row>
    <row r="1622" ht="15.75" customHeight="1">
      <c r="A1622" s="100"/>
      <c r="B1622" s="100"/>
      <c r="C1622" s="100"/>
      <c r="D1622" s="100"/>
      <c r="E1622" s="100"/>
      <c r="F1622" s="102"/>
      <c r="G1622" s="100"/>
      <c r="H1622" s="100"/>
      <c r="I1622" s="103"/>
      <c r="J1622" s="103"/>
      <c r="K1622" s="100"/>
      <c r="L1622" s="100"/>
      <c r="M1622" s="100"/>
      <c r="N1622" s="100"/>
      <c r="O1622" s="99"/>
      <c r="P1622" s="99"/>
      <c r="Q1622" s="99"/>
      <c r="R1622" s="99"/>
      <c r="S1622" s="99"/>
      <c r="T1622" s="99"/>
      <c r="U1622" s="99"/>
      <c r="V1622" s="99"/>
      <c r="W1622" s="99"/>
      <c r="X1622" s="99"/>
      <c r="Y1622" s="99"/>
    </row>
    <row r="1623" ht="15.75" customHeight="1">
      <c r="A1623" s="100"/>
      <c r="B1623" s="100"/>
      <c r="C1623" s="100"/>
      <c r="D1623" s="100"/>
      <c r="E1623" s="100"/>
      <c r="F1623" s="102"/>
      <c r="G1623" s="100"/>
      <c r="H1623" s="100"/>
      <c r="I1623" s="103"/>
      <c r="J1623" s="103"/>
      <c r="K1623" s="100"/>
      <c r="L1623" s="100"/>
      <c r="M1623" s="100"/>
      <c r="N1623" s="100"/>
      <c r="O1623" s="99"/>
      <c r="P1623" s="99"/>
      <c r="Q1623" s="99"/>
      <c r="R1623" s="99"/>
      <c r="S1623" s="99"/>
      <c r="T1623" s="99"/>
      <c r="U1623" s="99"/>
      <c r="V1623" s="99"/>
      <c r="W1623" s="99"/>
      <c r="X1623" s="99"/>
      <c r="Y1623" s="99"/>
    </row>
    <row r="1624" ht="15.75" customHeight="1">
      <c r="A1624" s="100"/>
      <c r="B1624" s="100"/>
      <c r="C1624" s="100"/>
      <c r="D1624" s="100"/>
      <c r="E1624" s="100"/>
      <c r="F1624" s="102"/>
      <c r="G1624" s="100"/>
      <c r="H1624" s="100"/>
      <c r="I1624" s="103"/>
      <c r="J1624" s="103"/>
      <c r="K1624" s="100"/>
      <c r="L1624" s="100"/>
      <c r="M1624" s="100"/>
      <c r="N1624" s="100"/>
      <c r="O1624" s="99"/>
      <c r="P1624" s="99"/>
      <c r="Q1624" s="99"/>
      <c r="R1624" s="99"/>
      <c r="S1624" s="99"/>
      <c r="T1624" s="99"/>
      <c r="U1624" s="99"/>
      <c r="V1624" s="99"/>
      <c r="W1624" s="99"/>
      <c r="X1624" s="99"/>
      <c r="Y1624" s="99"/>
    </row>
    <row r="1625" ht="15.75" customHeight="1">
      <c r="A1625" s="100"/>
      <c r="B1625" s="100"/>
      <c r="C1625" s="100"/>
      <c r="D1625" s="100"/>
      <c r="E1625" s="100"/>
      <c r="F1625" s="102"/>
      <c r="G1625" s="100"/>
      <c r="H1625" s="100"/>
      <c r="I1625" s="103"/>
      <c r="J1625" s="103"/>
      <c r="K1625" s="100"/>
      <c r="L1625" s="100"/>
      <c r="M1625" s="100"/>
      <c r="N1625" s="100"/>
      <c r="O1625" s="99"/>
      <c r="P1625" s="99"/>
      <c r="Q1625" s="99"/>
      <c r="R1625" s="99"/>
      <c r="S1625" s="99"/>
      <c r="T1625" s="99"/>
      <c r="U1625" s="99"/>
      <c r="V1625" s="99"/>
      <c r="W1625" s="99"/>
      <c r="X1625" s="99"/>
      <c r="Y1625" s="99"/>
    </row>
    <row r="1626" ht="15.75" customHeight="1">
      <c r="A1626" s="100"/>
      <c r="B1626" s="100"/>
      <c r="C1626" s="100"/>
      <c r="D1626" s="100"/>
      <c r="E1626" s="100"/>
      <c r="F1626" s="102"/>
      <c r="G1626" s="100"/>
      <c r="H1626" s="100"/>
      <c r="I1626" s="103"/>
      <c r="J1626" s="103"/>
      <c r="K1626" s="100"/>
      <c r="L1626" s="100"/>
      <c r="M1626" s="100"/>
      <c r="N1626" s="100"/>
      <c r="O1626" s="99"/>
      <c r="P1626" s="99"/>
      <c r="Q1626" s="99"/>
      <c r="R1626" s="99"/>
      <c r="S1626" s="99"/>
      <c r="T1626" s="99"/>
      <c r="U1626" s="99"/>
      <c r="V1626" s="99"/>
      <c r="W1626" s="99"/>
      <c r="X1626" s="99"/>
      <c r="Y1626" s="99"/>
    </row>
    <row r="1627" ht="15.75" customHeight="1">
      <c r="A1627" s="100"/>
      <c r="B1627" s="100"/>
      <c r="C1627" s="100"/>
      <c r="D1627" s="100"/>
      <c r="E1627" s="100"/>
      <c r="F1627" s="102"/>
      <c r="G1627" s="100"/>
      <c r="H1627" s="100"/>
      <c r="I1627" s="103"/>
      <c r="J1627" s="103"/>
      <c r="K1627" s="100"/>
      <c r="L1627" s="100"/>
      <c r="M1627" s="100"/>
      <c r="N1627" s="100"/>
      <c r="O1627" s="99"/>
      <c r="P1627" s="99"/>
      <c r="Q1627" s="99"/>
      <c r="R1627" s="99"/>
      <c r="S1627" s="99"/>
      <c r="T1627" s="99"/>
      <c r="U1627" s="99"/>
      <c r="V1627" s="99"/>
      <c r="W1627" s="99"/>
      <c r="X1627" s="99"/>
      <c r="Y1627" s="99"/>
    </row>
    <row r="1628" ht="15.75" customHeight="1">
      <c r="A1628" s="100"/>
      <c r="B1628" s="100"/>
      <c r="C1628" s="100"/>
      <c r="D1628" s="100"/>
      <c r="E1628" s="100"/>
      <c r="F1628" s="102"/>
      <c r="G1628" s="100"/>
      <c r="H1628" s="100"/>
      <c r="I1628" s="103"/>
      <c r="J1628" s="103"/>
      <c r="K1628" s="100"/>
      <c r="L1628" s="100"/>
      <c r="M1628" s="100"/>
      <c r="N1628" s="100"/>
      <c r="O1628" s="99"/>
      <c r="P1628" s="99"/>
      <c r="Q1628" s="99"/>
      <c r="R1628" s="99"/>
      <c r="S1628" s="99"/>
      <c r="T1628" s="99"/>
      <c r="U1628" s="99"/>
      <c r="V1628" s="99"/>
      <c r="W1628" s="99"/>
      <c r="X1628" s="99"/>
      <c r="Y1628" s="99"/>
    </row>
    <row r="1629" ht="15.75" customHeight="1">
      <c r="A1629" s="100"/>
      <c r="B1629" s="100"/>
      <c r="C1629" s="100"/>
      <c r="D1629" s="100"/>
      <c r="E1629" s="100"/>
      <c r="F1629" s="102"/>
      <c r="G1629" s="100"/>
      <c r="H1629" s="100"/>
      <c r="I1629" s="103"/>
      <c r="J1629" s="103"/>
      <c r="K1629" s="100"/>
      <c r="L1629" s="100"/>
      <c r="M1629" s="100"/>
      <c r="N1629" s="100"/>
      <c r="O1629" s="99"/>
      <c r="P1629" s="99"/>
      <c r="Q1629" s="99"/>
      <c r="R1629" s="99"/>
      <c r="S1629" s="99"/>
      <c r="T1629" s="99"/>
      <c r="U1629" s="99"/>
      <c r="V1629" s="99"/>
      <c r="W1629" s="99"/>
      <c r="X1629" s="99"/>
      <c r="Y1629" s="99"/>
    </row>
    <row r="1630" ht="15.75" customHeight="1">
      <c r="A1630" s="100"/>
      <c r="B1630" s="100"/>
      <c r="C1630" s="100"/>
      <c r="D1630" s="100"/>
      <c r="E1630" s="100"/>
      <c r="F1630" s="102"/>
      <c r="G1630" s="100"/>
      <c r="H1630" s="100"/>
      <c r="I1630" s="103"/>
      <c r="J1630" s="103"/>
      <c r="K1630" s="100"/>
      <c r="L1630" s="100"/>
      <c r="M1630" s="100"/>
      <c r="N1630" s="100"/>
      <c r="O1630" s="99"/>
      <c r="P1630" s="99"/>
      <c r="Q1630" s="99"/>
      <c r="R1630" s="99"/>
      <c r="S1630" s="99"/>
      <c r="T1630" s="99"/>
      <c r="U1630" s="99"/>
      <c r="V1630" s="99"/>
      <c r="W1630" s="99"/>
      <c r="X1630" s="99"/>
      <c r="Y1630" s="99"/>
    </row>
    <row r="1631" ht="15.75" customHeight="1">
      <c r="A1631" s="100"/>
      <c r="B1631" s="100"/>
      <c r="C1631" s="100"/>
      <c r="D1631" s="100"/>
      <c r="E1631" s="100"/>
      <c r="F1631" s="102"/>
      <c r="G1631" s="100"/>
      <c r="H1631" s="100"/>
      <c r="I1631" s="103"/>
      <c r="J1631" s="103"/>
      <c r="K1631" s="100"/>
      <c r="L1631" s="100"/>
      <c r="M1631" s="100"/>
      <c r="N1631" s="100"/>
      <c r="O1631" s="99"/>
      <c r="P1631" s="99"/>
      <c r="Q1631" s="99"/>
      <c r="R1631" s="99"/>
      <c r="S1631" s="99"/>
      <c r="T1631" s="99"/>
      <c r="U1631" s="99"/>
      <c r="V1631" s="99"/>
      <c r="W1631" s="99"/>
      <c r="X1631" s="99"/>
      <c r="Y1631" s="99"/>
    </row>
    <row r="1632" ht="15.75" customHeight="1">
      <c r="A1632" s="100"/>
      <c r="B1632" s="100"/>
      <c r="C1632" s="100"/>
      <c r="D1632" s="100"/>
      <c r="E1632" s="100"/>
      <c r="F1632" s="102"/>
      <c r="G1632" s="100"/>
      <c r="H1632" s="100"/>
      <c r="I1632" s="103"/>
      <c r="J1632" s="103"/>
      <c r="K1632" s="100"/>
      <c r="L1632" s="100"/>
      <c r="M1632" s="100"/>
      <c r="N1632" s="100"/>
      <c r="O1632" s="99"/>
      <c r="P1632" s="99"/>
      <c r="Q1632" s="99"/>
      <c r="R1632" s="99"/>
      <c r="S1632" s="99"/>
      <c r="T1632" s="99"/>
      <c r="U1632" s="99"/>
      <c r="V1632" s="99"/>
      <c r="W1632" s="99"/>
      <c r="X1632" s="99"/>
      <c r="Y1632" s="99"/>
    </row>
    <row r="1633" ht="15.75" customHeight="1">
      <c r="A1633" s="100"/>
      <c r="B1633" s="100"/>
      <c r="C1633" s="100"/>
      <c r="D1633" s="100"/>
      <c r="E1633" s="100"/>
      <c r="F1633" s="102"/>
      <c r="G1633" s="100"/>
      <c r="H1633" s="100"/>
      <c r="I1633" s="103"/>
      <c r="J1633" s="103"/>
      <c r="K1633" s="100"/>
      <c r="L1633" s="100"/>
      <c r="M1633" s="100"/>
      <c r="N1633" s="100"/>
      <c r="O1633" s="99"/>
      <c r="P1633" s="99"/>
      <c r="Q1633" s="99"/>
      <c r="R1633" s="99"/>
      <c r="S1633" s="99"/>
      <c r="T1633" s="99"/>
      <c r="U1633" s="99"/>
      <c r="V1633" s="99"/>
      <c r="W1633" s="99"/>
      <c r="X1633" s="99"/>
      <c r="Y1633" s="99"/>
    </row>
    <row r="1634" ht="15.75" customHeight="1">
      <c r="A1634" s="100"/>
      <c r="B1634" s="100"/>
      <c r="C1634" s="100"/>
      <c r="D1634" s="100"/>
      <c r="E1634" s="100"/>
      <c r="F1634" s="102"/>
      <c r="G1634" s="100"/>
      <c r="H1634" s="100"/>
      <c r="I1634" s="103"/>
      <c r="J1634" s="103"/>
      <c r="K1634" s="100"/>
      <c r="L1634" s="100"/>
      <c r="M1634" s="100"/>
      <c r="N1634" s="100"/>
      <c r="O1634" s="99"/>
      <c r="P1634" s="99"/>
      <c r="Q1634" s="99"/>
      <c r="R1634" s="99"/>
      <c r="S1634" s="99"/>
      <c r="T1634" s="99"/>
      <c r="U1634" s="99"/>
      <c r="V1634" s="99"/>
      <c r="W1634" s="99"/>
      <c r="X1634" s="99"/>
      <c r="Y1634" s="99"/>
    </row>
    <row r="1635" ht="15.75" customHeight="1">
      <c r="A1635" s="100"/>
      <c r="B1635" s="100"/>
      <c r="C1635" s="100"/>
      <c r="D1635" s="100"/>
      <c r="E1635" s="100"/>
      <c r="F1635" s="102"/>
      <c r="G1635" s="100"/>
      <c r="H1635" s="100"/>
      <c r="I1635" s="103"/>
      <c r="J1635" s="103"/>
      <c r="K1635" s="100"/>
      <c r="L1635" s="100"/>
      <c r="M1635" s="100"/>
      <c r="N1635" s="100"/>
      <c r="O1635" s="99"/>
      <c r="P1635" s="99"/>
      <c r="Q1635" s="99"/>
      <c r="R1635" s="99"/>
      <c r="S1635" s="99"/>
      <c r="T1635" s="99"/>
      <c r="U1635" s="99"/>
      <c r="V1635" s="99"/>
      <c r="W1635" s="99"/>
      <c r="X1635" s="99"/>
      <c r="Y1635" s="99"/>
    </row>
    <row r="1636" ht="15.75" customHeight="1">
      <c r="A1636" s="100"/>
      <c r="B1636" s="100"/>
      <c r="C1636" s="100"/>
      <c r="D1636" s="100"/>
      <c r="E1636" s="100"/>
      <c r="F1636" s="102"/>
      <c r="G1636" s="100"/>
      <c r="H1636" s="100"/>
      <c r="I1636" s="103"/>
      <c r="J1636" s="103"/>
      <c r="K1636" s="100"/>
      <c r="L1636" s="100"/>
      <c r="M1636" s="100"/>
      <c r="N1636" s="100"/>
      <c r="O1636" s="99"/>
      <c r="P1636" s="99"/>
      <c r="Q1636" s="99"/>
      <c r="R1636" s="99"/>
      <c r="S1636" s="99"/>
      <c r="T1636" s="99"/>
      <c r="U1636" s="99"/>
      <c r="V1636" s="99"/>
      <c r="W1636" s="99"/>
      <c r="X1636" s="99"/>
      <c r="Y1636" s="99"/>
    </row>
    <row r="1637" ht="15.75" customHeight="1">
      <c r="A1637" s="100"/>
      <c r="B1637" s="100"/>
      <c r="C1637" s="100"/>
      <c r="D1637" s="100"/>
      <c r="E1637" s="100"/>
      <c r="F1637" s="102"/>
      <c r="G1637" s="100"/>
      <c r="H1637" s="100"/>
      <c r="I1637" s="103"/>
      <c r="J1637" s="103"/>
      <c r="K1637" s="100"/>
      <c r="L1637" s="100"/>
      <c r="M1637" s="100"/>
      <c r="N1637" s="100"/>
      <c r="O1637" s="99"/>
      <c r="P1637" s="99"/>
      <c r="Q1637" s="99"/>
      <c r="R1637" s="99"/>
      <c r="S1637" s="99"/>
      <c r="T1637" s="99"/>
      <c r="U1637" s="99"/>
      <c r="V1637" s="99"/>
      <c r="W1637" s="99"/>
      <c r="X1637" s="99"/>
      <c r="Y1637" s="99"/>
    </row>
    <row r="1638" ht="15.75" customHeight="1">
      <c r="A1638" s="100"/>
      <c r="B1638" s="100"/>
      <c r="C1638" s="100"/>
      <c r="D1638" s="100"/>
      <c r="E1638" s="100"/>
      <c r="F1638" s="102"/>
      <c r="G1638" s="100"/>
      <c r="H1638" s="100"/>
      <c r="I1638" s="103"/>
      <c r="J1638" s="103"/>
      <c r="K1638" s="100"/>
      <c r="L1638" s="100"/>
      <c r="M1638" s="100"/>
      <c r="N1638" s="100"/>
      <c r="O1638" s="99"/>
      <c r="P1638" s="99"/>
      <c r="Q1638" s="99"/>
      <c r="R1638" s="99"/>
      <c r="S1638" s="99"/>
      <c r="T1638" s="99"/>
      <c r="U1638" s="99"/>
      <c r="V1638" s="99"/>
      <c r="W1638" s="99"/>
      <c r="X1638" s="99"/>
      <c r="Y1638" s="99"/>
    </row>
    <row r="1639" ht="15.75" customHeight="1">
      <c r="A1639" s="100"/>
      <c r="B1639" s="100"/>
      <c r="C1639" s="100"/>
      <c r="D1639" s="100"/>
      <c r="E1639" s="100"/>
      <c r="F1639" s="102"/>
      <c r="G1639" s="100"/>
      <c r="H1639" s="100"/>
      <c r="I1639" s="103"/>
      <c r="J1639" s="103"/>
      <c r="K1639" s="100"/>
      <c r="L1639" s="100"/>
      <c r="M1639" s="100"/>
      <c r="N1639" s="100"/>
      <c r="O1639" s="99"/>
      <c r="P1639" s="99"/>
      <c r="Q1639" s="99"/>
      <c r="R1639" s="99"/>
      <c r="S1639" s="99"/>
      <c r="T1639" s="99"/>
      <c r="U1639" s="99"/>
      <c r="V1639" s="99"/>
      <c r="W1639" s="99"/>
      <c r="X1639" s="99"/>
      <c r="Y1639" s="99"/>
    </row>
    <row r="1640" ht="15.75" customHeight="1">
      <c r="A1640" s="100"/>
      <c r="B1640" s="100"/>
      <c r="C1640" s="100"/>
      <c r="D1640" s="100"/>
      <c r="E1640" s="100"/>
      <c r="F1640" s="102"/>
      <c r="G1640" s="100"/>
      <c r="H1640" s="100"/>
      <c r="I1640" s="103"/>
      <c r="J1640" s="103"/>
      <c r="K1640" s="100"/>
      <c r="L1640" s="100"/>
      <c r="M1640" s="100"/>
      <c r="N1640" s="100"/>
      <c r="O1640" s="99"/>
      <c r="P1640" s="99"/>
      <c r="Q1640" s="99"/>
      <c r="R1640" s="99"/>
      <c r="S1640" s="99"/>
      <c r="T1640" s="99"/>
      <c r="U1640" s="99"/>
      <c r="V1640" s="99"/>
      <c r="W1640" s="99"/>
      <c r="X1640" s="99"/>
      <c r="Y1640" s="99"/>
    </row>
    <row r="1641" ht="15.75" customHeight="1">
      <c r="A1641" s="100"/>
      <c r="B1641" s="100"/>
      <c r="C1641" s="100"/>
      <c r="D1641" s="100"/>
      <c r="E1641" s="100"/>
      <c r="F1641" s="102"/>
      <c r="G1641" s="100"/>
      <c r="H1641" s="100"/>
      <c r="I1641" s="103"/>
      <c r="J1641" s="103"/>
      <c r="K1641" s="100"/>
      <c r="L1641" s="100"/>
      <c r="M1641" s="100"/>
      <c r="N1641" s="100"/>
      <c r="O1641" s="99"/>
      <c r="P1641" s="99"/>
      <c r="Q1641" s="99"/>
      <c r="R1641" s="99"/>
      <c r="S1641" s="99"/>
      <c r="T1641" s="99"/>
      <c r="U1641" s="99"/>
      <c r="V1641" s="99"/>
      <c r="W1641" s="99"/>
      <c r="X1641" s="99"/>
      <c r="Y1641" s="99"/>
    </row>
    <row r="1642" ht="15.75" customHeight="1">
      <c r="A1642" s="100"/>
      <c r="B1642" s="100"/>
      <c r="C1642" s="100"/>
      <c r="D1642" s="100"/>
      <c r="E1642" s="100"/>
      <c r="F1642" s="102"/>
      <c r="G1642" s="100"/>
      <c r="H1642" s="100"/>
      <c r="I1642" s="103"/>
      <c r="J1642" s="103"/>
      <c r="K1642" s="100"/>
      <c r="L1642" s="100"/>
      <c r="M1642" s="100"/>
      <c r="N1642" s="100"/>
      <c r="O1642" s="99"/>
      <c r="P1642" s="99"/>
      <c r="Q1642" s="99"/>
      <c r="R1642" s="99"/>
      <c r="S1642" s="99"/>
      <c r="T1642" s="99"/>
      <c r="U1642" s="99"/>
      <c r="V1642" s="99"/>
      <c r="W1642" s="99"/>
      <c r="X1642" s="99"/>
      <c r="Y1642" s="99"/>
    </row>
    <row r="1643" ht="15.75" customHeight="1">
      <c r="A1643" s="100"/>
      <c r="B1643" s="100"/>
      <c r="C1643" s="100"/>
      <c r="D1643" s="100"/>
      <c r="E1643" s="100"/>
      <c r="F1643" s="102"/>
      <c r="G1643" s="100"/>
      <c r="H1643" s="100"/>
      <c r="I1643" s="103"/>
      <c r="J1643" s="103"/>
      <c r="K1643" s="100"/>
      <c r="L1643" s="100"/>
      <c r="M1643" s="100"/>
      <c r="N1643" s="100"/>
      <c r="O1643" s="99"/>
      <c r="P1643" s="99"/>
      <c r="Q1643" s="99"/>
      <c r="R1643" s="99"/>
      <c r="S1643" s="99"/>
      <c r="T1643" s="99"/>
      <c r="U1643" s="99"/>
      <c r="V1643" s="99"/>
      <c r="W1643" s="99"/>
      <c r="X1643" s="99"/>
      <c r="Y1643" s="99"/>
    </row>
    <row r="1644" ht="15.75" customHeight="1">
      <c r="A1644" s="100"/>
      <c r="B1644" s="100"/>
      <c r="C1644" s="100"/>
      <c r="D1644" s="100"/>
      <c r="E1644" s="100"/>
      <c r="F1644" s="102"/>
      <c r="G1644" s="100"/>
      <c r="H1644" s="100"/>
      <c r="I1644" s="103"/>
      <c r="J1644" s="103"/>
      <c r="K1644" s="100"/>
      <c r="L1644" s="100"/>
      <c r="M1644" s="100"/>
      <c r="N1644" s="100"/>
      <c r="O1644" s="99"/>
      <c r="P1644" s="99"/>
      <c r="Q1644" s="99"/>
      <c r="R1644" s="99"/>
      <c r="S1644" s="99"/>
      <c r="T1644" s="99"/>
      <c r="U1644" s="99"/>
      <c r="V1644" s="99"/>
      <c r="W1644" s="99"/>
      <c r="X1644" s="99"/>
      <c r="Y1644" s="99"/>
    </row>
    <row r="1645" ht="15.75" customHeight="1">
      <c r="A1645" s="100"/>
      <c r="B1645" s="100"/>
      <c r="C1645" s="100"/>
      <c r="D1645" s="100"/>
      <c r="E1645" s="100"/>
      <c r="F1645" s="102"/>
      <c r="G1645" s="100"/>
      <c r="H1645" s="100"/>
      <c r="I1645" s="103"/>
      <c r="J1645" s="103"/>
      <c r="K1645" s="100"/>
      <c r="L1645" s="100"/>
      <c r="M1645" s="100"/>
      <c r="N1645" s="100"/>
      <c r="O1645" s="99"/>
      <c r="P1645" s="99"/>
      <c r="Q1645" s="99"/>
      <c r="R1645" s="99"/>
      <c r="S1645" s="99"/>
      <c r="T1645" s="99"/>
      <c r="U1645" s="99"/>
      <c r="V1645" s="99"/>
      <c r="W1645" s="99"/>
      <c r="X1645" s="99"/>
      <c r="Y1645" s="99"/>
    </row>
    <row r="1646" ht="15.75" customHeight="1">
      <c r="A1646" s="100"/>
      <c r="B1646" s="100"/>
      <c r="C1646" s="100"/>
      <c r="D1646" s="100"/>
      <c r="E1646" s="100"/>
      <c r="F1646" s="102"/>
      <c r="G1646" s="100"/>
      <c r="H1646" s="100"/>
      <c r="I1646" s="103"/>
      <c r="J1646" s="103"/>
      <c r="K1646" s="100"/>
      <c r="L1646" s="100"/>
      <c r="M1646" s="100"/>
      <c r="N1646" s="100"/>
      <c r="O1646" s="99"/>
      <c r="P1646" s="99"/>
      <c r="Q1646" s="99"/>
      <c r="R1646" s="99"/>
      <c r="S1646" s="99"/>
      <c r="T1646" s="99"/>
      <c r="U1646" s="99"/>
      <c r="V1646" s="99"/>
      <c r="W1646" s="99"/>
      <c r="X1646" s="99"/>
      <c r="Y1646" s="99"/>
    </row>
    <row r="1647" ht="15.75" customHeight="1">
      <c r="A1647" s="100"/>
      <c r="B1647" s="100"/>
      <c r="C1647" s="100"/>
      <c r="D1647" s="100"/>
      <c r="E1647" s="100"/>
      <c r="F1647" s="102"/>
      <c r="G1647" s="100"/>
      <c r="H1647" s="100"/>
      <c r="I1647" s="103"/>
      <c r="J1647" s="103"/>
      <c r="K1647" s="100"/>
      <c r="L1647" s="100"/>
      <c r="M1647" s="100"/>
      <c r="N1647" s="100"/>
      <c r="O1647" s="99"/>
      <c r="P1647" s="99"/>
      <c r="Q1647" s="99"/>
      <c r="R1647" s="99"/>
      <c r="S1647" s="99"/>
      <c r="T1647" s="99"/>
      <c r="U1647" s="99"/>
      <c r="V1647" s="99"/>
      <c r="W1647" s="99"/>
      <c r="X1647" s="99"/>
      <c r="Y1647" s="99"/>
    </row>
    <row r="1648" ht="15.75" customHeight="1">
      <c r="A1648" s="100"/>
      <c r="B1648" s="100"/>
      <c r="C1648" s="100"/>
      <c r="D1648" s="100"/>
      <c r="E1648" s="100"/>
      <c r="F1648" s="102"/>
      <c r="G1648" s="100"/>
      <c r="H1648" s="100"/>
      <c r="I1648" s="103"/>
      <c r="J1648" s="103"/>
      <c r="K1648" s="100"/>
      <c r="L1648" s="100"/>
      <c r="M1648" s="100"/>
      <c r="N1648" s="100"/>
      <c r="O1648" s="99"/>
      <c r="P1648" s="99"/>
      <c r="Q1648" s="99"/>
      <c r="R1648" s="99"/>
      <c r="S1648" s="99"/>
      <c r="T1648" s="99"/>
      <c r="U1648" s="99"/>
      <c r="V1648" s="99"/>
      <c r="W1648" s="99"/>
      <c r="X1648" s="99"/>
      <c r="Y1648" s="99"/>
    </row>
    <row r="1649" ht="15.75" customHeight="1">
      <c r="A1649" s="100"/>
      <c r="B1649" s="100"/>
      <c r="C1649" s="100"/>
      <c r="D1649" s="100"/>
      <c r="E1649" s="100"/>
      <c r="F1649" s="102"/>
      <c r="G1649" s="100"/>
      <c r="H1649" s="100"/>
      <c r="I1649" s="103"/>
      <c r="J1649" s="103"/>
      <c r="K1649" s="100"/>
      <c r="L1649" s="100"/>
      <c r="M1649" s="100"/>
      <c r="N1649" s="100"/>
      <c r="O1649" s="99"/>
      <c r="P1649" s="99"/>
      <c r="Q1649" s="99"/>
      <c r="R1649" s="99"/>
      <c r="S1649" s="99"/>
      <c r="T1649" s="99"/>
      <c r="U1649" s="99"/>
      <c r="V1649" s="99"/>
      <c r="W1649" s="99"/>
      <c r="X1649" s="99"/>
      <c r="Y1649" s="99"/>
    </row>
    <row r="1650" ht="15.75" customHeight="1">
      <c r="A1650" s="100"/>
      <c r="B1650" s="100"/>
      <c r="C1650" s="100"/>
      <c r="D1650" s="100"/>
      <c r="E1650" s="100"/>
      <c r="F1650" s="102"/>
      <c r="G1650" s="100"/>
      <c r="H1650" s="100"/>
      <c r="I1650" s="103"/>
      <c r="J1650" s="103"/>
      <c r="K1650" s="100"/>
      <c r="L1650" s="100"/>
      <c r="M1650" s="100"/>
      <c r="N1650" s="100"/>
      <c r="O1650" s="99"/>
      <c r="P1650" s="99"/>
      <c r="Q1650" s="99"/>
      <c r="R1650" s="99"/>
      <c r="S1650" s="99"/>
      <c r="T1650" s="99"/>
      <c r="U1650" s="99"/>
      <c r="V1650" s="99"/>
      <c r="W1650" s="99"/>
      <c r="X1650" s="99"/>
      <c r="Y1650" s="99"/>
    </row>
    <row r="1651" ht="15.75" customHeight="1">
      <c r="A1651" s="100"/>
      <c r="B1651" s="100"/>
      <c r="C1651" s="100"/>
      <c r="D1651" s="100"/>
      <c r="E1651" s="100"/>
      <c r="F1651" s="102"/>
      <c r="G1651" s="100"/>
      <c r="H1651" s="100"/>
      <c r="I1651" s="103"/>
      <c r="J1651" s="103"/>
      <c r="K1651" s="100"/>
      <c r="L1651" s="100"/>
      <c r="M1651" s="100"/>
      <c r="N1651" s="100"/>
      <c r="O1651" s="99"/>
      <c r="P1651" s="99"/>
      <c r="Q1651" s="99"/>
      <c r="R1651" s="99"/>
      <c r="S1651" s="99"/>
      <c r="T1651" s="99"/>
      <c r="U1651" s="99"/>
      <c r="V1651" s="99"/>
      <c r="W1651" s="99"/>
      <c r="X1651" s="99"/>
      <c r="Y1651" s="99"/>
    </row>
    <row r="1652" ht="15.75" customHeight="1">
      <c r="A1652" s="100"/>
      <c r="B1652" s="100"/>
      <c r="C1652" s="100"/>
      <c r="D1652" s="100"/>
      <c r="E1652" s="100"/>
      <c r="F1652" s="102"/>
      <c r="G1652" s="100"/>
      <c r="H1652" s="100"/>
      <c r="I1652" s="103"/>
      <c r="J1652" s="103"/>
      <c r="K1652" s="100"/>
      <c r="L1652" s="100"/>
      <c r="M1652" s="100"/>
      <c r="N1652" s="100"/>
      <c r="O1652" s="99"/>
      <c r="P1652" s="99"/>
      <c r="Q1652" s="99"/>
      <c r="R1652" s="99"/>
      <c r="S1652" s="99"/>
      <c r="T1652" s="99"/>
      <c r="U1652" s="99"/>
      <c r="V1652" s="99"/>
      <c r="W1652" s="99"/>
      <c r="X1652" s="99"/>
      <c r="Y1652" s="99"/>
    </row>
    <row r="1653" ht="15.75" customHeight="1">
      <c r="A1653" s="100"/>
      <c r="B1653" s="100"/>
      <c r="C1653" s="100"/>
      <c r="D1653" s="100"/>
      <c r="E1653" s="100"/>
      <c r="F1653" s="102"/>
      <c r="G1653" s="100"/>
      <c r="H1653" s="100"/>
      <c r="I1653" s="103"/>
      <c r="J1653" s="103"/>
      <c r="K1653" s="100"/>
      <c r="L1653" s="100"/>
      <c r="M1653" s="100"/>
      <c r="N1653" s="100"/>
      <c r="O1653" s="99"/>
      <c r="P1653" s="99"/>
      <c r="Q1653" s="99"/>
      <c r="R1653" s="99"/>
      <c r="S1653" s="99"/>
      <c r="T1653" s="99"/>
      <c r="U1653" s="99"/>
      <c r="V1653" s="99"/>
      <c r="W1653" s="99"/>
      <c r="X1653" s="99"/>
      <c r="Y1653" s="99"/>
    </row>
    <row r="1654" ht="15.75" customHeight="1">
      <c r="A1654" s="100"/>
      <c r="B1654" s="100"/>
      <c r="C1654" s="100"/>
      <c r="D1654" s="100"/>
      <c r="E1654" s="100"/>
      <c r="F1654" s="102"/>
      <c r="G1654" s="100"/>
      <c r="H1654" s="100"/>
      <c r="I1654" s="103"/>
      <c r="J1654" s="103"/>
      <c r="K1654" s="100"/>
      <c r="L1654" s="100"/>
      <c r="M1654" s="100"/>
      <c r="N1654" s="100"/>
      <c r="O1654" s="99"/>
      <c r="P1654" s="99"/>
      <c r="Q1654" s="99"/>
      <c r="R1654" s="99"/>
      <c r="S1654" s="99"/>
      <c r="T1654" s="99"/>
      <c r="U1654" s="99"/>
      <c r="V1654" s="99"/>
      <c r="W1654" s="99"/>
      <c r="X1654" s="99"/>
      <c r="Y1654" s="99"/>
    </row>
    <row r="1655" ht="15.75" customHeight="1">
      <c r="A1655" s="100"/>
      <c r="B1655" s="100"/>
      <c r="C1655" s="100"/>
      <c r="D1655" s="100"/>
      <c r="E1655" s="100"/>
      <c r="F1655" s="102"/>
      <c r="G1655" s="100"/>
      <c r="H1655" s="100"/>
      <c r="I1655" s="103"/>
      <c r="J1655" s="103"/>
      <c r="K1655" s="100"/>
      <c r="L1655" s="100"/>
      <c r="M1655" s="100"/>
      <c r="N1655" s="100"/>
      <c r="O1655" s="99"/>
      <c r="P1655" s="99"/>
      <c r="Q1655" s="99"/>
      <c r="R1655" s="99"/>
      <c r="S1655" s="99"/>
      <c r="T1655" s="99"/>
      <c r="U1655" s="99"/>
      <c r="V1655" s="99"/>
      <c r="W1655" s="99"/>
      <c r="X1655" s="99"/>
      <c r="Y1655" s="99"/>
    </row>
    <row r="1656" ht="15.75" customHeight="1">
      <c r="A1656" s="100"/>
      <c r="B1656" s="100"/>
      <c r="C1656" s="100"/>
      <c r="D1656" s="100"/>
      <c r="E1656" s="100"/>
      <c r="F1656" s="102"/>
      <c r="G1656" s="100"/>
      <c r="H1656" s="100"/>
      <c r="I1656" s="103"/>
      <c r="J1656" s="103"/>
      <c r="K1656" s="100"/>
      <c r="L1656" s="100"/>
      <c r="M1656" s="100"/>
      <c r="N1656" s="100"/>
      <c r="O1656" s="99"/>
      <c r="P1656" s="99"/>
      <c r="Q1656" s="99"/>
      <c r="R1656" s="99"/>
      <c r="S1656" s="99"/>
      <c r="T1656" s="99"/>
      <c r="U1656" s="99"/>
      <c r="V1656" s="99"/>
      <c r="W1656" s="99"/>
      <c r="X1656" s="99"/>
      <c r="Y1656" s="99"/>
    </row>
    <row r="1657" ht="15.75" customHeight="1">
      <c r="A1657" s="100"/>
      <c r="B1657" s="100"/>
      <c r="C1657" s="100"/>
      <c r="D1657" s="100"/>
      <c r="E1657" s="100"/>
      <c r="F1657" s="102"/>
      <c r="G1657" s="100"/>
      <c r="H1657" s="100"/>
      <c r="I1657" s="103"/>
      <c r="J1657" s="103"/>
      <c r="K1657" s="100"/>
      <c r="L1657" s="100"/>
      <c r="M1657" s="100"/>
      <c r="N1657" s="100"/>
      <c r="O1657" s="99"/>
      <c r="P1657" s="99"/>
      <c r="Q1657" s="99"/>
      <c r="R1657" s="99"/>
      <c r="S1657" s="99"/>
      <c r="T1657" s="99"/>
      <c r="U1657" s="99"/>
      <c r="V1657" s="99"/>
      <c r="W1657" s="99"/>
      <c r="X1657" s="99"/>
      <c r="Y1657" s="99"/>
    </row>
    <row r="1658" ht="15.75" customHeight="1">
      <c r="A1658" s="100"/>
      <c r="B1658" s="100"/>
      <c r="C1658" s="100"/>
      <c r="D1658" s="100"/>
      <c r="E1658" s="100"/>
      <c r="F1658" s="102"/>
      <c r="G1658" s="100"/>
      <c r="H1658" s="100"/>
      <c r="I1658" s="103"/>
      <c r="J1658" s="103"/>
      <c r="K1658" s="100"/>
      <c r="L1658" s="100"/>
      <c r="M1658" s="100"/>
      <c r="N1658" s="100"/>
      <c r="O1658" s="99"/>
      <c r="P1658" s="99"/>
      <c r="Q1658" s="99"/>
      <c r="R1658" s="99"/>
      <c r="S1658" s="99"/>
      <c r="T1658" s="99"/>
      <c r="U1658" s="99"/>
      <c r="V1658" s="99"/>
      <c r="W1658" s="99"/>
      <c r="X1658" s="99"/>
      <c r="Y1658" s="99"/>
    </row>
    <row r="1659" ht="15.75" customHeight="1">
      <c r="A1659" s="100"/>
      <c r="B1659" s="100"/>
      <c r="C1659" s="100"/>
      <c r="D1659" s="100"/>
      <c r="E1659" s="100"/>
      <c r="F1659" s="102"/>
      <c r="G1659" s="100"/>
      <c r="H1659" s="100"/>
      <c r="I1659" s="103"/>
      <c r="J1659" s="103"/>
      <c r="K1659" s="100"/>
      <c r="L1659" s="100"/>
      <c r="M1659" s="100"/>
      <c r="N1659" s="100"/>
      <c r="O1659" s="99"/>
      <c r="P1659" s="99"/>
      <c r="Q1659" s="99"/>
      <c r="R1659" s="99"/>
      <c r="S1659" s="99"/>
      <c r="T1659" s="99"/>
      <c r="U1659" s="99"/>
      <c r="V1659" s="99"/>
      <c r="W1659" s="99"/>
      <c r="X1659" s="99"/>
      <c r="Y1659" s="99"/>
    </row>
    <row r="1660" ht="15.75" customHeight="1">
      <c r="A1660" s="100"/>
      <c r="B1660" s="100"/>
      <c r="C1660" s="100"/>
      <c r="D1660" s="100"/>
      <c r="E1660" s="100"/>
      <c r="F1660" s="102"/>
      <c r="G1660" s="100"/>
      <c r="H1660" s="100"/>
      <c r="I1660" s="103"/>
      <c r="J1660" s="103"/>
      <c r="K1660" s="100"/>
      <c r="L1660" s="100"/>
      <c r="M1660" s="100"/>
      <c r="N1660" s="100"/>
      <c r="O1660" s="99"/>
      <c r="P1660" s="99"/>
      <c r="Q1660" s="99"/>
      <c r="R1660" s="99"/>
      <c r="S1660" s="99"/>
      <c r="T1660" s="99"/>
      <c r="U1660" s="99"/>
      <c r="V1660" s="99"/>
      <c r="W1660" s="99"/>
      <c r="X1660" s="99"/>
      <c r="Y1660" s="99"/>
    </row>
    <row r="1661" ht="15.75" customHeight="1">
      <c r="A1661" s="100"/>
      <c r="B1661" s="100"/>
      <c r="C1661" s="100"/>
      <c r="D1661" s="100"/>
      <c r="E1661" s="100"/>
      <c r="F1661" s="102"/>
      <c r="G1661" s="100"/>
      <c r="H1661" s="100"/>
      <c r="I1661" s="103"/>
      <c r="J1661" s="103"/>
      <c r="K1661" s="100"/>
      <c r="L1661" s="100"/>
      <c r="M1661" s="100"/>
      <c r="N1661" s="100"/>
      <c r="O1661" s="99"/>
      <c r="P1661" s="99"/>
      <c r="Q1661" s="99"/>
      <c r="R1661" s="99"/>
      <c r="S1661" s="99"/>
      <c r="T1661" s="99"/>
      <c r="U1661" s="99"/>
      <c r="V1661" s="99"/>
      <c r="W1661" s="99"/>
      <c r="X1661" s="99"/>
      <c r="Y1661" s="99"/>
    </row>
    <row r="1662" ht="15.75" customHeight="1">
      <c r="A1662" s="100"/>
      <c r="B1662" s="100"/>
      <c r="C1662" s="100"/>
      <c r="D1662" s="100"/>
      <c r="E1662" s="100"/>
      <c r="F1662" s="102"/>
      <c r="G1662" s="100"/>
      <c r="H1662" s="100"/>
      <c r="I1662" s="103"/>
      <c r="J1662" s="103"/>
      <c r="K1662" s="100"/>
      <c r="L1662" s="100"/>
      <c r="M1662" s="100"/>
      <c r="N1662" s="100"/>
      <c r="O1662" s="99"/>
      <c r="P1662" s="99"/>
      <c r="Q1662" s="99"/>
      <c r="R1662" s="99"/>
      <c r="S1662" s="99"/>
      <c r="T1662" s="99"/>
      <c r="U1662" s="99"/>
      <c r="V1662" s="99"/>
      <c r="W1662" s="99"/>
      <c r="X1662" s="99"/>
      <c r="Y1662" s="99"/>
    </row>
    <row r="1663" ht="15.75" customHeight="1">
      <c r="A1663" s="100"/>
      <c r="B1663" s="100"/>
      <c r="C1663" s="100"/>
      <c r="D1663" s="100"/>
      <c r="E1663" s="100"/>
      <c r="F1663" s="102"/>
      <c r="G1663" s="100"/>
      <c r="H1663" s="100"/>
      <c r="I1663" s="103"/>
      <c r="J1663" s="103"/>
      <c r="K1663" s="100"/>
      <c r="L1663" s="100"/>
      <c r="M1663" s="100"/>
      <c r="N1663" s="100"/>
      <c r="O1663" s="99"/>
      <c r="P1663" s="99"/>
      <c r="Q1663" s="99"/>
      <c r="R1663" s="99"/>
      <c r="S1663" s="99"/>
      <c r="T1663" s="99"/>
      <c r="U1663" s="99"/>
      <c r="V1663" s="99"/>
      <c r="W1663" s="99"/>
      <c r="X1663" s="99"/>
      <c r="Y1663" s="99"/>
    </row>
    <row r="1664" ht="15.75" customHeight="1">
      <c r="A1664" s="100"/>
      <c r="B1664" s="100"/>
      <c r="C1664" s="100"/>
      <c r="D1664" s="100"/>
      <c r="E1664" s="100"/>
      <c r="F1664" s="102"/>
      <c r="G1664" s="100"/>
      <c r="H1664" s="100"/>
      <c r="I1664" s="103"/>
      <c r="J1664" s="103"/>
      <c r="K1664" s="100"/>
      <c r="L1664" s="100"/>
      <c r="M1664" s="100"/>
      <c r="N1664" s="100"/>
      <c r="O1664" s="99"/>
      <c r="P1664" s="99"/>
      <c r="Q1664" s="99"/>
      <c r="R1664" s="99"/>
      <c r="S1664" s="99"/>
      <c r="T1664" s="99"/>
      <c r="U1664" s="99"/>
      <c r="V1664" s="99"/>
      <c r="W1664" s="99"/>
      <c r="X1664" s="99"/>
      <c r="Y1664" s="99"/>
    </row>
    <row r="1665" ht="15.75" customHeight="1">
      <c r="A1665" s="100"/>
      <c r="B1665" s="100"/>
      <c r="C1665" s="100"/>
      <c r="D1665" s="100"/>
      <c r="E1665" s="100"/>
      <c r="F1665" s="102"/>
      <c r="G1665" s="100"/>
      <c r="H1665" s="100"/>
      <c r="I1665" s="103"/>
      <c r="J1665" s="103"/>
      <c r="K1665" s="100"/>
      <c r="L1665" s="100"/>
      <c r="M1665" s="100"/>
      <c r="N1665" s="100"/>
      <c r="O1665" s="99"/>
      <c r="P1665" s="99"/>
      <c r="Q1665" s="99"/>
      <c r="R1665" s="99"/>
      <c r="S1665" s="99"/>
      <c r="T1665" s="99"/>
      <c r="U1665" s="99"/>
      <c r="V1665" s="99"/>
      <c r="W1665" s="99"/>
      <c r="X1665" s="99"/>
      <c r="Y1665" s="99"/>
    </row>
    <row r="1666" ht="15.75" customHeight="1">
      <c r="A1666" s="100"/>
      <c r="B1666" s="100"/>
      <c r="C1666" s="100"/>
      <c r="D1666" s="100"/>
      <c r="E1666" s="100"/>
      <c r="F1666" s="102"/>
      <c r="G1666" s="100"/>
      <c r="H1666" s="100"/>
      <c r="I1666" s="103"/>
      <c r="J1666" s="103"/>
      <c r="K1666" s="100"/>
      <c r="L1666" s="100"/>
      <c r="M1666" s="100"/>
      <c r="N1666" s="100"/>
      <c r="O1666" s="99"/>
      <c r="P1666" s="99"/>
      <c r="Q1666" s="99"/>
      <c r="R1666" s="99"/>
      <c r="S1666" s="99"/>
      <c r="T1666" s="99"/>
      <c r="U1666" s="99"/>
      <c r="V1666" s="99"/>
      <c r="W1666" s="99"/>
      <c r="X1666" s="99"/>
      <c r="Y1666" s="99"/>
    </row>
    <row r="1667" ht="15.75" customHeight="1">
      <c r="A1667" s="100"/>
      <c r="B1667" s="100"/>
      <c r="C1667" s="100"/>
      <c r="D1667" s="100"/>
      <c r="E1667" s="100"/>
      <c r="F1667" s="102"/>
      <c r="G1667" s="100"/>
      <c r="H1667" s="100"/>
      <c r="I1667" s="103"/>
      <c r="J1667" s="103"/>
      <c r="K1667" s="100"/>
      <c r="L1667" s="100"/>
      <c r="M1667" s="100"/>
      <c r="N1667" s="100"/>
      <c r="O1667" s="99"/>
      <c r="P1667" s="99"/>
      <c r="Q1667" s="99"/>
      <c r="R1667" s="99"/>
      <c r="S1667" s="99"/>
      <c r="T1667" s="99"/>
      <c r="U1667" s="99"/>
      <c r="V1667" s="99"/>
      <c r="W1667" s="99"/>
      <c r="X1667" s="99"/>
      <c r="Y1667" s="99"/>
    </row>
    <row r="1668" ht="15.75" customHeight="1">
      <c r="A1668" s="100"/>
      <c r="B1668" s="100"/>
      <c r="C1668" s="100"/>
      <c r="D1668" s="100"/>
      <c r="E1668" s="100"/>
      <c r="F1668" s="102"/>
      <c r="G1668" s="100"/>
      <c r="H1668" s="100"/>
      <c r="I1668" s="103"/>
      <c r="J1668" s="103"/>
      <c r="K1668" s="100"/>
      <c r="L1668" s="100"/>
      <c r="M1668" s="100"/>
      <c r="N1668" s="100"/>
      <c r="O1668" s="99"/>
      <c r="P1668" s="99"/>
      <c r="Q1668" s="99"/>
      <c r="R1668" s="99"/>
      <c r="S1668" s="99"/>
      <c r="T1668" s="99"/>
      <c r="U1668" s="99"/>
      <c r="V1668" s="99"/>
      <c r="W1668" s="99"/>
      <c r="X1668" s="99"/>
      <c r="Y1668" s="99"/>
    </row>
    <row r="1669" ht="15.75" customHeight="1">
      <c r="A1669" s="100"/>
      <c r="B1669" s="100"/>
      <c r="C1669" s="100"/>
      <c r="D1669" s="100"/>
      <c r="E1669" s="100"/>
      <c r="F1669" s="102"/>
      <c r="G1669" s="100"/>
      <c r="H1669" s="100"/>
      <c r="I1669" s="103"/>
      <c r="J1669" s="103"/>
      <c r="K1669" s="100"/>
      <c r="L1669" s="100"/>
      <c r="M1669" s="100"/>
      <c r="N1669" s="100"/>
      <c r="O1669" s="99"/>
      <c r="P1669" s="99"/>
      <c r="Q1669" s="99"/>
      <c r="R1669" s="99"/>
      <c r="S1669" s="99"/>
      <c r="T1669" s="99"/>
      <c r="U1669" s="99"/>
      <c r="V1669" s="99"/>
      <c r="W1669" s="99"/>
      <c r="X1669" s="99"/>
      <c r="Y1669" s="99"/>
    </row>
    <row r="1670" ht="15.75" customHeight="1">
      <c r="A1670" s="100"/>
      <c r="B1670" s="100"/>
      <c r="C1670" s="100"/>
      <c r="D1670" s="100"/>
      <c r="E1670" s="100"/>
      <c r="F1670" s="102"/>
      <c r="G1670" s="100"/>
      <c r="H1670" s="100"/>
      <c r="I1670" s="103"/>
      <c r="J1670" s="103"/>
      <c r="K1670" s="100"/>
      <c r="L1670" s="100"/>
      <c r="M1670" s="100"/>
      <c r="N1670" s="100"/>
      <c r="O1670" s="99"/>
      <c r="P1670" s="99"/>
      <c r="Q1670" s="99"/>
      <c r="R1670" s="99"/>
      <c r="S1670" s="99"/>
      <c r="T1670" s="99"/>
      <c r="U1670" s="99"/>
      <c r="V1670" s="99"/>
      <c r="W1670" s="99"/>
      <c r="X1670" s="99"/>
      <c r="Y1670" s="99"/>
    </row>
    <row r="1671" ht="15.75" customHeight="1">
      <c r="A1671" s="100"/>
      <c r="B1671" s="100"/>
      <c r="C1671" s="100"/>
      <c r="D1671" s="100"/>
      <c r="E1671" s="100"/>
      <c r="F1671" s="102"/>
      <c r="G1671" s="100"/>
      <c r="H1671" s="100"/>
      <c r="I1671" s="103"/>
      <c r="J1671" s="103"/>
      <c r="K1671" s="100"/>
      <c r="L1671" s="100"/>
      <c r="M1671" s="100"/>
      <c r="N1671" s="100"/>
      <c r="O1671" s="99"/>
      <c r="P1671" s="99"/>
      <c r="Q1671" s="99"/>
      <c r="R1671" s="99"/>
      <c r="S1671" s="99"/>
      <c r="T1671" s="99"/>
      <c r="U1671" s="99"/>
      <c r="V1671" s="99"/>
      <c r="W1671" s="99"/>
      <c r="X1671" s="99"/>
      <c r="Y1671" s="99"/>
    </row>
    <row r="1672" ht="15.75" customHeight="1">
      <c r="A1672" s="100"/>
      <c r="B1672" s="100"/>
      <c r="C1672" s="100"/>
      <c r="D1672" s="100"/>
      <c r="E1672" s="100"/>
      <c r="F1672" s="102"/>
      <c r="G1672" s="100"/>
      <c r="H1672" s="100"/>
      <c r="I1672" s="103"/>
      <c r="J1672" s="103"/>
      <c r="K1672" s="100"/>
      <c r="L1672" s="100"/>
      <c r="M1672" s="100"/>
      <c r="N1672" s="100"/>
      <c r="O1672" s="99"/>
      <c r="P1672" s="99"/>
      <c r="Q1672" s="99"/>
      <c r="R1672" s="99"/>
      <c r="S1672" s="99"/>
      <c r="T1672" s="99"/>
      <c r="U1672" s="99"/>
      <c r="V1672" s="99"/>
      <c r="W1672" s="99"/>
      <c r="X1672" s="99"/>
      <c r="Y1672" s="99"/>
    </row>
    <row r="1673" ht="15.75" customHeight="1">
      <c r="A1673" s="100"/>
      <c r="B1673" s="100"/>
      <c r="C1673" s="100"/>
      <c r="D1673" s="100"/>
      <c r="E1673" s="100"/>
      <c r="F1673" s="102"/>
      <c r="G1673" s="100"/>
      <c r="H1673" s="100"/>
      <c r="I1673" s="103"/>
      <c r="J1673" s="103"/>
      <c r="K1673" s="100"/>
      <c r="L1673" s="100"/>
      <c r="M1673" s="100"/>
      <c r="N1673" s="100"/>
      <c r="O1673" s="99"/>
      <c r="P1673" s="99"/>
      <c r="Q1673" s="99"/>
      <c r="R1673" s="99"/>
      <c r="S1673" s="99"/>
      <c r="T1673" s="99"/>
      <c r="U1673" s="99"/>
      <c r="V1673" s="99"/>
      <c r="W1673" s="99"/>
      <c r="X1673" s="99"/>
      <c r="Y1673" s="99"/>
    </row>
    <row r="1674" ht="15.75" customHeight="1">
      <c r="A1674" s="100"/>
      <c r="B1674" s="100"/>
      <c r="C1674" s="100"/>
      <c r="D1674" s="100"/>
      <c r="E1674" s="100"/>
      <c r="F1674" s="102"/>
      <c r="G1674" s="100"/>
      <c r="H1674" s="100"/>
      <c r="I1674" s="103"/>
      <c r="J1674" s="103"/>
      <c r="K1674" s="100"/>
      <c r="L1674" s="100"/>
      <c r="M1674" s="100"/>
      <c r="N1674" s="100"/>
      <c r="O1674" s="99"/>
      <c r="P1674" s="99"/>
      <c r="Q1674" s="99"/>
      <c r="R1674" s="99"/>
      <c r="S1674" s="99"/>
      <c r="T1674" s="99"/>
      <c r="U1674" s="99"/>
      <c r="V1674" s="99"/>
      <c r="W1674" s="99"/>
      <c r="X1674" s="99"/>
      <c r="Y1674" s="99"/>
    </row>
    <row r="1675" ht="15.75" customHeight="1">
      <c r="A1675" s="100"/>
      <c r="B1675" s="100"/>
      <c r="C1675" s="100"/>
      <c r="D1675" s="100"/>
      <c r="E1675" s="100"/>
      <c r="F1675" s="102"/>
      <c r="G1675" s="100"/>
      <c r="H1675" s="100"/>
      <c r="I1675" s="103"/>
      <c r="J1675" s="103"/>
      <c r="K1675" s="100"/>
      <c r="L1675" s="100"/>
      <c r="M1675" s="100"/>
      <c r="N1675" s="100"/>
      <c r="O1675" s="99"/>
      <c r="P1675" s="99"/>
      <c r="Q1675" s="99"/>
      <c r="R1675" s="99"/>
      <c r="S1675" s="99"/>
      <c r="T1675" s="99"/>
      <c r="U1675" s="99"/>
      <c r="V1675" s="99"/>
      <c r="W1675" s="99"/>
      <c r="X1675" s="99"/>
      <c r="Y1675" s="99"/>
    </row>
    <row r="1676" ht="15.75" customHeight="1">
      <c r="A1676" s="100"/>
      <c r="B1676" s="100"/>
      <c r="C1676" s="100"/>
      <c r="D1676" s="100"/>
      <c r="E1676" s="100"/>
      <c r="F1676" s="102"/>
      <c r="G1676" s="100"/>
      <c r="H1676" s="100"/>
      <c r="I1676" s="103"/>
      <c r="J1676" s="103"/>
      <c r="K1676" s="100"/>
      <c r="L1676" s="100"/>
      <c r="M1676" s="100"/>
      <c r="N1676" s="100"/>
      <c r="O1676" s="99"/>
      <c r="P1676" s="99"/>
      <c r="Q1676" s="99"/>
      <c r="R1676" s="99"/>
      <c r="S1676" s="99"/>
      <c r="T1676" s="99"/>
      <c r="U1676" s="99"/>
      <c r="V1676" s="99"/>
      <c r="W1676" s="99"/>
      <c r="X1676" s="99"/>
      <c r="Y1676" s="99"/>
    </row>
    <row r="1677" ht="15.75" customHeight="1">
      <c r="A1677" s="100"/>
      <c r="B1677" s="100"/>
      <c r="C1677" s="100"/>
      <c r="D1677" s="100"/>
      <c r="E1677" s="100"/>
      <c r="F1677" s="102"/>
      <c r="G1677" s="100"/>
      <c r="H1677" s="100"/>
      <c r="I1677" s="103"/>
      <c r="J1677" s="103"/>
      <c r="K1677" s="100"/>
      <c r="L1677" s="100"/>
      <c r="M1677" s="100"/>
      <c r="N1677" s="100"/>
      <c r="O1677" s="99"/>
      <c r="P1677" s="99"/>
      <c r="Q1677" s="99"/>
      <c r="R1677" s="99"/>
      <c r="S1677" s="99"/>
      <c r="T1677" s="99"/>
      <c r="U1677" s="99"/>
      <c r="V1677" s="99"/>
      <c r="W1677" s="99"/>
      <c r="X1677" s="99"/>
      <c r="Y1677" s="99"/>
    </row>
    <row r="1678" ht="15.75" customHeight="1">
      <c r="A1678" s="100"/>
      <c r="B1678" s="100"/>
      <c r="C1678" s="100"/>
      <c r="D1678" s="100"/>
      <c r="E1678" s="100"/>
      <c r="F1678" s="102"/>
      <c r="G1678" s="100"/>
      <c r="H1678" s="100"/>
      <c r="I1678" s="103"/>
      <c r="J1678" s="103"/>
      <c r="K1678" s="100"/>
      <c r="L1678" s="100"/>
      <c r="M1678" s="100"/>
      <c r="N1678" s="100"/>
      <c r="O1678" s="99"/>
      <c r="P1678" s="99"/>
      <c r="Q1678" s="99"/>
      <c r="R1678" s="99"/>
      <c r="S1678" s="99"/>
      <c r="T1678" s="99"/>
      <c r="U1678" s="99"/>
      <c r="V1678" s="99"/>
      <c r="W1678" s="99"/>
      <c r="X1678" s="99"/>
      <c r="Y1678" s="99"/>
    </row>
    <row r="1679" ht="15.75" customHeight="1">
      <c r="A1679" s="100"/>
      <c r="B1679" s="100"/>
      <c r="C1679" s="100"/>
      <c r="D1679" s="100"/>
      <c r="E1679" s="100"/>
      <c r="F1679" s="102"/>
      <c r="G1679" s="100"/>
      <c r="H1679" s="100"/>
      <c r="I1679" s="103"/>
      <c r="J1679" s="103"/>
      <c r="K1679" s="100"/>
      <c r="L1679" s="100"/>
      <c r="M1679" s="100"/>
      <c r="N1679" s="100"/>
      <c r="O1679" s="99"/>
      <c r="P1679" s="99"/>
      <c r="Q1679" s="99"/>
      <c r="R1679" s="99"/>
      <c r="S1679" s="99"/>
      <c r="T1679" s="99"/>
      <c r="U1679" s="99"/>
      <c r="V1679" s="99"/>
      <c r="W1679" s="99"/>
      <c r="X1679" s="99"/>
      <c r="Y1679" s="99"/>
    </row>
    <row r="1680" ht="15.75" customHeight="1">
      <c r="A1680" s="100"/>
      <c r="B1680" s="100"/>
      <c r="C1680" s="100"/>
      <c r="D1680" s="100"/>
      <c r="E1680" s="100"/>
      <c r="F1680" s="102"/>
      <c r="G1680" s="100"/>
      <c r="H1680" s="100"/>
      <c r="I1680" s="103"/>
      <c r="J1680" s="103"/>
      <c r="K1680" s="100"/>
      <c r="L1680" s="100"/>
      <c r="M1680" s="100"/>
      <c r="N1680" s="100"/>
      <c r="O1680" s="99"/>
      <c r="P1680" s="99"/>
      <c r="Q1680" s="99"/>
      <c r="R1680" s="99"/>
      <c r="S1680" s="99"/>
      <c r="T1680" s="99"/>
      <c r="U1680" s="99"/>
      <c r="V1680" s="99"/>
      <c r="W1680" s="99"/>
      <c r="X1680" s="99"/>
      <c r="Y1680" s="99"/>
    </row>
    <row r="1681" ht="15.75" customHeight="1">
      <c r="A1681" s="100"/>
      <c r="B1681" s="100"/>
      <c r="C1681" s="100"/>
      <c r="D1681" s="100"/>
      <c r="E1681" s="100"/>
      <c r="F1681" s="102"/>
      <c r="G1681" s="100"/>
      <c r="H1681" s="100"/>
      <c r="I1681" s="103"/>
      <c r="J1681" s="103"/>
      <c r="K1681" s="100"/>
      <c r="L1681" s="100"/>
      <c r="M1681" s="100"/>
      <c r="N1681" s="100"/>
      <c r="O1681" s="99"/>
      <c r="P1681" s="99"/>
      <c r="Q1681" s="99"/>
      <c r="R1681" s="99"/>
      <c r="S1681" s="99"/>
      <c r="T1681" s="99"/>
      <c r="U1681" s="99"/>
      <c r="V1681" s="99"/>
      <c r="W1681" s="99"/>
      <c r="X1681" s="99"/>
      <c r="Y1681" s="99"/>
    </row>
    <row r="1682" ht="15.75" customHeight="1">
      <c r="A1682" s="100"/>
      <c r="B1682" s="100"/>
      <c r="C1682" s="100"/>
      <c r="D1682" s="100"/>
      <c r="E1682" s="100"/>
      <c r="F1682" s="102"/>
      <c r="G1682" s="100"/>
      <c r="H1682" s="100"/>
      <c r="I1682" s="103"/>
      <c r="J1682" s="103"/>
      <c r="K1682" s="100"/>
      <c r="L1682" s="100"/>
      <c r="M1682" s="100"/>
      <c r="N1682" s="100"/>
      <c r="O1682" s="99"/>
      <c r="P1682" s="99"/>
      <c r="Q1682" s="99"/>
      <c r="R1682" s="99"/>
      <c r="S1682" s="99"/>
      <c r="T1682" s="99"/>
      <c r="U1682" s="99"/>
      <c r="V1682" s="99"/>
      <c r="W1682" s="99"/>
      <c r="X1682" s="99"/>
      <c r="Y1682" s="99"/>
    </row>
    <row r="1683" ht="15.75" customHeight="1">
      <c r="A1683" s="100"/>
      <c r="B1683" s="100"/>
      <c r="C1683" s="100"/>
      <c r="D1683" s="100"/>
      <c r="E1683" s="100"/>
      <c r="F1683" s="102"/>
      <c r="G1683" s="100"/>
      <c r="H1683" s="100"/>
      <c r="I1683" s="103"/>
      <c r="J1683" s="103"/>
      <c r="K1683" s="100"/>
      <c r="L1683" s="100"/>
      <c r="M1683" s="100"/>
      <c r="N1683" s="100"/>
      <c r="O1683" s="99"/>
      <c r="P1683" s="99"/>
      <c r="Q1683" s="99"/>
      <c r="R1683" s="99"/>
      <c r="S1683" s="99"/>
      <c r="T1683" s="99"/>
      <c r="U1683" s="99"/>
      <c r="V1683" s="99"/>
      <c r="W1683" s="99"/>
      <c r="X1683" s="99"/>
      <c r="Y1683" s="99"/>
    </row>
    <row r="1684" ht="15.75" customHeight="1">
      <c r="A1684" s="100"/>
      <c r="B1684" s="100"/>
      <c r="C1684" s="100"/>
      <c r="D1684" s="100"/>
      <c r="E1684" s="100"/>
      <c r="F1684" s="102"/>
      <c r="G1684" s="100"/>
      <c r="H1684" s="100"/>
      <c r="I1684" s="103"/>
      <c r="J1684" s="103"/>
      <c r="K1684" s="100"/>
      <c r="L1684" s="100"/>
      <c r="M1684" s="100"/>
      <c r="N1684" s="100"/>
      <c r="O1684" s="99"/>
      <c r="P1684" s="99"/>
      <c r="Q1684" s="99"/>
      <c r="R1684" s="99"/>
      <c r="S1684" s="99"/>
      <c r="T1684" s="99"/>
      <c r="U1684" s="99"/>
      <c r="V1684" s="99"/>
      <c r="W1684" s="99"/>
      <c r="X1684" s="99"/>
      <c r="Y1684" s="99"/>
    </row>
    <row r="1685" ht="15.75" customHeight="1">
      <c r="A1685" s="100"/>
      <c r="B1685" s="100"/>
      <c r="C1685" s="100"/>
      <c r="D1685" s="100"/>
      <c r="E1685" s="100"/>
      <c r="F1685" s="102"/>
      <c r="G1685" s="100"/>
      <c r="H1685" s="100"/>
      <c r="I1685" s="103"/>
      <c r="J1685" s="103"/>
      <c r="K1685" s="100"/>
      <c r="L1685" s="100"/>
      <c r="M1685" s="100"/>
      <c r="N1685" s="100"/>
      <c r="O1685" s="99"/>
      <c r="P1685" s="99"/>
      <c r="Q1685" s="99"/>
      <c r="R1685" s="99"/>
      <c r="S1685" s="99"/>
      <c r="T1685" s="99"/>
      <c r="U1685" s="99"/>
      <c r="V1685" s="99"/>
      <c r="W1685" s="99"/>
      <c r="X1685" s="99"/>
      <c r="Y1685" s="99"/>
    </row>
    <row r="1686" ht="15.75" customHeight="1">
      <c r="A1686" s="100"/>
      <c r="B1686" s="100"/>
      <c r="C1686" s="100"/>
      <c r="D1686" s="100"/>
      <c r="E1686" s="100"/>
      <c r="F1686" s="102"/>
      <c r="G1686" s="100"/>
      <c r="H1686" s="100"/>
      <c r="I1686" s="103"/>
      <c r="J1686" s="103"/>
      <c r="K1686" s="100"/>
      <c r="L1686" s="100"/>
      <c r="M1686" s="100"/>
      <c r="N1686" s="100"/>
      <c r="O1686" s="99"/>
      <c r="P1686" s="99"/>
      <c r="Q1686" s="99"/>
      <c r="R1686" s="99"/>
      <c r="S1686" s="99"/>
      <c r="T1686" s="99"/>
      <c r="U1686" s="99"/>
      <c r="V1686" s="99"/>
      <c r="W1686" s="99"/>
      <c r="X1686" s="99"/>
      <c r="Y1686" s="99"/>
    </row>
    <row r="1687" ht="15.75" customHeight="1">
      <c r="A1687" s="100"/>
      <c r="B1687" s="100"/>
      <c r="C1687" s="100"/>
      <c r="D1687" s="100"/>
      <c r="E1687" s="100"/>
      <c r="F1687" s="102"/>
      <c r="G1687" s="100"/>
      <c r="H1687" s="100"/>
      <c r="I1687" s="103"/>
      <c r="J1687" s="103"/>
      <c r="K1687" s="100"/>
      <c r="L1687" s="100"/>
      <c r="M1687" s="100"/>
      <c r="N1687" s="100"/>
      <c r="O1687" s="99"/>
      <c r="P1687" s="99"/>
      <c r="Q1687" s="99"/>
      <c r="R1687" s="99"/>
      <c r="S1687" s="99"/>
      <c r="T1687" s="99"/>
      <c r="U1687" s="99"/>
      <c r="V1687" s="99"/>
      <c r="W1687" s="99"/>
      <c r="X1687" s="99"/>
      <c r="Y1687" s="99"/>
    </row>
    <row r="1688" ht="15.75" customHeight="1">
      <c r="A1688" s="100"/>
      <c r="B1688" s="100"/>
      <c r="C1688" s="100"/>
      <c r="D1688" s="100"/>
      <c r="E1688" s="100"/>
      <c r="F1688" s="102"/>
      <c r="G1688" s="100"/>
      <c r="H1688" s="100"/>
      <c r="I1688" s="103"/>
      <c r="J1688" s="103"/>
      <c r="K1688" s="100"/>
      <c r="L1688" s="100"/>
      <c r="M1688" s="100"/>
      <c r="N1688" s="100"/>
      <c r="O1688" s="99"/>
      <c r="P1688" s="99"/>
      <c r="Q1688" s="99"/>
      <c r="R1688" s="99"/>
      <c r="S1688" s="99"/>
      <c r="T1688" s="99"/>
      <c r="U1688" s="99"/>
      <c r="V1688" s="99"/>
      <c r="W1688" s="99"/>
      <c r="X1688" s="99"/>
      <c r="Y1688" s="99"/>
    </row>
    <row r="1689" ht="15.75" customHeight="1">
      <c r="A1689" s="100"/>
      <c r="B1689" s="100"/>
      <c r="C1689" s="100"/>
      <c r="D1689" s="100"/>
      <c r="E1689" s="100"/>
      <c r="F1689" s="102"/>
      <c r="G1689" s="100"/>
      <c r="H1689" s="100"/>
      <c r="I1689" s="103"/>
      <c r="J1689" s="103"/>
      <c r="K1689" s="100"/>
      <c r="L1689" s="100"/>
      <c r="M1689" s="100"/>
      <c r="N1689" s="100"/>
      <c r="O1689" s="99"/>
      <c r="P1689" s="99"/>
      <c r="Q1689" s="99"/>
      <c r="R1689" s="99"/>
      <c r="S1689" s="99"/>
      <c r="T1689" s="99"/>
      <c r="U1689" s="99"/>
      <c r="V1689" s="99"/>
      <c r="W1689" s="99"/>
      <c r="X1689" s="99"/>
      <c r="Y1689" s="99"/>
    </row>
    <row r="1690" ht="15.75" customHeight="1">
      <c r="A1690" s="100"/>
      <c r="B1690" s="100"/>
      <c r="C1690" s="100"/>
      <c r="D1690" s="100"/>
      <c r="E1690" s="100"/>
      <c r="F1690" s="102"/>
      <c r="G1690" s="100"/>
      <c r="H1690" s="100"/>
      <c r="I1690" s="103"/>
      <c r="J1690" s="103"/>
      <c r="K1690" s="100"/>
      <c r="L1690" s="100"/>
      <c r="M1690" s="100"/>
      <c r="N1690" s="100"/>
      <c r="O1690" s="99"/>
      <c r="P1690" s="99"/>
      <c r="Q1690" s="99"/>
      <c r="R1690" s="99"/>
      <c r="S1690" s="99"/>
      <c r="T1690" s="99"/>
      <c r="U1690" s="99"/>
      <c r="V1690" s="99"/>
      <c r="W1690" s="99"/>
      <c r="X1690" s="99"/>
      <c r="Y1690" s="99"/>
    </row>
    <row r="1691" ht="15.75" customHeight="1">
      <c r="A1691" s="100"/>
      <c r="B1691" s="100"/>
      <c r="C1691" s="100"/>
      <c r="D1691" s="100"/>
      <c r="E1691" s="100"/>
      <c r="F1691" s="102"/>
      <c r="G1691" s="100"/>
      <c r="H1691" s="100"/>
      <c r="I1691" s="103"/>
      <c r="J1691" s="103"/>
      <c r="K1691" s="100"/>
      <c r="L1691" s="100"/>
      <c r="M1691" s="100"/>
      <c r="N1691" s="100"/>
      <c r="O1691" s="99"/>
      <c r="P1691" s="99"/>
      <c r="Q1691" s="99"/>
      <c r="R1691" s="99"/>
      <c r="S1691" s="99"/>
      <c r="T1691" s="99"/>
      <c r="U1691" s="99"/>
      <c r="V1691" s="99"/>
      <c r="W1691" s="99"/>
      <c r="X1691" s="99"/>
      <c r="Y1691" s="99"/>
    </row>
    <row r="1692" ht="15.75" customHeight="1">
      <c r="A1692" s="100"/>
      <c r="B1692" s="100"/>
      <c r="C1692" s="100"/>
      <c r="D1692" s="100"/>
      <c r="E1692" s="100"/>
      <c r="F1692" s="102"/>
      <c r="G1692" s="100"/>
      <c r="H1692" s="100"/>
      <c r="I1692" s="103"/>
      <c r="J1692" s="103"/>
      <c r="K1692" s="100"/>
      <c r="L1692" s="100"/>
      <c r="M1692" s="100"/>
      <c r="N1692" s="100"/>
      <c r="O1692" s="99"/>
      <c r="P1692" s="99"/>
      <c r="Q1692" s="99"/>
      <c r="R1692" s="99"/>
      <c r="S1692" s="99"/>
      <c r="T1692" s="99"/>
      <c r="U1692" s="99"/>
      <c r="V1692" s="99"/>
      <c r="W1692" s="99"/>
      <c r="X1692" s="99"/>
      <c r="Y1692" s="99"/>
    </row>
    <row r="1693" ht="15.75" customHeight="1">
      <c r="A1693" s="100"/>
      <c r="B1693" s="100"/>
      <c r="C1693" s="100"/>
      <c r="D1693" s="100"/>
      <c r="E1693" s="100"/>
      <c r="F1693" s="102"/>
      <c r="G1693" s="100"/>
      <c r="H1693" s="100"/>
      <c r="I1693" s="103"/>
      <c r="J1693" s="103"/>
      <c r="K1693" s="100"/>
      <c r="L1693" s="100"/>
      <c r="M1693" s="100"/>
      <c r="N1693" s="100"/>
      <c r="O1693" s="99"/>
      <c r="P1693" s="99"/>
      <c r="Q1693" s="99"/>
      <c r="R1693" s="99"/>
      <c r="S1693" s="99"/>
      <c r="T1693" s="99"/>
      <c r="U1693" s="99"/>
      <c r="V1693" s="99"/>
      <c r="W1693" s="99"/>
      <c r="X1693" s="99"/>
      <c r="Y1693" s="99"/>
    </row>
    <row r="1694" ht="15.75" customHeight="1">
      <c r="A1694" s="100"/>
      <c r="B1694" s="100"/>
      <c r="C1694" s="100"/>
      <c r="D1694" s="100"/>
      <c r="E1694" s="100"/>
      <c r="F1694" s="102"/>
      <c r="G1694" s="100"/>
      <c r="H1694" s="100"/>
      <c r="I1694" s="103"/>
      <c r="J1694" s="103"/>
      <c r="K1694" s="100"/>
      <c r="L1694" s="100"/>
      <c r="M1694" s="100"/>
      <c r="N1694" s="100"/>
      <c r="O1694" s="99"/>
      <c r="P1694" s="99"/>
      <c r="Q1694" s="99"/>
      <c r="R1694" s="99"/>
      <c r="S1694" s="99"/>
      <c r="T1694" s="99"/>
      <c r="U1694" s="99"/>
      <c r="V1694" s="99"/>
      <c r="W1694" s="99"/>
      <c r="X1694" s="99"/>
      <c r="Y1694" s="99"/>
    </row>
    <row r="1695" ht="15.75" customHeight="1">
      <c r="A1695" s="100"/>
      <c r="B1695" s="100"/>
      <c r="C1695" s="100"/>
      <c r="D1695" s="100"/>
      <c r="E1695" s="100"/>
      <c r="F1695" s="102"/>
      <c r="G1695" s="100"/>
      <c r="H1695" s="100"/>
      <c r="I1695" s="103"/>
      <c r="J1695" s="103"/>
      <c r="K1695" s="100"/>
      <c r="L1695" s="100"/>
      <c r="M1695" s="100"/>
      <c r="N1695" s="100"/>
      <c r="O1695" s="99"/>
      <c r="P1695" s="99"/>
      <c r="Q1695" s="99"/>
      <c r="R1695" s="99"/>
      <c r="S1695" s="99"/>
      <c r="T1695" s="99"/>
      <c r="U1695" s="99"/>
      <c r="V1695" s="99"/>
      <c r="W1695" s="99"/>
      <c r="X1695" s="99"/>
      <c r="Y1695" s="99"/>
    </row>
    <row r="1696" ht="15.75" customHeight="1">
      <c r="A1696" s="100"/>
      <c r="B1696" s="100"/>
      <c r="C1696" s="100"/>
      <c r="D1696" s="100"/>
      <c r="E1696" s="100"/>
      <c r="F1696" s="102"/>
      <c r="G1696" s="100"/>
      <c r="H1696" s="100"/>
      <c r="I1696" s="103"/>
      <c r="J1696" s="103"/>
      <c r="K1696" s="100"/>
      <c r="L1696" s="100"/>
      <c r="M1696" s="100"/>
      <c r="N1696" s="100"/>
      <c r="O1696" s="99"/>
      <c r="P1696" s="99"/>
      <c r="Q1696" s="99"/>
      <c r="R1696" s="99"/>
      <c r="S1696" s="99"/>
      <c r="T1696" s="99"/>
      <c r="U1696" s="99"/>
      <c r="V1696" s="99"/>
      <c r="W1696" s="99"/>
      <c r="X1696" s="99"/>
      <c r="Y1696" s="99"/>
    </row>
    <row r="1697" ht="15.75" customHeight="1">
      <c r="A1697" s="100"/>
      <c r="B1697" s="100"/>
      <c r="C1697" s="100"/>
      <c r="D1697" s="100"/>
      <c r="E1697" s="100"/>
      <c r="F1697" s="102"/>
      <c r="G1697" s="100"/>
      <c r="H1697" s="100"/>
      <c r="I1697" s="103"/>
      <c r="J1697" s="103"/>
      <c r="K1697" s="100"/>
      <c r="L1697" s="100"/>
      <c r="M1697" s="100"/>
      <c r="N1697" s="100"/>
      <c r="O1697" s="99"/>
      <c r="P1697" s="99"/>
      <c r="Q1697" s="99"/>
      <c r="R1697" s="99"/>
      <c r="S1697" s="99"/>
      <c r="T1697" s="99"/>
      <c r="U1697" s="99"/>
      <c r="V1697" s="99"/>
      <c r="W1697" s="99"/>
      <c r="X1697" s="99"/>
      <c r="Y1697" s="99"/>
    </row>
    <row r="1698" ht="15.75" customHeight="1">
      <c r="A1698" s="100"/>
      <c r="B1698" s="100"/>
      <c r="C1698" s="100"/>
      <c r="D1698" s="100"/>
      <c r="E1698" s="100"/>
      <c r="F1698" s="102"/>
      <c r="G1698" s="100"/>
      <c r="H1698" s="100"/>
      <c r="I1698" s="103"/>
      <c r="J1698" s="103"/>
      <c r="K1698" s="100"/>
      <c r="L1698" s="100"/>
      <c r="M1698" s="100"/>
      <c r="N1698" s="100"/>
      <c r="O1698" s="99"/>
      <c r="P1698" s="99"/>
      <c r="Q1698" s="99"/>
      <c r="R1698" s="99"/>
      <c r="S1698" s="99"/>
      <c r="T1698" s="99"/>
      <c r="U1698" s="99"/>
      <c r="V1698" s="99"/>
      <c r="W1698" s="99"/>
      <c r="X1698" s="99"/>
      <c r="Y1698" s="99"/>
    </row>
    <row r="1699" ht="15.75" customHeight="1">
      <c r="A1699" s="100"/>
      <c r="B1699" s="100"/>
      <c r="C1699" s="100"/>
      <c r="D1699" s="100"/>
      <c r="E1699" s="100"/>
      <c r="F1699" s="102"/>
      <c r="G1699" s="100"/>
      <c r="H1699" s="100"/>
      <c r="I1699" s="103"/>
      <c r="J1699" s="103"/>
      <c r="K1699" s="100"/>
      <c r="L1699" s="100"/>
      <c r="M1699" s="100"/>
      <c r="N1699" s="100"/>
      <c r="O1699" s="99"/>
      <c r="P1699" s="99"/>
      <c r="Q1699" s="99"/>
      <c r="R1699" s="99"/>
      <c r="S1699" s="99"/>
      <c r="T1699" s="99"/>
      <c r="U1699" s="99"/>
      <c r="V1699" s="99"/>
      <c r="W1699" s="99"/>
      <c r="X1699" s="99"/>
      <c r="Y1699" s="99"/>
    </row>
    <row r="1700" ht="15.75" customHeight="1">
      <c r="A1700" s="100"/>
      <c r="B1700" s="100"/>
      <c r="C1700" s="100"/>
      <c r="D1700" s="100"/>
      <c r="E1700" s="100"/>
      <c r="F1700" s="102"/>
      <c r="G1700" s="100"/>
      <c r="H1700" s="100"/>
      <c r="I1700" s="103"/>
      <c r="J1700" s="103"/>
      <c r="K1700" s="100"/>
      <c r="L1700" s="100"/>
      <c r="M1700" s="100"/>
      <c r="N1700" s="100"/>
      <c r="O1700" s="99"/>
      <c r="P1700" s="99"/>
      <c r="Q1700" s="99"/>
      <c r="R1700" s="99"/>
      <c r="S1700" s="99"/>
      <c r="T1700" s="99"/>
      <c r="U1700" s="99"/>
      <c r="V1700" s="99"/>
      <c r="W1700" s="99"/>
      <c r="X1700" s="99"/>
      <c r="Y1700" s="99"/>
    </row>
    <row r="1701" ht="15.75" customHeight="1">
      <c r="A1701" s="100"/>
      <c r="B1701" s="100"/>
      <c r="C1701" s="100"/>
      <c r="D1701" s="100"/>
      <c r="E1701" s="100"/>
      <c r="F1701" s="102"/>
      <c r="G1701" s="100"/>
      <c r="H1701" s="100"/>
      <c r="I1701" s="103"/>
      <c r="J1701" s="103"/>
      <c r="K1701" s="100"/>
      <c r="L1701" s="100"/>
      <c r="M1701" s="100"/>
      <c r="N1701" s="100"/>
      <c r="O1701" s="99"/>
      <c r="P1701" s="99"/>
      <c r="Q1701" s="99"/>
      <c r="R1701" s="99"/>
      <c r="S1701" s="99"/>
      <c r="T1701" s="99"/>
      <c r="U1701" s="99"/>
      <c r="V1701" s="99"/>
      <c r="W1701" s="99"/>
      <c r="X1701" s="99"/>
      <c r="Y1701" s="99"/>
    </row>
    <row r="1702" ht="15.75" customHeight="1">
      <c r="A1702" s="100"/>
      <c r="B1702" s="100"/>
      <c r="C1702" s="100"/>
      <c r="D1702" s="100"/>
      <c r="E1702" s="100"/>
      <c r="F1702" s="102"/>
      <c r="G1702" s="100"/>
      <c r="H1702" s="100"/>
      <c r="I1702" s="103"/>
      <c r="J1702" s="103"/>
      <c r="K1702" s="100"/>
      <c r="L1702" s="100"/>
      <c r="M1702" s="100"/>
      <c r="N1702" s="100"/>
      <c r="O1702" s="99"/>
      <c r="P1702" s="99"/>
      <c r="Q1702" s="99"/>
      <c r="R1702" s="99"/>
      <c r="S1702" s="99"/>
      <c r="T1702" s="99"/>
      <c r="U1702" s="99"/>
      <c r="V1702" s="99"/>
      <c r="W1702" s="99"/>
      <c r="X1702" s="99"/>
      <c r="Y1702" s="99"/>
    </row>
    <row r="1703" ht="15.75" customHeight="1">
      <c r="A1703" s="100"/>
      <c r="B1703" s="100"/>
      <c r="C1703" s="100"/>
      <c r="D1703" s="100"/>
      <c r="E1703" s="100"/>
      <c r="F1703" s="102"/>
      <c r="G1703" s="100"/>
      <c r="H1703" s="100"/>
      <c r="I1703" s="103"/>
      <c r="J1703" s="103"/>
      <c r="K1703" s="100"/>
      <c r="L1703" s="100"/>
      <c r="M1703" s="100"/>
      <c r="N1703" s="100"/>
      <c r="O1703" s="99"/>
      <c r="P1703" s="99"/>
      <c r="Q1703" s="99"/>
      <c r="R1703" s="99"/>
      <c r="S1703" s="99"/>
      <c r="T1703" s="99"/>
      <c r="U1703" s="99"/>
      <c r="V1703" s="99"/>
      <c r="W1703" s="99"/>
      <c r="X1703" s="99"/>
      <c r="Y1703" s="99"/>
    </row>
    <row r="1704" ht="15.75" customHeight="1">
      <c r="A1704" s="100"/>
      <c r="B1704" s="100"/>
      <c r="C1704" s="100"/>
      <c r="D1704" s="100"/>
      <c r="E1704" s="100"/>
      <c r="F1704" s="102"/>
      <c r="G1704" s="100"/>
      <c r="H1704" s="100"/>
      <c r="I1704" s="103"/>
      <c r="J1704" s="103"/>
      <c r="K1704" s="100"/>
      <c r="L1704" s="100"/>
      <c r="M1704" s="100"/>
      <c r="N1704" s="100"/>
      <c r="O1704" s="99"/>
      <c r="P1704" s="99"/>
      <c r="Q1704" s="99"/>
      <c r="R1704" s="99"/>
      <c r="S1704" s="99"/>
      <c r="T1704" s="99"/>
      <c r="U1704" s="99"/>
      <c r="V1704" s="99"/>
      <c r="W1704" s="99"/>
      <c r="X1704" s="99"/>
      <c r="Y1704" s="99"/>
    </row>
    <row r="1705" ht="15.75" customHeight="1">
      <c r="A1705" s="100"/>
      <c r="B1705" s="100"/>
      <c r="C1705" s="100"/>
      <c r="D1705" s="100"/>
      <c r="E1705" s="100"/>
      <c r="F1705" s="102"/>
      <c r="G1705" s="100"/>
      <c r="H1705" s="100"/>
      <c r="I1705" s="103"/>
      <c r="J1705" s="103"/>
      <c r="K1705" s="100"/>
      <c r="L1705" s="100"/>
      <c r="M1705" s="100"/>
      <c r="N1705" s="100"/>
      <c r="O1705" s="99"/>
      <c r="P1705" s="99"/>
      <c r="Q1705" s="99"/>
      <c r="R1705" s="99"/>
      <c r="S1705" s="99"/>
      <c r="T1705" s="99"/>
      <c r="U1705" s="99"/>
      <c r="V1705" s="99"/>
      <c r="W1705" s="99"/>
      <c r="X1705" s="99"/>
      <c r="Y1705" s="99"/>
    </row>
    <row r="1706" ht="15.75" customHeight="1">
      <c r="A1706" s="100"/>
      <c r="B1706" s="100"/>
      <c r="C1706" s="100"/>
      <c r="D1706" s="100"/>
      <c r="E1706" s="100"/>
      <c r="F1706" s="102"/>
      <c r="G1706" s="100"/>
      <c r="H1706" s="100"/>
      <c r="I1706" s="103"/>
      <c r="J1706" s="103"/>
      <c r="K1706" s="100"/>
      <c r="L1706" s="100"/>
      <c r="M1706" s="100"/>
      <c r="N1706" s="100"/>
      <c r="O1706" s="99"/>
      <c r="P1706" s="99"/>
      <c r="Q1706" s="99"/>
      <c r="R1706" s="99"/>
      <c r="S1706" s="99"/>
      <c r="T1706" s="99"/>
      <c r="U1706" s="99"/>
      <c r="V1706" s="99"/>
      <c r="W1706" s="99"/>
      <c r="X1706" s="99"/>
      <c r="Y1706" s="99"/>
    </row>
    <row r="1707" ht="15.75" customHeight="1">
      <c r="A1707" s="100"/>
      <c r="B1707" s="100"/>
      <c r="C1707" s="100"/>
      <c r="D1707" s="100"/>
      <c r="E1707" s="100"/>
      <c r="F1707" s="102"/>
      <c r="G1707" s="100"/>
      <c r="H1707" s="100"/>
      <c r="I1707" s="103"/>
      <c r="J1707" s="103"/>
      <c r="K1707" s="100"/>
      <c r="L1707" s="100"/>
      <c r="M1707" s="100"/>
      <c r="N1707" s="100"/>
      <c r="O1707" s="99"/>
      <c r="P1707" s="99"/>
      <c r="Q1707" s="99"/>
      <c r="R1707" s="99"/>
      <c r="S1707" s="99"/>
      <c r="T1707" s="99"/>
      <c r="U1707" s="99"/>
      <c r="V1707" s="99"/>
      <c r="W1707" s="99"/>
      <c r="X1707" s="99"/>
      <c r="Y1707" s="99"/>
    </row>
    <row r="1708" ht="15.75" customHeight="1">
      <c r="A1708" s="100"/>
      <c r="B1708" s="100"/>
      <c r="C1708" s="100"/>
      <c r="D1708" s="100"/>
      <c r="E1708" s="100"/>
      <c r="F1708" s="102"/>
      <c r="G1708" s="100"/>
      <c r="H1708" s="100"/>
      <c r="I1708" s="103"/>
      <c r="J1708" s="103"/>
      <c r="K1708" s="100"/>
      <c r="L1708" s="100"/>
      <c r="M1708" s="100"/>
      <c r="N1708" s="100"/>
      <c r="O1708" s="99"/>
      <c r="P1708" s="99"/>
      <c r="Q1708" s="99"/>
      <c r="R1708" s="99"/>
      <c r="S1708" s="99"/>
      <c r="T1708" s="99"/>
      <c r="U1708" s="99"/>
      <c r="V1708" s="99"/>
      <c r="W1708" s="99"/>
      <c r="X1708" s="99"/>
      <c r="Y1708" s="99"/>
    </row>
    <row r="1709" ht="15.75" customHeight="1">
      <c r="A1709" s="100"/>
      <c r="B1709" s="100"/>
      <c r="C1709" s="100"/>
      <c r="D1709" s="100"/>
      <c r="E1709" s="100"/>
      <c r="F1709" s="102"/>
      <c r="G1709" s="100"/>
      <c r="H1709" s="100"/>
      <c r="I1709" s="103"/>
      <c r="J1709" s="103"/>
      <c r="K1709" s="100"/>
      <c r="L1709" s="100"/>
      <c r="M1709" s="100"/>
      <c r="N1709" s="100"/>
      <c r="O1709" s="99"/>
      <c r="P1709" s="99"/>
      <c r="Q1709" s="99"/>
      <c r="R1709" s="99"/>
      <c r="S1709" s="99"/>
      <c r="T1709" s="99"/>
      <c r="U1709" s="99"/>
      <c r="V1709" s="99"/>
      <c r="W1709" s="99"/>
      <c r="X1709" s="99"/>
      <c r="Y1709" s="99"/>
    </row>
    <row r="1710" ht="15.75" customHeight="1">
      <c r="A1710" s="100"/>
      <c r="B1710" s="100"/>
      <c r="C1710" s="100"/>
      <c r="D1710" s="100"/>
      <c r="E1710" s="100"/>
      <c r="F1710" s="102"/>
      <c r="G1710" s="100"/>
      <c r="H1710" s="100"/>
      <c r="I1710" s="103"/>
      <c r="J1710" s="103"/>
      <c r="K1710" s="100"/>
      <c r="L1710" s="100"/>
      <c r="M1710" s="100"/>
      <c r="N1710" s="100"/>
      <c r="O1710" s="99"/>
      <c r="P1710" s="99"/>
      <c r="Q1710" s="99"/>
      <c r="R1710" s="99"/>
      <c r="S1710" s="99"/>
      <c r="T1710" s="99"/>
      <c r="U1710" s="99"/>
      <c r="V1710" s="99"/>
      <c r="W1710" s="99"/>
      <c r="X1710" s="99"/>
      <c r="Y1710" s="99"/>
    </row>
    <row r="1711" ht="15.75" customHeight="1">
      <c r="A1711" s="100"/>
      <c r="B1711" s="100"/>
      <c r="C1711" s="100"/>
      <c r="D1711" s="100"/>
      <c r="E1711" s="100"/>
      <c r="F1711" s="102"/>
      <c r="G1711" s="100"/>
      <c r="H1711" s="100"/>
      <c r="I1711" s="103"/>
      <c r="J1711" s="103"/>
      <c r="K1711" s="100"/>
      <c r="L1711" s="100"/>
      <c r="M1711" s="100"/>
      <c r="N1711" s="100"/>
      <c r="O1711" s="99"/>
      <c r="P1711" s="99"/>
      <c r="Q1711" s="99"/>
      <c r="R1711" s="99"/>
      <c r="S1711" s="99"/>
      <c r="T1711" s="99"/>
      <c r="U1711" s="99"/>
      <c r="V1711" s="99"/>
      <c r="W1711" s="99"/>
      <c r="X1711" s="99"/>
      <c r="Y1711" s="99"/>
    </row>
    <row r="1712" ht="15.75" customHeight="1">
      <c r="A1712" s="100"/>
      <c r="B1712" s="100"/>
      <c r="C1712" s="100"/>
      <c r="D1712" s="100"/>
      <c r="E1712" s="100"/>
      <c r="F1712" s="102"/>
      <c r="G1712" s="100"/>
      <c r="H1712" s="100"/>
      <c r="I1712" s="103"/>
      <c r="J1712" s="103"/>
      <c r="K1712" s="100"/>
      <c r="L1712" s="100"/>
      <c r="M1712" s="100"/>
      <c r="N1712" s="100"/>
      <c r="O1712" s="99"/>
      <c r="P1712" s="99"/>
      <c r="Q1712" s="99"/>
      <c r="R1712" s="99"/>
      <c r="S1712" s="99"/>
      <c r="T1712" s="99"/>
      <c r="U1712" s="99"/>
      <c r="V1712" s="99"/>
      <c r="W1712" s="99"/>
      <c r="X1712" s="99"/>
      <c r="Y1712" s="99"/>
    </row>
    <row r="1713" ht="15.75" customHeight="1">
      <c r="A1713" s="100"/>
      <c r="B1713" s="100"/>
      <c r="C1713" s="100"/>
      <c r="D1713" s="100"/>
      <c r="E1713" s="100"/>
      <c r="F1713" s="102"/>
      <c r="G1713" s="100"/>
      <c r="H1713" s="100"/>
      <c r="I1713" s="103"/>
      <c r="J1713" s="103"/>
      <c r="K1713" s="100"/>
      <c r="L1713" s="100"/>
      <c r="M1713" s="100"/>
      <c r="N1713" s="100"/>
      <c r="O1713" s="99"/>
      <c r="P1713" s="99"/>
      <c r="Q1713" s="99"/>
      <c r="R1713" s="99"/>
      <c r="S1713" s="99"/>
      <c r="T1713" s="99"/>
      <c r="U1713" s="99"/>
      <c r="V1713" s="99"/>
      <c r="W1713" s="99"/>
      <c r="X1713" s="99"/>
      <c r="Y1713" s="99"/>
    </row>
    <row r="1714" ht="15.75" customHeight="1">
      <c r="A1714" s="100"/>
      <c r="B1714" s="100"/>
      <c r="C1714" s="100"/>
      <c r="D1714" s="100"/>
      <c r="E1714" s="100"/>
      <c r="F1714" s="102"/>
      <c r="G1714" s="100"/>
      <c r="H1714" s="100"/>
      <c r="I1714" s="103"/>
      <c r="J1714" s="103"/>
      <c r="K1714" s="100"/>
      <c r="L1714" s="100"/>
      <c r="M1714" s="100"/>
      <c r="N1714" s="100"/>
      <c r="O1714" s="99"/>
      <c r="P1714" s="99"/>
      <c r="Q1714" s="99"/>
      <c r="R1714" s="99"/>
      <c r="S1714" s="99"/>
      <c r="T1714" s="99"/>
      <c r="U1714" s="99"/>
      <c r="V1714" s="99"/>
      <c r="W1714" s="99"/>
      <c r="X1714" s="99"/>
      <c r="Y1714" s="99"/>
    </row>
    <row r="1715" ht="15.75" customHeight="1">
      <c r="A1715" s="100"/>
      <c r="B1715" s="100"/>
      <c r="C1715" s="100"/>
      <c r="D1715" s="100"/>
      <c r="E1715" s="100"/>
      <c r="F1715" s="102"/>
      <c r="G1715" s="100"/>
      <c r="H1715" s="100"/>
      <c r="I1715" s="103"/>
      <c r="J1715" s="103"/>
      <c r="K1715" s="100"/>
      <c r="L1715" s="100"/>
      <c r="M1715" s="100"/>
      <c r="N1715" s="100"/>
      <c r="O1715" s="99"/>
      <c r="P1715" s="99"/>
      <c r="Q1715" s="99"/>
      <c r="R1715" s="99"/>
      <c r="S1715" s="99"/>
      <c r="T1715" s="99"/>
      <c r="U1715" s="99"/>
      <c r="V1715" s="99"/>
      <c r="W1715" s="99"/>
      <c r="X1715" s="99"/>
      <c r="Y1715" s="99"/>
    </row>
    <row r="1716" ht="15.75" customHeight="1">
      <c r="A1716" s="100"/>
      <c r="B1716" s="100"/>
      <c r="C1716" s="100"/>
      <c r="D1716" s="100"/>
      <c r="E1716" s="100"/>
      <c r="F1716" s="102"/>
      <c r="G1716" s="100"/>
      <c r="H1716" s="100"/>
      <c r="I1716" s="103"/>
      <c r="J1716" s="103"/>
      <c r="K1716" s="100"/>
      <c r="L1716" s="100"/>
      <c r="M1716" s="100"/>
      <c r="N1716" s="100"/>
      <c r="O1716" s="99"/>
      <c r="P1716" s="99"/>
      <c r="Q1716" s="99"/>
      <c r="R1716" s="99"/>
      <c r="S1716" s="99"/>
      <c r="T1716" s="99"/>
      <c r="U1716" s="99"/>
      <c r="V1716" s="99"/>
      <c r="W1716" s="99"/>
      <c r="X1716" s="99"/>
      <c r="Y1716" s="99"/>
    </row>
    <row r="1717" ht="15.75" customHeight="1">
      <c r="A1717" s="100"/>
      <c r="B1717" s="100"/>
      <c r="C1717" s="100"/>
      <c r="D1717" s="100"/>
      <c r="E1717" s="100"/>
      <c r="F1717" s="102"/>
      <c r="G1717" s="100"/>
      <c r="H1717" s="100"/>
      <c r="I1717" s="103"/>
      <c r="J1717" s="103"/>
      <c r="K1717" s="100"/>
      <c r="L1717" s="100"/>
      <c r="M1717" s="100"/>
      <c r="N1717" s="100"/>
      <c r="O1717" s="99"/>
      <c r="P1717" s="99"/>
      <c r="Q1717" s="99"/>
      <c r="R1717" s="99"/>
      <c r="S1717" s="99"/>
      <c r="T1717" s="99"/>
      <c r="U1717" s="99"/>
      <c r="V1717" s="99"/>
      <c r="W1717" s="99"/>
      <c r="X1717" s="99"/>
      <c r="Y1717" s="99"/>
    </row>
    <row r="1718" ht="15.75" customHeight="1">
      <c r="A1718" s="100"/>
      <c r="B1718" s="100"/>
      <c r="C1718" s="100"/>
      <c r="D1718" s="100"/>
      <c r="E1718" s="100"/>
      <c r="F1718" s="102"/>
      <c r="G1718" s="100"/>
      <c r="H1718" s="100"/>
      <c r="I1718" s="103"/>
      <c r="J1718" s="103"/>
      <c r="K1718" s="100"/>
      <c r="L1718" s="100"/>
      <c r="M1718" s="100"/>
      <c r="N1718" s="100"/>
      <c r="O1718" s="99"/>
      <c r="P1718" s="99"/>
      <c r="Q1718" s="99"/>
      <c r="R1718" s="99"/>
      <c r="S1718" s="99"/>
      <c r="T1718" s="99"/>
      <c r="U1718" s="99"/>
      <c r="V1718" s="99"/>
      <c r="W1718" s="99"/>
      <c r="X1718" s="99"/>
      <c r="Y1718" s="99"/>
    </row>
    <row r="1719" ht="15.75" customHeight="1">
      <c r="A1719" s="100"/>
      <c r="B1719" s="100"/>
      <c r="C1719" s="100"/>
      <c r="D1719" s="100"/>
      <c r="E1719" s="100"/>
      <c r="F1719" s="102"/>
      <c r="G1719" s="100"/>
      <c r="H1719" s="100"/>
      <c r="I1719" s="103"/>
      <c r="J1719" s="103"/>
      <c r="K1719" s="100"/>
      <c r="L1719" s="100"/>
      <c r="M1719" s="100"/>
      <c r="N1719" s="100"/>
      <c r="O1719" s="99"/>
      <c r="P1719" s="99"/>
      <c r="Q1719" s="99"/>
      <c r="R1719" s="99"/>
      <c r="S1719" s="99"/>
      <c r="T1719" s="99"/>
      <c r="U1719" s="99"/>
      <c r="V1719" s="99"/>
      <c r="W1719" s="99"/>
      <c r="X1719" s="99"/>
      <c r="Y1719" s="99"/>
    </row>
    <row r="1720" ht="15.75" customHeight="1">
      <c r="A1720" s="100"/>
      <c r="B1720" s="100"/>
      <c r="C1720" s="100"/>
      <c r="D1720" s="100"/>
      <c r="E1720" s="100"/>
      <c r="F1720" s="102"/>
      <c r="G1720" s="100"/>
      <c r="H1720" s="100"/>
      <c r="I1720" s="103"/>
      <c r="J1720" s="103"/>
      <c r="K1720" s="100"/>
      <c r="L1720" s="100"/>
      <c r="M1720" s="100"/>
      <c r="N1720" s="100"/>
      <c r="O1720" s="99"/>
      <c r="P1720" s="99"/>
      <c r="Q1720" s="99"/>
      <c r="R1720" s="99"/>
      <c r="S1720" s="99"/>
      <c r="T1720" s="99"/>
      <c r="U1720" s="99"/>
      <c r="V1720" s="99"/>
      <c r="W1720" s="99"/>
      <c r="X1720" s="99"/>
      <c r="Y1720" s="99"/>
    </row>
    <row r="1721" ht="15.75" customHeight="1">
      <c r="A1721" s="100"/>
      <c r="B1721" s="100"/>
      <c r="C1721" s="100"/>
      <c r="D1721" s="100"/>
      <c r="E1721" s="100"/>
      <c r="F1721" s="102"/>
      <c r="G1721" s="100"/>
      <c r="H1721" s="100"/>
      <c r="I1721" s="103"/>
      <c r="J1721" s="103"/>
      <c r="K1721" s="100"/>
      <c r="L1721" s="100"/>
      <c r="M1721" s="100"/>
      <c r="N1721" s="100"/>
      <c r="O1721" s="99"/>
      <c r="P1721" s="99"/>
      <c r="Q1721" s="99"/>
      <c r="R1721" s="99"/>
      <c r="S1721" s="99"/>
      <c r="T1721" s="99"/>
      <c r="U1721" s="99"/>
      <c r="V1721" s="99"/>
      <c r="W1721" s="99"/>
      <c r="X1721" s="99"/>
      <c r="Y1721" s="99"/>
    </row>
  </sheetData>
  <mergeCells count="672">
    <mergeCell ref="L1028:M1028"/>
    <mergeCell ref="L1029:M1029"/>
    <mergeCell ref="M1037:N1037"/>
    <mergeCell ref="L1038:M1038"/>
    <mergeCell ref="L1039:M1039"/>
    <mergeCell ref="L1040:M1040"/>
    <mergeCell ref="L1041:M1041"/>
    <mergeCell ref="L1042:M1042"/>
    <mergeCell ref="L1043:M1043"/>
    <mergeCell ref="L1044:M1044"/>
    <mergeCell ref="L1045:M1045"/>
    <mergeCell ref="L1046:M1046"/>
    <mergeCell ref="M1047:N1047"/>
    <mergeCell ref="M1049:N1049"/>
    <mergeCell ref="M970:N970"/>
    <mergeCell ref="M971:N971"/>
    <mergeCell ref="M972:N972"/>
    <mergeCell ref="M973:N973"/>
    <mergeCell ref="M974:N974"/>
    <mergeCell ref="M975:N975"/>
    <mergeCell ref="M976:N976"/>
    <mergeCell ref="M977:N977"/>
    <mergeCell ref="M978:N978"/>
    <mergeCell ref="M979:N979"/>
    <mergeCell ref="M980:N980"/>
    <mergeCell ref="M981:N981"/>
    <mergeCell ref="M982:O982"/>
    <mergeCell ref="M983:O983"/>
    <mergeCell ref="M984:O984"/>
    <mergeCell ref="M985:N985"/>
    <mergeCell ref="M986:N986"/>
    <mergeCell ref="M987:N987"/>
    <mergeCell ref="M988:N988"/>
    <mergeCell ref="M989:N989"/>
    <mergeCell ref="M990:N990"/>
    <mergeCell ref="M991:N991"/>
    <mergeCell ref="M992:O992"/>
    <mergeCell ref="M993:N993"/>
    <mergeCell ref="M994:N994"/>
    <mergeCell ref="M995:N995"/>
    <mergeCell ref="M996:N996"/>
    <mergeCell ref="M997:N997"/>
    <mergeCell ref="M998:N998"/>
    <mergeCell ref="M999:N999"/>
    <mergeCell ref="M1000:N1000"/>
    <mergeCell ref="M1001:O1001"/>
    <mergeCell ref="M1002:N1002"/>
    <mergeCell ref="M1003:N1003"/>
    <mergeCell ref="M1004:N1004"/>
    <mergeCell ref="M1005:N1005"/>
    <mergeCell ref="L1008:M1008"/>
    <mergeCell ref="L1009:M1009"/>
    <mergeCell ref="L1011:M1011"/>
    <mergeCell ref="L1015:M1015"/>
    <mergeCell ref="L1018:M1018"/>
    <mergeCell ref="M1026:N1026"/>
    <mergeCell ref="L1069:M1069"/>
    <mergeCell ref="L1070:M1070"/>
    <mergeCell ref="L1071:M1071"/>
    <mergeCell ref="L1072:M1072"/>
    <mergeCell ref="L1073:M1073"/>
    <mergeCell ref="L1074:M1074"/>
    <mergeCell ref="L1075:M1075"/>
    <mergeCell ref="L1076:M1076"/>
    <mergeCell ref="L1077:M1077"/>
    <mergeCell ref="L1078:M1078"/>
    <mergeCell ref="L1079:M1079"/>
    <mergeCell ref="L1080:M1080"/>
    <mergeCell ref="L1081:M1081"/>
    <mergeCell ref="L1082:M1082"/>
    <mergeCell ref="L1083:M1083"/>
    <mergeCell ref="L1084:M1084"/>
    <mergeCell ref="M1085:N1085"/>
    <mergeCell ref="L1086:M1086"/>
    <mergeCell ref="L1087:M1087"/>
    <mergeCell ref="L1088:M1088"/>
    <mergeCell ref="L1089:M1089"/>
    <mergeCell ref="L1090:M1090"/>
    <mergeCell ref="L1091:M1091"/>
    <mergeCell ref="L1092:M1092"/>
    <mergeCell ref="L1093:M1093"/>
    <mergeCell ref="L1094:M1094"/>
    <mergeCell ref="L1095:M1095"/>
    <mergeCell ref="L1096:M1096"/>
    <mergeCell ref="L1097:M1097"/>
    <mergeCell ref="L1098:M1098"/>
    <mergeCell ref="L1099:M1099"/>
    <mergeCell ref="L1100:M1100"/>
    <mergeCell ref="L1101:M1101"/>
    <mergeCell ref="L1102:M1102"/>
    <mergeCell ref="L1103:M1103"/>
    <mergeCell ref="L1104:M1104"/>
    <mergeCell ref="L1105:M1105"/>
    <mergeCell ref="L1106:M1106"/>
    <mergeCell ref="L1107:M1107"/>
    <mergeCell ref="L1108:M1108"/>
    <mergeCell ref="L1109:M1109"/>
    <mergeCell ref="L1110:M1110"/>
    <mergeCell ref="L1111:M1111"/>
    <mergeCell ref="L1112:M1112"/>
    <mergeCell ref="L1113:M1113"/>
    <mergeCell ref="L1114:M1114"/>
    <mergeCell ref="L1115:M1115"/>
    <mergeCell ref="L1116:M1116"/>
    <mergeCell ref="L1117:M1117"/>
    <mergeCell ref="L1118:M1118"/>
    <mergeCell ref="L1119:M1119"/>
    <mergeCell ref="L1120:M1120"/>
    <mergeCell ref="L1121:M1121"/>
    <mergeCell ref="L1122:M1122"/>
    <mergeCell ref="L1123:M1123"/>
    <mergeCell ref="L1124:M1124"/>
    <mergeCell ref="L1125:M1125"/>
    <mergeCell ref="L1126:M1126"/>
    <mergeCell ref="L1127:M1127"/>
    <mergeCell ref="L1128:M1128"/>
    <mergeCell ref="L1129:M1129"/>
    <mergeCell ref="L1130:M1130"/>
    <mergeCell ref="L1131:M1131"/>
    <mergeCell ref="L1132:M1132"/>
    <mergeCell ref="L1133:M1133"/>
    <mergeCell ref="L1134:M1134"/>
    <mergeCell ref="L1135:M1135"/>
    <mergeCell ref="L1136:M1136"/>
    <mergeCell ref="L1137:M1137"/>
    <mergeCell ref="L1138:M1138"/>
    <mergeCell ref="L1139:M1139"/>
    <mergeCell ref="L1140:M1140"/>
    <mergeCell ref="M1141:N1141"/>
    <mergeCell ref="L1143:M1143"/>
    <mergeCell ref="L1145:M1145"/>
    <mergeCell ref="L1146:M1146"/>
    <mergeCell ref="L1147:M1147"/>
    <mergeCell ref="L1148:M1148"/>
    <mergeCell ref="L1149:M1149"/>
    <mergeCell ref="L1150:M1150"/>
    <mergeCell ref="L1151:M1151"/>
    <mergeCell ref="L1152:M1152"/>
    <mergeCell ref="L1153:M1153"/>
    <mergeCell ref="L1154:M1154"/>
    <mergeCell ref="L1155:M1155"/>
    <mergeCell ref="L1156:M1156"/>
    <mergeCell ref="L1157:M1157"/>
    <mergeCell ref="L1158:M1158"/>
    <mergeCell ref="L1159:M1159"/>
    <mergeCell ref="L1160:M1160"/>
    <mergeCell ref="L1161:M1161"/>
    <mergeCell ref="L1162:M1162"/>
    <mergeCell ref="L1163:M1163"/>
    <mergeCell ref="L1164:M1164"/>
    <mergeCell ref="L1165:M1165"/>
    <mergeCell ref="L1166:M1166"/>
    <mergeCell ref="L1167:M1167"/>
    <mergeCell ref="L1168:M1168"/>
    <mergeCell ref="L1169:M1169"/>
    <mergeCell ref="L1170:M1170"/>
    <mergeCell ref="L1171:M1171"/>
    <mergeCell ref="L1172:M1172"/>
    <mergeCell ref="L1173:M1173"/>
    <mergeCell ref="L1174:M1174"/>
    <mergeCell ref="L1175:M1175"/>
    <mergeCell ref="L1225:M1225"/>
    <mergeCell ref="L1226:M1226"/>
    <mergeCell ref="L1227:M1227"/>
    <mergeCell ref="L1228:M1228"/>
    <mergeCell ref="L1229:M1229"/>
    <mergeCell ref="L1230:M1230"/>
    <mergeCell ref="L1231:M1231"/>
    <mergeCell ref="L1232:M1232"/>
    <mergeCell ref="L1233:M1233"/>
    <mergeCell ref="L1235:M1235"/>
    <mergeCell ref="L1236:M1236"/>
    <mergeCell ref="L1237:M1237"/>
    <mergeCell ref="L1238:M1238"/>
    <mergeCell ref="L1239:M1239"/>
    <mergeCell ref="L1240:M1240"/>
    <mergeCell ref="L1241:M1241"/>
    <mergeCell ref="L1242:M1242"/>
    <mergeCell ref="L1243:M1243"/>
    <mergeCell ref="L1244:M1244"/>
    <mergeCell ref="L1245:M1245"/>
    <mergeCell ref="L1246:M1246"/>
    <mergeCell ref="L1247:M1247"/>
    <mergeCell ref="L1248:M1248"/>
    <mergeCell ref="L1249:M1249"/>
    <mergeCell ref="L1250:M1250"/>
    <mergeCell ref="L1251:M1251"/>
    <mergeCell ref="L1252:M1252"/>
    <mergeCell ref="L1253:M1253"/>
    <mergeCell ref="L1254:M1254"/>
    <mergeCell ref="L1255:M1255"/>
    <mergeCell ref="L1256:M1256"/>
    <mergeCell ref="L1257:M1257"/>
    <mergeCell ref="L1258:M1258"/>
    <mergeCell ref="L1259:M1259"/>
    <mergeCell ref="L1260:M1260"/>
    <mergeCell ref="L1261:M1261"/>
    <mergeCell ref="L1262:M1262"/>
    <mergeCell ref="L1263:M1263"/>
    <mergeCell ref="L1264:M1264"/>
    <mergeCell ref="L1265:M1265"/>
    <mergeCell ref="L1266:M1266"/>
    <mergeCell ref="L1267:M1267"/>
    <mergeCell ref="L1268:M1268"/>
    <mergeCell ref="L1269:M1269"/>
    <mergeCell ref="L1270:M1270"/>
    <mergeCell ref="L1271:M1271"/>
    <mergeCell ref="L1272:M1272"/>
    <mergeCell ref="L1273:M1273"/>
    <mergeCell ref="L1274:M1274"/>
    <mergeCell ref="L1275:M1275"/>
    <mergeCell ref="L1276:M1276"/>
    <mergeCell ref="L1277:M1277"/>
    <mergeCell ref="L1278:M1278"/>
    <mergeCell ref="L1279:M1279"/>
    <mergeCell ref="L1280:M1280"/>
    <mergeCell ref="L1281:M1281"/>
    <mergeCell ref="L1282:M1282"/>
    <mergeCell ref="L1283:M1283"/>
    <mergeCell ref="L1284:M1284"/>
    <mergeCell ref="L1285:M1285"/>
    <mergeCell ref="L1286:M1286"/>
    <mergeCell ref="L1287:M1287"/>
    <mergeCell ref="L1288:M1288"/>
    <mergeCell ref="L1289:M1289"/>
    <mergeCell ref="L1290:M1290"/>
    <mergeCell ref="L1291:M1291"/>
    <mergeCell ref="L1292:M1292"/>
    <mergeCell ref="L1293:M1293"/>
    <mergeCell ref="L1294:M1294"/>
    <mergeCell ref="L1295:M1295"/>
    <mergeCell ref="L1296:M1296"/>
    <mergeCell ref="L1297:M1297"/>
    <mergeCell ref="L1298:M1298"/>
    <mergeCell ref="L1299:M1299"/>
    <mergeCell ref="L1300:M1300"/>
    <mergeCell ref="L1301:M1301"/>
    <mergeCell ref="L1302:M1302"/>
    <mergeCell ref="L1303:M1303"/>
    <mergeCell ref="L1304:M1304"/>
    <mergeCell ref="L1305:M1305"/>
    <mergeCell ref="L1306:M1306"/>
    <mergeCell ref="L1307:M1307"/>
    <mergeCell ref="L1308:M1308"/>
    <mergeCell ref="L1309:M1309"/>
    <mergeCell ref="L1310:M1310"/>
    <mergeCell ref="L1311:M1311"/>
    <mergeCell ref="L1312:M1312"/>
    <mergeCell ref="L1313:M1313"/>
    <mergeCell ref="L1314:M1314"/>
    <mergeCell ref="L1315:M1315"/>
    <mergeCell ref="L1316:M1316"/>
    <mergeCell ref="L1317:M1317"/>
    <mergeCell ref="L1318:M1318"/>
    <mergeCell ref="L1319:M1319"/>
    <mergeCell ref="L1320:M1320"/>
    <mergeCell ref="L1321:M1321"/>
    <mergeCell ref="L1322:M1322"/>
    <mergeCell ref="L1323:M1323"/>
    <mergeCell ref="L1324:M1324"/>
    <mergeCell ref="L1325:M1325"/>
    <mergeCell ref="L1326:M1326"/>
    <mergeCell ref="L1327:M1327"/>
    <mergeCell ref="L1328:M1328"/>
    <mergeCell ref="L1329:M1329"/>
    <mergeCell ref="L1330:M1330"/>
    <mergeCell ref="L1331:M1331"/>
    <mergeCell ref="L1332:M1332"/>
    <mergeCell ref="L1333:M1333"/>
    <mergeCell ref="L1334:M1334"/>
    <mergeCell ref="L1335:M1335"/>
    <mergeCell ref="L1336:M1336"/>
    <mergeCell ref="L1337:M1337"/>
    <mergeCell ref="L1338:M1338"/>
    <mergeCell ref="L1339:M1339"/>
    <mergeCell ref="L1340:M1340"/>
    <mergeCell ref="L1341:M1341"/>
    <mergeCell ref="L1342:M1342"/>
    <mergeCell ref="L1343:M1343"/>
    <mergeCell ref="L1344:M1344"/>
    <mergeCell ref="L1345:M1345"/>
    <mergeCell ref="L1346:M1346"/>
    <mergeCell ref="L1347:M1347"/>
    <mergeCell ref="L1348:M1348"/>
    <mergeCell ref="L1349:M1349"/>
    <mergeCell ref="L1350:M1350"/>
    <mergeCell ref="L1351:M1351"/>
    <mergeCell ref="L1352:M1352"/>
    <mergeCell ref="L1353:M1353"/>
    <mergeCell ref="L1356:M1356"/>
    <mergeCell ref="L1357:M1357"/>
    <mergeCell ref="L1358:M1358"/>
    <mergeCell ref="L1359:M1359"/>
    <mergeCell ref="L1360:M1360"/>
    <mergeCell ref="L1361:M1361"/>
    <mergeCell ref="L1362:M1362"/>
    <mergeCell ref="L1363:M1363"/>
    <mergeCell ref="L1364:M1364"/>
    <mergeCell ref="L1365:M1365"/>
    <mergeCell ref="L1366:M1366"/>
    <mergeCell ref="L1367:M1367"/>
    <mergeCell ref="L1368:M1368"/>
    <mergeCell ref="L1369:M1369"/>
    <mergeCell ref="L1370:M1370"/>
    <mergeCell ref="L1371:M1371"/>
    <mergeCell ref="L1372:M1372"/>
    <mergeCell ref="L1373:M1373"/>
    <mergeCell ref="L1374:M1374"/>
    <mergeCell ref="L1517:M1517"/>
    <mergeCell ref="L1518:M1518"/>
    <mergeCell ref="L1519:M1519"/>
    <mergeCell ref="L1520:M1520"/>
    <mergeCell ref="L1521:M1521"/>
    <mergeCell ref="L1508:M1508"/>
    <mergeCell ref="L1510:M1510"/>
    <mergeCell ref="L1512:M1512"/>
    <mergeCell ref="L1513:M1513"/>
    <mergeCell ref="L1514:M1514"/>
    <mergeCell ref="L1515:M1515"/>
    <mergeCell ref="L1516:M1516"/>
    <mergeCell ref="L1375:M1375"/>
    <mergeCell ref="L1376:M1376"/>
    <mergeCell ref="L1377:M1377"/>
    <mergeCell ref="M1378:N1378"/>
    <mergeCell ref="M1435:N1435"/>
    <mergeCell ref="L1439:M1439"/>
    <mergeCell ref="L1440:M1440"/>
    <mergeCell ref="L1441:M1441"/>
    <mergeCell ref="L1442:M1442"/>
    <mergeCell ref="L1443:M1443"/>
    <mergeCell ref="L1444:M1444"/>
    <mergeCell ref="L1445:M1445"/>
    <mergeCell ref="L1446:M1446"/>
    <mergeCell ref="L1447:M1447"/>
    <mergeCell ref="L1448:M1448"/>
    <mergeCell ref="L1449:M1449"/>
    <mergeCell ref="L1450:M1450"/>
    <mergeCell ref="L1451:M1451"/>
    <mergeCell ref="L1452:M1452"/>
    <mergeCell ref="L1453:M1453"/>
    <mergeCell ref="L1454:M1454"/>
    <mergeCell ref="L1455:M1455"/>
    <mergeCell ref="L1456:M1456"/>
    <mergeCell ref="L1459:M1459"/>
    <mergeCell ref="L1462:M1462"/>
    <mergeCell ref="L1465:M1465"/>
    <mergeCell ref="L1466:M1466"/>
    <mergeCell ref="L1467:M1467"/>
    <mergeCell ref="M1470:N1470"/>
    <mergeCell ref="M1474:N1474"/>
    <mergeCell ref="L1475:M1475"/>
    <mergeCell ref="L1479:M1479"/>
    <mergeCell ref="L1480:M1480"/>
    <mergeCell ref="L1481:M1481"/>
    <mergeCell ref="L1485:M1485"/>
    <mergeCell ref="L1488:M1488"/>
    <mergeCell ref="L1489:M1489"/>
    <mergeCell ref="L1492:M1492"/>
    <mergeCell ref="L1493:M1493"/>
    <mergeCell ref="L1494:M1494"/>
    <mergeCell ref="L1495:M1495"/>
    <mergeCell ref="L1496:M1496"/>
    <mergeCell ref="L1497:M1497"/>
    <mergeCell ref="M1498:N1498"/>
    <mergeCell ref="L1500:M1500"/>
    <mergeCell ref="L1503:M1503"/>
    <mergeCell ref="L1504:M1504"/>
    <mergeCell ref="L1505:M1505"/>
    <mergeCell ref="L1506:M1506"/>
    <mergeCell ref="M44:N44"/>
    <mergeCell ref="M45:N45"/>
    <mergeCell ref="M48:O48"/>
    <mergeCell ref="M49:N49"/>
    <mergeCell ref="M50:O50"/>
    <mergeCell ref="M51:O51"/>
    <mergeCell ref="M52:N52"/>
    <mergeCell ref="M53:O53"/>
    <mergeCell ref="M54:N54"/>
    <mergeCell ref="M55:O55"/>
    <mergeCell ref="M56:O56"/>
    <mergeCell ref="M87:N87"/>
    <mergeCell ref="M88:O88"/>
    <mergeCell ref="M89:O89"/>
    <mergeCell ref="M90:O90"/>
    <mergeCell ref="M91:O91"/>
    <mergeCell ref="M92:O92"/>
    <mergeCell ref="M93:N93"/>
    <mergeCell ref="M94:N94"/>
    <mergeCell ref="M95:N95"/>
    <mergeCell ref="M98:N98"/>
    <mergeCell ref="M99:O99"/>
    <mergeCell ref="M100:O100"/>
    <mergeCell ref="M101:N101"/>
    <mergeCell ref="M103:O103"/>
    <mergeCell ref="M105:O105"/>
    <mergeCell ref="A107:B107"/>
    <mergeCell ref="M108:O108"/>
    <mergeCell ref="M109:O109"/>
    <mergeCell ref="M110:O110"/>
    <mergeCell ref="M111:O111"/>
    <mergeCell ref="M112:O112"/>
    <mergeCell ref="M113:N113"/>
    <mergeCell ref="M114:O114"/>
    <mergeCell ref="M115:O115"/>
    <mergeCell ref="L116:O116"/>
    <mergeCell ref="M117:O117"/>
    <mergeCell ref="M118:O118"/>
    <mergeCell ref="M119:O119"/>
    <mergeCell ref="M120:N120"/>
    <mergeCell ref="M121:O121"/>
    <mergeCell ref="M123:N123"/>
    <mergeCell ref="M124:O124"/>
    <mergeCell ref="M125:O125"/>
    <mergeCell ref="M129:N129"/>
    <mergeCell ref="M132:N132"/>
    <mergeCell ref="M134:O134"/>
    <mergeCell ref="M137:N137"/>
    <mergeCell ref="M139:O139"/>
    <mergeCell ref="M141:N141"/>
    <mergeCell ref="M143:O143"/>
    <mergeCell ref="M144:O144"/>
    <mergeCell ref="M145:O145"/>
    <mergeCell ref="M146:O146"/>
    <mergeCell ref="M147:O147"/>
    <mergeCell ref="M148:O148"/>
    <mergeCell ref="M149:O149"/>
    <mergeCell ref="M150:O150"/>
    <mergeCell ref="M151:O151"/>
    <mergeCell ref="M152:N152"/>
    <mergeCell ref="M153:O153"/>
    <mergeCell ref="M154:N154"/>
    <mergeCell ref="M155:O155"/>
    <mergeCell ref="M156:O156"/>
    <mergeCell ref="M157:O157"/>
    <mergeCell ref="M158:N158"/>
    <mergeCell ref="M159:N159"/>
    <mergeCell ref="M160:N160"/>
    <mergeCell ref="M161:N161"/>
    <mergeCell ref="M162:N162"/>
    <mergeCell ref="M163:N163"/>
    <mergeCell ref="M164:O164"/>
    <mergeCell ref="M165:N165"/>
    <mergeCell ref="M166:N166"/>
    <mergeCell ref="M167:N167"/>
    <mergeCell ref="M168:N168"/>
    <mergeCell ref="M169:N169"/>
    <mergeCell ref="M170:N170"/>
    <mergeCell ref="M171:N171"/>
    <mergeCell ref="M175:N175"/>
    <mergeCell ref="M188:N188"/>
    <mergeCell ref="M189:N189"/>
    <mergeCell ref="A203:B203"/>
    <mergeCell ref="A204:B204"/>
    <mergeCell ref="M203:N203"/>
    <mergeCell ref="M204:N204"/>
    <mergeCell ref="M309:N309"/>
    <mergeCell ref="M310:N310"/>
    <mergeCell ref="M311:O311"/>
    <mergeCell ref="M312:O312"/>
    <mergeCell ref="M313:N313"/>
    <mergeCell ref="M314:N314"/>
    <mergeCell ref="M315:O315"/>
    <mergeCell ref="M316:O316"/>
    <mergeCell ref="M524:N524"/>
    <mergeCell ref="M525:N525"/>
    <mergeCell ref="M526:N526"/>
    <mergeCell ref="M527:N527"/>
    <mergeCell ref="M528:N528"/>
    <mergeCell ref="M529:O529"/>
    <mergeCell ref="M603:N603"/>
    <mergeCell ref="M604:N604"/>
    <mergeCell ref="M668:N668"/>
    <mergeCell ref="M669:N669"/>
    <mergeCell ref="M833:N833"/>
    <mergeCell ref="M834:O834"/>
    <mergeCell ref="M835:O835"/>
    <mergeCell ref="M836:N836"/>
    <mergeCell ref="M837:N837"/>
    <mergeCell ref="M838:N838"/>
    <mergeCell ref="M839:N839"/>
    <mergeCell ref="M840:O840"/>
    <mergeCell ref="M841:N841"/>
    <mergeCell ref="M842:N842"/>
    <mergeCell ref="M843:O843"/>
    <mergeCell ref="M844:O844"/>
    <mergeCell ref="M845:O845"/>
    <mergeCell ref="M846:N846"/>
    <mergeCell ref="M847:N847"/>
    <mergeCell ref="M848:O848"/>
    <mergeCell ref="M849:N849"/>
    <mergeCell ref="M850:O850"/>
    <mergeCell ref="M851:O851"/>
    <mergeCell ref="M852:O852"/>
    <mergeCell ref="M853:N853"/>
    <mergeCell ref="M854:O854"/>
    <mergeCell ref="M855:O855"/>
    <mergeCell ref="M856:O856"/>
    <mergeCell ref="M857:O857"/>
    <mergeCell ref="M858:N858"/>
    <mergeCell ref="M859:N859"/>
    <mergeCell ref="M860:N860"/>
    <mergeCell ref="M861:N861"/>
    <mergeCell ref="M869:N869"/>
    <mergeCell ref="L871:O871"/>
    <mergeCell ref="M862:N862"/>
    <mergeCell ref="M863:N863"/>
    <mergeCell ref="M864:N864"/>
    <mergeCell ref="M865:N865"/>
    <mergeCell ref="M866:N866"/>
    <mergeCell ref="M867:N867"/>
    <mergeCell ref="A869:B869"/>
    <mergeCell ref="A873:B873"/>
    <mergeCell ref="M873:N873"/>
    <mergeCell ref="A874:B874"/>
    <mergeCell ref="M874:N874"/>
    <mergeCell ref="M875:N875"/>
    <mergeCell ref="M876:N876"/>
    <mergeCell ref="M877:N877"/>
    <mergeCell ref="M878:N878"/>
    <mergeCell ref="M879:N879"/>
    <mergeCell ref="M880:N880"/>
    <mergeCell ref="M881:N881"/>
    <mergeCell ref="M882:N882"/>
    <mergeCell ref="M883:N883"/>
    <mergeCell ref="M884:N884"/>
    <mergeCell ref="M885:N885"/>
    <mergeCell ref="M886:N886"/>
    <mergeCell ref="M887:N887"/>
    <mergeCell ref="M888:O888"/>
    <mergeCell ref="M889:N889"/>
    <mergeCell ref="M890:N890"/>
    <mergeCell ref="M891:N891"/>
    <mergeCell ref="M892:N892"/>
    <mergeCell ref="M893:O893"/>
    <mergeCell ref="M894:N894"/>
    <mergeCell ref="M895:N895"/>
    <mergeCell ref="M896:N896"/>
    <mergeCell ref="M897:N897"/>
    <mergeCell ref="M898:N898"/>
    <mergeCell ref="M899:N899"/>
    <mergeCell ref="M900:N900"/>
    <mergeCell ref="M901:O901"/>
    <mergeCell ref="M902:N902"/>
    <mergeCell ref="M903:N903"/>
    <mergeCell ref="M904:N904"/>
    <mergeCell ref="M905:N905"/>
    <mergeCell ref="M906:N906"/>
    <mergeCell ref="M907:N907"/>
    <mergeCell ref="M909:N909"/>
    <mergeCell ref="M910:N910"/>
    <mergeCell ref="M911:N911"/>
    <mergeCell ref="M912:N912"/>
    <mergeCell ref="M913:N913"/>
    <mergeCell ref="M914:N914"/>
    <mergeCell ref="M915:N915"/>
    <mergeCell ref="M916:N916"/>
    <mergeCell ref="M917:N917"/>
    <mergeCell ref="M918:N918"/>
    <mergeCell ref="M919:N919"/>
    <mergeCell ref="M920:N920"/>
    <mergeCell ref="M921:N921"/>
    <mergeCell ref="M922:N922"/>
    <mergeCell ref="M923:N923"/>
    <mergeCell ref="M924:N924"/>
    <mergeCell ref="M925:N925"/>
    <mergeCell ref="M926:N926"/>
    <mergeCell ref="M927:O927"/>
    <mergeCell ref="M928:N928"/>
    <mergeCell ref="M929:N929"/>
    <mergeCell ref="M930:N930"/>
    <mergeCell ref="M931:N931"/>
    <mergeCell ref="M932:N932"/>
    <mergeCell ref="M933:N933"/>
    <mergeCell ref="M934:N934"/>
    <mergeCell ref="M935:O935"/>
    <mergeCell ref="M936:N936"/>
    <mergeCell ref="M937:N937"/>
    <mergeCell ref="M938:N938"/>
    <mergeCell ref="M939:N939"/>
    <mergeCell ref="M940:N940"/>
    <mergeCell ref="M941:N941"/>
    <mergeCell ref="M942:N942"/>
    <mergeCell ref="M943:N943"/>
    <mergeCell ref="M944:N944"/>
    <mergeCell ref="M945:O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7:N967"/>
    <mergeCell ref="M968:N968"/>
    <mergeCell ref="M969:N969"/>
    <mergeCell ref="M1051:N1051"/>
    <mergeCell ref="L1052:M1052"/>
    <mergeCell ref="L1053:M1053"/>
    <mergeCell ref="L1054:M1054"/>
    <mergeCell ref="L1055:M1055"/>
    <mergeCell ref="L1056:M1056"/>
    <mergeCell ref="M1061:N1061"/>
    <mergeCell ref="M1062:N1062"/>
    <mergeCell ref="L1063:M1063"/>
    <mergeCell ref="L1064:M1064"/>
    <mergeCell ref="L1065:M1065"/>
    <mergeCell ref="L1066:M1066"/>
    <mergeCell ref="L1067:M1067"/>
    <mergeCell ref="L1068:M1068"/>
    <mergeCell ref="L1176:M1176"/>
    <mergeCell ref="L1177:M1177"/>
    <mergeCell ref="L1178:M1178"/>
    <mergeCell ref="L1179:M1179"/>
    <mergeCell ref="L1180:M1180"/>
    <mergeCell ref="L1181:M1181"/>
    <mergeCell ref="L1182:M1182"/>
    <mergeCell ref="L1183:M1183"/>
    <mergeCell ref="L1184:M1184"/>
    <mergeCell ref="L1185:M1185"/>
    <mergeCell ref="L1186:M1186"/>
    <mergeCell ref="L1187:M1187"/>
    <mergeCell ref="L1188:M1188"/>
    <mergeCell ref="L1189:M1189"/>
    <mergeCell ref="L1190:M1190"/>
    <mergeCell ref="L1191:M1191"/>
    <mergeCell ref="L1192:M1192"/>
    <mergeCell ref="L1193:M1193"/>
    <mergeCell ref="L1194:M1194"/>
    <mergeCell ref="L1195:M1195"/>
    <mergeCell ref="L1196:M1196"/>
    <mergeCell ref="L1197:M1197"/>
    <mergeCell ref="L1198:M1198"/>
    <mergeCell ref="L1199:M1199"/>
    <mergeCell ref="L1200:M1200"/>
    <mergeCell ref="L1201:M1201"/>
    <mergeCell ref="L1202:M1202"/>
    <mergeCell ref="L1203:M1203"/>
    <mergeCell ref="L1204:M1204"/>
    <mergeCell ref="L1205:M1205"/>
    <mergeCell ref="L1206:M1206"/>
    <mergeCell ref="L1207:M1207"/>
    <mergeCell ref="L1208:M1208"/>
    <mergeCell ref="L1209:M1209"/>
    <mergeCell ref="L1210:M1210"/>
    <mergeCell ref="L1211:M1211"/>
    <mergeCell ref="L1212:M1212"/>
    <mergeCell ref="L1213:M1213"/>
    <mergeCell ref="L1214:M1214"/>
    <mergeCell ref="L1215:M1215"/>
    <mergeCell ref="L1216:M1216"/>
    <mergeCell ref="L1217:M1217"/>
    <mergeCell ref="L1218:M1218"/>
    <mergeCell ref="L1219:M1219"/>
    <mergeCell ref="L1220:M1220"/>
    <mergeCell ref="L1221:M1221"/>
    <mergeCell ref="L1222:M1222"/>
    <mergeCell ref="L1223:M1223"/>
    <mergeCell ref="L1224:M122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63"/>
    <col customWidth="1" min="2" max="2" width="37.75"/>
    <col customWidth="1" min="3" max="4" width="17.38"/>
    <col customWidth="1" min="5" max="6" width="12.63"/>
    <col customWidth="1" min="7" max="7" width="16.25"/>
    <col customWidth="1" min="9" max="9" width="28.13"/>
    <col customWidth="1" min="11" max="11" width="18.38"/>
    <col customWidth="1" min="12" max="12" width="24.25"/>
  </cols>
  <sheetData>
    <row r="1" ht="15.75" customHeight="1">
      <c r="A1" s="111" t="s">
        <v>0</v>
      </c>
      <c r="B1" s="111" t="s">
        <v>2</v>
      </c>
      <c r="C1" s="111" t="s">
        <v>1588</v>
      </c>
      <c r="D1" s="111" t="s">
        <v>1589</v>
      </c>
      <c r="E1" s="111" t="s">
        <v>790</v>
      </c>
      <c r="F1" s="112" t="s">
        <v>3</v>
      </c>
      <c r="G1" s="111" t="s">
        <v>5</v>
      </c>
      <c r="H1" s="111" t="s">
        <v>6</v>
      </c>
      <c r="I1" s="111" t="s">
        <v>1590</v>
      </c>
      <c r="J1" s="111" t="s">
        <v>8</v>
      </c>
      <c r="K1" s="111" t="s">
        <v>1591</v>
      </c>
      <c r="L1" s="111" t="s">
        <v>1592</v>
      </c>
      <c r="M1" s="55"/>
      <c r="N1" s="55"/>
      <c r="O1" s="55"/>
      <c r="P1" s="55"/>
      <c r="Q1" s="55"/>
      <c r="R1" s="55"/>
      <c r="S1" s="55"/>
      <c r="T1" s="55"/>
      <c r="U1" s="55"/>
      <c r="V1" s="55"/>
      <c r="W1" s="55"/>
    </row>
    <row r="2" ht="15.75" customHeight="1">
      <c r="A2" s="113" t="s">
        <v>1593</v>
      </c>
      <c r="B2" s="113" t="s">
        <v>1594</v>
      </c>
      <c r="C2" s="114">
        <v>232006.0</v>
      </c>
      <c r="D2" s="113" t="s">
        <v>1595</v>
      </c>
      <c r="E2" s="113" t="s">
        <v>822</v>
      </c>
      <c r="F2" s="115" t="s">
        <v>1596</v>
      </c>
      <c r="G2" s="116">
        <v>0.5625</v>
      </c>
      <c r="H2" s="116">
        <v>0.6458333333333334</v>
      </c>
      <c r="I2" s="113" t="s">
        <v>1597</v>
      </c>
      <c r="J2" s="113" t="s">
        <v>1598</v>
      </c>
      <c r="K2" s="113" t="s">
        <v>298</v>
      </c>
      <c r="L2" s="113" t="s">
        <v>1599</v>
      </c>
      <c r="M2" s="55"/>
      <c r="N2" s="55"/>
      <c r="O2" s="55"/>
      <c r="P2" s="55"/>
      <c r="Q2" s="55"/>
      <c r="R2" s="55"/>
      <c r="S2" s="55"/>
      <c r="T2" s="55"/>
      <c r="U2" s="55"/>
      <c r="V2" s="55"/>
      <c r="W2" s="55"/>
    </row>
    <row r="3" ht="16.5" customHeight="1">
      <c r="A3" s="113" t="s">
        <v>1593</v>
      </c>
      <c r="B3" s="113" t="s">
        <v>1600</v>
      </c>
      <c r="C3" s="114">
        <v>231825.0</v>
      </c>
      <c r="D3" s="113" t="s">
        <v>1601</v>
      </c>
      <c r="E3" s="113" t="s">
        <v>828</v>
      </c>
      <c r="F3" s="115" t="s">
        <v>1596</v>
      </c>
      <c r="G3" s="116">
        <v>0.5625</v>
      </c>
      <c r="H3" s="116">
        <v>0.6458333333333334</v>
      </c>
      <c r="I3" s="113" t="s">
        <v>1597</v>
      </c>
      <c r="J3" s="113" t="s">
        <v>1602</v>
      </c>
      <c r="K3" s="113" t="s">
        <v>298</v>
      </c>
      <c r="L3" s="113" t="s">
        <v>1599</v>
      </c>
      <c r="M3" s="55"/>
      <c r="N3" s="55"/>
      <c r="O3" s="55"/>
      <c r="P3" s="55"/>
      <c r="Q3" s="55"/>
      <c r="R3" s="55"/>
      <c r="S3" s="55"/>
      <c r="T3" s="55"/>
      <c r="U3" s="55"/>
      <c r="V3" s="55"/>
      <c r="W3" s="55"/>
    </row>
    <row r="4" ht="18.75" customHeight="1">
      <c r="A4" s="113" t="s">
        <v>1593</v>
      </c>
      <c r="B4" s="113" t="s">
        <v>1603</v>
      </c>
      <c r="C4" s="114">
        <v>231837.0</v>
      </c>
      <c r="D4" s="113" t="s">
        <v>1601</v>
      </c>
      <c r="E4" s="113" t="s">
        <v>828</v>
      </c>
      <c r="F4" s="115" t="s">
        <v>1604</v>
      </c>
      <c r="G4" s="116">
        <v>0.7916666666666666</v>
      </c>
      <c r="H4" s="116">
        <v>0.875</v>
      </c>
      <c r="I4" s="113" t="s">
        <v>1605</v>
      </c>
      <c r="J4" s="113" t="s">
        <v>1606</v>
      </c>
      <c r="K4" s="113" t="s">
        <v>888</v>
      </c>
      <c r="L4" s="113" t="s">
        <v>1599</v>
      </c>
      <c r="M4" s="55"/>
      <c r="N4" s="55"/>
      <c r="O4" s="55"/>
      <c r="P4" s="55"/>
      <c r="Q4" s="55"/>
      <c r="R4" s="55"/>
      <c r="S4" s="55"/>
      <c r="T4" s="55"/>
      <c r="U4" s="55"/>
      <c r="V4" s="55"/>
      <c r="W4" s="55"/>
    </row>
    <row r="5" ht="14.25" customHeight="1">
      <c r="A5" s="113" t="s">
        <v>1593</v>
      </c>
      <c r="B5" s="113" t="s">
        <v>1607</v>
      </c>
      <c r="C5" s="114">
        <v>231939.0</v>
      </c>
      <c r="D5" s="113" t="s">
        <v>1608</v>
      </c>
      <c r="E5" s="113" t="s">
        <v>832</v>
      </c>
      <c r="F5" s="115" t="s">
        <v>1596</v>
      </c>
      <c r="G5" s="116">
        <v>0.40625</v>
      </c>
      <c r="H5" s="116">
        <v>0.4895833333333333</v>
      </c>
      <c r="I5" s="113" t="s">
        <v>1609</v>
      </c>
      <c r="J5" s="113" t="s">
        <v>1610</v>
      </c>
      <c r="K5" s="113" t="s">
        <v>298</v>
      </c>
      <c r="L5" s="113" t="s">
        <v>1009</v>
      </c>
      <c r="M5" s="55"/>
      <c r="N5" s="55"/>
      <c r="O5" s="55"/>
      <c r="P5" s="55"/>
      <c r="Q5" s="55"/>
      <c r="R5" s="55"/>
      <c r="S5" s="55"/>
      <c r="T5" s="55"/>
      <c r="U5" s="55"/>
      <c r="V5" s="55"/>
      <c r="W5" s="55"/>
    </row>
    <row r="6" ht="15.75" customHeight="1">
      <c r="A6" s="113" t="s">
        <v>1593</v>
      </c>
      <c r="B6" s="113" t="s">
        <v>1611</v>
      </c>
      <c r="C6" s="114">
        <v>248034.0</v>
      </c>
      <c r="D6" s="117">
        <v>45967.0</v>
      </c>
      <c r="E6" s="113" t="s">
        <v>1047</v>
      </c>
      <c r="F6" s="115" t="s">
        <v>1612</v>
      </c>
      <c r="G6" s="116">
        <v>0.7291666666666666</v>
      </c>
      <c r="H6" s="116">
        <v>0.8541666666666666</v>
      </c>
      <c r="I6" s="113" t="s">
        <v>1613</v>
      </c>
      <c r="J6" s="113" t="s">
        <v>1614</v>
      </c>
      <c r="K6" s="113" t="s">
        <v>298</v>
      </c>
      <c r="L6" s="113" t="s">
        <v>1046</v>
      </c>
      <c r="M6" s="55"/>
      <c r="N6" s="55"/>
      <c r="O6" s="55"/>
      <c r="P6" s="55"/>
      <c r="Q6" s="55"/>
      <c r="R6" s="55"/>
      <c r="S6" s="55"/>
      <c r="T6" s="55"/>
      <c r="U6" s="55"/>
      <c r="V6" s="55"/>
      <c r="W6" s="55"/>
    </row>
    <row r="7" ht="16.5" customHeight="1">
      <c r="A7" s="113" t="s">
        <v>1593</v>
      </c>
      <c r="B7" s="113" t="s">
        <v>1615</v>
      </c>
      <c r="C7" s="114">
        <v>231995.0</v>
      </c>
      <c r="D7" s="113" t="s">
        <v>1616</v>
      </c>
      <c r="E7" s="113" t="s">
        <v>834</v>
      </c>
      <c r="F7" s="115" t="s">
        <v>1596</v>
      </c>
      <c r="G7" s="116">
        <v>0.4791666666666667</v>
      </c>
      <c r="H7" s="116">
        <v>0.5625</v>
      </c>
      <c r="I7" s="113" t="s">
        <v>1617</v>
      </c>
      <c r="J7" s="113" t="s">
        <v>1598</v>
      </c>
      <c r="K7" s="113" t="s">
        <v>298</v>
      </c>
      <c r="L7" s="113" t="s">
        <v>1599</v>
      </c>
      <c r="M7" s="55"/>
      <c r="N7" s="55"/>
      <c r="O7" s="55"/>
      <c r="P7" s="55"/>
      <c r="Q7" s="55"/>
      <c r="R7" s="55"/>
      <c r="S7" s="55"/>
      <c r="T7" s="55"/>
      <c r="U7" s="55"/>
      <c r="V7" s="55"/>
      <c r="W7" s="55"/>
    </row>
    <row r="8" ht="17.25" customHeight="1">
      <c r="A8" s="113" t="s">
        <v>1593</v>
      </c>
      <c r="B8" s="113" t="s">
        <v>1618</v>
      </c>
      <c r="C8" s="114">
        <v>231879.0</v>
      </c>
      <c r="D8" s="113" t="s">
        <v>1619</v>
      </c>
      <c r="E8" s="113" t="s">
        <v>800</v>
      </c>
      <c r="F8" s="115" t="s">
        <v>1612</v>
      </c>
      <c r="G8" s="116">
        <v>0.5416666666666666</v>
      </c>
      <c r="H8" s="116">
        <v>0.625</v>
      </c>
      <c r="I8" s="113" t="s">
        <v>1605</v>
      </c>
      <c r="J8" s="113" t="s">
        <v>1620</v>
      </c>
      <c r="K8" s="113" t="s">
        <v>869</v>
      </c>
      <c r="L8" s="113" t="s">
        <v>799</v>
      </c>
      <c r="M8" s="55"/>
      <c r="N8" s="55"/>
      <c r="O8" s="55"/>
      <c r="P8" s="55"/>
      <c r="Q8" s="55"/>
      <c r="R8" s="55"/>
      <c r="S8" s="55"/>
      <c r="T8" s="55"/>
      <c r="U8" s="55"/>
      <c r="V8" s="55"/>
      <c r="W8" s="55"/>
    </row>
    <row r="9" ht="15.0" customHeight="1">
      <c r="A9" s="113" t="s">
        <v>1593</v>
      </c>
      <c r="B9" s="113" t="s">
        <v>1621</v>
      </c>
      <c r="C9" s="114">
        <v>232049.0</v>
      </c>
      <c r="D9" s="113" t="s">
        <v>1622</v>
      </c>
      <c r="E9" s="113" t="s">
        <v>811</v>
      </c>
      <c r="F9" s="115" t="s">
        <v>1596</v>
      </c>
      <c r="G9" s="116">
        <v>0.6458333333333334</v>
      </c>
      <c r="H9" s="116">
        <v>0.7291666666666666</v>
      </c>
      <c r="I9" s="113" t="s">
        <v>1609</v>
      </c>
      <c r="J9" s="113" t="s">
        <v>1623</v>
      </c>
      <c r="K9" s="113" t="s">
        <v>298</v>
      </c>
      <c r="L9" s="113" t="s">
        <v>803</v>
      </c>
      <c r="M9" s="55"/>
      <c r="N9" s="55"/>
      <c r="O9" s="55"/>
      <c r="P9" s="55"/>
      <c r="Q9" s="55"/>
      <c r="R9" s="55"/>
      <c r="S9" s="55"/>
      <c r="T9" s="55"/>
      <c r="U9" s="55"/>
      <c r="V9" s="55"/>
      <c r="W9" s="55"/>
    </row>
    <row r="10" ht="16.5" customHeight="1">
      <c r="A10" s="113" t="s">
        <v>1593</v>
      </c>
      <c r="B10" s="113" t="s">
        <v>1624</v>
      </c>
      <c r="C10" s="114">
        <v>248035.0</v>
      </c>
      <c r="D10" s="118" t="s">
        <v>1045</v>
      </c>
      <c r="E10" s="113" t="s">
        <v>1047</v>
      </c>
      <c r="F10" s="115" t="s">
        <v>1612</v>
      </c>
      <c r="G10" s="116">
        <v>0.7291666666666666</v>
      </c>
      <c r="H10" s="116">
        <v>0.8541666666666666</v>
      </c>
      <c r="I10" s="113" t="s">
        <v>1613</v>
      </c>
      <c r="J10" s="113" t="s">
        <v>1614</v>
      </c>
      <c r="K10" s="113" t="s">
        <v>411</v>
      </c>
      <c r="L10" s="113" t="s">
        <v>1046</v>
      </c>
      <c r="M10" s="55"/>
      <c r="N10" s="55"/>
      <c r="O10" s="55"/>
      <c r="P10" s="55"/>
      <c r="Q10" s="55"/>
      <c r="R10" s="55"/>
      <c r="S10" s="55"/>
      <c r="T10" s="55"/>
      <c r="U10" s="55"/>
      <c r="V10" s="55"/>
      <c r="W10" s="55"/>
    </row>
    <row r="11" ht="18.0" customHeight="1">
      <c r="A11" s="113" t="s">
        <v>1593</v>
      </c>
      <c r="B11" s="113" t="s">
        <v>1625</v>
      </c>
      <c r="C11" s="114">
        <v>248033.0</v>
      </c>
      <c r="D11" s="118" t="s">
        <v>1045</v>
      </c>
      <c r="E11" s="113" t="s">
        <v>1047</v>
      </c>
      <c r="F11" s="115" t="s">
        <v>1612</v>
      </c>
      <c r="G11" s="116">
        <v>0.7291666666666666</v>
      </c>
      <c r="H11" s="116">
        <v>0.8541666666666666</v>
      </c>
      <c r="I11" s="113" t="s">
        <v>1613</v>
      </c>
      <c r="J11" s="113" t="s">
        <v>1614</v>
      </c>
      <c r="K11" s="113" t="s">
        <v>411</v>
      </c>
      <c r="L11" s="113" t="s">
        <v>1046</v>
      </c>
      <c r="M11" s="55"/>
      <c r="N11" s="55"/>
      <c r="O11" s="55"/>
      <c r="P11" s="55"/>
      <c r="Q11" s="55"/>
      <c r="R11" s="55"/>
      <c r="S11" s="55"/>
      <c r="T11" s="55"/>
      <c r="U11" s="55"/>
      <c r="V11" s="55"/>
      <c r="W11" s="55"/>
    </row>
    <row r="12" ht="15.0" customHeight="1">
      <c r="A12" s="113" t="s">
        <v>1593</v>
      </c>
      <c r="B12" s="113" t="s">
        <v>1626</v>
      </c>
      <c r="C12" s="114">
        <v>248036.0</v>
      </c>
      <c r="D12" s="117">
        <v>45995.0</v>
      </c>
      <c r="E12" s="113" t="s">
        <v>1047</v>
      </c>
      <c r="F12" s="115" t="s">
        <v>1612</v>
      </c>
      <c r="G12" s="116">
        <v>0.7291666666666666</v>
      </c>
      <c r="H12" s="116">
        <v>0.8541666666666666</v>
      </c>
      <c r="I12" s="113" t="s">
        <v>1613</v>
      </c>
      <c r="J12" s="113" t="s">
        <v>1614</v>
      </c>
      <c r="K12" s="113" t="s">
        <v>411</v>
      </c>
      <c r="L12" s="113" t="s">
        <v>1046</v>
      </c>
      <c r="M12" s="55"/>
      <c r="N12" s="55"/>
      <c r="O12" s="55"/>
      <c r="P12" s="55"/>
      <c r="Q12" s="55"/>
      <c r="R12" s="55"/>
      <c r="S12" s="55"/>
      <c r="T12" s="55"/>
      <c r="U12" s="55"/>
      <c r="V12" s="55"/>
      <c r="W12" s="55"/>
    </row>
    <row r="13" ht="15.0" customHeight="1">
      <c r="A13" s="113" t="s">
        <v>1627</v>
      </c>
      <c r="B13" s="113" t="s">
        <v>1628</v>
      </c>
      <c r="C13" s="114">
        <v>232066.0</v>
      </c>
      <c r="D13" s="113" t="s">
        <v>1595</v>
      </c>
      <c r="E13" s="113" t="s">
        <v>822</v>
      </c>
      <c r="F13" s="115" t="s">
        <v>1629</v>
      </c>
      <c r="G13" s="116">
        <v>0.3854166666666667</v>
      </c>
      <c r="H13" s="116">
        <v>0.46875</v>
      </c>
      <c r="I13" s="113" t="s">
        <v>1630</v>
      </c>
      <c r="J13" s="113" t="s">
        <v>1598</v>
      </c>
      <c r="K13" s="113" t="s">
        <v>298</v>
      </c>
      <c r="L13" s="113" t="s">
        <v>1599</v>
      </c>
      <c r="M13" s="55"/>
      <c r="N13" s="55"/>
      <c r="O13" s="55"/>
      <c r="P13" s="55"/>
      <c r="Q13" s="55"/>
      <c r="R13" s="55"/>
      <c r="S13" s="55"/>
      <c r="T13" s="55"/>
      <c r="U13" s="55"/>
      <c r="V13" s="55"/>
      <c r="W13" s="55"/>
    </row>
    <row r="14" ht="17.25" customHeight="1">
      <c r="A14" s="113" t="s">
        <v>1627</v>
      </c>
      <c r="B14" s="113" t="s">
        <v>1631</v>
      </c>
      <c r="C14" s="114">
        <v>231910.0</v>
      </c>
      <c r="D14" s="113" t="s">
        <v>1595</v>
      </c>
      <c r="E14" s="113" t="s">
        <v>822</v>
      </c>
      <c r="F14" s="115" t="s">
        <v>1629</v>
      </c>
      <c r="G14" s="116">
        <v>0.4166666666666667</v>
      </c>
      <c r="H14" s="116">
        <v>0.4583333333333333</v>
      </c>
      <c r="I14" s="113" t="s">
        <v>1632</v>
      </c>
      <c r="J14" s="113" t="s">
        <v>1633</v>
      </c>
      <c r="K14" s="113" t="s">
        <v>298</v>
      </c>
      <c r="L14" s="113" t="s">
        <v>799</v>
      </c>
      <c r="M14" s="55"/>
      <c r="N14" s="55"/>
      <c r="O14" s="55"/>
      <c r="P14" s="55"/>
      <c r="Q14" s="55"/>
      <c r="R14" s="55"/>
      <c r="S14" s="55"/>
      <c r="T14" s="55"/>
      <c r="U14" s="55"/>
      <c r="V14" s="55"/>
      <c r="W14" s="55"/>
    </row>
    <row r="15" ht="15.75" customHeight="1">
      <c r="A15" s="113" t="s">
        <v>1627</v>
      </c>
      <c r="B15" s="113" t="s">
        <v>1634</v>
      </c>
      <c r="C15" s="114">
        <v>232055.0</v>
      </c>
      <c r="D15" s="113" t="s">
        <v>1635</v>
      </c>
      <c r="E15" s="113" t="s">
        <v>822</v>
      </c>
      <c r="F15" s="115" t="s">
        <v>1629</v>
      </c>
      <c r="G15" s="116">
        <v>0.46875</v>
      </c>
      <c r="H15" s="116">
        <v>0.010416666666666666</v>
      </c>
      <c r="I15" s="113" t="s">
        <v>1632</v>
      </c>
      <c r="J15" s="113" t="s">
        <v>1636</v>
      </c>
      <c r="K15" s="113" t="s">
        <v>298</v>
      </c>
      <c r="L15" s="113" t="s">
        <v>840</v>
      </c>
      <c r="M15" s="55"/>
      <c r="N15" s="55"/>
      <c r="O15" s="55"/>
      <c r="P15" s="55"/>
      <c r="Q15" s="55"/>
      <c r="R15" s="55"/>
      <c r="S15" s="55"/>
      <c r="T15" s="55"/>
      <c r="U15" s="55"/>
      <c r="V15" s="55"/>
      <c r="W15" s="55"/>
    </row>
    <row r="16" ht="15.75" customHeight="1">
      <c r="A16" s="113" t="s">
        <v>1627</v>
      </c>
      <c r="B16" s="113" t="s">
        <v>1637</v>
      </c>
      <c r="C16" s="114">
        <v>231850.0</v>
      </c>
      <c r="D16" s="113" t="s">
        <v>1638</v>
      </c>
      <c r="E16" s="113" t="s">
        <v>1639</v>
      </c>
      <c r="F16" s="115" t="s">
        <v>1629</v>
      </c>
      <c r="G16" s="116">
        <v>0.4791666666666667</v>
      </c>
      <c r="H16" s="116">
        <v>0.5416666666666666</v>
      </c>
      <c r="I16" s="113" t="s">
        <v>1640</v>
      </c>
      <c r="J16" s="113" t="s">
        <v>1641</v>
      </c>
      <c r="K16" s="113" t="s">
        <v>298</v>
      </c>
      <c r="L16" s="113" t="s">
        <v>853</v>
      </c>
      <c r="M16" s="55"/>
      <c r="N16" s="55"/>
      <c r="O16" s="55"/>
      <c r="P16" s="55"/>
      <c r="Q16" s="55"/>
      <c r="R16" s="55"/>
      <c r="S16" s="55"/>
      <c r="T16" s="55"/>
      <c r="U16" s="55"/>
      <c r="V16" s="55"/>
      <c r="W16" s="55"/>
    </row>
    <row r="17" ht="17.25" customHeight="1">
      <c r="A17" s="113" t="s">
        <v>1627</v>
      </c>
      <c r="B17" s="113" t="s">
        <v>1642</v>
      </c>
      <c r="C17" s="114">
        <v>232045.0</v>
      </c>
      <c r="D17" s="113" t="s">
        <v>1595</v>
      </c>
      <c r="E17" s="113" t="s">
        <v>822</v>
      </c>
      <c r="F17" s="115" t="s">
        <v>1629</v>
      </c>
      <c r="G17" s="116">
        <v>0.6666666666666666</v>
      </c>
      <c r="H17" s="116">
        <v>0.7291666666666666</v>
      </c>
      <c r="I17" s="113" t="s">
        <v>1617</v>
      </c>
      <c r="J17" s="113" t="s">
        <v>1643</v>
      </c>
      <c r="K17" s="113" t="s">
        <v>298</v>
      </c>
      <c r="L17" s="113" t="s">
        <v>799</v>
      </c>
      <c r="M17" s="55"/>
      <c r="N17" s="55"/>
      <c r="O17" s="55"/>
      <c r="P17" s="55"/>
      <c r="Q17" s="55"/>
      <c r="R17" s="55"/>
      <c r="S17" s="55"/>
      <c r="T17" s="55"/>
      <c r="U17" s="55"/>
      <c r="V17" s="55"/>
      <c r="W17" s="55"/>
    </row>
    <row r="18" ht="18.75" customHeight="1">
      <c r="A18" s="113" t="s">
        <v>1627</v>
      </c>
      <c r="B18" s="113" t="s">
        <v>1644</v>
      </c>
      <c r="C18" s="114">
        <v>248116.0</v>
      </c>
      <c r="D18" s="113" t="s">
        <v>1595</v>
      </c>
      <c r="E18" s="113" t="s">
        <v>822</v>
      </c>
      <c r="F18" s="115" t="s">
        <v>1629</v>
      </c>
      <c r="G18" s="116">
        <v>0.7395833333333334</v>
      </c>
      <c r="H18" s="116">
        <v>0.78125</v>
      </c>
      <c r="I18" s="113" t="s">
        <v>1617</v>
      </c>
      <c r="J18" s="113" t="s">
        <v>1645</v>
      </c>
      <c r="K18" s="113" t="s">
        <v>951</v>
      </c>
      <c r="L18" s="113" t="s">
        <v>799</v>
      </c>
      <c r="M18" s="55"/>
      <c r="N18" s="55"/>
      <c r="O18" s="55"/>
      <c r="P18" s="55"/>
      <c r="Q18" s="55"/>
      <c r="R18" s="55"/>
      <c r="S18" s="55"/>
      <c r="T18" s="55"/>
      <c r="U18" s="55"/>
      <c r="V18" s="55"/>
      <c r="W18" s="55"/>
    </row>
    <row r="19" ht="17.25" customHeight="1">
      <c r="A19" s="113" t="s">
        <v>1627</v>
      </c>
      <c r="B19" s="113" t="s">
        <v>1646</v>
      </c>
      <c r="C19" s="114">
        <v>231853.0</v>
      </c>
      <c r="D19" s="113" t="s">
        <v>1601</v>
      </c>
      <c r="E19" s="113" t="s">
        <v>828</v>
      </c>
      <c r="F19" s="115" t="s">
        <v>1629</v>
      </c>
      <c r="G19" s="116">
        <v>0.3958333333333333</v>
      </c>
      <c r="H19" s="113" t="s">
        <v>1647</v>
      </c>
      <c r="I19" s="113" t="s">
        <v>1630</v>
      </c>
      <c r="J19" s="113" t="s">
        <v>1598</v>
      </c>
      <c r="K19" s="113" t="s">
        <v>298</v>
      </c>
      <c r="L19" s="113" t="s">
        <v>1599</v>
      </c>
      <c r="M19" s="55"/>
      <c r="N19" s="55"/>
      <c r="O19" s="55"/>
      <c r="P19" s="55"/>
      <c r="Q19" s="55"/>
      <c r="R19" s="55"/>
      <c r="S19" s="55"/>
      <c r="T19" s="55"/>
      <c r="U19" s="55"/>
      <c r="V19" s="55"/>
      <c r="W19" s="55"/>
    </row>
    <row r="20" ht="15.75" customHeight="1">
      <c r="A20" s="113" t="s">
        <v>1627</v>
      </c>
      <c r="B20" s="113" t="s">
        <v>1648</v>
      </c>
      <c r="C20" s="114">
        <v>231969.0</v>
      </c>
      <c r="D20" s="113" t="s">
        <v>831</v>
      </c>
      <c r="E20" s="113" t="s">
        <v>832</v>
      </c>
      <c r="F20" s="115" t="s">
        <v>1629</v>
      </c>
      <c r="G20" s="116">
        <v>0.375</v>
      </c>
      <c r="H20" s="116">
        <v>0.4583333333333333</v>
      </c>
      <c r="I20" s="113" t="s">
        <v>1649</v>
      </c>
      <c r="J20" s="113" t="s">
        <v>1650</v>
      </c>
      <c r="K20" s="113" t="s">
        <v>298</v>
      </c>
      <c r="L20" s="113" t="s">
        <v>799</v>
      </c>
      <c r="M20" s="55"/>
      <c r="N20" s="55"/>
      <c r="O20" s="55"/>
      <c r="P20" s="55"/>
      <c r="Q20" s="55"/>
      <c r="R20" s="55"/>
      <c r="S20" s="55"/>
      <c r="T20" s="55"/>
      <c r="U20" s="55"/>
      <c r="V20" s="55"/>
      <c r="W20" s="55"/>
    </row>
    <row r="21" ht="15.75" customHeight="1">
      <c r="A21" s="113" t="s">
        <v>1627</v>
      </c>
      <c r="B21" s="113" t="s">
        <v>1651</v>
      </c>
      <c r="C21" s="114">
        <v>231966.0</v>
      </c>
      <c r="D21" s="113" t="s">
        <v>1608</v>
      </c>
      <c r="E21" s="113" t="s">
        <v>832</v>
      </c>
      <c r="F21" s="115" t="s">
        <v>1629</v>
      </c>
      <c r="G21" s="116">
        <v>0.3854166666666667</v>
      </c>
      <c r="H21" s="116">
        <v>0.46875</v>
      </c>
      <c r="I21" s="113" t="s">
        <v>1652</v>
      </c>
      <c r="J21" s="113" t="s">
        <v>1653</v>
      </c>
      <c r="K21" s="113" t="s">
        <v>298</v>
      </c>
      <c r="L21" s="113" t="s">
        <v>1599</v>
      </c>
      <c r="M21" s="55"/>
      <c r="N21" s="55"/>
      <c r="O21" s="55"/>
      <c r="P21" s="55"/>
      <c r="Q21" s="55"/>
      <c r="R21" s="55"/>
      <c r="S21" s="55"/>
      <c r="T21" s="55"/>
      <c r="U21" s="55"/>
      <c r="V21" s="55"/>
      <c r="W21" s="55"/>
    </row>
    <row r="22" ht="15.0" customHeight="1">
      <c r="A22" s="113" t="s">
        <v>1627</v>
      </c>
      <c r="B22" s="113" t="s">
        <v>1654</v>
      </c>
      <c r="C22" s="114">
        <v>231905.0</v>
      </c>
      <c r="D22" s="113" t="s">
        <v>1608</v>
      </c>
      <c r="E22" s="113" t="s">
        <v>832</v>
      </c>
      <c r="F22" s="115" t="s">
        <v>1629</v>
      </c>
      <c r="G22" s="116">
        <v>0.4791666666666667</v>
      </c>
      <c r="H22" s="116">
        <v>0.5520833333333334</v>
      </c>
      <c r="I22" s="113" t="s">
        <v>1655</v>
      </c>
      <c r="J22" s="113" t="s">
        <v>1653</v>
      </c>
      <c r="K22" s="113" t="s">
        <v>298</v>
      </c>
      <c r="L22" s="113" t="s">
        <v>1599</v>
      </c>
      <c r="M22" s="55"/>
      <c r="N22" s="55"/>
      <c r="O22" s="55"/>
      <c r="P22" s="55"/>
      <c r="Q22" s="55"/>
      <c r="R22" s="55"/>
      <c r="S22" s="55"/>
      <c r="T22" s="55"/>
      <c r="U22" s="55"/>
      <c r="V22" s="55"/>
      <c r="W22" s="55"/>
    </row>
    <row r="23" ht="13.5" customHeight="1">
      <c r="A23" s="113" t="s">
        <v>1627</v>
      </c>
      <c r="B23" s="113" t="s">
        <v>1656</v>
      </c>
      <c r="C23" s="114">
        <v>231816.0</v>
      </c>
      <c r="D23" s="113" t="s">
        <v>1608</v>
      </c>
      <c r="E23" s="113" t="s">
        <v>832</v>
      </c>
      <c r="F23" s="115" t="s">
        <v>1629</v>
      </c>
      <c r="G23" s="119">
        <v>0.4791666666666667</v>
      </c>
      <c r="H23" s="120">
        <v>0.5833333333333334</v>
      </c>
      <c r="I23" s="113" t="s">
        <v>1649</v>
      </c>
      <c r="J23" s="113" t="s">
        <v>1657</v>
      </c>
      <c r="K23" s="113" t="s">
        <v>298</v>
      </c>
      <c r="L23" s="113" t="s">
        <v>1599</v>
      </c>
      <c r="M23" s="55"/>
      <c r="N23" s="55"/>
      <c r="O23" s="55"/>
      <c r="P23" s="55"/>
      <c r="Q23" s="55"/>
      <c r="R23" s="55"/>
      <c r="S23" s="55"/>
      <c r="T23" s="55"/>
      <c r="U23" s="55"/>
      <c r="V23" s="55"/>
      <c r="W23" s="55"/>
    </row>
    <row r="24" ht="16.5" customHeight="1">
      <c r="A24" s="113" t="s">
        <v>1627</v>
      </c>
      <c r="B24" s="113" t="s">
        <v>1658</v>
      </c>
      <c r="C24" s="114">
        <v>231947.0</v>
      </c>
      <c r="D24" s="113" t="s">
        <v>1608</v>
      </c>
      <c r="E24" s="113" t="s">
        <v>832</v>
      </c>
      <c r="F24" s="115" t="s">
        <v>1629</v>
      </c>
      <c r="G24" s="116">
        <v>0.5625</v>
      </c>
      <c r="H24" s="116">
        <v>0.6458333333333334</v>
      </c>
      <c r="I24" s="113" t="s">
        <v>1659</v>
      </c>
      <c r="J24" s="113" t="s">
        <v>1598</v>
      </c>
      <c r="K24" s="113" t="s">
        <v>298</v>
      </c>
      <c r="L24" s="113" t="s">
        <v>1599</v>
      </c>
      <c r="M24" s="55"/>
      <c r="N24" s="55"/>
      <c r="O24" s="55"/>
      <c r="P24" s="55"/>
      <c r="Q24" s="55"/>
      <c r="R24" s="55"/>
      <c r="S24" s="55"/>
      <c r="T24" s="55"/>
      <c r="U24" s="55"/>
      <c r="V24" s="55"/>
      <c r="W24" s="55"/>
    </row>
    <row r="25" ht="15.0" customHeight="1">
      <c r="A25" s="113" t="s">
        <v>1627</v>
      </c>
      <c r="B25" s="113" t="s">
        <v>1660</v>
      </c>
      <c r="C25" s="114">
        <v>248420.0</v>
      </c>
      <c r="D25" s="113" t="s">
        <v>1661</v>
      </c>
      <c r="E25" s="113" t="s">
        <v>832</v>
      </c>
      <c r="F25" s="115" t="s">
        <v>1629</v>
      </c>
      <c r="G25" s="116">
        <v>0.6041666666666666</v>
      </c>
      <c r="H25" s="116">
        <v>0.6666666666666666</v>
      </c>
      <c r="I25" s="113" t="s">
        <v>1649</v>
      </c>
      <c r="J25" s="113" t="s">
        <v>1662</v>
      </c>
      <c r="K25" s="113" t="s">
        <v>411</v>
      </c>
      <c r="L25" s="113" t="s">
        <v>1039</v>
      </c>
      <c r="M25" s="55"/>
      <c r="N25" s="55"/>
      <c r="O25" s="55"/>
      <c r="P25" s="55"/>
      <c r="Q25" s="55"/>
      <c r="R25" s="55"/>
      <c r="S25" s="55"/>
      <c r="T25" s="55"/>
      <c r="U25" s="55"/>
      <c r="V25" s="55"/>
      <c r="W25" s="55"/>
    </row>
    <row r="26" ht="16.5" customHeight="1">
      <c r="A26" s="113" t="s">
        <v>1627</v>
      </c>
      <c r="B26" s="113" t="s">
        <v>1663</v>
      </c>
      <c r="C26" s="114">
        <v>231838.0</v>
      </c>
      <c r="D26" s="113" t="s">
        <v>1664</v>
      </c>
      <c r="E26" s="113" t="s">
        <v>1665</v>
      </c>
      <c r="F26" s="115" t="s">
        <v>1629</v>
      </c>
      <c r="G26" s="116">
        <v>0.3958333333333333</v>
      </c>
      <c r="H26" s="116">
        <v>0.4791666666666667</v>
      </c>
      <c r="I26" s="113" t="s">
        <v>1666</v>
      </c>
      <c r="J26" s="113" t="s">
        <v>1667</v>
      </c>
      <c r="K26" s="113" t="s">
        <v>298</v>
      </c>
      <c r="L26" s="113" t="s">
        <v>853</v>
      </c>
      <c r="M26" s="55"/>
      <c r="N26" s="55"/>
      <c r="O26" s="55"/>
      <c r="P26" s="55"/>
      <c r="Q26" s="55"/>
      <c r="R26" s="55"/>
      <c r="S26" s="55"/>
      <c r="T26" s="55"/>
      <c r="U26" s="55"/>
      <c r="V26" s="55"/>
      <c r="W26" s="55"/>
    </row>
    <row r="27" ht="15.75" customHeight="1">
      <c r="A27" s="113" t="s">
        <v>1627</v>
      </c>
      <c r="B27" s="113" t="s">
        <v>1651</v>
      </c>
      <c r="C27" s="114">
        <v>231886.0</v>
      </c>
      <c r="D27" s="113" t="s">
        <v>1622</v>
      </c>
      <c r="E27" s="113" t="s">
        <v>811</v>
      </c>
      <c r="F27" s="115" t="s">
        <v>1629</v>
      </c>
      <c r="G27" s="116">
        <v>0.3854166666666667</v>
      </c>
      <c r="H27" s="116">
        <v>0.46875</v>
      </c>
      <c r="I27" s="113" t="s">
        <v>1668</v>
      </c>
      <c r="J27" s="113" t="s">
        <v>1669</v>
      </c>
      <c r="K27" s="113" t="s">
        <v>298</v>
      </c>
      <c r="L27" s="113" t="s">
        <v>799</v>
      </c>
      <c r="M27" s="55"/>
      <c r="N27" s="55"/>
      <c r="O27" s="55"/>
      <c r="P27" s="55"/>
      <c r="Q27" s="55"/>
      <c r="R27" s="55"/>
      <c r="S27" s="55"/>
      <c r="T27" s="55"/>
      <c r="U27" s="55"/>
      <c r="V27" s="55"/>
      <c r="W27" s="55"/>
    </row>
    <row r="28" ht="17.25" customHeight="1">
      <c r="A28" s="113" t="s">
        <v>1627</v>
      </c>
      <c r="B28" s="113" t="s">
        <v>1651</v>
      </c>
      <c r="C28" s="114">
        <v>231974.0</v>
      </c>
      <c r="D28" s="113" t="s">
        <v>1622</v>
      </c>
      <c r="E28" s="113" t="s">
        <v>811</v>
      </c>
      <c r="F28" s="115" t="s">
        <v>1629</v>
      </c>
      <c r="G28" s="119">
        <v>0.4791666666666667</v>
      </c>
      <c r="H28" s="121">
        <v>0.5625</v>
      </c>
      <c r="I28" s="113" t="s">
        <v>1670</v>
      </c>
      <c r="J28" s="113" t="s">
        <v>1669</v>
      </c>
      <c r="K28" s="113" t="s">
        <v>298</v>
      </c>
      <c r="L28" s="113" t="s">
        <v>803</v>
      </c>
      <c r="M28" s="55"/>
      <c r="N28" s="55"/>
      <c r="O28" s="55"/>
      <c r="P28" s="55"/>
      <c r="Q28" s="55"/>
      <c r="R28" s="55"/>
      <c r="S28" s="55"/>
      <c r="T28" s="55"/>
      <c r="U28" s="55"/>
      <c r="V28" s="55"/>
      <c r="W28" s="55"/>
    </row>
    <row r="29" ht="15.0" customHeight="1">
      <c r="A29" s="113" t="s">
        <v>1627</v>
      </c>
      <c r="B29" s="113" t="s">
        <v>1671</v>
      </c>
      <c r="C29" s="114">
        <v>231832.0</v>
      </c>
      <c r="D29" s="113" t="s">
        <v>1622</v>
      </c>
      <c r="E29" s="113" t="s">
        <v>811</v>
      </c>
      <c r="F29" s="115" t="s">
        <v>1672</v>
      </c>
      <c r="G29" s="122">
        <v>0.7916666666666666</v>
      </c>
      <c r="H29" s="122">
        <v>0.875</v>
      </c>
      <c r="I29" s="113" t="s">
        <v>1659</v>
      </c>
      <c r="J29" s="113" t="s">
        <v>1673</v>
      </c>
      <c r="K29" s="113" t="s">
        <v>298</v>
      </c>
      <c r="L29" s="113" t="s">
        <v>799</v>
      </c>
      <c r="M29" s="55"/>
      <c r="N29" s="55"/>
      <c r="O29" s="55"/>
      <c r="P29" s="55"/>
      <c r="Q29" s="55"/>
      <c r="R29" s="55"/>
      <c r="S29" s="55"/>
      <c r="T29" s="55"/>
      <c r="U29" s="55"/>
      <c r="V29" s="55"/>
      <c r="W29" s="55"/>
    </row>
    <row r="30" ht="15.75" customHeight="1">
      <c r="A30" s="113" t="s">
        <v>1627</v>
      </c>
      <c r="B30" s="113" t="s">
        <v>1674</v>
      </c>
      <c r="C30" s="114">
        <v>231860.0</v>
      </c>
      <c r="D30" s="113" t="s">
        <v>1622</v>
      </c>
      <c r="E30" s="113" t="s">
        <v>811</v>
      </c>
      <c r="F30" s="115" t="s">
        <v>1629</v>
      </c>
      <c r="G30" s="123">
        <v>0.4375</v>
      </c>
      <c r="H30" s="121">
        <v>0.4583333333333333</v>
      </c>
      <c r="I30" s="113" t="s">
        <v>1632</v>
      </c>
      <c r="J30" s="113" t="s">
        <v>1675</v>
      </c>
      <c r="K30" s="113" t="s">
        <v>298</v>
      </c>
      <c r="L30" s="113" t="s">
        <v>803</v>
      </c>
      <c r="M30" s="55"/>
      <c r="N30" s="55"/>
      <c r="O30" s="55"/>
      <c r="P30" s="55"/>
      <c r="Q30" s="55"/>
      <c r="R30" s="55"/>
      <c r="S30" s="55"/>
      <c r="T30" s="55"/>
      <c r="U30" s="55"/>
      <c r="V30" s="55"/>
      <c r="W30" s="55"/>
    </row>
    <row r="31" ht="16.5" customHeight="1">
      <c r="A31" s="113" t="s">
        <v>1627</v>
      </c>
      <c r="B31" s="113" t="s">
        <v>1676</v>
      </c>
      <c r="C31" s="114">
        <v>231992.0</v>
      </c>
      <c r="D31" s="113" t="s">
        <v>1622</v>
      </c>
      <c r="E31" s="113" t="s">
        <v>811</v>
      </c>
      <c r="F31" s="115" t="s">
        <v>1629</v>
      </c>
      <c r="G31" s="116">
        <v>0.46875</v>
      </c>
      <c r="H31" s="116">
        <v>0.010416666666666666</v>
      </c>
      <c r="I31" s="113" t="s">
        <v>1632</v>
      </c>
      <c r="J31" s="113" t="s">
        <v>1675</v>
      </c>
      <c r="K31" s="113" t="s">
        <v>298</v>
      </c>
      <c r="L31" s="113" t="s">
        <v>803</v>
      </c>
      <c r="M31" s="55"/>
      <c r="N31" s="55"/>
      <c r="O31" s="55"/>
      <c r="P31" s="55"/>
      <c r="Q31" s="55"/>
      <c r="R31" s="55"/>
      <c r="S31" s="55"/>
      <c r="T31" s="55"/>
      <c r="U31" s="55"/>
      <c r="V31" s="55"/>
      <c r="W31" s="55"/>
    </row>
    <row r="32" ht="15.75" customHeight="1">
      <c r="A32" s="113" t="s">
        <v>1627</v>
      </c>
      <c r="B32" s="113" t="s">
        <v>1674</v>
      </c>
      <c r="C32" s="114">
        <v>231868.0</v>
      </c>
      <c r="D32" s="113" t="s">
        <v>1622</v>
      </c>
      <c r="E32" s="113" t="s">
        <v>811</v>
      </c>
      <c r="F32" s="115" t="s">
        <v>1629</v>
      </c>
      <c r="G32" s="116">
        <v>0.5208333333333334</v>
      </c>
      <c r="H32" s="116">
        <v>0.5625</v>
      </c>
      <c r="I32" s="113" t="s">
        <v>1632</v>
      </c>
      <c r="J32" s="113" t="s">
        <v>1675</v>
      </c>
      <c r="K32" s="113" t="s">
        <v>298</v>
      </c>
      <c r="L32" s="113" t="s">
        <v>803</v>
      </c>
      <c r="M32" s="55"/>
      <c r="N32" s="55"/>
      <c r="O32" s="55"/>
      <c r="P32" s="55"/>
      <c r="Q32" s="55"/>
      <c r="R32" s="55"/>
      <c r="S32" s="55"/>
      <c r="T32" s="55"/>
      <c r="U32" s="55"/>
      <c r="V32" s="55"/>
      <c r="W32" s="55"/>
    </row>
    <row r="33" ht="15.75" customHeight="1">
      <c r="A33" s="113" t="s">
        <v>1627</v>
      </c>
      <c r="B33" s="113" t="s">
        <v>1677</v>
      </c>
      <c r="C33" s="114">
        <v>231908.0</v>
      </c>
      <c r="D33" s="118" t="s">
        <v>1045</v>
      </c>
      <c r="E33" s="113" t="s">
        <v>1047</v>
      </c>
      <c r="F33" s="115" t="s">
        <v>1596</v>
      </c>
      <c r="G33" s="116">
        <v>0.3958333333333333</v>
      </c>
      <c r="H33" s="116">
        <v>0.4583333333333333</v>
      </c>
      <c r="I33" s="113" t="s">
        <v>1678</v>
      </c>
      <c r="J33" s="113" t="s">
        <v>1679</v>
      </c>
      <c r="K33" s="113" t="s">
        <v>994</v>
      </c>
      <c r="L33" s="113" t="s">
        <v>1046</v>
      </c>
      <c r="M33" s="55"/>
      <c r="N33" s="55"/>
      <c r="O33" s="55"/>
      <c r="P33" s="55"/>
      <c r="Q33" s="55"/>
      <c r="R33" s="55"/>
      <c r="S33" s="55"/>
      <c r="T33" s="55"/>
      <c r="U33" s="55"/>
      <c r="V33" s="55"/>
      <c r="W33" s="55"/>
    </row>
    <row r="34" ht="15.75" customHeight="1">
      <c r="A34" s="113" t="s">
        <v>1627</v>
      </c>
      <c r="B34" s="113" t="s">
        <v>1677</v>
      </c>
      <c r="C34" s="114">
        <v>232059.0</v>
      </c>
      <c r="D34" s="117">
        <v>45993.0</v>
      </c>
      <c r="E34" s="113" t="s">
        <v>1047</v>
      </c>
      <c r="F34" s="115" t="s">
        <v>1596</v>
      </c>
      <c r="G34" s="116">
        <v>0.3958333333333333</v>
      </c>
      <c r="H34" s="116">
        <v>0.4583333333333333</v>
      </c>
      <c r="I34" s="113" t="s">
        <v>1678</v>
      </c>
      <c r="J34" s="113" t="s">
        <v>1679</v>
      </c>
      <c r="K34" s="113" t="s">
        <v>1080</v>
      </c>
      <c r="L34" s="113" t="s">
        <v>1046</v>
      </c>
      <c r="M34" s="55"/>
      <c r="N34" s="55"/>
      <c r="O34" s="55"/>
      <c r="P34" s="55"/>
      <c r="Q34" s="55"/>
      <c r="R34" s="55"/>
      <c r="S34" s="55"/>
      <c r="T34" s="55"/>
      <c r="U34" s="55"/>
      <c r="V34" s="55"/>
      <c r="W34" s="55"/>
    </row>
    <row r="35" ht="15.75" customHeight="1">
      <c r="A35" s="113" t="s">
        <v>1680</v>
      </c>
      <c r="B35" s="113" t="s">
        <v>1681</v>
      </c>
      <c r="C35" s="114">
        <v>231846.0</v>
      </c>
      <c r="D35" s="113" t="s">
        <v>1595</v>
      </c>
      <c r="E35" s="113" t="s">
        <v>822</v>
      </c>
      <c r="F35" s="115" t="s">
        <v>1682</v>
      </c>
      <c r="G35" s="120">
        <v>0.5416666666666666</v>
      </c>
      <c r="H35" s="116">
        <v>0.625</v>
      </c>
      <c r="I35" s="113" t="s">
        <v>1683</v>
      </c>
      <c r="J35" s="113" t="s">
        <v>1620</v>
      </c>
      <c r="K35" s="113" t="s">
        <v>298</v>
      </c>
      <c r="L35" s="113" t="s">
        <v>799</v>
      </c>
      <c r="M35" s="55"/>
      <c r="N35" s="55"/>
      <c r="O35" s="55"/>
      <c r="P35" s="55"/>
      <c r="Q35" s="55"/>
      <c r="R35" s="55"/>
      <c r="S35" s="55"/>
      <c r="T35" s="55"/>
      <c r="U35" s="55"/>
      <c r="V35" s="55"/>
      <c r="W35" s="55"/>
    </row>
    <row r="36" ht="15.75" customHeight="1">
      <c r="A36" s="113" t="s">
        <v>1680</v>
      </c>
      <c r="B36" s="113" t="s">
        <v>1684</v>
      </c>
      <c r="C36" s="114">
        <v>232057.0</v>
      </c>
      <c r="D36" s="113" t="s">
        <v>1595</v>
      </c>
      <c r="E36" s="113" t="s">
        <v>822</v>
      </c>
      <c r="F36" s="115" t="s">
        <v>1685</v>
      </c>
      <c r="G36" s="120">
        <v>0.5729166666666666</v>
      </c>
      <c r="H36" s="116">
        <v>0.65625</v>
      </c>
      <c r="I36" s="113" t="s">
        <v>1686</v>
      </c>
      <c r="J36" s="113" t="s">
        <v>1687</v>
      </c>
      <c r="K36" s="113" t="s">
        <v>298</v>
      </c>
      <c r="L36" s="113" t="s">
        <v>803</v>
      </c>
      <c r="M36" s="55"/>
      <c r="N36" s="55"/>
      <c r="O36" s="55"/>
      <c r="P36" s="55"/>
      <c r="Q36" s="55"/>
      <c r="R36" s="55"/>
      <c r="S36" s="55"/>
      <c r="T36" s="55"/>
      <c r="U36" s="55"/>
      <c r="V36" s="55"/>
      <c r="W36" s="55"/>
    </row>
    <row r="37" ht="17.25" customHeight="1">
      <c r="A37" s="113" t="s">
        <v>1680</v>
      </c>
      <c r="B37" s="113" t="s">
        <v>1688</v>
      </c>
      <c r="C37" s="114">
        <v>258176.0</v>
      </c>
      <c r="D37" s="113" t="s">
        <v>1689</v>
      </c>
      <c r="E37" s="113" t="s">
        <v>822</v>
      </c>
      <c r="F37" s="115" t="s">
        <v>1685</v>
      </c>
      <c r="G37" s="120">
        <v>0.5833333333333334</v>
      </c>
      <c r="H37" s="116">
        <v>0.7083333333333334</v>
      </c>
      <c r="I37" s="113" t="s">
        <v>1690</v>
      </c>
      <c r="J37" s="113" t="s">
        <v>1691</v>
      </c>
      <c r="K37" s="113" t="s">
        <v>298</v>
      </c>
      <c r="L37" s="113" t="s">
        <v>866</v>
      </c>
      <c r="M37" s="55"/>
      <c r="N37" s="55"/>
      <c r="O37" s="55"/>
      <c r="P37" s="55"/>
      <c r="Q37" s="55"/>
      <c r="R37" s="55"/>
      <c r="S37" s="55"/>
      <c r="T37" s="55"/>
      <c r="U37" s="55"/>
      <c r="V37" s="55"/>
      <c r="W37" s="55"/>
    </row>
    <row r="38" ht="17.25" customHeight="1">
      <c r="A38" s="113" t="s">
        <v>1680</v>
      </c>
      <c r="B38" s="113" t="s">
        <v>1692</v>
      </c>
      <c r="C38" s="114">
        <v>258154.0</v>
      </c>
      <c r="D38" s="113" t="s">
        <v>1508</v>
      </c>
      <c r="E38" s="113" t="s">
        <v>822</v>
      </c>
      <c r="F38" s="115" t="s">
        <v>1682</v>
      </c>
      <c r="G38" s="120">
        <v>0.7291666666666666</v>
      </c>
      <c r="H38" s="116">
        <v>0.8541666666666666</v>
      </c>
      <c r="I38" s="113" t="s">
        <v>1693</v>
      </c>
      <c r="J38" s="113" t="s">
        <v>1694</v>
      </c>
      <c r="K38" s="113" t="s">
        <v>298</v>
      </c>
      <c r="L38" s="113" t="s">
        <v>866</v>
      </c>
      <c r="M38" s="55"/>
      <c r="N38" s="55"/>
      <c r="O38" s="55"/>
      <c r="P38" s="55"/>
      <c r="Q38" s="55"/>
      <c r="R38" s="55"/>
      <c r="S38" s="55"/>
      <c r="T38" s="55"/>
      <c r="U38" s="55"/>
      <c r="V38" s="55"/>
      <c r="W38" s="55"/>
    </row>
    <row r="39" ht="18.0" customHeight="1">
      <c r="A39" s="113" t="s">
        <v>1680</v>
      </c>
      <c r="B39" s="113" t="s">
        <v>1695</v>
      </c>
      <c r="C39" s="114">
        <v>231902.0</v>
      </c>
      <c r="D39" s="113" t="s">
        <v>1696</v>
      </c>
      <c r="E39" s="113" t="s">
        <v>828</v>
      </c>
      <c r="F39" s="115" t="s">
        <v>1685</v>
      </c>
      <c r="G39" s="120">
        <v>0.4166666666666667</v>
      </c>
      <c r="H39" s="116">
        <v>0.5416666666666666</v>
      </c>
      <c r="I39" s="113" t="s">
        <v>1697</v>
      </c>
      <c r="J39" s="113" t="s">
        <v>1698</v>
      </c>
      <c r="K39" s="113" t="s">
        <v>298</v>
      </c>
      <c r="L39" s="113" t="s">
        <v>840</v>
      </c>
      <c r="M39" s="55"/>
      <c r="N39" s="55"/>
      <c r="O39" s="55"/>
      <c r="P39" s="55"/>
      <c r="Q39" s="55"/>
      <c r="R39" s="55"/>
      <c r="S39" s="55"/>
      <c r="T39" s="55"/>
      <c r="U39" s="55"/>
      <c r="V39" s="55"/>
      <c r="W39" s="55"/>
    </row>
    <row r="40" ht="14.25" customHeight="1">
      <c r="A40" s="113" t="s">
        <v>1680</v>
      </c>
      <c r="B40" s="113" t="s">
        <v>1699</v>
      </c>
      <c r="C40" s="114">
        <v>231927.0</v>
      </c>
      <c r="D40" s="113" t="s">
        <v>1700</v>
      </c>
      <c r="E40" s="113" t="s">
        <v>828</v>
      </c>
      <c r="F40" s="115" t="s">
        <v>1685</v>
      </c>
      <c r="G40" s="120">
        <v>0.4895833333333333</v>
      </c>
      <c r="H40" s="116">
        <v>0.5520833333333334</v>
      </c>
      <c r="I40" s="113" t="s">
        <v>1701</v>
      </c>
      <c r="J40" s="113" t="s">
        <v>1702</v>
      </c>
      <c r="K40" s="113" t="s">
        <v>298</v>
      </c>
      <c r="L40" s="113" t="s">
        <v>1543</v>
      </c>
      <c r="M40" s="55"/>
      <c r="N40" s="55"/>
      <c r="O40" s="55"/>
      <c r="P40" s="55"/>
      <c r="Q40" s="55"/>
      <c r="R40" s="55"/>
      <c r="S40" s="55"/>
      <c r="T40" s="55"/>
      <c r="U40" s="55"/>
      <c r="V40" s="55"/>
      <c r="W40" s="55"/>
    </row>
    <row r="41" ht="14.25" customHeight="1">
      <c r="A41" s="113" t="s">
        <v>1680</v>
      </c>
      <c r="B41" s="113" t="s">
        <v>1703</v>
      </c>
      <c r="C41" s="114">
        <v>231935.0</v>
      </c>
      <c r="D41" s="113" t="s">
        <v>1601</v>
      </c>
      <c r="E41" s="113" t="s">
        <v>828</v>
      </c>
      <c r="F41" s="115" t="s">
        <v>1685</v>
      </c>
      <c r="G41" s="120">
        <v>0.5416666666666666</v>
      </c>
      <c r="H41" s="116">
        <v>0.6354166666666666</v>
      </c>
      <c r="I41" s="113" t="s">
        <v>1704</v>
      </c>
      <c r="J41" s="113" t="s">
        <v>1653</v>
      </c>
      <c r="K41" s="113" t="s">
        <v>298</v>
      </c>
      <c r="L41" s="113" t="s">
        <v>1599</v>
      </c>
      <c r="M41" s="55"/>
      <c r="N41" s="55"/>
      <c r="O41" s="55"/>
      <c r="P41" s="55"/>
      <c r="Q41" s="55"/>
      <c r="R41" s="55"/>
      <c r="S41" s="55"/>
      <c r="T41" s="55"/>
      <c r="U41" s="55"/>
      <c r="V41" s="55"/>
      <c r="W41" s="55"/>
    </row>
    <row r="42" ht="15.0" customHeight="1">
      <c r="A42" s="113" t="s">
        <v>1680</v>
      </c>
      <c r="B42" s="113" t="s">
        <v>1695</v>
      </c>
      <c r="C42" s="114">
        <v>231937.0</v>
      </c>
      <c r="D42" s="113" t="s">
        <v>1696</v>
      </c>
      <c r="E42" s="113" t="s">
        <v>828</v>
      </c>
      <c r="F42" s="115" t="s">
        <v>1685</v>
      </c>
      <c r="G42" s="120">
        <v>0.5625</v>
      </c>
      <c r="H42" s="116">
        <v>0.6875</v>
      </c>
      <c r="I42" s="113" t="s">
        <v>1697</v>
      </c>
      <c r="J42" s="113" t="s">
        <v>1698</v>
      </c>
      <c r="K42" s="113" t="s">
        <v>298</v>
      </c>
      <c r="L42" s="113" t="s">
        <v>840</v>
      </c>
      <c r="M42" s="55"/>
      <c r="N42" s="55"/>
      <c r="O42" s="55"/>
      <c r="P42" s="55"/>
      <c r="Q42" s="55"/>
      <c r="R42" s="55"/>
      <c r="S42" s="55"/>
      <c r="T42" s="55"/>
      <c r="U42" s="55"/>
      <c r="V42" s="55"/>
      <c r="W42" s="55"/>
    </row>
    <row r="43" ht="18.0" customHeight="1">
      <c r="A43" s="113" t="s">
        <v>1680</v>
      </c>
      <c r="B43" s="113" t="s">
        <v>1705</v>
      </c>
      <c r="C43" s="114">
        <v>252067.0</v>
      </c>
      <c r="D43" s="113" t="s">
        <v>1601</v>
      </c>
      <c r="E43" s="113" t="s">
        <v>828</v>
      </c>
      <c r="F43" s="115" t="s">
        <v>1685</v>
      </c>
      <c r="G43" s="120">
        <v>0.5729166666666666</v>
      </c>
      <c r="H43" s="116">
        <v>0.65625</v>
      </c>
      <c r="I43" s="113" t="s">
        <v>1686</v>
      </c>
      <c r="J43" s="113" t="s">
        <v>1687</v>
      </c>
      <c r="K43" s="113" t="s">
        <v>298</v>
      </c>
      <c r="L43" s="113" t="s">
        <v>803</v>
      </c>
      <c r="M43" s="55"/>
      <c r="N43" s="55"/>
      <c r="O43" s="55"/>
      <c r="P43" s="55"/>
      <c r="Q43" s="55"/>
      <c r="R43" s="55"/>
      <c r="S43" s="55"/>
      <c r="T43" s="55"/>
      <c r="U43" s="55"/>
      <c r="V43" s="55"/>
      <c r="W43" s="55"/>
    </row>
    <row r="44" ht="15.0" customHeight="1">
      <c r="A44" s="113" t="s">
        <v>1680</v>
      </c>
      <c r="B44" s="113" t="s">
        <v>1706</v>
      </c>
      <c r="C44" s="114">
        <v>231967.0</v>
      </c>
      <c r="D44" s="113" t="s">
        <v>1608</v>
      </c>
      <c r="E44" s="113" t="s">
        <v>832</v>
      </c>
      <c r="F44" s="115" t="s">
        <v>1685</v>
      </c>
      <c r="G44" s="120">
        <v>0.3541666666666667</v>
      </c>
      <c r="H44" s="116">
        <v>0.4583333333333333</v>
      </c>
      <c r="I44" s="113" t="s">
        <v>1707</v>
      </c>
      <c r="J44" s="113" t="s">
        <v>1228</v>
      </c>
      <c r="K44" s="113" t="s">
        <v>1071</v>
      </c>
      <c r="L44" s="113" t="s">
        <v>1599</v>
      </c>
      <c r="M44" s="55"/>
      <c r="N44" s="55"/>
      <c r="O44" s="55"/>
      <c r="P44" s="55"/>
      <c r="Q44" s="55"/>
      <c r="R44" s="55"/>
      <c r="S44" s="55"/>
      <c r="T44" s="55"/>
      <c r="U44" s="55"/>
      <c r="V44" s="55"/>
      <c r="W44" s="55"/>
    </row>
    <row r="45" ht="18.0" customHeight="1">
      <c r="A45" s="113" t="s">
        <v>1680</v>
      </c>
      <c r="B45" s="113" t="s">
        <v>1708</v>
      </c>
      <c r="C45" s="114">
        <v>231928.0</v>
      </c>
      <c r="D45" s="113" t="s">
        <v>1608</v>
      </c>
      <c r="E45" s="113" t="s">
        <v>832</v>
      </c>
      <c r="F45" s="115" t="s">
        <v>1685</v>
      </c>
      <c r="G45" s="120">
        <v>0.375</v>
      </c>
      <c r="H45" s="116">
        <v>0.4583333333333333</v>
      </c>
      <c r="I45" s="113" t="s">
        <v>1709</v>
      </c>
      <c r="J45" s="113" t="s">
        <v>1653</v>
      </c>
      <c r="K45" s="113" t="s">
        <v>298</v>
      </c>
      <c r="L45" s="113" t="s">
        <v>1599</v>
      </c>
      <c r="M45" s="55"/>
      <c r="N45" s="55"/>
      <c r="O45" s="55"/>
      <c r="P45" s="55"/>
      <c r="Q45" s="55"/>
      <c r="R45" s="55"/>
      <c r="S45" s="55"/>
      <c r="T45" s="55"/>
      <c r="U45" s="55"/>
      <c r="V45" s="55"/>
      <c r="W45" s="55"/>
    </row>
    <row r="46" ht="18.0" customHeight="1">
      <c r="A46" s="113" t="s">
        <v>1680</v>
      </c>
      <c r="B46" s="113" t="s">
        <v>1695</v>
      </c>
      <c r="C46" s="114">
        <v>232024.0</v>
      </c>
      <c r="D46" s="113" t="s">
        <v>1710</v>
      </c>
      <c r="E46" s="113" t="s">
        <v>832</v>
      </c>
      <c r="F46" s="115" t="s">
        <v>1685</v>
      </c>
      <c r="G46" s="120">
        <v>0.4166666666666667</v>
      </c>
      <c r="H46" s="116">
        <v>0.5416666666666666</v>
      </c>
      <c r="I46" s="113" t="s">
        <v>1711</v>
      </c>
      <c r="J46" s="113" t="s">
        <v>1698</v>
      </c>
      <c r="K46" s="113" t="s">
        <v>298</v>
      </c>
      <c r="L46" s="113" t="s">
        <v>840</v>
      </c>
      <c r="M46" s="55"/>
      <c r="N46" s="55"/>
      <c r="O46" s="55"/>
      <c r="P46" s="55"/>
      <c r="Q46" s="55"/>
      <c r="R46" s="55"/>
      <c r="S46" s="55"/>
      <c r="T46" s="55"/>
      <c r="U46" s="55"/>
      <c r="V46" s="55"/>
      <c r="W46" s="55"/>
    </row>
    <row r="47" ht="17.25" customHeight="1">
      <c r="A47" s="113" t="s">
        <v>1680</v>
      </c>
      <c r="B47" s="113" t="s">
        <v>1712</v>
      </c>
      <c r="C47" s="114">
        <v>253799.0</v>
      </c>
      <c r="D47" s="113" t="s">
        <v>1710</v>
      </c>
      <c r="E47" s="113" t="s">
        <v>832</v>
      </c>
      <c r="F47" s="115" t="s">
        <v>1682</v>
      </c>
      <c r="G47" s="120">
        <v>0.5625</v>
      </c>
      <c r="H47" s="116">
        <v>0.6875</v>
      </c>
      <c r="I47" s="113" t="s">
        <v>1713</v>
      </c>
      <c r="J47" s="113" t="s">
        <v>1714</v>
      </c>
      <c r="K47" s="113" t="s">
        <v>298</v>
      </c>
      <c r="L47" s="113" t="s">
        <v>840</v>
      </c>
      <c r="M47" s="55"/>
      <c r="N47" s="55"/>
      <c r="O47" s="55"/>
      <c r="P47" s="55"/>
      <c r="Q47" s="55"/>
      <c r="R47" s="55"/>
      <c r="S47" s="55"/>
      <c r="T47" s="55"/>
      <c r="U47" s="55"/>
      <c r="V47" s="55"/>
      <c r="W47" s="55"/>
    </row>
    <row r="48" ht="16.5" customHeight="1">
      <c r="A48" s="113" t="s">
        <v>1680</v>
      </c>
      <c r="B48" s="113" t="s">
        <v>1712</v>
      </c>
      <c r="C48" s="114">
        <v>231835.0</v>
      </c>
      <c r="D48" s="113" t="s">
        <v>1710</v>
      </c>
      <c r="E48" s="113" t="s">
        <v>832</v>
      </c>
      <c r="F48" s="115" t="s">
        <v>1682</v>
      </c>
      <c r="G48" s="120">
        <v>0.7291666666666666</v>
      </c>
      <c r="H48" s="116">
        <v>0.8541666666666666</v>
      </c>
      <c r="I48" s="113" t="s">
        <v>1713</v>
      </c>
      <c r="J48" s="113" t="s">
        <v>1715</v>
      </c>
      <c r="K48" s="113" t="s">
        <v>298</v>
      </c>
      <c r="L48" s="113" t="s">
        <v>840</v>
      </c>
      <c r="M48" s="55"/>
      <c r="N48" s="55"/>
      <c r="O48" s="55"/>
      <c r="P48" s="55"/>
      <c r="Q48" s="55"/>
      <c r="R48" s="55"/>
      <c r="S48" s="55"/>
      <c r="T48" s="55"/>
      <c r="U48" s="55"/>
      <c r="V48" s="55"/>
      <c r="W48" s="55"/>
    </row>
    <row r="49" ht="14.25" customHeight="1">
      <c r="A49" s="113" t="s">
        <v>1680</v>
      </c>
      <c r="B49" s="113" t="s">
        <v>1716</v>
      </c>
      <c r="C49" s="114">
        <v>248332.0</v>
      </c>
      <c r="D49" s="113" t="s">
        <v>1717</v>
      </c>
      <c r="E49" s="113" t="s">
        <v>832</v>
      </c>
      <c r="F49" s="115" t="s">
        <v>1682</v>
      </c>
      <c r="G49" s="120">
        <v>0.75</v>
      </c>
      <c r="H49" s="116">
        <v>0.8333333333333334</v>
      </c>
      <c r="I49" s="113" t="s">
        <v>1701</v>
      </c>
      <c r="J49" s="113" t="s">
        <v>1718</v>
      </c>
      <c r="K49" s="113" t="s">
        <v>298</v>
      </c>
      <c r="L49" s="113" t="s">
        <v>1563</v>
      </c>
      <c r="M49" s="55"/>
      <c r="N49" s="55"/>
      <c r="O49" s="55"/>
      <c r="P49" s="55"/>
      <c r="Q49" s="55"/>
      <c r="R49" s="55"/>
      <c r="S49" s="55"/>
      <c r="T49" s="55"/>
      <c r="U49" s="55"/>
      <c r="V49" s="55"/>
      <c r="W49" s="55"/>
    </row>
    <row r="50" ht="15.75" customHeight="1">
      <c r="A50" s="113" t="s">
        <v>1680</v>
      </c>
      <c r="B50" s="113" t="s">
        <v>1719</v>
      </c>
      <c r="C50" s="114">
        <v>258172.0</v>
      </c>
      <c r="D50" s="113" t="s">
        <v>856</v>
      </c>
      <c r="E50" s="113" t="s">
        <v>800</v>
      </c>
      <c r="F50" s="115" t="s">
        <v>1682</v>
      </c>
      <c r="G50" s="120">
        <v>0.5208333333333334</v>
      </c>
      <c r="H50" s="116">
        <v>0.6458333333333334</v>
      </c>
      <c r="I50" s="113" t="s">
        <v>1693</v>
      </c>
      <c r="J50" s="113" t="s">
        <v>1694</v>
      </c>
      <c r="K50" s="113" t="s">
        <v>298</v>
      </c>
      <c r="L50" s="113" t="s">
        <v>866</v>
      </c>
      <c r="M50" s="55"/>
      <c r="N50" s="55"/>
      <c r="O50" s="55"/>
      <c r="P50" s="55"/>
      <c r="Q50" s="55"/>
      <c r="R50" s="55"/>
      <c r="S50" s="55"/>
      <c r="T50" s="55"/>
      <c r="U50" s="55"/>
      <c r="V50" s="55"/>
      <c r="W50" s="55"/>
    </row>
    <row r="51" ht="15.0" customHeight="1">
      <c r="A51" s="113" t="s">
        <v>1680</v>
      </c>
      <c r="B51" s="113" t="s">
        <v>1720</v>
      </c>
      <c r="C51" s="114">
        <v>231987.0</v>
      </c>
      <c r="D51" s="113" t="s">
        <v>1622</v>
      </c>
      <c r="E51" s="113" t="s">
        <v>811</v>
      </c>
      <c r="F51" s="115" t="s">
        <v>1685</v>
      </c>
      <c r="G51" s="120">
        <v>0.4166666666666667</v>
      </c>
      <c r="H51" s="116">
        <v>0.5</v>
      </c>
      <c r="I51" s="113" t="s">
        <v>1721</v>
      </c>
      <c r="J51" s="113" t="s">
        <v>1650</v>
      </c>
      <c r="K51" s="113" t="s">
        <v>298</v>
      </c>
      <c r="L51" s="113" t="s">
        <v>799</v>
      </c>
      <c r="M51" s="55"/>
      <c r="N51" s="55"/>
      <c r="O51" s="55"/>
      <c r="P51" s="55"/>
      <c r="Q51" s="55"/>
      <c r="R51" s="55"/>
      <c r="S51" s="55"/>
      <c r="T51" s="55"/>
      <c r="U51" s="55"/>
      <c r="V51" s="55"/>
      <c r="W51" s="55"/>
    </row>
    <row r="52" ht="15.0" customHeight="1">
      <c r="A52" s="113" t="s">
        <v>1680</v>
      </c>
      <c r="B52" s="113" t="s">
        <v>1720</v>
      </c>
      <c r="C52" s="114">
        <v>231929.0</v>
      </c>
      <c r="D52" s="113" t="s">
        <v>1622</v>
      </c>
      <c r="E52" s="113" t="s">
        <v>811</v>
      </c>
      <c r="F52" s="115" t="s">
        <v>1685</v>
      </c>
      <c r="G52" s="120">
        <v>0.5416666666666666</v>
      </c>
      <c r="H52" s="116">
        <v>0.625</v>
      </c>
      <c r="I52" s="113" t="s">
        <v>1721</v>
      </c>
      <c r="J52" s="113" t="s">
        <v>1650</v>
      </c>
      <c r="K52" s="113" t="s">
        <v>298</v>
      </c>
      <c r="L52" s="113" t="s">
        <v>799</v>
      </c>
      <c r="M52" s="55"/>
      <c r="N52" s="55"/>
      <c r="O52" s="55"/>
      <c r="P52" s="55"/>
      <c r="Q52" s="55"/>
      <c r="R52" s="55"/>
      <c r="S52" s="55"/>
      <c r="T52" s="55"/>
      <c r="U52" s="55"/>
      <c r="V52" s="55"/>
      <c r="W52" s="55"/>
    </row>
    <row r="53" ht="17.25" customHeight="1">
      <c r="A53" s="113" t="s">
        <v>1680</v>
      </c>
      <c r="B53" s="113" t="s">
        <v>1722</v>
      </c>
      <c r="C53" s="114">
        <v>231881.0</v>
      </c>
      <c r="D53" s="113" t="s">
        <v>1723</v>
      </c>
      <c r="E53" s="113" t="s">
        <v>811</v>
      </c>
      <c r="F53" s="115" t="s">
        <v>1682</v>
      </c>
      <c r="G53" s="120">
        <v>0.7291666666666666</v>
      </c>
      <c r="H53" s="116">
        <v>0.8541666666666666</v>
      </c>
      <c r="I53" s="113" t="s">
        <v>1713</v>
      </c>
      <c r="J53" s="113" t="s">
        <v>1724</v>
      </c>
      <c r="K53" s="113" t="s">
        <v>298</v>
      </c>
      <c r="L53" s="113" t="s">
        <v>1563</v>
      </c>
      <c r="M53" s="55"/>
      <c r="N53" s="55"/>
      <c r="O53" s="55"/>
      <c r="P53" s="55"/>
      <c r="Q53" s="55"/>
      <c r="R53" s="55"/>
      <c r="S53" s="55"/>
      <c r="T53" s="55"/>
      <c r="U53" s="55"/>
      <c r="V53" s="55"/>
      <c r="W53" s="55"/>
    </row>
    <row r="54" ht="16.5" customHeight="1">
      <c r="A54" s="113" t="s">
        <v>1680</v>
      </c>
      <c r="B54" s="113" t="s">
        <v>1725</v>
      </c>
      <c r="C54" s="114">
        <v>247918.0</v>
      </c>
      <c r="D54" s="118" t="s">
        <v>1045</v>
      </c>
      <c r="E54" s="113" t="s">
        <v>1047</v>
      </c>
      <c r="F54" s="115" t="s">
        <v>1685</v>
      </c>
      <c r="G54" s="120">
        <v>0.375</v>
      </c>
      <c r="H54" s="116">
        <v>0.6041666666666666</v>
      </c>
      <c r="I54" s="113" t="s">
        <v>1609</v>
      </c>
      <c r="J54" s="113" t="s">
        <v>1726</v>
      </c>
      <c r="K54" s="113" t="s">
        <v>411</v>
      </c>
      <c r="L54" s="113" t="s">
        <v>1046</v>
      </c>
      <c r="M54" s="55"/>
      <c r="N54" s="55"/>
      <c r="O54" s="55"/>
      <c r="P54" s="55"/>
      <c r="Q54" s="55"/>
      <c r="R54" s="55"/>
      <c r="S54" s="55"/>
      <c r="T54" s="55"/>
      <c r="U54" s="55"/>
      <c r="V54" s="55"/>
      <c r="W54" s="55"/>
    </row>
    <row r="55" ht="15.75" customHeight="1">
      <c r="A55" s="113" t="s">
        <v>1680</v>
      </c>
      <c r="B55" s="113" t="s">
        <v>1727</v>
      </c>
      <c r="C55" s="114">
        <v>231986.0</v>
      </c>
      <c r="D55" s="118" t="s">
        <v>1045</v>
      </c>
      <c r="E55" s="113" t="s">
        <v>1047</v>
      </c>
      <c r="F55" s="115" t="s">
        <v>1682</v>
      </c>
      <c r="G55" s="120">
        <v>0.4166666666666667</v>
      </c>
      <c r="H55" s="116">
        <v>0.5416666666666666</v>
      </c>
      <c r="I55" s="113" t="s">
        <v>1713</v>
      </c>
      <c r="J55" s="113" t="s">
        <v>1728</v>
      </c>
      <c r="K55" s="113" t="s">
        <v>411</v>
      </c>
      <c r="L55" s="113" t="s">
        <v>1046</v>
      </c>
      <c r="M55" s="55"/>
      <c r="N55" s="55"/>
      <c r="O55" s="55"/>
      <c r="P55" s="55"/>
      <c r="Q55" s="55"/>
      <c r="R55" s="55"/>
      <c r="S55" s="55"/>
      <c r="T55" s="55"/>
      <c r="U55" s="55"/>
      <c r="V55" s="55"/>
      <c r="W55" s="55"/>
    </row>
    <row r="56" ht="15.0" customHeight="1">
      <c r="A56" s="113" t="s">
        <v>1680</v>
      </c>
      <c r="B56" s="113" t="s">
        <v>1729</v>
      </c>
      <c r="C56" s="114">
        <v>231926.0</v>
      </c>
      <c r="D56" s="118" t="s">
        <v>1045</v>
      </c>
      <c r="E56" s="113" t="s">
        <v>1047</v>
      </c>
      <c r="F56" s="115" t="s">
        <v>1682</v>
      </c>
      <c r="G56" s="120">
        <v>0.5</v>
      </c>
      <c r="H56" s="116">
        <v>0.625</v>
      </c>
      <c r="I56" s="113" t="s">
        <v>1701</v>
      </c>
      <c r="J56" s="113" t="s">
        <v>1730</v>
      </c>
      <c r="K56" s="113" t="s">
        <v>1074</v>
      </c>
      <c r="L56" s="113" t="s">
        <v>1046</v>
      </c>
      <c r="M56" s="55"/>
      <c r="N56" s="55"/>
      <c r="O56" s="55"/>
      <c r="P56" s="55"/>
      <c r="Q56" s="55"/>
      <c r="R56" s="55"/>
      <c r="S56" s="55"/>
      <c r="T56" s="55"/>
      <c r="U56" s="55"/>
      <c r="V56" s="55"/>
      <c r="W56" s="55"/>
    </row>
    <row r="57" ht="17.25" customHeight="1">
      <c r="A57" s="113" t="s">
        <v>1680</v>
      </c>
      <c r="B57" s="113" t="s">
        <v>1731</v>
      </c>
      <c r="C57" s="114">
        <v>259966.0</v>
      </c>
      <c r="D57" s="117">
        <v>45998.0</v>
      </c>
      <c r="E57" s="113" t="s">
        <v>1047</v>
      </c>
      <c r="F57" s="115" t="s">
        <v>1682</v>
      </c>
      <c r="G57" s="120">
        <v>0.4166666666666667</v>
      </c>
      <c r="H57" s="116">
        <v>0.5416666666666666</v>
      </c>
      <c r="I57" s="113" t="s">
        <v>1713</v>
      </c>
      <c r="J57" s="113" t="s">
        <v>1732</v>
      </c>
      <c r="K57" s="113" t="s">
        <v>1130</v>
      </c>
      <c r="L57" s="113" t="s">
        <v>1046</v>
      </c>
      <c r="M57" s="55"/>
      <c r="N57" s="55"/>
      <c r="O57" s="55"/>
      <c r="P57" s="55"/>
      <c r="Q57" s="55"/>
      <c r="R57" s="55"/>
      <c r="S57" s="55"/>
      <c r="T57" s="55"/>
      <c r="U57" s="55"/>
      <c r="V57" s="55"/>
      <c r="W57" s="55"/>
    </row>
    <row r="58" ht="17.25" customHeight="1">
      <c r="A58" s="113" t="s">
        <v>1680</v>
      </c>
      <c r="B58" s="113" t="s">
        <v>1733</v>
      </c>
      <c r="C58" s="114">
        <v>248483.0</v>
      </c>
      <c r="D58" s="118" t="s">
        <v>1045</v>
      </c>
      <c r="E58" s="113" t="s">
        <v>1047</v>
      </c>
      <c r="F58" s="115" t="s">
        <v>1685</v>
      </c>
      <c r="G58" s="120">
        <v>0.6041666666666666</v>
      </c>
      <c r="H58" s="116">
        <v>0.6875</v>
      </c>
      <c r="I58" s="113" t="s">
        <v>1649</v>
      </c>
      <c r="J58" s="113" t="s">
        <v>1734</v>
      </c>
      <c r="K58" s="113" t="s">
        <v>411</v>
      </c>
      <c r="L58" s="113" t="s">
        <v>1046</v>
      </c>
      <c r="M58" s="55"/>
      <c r="N58" s="55"/>
      <c r="O58" s="55"/>
      <c r="P58" s="55"/>
      <c r="Q58" s="55"/>
      <c r="R58" s="55"/>
      <c r="S58" s="55"/>
      <c r="T58" s="55"/>
      <c r="U58" s="55"/>
      <c r="V58" s="55"/>
      <c r="W58" s="55"/>
    </row>
    <row r="59" ht="17.25" customHeight="1">
      <c r="A59" s="113" t="s">
        <v>1680</v>
      </c>
      <c r="B59" s="113" t="s">
        <v>1731</v>
      </c>
      <c r="C59" s="114">
        <v>259968.0</v>
      </c>
      <c r="D59" s="118" t="s">
        <v>1045</v>
      </c>
      <c r="E59" s="113" t="s">
        <v>1047</v>
      </c>
      <c r="F59" s="115" t="s">
        <v>1682</v>
      </c>
      <c r="G59" s="120">
        <v>0.4166666666666667</v>
      </c>
      <c r="H59" s="116">
        <v>0.5416666666666666</v>
      </c>
      <c r="I59" s="113" t="s">
        <v>1713</v>
      </c>
      <c r="J59" s="113" t="s">
        <v>1732</v>
      </c>
      <c r="K59" s="113" t="s">
        <v>1148</v>
      </c>
      <c r="L59" s="113" t="s">
        <v>1046</v>
      </c>
      <c r="M59" s="55"/>
      <c r="N59" s="55"/>
      <c r="O59" s="55"/>
      <c r="P59" s="55"/>
      <c r="Q59" s="55"/>
      <c r="R59" s="55"/>
      <c r="S59" s="55"/>
      <c r="T59" s="55"/>
      <c r="U59" s="55"/>
      <c r="V59" s="55"/>
      <c r="W59" s="55"/>
    </row>
    <row r="60" ht="17.25" customHeight="1">
      <c r="A60" s="113" t="s">
        <v>46</v>
      </c>
      <c r="B60" s="113" t="s">
        <v>1735</v>
      </c>
      <c r="C60" s="114">
        <v>232016.0</v>
      </c>
      <c r="D60" s="113" t="s">
        <v>1595</v>
      </c>
      <c r="E60" s="113" t="s">
        <v>822</v>
      </c>
      <c r="F60" s="115" t="s">
        <v>1685</v>
      </c>
      <c r="G60" s="120">
        <v>0.6458333333333334</v>
      </c>
      <c r="H60" s="116">
        <v>0.7083333333333334</v>
      </c>
      <c r="I60" s="113" t="s">
        <v>1659</v>
      </c>
      <c r="J60" s="113" t="s">
        <v>1736</v>
      </c>
      <c r="K60" s="113" t="s">
        <v>298</v>
      </c>
      <c r="L60" s="113" t="s">
        <v>799</v>
      </c>
      <c r="M60" s="55"/>
      <c r="N60" s="55"/>
      <c r="O60" s="55"/>
      <c r="P60" s="55"/>
      <c r="Q60" s="55"/>
      <c r="R60" s="55"/>
      <c r="S60" s="55"/>
      <c r="T60" s="55"/>
      <c r="U60" s="55"/>
      <c r="V60" s="55"/>
      <c r="W60" s="55"/>
    </row>
    <row r="61" ht="17.25" customHeight="1">
      <c r="A61" s="113" t="s">
        <v>46</v>
      </c>
      <c r="B61" s="113" t="s">
        <v>1737</v>
      </c>
      <c r="C61" s="114">
        <v>259459.0</v>
      </c>
      <c r="D61" s="113" t="s">
        <v>887</v>
      </c>
      <c r="E61" s="113" t="s">
        <v>828</v>
      </c>
      <c r="F61" s="115" t="s">
        <v>1685</v>
      </c>
      <c r="G61" s="120">
        <v>0.5416666666666666</v>
      </c>
      <c r="H61" s="116">
        <v>0.6041666666666666</v>
      </c>
      <c r="I61" s="113" t="s">
        <v>1738</v>
      </c>
      <c r="J61" s="113" t="s">
        <v>1739</v>
      </c>
      <c r="K61" s="113" t="s">
        <v>298</v>
      </c>
      <c r="L61" s="113" t="s">
        <v>866</v>
      </c>
      <c r="M61" s="55"/>
      <c r="N61" s="55"/>
      <c r="O61" s="55"/>
      <c r="P61" s="55"/>
      <c r="Q61" s="55"/>
      <c r="R61" s="55"/>
      <c r="S61" s="55"/>
      <c r="T61" s="55"/>
      <c r="U61" s="55"/>
      <c r="V61" s="55"/>
      <c r="W61" s="55"/>
    </row>
    <row r="62" ht="18.0" customHeight="1">
      <c r="A62" s="113" t="s">
        <v>46</v>
      </c>
      <c r="B62" s="113" t="s">
        <v>1740</v>
      </c>
      <c r="C62" s="114">
        <v>231887.0</v>
      </c>
      <c r="D62" s="113" t="s">
        <v>1601</v>
      </c>
      <c r="E62" s="113" t="s">
        <v>828</v>
      </c>
      <c r="F62" s="115" t="s">
        <v>1629</v>
      </c>
      <c r="G62" s="116">
        <v>0.65625</v>
      </c>
      <c r="H62" s="116">
        <v>0.71875</v>
      </c>
      <c r="I62" s="113" t="s">
        <v>1659</v>
      </c>
      <c r="J62" s="113" t="s">
        <v>1741</v>
      </c>
      <c r="K62" s="113" t="s">
        <v>298</v>
      </c>
      <c r="L62" s="113" t="s">
        <v>1599</v>
      </c>
      <c r="M62" s="55"/>
      <c r="N62" s="55"/>
      <c r="O62" s="55"/>
      <c r="P62" s="55"/>
      <c r="Q62" s="55"/>
      <c r="R62" s="55"/>
      <c r="S62" s="55"/>
      <c r="T62" s="55"/>
      <c r="U62" s="55"/>
      <c r="V62" s="55"/>
      <c r="W62" s="55"/>
    </row>
    <row r="63" ht="16.5" customHeight="1">
      <c r="A63" s="113" t="s">
        <v>46</v>
      </c>
      <c r="B63" s="113" t="s">
        <v>1742</v>
      </c>
      <c r="C63" s="114">
        <v>231913.0</v>
      </c>
      <c r="D63" s="113" t="s">
        <v>1601</v>
      </c>
      <c r="E63" s="113" t="s">
        <v>828</v>
      </c>
      <c r="F63" s="115" t="s">
        <v>1629</v>
      </c>
      <c r="G63" s="116">
        <v>0.8125</v>
      </c>
      <c r="H63" s="116">
        <v>0.8541666666666666</v>
      </c>
      <c r="I63" s="113" t="s">
        <v>1686</v>
      </c>
      <c r="J63" s="113" t="s">
        <v>1743</v>
      </c>
      <c r="K63" s="113" t="s">
        <v>298</v>
      </c>
      <c r="L63" s="113" t="s">
        <v>803</v>
      </c>
      <c r="M63" s="55"/>
      <c r="N63" s="55"/>
      <c r="O63" s="55"/>
      <c r="P63" s="55"/>
      <c r="Q63" s="55"/>
      <c r="R63" s="55"/>
      <c r="S63" s="55"/>
      <c r="T63" s="55"/>
      <c r="U63" s="55"/>
      <c r="V63" s="55"/>
      <c r="W63" s="55"/>
    </row>
    <row r="64" ht="17.25" customHeight="1">
      <c r="A64" s="113" t="s">
        <v>46</v>
      </c>
      <c r="B64" s="113" t="s">
        <v>1744</v>
      </c>
      <c r="C64" s="114">
        <v>242148.0</v>
      </c>
      <c r="D64" s="113" t="s">
        <v>1745</v>
      </c>
      <c r="E64" s="113" t="s">
        <v>832</v>
      </c>
      <c r="F64" s="115" t="s">
        <v>1629</v>
      </c>
      <c r="G64" s="116">
        <v>0.6666666666666666</v>
      </c>
      <c r="H64" s="116">
        <v>0.7291666666666666</v>
      </c>
      <c r="I64" s="113" t="s">
        <v>1659</v>
      </c>
      <c r="J64" s="113" t="s">
        <v>1746</v>
      </c>
      <c r="K64" s="113" t="s">
        <v>298</v>
      </c>
      <c r="L64" s="113" t="s">
        <v>866</v>
      </c>
      <c r="M64" s="55"/>
      <c r="N64" s="55"/>
      <c r="O64" s="55"/>
      <c r="P64" s="55"/>
      <c r="Q64" s="55"/>
      <c r="R64" s="55"/>
      <c r="S64" s="55"/>
      <c r="T64" s="55"/>
      <c r="U64" s="55"/>
      <c r="V64" s="55"/>
      <c r="W64" s="55"/>
    </row>
    <row r="65" ht="17.25" customHeight="1">
      <c r="A65" s="113" t="s">
        <v>46</v>
      </c>
      <c r="B65" s="113" t="s">
        <v>1747</v>
      </c>
      <c r="C65" s="114">
        <v>231899.0</v>
      </c>
      <c r="D65" s="113" t="s">
        <v>1506</v>
      </c>
      <c r="E65" s="113" t="s">
        <v>834</v>
      </c>
      <c r="F65" s="115" t="s">
        <v>1629</v>
      </c>
      <c r="G65" s="116">
        <v>0.5416666666666666</v>
      </c>
      <c r="H65" s="116">
        <v>0.6041666666666666</v>
      </c>
      <c r="I65" s="113" t="s">
        <v>1748</v>
      </c>
      <c r="J65" s="113" t="s">
        <v>1749</v>
      </c>
      <c r="K65" s="113" t="s">
        <v>298</v>
      </c>
      <c r="L65" s="113" t="s">
        <v>803</v>
      </c>
      <c r="M65" s="55"/>
      <c r="N65" s="55"/>
      <c r="O65" s="55"/>
      <c r="P65" s="55"/>
      <c r="Q65" s="55"/>
      <c r="R65" s="55"/>
      <c r="S65" s="55"/>
      <c r="T65" s="55"/>
      <c r="U65" s="55"/>
      <c r="V65" s="55"/>
      <c r="W65" s="55"/>
    </row>
    <row r="66" ht="15.75" customHeight="1">
      <c r="A66" s="113" t="s">
        <v>1750</v>
      </c>
      <c r="B66" s="113" t="s">
        <v>1751</v>
      </c>
      <c r="C66" s="114">
        <v>257169.0</v>
      </c>
      <c r="D66" s="118" t="s">
        <v>1045</v>
      </c>
      <c r="E66" s="113" t="s">
        <v>1047</v>
      </c>
      <c r="F66" s="115" t="s">
        <v>1682</v>
      </c>
      <c r="G66" s="116">
        <v>0.8541666666666666</v>
      </c>
      <c r="H66" s="116">
        <v>0.6666666666666666</v>
      </c>
      <c r="I66" s="113" t="s">
        <v>1752</v>
      </c>
      <c r="J66" s="113" t="s">
        <v>1753</v>
      </c>
      <c r="K66" s="113" t="s">
        <v>1332</v>
      </c>
      <c r="L66" s="113" t="s">
        <v>1046</v>
      </c>
      <c r="M66" s="55"/>
      <c r="N66" s="55"/>
      <c r="O66" s="55"/>
      <c r="P66" s="55"/>
      <c r="Q66" s="55"/>
      <c r="R66" s="55"/>
      <c r="S66" s="55"/>
      <c r="T66" s="55"/>
      <c r="U66" s="55"/>
      <c r="V66" s="55"/>
      <c r="W66" s="55"/>
    </row>
    <row r="67" ht="16.5" customHeight="1">
      <c r="A67" s="113" t="s">
        <v>1750</v>
      </c>
      <c r="B67" s="113" t="s">
        <v>1754</v>
      </c>
      <c r="C67" s="114">
        <v>257189.0</v>
      </c>
      <c r="D67" s="118" t="s">
        <v>1045</v>
      </c>
      <c r="E67" s="113" t="s">
        <v>1047</v>
      </c>
      <c r="F67" s="115" t="s">
        <v>1682</v>
      </c>
      <c r="G67" s="116">
        <v>0.5416666666666666</v>
      </c>
      <c r="H67" s="116">
        <v>0.625</v>
      </c>
      <c r="I67" s="113" t="s">
        <v>1752</v>
      </c>
      <c r="J67" s="113" t="s">
        <v>1755</v>
      </c>
      <c r="K67" s="113" t="s">
        <v>1301</v>
      </c>
      <c r="L67" s="113" t="s">
        <v>1046</v>
      </c>
      <c r="M67" s="55"/>
      <c r="N67" s="55"/>
      <c r="O67" s="55"/>
      <c r="P67" s="55"/>
      <c r="Q67" s="55"/>
      <c r="R67" s="55"/>
      <c r="S67" s="55"/>
      <c r="T67" s="55"/>
      <c r="U67" s="55"/>
      <c r="V67" s="55"/>
      <c r="W67" s="55"/>
    </row>
    <row r="68" ht="16.5" customHeight="1">
      <c r="A68" s="113" t="s">
        <v>1750</v>
      </c>
      <c r="B68" s="113" t="s">
        <v>1756</v>
      </c>
      <c r="C68" s="114">
        <v>257187.0</v>
      </c>
      <c r="D68" s="117">
        <v>45992.0</v>
      </c>
      <c r="E68" s="113" t="s">
        <v>1047</v>
      </c>
      <c r="F68" s="115" t="s">
        <v>1682</v>
      </c>
      <c r="G68" s="116">
        <v>0.5416666666666666</v>
      </c>
      <c r="H68" s="116">
        <v>0.6458333333333334</v>
      </c>
      <c r="I68" s="113" t="s">
        <v>1752</v>
      </c>
      <c r="J68" s="113" t="s">
        <v>1757</v>
      </c>
      <c r="K68" s="113" t="s">
        <v>411</v>
      </c>
      <c r="L68" s="113" t="s">
        <v>1046</v>
      </c>
      <c r="M68" s="55"/>
      <c r="N68" s="55"/>
      <c r="O68" s="55"/>
      <c r="P68" s="55"/>
      <c r="Q68" s="55"/>
      <c r="R68" s="55"/>
      <c r="S68" s="55"/>
      <c r="T68" s="55"/>
      <c r="U68" s="55"/>
      <c r="V68" s="55"/>
      <c r="W68" s="55"/>
    </row>
    <row r="69" ht="15.75" customHeight="1">
      <c r="A69" s="113" t="s">
        <v>1750</v>
      </c>
      <c r="B69" s="113" t="s">
        <v>1758</v>
      </c>
      <c r="C69" s="114">
        <v>257175.0</v>
      </c>
      <c r="D69" s="118" t="s">
        <v>1045</v>
      </c>
      <c r="E69" s="113" t="s">
        <v>1047</v>
      </c>
      <c r="F69" s="115" t="s">
        <v>1682</v>
      </c>
      <c r="G69" s="116">
        <v>0.4375</v>
      </c>
      <c r="H69" s="116">
        <v>0.8125</v>
      </c>
      <c r="I69" s="113" t="s">
        <v>1752</v>
      </c>
      <c r="J69" s="113" t="s">
        <v>1759</v>
      </c>
      <c r="K69" s="113" t="s">
        <v>411</v>
      </c>
      <c r="L69" s="113" t="s">
        <v>1046</v>
      </c>
      <c r="M69" s="55"/>
      <c r="N69" s="55"/>
      <c r="O69" s="55"/>
      <c r="P69" s="55"/>
      <c r="Q69" s="55"/>
      <c r="R69" s="55"/>
      <c r="S69" s="55"/>
      <c r="T69" s="55"/>
      <c r="U69" s="55"/>
      <c r="V69" s="55"/>
      <c r="W69" s="55"/>
    </row>
    <row r="70" ht="15.0" customHeight="1">
      <c r="A70" s="113" t="s">
        <v>98</v>
      </c>
      <c r="B70" s="113" t="s">
        <v>1760</v>
      </c>
      <c r="C70" s="114">
        <v>231841.0</v>
      </c>
      <c r="D70" s="113" t="s">
        <v>1595</v>
      </c>
      <c r="E70" s="113" t="s">
        <v>822</v>
      </c>
      <c r="F70" s="113" t="s">
        <v>1685</v>
      </c>
      <c r="G70" s="116">
        <v>0.3541666666666667</v>
      </c>
      <c r="H70" s="116">
        <v>0.3958333333333333</v>
      </c>
      <c r="I70" s="113" t="s">
        <v>1761</v>
      </c>
      <c r="J70" s="113" t="s">
        <v>1762</v>
      </c>
      <c r="K70" s="113" t="s">
        <v>411</v>
      </c>
      <c r="L70" s="113" t="s">
        <v>1599</v>
      </c>
      <c r="M70" s="55"/>
      <c r="N70" s="55"/>
      <c r="O70" s="55"/>
      <c r="P70" s="55"/>
      <c r="Q70" s="55"/>
      <c r="R70" s="55"/>
      <c r="S70" s="55"/>
      <c r="T70" s="55"/>
      <c r="U70" s="55"/>
      <c r="V70" s="55"/>
      <c r="W70" s="55"/>
    </row>
    <row r="71" ht="17.25" customHeight="1">
      <c r="A71" s="113" t="s">
        <v>98</v>
      </c>
      <c r="B71" s="113" t="s">
        <v>1763</v>
      </c>
      <c r="C71" s="114">
        <v>231938.0</v>
      </c>
      <c r="D71" s="113" t="s">
        <v>1595</v>
      </c>
      <c r="E71" s="113" t="s">
        <v>822</v>
      </c>
      <c r="F71" s="113" t="s">
        <v>1685</v>
      </c>
      <c r="G71" s="116">
        <v>0.375</v>
      </c>
      <c r="H71" s="116">
        <v>0.4166666666666667</v>
      </c>
      <c r="I71" s="113" t="s">
        <v>1764</v>
      </c>
      <c r="J71" s="113" t="s">
        <v>1765</v>
      </c>
      <c r="K71" s="113" t="s">
        <v>903</v>
      </c>
      <c r="L71" s="113" t="s">
        <v>1599</v>
      </c>
      <c r="M71" s="55"/>
      <c r="N71" s="55"/>
      <c r="O71" s="55"/>
      <c r="P71" s="55"/>
      <c r="Q71" s="55"/>
      <c r="R71" s="55"/>
      <c r="S71" s="55"/>
      <c r="T71" s="55"/>
      <c r="U71" s="55"/>
      <c r="V71" s="55"/>
      <c r="W71" s="55"/>
    </row>
    <row r="72" ht="18.0" customHeight="1">
      <c r="A72" s="113" t="s">
        <v>98</v>
      </c>
      <c r="B72" s="113" t="s">
        <v>1766</v>
      </c>
      <c r="C72" s="114">
        <v>231952.0</v>
      </c>
      <c r="D72" s="113" t="s">
        <v>1595</v>
      </c>
      <c r="E72" s="113" t="s">
        <v>822</v>
      </c>
      <c r="F72" s="113" t="s">
        <v>1685</v>
      </c>
      <c r="G72" s="116">
        <v>0.40625</v>
      </c>
      <c r="H72" s="116">
        <v>0.4479166666666667</v>
      </c>
      <c r="I72" s="113" t="s">
        <v>1761</v>
      </c>
      <c r="J72" s="113" t="s">
        <v>1762</v>
      </c>
      <c r="K72" s="113" t="s">
        <v>411</v>
      </c>
      <c r="L72" s="113" t="s">
        <v>1599</v>
      </c>
      <c r="M72" s="55"/>
      <c r="N72" s="55"/>
      <c r="O72" s="55"/>
      <c r="P72" s="55"/>
      <c r="Q72" s="55"/>
      <c r="R72" s="55"/>
      <c r="S72" s="55"/>
      <c r="T72" s="55"/>
      <c r="U72" s="55"/>
      <c r="V72" s="55"/>
      <c r="W72" s="55"/>
    </row>
    <row r="73" ht="15.75" customHeight="1">
      <c r="A73" s="113" t="s">
        <v>98</v>
      </c>
      <c r="B73" s="113" t="s">
        <v>1767</v>
      </c>
      <c r="C73" s="114">
        <v>232052.0</v>
      </c>
      <c r="D73" s="113" t="s">
        <v>1595</v>
      </c>
      <c r="E73" s="113" t="s">
        <v>822</v>
      </c>
      <c r="F73" s="113" t="s">
        <v>1685</v>
      </c>
      <c r="G73" s="116">
        <v>0.4166666666666667</v>
      </c>
      <c r="H73" s="116">
        <v>0.4583333333333333</v>
      </c>
      <c r="I73" s="113" t="s">
        <v>1768</v>
      </c>
      <c r="J73" s="113" t="s">
        <v>1769</v>
      </c>
      <c r="K73" s="113" t="s">
        <v>411</v>
      </c>
      <c r="L73" s="113" t="s">
        <v>799</v>
      </c>
      <c r="M73" s="55"/>
      <c r="N73" s="55"/>
      <c r="O73" s="55"/>
      <c r="P73" s="55"/>
      <c r="Q73" s="55"/>
      <c r="R73" s="55"/>
      <c r="S73" s="55"/>
      <c r="T73" s="55"/>
      <c r="U73" s="55"/>
      <c r="V73" s="55"/>
      <c r="W73" s="55"/>
    </row>
    <row r="74" ht="15.75" customHeight="1">
      <c r="A74" s="113" t="s">
        <v>98</v>
      </c>
      <c r="B74" s="113" t="s">
        <v>1770</v>
      </c>
      <c r="C74" s="114">
        <v>231852.0</v>
      </c>
      <c r="D74" s="113" t="s">
        <v>1595</v>
      </c>
      <c r="E74" s="113" t="s">
        <v>822</v>
      </c>
      <c r="F74" s="115" t="s">
        <v>1685</v>
      </c>
      <c r="G74" s="116">
        <v>0.4270833333333333</v>
      </c>
      <c r="H74" s="116">
        <v>0.46875</v>
      </c>
      <c r="I74" s="113" t="s">
        <v>1764</v>
      </c>
      <c r="J74" s="113" t="s">
        <v>1762</v>
      </c>
      <c r="K74" s="113" t="s">
        <v>411</v>
      </c>
      <c r="L74" s="113" t="s">
        <v>1599</v>
      </c>
      <c r="M74" s="55"/>
      <c r="N74" s="55"/>
      <c r="O74" s="55"/>
      <c r="P74" s="55"/>
      <c r="Q74" s="55"/>
      <c r="R74" s="55"/>
      <c r="S74" s="55"/>
      <c r="T74" s="55"/>
      <c r="U74" s="55"/>
      <c r="V74" s="55"/>
      <c r="W74" s="55"/>
    </row>
    <row r="75" ht="17.25" customHeight="1">
      <c r="A75" s="113" t="s">
        <v>98</v>
      </c>
      <c r="B75" s="113" t="s">
        <v>1771</v>
      </c>
      <c r="C75" s="114">
        <v>231936.0</v>
      </c>
      <c r="D75" s="113" t="s">
        <v>1595</v>
      </c>
      <c r="E75" s="113" t="s">
        <v>822</v>
      </c>
      <c r="F75" s="113" t="s">
        <v>1685</v>
      </c>
      <c r="G75" s="120">
        <v>0.4791666666666667</v>
      </c>
      <c r="H75" s="116">
        <v>0.5208333333333334</v>
      </c>
      <c r="I75" s="113" t="s">
        <v>1772</v>
      </c>
      <c r="J75" s="113" t="s">
        <v>1769</v>
      </c>
      <c r="K75" s="113" t="s">
        <v>411</v>
      </c>
      <c r="L75" s="113" t="s">
        <v>799</v>
      </c>
      <c r="M75" s="55"/>
      <c r="N75" s="55"/>
      <c r="O75" s="55"/>
      <c r="P75" s="55"/>
      <c r="Q75" s="55"/>
      <c r="R75" s="55"/>
      <c r="S75" s="55"/>
      <c r="T75" s="55"/>
      <c r="U75" s="55"/>
      <c r="V75" s="55"/>
      <c r="W75" s="55"/>
    </row>
    <row r="76" ht="15.0" customHeight="1">
      <c r="A76" s="113" t="s">
        <v>98</v>
      </c>
      <c r="B76" s="113" t="s">
        <v>1773</v>
      </c>
      <c r="C76" s="114">
        <v>232023.0</v>
      </c>
      <c r="D76" s="113" t="s">
        <v>1595</v>
      </c>
      <c r="E76" s="113" t="s">
        <v>822</v>
      </c>
      <c r="F76" s="115" t="s">
        <v>1685</v>
      </c>
      <c r="G76" s="116">
        <v>0.4791666666666667</v>
      </c>
      <c r="H76" s="116">
        <v>0.5208333333333334</v>
      </c>
      <c r="I76" s="113" t="s">
        <v>1772</v>
      </c>
      <c r="J76" s="113" t="s">
        <v>1774</v>
      </c>
      <c r="K76" s="113" t="s">
        <v>411</v>
      </c>
      <c r="L76" s="113" t="s">
        <v>799</v>
      </c>
      <c r="M76" s="55"/>
      <c r="N76" s="55"/>
      <c r="O76" s="55"/>
      <c r="P76" s="55"/>
      <c r="Q76" s="55"/>
      <c r="R76" s="55"/>
      <c r="S76" s="55"/>
      <c r="T76" s="55"/>
      <c r="U76" s="55"/>
      <c r="V76" s="55"/>
      <c r="W76" s="55"/>
    </row>
    <row r="77" ht="17.25" customHeight="1">
      <c r="A77" s="113" t="s">
        <v>98</v>
      </c>
      <c r="B77" s="113" t="s">
        <v>1775</v>
      </c>
      <c r="C77" s="114">
        <v>231878.0</v>
      </c>
      <c r="D77" s="113" t="s">
        <v>1595</v>
      </c>
      <c r="E77" s="113" t="s">
        <v>822</v>
      </c>
      <c r="F77" s="115" t="s">
        <v>1685</v>
      </c>
      <c r="G77" s="116">
        <v>0.5416666666666666</v>
      </c>
      <c r="H77" s="116">
        <v>0.6145833333333334</v>
      </c>
      <c r="I77" s="113" t="s">
        <v>1776</v>
      </c>
      <c r="J77" s="113" t="s">
        <v>1762</v>
      </c>
      <c r="K77" s="113" t="s">
        <v>994</v>
      </c>
      <c r="L77" s="113" t="s">
        <v>1599</v>
      </c>
      <c r="M77" s="55"/>
      <c r="N77" s="55"/>
      <c r="O77" s="55"/>
      <c r="P77" s="55"/>
      <c r="Q77" s="55"/>
      <c r="R77" s="55"/>
      <c r="S77" s="55"/>
      <c r="T77" s="55"/>
      <c r="U77" s="55"/>
      <c r="V77" s="55"/>
      <c r="W77" s="55"/>
    </row>
    <row r="78" ht="15.75" customHeight="1">
      <c r="A78" s="113" t="s">
        <v>98</v>
      </c>
      <c r="B78" s="113" t="s">
        <v>1777</v>
      </c>
      <c r="C78" s="114">
        <v>232025.0</v>
      </c>
      <c r="D78" s="113" t="s">
        <v>1595</v>
      </c>
      <c r="E78" s="113" t="s">
        <v>822</v>
      </c>
      <c r="F78" s="115" t="s">
        <v>1685</v>
      </c>
      <c r="G78" s="116">
        <v>0.6354166666666666</v>
      </c>
      <c r="H78" s="116">
        <v>0.6770833333333334</v>
      </c>
      <c r="I78" s="113" t="s">
        <v>1776</v>
      </c>
      <c r="J78" s="113" t="s">
        <v>1765</v>
      </c>
      <c r="K78" s="113" t="s">
        <v>1074</v>
      </c>
      <c r="L78" s="113" t="s">
        <v>1599</v>
      </c>
      <c r="M78" s="55"/>
      <c r="N78" s="55"/>
      <c r="O78" s="55"/>
      <c r="P78" s="55"/>
      <c r="Q78" s="55"/>
      <c r="R78" s="55"/>
      <c r="S78" s="55"/>
      <c r="T78" s="55"/>
      <c r="U78" s="55"/>
      <c r="V78" s="55"/>
      <c r="W78" s="55"/>
    </row>
    <row r="79" ht="16.5" customHeight="1">
      <c r="A79" s="113" t="s">
        <v>98</v>
      </c>
      <c r="B79" s="113" t="s">
        <v>1778</v>
      </c>
      <c r="C79" s="114">
        <v>231845.0</v>
      </c>
      <c r="D79" s="113" t="s">
        <v>1595</v>
      </c>
      <c r="E79" s="113" t="s">
        <v>822</v>
      </c>
      <c r="F79" s="115" t="s">
        <v>1685</v>
      </c>
      <c r="G79" s="116">
        <v>0.75</v>
      </c>
      <c r="H79" s="116">
        <v>0.7916666666666666</v>
      </c>
      <c r="I79" s="113" t="s">
        <v>1779</v>
      </c>
      <c r="J79" s="113" t="s">
        <v>1765</v>
      </c>
      <c r="K79" s="113" t="s">
        <v>976</v>
      </c>
      <c r="L79" s="113" t="s">
        <v>1599</v>
      </c>
      <c r="M79" s="55"/>
      <c r="N79" s="55"/>
      <c r="O79" s="55"/>
      <c r="P79" s="55"/>
      <c r="Q79" s="55"/>
      <c r="R79" s="55"/>
      <c r="S79" s="55"/>
      <c r="T79" s="55"/>
      <c r="U79" s="55"/>
      <c r="V79" s="55"/>
      <c r="W79" s="55"/>
    </row>
    <row r="80" ht="15.0" customHeight="1">
      <c r="A80" s="113" t="s">
        <v>98</v>
      </c>
      <c r="B80" s="113" t="s">
        <v>1780</v>
      </c>
      <c r="C80" s="114">
        <v>232039.0</v>
      </c>
      <c r="D80" s="113" t="s">
        <v>1595</v>
      </c>
      <c r="E80" s="113" t="s">
        <v>822</v>
      </c>
      <c r="F80" s="113" t="s">
        <v>1685</v>
      </c>
      <c r="G80" s="116">
        <v>0.78125</v>
      </c>
      <c r="H80" s="116">
        <v>0.8229166666666666</v>
      </c>
      <c r="I80" s="113" t="s">
        <v>1781</v>
      </c>
      <c r="J80" s="113" t="s">
        <v>1774</v>
      </c>
      <c r="K80" s="113" t="s">
        <v>1078</v>
      </c>
      <c r="L80" s="113" t="s">
        <v>799</v>
      </c>
      <c r="M80" s="55"/>
      <c r="N80" s="55"/>
      <c r="O80" s="55"/>
      <c r="P80" s="55"/>
      <c r="Q80" s="55"/>
      <c r="R80" s="55"/>
      <c r="S80" s="55"/>
      <c r="T80" s="55"/>
      <c r="U80" s="55"/>
      <c r="V80" s="55"/>
      <c r="W80" s="55"/>
    </row>
    <row r="81" ht="18.0" customHeight="1">
      <c r="A81" s="113" t="s">
        <v>98</v>
      </c>
      <c r="B81" s="113" t="s">
        <v>1782</v>
      </c>
      <c r="C81" s="114">
        <v>231961.0</v>
      </c>
      <c r="D81" s="113" t="s">
        <v>1595</v>
      </c>
      <c r="E81" s="113" t="s">
        <v>822</v>
      </c>
      <c r="F81" s="113" t="s">
        <v>1685</v>
      </c>
      <c r="G81" s="116">
        <v>0.8020833333333334</v>
      </c>
      <c r="H81" s="116">
        <v>0.84375</v>
      </c>
      <c r="I81" s="113" t="s">
        <v>1779</v>
      </c>
      <c r="J81" s="113" t="s">
        <v>1762</v>
      </c>
      <c r="K81" s="113" t="s">
        <v>1080</v>
      </c>
      <c r="L81" s="113" t="s">
        <v>1599</v>
      </c>
      <c r="M81" s="55"/>
      <c r="N81" s="55"/>
      <c r="O81" s="55"/>
      <c r="P81" s="55"/>
      <c r="Q81" s="55"/>
      <c r="R81" s="55"/>
      <c r="S81" s="55"/>
      <c r="T81" s="55"/>
      <c r="U81" s="55"/>
      <c r="V81" s="55"/>
      <c r="W81" s="55"/>
    </row>
    <row r="82" ht="17.25" customHeight="1">
      <c r="A82" s="113" t="s">
        <v>98</v>
      </c>
      <c r="B82" s="113" t="s">
        <v>1782</v>
      </c>
      <c r="C82" s="114">
        <v>231885.0</v>
      </c>
      <c r="D82" s="113" t="s">
        <v>1601</v>
      </c>
      <c r="E82" s="113" t="s">
        <v>828</v>
      </c>
      <c r="F82" s="113" t="s">
        <v>1685</v>
      </c>
      <c r="G82" s="116">
        <v>0.8020833333333334</v>
      </c>
      <c r="H82" s="116">
        <v>0.84375</v>
      </c>
      <c r="I82" s="113" t="s">
        <v>1779</v>
      </c>
      <c r="J82" s="113" t="s">
        <v>1783</v>
      </c>
      <c r="K82" s="113" t="s">
        <v>951</v>
      </c>
      <c r="L82" s="113" t="s">
        <v>799</v>
      </c>
      <c r="M82" s="55"/>
      <c r="N82" s="55"/>
      <c r="O82" s="55"/>
      <c r="P82" s="55"/>
      <c r="Q82" s="55"/>
      <c r="R82" s="55"/>
      <c r="S82" s="55"/>
      <c r="T82" s="55"/>
      <c r="U82" s="55"/>
      <c r="V82" s="55"/>
      <c r="W82" s="55"/>
    </row>
    <row r="83" ht="16.5" customHeight="1">
      <c r="A83" s="113" t="s">
        <v>98</v>
      </c>
      <c r="B83" s="113" t="s">
        <v>1760</v>
      </c>
      <c r="C83" s="114">
        <v>231968.0</v>
      </c>
      <c r="D83" s="113" t="s">
        <v>1601</v>
      </c>
      <c r="E83" s="113" t="s">
        <v>828</v>
      </c>
      <c r="F83" s="124" t="s">
        <v>1685</v>
      </c>
      <c r="G83" s="116">
        <v>0.3541666666666667</v>
      </c>
      <c r="H83" s="116">
        <v>0.3958333333333333</v>
      </c>
      <c r="I83" s="113" t="s">
        <v>1761</v>
      </c>
      <c r="J83" s="113" t="s">
        <v>1762</v>
      </c>
      <c r="K83" s="113" t="s">
        <v>888</v>
      </c>
      <c r="L83" s="113" t="s">
        <v>1599</v>
      </c>
      <c r="M83" s="55"/>
      <c r="N83" s="55"/>
      <c r="O83" s="55"/>
      <c r="P83" s="55"/>
      <c r="Q83" s="55"/>
      <c r="R83" s="55"/>
      <c r="S83" s="55"/>
      <c r="T83" s="55"/>
      <c r="U83" s="55"/>
      <c r="V83" s="55"/>
      <c r="W83" s="55"/>
    </row>
    <row r="84" ht="15.75" customHeight="1">
      <c r="A84" s="113" t="s">
        <v>98</v>
      </c>
      <c r="B84" s="113" t="s">
        <v>1784</v>
      </c>
      <c r="C84" s="114">
        <v>232050.0</v>
      </c>
      <c r="D84" s="113" t="s">
        <v>1601</v>
      </c>
      <c r="E84" s="113" t="s">
        <v>828</v>
      </c>
      <c r="F84" s="124" t="s">
        <v>1685</v>
      </c>
      <c r="G84" s="116">
        <v>0.4270833333333333</v>
      </c>
      <c r="H84" s="116">
        <v>0.46875</v>
      </c>
      <c r="I84" s="113" t="s">
        <v>1785</v>
      </c>
      <c r="J84" s="113" t="s">
        <v>1786</v>
      </c>
      <c r="K84" s="113" t="s">
        <v>994</v>
      </c>
      <c r="L84" s="113" t="s">
        <v>799</v>
      </c>
      <c r="M84" s="55"/>
      <c r="N84" s="55"/>
      <c r="O84" s="55"/>
      <c r="P84" s="55"/>
      <c r="Q84" s="55"/>
      <c r="R84" s="55"/>
      <c r="S84" s="55"/>
      <c r="T84" s="55"/>
      <c r="U84" s="55"/>
      <c r="V84" s="55"/>
      <c r="W84" s="55"/>
    </row>
    <row r="85" ht="15.75" customHeight="1">
      <c r="A85" s="113" t="s">
        <v>98</v>
      </c>
      <c r="B85" s="113" t="s">
        <v>1766</v>
      </c>
      <c r="C85" s="114">
        <v>231976.0</v>
      </c>
      <c r="D85" s="113" t="s">
        <v>1601</v>
      </c>
      <c r="E85" s="113" t="s">
        <v>828</v>
      </c>
      <c r="F85" s="115" t="s">
        <v>1685</v>
      </c>
      <c r="G85" s="116">
        <v>0.40625</v>
      </c>
      <c r="H85" s="116">
        <v>0.4479166666666667</v>
      </c>
      <c r="I85" s="113" t="s">
        <v>1761</v>
      </c>
      <c r="J85" s="113" t="s">
        <v>1762</v>
      </c>
      <c r="K85" s="113" t="s">
        <v>411</v>
      </c>
      <c r="L85" s="113" t="s">
        <v>1599</v>
      </c>
      <c r="M85" s="55"/>
      <c r="N85" s="55"/>
      <c r="O85" s="55"/>
      <c r="P85" s="55"/>
      <c r="Q85" s="55"/>
      <c r="R85" s="55"/>
      <c r="S85" s="55"/>
      <c r="T85" s="55"/>
      <c r="U85" s="55"/>
      <c r="V85" s="55"/>
      <c r="W85" s="55"/>
    </row>
    <row r="86" ht="15.75" customHeight="1">
      <c r="A86" s="113" t="s">
        <v>98</v>
      </c>
      <c r="B86" s="113" t="s">
        <v>1787</v>
      </c>
      <c r="C86" s="114">
        <v>231847.0</v>
      </c>
      <c r="D86" s="113" t="s">
        <v>1429</v>
      </c>
      <c r="E86" s="113" t="s">
        <v>828</v>
      </c>
      <c r="F86" s="115" t="s">
        <v>1685</v>
      </c>
      <c r="G86" s="116">
        <v>0.9375</v>
      </c>
      <c r="H86" s="116">
        <v>0.9791666666666666</v>
      </c>
      <c r="I86" s="113" t="s">
        <v>1776</v>
      </c>
      <c r="J86" s="113" t="s">
        <v>1786</v>
      </c>
      <c r="K86" s="113" t="s">
        <v>1074</v>
      </c>
      <c r="L86" s="113" t="s">
        <v>803</v>
      </c>
      <c r="M86" s="55"/>
      <c r="N86" s="55"/>
      <c r="O86" s="55"/>
      <c r="P86" s="55"/>
      <c r="Q86" s="55"/>
      <c r="R86" s="55"/>
      <c r="S86" s="55"/>
      <c r="T86" s="55"/>
      <c r="U86" s="55"/>
      <c r="V86" s="55"/>
      <c r="W86" s="55"/>
    </row>
    <row r="87" ht="15.75" customHeight="1">
      <c r="A87" s="113" t="s">
        <v>98</v>
      </c>
      <c r="B87" s="113" t="s">
        <v>1788</v>
      </c>
      <c r="C87" s="114">
        <v>258710.0</v>
      </c>
      <c r="D87" s="113" t="s">
        <v>1789</v>
      </c>
      <c r="E87" s="113" t="s">
        <v>828</v>
      </c>
      <c r="F87" s="115" t="s">
        <v>1685</v>
      </c>
      <c r="G87" s="121">
        <v>0.5416666666666666</v>
      </c>
      <c r="H87" s="121">
        <v>0.5833333333333334</v>
      </c>
      <c r="I87" s="113" t="s">
        <v>1790</v>
      </c>
      <c r="J87" s="113" t="s">
        <v>1791</v>
      </c>
      <c r="K87" s="113" t="s">
        <v>1281</v>
      </c>
      <c r="L87" s="113" t="s">
        <v>1563</v>
      </c>
      <c r="M87" s="55"/>
      <c r="N87" s="55"/>
      <c r="O87" s="55"/>
      <c r="P87" s="55"/>
      <c r="Q87" s="55"/>
      <c r="R87" s="55"/>
      <c r="S87" s="55"/>
      <c r="T87" s="55"/>
      <c r="U87" s="55"/>
      <c r="V87" s="55"/>
      <c r="W87" s="55"/>
    </row>
    <row r="88" ht="16.5" customHeight="1">
      <c r="A88" s="113" t="s">
        <v>98</v>
      </c>
      <c r="B88" s="113" t="s">
        <v>1788</v>
      </c>
      <c r="C88" s="114">
        <v>232011.0</v>
      </c>
      <c r="D88" s="113" t="s">
        <v>1601</v>
      </c>
      <c r="E88" s="113" t="s">
        <v>828</v>
      </c>
      <c r="F88" s="115" t="s">
        <v>1685</v>
      </c>
      <c r="G88" s="121">
        <v>0.6041666666666666</v>
      </c>
      <c r="H88" s="121">
        <v>0.6458333333333334</v>
      </c>
      <c r="I88" s="113" t="s">
        <v>1790</v>
      </c>
      <c r="J88" s="113" t="s">
        <v>1765</v>
      </c>
      <c r="K88" s="113" t="s">
        <v>411</v>
      </c>
      <c r="L88" s="113" t="s">
        <v>1599</v>
      </c>
      <c r="M88" s="55"/>
      <c r="N88" s="55"/>
      <c r="O88" s="55"/>
      <c r="P88" s="55"/>
      <c r="Q88" s="55"/>
      <c r="R88" s="55"/>
      <c r="S88" s="55"/>
      <c r="T88" s="55"/>
      <c r="U88" s="55"/>
      <c r="V88" s="55"/>
      <c r="W88" s="55"/>
    </row>
    <row r="89" ht="17.25" customHeight="1">
      <c r="A89" s="113" t="s">
        <v>98</v>
      </c>
      <c r="B89" s="113" t="s">
        <v>1792</v>
      </c>
      <c r="C89" s="114">
        <v>231912.0</v>
      </c>
      <c r="D89" s="113" t="s">
        <v>1793</v>
      </c>
      <c r="E89" s="113" t="s">
        <v>828</v>
      </c>
      <c r="F89" s="115" t="s">
        <v>1682</v>
      </c>
      <c r="G89" s="120">
        <v>0.6354166666666666</v>
      </c>
      <c r="H89" s="116">
        <v>0.6770833333333334</v>
      </c>
      <c r="I89" s="113" t="s">
        <v>1794</v>
      </c>
      <c r="J89" s="113" t="s">
        <v>1795</v>
      </c>
      <c r="K89" s="113" t="s">
        <v>994</v>
      </c>
      <c r="L89" s="113" t="s">
        <v>1009</v>
      </c>
      <c r="M89" s="55"/>
      <c r="N89" s="55"/>
      <c r="O89" s="55"/>
      <c r="P89" s="55"/>
      <c r="Q89" s="55"/>
      <c r="R89" s="55"/>
      <c r="S89" s="55"/>
      <c r="T89" s="55"/>
      <c r="U89" s="55"/>
      <c r="V89" s="55"/>
      <c r="W89" s="55"/>
    </row>
    <row r="90" ht="16.5" customHeight="1">
      <c r="A90" s="113" t="s">
        <v>98</v>
      </c>
      <c r="B90" s="113" t="s">
        <v>1780</v>
      </c>
      <c r="C90" s="114">
        <v>232062.0</v>
      </c>
      <c r="D90" s="113" t="s">
        <v>827</v>
      </c>
      <c r="E90" s="113" t="s">
        <v>828</v>
      </c>
      <c r="F90" s="115" t="s">
        <v>1685</v>
      </c>
      <c r="G90" s="116">
        <v>0.78125</v>
      </c>
      <c r="H90" s="116">
        <v>0.8229166666666666</v>
      </c>
      <c r="I90" s="113" t="s">
        <v>1781</v>
      </c>
      <c r="J90" s="113" t="s">
        <v>1796</v>
      </c>
      <c r="K90" s="113" t="s">
        <v>1067</v>
      </c>
      <c r="L90" s="113" t="s">
        <v>803</v>
      </c>
      <c r="M90" s="55"/>
      <c r="N90" s="55"/>
      <c r="O90" s="55"/>
      <c r="P90" s="55"/>
      <c r="Q90" s="55"/>
      <c r="R90" s="55"/>
      <c r="S90" s="55"/>
      <c r="T90" s="55"/>
      <c r="U90" s="55"/>
      <c r="V90" s="55"/>
      <c r="W90" s="55"/>
    </row>
    <row r="91" ht="15.75" customHeight="1">
      <c r="A91" s="113" t="s">
        <v>98</v>
      </c>
      <c r="B91" s="113" t="s">
        <v>1797</v>
      </c>
      <c r="C91" s="114">
        <v>231979.0</v>
      </c>
      <c r="D91" s="113" t="s">
        <v>1608</v>
      </c>
      <c r="E91" s="113" t="s">
        <v>832</v>
      </c>
      <c r="F91" s="113" t="s">
        <v>1685</v>
      </c>
      <c r="G91" s="125">
        <v>0.375</v>
      </c>
      <c r="H91" s="121">
        <v>0.4166666666666667</v>
      </c>
      <c r="I91" s="113" t="s">
        <v>1798</v>
      </c>
      <c r="J91" s="113" t="s">
        <v>1765</v>
      </c>
      <c r="K91" s="113" t="s">
        <v>869</v>
      </c>
      <c r="L91" s="113" t="s">
        <v>1599</v>
      </c>
      <c r="M91" s="55"/>
      <c r="N91" s="55"/>
      <c r="O91" s="55"/>
      <c r="P91" s="55"/>
      <c r="Q91" s="55"/>
      <c r="R91" s="55"/>
      <c r="S91" s="55"/>
      <c r="T91" s="55"/>
      <c r="U91" s="55"/>
      <c r="V91" s="55"/>
      <c r="W91" s="55"/>
    </row>
    <row r="92" ht="15.75" customHeight="1">
      <c r="A92" s="113" t="s">
        <v>98</v>
      </c>
      <c r="B92" s="113" t="s">
        <v>1799</v>
      </c>
      <c r="C92" s="114">
        <v>231880.0</v>
      </c>
      <c r="D92" s="113" t="s">
        <v>1608</v>
      </c>
      <c r="E92" s="113" t="s">
        <v>832</v>
      </c>
      <c r="F92" s="113" t="s">
        <v>1685</v>
      </c>
      <c r="G92" s="116">
        <v>0.4270833333333333</v>
      </c>
      <c r="H92" s="116">
        <v>0.46875</v>
      </c>
      <c r="I92" s="113" t="s">
        <v>1798</v>
      </c>
      <c r="J92" s="113" t="s">
        <v>1800</v>
      </c>
      <c r="K92" s="113" t="s">
        <v>888</v>
      </c>
      <c r="L92" s="113" t="s">
        <v>799</v>
      </c>
      <c r="M92" s="55"/>
      <c r="N92" s="55"/>
      <c r="O92" s="55"/>
      <c r="P92" s="55"/>
      <c r="Q92" s="55"/>
      <c r="R92" s="55"/>
      <c r="S92" s="55"/>
      <c r="T92" s="55"/>
      <c r="U92" s="55"/>
      <c r="V92" s="55"/>
      <c r="W92" s="55"/>
    </row>
    <row r="93" ht="15.75" customHeight="1">
      <c r="A93" s="113" t="s">
        <v>98</v>
      </c>
      <c r="B93" s="113" t="s">
        <v>1799</v>
      </c>
      <c r="C93" s="114">
        <v>231914.0</v>
      </c>
      <c r="D93" s="113" t="s">
        <v>1608</v>
      </c>
      <c r="E93" s="113" t="s">
        <v>832</v>
      </c>
      <c r="F93" s="113" t="s">
        <v>1685</v>
      </c>
      <c r="G93" s="123">
        <v>0.6041666666666666</v>
      </c>
      <c r="H93" s="121">
        <v>0.6458333333333334</v>
      </c>
      <c r="I93" s="113" t="s">
        <v>1798</v>
      </c>
      <c r="J93" s="113" t="s">
        <v>1800</v>
      </c>
      <c r="K93" s="113" t="s">
        <v>1028</v>
      </c>
      <c r="L93" s="113" t="s">
        <v>799</v>
      </c>
      <c r="M93" s="55"/>
      <c r="N93" s="55"/>
      <c r="O93" s="55"/>
      <c r="P93" s="55"/>
      <c r="Q93" s="55"/>
      <c r="R93" s="55"/>
      <c r="S93" s="55"/>
      <c r="T93" s="55"/>
      <c r="U93" s="55"/>
      <c r="V93" s="55"/>
      <c r="W93" s="55"/>
    </row>
    <row r="94" ht="15.75" customHeight="1">
      <c r="A94" s="113" t="s">
        <v>98</v>
      </c>
      <c r="B94" s="113" t="s">
        <v>1801</v>
      </c>
      <c r="C94" s="114">
        <v>246310.0</v>
      </c>
      <c r="D94" s="113" t="s">
        <v>1802</v>
      </c>
      <c r="E94" s="113" t="s">
        <v>832</v>
      </c>
      <c r="F94" s="113" t="s">
        <v>1682</v>
      </c>
      <c r="G94" s="116">
        <v>0.8020833333333334</v>
      </c>
      <c r="H94" s="116">
        <v>0.84375</v>
      </c>
      <c r="I94" s="113" t="s">
        <v>1803</v>
      </c>
      <c r="J94" s="113" t="s">
        <v>1804</v>
      </c>
      <c r="K94" s="113" t="s">
        <v>411</v>
      </c>
      <c r="L94" s="113" t="s">
        <v>1543</v>
      </c>
      <c r="M94" s="55"/>
      <c r="N94" s="55"/>
      <c r="O94" s="55"/>
      <c r="P94" s="55"/>
      <c r="Q94" s="55"/>
      <c r="R94" s="55"/>
      <c r="S94" s="55"/>
      <c r="T94" s="55"/>
      <c r="U94" s="55"/>
      <c r="V94" s="55"/>
      <c r="W94" s="55"/>
    </row>
    <row r="95" ht="15.75" customHeight="1">
      <c r="A95" s="113" t="s">
        <v>98</v>
      </c>
      <c r="B95" s="113" t="s">
        <v>1805</v>
      </c>
      <c r="C95" s="114">
        <v>232047.0</v>
      </c>
      <c r="D95" s="113" t="s">
        <v>1616</v>
      </c>
      <c r="E95" s="113" t="s">
        <v>834</v>
      </c>
      <c r="F95" s="113" t="s">
        <v>1685</v>
      </c>
      <c r="G95" s="116">
        <v>0.375</v>
      </c>
      <c r="H95" s="116">
        <v>0.4166666666666667</v>
      </c>
      <c r="I95" s="113" t="s">
        <v>1785</v>
      </c>
      <c r="J95" s="113" t="s">
        <v>1800</v>
      </c>
      <c r="K95" s="113" t="s">
        <v>888</v>
      </c>
      <c r="L95" s="113" t="s">
        <v>799</v>
      </c>
      <c r="M95" s="55"/>
      <c r="N95" s="55"/>
      <c r="O95" s="55"/>
      <c r="P95" s="55"/>
      <c r="Q95" s="55"/>
      <c r="R95" s="55"/>
      <c r="S95" s="55"/>
      <c r="T95" s="55"/>
      <c r="U95" s="55"/>
      <c r="V95" s="55"/>
      <c r="W95" s="55"/>
    </row>
    <row r="96" ht="15.75" customHeight="1">
      <c r="A96" s="113" t="s">
        <v>98</v>
      </c>
      <c r="B96" s="113" t="s">
        <v>1788</v>
      </c>
      <c r="C96" s="114">
        <v>231919.0</v>
      </c>
      <c r="D96" s="113" t="s">
        <v>1616</v>
      </c>
      <c r="E96" s="113" t="s">
        <v>834</v>
      </c>
      <c r="F96" s="113" t="s">
        <v>1685</v>
      </c>
      <c r="G96" s="116">
        <v>0.4270833333333333</v>
      </c>
      <c r="H96" s="116">
        <v>0.46875</v>
      </c>
      <c r="I96" s="113" t="s">
        <v>1790</v>
      </c>
      <c r="J96" s="113" t="s">
        <v>1806</v>
      </c>
      <c r="K96" s="113" t="s">
        <v>411</v>
      </c>
      <c r="L96" s="113" t="s">
        <v>799</v>
      </c>
      <c r="M96" s="55"/>
      <c r="N96" s="55"/>
      <c r="O96" s="55"/>
      <c r="P96" s="55"/>
      <c r="Q96" s="55"/>
      <c r="R96" s="55"/>
      <c r="S96" s="55"/>
      <c r="T96" s="55"/>
      <c r="U96" s="55"/>
      <c r="V96" s="55"/>
      <c r="W96" s="55"/>
    </row>
    <row r="97" ht="15.75" customHeight="1">
      <c r="A97" s="113" t="s">
        <v>98</v>
      </c>
      <c r="B97" s="113" t="s">
        <v>1807</v>
      </c>
      <c r="C97" s="114">
        <v>231931.0</v>
      </c>
      <c r="D97" s="113" t="s">
        <v>1616</v>
      </c>
      <c r="E97" s="113" t="s">
        <v>834</v>
      </c>
      <c r="F97" s="113" t="s">
        <v>1685</v>
      </c>
      <c r="G97" s="116">
        <v>0.4375</v>
      </c>
      <c r="H97" s="116">
        <v>0.4791666666666667</v>
      </c>
      <c r="I97" s="113" t="s">
        <v>1785</v>
      </c>
      <c r="J97" s="113" t="s">
        <v>1762</v>
      </c>
      <c r="K97" s="113" t="s">
        <v>411</v>
      </c>
      <c r="L97" s="113" t="s">
        <v>1599</v>
      </c>
      <c r="M97" s="55"/>
      <c r="N97" s="55"/>
      <c r="O97" s="55"/>
      <c r="P97" s="55"/>
      <c r="Q97" s="55"/>
      <c r="R97" s="55"/>
      <c r="S97" s="55"/>
      <c r="T97" s="55"/>
      <c r="U97" s="55"/>
      <c r="V97" s="55"/>
      <c r="W97" s="55"/>
    </row>
    <row r="98" ht="15.75" customHeight="1">
      <c r="A98" s="113" t="s">
        <v>98</v>
      </c>
      <c r="B98" s="113" t="s">
        <v>1808</v>
      </c>
      <c r="C98" s="114">
        <v>232064.0</v>
      </c>
      <c r="D98" s="113" t="s">
        <v>1616</v>
      </c>
      <c r="E98" s="113" t="s">
        <v>834</v>
      </c>
      <c r="F98" s="113" t="s">
        <v>1685</v>
      </c>
      <c r="G98" s="121">
        <v>0.4375</v>
      </c>
      <c r="H98" s="121">
        <v>0.4791666666666667</v>
      </c>
      <c r="I98" s="113" t="s">
        <v>1776</v>
      </c>
      <c r="J98" s="113" t="s">
        <v>1762</v>
      </c>
      <c r="K98" s="113" t="s">
        <v>968</v>
      </c>
      <c r="L98" s="113" t="s">
        <v>1599</v>
      </c>
      <c r="M98" s="55"/>
      <c r="N98" s="55"/>
      <c r="O98" s="55"/>
      <c r="P98" s="55"/>
      <c r="Q98" s="55"/>
      <c r="R98" s="55"/>
      <c r="S98" s="55"/>
      <c r="T98" s="55"/>
      <c r="U98" s="55"/>
      <c r="V98" s="55"/>
      <c r="W98" s="55"/>
    </row>
    <row r="99" ht="15.75" customHeight="1">
      <c r="A99" s="113" t="s">
        <v>98</v>
      </c>
      <c r="B99" s="113" t="s">
        <v>1777</v>
      </c>
      <c r="C99" s="114">
        <v>231830.0</v>
      </c>
      <c r="D99" s="113" t="s">
        <v>1616</v>
      </c>
      <c r="E99" s="113" t="s">
        <v>834</v>
      </c>
      <c r="F99" s="113" t="s">
        <v>1685</v>
      </c>
      <c r="G99" s="121">
        <v>0.4895833333333333</v>
      </c>
      <c r="H99" s="121">
        <v>0.53125</v>
      </c>
      <c r="I99" s="113" t="s">
        <v>1776</v>
      </c>
      <c r="J99" s="113" t="s">
        <v>1765</v>
      </c>
      <c r="K99" s="113" t="s">
        <v>976</v>
      </c>
      <c r="L99" s="113" t="s">
        <v>1599</v>
      </c>
      <c r="M99" s="55"/>
      <c r="N99" s="55"/>
      <c r="O99" s="55"/>
      <c r="P99" s="55"/>
      <c r="Q99" s="55"/>
      <c r="R99" s="55"/>
      <c r="S99" s="55"/>
      <c r="T99" s="55"/>
      <c r="U99" s="55"/>
      <c r="V99" s="55"/>
      <c r="W99" s="55"/>
    </row>
    <row r="100" ht="15.75" customHeight="1">
      <c r="A100" s="113" t="s">
        <v>98</v>
      </c>
      <c r="B100" s="113" t="s">
        <v>1809</v>
      </c>
      <c r="C100" s="114">
        <v>231855.0</v>
      </c>
      <c r="D100" s="113" t="s">
        <v>1810</v>
      </c>
      <c r="E100" s="113" t="s">
        <v>800</v>
      </c>
      <c r="F100" s="113" t="s">
        <v>1685</v>
      </c>
      <c r="G100" s="126">
        <v>0.3854166666666667</v>
      </c>
      <c r="H100" s="126">
        <v>0.4270833333333333</v>
      </c>
      <c r="I100" s="113" t="s">
        <v>1779</v>
      </c>
      <c r="J100" s="113" t="s">
        <v>1786</v>
      </c>
      <c r="K100" s="113" t="s">
        <v>871</v>
      </c>
      <c r="L100" s="113" t="s">
        <v>803</v>
      </c>
      <c r="M100" s="55"/>
      <c r="N100" s="55"/>
      <c r="O100" s="55"/>
      <c r="P100" s="55"/>
      <c r="Q100" s="55"/>
      <c r="R100" s="55"/>
      <c r="S100" s="55"/>
      <c r="T100" s="55"/>
      <c r="U100" s="55"/>
      <c r="V100" s="55"/>
      <c r="W100" s="55"/>
    </row>
    <row r="101" ht="15.75" customHeight="1">
      <c r="A101" s="113" t="s">
        <v>98</v>
      </c>
      <c r="B101" s="113" t="s">
        <v>1811</v>
      </c>
      <c r="C101" s="114">
        <v>231817.0</v>
      </c>
      <c r="D101" s="113" t="s">
        <v>1619</v>
      </c>
      <c r="E101" s="113" t="s">
        <v>800</v>
      </c>
      <c r="F101" s="113" t="s">
        <v>1685</v>
      </c>
      <c r="G101" s="116">
        <v>0.8229166666666666</v>
      </c>
      <c r="H101" s="116">
        <v>0.8645833333333334</v>
      </c>
      <c r="I101" s="113" t="s">
        <v>1781</v>
      </c>
      <c r="J101" s="113" t="s">
        <v>1783</v>
      </c>
      <c r="K101" s="113" t="s">
        <v>411</v>
      </c>
      <c r="L101" s="113" t="s">
        <v>799</v>
      </c>
      <c r="M101" s="55"/>
      <c r="N101" s="55"/>
      <c r="O101" s="55"/>
      <c r="P101" s="55"/>
      <c r="Q101" s="55"/>
      <c r="R101" s="55"/>
      <c r="S101" s="55"/>
      <c r="T101" s="55"/>
      <c r="U101" s="55"/>
      <c r="V101" s="55"/>
      <c r="W101" s="55"/>
    </row>
    <row r="102" ht="15.75" customHeight="1">
      <c r="A102" s="113" t="s">
        <v>98</v>
      </c>
      <c r="B102" s="113" t="s">
        <v>1782</v>
      </c>
      <c r="C102" s="114">
        <v>231917.0</v>
      </c>
      <c r="D102" s="113" t="s">
        <v>1622</v>
      </c>
      <c r="E102" s="113" t="s">
        <v>811</v>
      </c>
      <c r="F102" s="113" t="s">
        <v>1685</v>
      </c>
      <c r="G102" s="116">
        <v>0.8020833333333334</v>
      </c>
      <c r="H102" s="116">
        <v>0.84375</v>
      </c>
      <c r="I102" s="113" t="s">
        <v>1779</v>
      </c>
      <c r="J102" s="113" t="s">
        <v>1783</v>
      </c>
      <c r="K102" s="113" t="s">
        <v>869</v>
      </c>
      <c r="L102" s="113" t="s">
        <v>799</v>
      </c>
      <c r="M102" s="55"/>
      <c r="N102" s="55"/>
      <c r="O102" s="55"/>
      <c r="P102" s="55"/>
      <c r="Q102" s="55"/>
      <c r="R102" s="55"/>
      <c r="S102" s="55"/>
      <c r="T102" s="55"/>
      <c r="U102" s="55"/>
      <c r="V102" s="55"/>
      <c r="W102" s="55"/>
    </row>
    <row r="103" ht="15.75" customHeight="1">
      <c r="A103" s="113" t="s">
        <v>98</v>
      </c>
      <c r="B103" s="113" t="s">
        <v>1812</v>
      </c>
      <c r="C103" s="114">
        <v>231865.0</v>
      </c>
      <c r="D103" s="113" t="s">
        <v>1622</v>
      </c>
      <c r="E103" s="113" t="s">
        <v>811</v>
      </c>
      <c r="F103" s="113" t="s">
        <v>1685</v>
      </c>
      <c r="G103" s="121">
        <v>0.3645833333333333</v>
      </c>
      <c r="H103" s="121">
        <v>0.40625</v>
      </c>
      <c r="I103" s="113" t="s">
        <v>1761</v>
      </c>
      <c r="J103" s="113" t="s">
        <v>1786</v>
      </c>
      <c r="K103" s="113" t="s">
        <v>411</v>
      </c>
      <c r="L103" s="113" t="s">
        <v>803</v>
      </c>
      <c r="M103" s="55"/>
      <c r="N103" s="55"/>
      <c r="O103" s="55"/>
      <c r="P103" s="55"/>
      <c r="Q103" s="55"/>
      <c r="R103" s="55"/>
      <c r="S103" s="55"/>
      <c r="T103" s="55"/>
      <c r="U103" s="55"/>
      <c r="V103" s="55"/>
      <c r="W103" s="55"/>
    </row>
    <row r="104" ht="15.75" customHeight="1">
      <c r="A104" s="113" t="s">
        <v>98</v>
      </c>
      <c r="B104" s="113" t="s">
        <v>1813</v>
      </c>
      <c r="C104" s="114">
        <v>231925.0</v>
      </c>
      <c r="D104" s="113" t="s">
        <v>1622</v>
      </c>
      <c r="E104" s="113" t="s">
        <v>811</v>
      </c>
      <c r="F104" s="113" t="s">
        <v>1685</v>
      </c>
      <c r="G104" s="116">
        <v>0.375</v>
      </c>
      <c r="H104" s="116">
        <v>0.4166666666666667</v>
      </c>
      <c r="I104" s="113" t="s">
        <v>1814</v>
      </c>
      <c r="J104" s="113" t="s">
        <v>1783</v>
      </c>
      <c r="K104" s="113" t="s">
        <v>411</v>
      </c>
      <c r="L104" s="113" t="s">
        <v>799</v>
      </c>
      <c r="M104" s="55"/>
      <c r="N104" s="55"/>
      <c r="O104" s="55"/>
      <c r="P104" s="55"/>
      <c r="Q104" s="55"/>
      <c r="R104" s="55"/>
      <c r="S104" s="55"/>
      <c r="T104" s="55"/>
      <c r="U104" s="55"/>
      <c r="V104" s="55"/>
      <c r="W104" s="55"/>
    </row>
    <row r="105" ht="15.75" customHeight="1">
      <c r="A105" s="113" t="s">
        <v>98</v>
      </c>
      <c r="B105" s="113" t="s">
        <v>1784</v>
      </c>
      <c r="C105" s="114">
        <v>231862.0</v>
      </c>
      <c r="D105" s="113" t="s">
        <v>1815</v>
      </c>
      <c r="E105" s="113" t="s">
        <v>811</v>
      </c>
      <c r="F105" s="113" t="s">
        <v>1685</v>
      </c>
      <c r="G105" s="125">
        <v>0.3958333333333333</v>
      </c>
      <c r="H105" s="120">
        <v>0.4375</v>
      </c>
      <c r="I105" s="113" t="s">
        <v>1794</v>
      </c>
      <c r="J105" s="113" t="s">
        <v>1816</v>
      </c>
      <c r="K105" s="113" t="s">
        <v>1074</v>
      </c>
      <c r="L105" s="113" t="s">
        <v>840</v>
      </c>
      <c r="M105" s="55"/>
      <c r="N105" s="55"/>
      <c r="O105" s="55"/>
      <c r="P105" s="55"/>
      <c r="Q105" s="55"/>
      <c r="R105" s="55"/>
      <c r="S105" s="55"/>
      <c r="T105" s="55"/>
      <c r="U105" s="55"/>
      <c r="V105" s="55"/>
      <c r="W105" s="55"/>
    </row>
    <row r="106" ht="15.75" customHeight="1">
      <c r="A106" s="113"/>
      <c r="B106" s="113" t="s">
        <v>1817</v>
      </c>
      <c r="C106" s="114">
        <v>231866.0</v>
      </c>
      <c r="D106" s="113" t="s">
        <v>1622</v>
      </c>
      <c r="E106" s="113" t="s">
        <v>811</v>
      </c>
      <c r="F106" s="113" t="s">
        <v>1682</v>
      </c>
      <c r="G106" s="120">
        <v>0.4791666666666667</v>
      </c>
      <c r="H106" s="116">
        <v>0.5208333333333334</v>
      </c>
      <c r="I106" s="113" t="s">
        <v>1761</v>
      </c>
      <c r="J106" s="113" t="s">
        <v>1783</v>
      </c>
      <c r="K106" s="113" t="s">
        <v>888</v>
      </c>
      <c r="L106" s="113" t="s">
        <v>799</v>
      </c>
      <c r="M106" s="55"/>
      <c r="N106" s="55"/>
      <c r="O106" s="55"/>
      <c r="P106" s="55"/>
      <c r="Q106" s="55"/>
      <c r="R106" s="55"/>
      <c r="S106" s="55"/>
      <c r="T106" s="55"/>
      <c r="U106" s="55"/>
      <c r="V106" s="55"/>
      <c r="W106" s="55"/>
    </row>
    <row r="107" ht="15.75" customHeight="1">
      <c r="A107" s="113" t="s">
        <v>98</v>
      </c>
      <c r="B107" s="113" t="s">
        <v>1787</v>
      </c>
      <c r="C107" s="114">
        <v>231981.0</v>
      </c>
      <c r="D107" s="113" t="s">
        <v>1622</v>
      </c>
      <c r="E107" s="113" t="s">
        <v>811</v>
      </c>
      <c r="F107" s="113" t="s">
        <v>1685</v>
      </c>
      <c r="G107" s="121">
        <v>0.4895833333333333</v>
      </c>
      <c r="H107" s="121">
        <v>0.53125</v>
      </c>
      <c r="I107" s="113" t="s">
        <v>1776</v>
      </c>
      <c r="J107" s="113" t="s">
        <v>1783</v>
      </c>
      <c r="K107" s="113" t="s">
        <v>1309</v>
      </c>
      <c r="L107" s="113" t="s">
        <v>799</v>
      </c>
      <c r="M107" s="55"/>
      <c r="N107" s="55"/>
      <c r="O107" s="55"/>
      <c r="P107" s="55"/>
      <c r="Q107" s="55"/>
      <c r="R107" s="55"/>
      <c r="S107" s="55"/>
      <c r="T107" s="55"/>
      <c r="U107" s="55"/>
      <c r="V107" s="55"/>
      <c r="W107" s="55"/>
    </row>
    <row r="108" ht="15.75" customHeight="1">
      <c r="A108" s="113" t="s">
        <v>98</v>
      </c>
      <c r="B108" s="113" t="s">
        <v>1818</v>
      </c>
      <c r="C108" s="114">
        <v>231975.0</v>
      </c>
      <c r="D108" s="113" t="s">
        <v>1622</v>
      </c>
      <c r="E108" s="113" t="s">
        <v>811</v>
      </c>
      <c r="F108" s="113" t="s">
        <v>1682</v>
      </c>
      <c r="G108" s="120">
        <v>0.5416666666666666</v>
      </c>
      <c r="H108" s="116">
        <v>0.5833333333333334</v>
      </c>
      <c r="I108" s="113" t="s">
        <v>1776</v>
      </c>
      <c r="J108" s="113" t="s">
        <v>1783</v>
      </c>
      <c r="K108" s="113" t="s">
        <v>871</v>
      </c>
      <c r="L108" s="113" t="s">
        <v>799</v>
      </c>
      <c r="M108" s="55"/>
      <c r="N108" s="55"/>
      <c r="O108" s="55"/>
      <c r="P108" s="55"/>
      <c r="Q108" s="55"/>
      <c r="R108" s="55"/>
      <c r="S108" s="55"/>
      <c r="T108" s="55"/>
      <c r="U108" s="55"/>
      <c r="V108" s="55"/>
      <c r="W108" s="55"/>
    </row>
    <row r="109" ht="15.75" customHeight="1">
      <c r="A109" s="113" t="s">
        <v>98</v>
      </c>
      <c r="B109" s="113" t="s">
        <v>1799</v>
      </c>
      <c r="C109" s="114">
        <v>231983.0</v>
      </c>
      <c r="D109" s="113" t="s">
        <v>1622</v>
      </c>
      <c r="E109" s="113" t="s">
        <v>811</v>
      </c>
      <c r="F109" s="113" t="s">
        <v>1682</v>
      </c>
      <c r="G109" s="121">
        <v>0.5416666666666666</v>
      </c>
      <c r="H109" s="121">
        <v>0.5833333333333334</v>
      </c>
      <c r="I109" s="113" t="s">
        <v>1798</v>
      </c>
      <c r="J109" s="113" t="s">
        <v>1783</v>
      </c>
      <c r="K109" s="113" t="s">
        <v>1067</v>
      </c>
      <c r="L109" s="113" t="s">
        <v>799</v>
      </c>
      <c r="M109" s="55"/>
      <c r="N109" s="55"/>
      <c r="O109" s="55"/>
      <c r="P109" s="55"/>
      <c r="Q109" s="55"/>
      <c r="R109" s="55"/>
      <c r="S109" s="55"/>
      <c r="T109" s="55"/>
      <c r="U109" s="55"/>
      <c r="V109" s="55"/>
      <c r="W109" s="55"/>
    </row>
    <row r="110" ht="15.75" customHeight="1">
      <c r="A110" s="113" t="s">
        <v>98</v>
      </c>
      <c r="B110" s="113" t="s">
        <v>1797</v>
      </c>
      <c r="C110" s="114">
        <v>231972.0</v>
      </c>
      <c r="D110" s="113" t="s">
        <v>1622</v>
      </c>
      <c r="E110" s="113" t="s">
        <v>811</v>
      </c>
      <c r="F110" s="113" t="s">
        <v>1685</v>
      </c>
      <c r="G110" s="121">
        <v>0.59375</v>
      </c>
      <c r="H110" s="121">
        <v>0.6354166666666666</v>
      </c>
      <c r="I110" s="113" t="s">
        <v>1798</v>
      </c>
      <c r="J110" s="113" t="s">
        <v>1769</v>
      </c>
      <c r="K110" s="113" t="s">
        <v>1819</v>
      </c>
      <c r="L110" s="113" t="s">
        <v>799</v>
      </c>
      <c r="M110" s="55"/>
      <c r="N110" s="55"/>
      <c r="O110" s="55"/>
      <c r="P110" s="55"/>
      <c r="Q110" s="55"/>
      <c r="R110" s="55"/>
      <c r="S110" s="55"/>
      <c r="T110" s="55"/>
      <c r="U110" s="55"/>
      <c r="V110" s="55"/>
      <c r="W110" s="55"/>
    </row>
    <row r="111" ht="15.75" customHeight="1">
      <c r="A111" s="113" t="s">
        <v>98</v>
      </c>
      <c r="B111" s="113" t="s">
        <v>1820</v>
      </c>
      <c r="C111" s="114">
        <v>231889.0</v>
      </c>
      <c r="D111" s="113" t="s">
        <v>1622</v>
      </c>
      <c r="E111" s="113" t="s">
        <v>811</v>
      </c>
      <c r="F111" s="113" t="s">
        <v>1685</v>
      </c>
      <c r="G111" s="120">
        <v>0.6041666666666666</v>
      </c>
      <c r="H111" s="116">
        <v>0.6458333333333334</v>
      </c>
      <c r="I111" s="113" t="s">
        <v>1776</v>
      </c>
      <c r="J111" s="113" t="s">
        <v>1769</v>
      </c>
      <c r="K111" s="113" t="s">
        <v>1301</v>
      </c>
      <c r="L111" s="113" t="s">
        <v>799</v>
      </c>
      <c r="M111" s="55"/>
      <c r="N111" s="55"/>
      <c r="O111" s="55"/>
      <c r="P111" s="55"/>
      <c r="Q111" s="55"/>
      <c r="R111" s="55"/>
      <c r="S111" s="55"/>
      <c r="T111" s="55"/>
      <c r="U111" s="55"/>
      <c r="V111" s="55"/>
      <c r="W111" s="55"/>
    </row>
    <row r="112" ht="15.75" customHeight="1">
      <c r="A112" s="113" t="s">
        <v>98</v>
      </c>
      <c r="B112" s="113" t="s">
        <v>1821</v>
      </c>
      <c r="C112" s="114">
        <v>232009.0</v>
      </c>
      <c r="D112" s="113" t="s">
        <v>1815</v>
      </c>
      <c r="E112" s="113" t="s">
        <v>811</v>
      </c>
      <c r="F112" s="113" t="s">
        <v>1685</v>
      </c>
      <c r="G112" s="120">
        <v>0.6458333333333334</v>
      </c>
      <c r="H112" s="116">
        <v>0.6875</v>
      </c>
      <c r="I112" s="113" t="s">
        <v>1794</v>
      </c>
      <c r="J112" s="113" t="s">
        <v>1822</v>
      </c>
      <c r="K112" s="113" t="s">
        <v>411</v>
      </c>
      <c r="M112" s="55"/>
      <c r="N112" s="55"/>
      <c r="O112" s="55"/>
      <c r="P112" s="55"/>
      <c r="Q112" s="55"/>
      <c r="R112" s="55"/>
      <c r="S112" s="55"/>
      <c r="T112" s="55"/>
      <c r="U112" s="55"/>
      <c r="V112" s="55"/>
      <c r="W112" s="55"/>
    </row>
    <row r="113" ht="15.75" customHeight="1">
      <c r="A113" s="113" t="s">
        <v>98</v>
      </c>
      <c r="B113" s="113" t="s">
        <v>1823</v>
      </c>
      <c r="C113" s="114">
        <v>231829.0</v>
      </c>
      <c r="D113" s="113" t="s">
        <v>1622</v>
      </c>
      <c r="E113" s="113" t="s">
        <v>811</v>
      </c>
      <c r="F113" s="113" t="s">
        <v>1682</v>
      </c>
      <c r="G113" s="120">
        <v>0.75</v>
      </c>
      <c r="H113" s="116">
        <v>0.7916666666666666</v>
      </c>
      <c r="I113" s="113" t="s">
        <v>1803</v>
      </c>
      <c r="J113" s="113" t="s">
        <v>1783</v>
      </c>
      <c r="K113" s="113" t="s">
        <v>1819</v>
      </c>
      <c r="L113" s="113" t="s">
        <v>799</v>
      </c>
      <c r="M113" s="55"/>
      <c r="N113" s="55"/>
      <c r="O113" s="55"/>
      <c r="P113" s="55"/>
      <c r="Q113" s="55"/>
      <c r="R113" s="55"/>
      <c r="S113" s="55"/>
      <c r="T113" s="55"/>
      <c r="U113" s="55"/>
      <c r="V113" s="55"/>
      <c r="W113" s="55"/>
    </row>
    <row r="114" ht="15.75" customHeight="1">
      <c r="A114" s="113" t="s">
        <v>98</v>
      </c>
      <c r="B114" s="113" t="s">
        <v>1799</v>
      </c>
      <c r="C114" s="114">
        <v>231991.0</v>
      </c>
      <c r="D114" s="113" t="s">
        <v>1622</v>
      </c>
      <c r="E114" s="113" t="s">
        <v>811</v>
      </c>
      <c r="F114" s="113" t="s">
        <v>1682</v>
      </c>
      <c r="G114" s="116">
        <v>0.4270833333333333</v>
      </c>
      <c r="H114" s="116">
        <v>0.46875</v>
      </c>
      <c r="I114" s="113" t="s">
        <v>1803</v>
      </c>
      <c r="J114" s="113" t="s">
        <v>1824</v>
      </c>
      <c r="K114" s="113" t="s">
        <v>1308</v>
      </c>
      <c r="L114" s="113" t="s">
        <v>799</v>
      </c>
      <c r="M114" s="55"/>
      <c r="N114" s="55"/>
      <c r="O114" s="55"/>
      <c r="P114" s="55"/>
      <c r="Q114" s="55"/>
      <c r="R114" s="55"/>
      <c r="S114" s="55"/>
      <c r="T114" s="55"/>
      <c r="U114" s="55"/>
      <c r="V114" s="55"/>
      <c r="W114" s="55"/>
    </row>
    <row r="115" ht="15.75" customHeight="1">
      <c r="A115" s="113" t="s">
        <v>98</v>
      </c>
      <c r="B115" s="113" t="s">
        <v>1805</v>
      </c>
      <c r="C115" s="114">
        <v>231873.0</v>
      </c>
      <c r="D115" s="113" t="s">
        <v>1622</v>
      </c>
      <c r="E115" s="113" t="s">
        <v>811</v>
      </c>
      <c r="F115" s="113" t="s">
        <v>1682</v>
      </c>
      <c r="G115" s="116">
        <v>0.375</v>
      </c>
      <c r="H115" s="116">
        <v>0.4166666666666667</v>
      </c>
      <c r="I115" s="113" t="s">
        <v>1825</v>
      </c>
      <c r="J115" s="113" t="s">
        <v>1786</v>
      </c>
      <c r="K115" s="113" t="s">
        <v>411</v>
      </c>
      <c r="L115" s="113" t="s">
        <v>803</v>
      </c>
      <c r="M115" s="55"/>
      <c r="N115" s="55"/>
      <c r="O115" s="55"/>
      <c r="P115" s="55"/>
      <c r="Q115" s="55"/>
      <c r="R115" s="55"/>
      <c r="S115" s="55"/>
      <c r="T115" s="55"/>
      <c r="U115" s="55"/>
      <c r="V115" s="55"/>
      <c r="W115" s="55"/>
    </row>
    <row r="116" ht="15.75" customHeight="1">
      <c r="A116" s="113" t="s">
        <v>98</v>
      </c>
      <c r="B116" s="113" t="s">
        <v>1784</v>
      </c>
      <c r="C116" s="114">
        <v>231826.0</v>
      </c>
      <c r="D116" s="113" t="s">
        <v>1622</v>
      </c>
      <c r="E116" s="113" t="s">
        <v>811</v>
      </c>
      <c r="F116" s="113" t="s">
        <v>1682</v>
      </c>
      <c r="G116" s="116">
        <v>0.4270833333333333</v>
      </c>
      <c r="H116" s="116">
        <v>0.46875</v>
      </c>
      <c r="I116" s="113" t="s">
        <v>1825</v>
      </c>
      <c r="J116" s="113" t="s">
        <v>1786</v>
      </c>
      <c r="K116" s="113" t="s">
        <v>994</v>
      </c>
      <c r="L116" s="113" t="s">
        <v>803</v>
      </c>
      <c r="M116" s="55"/>
      <c r="N116" s="55"/>
      <c r="O116" s="55"/>
      <c r="P116" s="55"/>
      <c r="Q116" s="55"/>
      <c r="R116" s="55"/>
      <c r="S116" s="55"/>
      <c r="T116" s="55"/>
      <c r="U116" s="55"/>
      <c r="V116" s="55"/>
      <c r="W116" s="55"/>
    </row>
    <row r="117" ht="15.75" customHeight="1">
      <c r="A117" s="113" t="s">
        <v>98</v>
      </c>
      <c r="B117" s="113" t="s">
        <v>1826</v>
      </c>
      <c r="C117" s="114">
        <v>232003.0</v>
      </c>
      <c r="D117" s="113" t="s">
        <v>1601</v>
      </c>
      <c r="E117" s="113" t="s">
        <v>828</v>
      </c>
      <c r="F117" s="113" t="s">
        <v>1682</v>
      </c>
      <c r="G117" s="121">
        <v>0.375</v>
      </c>
      <c r="H117" s="120">
        <v>0.4166666666666667</v>
      </c>
      <c r="I117" s="113" t="s">
        <v>1825</v>
      </c>
      <c r="J117" s="113" t="s">
        <v>1786</v>
      </c>
      <c r="K117" s="113" t="s">
        <v>411</v>
      </c>
      <c r="L117" s="113" t="s">
        <v>803</v>
      </c>
      <c r="M117" s="55"/>
      <c r="N117" s="55"/>
      <c r="O117" s="55"/>
      <c r="P117" s="55"/>
      <c r="Q117" s="55"/>
      <c r="R117" s="55"/>
      <c r="S117" s="55"/>
      <c r="T117" s="55"/>
      <c r="U117" s="55"/>
      <c r="V117" s="55"/>
      <c r="W117" s="55"/>
    </row>
    <row r="118" ht="15.75" customHeight="1">
      <c r="A118" s="113" t="s">
        <v>98</v>
      </c>
      <c r="B118" s="113" t="s">
        <v>1827</v>
      </c>
      <c r="C118" s="114">
        <v>231944.0</v>
      </c>
      <c r="D118" s="113" t="s">
        <v>1601</v>
      </c>
      <c r="E118" s="113" t="s">
        <v>828</v>
      </c>
      <c r="F118" s="113" t="s">
        <v>1682</v>
      </c>
      <c r="G118" s="121">
        <v>0.4270833333333333</v>
      </c>
      <c r="H118" s="121">
        <v>0.46875</v>
      </c>
      <c r="I118" s="113" t="s">
        <v>1825</v>
      </c>
      <c r="J118" s="113" t="s">
        <v>1786</v>
      </c>
      <c r="K118" s="113" t="s">
        <v>994</v>
      </c>
      <c r="L118" s="113" t="s">
        <v>803</v>
      </c>
      <c r="M118" s="55"/>
      <c r="N118" s="55"/>
      <c r="O118" s="55"/>
      <c r="P118" s="55"/>
      <c r="Q118" s="55"/>
      <c r="R118" s="55"/>
      <c r="S118" s="55"/>
      <c r="T118" s="55"/>
      <c r="U118" s="55"/>
      <c r="V118" s="55"/>
      <c r="W118" s="55"/>
    </row>
    <row r="119" ht="15.75" customHeight="1">
      <c r="A119" s="113" t="s">
        <v>1828</v>
      </c>
      <c r="B119" s="113" t="s">
        <v>1829</v>
      </c>
      <c r="C119" s="114">
        <v>231965.0</v>
      </c>
      <c r="D119" s="113" t="s">
        <v>1830</v>
      </c>
      <c r="E119" s="113" t="s">
        <v>822</v>
      </c>
      <c r="F119" s="113" t="s">
        <v>1682</v>
      </c>
      <c r="G119" s="120">
        <v>0.4895833333333333</v>
      </c>
      <c r="H119" s="116">
        <v>0.5729166666666666</v>
      </c>
      <c r="I119" s="113" t="s">
        <v>1831</v>
      </c>
      <c r="J119" s="113" t="s">
        <v>1832</v>
      </c>
      <c r="K119" s="113" t="s">
        <v>298</v>
      </c>
      <c r="L119" s="113" t="s">
        <v>1009</v>
      </c>
      <c r="M119" s="55"/>
      <c r="N119" s="55"/>
      <c r="O119" s="55"/>
      <c r="P119" s="55"/>
      <c r="Q119" s="55"/>
      <c r="R119" s="55"/>
      <c r="S119" s="55"/>
      <c r="T119" s="55"/>
      <c r="U119" s="55"/>
      <c r="V119" s="55"/>
      <c r="W119" s="55"/>
    </row>
    <row r="120" ht="15.75" customHeight="1">
      <c r="A120" s="113" t="s">
        <v>1828</v>
      </c>
      <c r="B120" s="113" t="s">
        <v>1833</v>
      </c>
      <c r="C120" s="114">
        <v>247045.0</v>
      </c>
      <c r="D120" s="113" t="s">
        <v>1508</v>
      </c>
      <c r="E120" s="113" t="s">
        <v>822</v>
      </c>
      <c r="F120" s="113" t="s">
        <v>1685</v>
      </c>
      <c r="G120" s="120">
        <v>0.5</v>
      </c>
      <c r="H120" s="116">
        <v>0.5833333333333334</v>
      </c>
      <c r="I120" s="113" t="s">
        <v>1834</v>
      </c>
      <c r="J120" s="113" t="s">
        <v>1835</v>
      </c>
      <c r="K120" s="113" t="s">
        <v>298</v>
      </c>
      <c r="L120" s="113" t="s">
        <v>866</v>
      </c>
      <c r="M120" s="55"/>
      <c r="N120" s="55"/>
      <c r="O120" s="55"/>
      <c r="P120" s="55"/>
      <c r="Q120" s="55"/>
      <c r="R120" s="55"/>
      <c r="S120" s="55"/>
      <c r="T120" s="55"/>
      <c r="U120" s="55"/>
      <c r="V120" s="55"/>
      <c r="W120" s="55"/>
    </row>
    <row r="121" ht="15.75" customHeight="1">
      <c r="A121" s="113" t="s">
        <v>1828</v>
      </c>
      <c r="B121" s="113" t="s">
        <v>1836</v>
      </c>
      <c r="C121" s="114">
        <v>231819.0</v>
      </c>
      <c r="D121" s="113" t="s">
        <v>821</v>
      </c>
      <c r="E121" s="113" t="s">
        <v>822</v>
      </c>
      <c r="F121" s="113" t="s">
        <v>1685</v>
      </c>
      <c r="G121" s="120">
        <v>0.6041666666666666</v>
      </c>
      <c r="H121" s="116">
        <v>0.6875</v>
      </c>
      <c r="I121" s="113" t="s">
        <v>1831</v>
      </c>
      <c r="J121" s="113" t="s">
        <v>1650</v>
      </c>
      <c r="K121" s="113" t="s">
        <v>298</v>
      </c>
      <c r="L121" s="113" t="s">
        <v>799</v>
      </c>
      <c r="M121" s="55"/>
      <c r="N121" s="55"/>
      <c r="O121" s="55"/>
      <c r="P121" s="55"/>
      <c r="Q121" s="55"/>
      <c r="R121" s="55"/>
      <c r="S121" s="55"/>
      <c r="T121" s="55"/>
      <c r="U121" s="55"/>
      <c r="V121" s="55"/>
      <c r="W121" s="55"/>
    </row>
    <row r="122" ht="15.75" customHeight="1">
      <c r="A122" s="113" t="s">
        <v>1828</v>
      </c>
      <c r="B122" s="113" t="s">
        <v>1836</v>
      </c>
      <c r="C122" s="114">
        <v>253120.0</v>
      </c>
      <c r="D122" s="113" t="s">
        <v>827</v>
      </c>
      <c r="E122" s="113" t="s">
        <v>828</v>
      </c>
      <c r="F122" s="113" t="s">
        <v>1685</v>
      </c>
      <c r="G122" s="120">
        <v>0.5625</v>
      </c>
      <c r="H122" s="116">
        <v>0.6458333333333334</v>
      </c>
      <c r="I122" s="113" t="s">
        <v>1831</v>
      </c>
      <c r="J122" s="113" t="s">
        <v>1650</v>
      </c>
      <c r="K122" s="113" t="s">
        <v>298</v>
      </c>
      <c r="L122" s="113" t="s">
        <v>799</v>
      </c>
      <c r="M122" s="55"/>
      <c r="N122" s="55"/>
      <c r="O122" s="55"/>
      <c r="P122" s="55"/>
      <c r="Q122" s="55"/>
      <c r="R122" s="55"/>
      <c r="S122" s="55"/>
      <c r="T122" s="55"/>
      <c r="U122" s="55"/>
      <c r="V122" s="55"/>
      <c r="W122" s="55"/>
    </row>
    <row r="123" ht="15.75" customHeight="1">
      <c r="A123" s="113" t="s">
        <v>1828</v>
      </c>
      <c r="B123" s="113" t="s">
        <v>1837</v>
      </c>
      <c r="C123" s="114">
        <v>231863.0</v>
      </c>
      <c r="D123" s="113" t="s">
        <v>1601</v>
      </c>
      <c r="E123" s="113" t="s">
        <v>828</v>
      </c>
      <c r="F123" s="113" t="s">
        <v>1685</v>
      </c>
      <c r="G123" s="120">
        <v>0.6666666666666666</v>
      </c>
      <c r="H123" s="116">
        <v>0.75</v>
      </c>
      <c r="I123" s="113" t="s">
        <v>1831</v>
      </c>
      <c r="J123" s="113" t="s">
        <v>1598</v>
      </c>
      <c r="K123" s="113" t="s">
        <v>298</v>
      </c>
      <c r="L123" s="113" t="s">
        <v>1599</v>
      </c>
      <c r="M123" s="55"/>
      <c r="N123" s="55"/>
      <c r="O123" s="55"/>
      <c r="P123" s="55"/>
      <c r="Q123" s="55"/>
      <c r="R123" s="55"/>
      <c r="S123" s="55"/>
      <c r="T123" s="55"/>
      <c r="U123" s="55"/>
      <c r="V123" s="55"/>
      <c r="W123" s="55"/>
    </row>
    <row r="124" ht="15.75" customHeight="1">
      <c r="A124" s="113" t="s">
        <v>1828</v>
      </c>
      <c r="B124" s="113" t="s">
        <v>1838</v>
      </c>
      <c r="C124" s="114">
        <v>232037.0</v>
      </c>
      <c r="D124" s="113" t="s">
        <v>1601</v>
      </c>
      <c r="E124" s="113" t="s">
        <v>828</v>
      </c>
      <c r="F124" s="113" t="s">
        <v>1682</v>
      </c>
      <c r="G124" s="120">
        <v>0.7916666666666666</v>
      </c>
      <c r="H124" s="123">
        <v>0.875</v>
      </c>
      <c r="I124" s="113" t="s">
        <v>1839</v>
      </c>
      <c r="J124" s="113" t="s">
        <v>1606</v>
      </c>
      <c r="K124" s="113" t="s">
        <v>298</v>
      </c>
      <c r="L124" s="113" t="s">
        <v>1599</v>
      </c>
      <c r="M124" s="55"/>
      <c r="N124" s="55"/>
      <c r="O124" s="55"/>
      <c r="P124" s="55"/>
      <c r="Q124" s="55"/>
      <c r="R124" s="55"/>
      <c r="S124" s="55"/>
      <c r="T124" s="55"/>
      <c r="U124" s="55"/>
      <c r="V124" s="55"/>
      <c r="W124" s="55"/>
    </row>
    <row r="125" ht="15.75" customHeight="1">
      <c r="A125" s="113" t="s">
        <v>1828</v>
      </c>
      <c r="B125" s="113" t="s">
        <v>1840</v>
      </c>
      <c r="C125" s="114">
        <v>231877.0</v>
      </c>
      <c r="D125" s="113" t="s">
        <v>1608</v>
      </c>
      <c r="E125" s="113" t="s">
        <v>832</v>
      </c>
      <c r="F125" s="115" t="s">
        <v>1841</v>
      </c>
      <c r="G125" s="120">
        <v>0.375</v>
      </c>
      <c r="H125" s="116">
        <v>0.4583333333333333</v>
      </c>
      <c r="I125" s="113" t="s">
        <v>1842</v>
      </c>
      <c r="J125" s="113" t="s">
        <v>1653</v>
      </c>
      <c r="K125" s="113" t="s">
        <v>298</v>
      </c>
      <c r="L125" s="113" t="s">
        <v>1599</v>
      </c>
      <c r="M125" s="55"/>
      <c r="N125" s="55"/>
      <c r="O125" s="55"/>
      <c r="P125" s="55"/>
      <c r="Q125" s="55"/>
      <c r="R125" s="55"/>
      <c r="S125" s="55"/>
      <c r="T125" s="55"/>
      <c r="U125" s="55"/>
      <c r="V125" s="55"/>
      <c r="W125" s="55"/>
    </row>
    <row r="126" ht="15.75" customHeight="1">
      <c r="A126" s="113" t="s">
        <v>1828</v>
      </c>
      <c r="B126" s="113" t="s">
        <v>1843</v>
      </c>
      <c r="C126" s="114">
        <v>242545.0</v>
      </c>
      <c r="D126" s="113" t="s">
        <v>1710</v>
      </c>
      <c r="E126" s="113" t="s">
        <v>832</v>
      </c>
      <c r="F126" s="113" t="s">
        <v>1685</v>
      </c>
      <c r="G126" s="120">
        <v>0.4375</v>
      </c>
      <c r="H126" s="116">
        <v>0.5208333333333334</v>
      </c>
      <c r="I126" s="113" t="s">
        <v>1844</v>
      </c>
      <c r="J126" s="113" t="s">
        <v>1845</v>
      </c>
      <c r="K126" s="113" t="s">
        <v>298</v>
      </c>
      <c r="L126" s="113" t="s">
        <v>840</v>
      </c>
      <c r="M126" s="55"/>
      <c r="N126" s="55"/>
      <c r="O126" s="55"/>
      <c r="P126" s="55"/>
      <c r="Q126" s="55"/>
      <c r="R126" s="55"/>
      <c r="S126" s="55"/>
      <c r="T126" s="55"/>
      <c r="U126" s="55"/>
      <c r="V126" s="55"/>
      <c r="W126" s="55"/>
    </row>
    <row r="127" ht="15.75" customHeight="1">
      <c r="A127" s="113" t="s">
        <v>1828</v>
      </c>
      <c r="B127" s="113" t="s">
        <v>1846</v>
      </c>
      <c r="C127" s="114">
        <v>231962.0</v>
      </c>
      <c r="D127" s="113" t="s">
        <v>1608</v>
      </c>
      <c r="E127" s="113" t="s">
        <v>832</v>
      </c>
      <c r="F127" s="113" t="s">
        <v>1685</v>
      </c>
      <c r="G127" s="120">
        <v>0.5416666666666666</v>
      </c>
      <c r="H127" s="116">
        <v>0.6458333333333334</v>
      </c>
      <c r="I127" s="113" t="s">
        <v>1847</v>
      </c>
      <c r="J127" s="113" t="s">
        <v>1848</v>
      </c>
      <c r="K127" s="113" t="s">
        <v>298</v>
      </c>
      <c r="L127" s="113" t="s">
        <v>1599</v>
      </c>
      <c r="M127" s="55"/>
      <c r="N127" s="55"/>
      <c r="O127" s="55"/>
      <c r="P127" s="55"/>
      <c r="Q127" s="55"/>
      <c r="R127" s="55"/>
      <c r="S127" s="55"/>
      <c r="T127" s="55"/>
      <c r="U127" s="55"/>
      <c r="V127" s="55"/>
      <c r="W127" s="55"/>
    </row>
    <row r="128" ht="15.75" customHeight="1">
      <c r="A128" s="113" t="s">
        <v>1828</v>
      </c>
      <c r="B128" s="113" t="s">
        <v>1849</v>
      </c>
      <c r="C128" s="114">
        <v>231951.0</v>
      </c>
      <c r="D128" s="113" t="s">
        <v>1850</v>
      </c>
      <c r="E128" s="113" t="s">
        <v>800</v>
      </c>
      <c r="F128" s="113" t="s">
        <v>1682</v>
      </c>
      <c r="G128" s="120">
        <v>0.4270833333333333</v>
      </c>
      <c r="H128" s="116">
        <v>0.5104166666666666</v>
      </c>
      <c r="I128" s="113" t="s">
        <v>1831</v>
      </c>
      <c r="J128" s="113" t="s">
        <v>1851</v>
      </c>
      <c r="K128" s="113" t="s">
        <v>298</v>
      </c>
      <c r="L128" s="113" t="s">
        <v>1265</v>
      </c>
      <c r="M128" s="55"/>
      <c r="N128" s="55"/>
      <c r="O128" s="55"/>
      <c r="P128" s="55"/>
      <c r="Q128" s="55"/>
      <c r="R128" s="55"/>
      <c r="S128" s="55"/>
      <c r="T128" s="55"/>
      <c r="U128" s="55"/>
      <c r="V128" s="55"/>
      <c r="W128" s="55"/>
    </row>
    <row r="129" ht="15.75" customHeight="1">
      <c r="A129" s="113" t="s">
        <v>1828</v>
      </c>
      <c r="B129" s="113" t="s">
        <v>1849</v>
      </c>
      <c r="C129" s="114">
        <v>256702.0</v>
      </c>
      <c r="D129" s="113" t="s">
        <v>1852</v>
      </c>
      <c r="E129" s="113" t="s">
        <v>800</v>
      </c>
      <c r="F129" s="113" t="s">
        <v>1682</v>
      </c>
      <c r="G129" s="120">
        <v>0.5416666666666666</v>
      </c>
      <c r="H129" s="116">
        <v>0.625</v>
      </c>
      <c r="I129" s="113" t="s">
        <v>1831</v>
      </c>
      <c r="J129" s="113" t="s">
        <v>1851</v>
      </c>
      <c r="K129" s="113" t="s">
        <v>298</v>
      </c>
      <c r="L129" s="113" t="s">
        <v>1265</v>
      </c>
      <c r="M129" s="55"/>
      <c r="N129" s="55"/>
      <c r="O129" s="55"/>
      <c r="P129" s="55"/>
      <c r="Q129" s="55"/>
      <c r="R129" s="55"/>
      <c r="S129" s="55"/>
      <c r="T129" s="55"/>
      <c r="U129" s="55"/>
      <c r="V129" s="55"/>
      <c r="W129" s="55"/>
    </row>
    <row r="130" ht="15.75" customHeight="1">
      <c r="A130" s="113" t="s">
        <v>1828</v>
      </c>
      <c r="B130" s="113" t="s">
        <v>1853</v>
      </c>
      <c r="C130" s="114">
        <v>231933.0</v>
      </c>
      <c r="D130" s="113" t="s">
        <v>810</v>
      </c>
      <c r="E130" s="113" t="s">
        <v>811</v>
      </c>
      <c r="F130" s="113" t="s">
        <v>1682</v>
      </c>
      <c r="G130" s="120">
        <v>0.5</v>
      </c>
      <c r="H130" s="116">
        <v>0.5833333333333334</v>
      </c>
      <c r="I130" s="113" t="s">
        <v>1831</v>
      </c>
      <c r="J130" s="113" t="s">
        <v>1854</v>
      </c>
      <c r="K130" s="113" t="s">
        <v>298</v>
      </c>
      <c r="L130" s="113" t="s">
        <v>803</v>
      </c>
      <c r="M130" s="55"/>
      <c r="N130" s="55"/>
      <c r="O130" s="55"/>
      <c r="P130" s="55"/>
      <c r="Q130" s="55"/>
      <c r="R130" s="55"/>
      <c r="S130" s="55"/>
      <c r="T130" s="55"/>
      <c r="U130" s="55"/>
      <c r="V130" s="55"/>
      <c r="W130" s="55"/>
    </row>
    <row r="131" ht="15.75" customHeight="1">
      <c r="A131" s="113" t="s">
        <v>1828</v>
      </c>
      <c r="B131" s="113" t="s">
        <v>1855</v>
      </c>
      <c r="C131" s="114">
        <v>231897.0</v>
      </c>
      <c r="D131" s="113" t="s">
        <v>810</v>
      </c>
      <c r="E131" s="113" t="s">
        <v>811</v>
      </c>
      <c r="F131" s="115" t="s">
        <v>1685</v>
      </c>
      <c r="G131" s="120">
        <v>0.6041666666666666</v>
      </c>
      <c r="H131" s="116">
        <v>0.6875</v>
      </c>
      <c r="I131" s="113" t="s">
        <v>1831</v>
      </c>
      <c r="J131" s="113" t="s">
        <v>1687</v>
      </c>
      <c r="K131" s="113" t="s">
        <v>298</v>
      </c>
      <c r="L131" s="113" t="s">
        <v>803</v>
      </c>
      <c r="M131" s="55"/>
      <c r="N131" s="55"/>
      <c r="O131" s="55"/>
      <c r="P131" s="55"/>
      <c r="Q131" s="55"/>
      <c r="R131" s="55"/>
      <c r="S131" s="55"/>
      <c r="T131" s="55"/>
      <c r="U131" s="55"/>
      <c r="V131" s="55"/>
      <c r="W131" s="55"/>
    </row>
    <row r="132" ht="15.75" customHeight="1">
      <c r="A132" s="113" t="s">
        <v>1828</v>
      </c>
      <c r="B132" s="113" t="s">
        <v>1838</v>
      </c>
      <c r="C132" s="114">
        <v>254608.0</v>
      </c>
      <c r="D132" s="113" t="s">
        <v>1622</v>
      </c>
      <c r="E132" s="113" t="s">
        <v>811</v>
      </c>
      <c r="F132" s="115" t="s">
        <v>1682</v>
      </c>
      <c r="G132" s="120">
        <v>0.7916666666666666</v>
      </c>
      <c r="H132" s="116">
        <v>0.875</v>
      </c>
      <c r="I132" s="113" t="s">
        <v>1839</v>
      </c>
      <c r="J132" s="113" t="s">
        <v>1673</v>
      </c>
      <c r="K132" s="113" t="s">
        <v>298</v>
      </c>
      <c r="L132" s="113" t="s">
        <v>799</v>
      </c>
      <c r="M132" s="55"/>
      <c r="N132" s="55"/>
      <c r="O132" s="55"/>
      <c r="P132" s="55"/>
      <c r="Q132" s="55"/>
      <c r="R132" s="55"/>
      <c r="S132" s="55"/>
      <c r="T132" s="55"/>
      <c r="U132" s="55"/>
      <c r="V132" s="55"/>
      <c r="W132" s="55"/>
    </row>
    <row r="133" ht="15.75" customHeight="1">
      <c r="A133" s="113" t="s">
        <v>1856</v>
      </c>
      <c r="B133" s="113" t="s">
        <v>1857</v>
      </c>
      <c r="C133" s="114">
        <v>231892.0</v>
      </c>
      <c r="D133" s="113" t="s">
        <v>1595</v>
      </c>
      <c r="E133" s="113" t="s">
        <v>822</v>
      </c>
      <c r="F133" s="115" t="s">
        <v>1685</v>
      </c>
      <c r="G133" s="120">
        <v>0.375</v>
      </c>
      <c r="H133" s="116">
        <v>0.4583333333333333</v>
      </c>
      <c r="I133" s="113" t="s">
        <v>1858</v>
      </c>
      <c r="J133" s="113" t="s">
        <v>1653</v>
      </c>
      <c r="K133" s="113" t="s">
        <v>968</v>
      </c>
      <c r="L133" s="113" t="s">
        <v>1599</v>
      </c>
      <c r="M133" s="55"/>
      <c r="N133" s="55"/>
      <c r="O133" s="55"/>
      <c r="P133" s="55"/>
      <c r="Q133" s="55"/>
      <c r="R133" s="55"/>
      <c r="S133" s="55"/>
      <c r="T133" s="55"/>
      <c r="U133" s="55"/>
      <c r="V133" s="55"/>
      <c r="W133" s="55"/>
    </row>
    <row r="134" ht="15.75" customHeight="1">
      <c r="A134" s="113" t="s">
        <v>1856</v>
      </c>
      <c r="B134" s="113" t="s">
        <v>1859</v>
      </c>
      <c r="C134" s="114">
        <v>253486.0</v>
      </c>
      <c r="D134" s="113" t="s">
        <v>1860</v>
      </c>
      <c r="E134" s="113" t="s">
        <v>1861</v>
      </c>
      <c r="F134" s="115" t="s">
        <v>1685</v>
      </c>
      <c r="G134" s="120">
        <v>0.4895833333333333</v>
      </c>
      <c r="H134" s="116">
        <v>0.5833333333333334</v>
      </c>
      <c r="I134" s="113" t="s">
        <v>1858</v>
      </c>
      <c r="J134" s="113" t="s">
        <v>1862</v>
      </c>
      <c r="K134" s="113" t="s">
        <v>1067</v>
      </c>
      <c r="L134" s="113" t="s">
        <v>866</v>
      </c>
      <c r="M134" s="55"/>
      <c r="N134" s="55"/>
      <c r="O134" s="55"/>
      <c r="P134" s="55"/>
      <c r="Q134" s="55"/>
      <c r="R134" s="55"/>
      <c r="S134" s="55"/>
      <c r="T134" s="55"/>
      <c r="U134" s="55"/>
      <c r="V134" s="55"/>
      <c r="W134" s="55"/>
    </row>
    <row r="135" ht="15.75" customHeight="1">
      <c r="A135" s="113" t="s">
        <v>1856</v>
      </c>
      <c r="B135" s="113" t="s">
        <v>1863</v>
      </c>
      <c r="C135" s="114">
        <v>232462.0</v>
      </c>
      <c r="D135" s="117">
        <v>45967.0</v>
      </c>
      <c r="E135" s="113" t="s">
        <v>1047</v>
      </c>
      <c r="F135" s="115" t="s">
        <v>1682</v>
      </c>
      <c r="G135" s="120">
        <v>0.6875</v>
      </c>
      <c r="H135" s="116">
        <v>0.75</v>
      </c>
      <c r="I135" s="113" t="s">
        <v>1864</v>
      </c>
      <c r="J135" s="113" t="s">
        <v>1865</v>
      </c>
      <c r="K135" s="113" t="s">
        <v>903</v>
      </c>
      <c r="L135" s="113" t="s">
        <v>1046</v>
      </c>
      <c r="M135" s="55"/>
      <c r="N135" s="55"/>
      <c r="O135" s="55"/>
      <c r="P135" s="55"/>
      <c r="Q135" s="55"/>
      <c r="R135" s="55"/>
      <c r="S135" s="55"/>
      <c r="T135" s="55"/>
      <c r="U135" s="55"/>
      <c r="V135" s="55"/>
      <c r="W135" s="55"/>
    </row>
    <row r="136" ht="15.75" customHeight="1">
      <c r="A136" s="113" t="s">
        <v>1856</v>
      </c>
      <c r="B136" s="113" t="s">
        <v>1866</v>
      </c>
      <c r="C136" s="114">
        <v>232441.0</v>
      </c>
      <c r="D136" s="118" t="s">
        <v>1045</v>
      </c>
      <c r="E136" s="113" t="s">
        <v>1047</v>
      </c>
      <c r="F136" s="113" t="s">
        <v>1685</v>
      </c>
      <c r="G136" s="120">
        <v>0.4895833333333333</v>
      </c>
      <c r="H136" s="116">
        <v>0.5520833333333334</v>
      </c>
      <c r="I136" s="113" t="s">
        <v>1858</v>
      </c>
      <c r="J136" s="113" t="s">
        <v>1867</v>
      </c>
      <c r="K136" s="113" t="s">
        <v>1074</v>
      </c>
      <c r="L136" s="113" t="s">
        <v>1046</v>
      </c>
      <c r="M136" s="55"/>
      <c r="N136" s="55"/>
      <c r="O136" s="55"/>
      <c r="P136" s="55"/>
      <c r="Q136" s="55"/>
      <c r="R136" s="55"/>
      <c r="S136" s="55"/>
      <c r="T136" s="55"/>
      <c r="U136" s="55"/>
      <c r="V136" s="55"/>
      <c r="W136" s="55"/>
    </row>
    <row r="137" ht="15.75" customHeight="1">
      <c r="A137" s="113" t="s">
        <v>1856</v>
      </c>
      <c r="B137" s="113" t="s">
        <v>1868</v>
      </c>
      <c r="C137" s="114">
        <v>233340.0</v>
      </c>
      <c r="D137" s="118" t="s">
        <v>1045</v>
      </c>
      <c r="E137" s="113" t="s">
        <v>1047</v>
      </c>
      <c r="F137" s="115" t="s">
        <v>1685</v>
      </c>
      <c r="G137" s="120">
        <v>0.5104166666666666</v>
      </c>
      <c r="H137" s="116">
        <v>0.5729166666666666</v>
      </c>
      <c r="I137" s="113" t="s">
        <v>1864</v>
      </c>
      <c r="J137" s="113" t="s">
        <v>1867</v>
      </c>
      <c r="K137" s="113" t="s">
        <v>994</v>
      </c>
      <c r="L137" s="113" t="s">
        <v>1046</v>
      </c>
      <c r="M137" s="55"/>
      <c r="N137" s="55"/>
      <c r="O137" s="55"/>
      <c r="P137" s="55"/>
      <c r="Q137" s="55"/>
      <c r="R137" s="55"/>
      <c r="S137" s="55"/>
      <c r="T137" s="55"/>
      <c r="U137" s="55"/>
      <c r="V137" s="55"/>
      <c r="W137" s="55"/>
    </row>
    <row r="138" ht="15.75" customHeight="1">
      <c r="A138" s="113" t="s">
        <v>1856</v>
      </c>
      <c r="B138" s="113" t="s">
        <v>1869</v>
      </c>
      <c r="C138" s="114">
        <v>232463.0</v>
      </c>
      <c r="D138" s="118" t="s">
        <v>1045</v>
      </c>
      <c r="E138" s="113" t="s">
        <v>1047</v>
      </c>
      <c r="F138" s="115" t="s">
        <v>1685</v>
      </c>
      <c r="G138" s="120">
        <v>0.4166666666666667</v>
      </c>
      <c r="H138" s="116">
        <v>0.4791666666666667</v>
      </c>
      <c r="I138" s="113" t="s">
        <v>1864</v>
      </c>
      <c r="J138" s="113" t="s">
        <v>1870</v>
      </c>
      <c r="K138" s="113" t="s">
        <v>411</v>
      </c>
      <c r="L138" s="113" t="s">
        <v>1046</v>
      </c>
      <c r="M138" s="55"/>
      <c r="N138" s="55"/>
      <c r="O138" s="55"/>
      <c r="P138" s="55"/>
      <c r="Q138" s="55"/>
      <c r="R138" s="55"/>
      <c r="S138" s="55"/>
      <c r="T138" s="55"/>
      <c r="U138" s="55"/>
      <c r="V138" s="55"/>
      <c r="W138" s="55"/>
    </row>
    <row r="139" ht="33.0" customHeight="1">
      <c r="A139" s="113" t="s">
        <v>1856</v>
      </c>
      <c r="B139" s="113" t="s">
        <v>1871</v>
      </c>
      <c r="C139" s="114">
        <v>232444.0</v>
      </c>
      <c r="D139" s="118" t="s">
        <v>1045</v>
      </c>
      <c r="E139" s="113" t="s">
        <v>1047</v>
      </c>
      <c r="F139" s="113" t="s">
        <v>1685</v>
      </c>
      <c r="G139" s="120">
        <v>0.3541666666666667</v>
      </c>
      <c r="H139" s="116">
        <v>0.4583333333333333</v>
      </c>
      <c r="I139" s="113" t="s">
        <v>1872</v>
      </c>
      <c r="J139" s="113" t="s">
        <v>1873</v>
      </c>
      <c r="K139" s="113" t="s">
        <v>411</v>
      </c>
      <c r="L139" s="113" t="s">
        <v>1046</v>
      </c>
      <c r="M139" s="55"/>
      <c r="N139" s="55"/>
      <c r="O139" s="55"/>
      <c r="P139" s="55"/>
      <c r="Q139" s="55"/>
      <c r="R139" s="55"/>
      <c r="S139" s="55"/>
      <c r="T139" s="55"/>
      <c r="U139" s="55"/>
      <c r="V139" s="55"/>
      <c r="W139" s="55"/>
    </row>
    <row r="140" ht="15.75" customHeight="1">
      <c r="A140" s="113" t="s">
        <v>1856</v>
      </c>
      <c r="B140" s="113" t="s">
        <v>1874</v>
      </c>
      <c r="C140" s="114">
        <v>232440.0</v>
      </c>
      <c r="D140" s="118" t="s">
        <v>1045</v>
      </c>
      <c r="E140" s="113" t="s">
        <v>1047</v>
      </c>
      <c r="F140" s="115" t="s">
        <v>1682</v>
      </c>
      <c r="G140" s="120">
        <v>0.7083333333333334</v>
      </c>
      <c r="H140" s="116">
        <v>0.78125</v>
      </c>
      <c r="I140" s="113" t="s">
        <v>1864</v>
      </c>
      <c r="J140" s="113" t="s">
        <v>1875</v>
      </c>
      <c r="K140" s="113" t="s">
        <v>411</v>
      </c>
      <c r="L140" s="113" t="s">
        <v>1046</v>
      </c>
      <c r="M140" s="55"/>
      <c r="N140" s="55"/>
      <c r="O140" s="55"/>
      <c r="P140" s="55"/>
      <c r="Q140" s="55"/>
      <c r="R140" s="55"/>
      <c r="S140" s="55"/>
      <c r="T140" s="55"/>
      <c r="U140" s="55"/>
      <c r="V140" s="55"/>
      <c r="W140" s="55"/>
    </row>
    <row r="141" ht="15.75" customHeight="1">
      <c r="A141" s="113" t="s">
        <v>1856</v>
      </c>
      <c r="B141" s="113" t="s">
        <v>1876</v>
      </c>
      <c r="C141" s="114">
        <v>233335.0</v>
      </c>
      <c r="D141" s="118" t="s">
        <v>1045</v>
      </c>
      <c r="E141" s="113" t="s">
        <v>1047</v>
      </c>
      <c r="F141" s="113" t="s">
        <v>1685</v>
      </c>
      <c r="G141" s="120">
        <v>0.6041666666666666</v>
      </c>
      <c r="H141" s="116">
        <v>0.6666666666666666</v>
      </c>
      <c r="I141" s="113" t="s">
        <v>1864</v>
      </c>
      <c r="J141" s="113" t="s">
        <v>1877</v>
      </c>
      <c r="K141" s="113" t="s">
        <v>1878</v>
      </c>
      <c r="L141" s="113" t="s">
        <v>1046</v>
      </c>
      <c r="M141" s="55"/>
      <c r="N141" s="55"/>
      <c r="O141" s="55"/>
      <c r="P141" s="55"/>
      <c r="Q141" s="55"/>
      <c r="R141" s="55"/>
      <c r="S141" s="55"/>
      <c r="T141" s="55"/>
      <c r="U141" s="55"/>
      <c r="V141" s="55"/>
      <c r="W141" s="55"/>
    </row>
    <row r="142" ht="15.75" customHeight="1">
      <c r="A142" s="113" t="s">
        <v>1856</v>
      </c>
      <c r="B142" s="113" t="s">
        <v>1868</v>
      </c>
      <c r="C142" s="114">
        <v>233337.0</v>
      </c>
      <c r="D142" s="118" t="s">
        <v>1045</v>
      </c>
      <c r="E142" s="113" t="s">
        <v>1047</v>
      </c>
      <c r="F142" s="113" t="s">
        <v>1685</v>
      </c>
      <c r="G142" s="120">
        <v>0.5104166666666666</v>
      </c>
      <c r="H142" s="116">
        <v>0.5729166666666666</v>
      </c>
      <c r="I142" s="113" t="s">
        <v>1864</v>
      </c>
      <c r="J142" s="113" t="s">
        <v>1867</v>
      </c>
      <c r="K142" s="113" t="s">
        <v>1067</v>
      </c>
      <c r="L142" s="113" t="s">
        <v>1046</v>
      </c>
      <c r="M142" s="55"/>
      <c r="N142" s="55"/>
      <c r="O142" s="55"/>
      <c r="P142" s="55"/>
      <c r="Q142" s="55"/>
      <c r="R142" s="55"/>
      <c r="S142" s="55"/>
      <c r="T142" s="55"/>
      <c r="U142" s="55"/>
      <c r="V142" s="55"/>
      <c r="W142" s="55"/>
    </row>
    <row r="143" ht="15.75" customHeight="1">
      <c r="A143" s="113" t="s">
        <v>1856</v>
      </c>
      <c r="B143" s="113" t="s">
        <v>1879</v>
      </c>
      <c r="C143" s="114">
        <v>260727.0</v>
      </c>
      <c r="D143" s="118" t="s">
        <v>1045</v>
      </c>
      <c r="E143" s="113" t="s">
        <v>1047</v>
      </c>
      <c r="F143" s="115" t="s">
        <v>1685</v>
      </c>
      <c r="G143" s="120">
        <v>0.4166666666666667</v>
      </c>
      <c r="H143" s="116">
        <v>0.5</v>
      </c>
      <c r="I143" s="113" t="s">
        <v>1752</v>
      </c>
      <c r="J143" s="113" t="s">
        <v>1880</v>
      </c>
      <c r="K143" s="113" t="s">
        <v>1028</v>
      </c>
      <c r="L143" s="113" t="s">
        <v>1046</v>
      </c>
      <c r="M143" s="55"/>
      <c r="N143" s="55"/>
      <c r="O143" s="55"/>
      <c r="P143" s="55"/>
      <c r="Q143" s="55"/>
      <c r="R143" s="55"/>
      <c r="S143" s="55"/>
      <c r="T143" s="55"/>
      <c r="U143" s="55"/>
      <c r="V143" s="55"/>
      <c r="W143" s="55"/>
    </row>
    <row r="144" ht="15.75" customHeight="1">
      <c r="A144" s="113" t="s">
        <v>1856</v>
      </c>
      <c r="B144" s="113" t="s">
        <v>1881</v>
      </c>
      <c r="C144" s="114">
        <v>258962.0</v>
      </c>
      <c r="D144" s="117">
        <v>45993.0</v>
      </c>
      <c r="E144" s="113" t="s">
        <v>1047</v>
      </c>
      <c r="F144" s="113" t="s">
        <v>1685</v>
      </c>
      <c r="G144" s="120">
        <v>0.5208333333333334</v>
      </c>
      <c r="H144" s="116">
        <v>0.6145833333333334</v>
      </c>
      <c r="I144" s="113" t="s">
        <v>1882</v>
      </c>
      <c r="J144" s="113" t="s">
        <v>1882</v>
      </c>
      <c r="K144" s="113" t="s">
        <v>1132</v>
      </c>
      <c r="L144" s="113" t="s">
        <v>1046</v>
      </c>
      <c r="M144" s="55"/>
      <c r="N144" s="55"/>
      <c r="O144" s="55"/>
      <c r="P144" s="55"/>
      <c r="Q144" s="55"/>
      <c r="R144" s="55"/>
      <c r="S144" s="55"/>
      <c r="T144" s="55"/>
      <c r="U144" s="55"/>
      <c r="V144" s="55"/>
      <c r="W144" s="55"/>
    </row>
    <row r="145" ht="15.75" customHeight="1">
      <c r="A145" s="113" t="s">
        <v>1856</v>
      </c>
      <c r="B145" s="113" t="s">
        <v>1883</v>
      </c>
      <c r="C145" s="114">
        <v>233332.0</v>
      </c>
      <c r="D145" s="117">
        <v>45996.0</v>
      </c>
      <c r="E145" s="113" t="s">
        <v>1047</v>
      </c>
      <c r="F145" s="113" t="s">
        <v>1682</v>
      </c>
      <c r="G145" s="120">
        <v>0.6875</v>
      </c>
      <c r="H145" s="116">
        <v>0.7916666666666666</v>
      </c>
      <c r="I145" s="113" t="s">
        <v>1864</v>
      </c>
      <c r="J145" s="113" t="s">
        <v>1884</v>
      </c>
      <c r="K145" s="113" t="s">
        <v>411</v>
      </c>
      <c r="L145" s="113" t="s">
        <v>1046</v>
      </c>
      <c r="M145" s="55"/>
      <c r="N145" s="55"/>
      <c r="O145" s="55"/>
      <c r="P145" s="55"/>
      <c r="Q145" s="55"/>
      <c r="R145" s="55"/>
      <c r="S145" s="55"/>
      <c r="T145" s="55"/>
      <c r="U145" s="55"/>
      <c r="V145" s="55"/>
      <c r="W145" s="55"/>
    </row>
    <row r="146" ht="15.75" customHeight="1">
      <c r="A146" s="113" t="s">
        <v>1856</v>
      </c>
      <c r="B146" s="113" t="s">
        <v>1866</v>
      </c>
      <c r="C146" s="114">
        <v>233371.0</v>
      </c>
      <c r="D146" s="117">
        <v>46000.0</v>
      </c>
      <c r="E146" s="113" t="s">
        <v>1047</v>
      </c>
      <c r="F146" s="113" t="s">
        <v>1685</v>
      </c>
      <c r="G146" s="120">
        <v>0.4895833333333333</v>
      </c>
      <c r="H146" s="116">
        <v>0.5520833333333334</v>
      </c>
      <c r="I146" s="113" t="s">
        <v>1858</v>
      </c>
      <c r="J146" s="113" t="s">
        <v>1867</v>
      </c>
      <c r="K146" s="113" t="s">
        <v>1078</v>
      </c>
      <c r="L146" s="113" t="s">
        <v>1046</v>
      </c>
      <c r="M146" s="55"/>
      <c r="N146" s="55"/>
      <c r="O146" s="55"/>
      <c r="P146" s="55"/>
      <c r="Q146" s="55"/>
      <c r="R146" s="55"/>
      <c r="S146" s="55"/>
      <c r="T146" s="55"/>
      <c r="U146" s="55"/>
      <c r="V146" s="55"/>
      <c r="W146" s="55"/>
    </row>
    <row r="147" ht="15.75" customHeight="1">
      <c r="A147" s="113" t="s">
        <v>1856</v>
      </c>
      <c r="B147" s="113" t="s">
        <v>1868</v>
      </c>
      <c r="C147" s="114">
        <v>232448.0</v>
      </c>
      <c r="D147" s="118" t="s">
        <v>1045</v>
      </c>
      <c r="E147" s="113" t="s">
        <v>1047</v>
      </c>
      <c r="F147" s="113" t="s">
        <v>1685</v>
      </c>
      <c r="G147" s="120">
        <v>0.5104166666666666</v>
      </c>
      <c r="H147" s="116">
        <v>0.5729166666666666</v>
      </c>
      <c r="I147" s="113" t="s">
        <v>1864</v>
      </c>
      <c r="J147" s="113" t="s">
        <v>1867</v>
      </c>
      <c r="K147" s="113" t="s">
        <v>1074</v>
      </c>
      <c r="L147" s="113" t="s">
        <v>1046</v>
      </c>
      <c r="M147" s="55"/>
      <c r="N147" s="55"/>
      <c r="O147" s="55"/>
      <c r="P147" s="55"/>
      <c r="Q147" s="55"/>
      <c r="R147" s="55"/>
      <c r="S147" s="55"/>
      <c r="T147" s="55"/>
      <c r="U147" s="55"/>
      <c r="V147" s="55"/>
      <c r="W147" s="55"/>
    </row>
    <row r="148" ht="15.75" customHeight="1">
      <c r="A148" s="113" t="s">
        <v>1856</v>
      </c>
      <c r="B148" s="113" t="s">
        <v>1863</v>
      </c>
      <c r="C148" s="114">
        <v>233331.0</v>
      </c>
      <c r="D148" s="118" t="s">
        <v>1045</v>
      </c>
      <c r="E148" s="113" t="s">
        <v>1047</v>
      </c>
      <c r="F148" s="113" t="s">
        <v>1682</v>
      </c>
      <c r="G148" s="120">
        <v>0.6666666666666666</v>
      </c>
      <c r="H148" s="116">
        <v>0.75</v>
      </c>
      <c r="I148" s="113" t="s">
        <v>1864</v>
      </c>
      <c r="J148" s="113" t="s">
        <v>1865</v>
      </c>
      <c r="K148" s="113" t="s">
        <v>1885</v>
      </c>
      <c r="L148" s="113" t="s">
        <v>1046</v>
      </c>
      <c r="M148" s="55"/>
      <c r="N148" s="55"/>
      <c r="O148" s="55"/>
      <c r="P148" s="55"/>
      <c r="Q148" s="55"/>
      <c r="R148" s="55"/>
      <c r="S148" s="55"/>
      <c r="T148" s="55"/>
      <c r="U148" s="55"/>
      <c r="V148" s="55"/>
      <c r="W148" s="55"/>
    </row>
    <row r="149" ht="15.75" customHeight="1">
      <c r="A149" s="113" t="s">
        <v>1856</v>
      </c>
      <c r="B149" s="113" t="s">
        <v>1869</v>
      </c>
      <c r="C149" s="114">
        <v>233334.0</v>
      </c>
      <c r="D149" s="118" t="s">
        <v>1045</v>
      </c>
      <c r="E149" s="113" t="s">
        <v>1047</v>
      </c>
      <c r="F149" s="113" t="s">
        <v>1685</v>
      </c>
      <c r="G149" s="120">
        <v>0.4166666666666667</v>
      </c>
      <c r="H149" s="116">
        <v>0.4791666666666667</v>
      </c>
      <c r="I149" s="113" t="s">
        <v>1864</v>
      </c>
      <c r="J149" s="113" t="s">
        <v>1870</v>
      </c>
      <c r="K149" s="113" t="s">
        <v>411</v>
      </c>
      <c r="L149" s="113" t="s">
        <v>1046</v>
      </c>
      <c r="M149" s="55"/>
      <c r="N149" s="55"/>
      <c r="O149" s="55"/>
      <c r="P149" s="55"/>
      <c r="Q149" s="55"/>
      <c r="R149" s="55"/>
      <c r="S149" s="55"/>
      <c r="T149" s="55"/>
      <c r="U149" s="55"/>
      <c r="V149" s="55"/>
      <c r="W149" s="55"/>
    </row>
    <row r="150" ht="15.75" customHeight="1">
      <c r="A150" s="113" t="s">
        <v>1856</v>
      </c>
      <c r="B150" s="113" t="s">
        <v>1886</v>
      </c>
      <c r="C150" s="114">
        <v>233333.0</v>
      </c>
      <c r="D150" s="118" t="s">
        <v>1045</v>
      </c>
      <c r="E150" s="113" t="s">
        <v>1047</v>
      </c>
      <c r="F150" s="113" t="s">
        <v>1685</v>
      </c>
      <c r="G150" s="120">
        <v>0.5833333333333334</v>
      </c>
      <c r="H150" s="116">
        <v>0.6666666666666666</v>
      </c>
      <c r="I150" s="113" t="s">
        <v>1864</v>
      </c>
      <c r="J150" s="113" t="s">
        <v>1887</v>
      </c>
      <c r="K150" s="113" t="s">
        <v>1331</v>
      </c>
      <c r="L150" s="113" t="s">
        <v>1046</v>
      </c>
      <c r="M150" s="55"/>
      <c r="N150" s="55"/>
      <c r="O150" s="55"/>
      <c r="P150" s="55"/>
      <c r="Q150" s="55"/>
      <c r="R150" s="55"/>
      <c r="S150" s="55"/>
      <c r="T150" s="55"/>
      <c r="U150" s="55"/>
      <c r="V150" s="55"/>
      <c r="W150" s="55"/>
    </row>
    <row r="151" ht="15.75" customHeight="1">
      <c r="A151" s="113" t="s">
        <v>1856</v>
      </c>
      <c r="B151" s="113" t="s">
        <v>1871</v>
      </c>
      <c r="C151" s="114">
        <v>233341.0</v>
      </c>
      <c r="D151" s="118" t="s">
        <v>1045</v>
      </c>
      <c r="E151" s="113" t="s">
        <v>1047</v>
      </c>
      <c r="F151" s="113" t="s">
        <v>1685</v>
      </c>
      <c r="G151" s="120">
        <v>0.3541666666666667</v>
      </c>
      <c r="H151" s="116">
        <v>0.4583333333333333</v>
      </c>
      <c r="I151" s="113" t="s">
        <v>1872</v>
      </c>
      <c r="J151" s="113" t="s">
        <v>1873</v>
      </c>
      <c r="K151" s="113" t="s">
        <v>1130</v>
      </c>
      <c r="L151" s="113" t="s">
        <v>1046</v>
      </c>
      <c r="M151" s="55"/>
      <c r="N151" s="55"/>
      <c r="O151" s="55"/>
      <c r="P151" s="55"/>
      <c r="Q151" s="55"/>
      <c r="R151" s="55"/>
      <c r="S151" s="55"/>
      <c r="T151" s="55"/>
      <c r="U151" s="55"/>
      <c r="V151" s="55"/>
      <c r="W151" s="55"/>
    </row>
    <row r="152" ht="15.75" customHeight="1">
      <c r="A152" s="113" t="s">
        <v>1856</v>
      </c>
      <c r="B152" s="113" t="s">
        <v>1876</v>
      </c>
      <c r="C152" s="114">
        <v>233336.0</v>
      </c>
      <c r="D152" s="118" t="s">
        <v>1045</v>
      </c>
      <c r="E152" s="113" t="s">
        <v>1047</v>
      </c>
      <c r="F152" s="113" t="s">
        <v>1685</v>
      </c>
      <c r="G152" s="120">
        <v>0.6041666666666666</v>
      </c>
      <c r="H152" s="116">
        <v>0.6666666666666666</v>
      </c>
      <c r="I152" s="113" t="s">
        <v>1864</v>
      </c>
      <c r="J152" s="113" t="s">
        <v>1877</v>
      </c>
      <c r="K152" s="113" t="s">
        <v>1346</v>
      </c>
      <c r="L152" s="113" t="s">
        <v>1046</v>
      </c>
      <c r="M152" s="55"/>
      <c r="N152" s="55"/>
      <c r="O152" s="55"/>
      <c r="P152" s="55"/>
      <c r="Q152" s="55"/>
      <c r="R152" s="55"/>
      <c r="S152" s="55"/>
      <c r="T152" s="55"/>
      <c r="U152" s="55"/>
      <c r="V152" s="55"/>
      <c r="W152" s="55"/>
    </row>
    <row r="153" ht="15.75" customHeight="1">
      <c r="A153" s="113" t="s">
        <v>1856</v>
      </c>
      <c r="B153" s="113" t="s">
        <v>1888</v>
      </c>
      <c r="C153" s="114">
        <v>233339.0</v>
      </c>
      <c r="D153" s="118" t="s">
        <v>1045</v>
      </c>
      <c r="E153" s="113" t="s">
        <v>1047</v>
      </c>
      <c r="F153" s="113" t="s">
        <v>1685</v>
      </c>
      <c r="G153" s="120">
        <v>0.5</v>
      </c>
      <c r="H153" s="116">
        <v>0.625</v>
      </c>
      <c r="I153" s="113" t="s">
        <v>1864</v>
      </c>
      <c r="J153" s="113" t="s">
        <v>1889</v>
      </c>
      <c r="K153" s="113" t="s">
        <v>1305</v>
      </c>
      <c r="L153" s="113" t="s">
        <v>1046</v>
      </c>
      <c r="M153" s="55"/>
      <c r="N153" s="55"/>
      <c r="O153" s="55"/>
      <c r="P153" s="55"/>
      <c r="Q153" s="55"/>
      <c r="R153" s="55"/>
      <c r="S153" s="55"/>
      <c r="T153" s="55"/>
      <c r="U153" s="55"/>
      <c r="V153" s="55"/>
      <c r="W153" s="55"/>
    </row>
    <row r="154" ht="15.75" customHeight="1">
      <c r="A154" s="113" t="s">
        <v>1412</v>
      </c>
      <c r="B154" s="113" t="s">
        <v>1890</v>
      </c>
      <c r="C154" s="114">
        <v>231999.0</v>
      </c>
      <c r="D154" s="113" t="s">
        <v>1595</v>
      </c>
      <c r="E154" s="113" t="s">
        <v>822</v>
      </c>
      <c r="F154" s="113" t="s">
        <v>1682</v>
      </c>
      <c r="G154" s="120">
        <v>0.375</v>
      </c>
      <c r="H154" s="116">
        <v>0.4583333333333333</v>
      </c>
      <c r="I154" s="113" t="s">
        <v>1891</v>
      </c>
      <c r="J154" s="113" t="s">
        <v>1892</v>
      </c>
      <c r="K154" s="113" t="s">
        <v>411</v>
      </c>
      <c r="L154" s="113" t="s">
        <v>1599</v>
      </c>
      <c r="M154" s="55"/>
      <c r="N154" s="55"/>
      <c r="O154" s="55"/>
      <c r="P154" s="55"/>
      <c r="Q154" s="55"/>
      <c r="R154" s="55"/>
      <c r="S154" s="55"/>
      <c r="T154" s="55"/>
      <c r="U154" s="55"/>
      <c r="V154" s="55"/>
      <c r="W154" s="55"/>
    </row>
    <row r="155" ht="15.75" customHeight="1">
      <c r="A155" s="113" t="s">
        <v>1412</v>
      </c>
      <c r="B155" s="113" t="s">
        <v>1893</v>
      </c>
      <c r="C155" s="114">
        <v>231997.0</v>
      </c>
      <c r="D155" s="113" t="s">
        <v>1595</v>
      </c>
      <c r="E155" s="113" t="s">
        <v>822</v>
      </c>
      <c r="F155" s="113" t="s">
        <v>1682</v>
      </c>
      <c r="G155" s="120">
        <v>0.375</v>
      </c>
      <c r="H155" s="116">
        <v>0.4583333333333333</v>
      </c>
      <c r="I155" s="113" t="s">
        <v>1894</v>
      </c>
      <c r="J155" s="113" t="s">
        <v>1892</v>
      </c>
      <c r="K155" s="113" t="s">
        <v>411</v>
      </c>
      <c r="L155" s="113" t="s">
        <v>1599</v>
      </c>
      <c r="M155" s="55"/>
      <c r="N155" s="55"/>
      <c r="O155" s="55"/>
      <c r="P155" s="55"/>
      <c r="Q155" s="55"/>
      <c r="R155" s="55"/>
      <c r="S155" s="55"/>
      <c r="T155" s="55"/>
      <c r="U155" s="55"/>
      <c r="V155" s="55"/>
      <c r="W155" s="55"/>
    </row>
    <row r="156" ht="15.75" customHeight="1">
      <c r="A156" s="113" t="s">
        <v>1412</v>
      </c>
      <c r="B156" s="113" t="s">
        <v>1895</v>
      </c>
      <c r="C156" s="114">
        <v>232035.0</v>
      </c>
      <c r="D156" s="113" t="s">
        <v>1595</v>
      </c>
      <c r="E156" s="113" t="s">
        <v>822</v>
      </c>
      <c r="F156" s="113" t="s">
        <v>1682</v>
      </c>
      <c r="G156" s="120">
        <v>0.46875</v>
      </c>
      <c r="H156" s="116">
        <v>0.5520833333333334</v>
      </c>
      <c r="I156" s="113" t="s">
        <v>1891</v>
      </c>
      <c r="J156" s="113" t="s">
        <v>1892</v>
      </c>
      <c r="K156" s="113" t="s">
        <v>411</v>
      </c>
      <c r="L156" s="113" t="s">
        <v>1599</v>
      </c>
      <c r="M156" s="55"/>
      <c r="N156" s="55"/>
      <c r="O156" s="55"/>
      <c r="P156" s="55"/>
      <c r="Q156" s="55"/>
      <c r="R156" s="55"/>
      <c r="S156" s="55"/>
      <c r="T156" s="55"/>
      <c r="U156" s="55"/>
      <c r="V156" s="55"/>
      <c r="W156" s="55"/>
    </row>
    <row r="157" ht="15.75" customHeight="1">
      <c r="A157" s="113" t="s">
        <v>1412</v>
      </c>
      <c r="B157" s="113" t="s">
        <v>1893</v>
      </c>
      <c r="C157" s="114">
        <v>232051.0</v>
      </c>
      <c r="D157" s="113" t="s">
        <v>1595</v>
      </c>
      <c r="E157" s="113" t="s">
        <v>822</v>
      </c>
      <c r="F157" s="113" t="s">
        <v>1682</v>
      </c>
      <c r="G157" s="120">
        <v>0.46875</v>
      </c>
      <c r="H157" s="116">
        <v>0.5520833333333334</v>
      </c>
      <c r="I157" s="113" t="s">
        <v>1896</v>
      </c>
      <c r="J157" s="113" t="s">
        <v>1892</v>
      </c>
      <c r="K157" s="113" t="s">
        <v>411</v>
      </c>
      <c r="L157" s="113" t="s">
        <v>1599</v>
      </c>
      <c r="M157" s="55"/>
      <c r="N157" s="55"/>
      <c r="O157" s="55"/>
      <c r="P157" s="55"/>
      <c r="Q157" s="55"/>
      <c r="R157" s="55"/>
      <c r="S157" s="55"/>
      <c r="T157" s="55"/>
      <c r="U157" s="55"/>
      <c r="V157" s="55"/>
      <c r="W157" s="55"/>
    </row>
    <row r="158" ht="15.75" customHeight="1">
      <c r="A158" s="113" t="s">
        <v>1412</v>
      </c>
      <c r="B158" s="113" t="s">
        <v>1897</v>
      </c>
      <c r="C158" s="114">
        <v>232013.0</v>
      </c>
      <c r="D158" s="113" t="s">
        <v>1595</v>
      </c>
      <c r="E158" s="113" t="s">
        <v>822</v>
      </c>
      <c r="F158" s="113" t="s">
        <v>1685</v>
      </c>
      <c r="G158" s="120">
        <v>0.4791666666666667</v>
      </c>
      <c r="H158" s="116">
        <v>0.5520833333333334</v>
      </c>
      <c r="I158" s="113" t="s">
        <v>1707</v>
      </c>
      <c r="J158" s="113" t="s">
        <v>1898</v>
      </c>
      <c r="K158" s="113" t="s">
        <v>411</v>
      </c>
      <c r="L158" s="113" t="s">
        <v>1599</v>
      </c>
      <c r="M158" s="55"/>
      <c r="N158" s="55"/>
      <c r="O158" s="55"/>
      <c r="P158" s="55"/>
      <c r="Q158" s="55"/>
      <c r="R158" s="55"/>
      <c r="S158" s="55"/>
      <c r="T158" s="55"/>
      <c r="U158" s="55"/>
      <c r="V158" s="55"/>
      <c r="W158" s="55"/>
    </row>
    <row r="159" ht="15.75" customHeight="1">
      <c r="A159" s="113" t="s">
        <v>1412</v>
      </c>
      <c r="B159" s="113" t="s">
        <v>1899</v>
      </c>
      <c r="C159" s="114">
        <v>232001.0</v>
      </c>
      <c r="D159" s="113" t="s">
        <v>1595</v>
      </c>
      <c r="E159" s="113" t="s">
        <v>822</v>
      </c>
      <c r="F159" s="113" t="s">
        <v>1682</v>
      </c>
      <c r="G159" s="120">
        <v>0.5104166666666666</v>
      </c>
      <c r="H159" s="116">
        <v>0.59375</v>
      </c>
      <c r="I159" s="113" t="s">
        <v>1900</v>
      </c>
      <c r="J159" s="113" t="s">
        <v>1892</v>
      </c>
      <c r="K159" s="113" t="s">
        <v>1309</v>
      </c>
      <c r="L159" s="113" t="s">
        <v>1599</v>
      </c>
      <c r="M159" s="55"/>
      <c r="N159" s="55"/>
      <c r="O159" s="55"/>
      <c r="P159" s="55"/>
      <c r="Q159" s="55"/>
      <c r="R159" s="55"/>
      <c r="S159" s="55"/>
      <c r="T159" s="55"/>
      <c r="U159" s="55"/>
      <c r="V159" s="55"/>
      <c r="W159" s="55"/>
    </row>
    <row r="160" ht="15.75" customHeight="1">
      <c r="A160" s="113" t="s">
        <v>1412</v>
      </c>
      <c r="B160" s="113" t="s">
        <v>1895</v>
      </c>
      <c r="C160" s="114">
        <v>232018.0</v>
      </c>
      <c r="D160" s="113" t="s">
        <v>1595</v>
      </c>
      <c r="E160" s="113" t="s">
        <v>822</v>
      </c>
      <c r="F160" s="113" t="s">
        <v>1682</v>
      </c>
      <c r="G160" s="120">
        <v>0.6041666666666666</v>
      </c>
      <c r="H160" s="116">
        <v>0.6875</v>
      </c>
      <c r="I160" s="113" t="s">
        <v>1900</v>
      </c>
      <c r="J160" s="113" t="s">
        <v>1892</v>
      </c>
      <c r="K160" s="113" t="s">
        <v>888</v>
      </c>
      <c r="L160" s="113" t="s">
        <v>1599</v>
      </c>
      <c r="M160" s="55"/>
      <c r="N160" s="55"/>
      <c r="O160" s="55"/>
      <c r="P160" s="55"/>
      <c r="Q160" s="55"/>
      <c r="R160" s="55"/>
      <c r="S160" s="55"/>
      <c r="T160" s="55"/>
      <c r="U160" s="55"/>
      <c r="V160" s="55"/>
      <c r="W160" s="55"/>
    </row>
    <row r="161" ht="15.75" customHeight="1">
      <c r="A161" s="113" t="s">
        <v>1412</v>
      </c>
      <c r="B161" s="113" t="s">
        <v>1901</v>
      </c>
      <c r="C161" s="114">
        <v>231996.0</v>
      </c>
      <c r="D161" s="113" t="s">
        <v>1595</v>
      </c>
      <c r="E161" s="113" t="s">
        <v>822</v>
      </c>
      <c r="F161" s="113" t="s">
        <v>1682</v>
      </c>
      <c r="G161" s="120">
        <v>0.7395833333333334</v>
      </c>
      <c r="H161" s="116">
        <v>0.8229166666666666</v>
      </c>
      <c r="I161" s="113" t="s">
        <v>1902</v>
      </c>
      <c r="J161" s="113" t="s">
        <v>1892</v>
      </c>
      <c r="K161" s="113" t="s">
        <v>411</v>
      </c>
      <c r="L161" s="113" t="s">
        <v>1599</v>
      </c>
      <c r="M161" s="55"/>
      <c r="N161" s="55"/>
      <c r="O161" s="55"/>
      <c r="P161" s="55"/>
      <c r="Q161" s="55"/>
      <c r="R161" s="55"/>
      <c r="S161" s="55"/>
      <c r="T161" s="55"/>
      <c r="U161" s="55"/>
      <c r="V161" s="55"/>
      <c r="W161" s="55"/>
    </row>
    <row r="162" ht="15.75" customHeight="1">
      <c r="A162" s="113" t="s">
        <v>1412</v>
      </c>
      <c r="B162" s="113" t="s">
        <v>1903</v>
      </c>
      <c r="C162" s="114">
        <v>231998.0</v>
      </c>
      <c r="D162" s="113" t="s">
        <v>1595</v>
      </c>
      <c r="E162" s="113" t="s">
        <v>822</v>
      </c>
      <c r="F162" s="113" t="s">
        <v>1682</v>
      </c>
      <c r="G162" s="120">
        <v>0.7395833333333334</v>
      </c>
      <c r="H162" s="116">
        <v>0.8229166666666666</v>
      </c>
      <c r="I162" s="113" t="s">
        <v>1904</v>
      </c>
      <c r="J162" s="113" t="s">
        <v>1892</v>
      </c>
      <c r="K162" s="113" t="s">
        <v>411</v>
      </c>
      <c r="L162" s="113" t="s">
        <v>1599</v>
      </c>
      <c r="M162" s="55"/>
      <c r="N162" s="55"/>
      <c r="O162" s="55"/>
      <c r="P162" s="55"/>
      <c r="Q162" s="55"/>
      <c r="R162" s="55"/>
      <c r="S162" s="55"/>
      <c r="T162" s="55"/>
      <c r="U162" s="55"/>
      <c r="V162" s="55"/>
      <c r="W162" s="55"/>
    </row>
    <row r="163" ht="15.75" customHeight="1">
      <c r="A163" s="113" t="s">
        <v>1412</v>
      </c>
      <c r="B163" s="113" t="s">
        <v>1899</v>
      </c>
      <c r="C163" s="114">
        <v>232042.0</v>
      </c>
      <c r="D163" s="113" t="s">
        <v>1601</v>
      </c>
      <c r="E163" s="113" t="s">
        <v>828</v>
      </c>
      <c r="F163" s="113" t="s">
        <v>1682</v>
      </c>
      <c r="G163" s="120">
        <v>0.375</v>
      </c>
      <c r="H163" s="116">
        <v>0.4583333333333333</v>
      </c>
      <c r="I163" s="113" t="s">
        <v>1891</v>
      </c>
      <c r="J163" s="113" t="s">
        <v>1892</v>
      </c>
      <c r="K163" s="113" t="s">
        <v>411</v>
      </c>
      <c r="L163" s="113" t="s">
        <v>1599</v>
      </c>
      <c r="M163" s="55"/>
      <c r="N163" s="55"/>
      <c r="O163" s="55"/>
      <c r="P163" s="55"/>
      <c r="Q163" s="55"/>
      <c r="R163" s="55"/>
      <c r="S163" s="55"/>
      <c r="T163" s="55"/>
      <c r="U163" s="55"/>
      <c r="V163" s="55"/>
      <c r="W163" s="55"/>
    </row>
    <row r="164" ht="15.75" customHeight="1">
      <c r="A164" s="113" t="s">
        <v>1412</v>
      </c>
      <c r="B164" s="113" t="s">
        <v>1895</v>
      </c>
      <c r="C164" s="114">
        <v>232038.0</v>
      </c>
      <c r="D164" s="113" t="s">
        <v>1601</v>
      </c>
      <c r="E164" s="113" t="s">
        <v>828</v>
      </c>
      <c r="F164" s="113" t="s">
        <v>1682</v>
      </c>
      <c r="G164" s="120">
        <v>0.4166666666666667</v>
      </c>
      <c r="H164" s="116">
        <v>0.5</v>
      </c>
      <c r="I164" s="113" t="s">
        <v>1905</v>
      </c>
      <c r="J164" s="113" t="s">
        <v>1906</v>
      </c>
      <c r="K164" s="113" t="s">
        <v>411</v>
      </c>
      <c r="L164" s="113" t="s">
        <v>799</v>
      </c>
      <c r="M164" s="55"/>
      <c r="N164" s="55"/>
      <c r="O164" s="55"/>
      <c r="P164" s="55"/>
      <c r="Q164" s="55"/>
      <c r="R164" s="55"/>
      <c r="S164" s="55"/>
      <c r="T164" s="55"/>
      <c r="U164" s="55"/>
      <c r="V164" s="55"/>
      <c r="W164" s="55"/>
    </row>
    <row r="165" ht="15.75" customHeight="1">
      <c r="A165" s="113" t="s">
        <v>1412</v>
      </c>
      <c r="B165" s="113" t="s">
        <v>1895</v>
      </c>
      <c r="C165" s="114">
        <v>231932.0</v>
      </c>
      <c r="D165" s="113" t="s">
        <v>1601</v>
      </c>
      <c r="E165" s="113" t="s">
        <v>828</v>
      </c>
      <c r="F165" s="113" t="s">
        <v>1682</v>
      </c>
      <c r="G165" s="120">
        <v>0.5104166666666666</v>
      </c>
      <c r="H165" s="116">
        <v>0.59375</v>
      </c>
      <c r="I165" s="113" t="s">
        <v>1900</v>
      </c>
      <c r="J165" s="113" t="s">
        <v>1892</v>
      </c>
      <c r="K165" s="113" t="s">
        <v>411</v>
      </c>
      <c r="L165" s="113" t="s">
        <v>1599</v>
      </c>
      <c r="M165" s="55"/>
      <c r="N165" s="55"/>
      <c r="O165" s="55"/>
      <c r="P165" s="55"/>
      <c r="Q165" s="55"/>
      <c r="R165" s="55"/>
      <c r="S165" s="55"/>
      <c r="T165" s="55"/>
      <c r="U165" s="55"/>
      <c r="V165" s="55"/>
      <c r="W165" s="55"/>
    </row>
    <row r="166" ht="15.75" customHeight="1">
      <c r="A166" s="113" t="s">
        <v>1412</v>
      </c>
      <c r="B166" s="113" t="s">
        <v>1899</v>
      </c>
      <c r="C166" s="114">
        <v>231980.0</v>
      </c>
      <c r="D166" s="113" t="s">
        <v>1601</v>
      </c>
      <c r="E166" s="113" t="s">
        <v>828</v>
      </c>
      <c r="F166" s="113" t="s">
        <v>1682</v>
      </c>
      <c r="G166" s="120">
        <v>0.5104166666666666</v>
      </c>
      <c r="H166" s="116">
        <v>0.59375</v>
      </c>
      <c r="I166" s="113" t="s">
        <v>1905</v>
      </c>
      <c r="J166" s="113" t="s">
        <v>1906</v>
      </c>
      <c r="K166" s="113" t="s">
        <v>411</v>
      </c>
      <c r="L166" s="113" t="s">
        <v>799</v>
      </c>
      <c r="M166" s="55"/>
      <c r="N166" s="55"/>
      <c r="O166" s="55"/>
      <c r="P166" s="55"/>
      <c r="Q166" s="55"/>
      <c r="R166" s="55"/>
      <c r="S166" s="55"/>
      <c r="T166" s="55"/>
      <c r="U166" s="55"/>
      <c r="V166" s="55"/>
      <c r="W166" s="55"/>
    </row>
    <row r="167" ht="15.75" customHeight="1">
      <c r="A167" s="113" t="s">
        <v>1412</v>
      </c>
      <c r="B167" s="113" t="s">
        <v>1899</v>
      </c>
      <c r="C167" s="114">
        <v>231872.0</v>
      </c>
      <c r="D167" s="113" t="s">
        <v>1601</v>
      </c>
      <c r="E167" s="113" t="s">
        <v>828</v>
      </c>
      <c r="F167" s="113" t="s">
        <v>1682</v>
      </c>
      <c r="G167" s="120">
        <v>0.6041666666666666</v>
      </c>
      <c r="H167" s="116">
        <v>0.6875</v>
      </c>
      <c r="I167" s="113" t="s">
        <v>1900</v>
      </c>
      <c r="J167" s="113" t="s">
        <v>1906</v>
      </c>
      <c r="K167" s="113" t="s">
        <v>411</v>
      </c>
      <c r="L167" s="113" t="s">
        <v>799</v>
      </c>
      <c r="M167" s="55"/>
      <c r="N167" s="55"/>
      <c r="O167" s="55"/>
      <c r="P167" s="55"/>
      <c r="Q167" s="55"/>
      <c r="R167" s="55"/>
      <c r="S167" s="55"/>
      <c r="T167" s="55"/>
      <c r="U167" s="55"/>
      <c r="V167" s="55"/>
      <c r="W167" s="55"/>
    </row>
    <row r="168" ht="15.75" customHeight="1">
      <c r="A168" s="113" t="s">
        <v>1412</v>
      </c>
      <c r="B168" s="113" t="s">
        <v>1899</v>
      </c>
      <c r="C168" s="114">
        <v>231945.0</v>
      </c>
      <c r="D168" s="113" t="s">
        <v>1601</v>
      </c>
      <c r="E168" s="113" t="s">
        <v>828</v>
      </c>
      <c r="F168" s="113" t="s">
        <v>1682</v>
      </c>
      <c r="G168" s="120">
        <v>0.8333333333333334</v>
      </c>
      <c r="H168" s="116">
        <v>0.9166666666666666</v>
      </c>
      <c r="I168" s="113" t="s">
        <v>1776</v>
      </c>
      <c r="J168" s="113" t="s">
        <v>1892</v>
      </c>
      <c r="K168" s="113" t="s">
        <v>411</v>
      </c>
      <c r="L168" s="113" t="s">
        <v>1599</v>
      </c>
      <c r="M168" s="55"/>
      <c r="N168" s="55"/>
      <c r="O168" s="55"/>
      <c r="P168" s="55"/>
      <c r="Q168" s="55"/>
      <c r="R168" s="55"/>
      <c r="S168" s="55"/>
      <c r="T168" s="55"/>
      <c r="U168" s="55"/>
      <c r="V168" s="55"/>
      <c r="W168" s="55"/>
    </row>
    <row r="169" ht="15.75" customHeight="1">
      <c r="A169" s="113" t="s">
        <v>1412</v>
      </c>
      <c r="B169" s="113" t="s">
        <v>1897</v>
      </c>
      <c r="C169" s="114">
        <v>231924.0</v>
      </c>
      <c r="D169" s="113" t="s">
        <v>1608</v>
      </c>
      <c r="E169" s="113" t="s">
        <v>832</v>
      </c>
      <c r="F169" s="113" t="s">
        <v>1685</v>
      </c>
      <c r="G169" s="120">
        <v>0.3541666666666667</v>
      </c>
      <c r="H169" s="116">
        <v>0.4375</v>
      </c>
      <c r="I169" s="113" t="s">
        <v>1707</v>
      </c>
      <c r="J169" s="113" t="s">
        <v>1898</v>
      </c>
      <c r="K169" s="113" t="s">
        <v>411</v>
      </c>
      <c r="L169" s="113" t="s">
        <v>1599</v>
      </c>
      <c r="M169" s="55"/>
      <c r="N169" s="55"/>
      <c r="O169" s="55"/>
      <c r="P169" s="55"/>
      <c r="Q169" s="55"/>
      <c r="R169" s="55"/>
      <c r="S169" s="55"/>
      <c r="T169" s="55"/>
      <c r="U169" s="55"/>
      <c r="V169" s="55"/>
      <c r="W169" s="55"/>
    </row>
    <row r="170" ht="15.75" customHeight="1">
      <c r="A170" s="113" t="s">
        <v>1412</v>
      </c>
      <c r="B170" s="113" t="s">
        <v>1890</v>
      </c>
      <c r="C170" s="114">
        <v>231934.0</v>
      </c>
      <c r="D170" s="113" t="s">
        <v>1608</v>
      </c>
      <c r="E170" s="113" t="s">
        <v>832</v>
      </c>
      <c r="F170" s="113" t="s">
        <v>1682</v>
      </c>
      <c r="G170" s="120">
        <v>0.375</v>
      </c>
      <c r="H170" s="116">
        <v>0.4583333333333333</v>
      </c>
      <c r="I170" s="113" t="s">
        <v>1891</v>
      </c>
      <c r="J170" s="113" t="s">
        <v>1906</v>
      </c>
      <c r="K170" s="113" t="s">
        <v>411</v>
      </c>
      <c r="L170" s="113" t="s">
        <v>799</v>
      </c>
      <c r="M170" s="55"/>
      <c r="N170" s="55"/>
      <c r="O170" s="55"/>
      <c r="P170" s="55"/>
      <c r="Q170" s="55"/>
      <c r="R170" s="55"/>
      <c r="S170" s="55"/>
      <c r="T170" s="55"/>
      <c r="U170" s="55"/>
      <c r="V170" s="55"/>
      <c r="W170" s="55"/>
    </row>
    <row r="171" ht="15.75" customHeight="1">
      <c r="A171" s="113" t="s">
        <v>1412</v>
      </c>
      <c r="B171" s="113" t="s">
        <v>1899</v>
      </c>
      <c r="C171" s="114">
        <v>232004.0</v>
      </c>
      <c r="D171" s="113" t="s">
        <v>1608</v>
      </c>
      <c r="E171" s="113" t="s">
        <v>832</v>
      </c>
      <c r="F171" s="113" t="s">
        <v>1682</v>
      </c>
      <c r="G171" s="120">
        <v>0.3958333333333333</v>
      </c>
      <c r="H171" s="116">
        <v>0.4791666666666667</v>
      </c>
      <c r="I171" s="113" t="s">
        <v>1894</v>
      </c>
      <c r="J171" s="113" t="s">
        <v>1906</v>
      </c>
      <c r="K171" s="113" t="s">
        <v>411</v>
      </c>
      <c r="L171" s="113" t="s">
        <v>799</v>
      </c>
      <c r="M171" s="55"/>
      <c r="N171" s="55"/>
      <c r="O171" s="55"/>
      <c r="P171" s="55"/>
      <c r="Q171" s="55"/>
      <c r="R171" s="55"/>
      <c r="S171" s="55"/>
      <c r="T171" s="55"/>
      <c r="U171" s="55"/>
      <c r="V171" s="55"/>
      <c r="W171" s="55"/>
    </row>
    <row r="172" ht="15.75" customHeight="1">
      <c r="A172" s="113" t="s">
        <v>1412</v>
      </c>
      <c r="B172" s="113" t="s">
        <v>1899</v>
      </c>
      <c r="C172" s="114">
        <v>231915.0</v>
      </c>
      <c r="D172" s="113" t="s">
        <v>1608</v>
      </c>
      <c r="E172" s="113" t="s">
        <v>832</v>
      </c>
      <c r="F172" s="113" t="s">
        <v>1682</v>
      </c>
      <c r="G172" s="120">
        <v>0.4375</v>
      </c>
      <c r="H172" s="116">
        <v>0.5208333333333334</v>
      </c>
      <c r="I172" s="113" t="s">
        <v>1900</v>
      </c>
      <c r="J172" s="113" t="s">
        <v>1907</v>
      </c>
      <c r="K172" s="113" t="s">
        <v>411</v>
      </c>
      <c r="L172" s="113" t="s">
        <v>803</v>
      </c>
      <c r="M172" s="55"/>
      <c r="N172" s="55"/>
      <c r="O172" s="55"/>
      <c r="P172" s="55"/>
      <c r="Q172" s="55"/>
      <c r="R172" s="55"/>
      <c r="S172" s="55"/>
      <c r="T172" s="55"/>
      <c r="U172" s="55"/>
      <c r="V172" s="55"/>
      <c r="W172" s="55"/>
    </row>
    <row r="173" ht="15.75" customHeight="1">
      <c r="A173" s="113" t="s">
        <v>1412</v>
      </c>
      <c r="B173" s="113" t="s">
        <v>1895</v>
      </c>
      <c r="C173" s="114">
        <v>232054.0</v>
      </c>
      <c r="D173" s="113" t="s">
        <v>1608</v>
      </c>
      <c r="E173" s="113" t="s">
        <v>832</v>
      </c>
      <c r="F173" s="113" t="s">
        <v>1682</v>
      </c>
      <c r="G173" s="120">
        <v>0.46875</v>
      </c>
      <c r="H173" s="116">
        <v>0.5520833333333334</v>
      </c>
      <c r="I173" s="113" t="s">
        <v>1891</v>
      </c>
      <c r="J173" s="113" t="s">
        <v>1906</v>
      </c>
      <c r="K173" s="113" t="s">
        <v>411</v>
      </c>
      <c r="L173" s="113" t="s">
        <v>799</v>
      </c>
      <c r="M173" s="55"/>
      <c r="N173" s="55"/>
      <c r="O173" s="55"/>
      <c r="P173" s="55"/>
      <c r="Q173" s="55"/>
      <c r="R173" s="55"/>
      <c r="S173" s="55"/>
      <c r="T173" s="55"/>
      <c r="U173" s="55"/>
      <c r="V173" s="55"/>
      <c r="W173" s="55"/>
    </row>
    <row r="174" ht="15.75" customHeight="1">
      <c r="A174" s="113" t="s">
        <v>1412</v>
      </c>
      <c r="B174" s="113" t="s">
        <v>1893</v>
      </c>
      <c r="C174" s="114">
        <v>231844.0</v>
      </c>
      <c r="D174" s="113" t="s">
        <v>1608</v>
      </c>
      <c r="E174" s="113" t="s">
        <v>832</v>
      </c>
      <c r="F174" s="113" t="s">
        <v>1682</v>
      </c>
      <c r="G174" s="120">
        <v>0.5</v>
      </c>
      <c r="H174" s="116">
        <v>0.5833333333333334</v>
      </c>
      <c r="I174" s="113" t="s">
        <v>1894</v>
      </c>
      <c r="J174" s="113" t="s">
        <v>1906</v>
      </c>
      <c r="K174" s="113" t="s">
        <v>411</v>
      </c>
      <c r="L174" s="113" t="s">
        <v>799</v>
      </c>
      <c r="M174" s="55"/>
      <c r="N174" s="55"/>
      <c r="O174" s="55"/>
      <c r="P174" s="55"/>
      <c r="Q174" s="55"/>
      <c r="R174" s="55"/>
      <c r="S174" s="55"/>
      <c r="T174" s="55"/>
      <c r="U174" s="55"/>
      <c r="V174" s="55"/>
      <c r="W174" s="55"/>
    </row>
    <row r="175" ht="15.75" customHeight="1">
      <c r="A175" s="113" t="s">
        <v>1412</v>
      </c>
      <c r="B175" s="113" t="s">
        <v>1908</v>
      </c>
      <c r="C175" s="114">
        <v>243832.0</v>
      </c>
      <c r="D175" s="117">
        <v>45967.0</v>
      </c>
      <c r="E175" s="113" t="s">
        <v>1047</v>
      </c>
      <c r="F175" s="113" t="s">
        <v>1682</v>
      </c>
      <c r="G175" s="120">
        <v>0.5416666666666666</v>
      </c>
      <c r="H175" s="116">
        <v>0.625</v>
      </c>
      <c r="I175" s="113" t="s">
        <v>1900</v>
      </c>
      <c r="J175" s="113" t="s">
        <v>1909</v>
      </c>
      <c r="K175" s="113" t="s">
        <v>411</v>
      </c>
      <c r="L175" s="113" t="s">
        <v>1046</v>
      </c>
      <c r="M175" s="55"/>
      <c r="N175" s="55"/>
      <c r="O175" s="55"/>
      <c r="P175" s="55"/>
      <c r="Q175" s="55"/>
      <c r="R175" s="55"/>
      <c r="S175" s="55"/>
      <c r="T175" s="55"/>
      <c r="U175" s="55"/>
      <c r="V175" s="55"/>
      <c r="W175" s="55"/>
    </row>
    <row r="176" ht="15.75" customHeight="1">
      <c r="A176" s="113" t="s">
        <v>1412</v>
      </c>
      <c r="B176" s="113" t="s">
        <v>1899</v>
      </c>
      <c r="C176" s="114">
        <v>231843.0</v>
      </c>
      <c r="D176" s="113" t="s">
        <v>1114</v>
      </c>
      <c r="E176" s="113" t="s">
        <v>832</v>
      </c>
      <c r="F176" s="113" t="s">
        <v>1682</v>
      </c>
      <c r="G176" s="120">
        <v>0.59375</v>
      </c>
      <c r="H176" s="116">
        <v>0.6770833333333334</v>
      </c>
      <c r="I176" s="113" t="s">
        <v>1776</v>
      </c>
      <c r="J176" s="113" t="s">
        <v>1907</v>
      </c>
      <c r="K176" s="113" t="s">
        <v>411</v>
      </c>
      <c r="L176" s="113" t="s">
        <v>803</v>
      </c>
      <c r="M176" s="55"/>
      <c r="N176" s="55"/>
      <c r="O176" s="55"/>
      <c r="P176" s="55"/>
      <c r="Q176" s="55"/>
      <c r="R176" s="55"/>
      <c r="S176" s="55"/>
      <c r="T176" s="55"/>
      <c r="U176" s="55"/>
      <c r="V176" s="55"/>
      <c r="W176" s="55"/>
    </row>
    <row r="177" ht="15.75" customHeight="1">
      <c r="A177" s="113" t="s">
        <v>1412</v>
      </c>
      <c r="B177" s="113" t="s">
        <v>1903</v>
      </c>
      <c r="C177" s="114">
        <v>232060.0</v>
      </c>
      <c r="D177" s="113" t="s">
        <v>1910</v>
      </c>
      <c r="E177" s="113" t="s">
        <v>800</v>
      </c>
      <c r="F177" s="113" t="s">
        <v>1682</v>
      </c>
      <c r="G177" s="120">
        <v>0.6875</v>
      </c>
      <c r="H177" s="116">
        <v>0.7708333333333334</v>
      </c>
      <c r="I177" s="113" t="s">
        <v>1911</v>
      </c>
      <c r="J177" s="113" t="s">
        <v>1907</v>
      </c>
      <c r="K177" s="113" t="s">
        <v>411</v>
      </c>
      <c r="L177" s="113" t="s">
        <v>803</v>
      </c>
      <c r="M177" s="55"/>
      <c r="N177" s="55"/>
      <c r="O177" s="55"/>
      <c r="P177" s="55"/>
      <c r="Q177" s="55"/>
      <c r="R177" s="55"/>
      <c r="S177" s="55"/>
      <c r="T177" s="55"/>
      <c r="U177" s="55"/>
      <c r="V177" s="55"/>
      <c r="W177" s="55"/>
    </row>
    <row r="178" ht="15.75" customHeight="1">
      <c r="A178" s="113" t="s">
        <v>1412</v>
      </c>
      <c r="B178" s="113" t="s">
        <v>1912</v>
      </c>
      <c r="C178" s="114">
        <v>231869.0</v>
      </c>
      <c r="D178" s="113" t="s">
        <v>1619</v>
      </c>
      <c r="E178" s="113" t="s">
        <v>800</v>
      </c>
      <c r="F178" s="113" t="s">
        <v>1682</v>
      </c>
      <c r="G178" s="120">
        <v>0.75</v>
      </c>
      <c r="H178" s="116">
        <v>0.8333333333333334</v>
      </c>
      <c r="I178" s="113" t="s">
        <v>1913</v>
      </c>
      <c r="J178" s="113" t="s">
        <v>1892</v>
      </c>
      <c r="K178" s="113" t="s">
        <v>888</v>
      </c>
      <c r="L178" s="113" t="s">
        <v>1599</v>
      </c>
      <c r="M178" s="55"/>
      <c r="N178" s="55"/>
      <c r="O178" s="55"/>
      <c r="P178" s="55"/>
      <c r="Q178" s="55"/>
      <c r="R178" s="55"/>
      <c r="S178" s="55"/>
      <c r="T178" s="55"/>
      <c r="U178" s="55"/>
      <c r="V178" s="55"/>
      <c r="W178" s="55"/>
    </row>
    <row r="179" ht="15.75" customHeight="1">
      <c r="A179" s="113" t="s">
        <v>1412</v>
      </c>
      <c r="B179" s="113" t="s">
        <v>1914</v>
      </c>
      <c r="C179" s="114">
        <v>231893.0</v>
      </c>
      <c r="D179" s="113" t="s">
        <v>1622</v>
      </c>
      <c r="E179" s="113" t="s">
        <v>811</v>
      </c>
      <c r="F179" s="113" t="s">
        <v>1685</v>
      </c>
      <c r="G179" s="120">
        <v>0.3541666666666667</v>
      </c>
      <c r="H179" s="116">
        <v>0.4375</v>
      </c>
      <c r="I179" s="113" t="s">
        <v>1900</v>
      </c>
      <c r="J179" s="113" t="s">
        <v>1915</v>
      </c>
      <c r="K179" s="113" t="s">
        <v>411</v>
      </c>
      <c r="L179" s="113" t="s">
        <v>803</v>
      </c>
      <c r="M179" s="55"/>
      <c r="N179" s="55"/>
      <c r="O179" s="55"/>
      <c r="P179" s="55"/>
      <c r="Q179" s="55"/>
      <c r="R179" s="55"/>
      <c r="S179" s="55"/>
      <c r="T179" s="55"/>
      <c r="U179" s="55"/>
      <c r="V179" s="55"/>
      <c r="W179" s="55"/>
    </row>
    <row r="180" ht="15.75" customHeight="1">
      <c r="A180" s="113" t="s">
        <v>1412</v>
      </c>
      <c r="B180" s="113" t="s">
        <v>1899</v>
      </c>
      <c r="C180" s="114">
        <v>231851.0</v>
      </c>
      <c r="D180" s="113" t="s">
        <v>1622</v>
      </c>
      <c r="E180" s="113" t="s">
        <v>811</v>
      </c>
      <c r="F180" s="113" t="s">
        <v>1682</v>
      </c>
      <c r="G180" s="120">
        <v>0.375</v>
      </c>
      <c r="H180" s="116">
        <v>0.4583333333333333</v>
      </c>
      <c r="I180" s="113" t="s">
        <v>1891</v>
      </c>
      <c r="J180" s="113" t="s">
        <v>1906</v>
      </c>
      <c r="K180" s="113" t="s">
        <v>994</v>
      </c>
      <c r="L180" s="113" t="s">
        <v>799</v>
      </c>
      <c r="M180" s="55"/>
      <c r="N180" s="55"/>
      <c r="O180" s="55"/>
      <c r="P180" s="55"/>
      <c r="Q180" s="55"/>
      <c r="R180" s="55"/>
      <c r="S180" s="55"/>
      <c r="T180" s="55"/>
      <c r="U180" s="55"/>
      <c r="V180" s="55"/>
      <c r="W180" s="55"/>
    </row>
    <row r="181" ht="15.75" customHeight="1">
      <c r="A181" s="113" t="s">
        <v>1412</v>
      </c>
      <c r="B181" s="113" t="s">
        <v>1916</v>
      </c>
      <c r="C181" s="114">
        <v>232017.0</v>
      </c>
      <c r="D181" s="113" t="s">
        <v>1622</v>
      </c>
      <c r="E181" s="113" t="s">
        <v>811</v>
      </c>
      <c r="F181" s="113" t="s">
        <v>1685</v>
      </c>
      <c r="G181" s="120">
        <v>0.4479166666666667</v>
      </c>
      <c r="H181" s="116">
        <v>0.53125</v>
      </c>
      <c r="I181" s="113" t="s">
        <v>1900</v>
      </c>
      <c r="J181" s="113" t="s">
        <v>1915</v>
      </c>
      <c r="K181" s="113" t="s">
        <v>411</v>
      </c>
      <c r="L181" s="113" t="s">
        <v>803</v>
      </c>
      <c r="M181" s="55"/>
      <c r="N181" s="55"/>
      <c r="O181" s="55"/>
      <c r="P181" s="55"/>
      <c r="Q181" s="55"/>
      <c r="R181" s="55"/>
      <c r="S181" s="55"/>
      <c r="T181" s="55"/>
      <c r="U181" s="55"/>
      <c r="V181" s="55"/>
      <c r="W181" s="55"/>
    </row>
    <row r="182" ht="15.75" customHeight="1">
      <c r="A182" s="113" t="s">
        <v>1412</v>
      </c>
      <c r="B182" s="113" t="s">
        <v>1895</v>
      </c>
      <c r="C182" s="114">
        <v>231828.0</v>
      </c>
      <c r="D182" s="113" t="s">
        <v>1622</v>
      </c>
      <c r="E182" s="113" t="s">
        <v>811</v>
      </c>
      <c r="F182" s="113" t="s">
        <v>1682</v>
      </c>
      <c r="G182" s="120">
        <v>0.46875</v>
      </c>
      <c r="H182" s="116">
        <v>0.5520833333333334</v>
      </c>
      <c r="I182" s="113" t="s">
        <v>1917</v>
      </c>
      <c r="J182" s="113" t="s">
        <v>1906</v>
      </c>
      <c r="K182" s="113" t="s">
        <v>411</v>
      </c>
      <c r="L182" s="113" t="s">
        <v>799</v>
      </c>
      <c r="M182" s="55"/>
      <c r="N182" s="55"/>
      <c r="O182" s="55"/>
      <c r="P182" s="55"/>
      <c r="Q182" s="55"/>
      <c r="R182" s="55"/>
      <c r="S182" s="55"/>
      <c r="T182" s="55"/>
      <c r="U182" s="55"/>
      <c r="V182" s="55"/>
      <c r="W182" s="55"/>
    </row>
    <row r="183" ht="15.75" customHeight="1">
      <c r="A183" s="113" t="s">
        <v>1412</v>
      </c>
      <c r="B183" s="113" t="s">
        <v>1918</v>
      </c>
      <c r="C183" s="114">
        <v>231930.0</v>
      </c>
      <c r="D183" s="113" t="s">
        <v>1622</v>
      </c>
      <c r="E183" s="113" t="s">
        <v>811</v>
      </c>
      <c r="F183" s="113" t="s">
        <v>1685</v>
      </c>
      <c r="G183" s="120">
        <v>0.5416666666666666</v>
      </c>
      <c r="H183" s="116">
        <v>0.625</v>
      </c>
      <c r="I183" s="113" t="s">
        <v>1919</v>
      </c>
      <c r="J183" s="113" t="s">
        <v>1915</v>
      </c>
      <c r="K183" s="113" t="s">
        <v>411</v>
      </c>
      <c r="L183" s="113" t="s">
        <v>803</v>
      </c>
      <c r="M183" s="55"/>
      <c r="N183" s="55"/>
      <c r="O183" s="55"/>
      <c r="P183" s="55"/>
      <c r="Q183" s="55"/>
      <c r="R183" s="55"/>
      <c r="S183" s="55"/>
      <c r="T183" s="55"/>
      <c r="U183" s="55"/>
      <c r="V183" s="55"/>
      <c r="W183" s="55"/>
    </row>
    <row r="184" ht="15.75" customHeight="1">
      <c r="A184" s="113" t="s">
        <v>1412</v>
      </c>
      <c r="B184" s="113" t="s">
        <v>1899</v>
      </c>
      <c r="C184" s="114">
        <v>231823.0</v>
      </c>
      <c r="D184" s="113" t="s">
        <v>1622</v>
      </c>
      <c r="E184" s="113" t="s">
        <v>811</v>
      </c>
      <c r="F184" s="113" t="s">
        <v>1682</v>
      </c>
      <c r="G184" s="120">
        <v>0.5625</v>
      </c>
      <c r="H184" s="116">
        <v>0.6458333333333334</v>
      </c>
      <c r="I184" s="113" t="s">
        <v>1900</v>
      </c>
      <c r="J184" s="113" t="s">
        <v>1906</v>
      </c>
      <c r="K184" s="113" t="s">
        <v>411</v>
      </c>
      <c r="L184" s="113" t="s">
        <v>799</v>
      </c>
      <c r="M184" s="55"/>
      <c r="N184" s="55"/>
      <c r="O184" s="55"/>
      <c r="P184" s="55"/>
      <c r="Q184" s="55"/>
      <c r="R184" s="55"/>
      <c r="S184" s="55"/>
      <c r="T184" s="55"/>
      <c r="U184" s="55"/>
      <c r="V184" s="55"/>
      <c r="W184" s="55"/>
    </row>
    <row r="185" ht="15.75" customHeight="1">
      <c r="A185" s="113" t="s">
        <v>1412</v>
      </c>
      <c r="B185" s="113" t="s">
        <v>1893</v>
      </c>
      <c r="C185" s="114">
        <v>231973.0</v>
      </c>
      <c r="D185" s="113" t="s">
        <v>1622</v>
      </c>
      <c r="E185" s="113" t="s">
        <v>811</v>
      </c>
      <c r="F185" s="113" t="s">
        <v>1682</v>
      </c>
      <c r="G185" s="120">
        <v>0.6041666666666666</v>
      </c>
      <c r="H185" s="116">
        <v>0.6875</v>
      </c>
      <c r="I185" s="113" t="s">
        <v>1905</v>
      </c>
      <c r="J185" s="113" t="s">
        <v>1906</v>
      </c>
      <c r="K185" s="113" t="s">
        <v>411</v>
      </c>
      <c r="L185" s="113" t="s">
        <v>799</v>
      </c>
      <c r="M185" s="55"/>
      <c r="N185" s="55"/>
      <c r="O185" s="55"/>
      <c r="P185" s="55"/>
      <c r="Q185" s="55"/>
      <c r="R185" s="55"/>
      <c r="S185" s="55"/>
      <c r="T185" s="55"/>
      <c r="U185" s="55"/>
      <c r="V185" s="55"/>
      <c r="W185" s="55"/>
    </row>
    <row r="186" ht="15.75" customHeight="1">
      <c r="A186" s="113" t="s">
        <v>1412</v>
      </c>
      <c r="B186" s="113" t="s">
        <v>1899</v>
      </c>
      <c r="C186" s="114">
        <v>231994.0</v>
      </c>
      <c r="D186" s="113" t="s">
        <v>1622</v>
      </c>
      <c r="E186" s="113" t="s">
        <v>811</v>
      </c>
      <c r="F186" s="113" t="s">
        <v>1682</v>
      </c>
      <c r="G186" s="120">
        <v>0.7291666666666666</v>
      </c>
      <c r="H186" s="116">
        <v>0.8125</v>
      </c>
      <c r="I186" s="113" t="s">
        <v>1894</v>
      </c>
      <c r="J186" s="113" t="s">
        <v>1906</v>
      </c>
      <c r="K186" s="113" t="s">
        <v>411</v>
      </c>
      <c r="L186" s="113" t="s">
        <v>799</v>
      </c>
      <c r="M186" s="55"/>
      <c r="N186" s="55"/>
      <c r="O186" s="55"/>
      <c r="P186" s="55"/>
      <c r="Q186" s="55"/>
      <c r="R186" s="55"/>
      <c r="S186" s="55"/>
      <c r="T186" s="55"/>
      <c r="U186" s="55"/>
      <c r="V186" s="55"/>
      <c r="W186" s="55"/>
    </row>
    <row r="187" ht="15.75" customHeight="1">
      <c r="A187" s="113" t="s">
        <v>1412</v>
      </c>
      <c r="B187" s="113" t="s">
        <v>1893</v>
      </c>
      <c r="C187" s="114">
        <v>231842.0</v>
      </c>
      <c r="D187" s="113" t="s">
        <v>1622</v>
      </c>
      <c r="E187" s="113" t="s">
        <v>811</v>
      </c>
      <c r="F187" s="113" t="s">
        <v>1682</v>
      </c>
      <c r="G187" s="120">
        <v>0.8333333333333334</v>
      </c>
      <c r="H187" s="116">
        <v>0.9166666666666666</v>
      </c>
      <c r="I187" s="113" t="s">
        <v>1894</v>
      </c>
      <c r="J187" s="113" t="s">
        <v>1906</v>
      </c>
      <c r="K187" s="113" t="s">
        <v>411</v>
      </c>
      <c r="L187" s="113" t="s">
        <v>799</v>
      </c>
      <c r="M187" s="55"/>
      <c r="N187" s="55"/>
      <c r="O187" s="55"/>
      <c r="P187" s="55"/>
      <c r="Q187" s="55"/>
      <c r="R187" s="55"/>
      <c r="S187" s="55"/>
      <c r="T187" s="55"/>
      <c r="U187" s="55"/>
      <c r="V187" s="55"/>
      <c r="W187" s="55"/>
    </row>
    <row r="188" ht="15.75" customHeight="1">
      <c r="A188" s="113" t="s">
        <v>1412</v>
      </c>
      <c r="B188" s="113" t="s">
        <v>1893</v>
      </c>
      <c r="C188" s="114">
        <v>231831.0</v>
      </c>
      <c r="D188" s="113" t="s">
        <v>1601</v>
      </c>
      <c r="E188" s="113" t="s">
        <v>828</v>
      </c>
      <c r="F188" s="113" t="s">
        <v>1682</v>
      </c>
      <c r="G188" s="120">
        <v>0.7291666666666666</v>
      </c>
      <c r="H188" s="116">
        <v>0.8125</v>
      </c>
      <c r="I188" s="113" t="s">
        <v>1776</v>
      </c>
      <c r="J188" s="113" t="s">
        <v>1906</v>
      </c>
      <c r="K188" s="113" t="s">
        <v>411</v>
      </c>
      <c r="L188" s="113" t="s">
        <v>799</v>
      </c>
      <c r="M188" s="55"/>
      <c r="N188" s="55"/>
      <c r="O188" s="55"/>
      <c r="P188" s="55"/>
      <c r="Q188" s="55"/>
      <c r="R188" s="55"/>
      <c r="S188" s="55"/>
      <c r="T188" s="55"/>
      <c r="U188" s="55"/>
      <c r="V188" s="55"/>
      <c r="W188" s="55"/>
    </row>
    <row r="189" ht="15.75" customHeight="1">
      <c r="A189" s="113" t="s">
        <v>1412</v>
      </c>
      <c r="B189" s="113" t="s">
        <v>1920</v>
      </c>
      <c r="C189" s="114">
        <v>243835.0</v>
      </c>
      <c r="D189" s="118" t="s">
        <v>1045</v>
      </c>
      <c r="E189" s="113" t="s">
        <v>1047</v>
      </c>
      <c r="F189" s="113" t="s">
        <v>1682</v>
      </c>
      <c r="G189" s="120">
        <v>0.5416666666666666</v>
      </c>
      <c r="H189" s="116">
        <v>0.625</v>
      </c>
      <c r="I189" s="113" t="s">
        <v>1900</v>
      </c>
      <c r="J189" s="113" t="s">
        <v>1909</v>
      </c>
      <c r="K189" s="113" t="s">
        <v>411</v>
      </c>
      <c r="L189" s="113" t="s">
        <v>1046</v>
      </c>
      <c r="M189" s="55"/>
      <c r="N189" s="55"/>
      <c r="O189" s="55"/>
      <c r="P189" s="55"/>
      <c r="Q189" s="55"/>
      <c r="R189" s="55"/>
      <c r="S189" s="55"/>
      <c r="T189" s="55"/>
      <c r="U189" s="55"/>
      <c r="V189" s="55"/>
      <c r="W189" s="55"/>
    </row>
    <row r="190" ht="15.75" customHeight="1">
      <c r="A190" s="113" t="s">
        <v>1412</v>
      </c>
      <c r="B190" s="113" t="s">
        <v>1921</v>
      </c>
      <c r="C190" s="114">
        <v>243849.0</v>
      </c>
      <c r="D190" s="118" t="s">
        <v>1045</v>
      </c>
      <c r="E190" s="113" t="s">
        <v>1047</v>
      </c>
      <c r="F190" s="113" t="s">
        <v>1682</v>
      </c>
      <c r="G190" s="120">
        <v>0.78125</v>
      </c>
      <c r="H190" s="116">
        <v>0.8645833333333334</v>
      </c>
      <c r="I190" s="113" t="s">
        <v>1894</v>
      </c>
      <c r="J190" s="113" t="s">
        <v>1909</v>
      </c>
      <c r="K190" s="113" t="s">
        <v>411</v>
      </c>
      <c r="L190" s="113" t="s">
        <v>1046</v>
      </c>
      <c r="M190" s="55"/>
      <c r="N190" s="55"/>
      <c r="O190" s="55"/>
      <c r="P190" s="55"/>
      <c r="Q190" s="55"/>
      <c r="R190" s="55"/>
      <c r="S190" s="55"/>
      <c r="T190" s="55"/>
      <c r="U190" s="55"/>
      <c r="V190" s="55"/>
      <c r="W190" s="55"/>
    </row>
    <row r="191" ht="15.75" customHeight="1">
      <c r="A191" s="113" t="s">
        <v>1412</v>
      </c>
      <c r="B191" s="113" t="s">
        <v>1893</v>
      </c>
      <c r="C191" s="114">
        <v>231857.0</v>
      </c>
      <c r="D191" s="113" t="s">
        <v>1922</v>
      </c>
      <c r="E191" s="113" t="s">
        <v>834</v>
      </c>
      <c r="F191" s="113" t="s">
        <v>1682</v>
      </c>
      <c r="G191" s="120">
        <v>0.375</v>
      </c>
      <c r="H191" s="116">
        <v>0.4583333333333333</v>
      </c>
      <c r="I191" s="113" t="s">
        <v>1891</v>
      </c>
      <c r="J191" s="113" t="s">
        <v>1923</v>
      </c>
      <c r="K191" s="113" t="s">
        <v>411</v>
      </c>
      <c r="L191" s="113" t="s">
        <v>1563</v>
      </c>
      <c r="M191" s="55"/>
      <c r="N191" s="55"/>
      <c r="O191" s="55"/>
      <c r="P191" s="55"/>
      <c r="Q191" s="55"/>
      <c r="R191" s="55"/>
      <c r="S191" s="55"/>
      <c r="T191" s="55"/>
      <c r="U191" s="55"/>
      <c r="V191" s="55"/>
      <c r="W191" s="55"/>
    </row>
    <row r="192" ht="15.75" customHeight="1">
      <c r="A192" s="113" t="s">
        <v>1412</v>
      </c>
      <c r="B192" s="113" t="s">
        <v>1899</v>
      </c>
      <c r="C192" s="114">
        <v>231990.0</v>
      </c>
      <c r="D192" s="113" t="s">
        <v>1922</v>
      </c>
      <c r="E192" s="113" t="s">
        <v>834</v>
      </c>
      <c r="F192" s="113" t="s">
        <v>1682</v>
      </c>
      <c r="G192" s="120">
        <v>0.46875</v>
      </c>
      <c r="H192" s="116">
        <v>0.5520833333333334</v>
      </c>
      <c r="I192" s="113" t="s">
        <v>1891</v>
      </c>
      <c r="J192" s="113" t="s">
        <v>1923</v>
      </c>
      <c r="K192" s="113" t="s">
        <v>411</v>
      </c>
      <c r="L192" s="113" t="s">
        <v>1563</v>
      </c>
      <c r="M192" s="55"/>
      <c r="N192" s="55"/>
      <c r="O192" s="55"/>
      <c r="P192" s="55"/>
      <c r="Q192" s="55"/>
      <c r="R192" s="55"/>
      <c r="S192" s="55"/>
      <c r="T192" s="55"/>
      <c r="U192" s="55"/>
      <c r="V192" s="55"/>
      <c r="W192" s="55"/>
    </row>
    <row r="193" ht="15.75" customHeight="1">
      <c r="A193" s="113" t="s">
        <v>1412</v>
      </c>
      <c r="B193" s="113" t="s">
        <v>1921</v>
      </c>
      <c r="C193" s="114">
        <v>243827.0</v>
      </c>
      <c r="D193" s="118" t="s">
        <v>1045</v>
      </c>
      <c r="E193" s="113" t="s">
        <v>1047</v>
      </c>
      <c r="F193" s="113" t="s">
        <v>1682</v>
      </c>
      <c r="G193" s="120">
        <v>0.5625</v>
      </c>
      <c r="H193" s="116">
        <v>0.6458333333333334</v>
      </c>
      <c r="I193" s="113" t="s">
        <v>1900</v>
      </c>
      <c r="J193" s="113" t="s">
        <v>1909</v>
      </c>
      <c r="K193" s="113" t="s">
        <v>888</v>
      </c>
      <c r="L193" s="113" t="s">
        <v>1046</v>
      </c>
      <c r="M193" s="55"/>
      <c r="N193" s="55"/>
      <c r="O193" s="55"/>
      <c r="P193" s="55"/>
      <c r="Q193" s="55"/>
      <c r="R193" s="55"/>
      <c r="S193" s="55"/>
      <c r="T193" s="55"/>
      <c r="U193" s="55"/>
      <c r="V193" s="55"/>
      <c r="W193" s="55"/>
    </row>
    <row r="194" ht="15.75" customHeight="1">
      <c r="A194" s="113" t="s">
        <v>1412</v>
      </c>
      <c r="B194" s="113" t="s">
        <v>1921</v>
      </c>
      <c r="C194" s="114">
        <v>243850.0</v>
      </c>
      <c r="D194" s="118" t="s">
        <v>1045</v>
      </c>
      <c r="E194" s="113" t="s">
        <v>1047</v>
      </c>
      <c r="F194" s="113" t="s">
        <v>1682</v>
      </c>
      <c r="G194" s="120">
        <v>0.78125</v>
      </c>
      <c r="H194" s="116">
        <v>0.8645833333333334</v>
      </c>
      <c r="I194" s="113" t="s">
        <v>1894</v>
      </c>
      <c r="J194" s="113" t="s">
        <v>1909</v>
      </c>
      <c r="K194" s="113" t="s">
        <v>411</v>
      </c>
      <c r="L194" s="113" t="s">
        <v>1046</v>
      </c>
      <c r="M194" s="55"/>
      <c r="N194" s="55"/>
      <c r="O194" s="55"/>
      <c r="P194" s="55"/>
      <c r="Q194" s="55"/>
      <c r="R194" s="55"/>
      <c r="S194" s="55"/>
      <c r="T194" s="55"/>
      <c r="U194" s="55"/>
      <c r="V194" s="55"/>
      <c r="W194" s="55"/>
    </row>
    <row r="195" ht="15.75" customHeight="1">
      <c r="A195" s="113" t="s">
        <v>1412</v>
      </c>
      <c r="B195" s="113" t="s">
        <v>1924</v>
      </c>
      <c r="C195" s="114">
        <v>243830.0</v>
      </c>
      <c r="D195" s="118" t="s">
        <v>1045</v>
      </c>
      <c r="E195" s="113" t="s">
        <v>1047</v>
      </c>
      <c r="F195" s="113" t="s">
        <v>1682</v>
      </c>
      <c r="G195" s="120">
        <v>0.5625</v>
      </c>
      <c r="H195" s="116">
        <v>0.6458333333333334</v>
      </c>
      <c r="I195" s="113" t="s">
        <v>1900</v>
      </c>
      <c r="J195" s="113" t="s">
        <v>1909</v>
      </c>
      <c r="K195" s="113" t="s">
        <v>411</v>
      </c>
      <c r="L195" s="113" t="s">
        <v>1046</v>
      </c>
      <c r="M195" s="55"/>
      <c r="N195" s="55"/>
      <c r="O195" s="55"/>
      <c r="P195" s="55"/>
      <c r="Q195" s="55"/>
      <c r="R195" s="55"/>
      <c r="S195" s="55"/>
      <c r="T195" s="55"/>
      <c r="U195" s="55"/>
      <c r="V195" s="55"/>
      <c r="W195" s="55"/>
    </row>
    <row r="196" ht="15.75" customHeight="1">
      <c r="A196" s="113" t="s">
        <v>1412</v>
      </c>
      <c r="B196" s="113" t="s">
        <v>1921</v>
      </c>
      <c r="C196" s="114">
        <v>243851.0</v>
      </c>
      <c r="D196" s="118" t="s">
        <v>1045</v>
      </c>
      <c r="E196" s="113" t="s">
        <v>1047</v>
      </c>
      <c r="F196" s="113" t="s">
        <v>1682</v>
      </c>
      <c r="G196" s="120">
        <v>0.78125</v>
      </c>
      <c r="H196" s="116">
        <v>0.8645833333333334</v>
      </c>
      <c r="I196" s="113" t="s">
        <v>1894</v>
      </c>
      <c r="J196" s="113" t="s">
        <v>1909</v>
      </c>
      <c r="K196" s="113" t="s">
        <v>411</v>
      </c>
      <c r="L196" s="113" t="s">
        <v>1046</v>
      </c>
      <c r="M196" s="55"/>
      <c r="N196" s="55"/>
      <c r="O196" s="55"/>
      <c r="P196" s="55"/>
      <c r="Q196" s="55"/>
      <c r="R196" s="55"/>
      <c r="S196" s="55"/>
      <c r="T196" s="55"/>
      <c r="U196" s="55"/>
      <c r="V196" s="55"/>
      <c r="W196" s="55"/>
    </row>
    <row r="197" ht="15.75" customHeight="1">
      <c r="A197" s="113" t="s">
        <v>1412</v>
      </c>
      <c r="B197" s="113" t="s">
        <v>1908</v>
      </c>
      <c r="C197" s="114">
        <v>243833.0</v>
      </c>
      <c r="D197" s="117">
        <v>45995.0</v>
      </c>
      <c r="E197" s="113" t="s">
        <v>1047</v>
      </c>
      <c r="F197" s="113" t="s">
        <v>1682</v>
      </c>
      <c r="G197" s="120">
        <v>0.5416666666666666</v>
      </c>
      <c r="H197" s="116">
        <v>0.625</v>
      </c>
      <c r="I197" s="113" t="s">
        <v>1900</v>
      </c>
      <c r="J197" s="113" t="s">
        <v>1909</v>
      </c>
      <c r="K197" s="113" t="s">
        <v>411</v>
      </c>
      <c r="L197" s="113" t="s">
        <v>1046</v>
      </c>
      <c r="M197" s="55"/>
      <c r="N197" s="55"/>
      <c r="O197" s="55"/>
      <c r="P197" s="55"/>
      <c r="Q197" s="55"/>
      <c r="R197" s="55"/>
      <c r="S197" s="55"/>
      <c r="T197" s="55"/>
      <c r="U197" s="55"/>
      <c r="V197" s="55"/>
      <c r="W197" s="55"/>
    </row>
    <row r="198" ht="15.75" customHeight="1">
      <c r="A198" s="113" t="s">
        <v>1412</v>
      </c>
      <c r="B198" s="113" t="s">
        <v>1920</v>
      </c>
      <c r="C198" s="114">
        <v>243837.0</v>
      </c>
      <c r="D198" s="118" t="s">
        <v>1045</v>
      </c>
      <c r="E198" s="113" t="s">
        <v>1047</v>
      </c>
      <c r="F198" s="113" t="s">
        <v>1682</v>
      </c>
      <c r="G198" s="120">
        <v>0.5416666666666666</v>
      </c>
      <c r="H198" s="116">
        <v>0.625</v>
      </c>
      <c r="I198" s="113" t="s">
        <v>1900</v>
      </c>
      <c r="J198" s="113" t="s">
        <v>1909</v>
      </c>
      <c r="K198" s="113" t="s">
        <v>411</v>
      </c>
      <c r="L198" s="113" t="s">
        <v>1046</v>
      </c>
      <c r="M198" s="55"/>
      <c r="N198" s="55"/>
      <c r="O198" s="55"/>
      <c r="P198" s="55"/>
      <c r="Q198" s="55"/>
      <c r="R198" s="55"/>
      <c r="S198" s="55"/>
      <c r="T198" s="55"/>
      <c r="U198" s="55"/>
      <c r="V198" s="55"/>
      <c r="W198" s="55"/>
    </row>
    <row r="199" ht="15.75" customHeight="1">
      <c r="A199" s="113" t="s">
        <v>1412</v>
      </c>
      <c r="B199" s="113" t="s">
        <v>1921</v>
      </c>
      <c r="C199" s="114">
        <v>243852.0</v>
      </c>
      <c r="D199" s="118" t="s">
        <v>1045</v>
      </c>
      <c r="E199" s="113" t="s">
        <v>1047</v>
      </c>
      <c r="F199" s="113" t="s">
        <v>1682</v>
      </c>
      <c r="G199" s="120">
        <v>0.78125</v>
      </c>
      <c r="H199" s="116">
        <v>0.8645833333333334</v>
      </c>
      <c r="I199" s="113" t="s">
        <v>1894</v>
      </c>
      <c r="J199" s="113" t="s">
        <v>1909</v>
      </c>
      <c r="K199" s="113" t="s">
        <v>411</v>
      </c>
      <c r="L199" s="113" t="s">
        <v>1046</v>
      </c>
      <c r="M199" s="55"/>
      <c r="N199" s="55"/>
      <c r="O199" s="55"/>
      <c r="P199" s="55"/>
      <c r="Q199" s="55"/>
      <c r="R199" s="55"/>
      <c r="S199" s="55"/>
      <c r="T199" s="55"/>
      <c r="U199" s="55"/>
      <c r="V199" s="55"/>
      <c r="W199" s="55"/>
    </row>
    <row r="200" ht="15.75" customHeight="1">
      <c r="A200" s="113" t="s">
        <v>1925</v>
      </c>
      <c r="B200" s="113" t="s">
        <v>1926</v>
      </c>
      <c r="C200" s="114">
        <v>246181.0</v>
      </c>
      <c r="D200" s="113" t="s">
        <v>1595</v>
      </c>
      <c r="E200" s="113" t="s">
        <v>822</v>
      </c>
      <c r="F200" s="113" t="s">
        <v>1685</v>
      </c>
      <c r="G200" s="120">
        <v>0.3333333333333333</v>
      </c>
      <c r="H200" s="116">
        <v>0.375</v>
      </c>
      <c r="I200" s="113" t="s">
        <v>1927</v>
      </c>
      <c r="J200" s="113" t="s">
        <v>1762</v>
      </c>
      <c r="K200" s="113" t="s">
        <v>951</v>
      </c>
      <c r="L200" s="113" t="s">
        <v>1599</v>
      </c>
      <c r="M200" s="55"/>
      <c r="N200" s="55"/>
      <c r="O200" s="55"/>
      <c r="P200" s="55"/>
      <c r="Q200" s="55"/>
      <c r="R200" s="55"/>
      <c r="S200" s="55"/>
      <c r="T200" s="55"/>
      <c r="U200" s="55"/>
      <c r="V200" s="55"/>
      <c r="W200" s="55"/>
    </row>
    <row r="201" ht="15.75" customHeight="1">
      <c r="A201" s="113" t="s">
        <v>1925</v>
      </c>
      <c r="B201" s="113" t="s">
        <v>1928</v>
      </c>
      <c r="C201" s="114">
        <v>232034.0</v>
      </c>
      <c r="D201" s="113" t="s">
        <v>1595</v>
      </c>
      <c r="E201" s="113" t="s">
        <v>822</v>
      </c>
      <c r="F201" s="113" t="s">
        <v>1682</v>
      </c>
      <c r="G201" s="120">
        <v>0.3854166666666667</v>
      </c>
      <c r="H201" s="116">
        <v>0.4270833333333333</v>
      </c>
      <c r="I201" s="113" t="s">
        <v>1929</v>
      </c>
      <c r="J201" s="113" t="s">
        <v>1796</v>
      </c>
      <c r="K201" s="113" t="s">
        <v>994</v>
      </c>
      <c r="L201" s="113" t="s">
        <v>803</v>
      </c>
      <c r="M201" s="55"/>
      <c r="N201" s="55"/>
      <c r="O201" s="55"/>
      <c r="P201" s="55"/>
      <c r="Q201" s="55"/>
      <c r="R201" s="55"/>
      <c r="S201" s="55"/>
      <c r="T201" s="55"/>
      <c r="U201" s="55"/>
      <c r="V201" s="55"/>
      <c r="W201" s="55"/>
    </row>
    <row r="202" ht="15.75" customHeight="1">
      <c r="A202" s="113" t="s">
        <v>1925</v>
      </c>
      <c r="B202" s="113" t="s">
        <v>1930</v>
      </c>
      <c r="C202" s="114">
        <v>231894.0</v>
      </c>
      <c r="D202" s="113" t="s">
        <v>1595</v>
      </c>
      <c r="E202" s="113" t="s">
        <v>822</v>
      </c>
      <c r="F202" s="113" t="s">
        <v>1682</v>
      </c>
      <c r="G202" s="120">
        <v>0.4375</v>
      </c>
      <c r="H202" s="116">
        <v>0.4791666666666667</v>
      </c>
      <c r="I202" s="113" t="s">
        <v>1929</v>
      </c>
      <c r="J202" s="113" t="s">
        <v>1796</v>
      </c>
      <c r="K202" s="113" t="s">
        <v>869</v>
      </c>
      <c r="L202" s="113" t="s">
        <v>803</v>
      </c>
      <c r="M202" s="55"/>
      <c r="N202" s="55"/>
      <c r="O202" s="55"/>
      <c r="P202" s="55"/>
      <c r="Q202" s="55"/>
      <c r="R202" s="55"/>
      <c r="S202" s="55"/>
      <c r="T202" s="55"/>
      <c r="U202" s="55"/>
      <c r="V202" s="55"/>
      <c r="W202" s="55"/>
    </row>
    <row r="203" ht="15.75" customHeight="1">
      <c r="A203" s="113" t="s">
        <v>1925</v>
      </c>
      <c r="B203" s="113" t="s">
        <v>1931</v>
      </c>
      <c r="C203" s="114">
        <v>231942.0</v>
      </c>
      <c r="D203" s="113" t="s">
        <v>938</v>
      </c>
      <c r="E203" s="113" t="s">
        <v>822</v>
      </c>
      <c r="F203" s="113" t="s">
        <v>1685</v>
      </c>
      <c r="G203" s="120">
        <v>0.4583333333333333</v>
      </c>
      <c r="H203" s="116">
        <v>0.5</v>
      </c>
      <c r="I203" s="113" t="s">
        <v>1932</v>
      </c>
      <c r="J203" s="113" t="s">
        <v>1933</v>
      </c>
      <c r="K203" s="113" t="s">
        <v>411</v>
      </c>
      <c r="L203" s="113" t="s">
        <v>853</v>
      </c>
      <c r="M203" s="55"/>
      <c r="N203" s="55"/>
      <c r="O203" s="55"/>
      <c r="P203" s="55"/>
      <c r="Q203" s="55"/>
      <c r="R203" s="55"/>
      <c r="S203" s="55"/>
      <c r="T203" s="55"/>
      <c r="U203" s="55"/>
      <c r="V203" s="55"/>
      <c r="W203" s="55"/>
    </row>
    <row r="204" ht="15.75" customHeight="1">
      <c r="A204" s="113" t="s">
        <v>1925</v>
      </c>
      <c r="B204" s="113" t="s">
        <v>1934</v>
      </c>
      <c r="C204" s="114">
        <v>231949.0</v>
      </c>
      <c r="D204" s="113" t="s">
        <v>1159</v>
      </c>
      <c r="E204" s="113" t="s">
        <v>822</v>
      </c>
      <c r="F204" s="113" t="s">
        <v>1685</v>
      </c>
      <c r="G204" s="120">
        <v>0.4895833333333333</v>
      </c>
      <c r="H204" s="116">
        <v>0.53125</v>
      </c>
      <c r="I204" s="113" t="s">
        <v>1794</v>
      </c>
      <c r="J204" s="113" t="s">
        <v>1935</v>
      </c>
      <c r="K204" s="113" t="s">
        <v>888</v>
      </c>
      <c r="L204" s="113" t="s">
        <v>1009</v>
      </c>
      <c r="M204" s="55"/>
      <c r="N204" s="55"/>
      <c r="O204" s="55"/>
      <c r="P204" s="55"/>
      <c r="Q204" s="55"/>
      <c r="R204" s="55"/>
      <c r="S204" s="55"/>
      <c r="T204" s="55"/>
      <c r="U204" s="55"/>
      <c r="V204" s="55"/>
      <c r="W204" s="55"/>
    </row>
    <row r="205" ht="15.75" customHeight="1">
      <c r="A205" s="113" t="s">
        <v>1925</v>
      </c>
      <c r="B205" s="113" t="s">
        <v>1928</v>
      </c>
      <c r="C205" s="114">
        <v>231941.0</v>
      </c>
      <c r="D205" s="113" t="s">
        <v>1936</v>
      </c>
      <c r="E205" s="113" t="s">
        <v>822</v>
      </c>
      <c r="F205" s="113" t="s">
        <v>1682</v>
      </c>
      <c r="G205" s="120">
        <v>0.53125</v>
      </c>
      <c r="H205" s="116">
        <v>0.5729166666666666</v>
      </c>
      <c r="I205" s="113" t="s">
        <v>1937</v>
      </c>
      <c r="J205" s="113" t="s">
        <v>1938</v>
      </c>
      <c r="K205" s="113" t="s">
        <v>1067</v>
      </c>
      <c r="L205" s="113" t="s">
        <v>1563</v>
      </c>
      <c r="M205" s="55"/>
      <c r="N205" s="55"/>
      <c r="O205" s="55"/>
      <c r="P205" s="55"/>
      <c r="Q205" s="55"/>
      <c r="R205" s="55"/>
      <c r="S205" s="55"/>
      <c r="T205" s="55"/>
      <c r="U205" s="55"/>
      <c r="V205" s="55"/>
      <c r="W205" s="55"/>
    </row>
    <row r="206" ht="15.75" customHeight="1">
      <c r="A206" s="113" t="s">
        <v>1925</v>
      </c>
      <c r="B206" s="113" t="s">
        <v>1928</v>
      </c>
      <c r="C206" s="114">
        <v>231895.0</v>
      </c>
      <c r="D206" s="113" t="s">
        <v>1595</v>
      </c>
      <c r="E206" s="113" t="s">
        <v>822</v>
      </c>
      <c r="F206" s="113" t="s">
        <v>1682</v>
      </c>
      <c r="G206" s="120">
        <v>0.7291666666666666</v>
      </c>
      <c r="H206" s="116">
        <v>0.7708333333333334</v>
      </c>
      <c r="I206" s="113" t="s">
        <v>1939</v>
      </c>
      <c r="J206" s="113" t="s">
        <v>1765</v>
      </c>
      <c r="K206" s="113" t="s">
        <v>1078</v>
      </c>
      <c r="L206" s="113" t="s">
        <v>1599</v>
      </c>
      <c r="M206" s="55"/>
      <c r="N206" s="55"/>
      <c r="O206" s="55"/>
      <c r="P206" s="55"/>
      <c r="Q206" s="55"/>
      <c r="R206" s="55"/>
      <c r="S206" s="55"/>
      <c r="T206" s="55"/>
      <c r="U206" s="55"/>
      <c r="V206" s="55"/>
      <c r="W206" s="55"/>
    </row>
    <row r="207" ht="15.75" customHeight="1">
      <c r="A207" s="113" t="s">
        <v>1925</v>
      </c>
      <c r="B207" s="113" t="s">
        <v>1940</v>
      </c>
      <c r="C207" s="114">
        <v>231864.0</v>
      </c>
      <c r="D207" s="113" t="s">
        <v>1595</v>
      </c>
      <c r="E207" s="113" t="s">
        <v>822</v>
      </c>
      <c r="F207" s="113" t="s">
        <v>1682</v>
      </c>
      <c r="G207" s="120">
        <v>0.78125</v>
      </c>
      <c r="H207" s="116">
        <v>0.8229166666666666</v>
      </c>
      <c r="I207" s="113" t="s">
        <v>1939</v>
      </c>
      <c r="J207" s="113" t="s">
        <v>1765</v>
      </c>
      <c r="K207" s="113" t="s">
        <v>976</v>
      </c>
      <c r="L207" s="113" t="s">
        <v>1599</v>
      </c>
      <c r="M207" s="55"/>
      <c r="N207" s="55"/>
      <c r="O207" s="55"/>
      <c r="P207" s="55"/>
      <c r="Q207" s="55"/>
      <c r="R207" s="55"/>
      <c r="S207" s="55"/>
      <c r="T207" s="55"/>
      <c r="U207" s="55"/>
      <c r="V207" s="55"/>
      <c r="W207" s="55"/>
    </row>
    <row r="208" ht="15.75" customHeight="1">
      <c r="A208" s="113" t="s">
        <v>1925</v>
      </c>
      <c r="B208" s="113" t="s">
        <v>1941</v>
      </c>
      <c r="C208" s="114">
        <v>232048.0</v>
      </c>
      <c r="D208" s="113" t="s">
        <v>1793</v>
      </c>
      <c r="E208" s="113" t="s">
        <v>828</v>
      </c>
      <c r="F208" s="113" t="s">
        <v>1685</v>
      </c>
      <c r="G208" s="120">
        <v>0.4583333333333333</v>
      </c>
      <c r="H208" s="116">
        <v>0.5</v>
      </c>
      <c r="I208" s="113" t="s">
        <v>1794</v>
      </c>
      <c r="J208" s="113" t="s">
        <v>1935</v>
      </c>
      <c r="K208" s="113" t="s">
        <v>411</v>
      </c>
      <c r="L208" s="113" t="s">
        <v>1009</v>
      </c>
      <c r="M208" s="55"/>
      <c r="N208" s="55"/>
      <c r="O208" s="55"/>
      <c r="P208" s="55"/>
      <c r="Q208" s="55"/>
      <c r="R208" s="55"/>
      <c r="S208" s="55"/>
      <c r="T208" s="55"/>
      <c r="U208" s="55"/>
      <c r="V208" s="55"/>
      <c r="W208" s="55"/>
    </row>
    <row r="209" ht="15.75" customHeight="1">
      <c r="A209" s="113" t="s">
        <v>1925</v>
      </c>
      <c r="B209" s="113" t="s">
        <v>1942</v>
      </c>
      <c r="C209" s="114">
        <v>231988.0</v>
      </c>
      <c r="D209" s="113" t="s">
        <v>1601</v>
      </c>
      <c r="E209" s="113" t="s">
        <v>828</v>
      </c>
      <c r="F209" s="113" t="s">
        <v>1682</v>
      </c>
      <c r="G209" s="120">
        <v>0.7291666666666666</v>
      </c>
      <c r="H209" s="116">
        <v>0.7708333333333334</v>
      </c>
      <c r="I209" s="113" t="s">
        <v>1943</v>
      </c>
      <c r="J209" s="113" t="s">
        <v>1800</v>
      </c>
      <c r="K209" s="113" t="s">
        <v>1067</v>
      </c>
      <c r="L209" s="113" t="s">
        <v>799</v>
      </c>
      <c r="M209" s="55"/>
      <c r="N209" s="55"/>
      <c r="O209" s="55"/>
      <c r="P209" s="55"/>
      <c r="Q209" s="55"/>
      <c r="R209" s="55"/>
      <c r="S209" s="55"/>
      <c r="T209" s="55"/>
      <c r="U209" s="55"/>
      <c r="V209" s="55"/>
      <c r="W209" s="55"/>
    </row>
    <row r="210" ht="15.75" customHeight="1">
      <c r="A210" s="113" t="s">
        <v>1925</v>
      </c>
      <c r="B210" s="113" t="s">
        <v>1944</v>
      </c>
      <c r="C210" s="114">
        <v>231904.0</v>
      </c>
      <c r="D210" s="113" t="s">
        <v>1608</v>
      </c>
      <c r="E210" s="113" t="s">
        <v>832</v>
      </c>
      <c r="F210" s="113" t="s">
        <v>1685</v>
      </c>
      <c r="G210" s="120">
        <v>0.3541666666666667</v>
      </c>
      <c r="H210" s="116">
        <v>0.3958333333333333</v>
      </c>
      <c r="I210" s="113" t="s">
        <v>1932</v>
      </c>
      <c r="J210" s="113" t="s">
        <v>1945</v>
      </c>
      <c r="K210" s="113" t="s">
        <v>411</v>
      </c>
      <c r="L210" s="113" t="s">
        <v>803</v>
      </c>
      <c r="M210" s="55"/>
      <c r="N210" s="55"/>
      <c r="O210" s="55"/>
      <c r="P210" s="55"/>
      <c r="Q210" s="55"/>
      <c r="R210" s="55"/>
      <c r="S210" s="55"/>
      <c r="T210" s="55"/>
      <c r="U210" s="55"/>
      <c r="V210" s="55"/>
      <c r="W210" s="55"/>
    </row>
    <row r="211" ht="15.75" customHeight="1">
      <c r="A211" s="113" t="s">
        <v>1925</v>
      </c>
      <c r="B211" s="113" t="s">
        <v>1946</v>
      </c>
      <c r="C211" s="114">
        <v>231888.0</v>
      </c>
      <c r="D211" s="113" t="s">
        <v>1608</v>
      </c>
      <c r="E211" s="113" t="s">
        <v>832</v>
      </c>
      <c r="F211" s="113" t="s">
        <v>1685</v>
      </c>
      <c r="G211" s="120">
        <v>0.40625</v>
      </c>
      <c r="H211" s="116">
        <v>0.4479166666666667</v>
      </c>
      <c r="I211" s="113" t="s">
        <v>1932</v>
      </c>
      <c r="J211" s="113" t="s">
        <v>1945</v>
      </c>
      <c r="K211" s="113" t="s">
        <v>411</v>
      </c>
      <c r="L211" s="113" t="s">
        <v>803</v>
      </c>
      <c r="M211" s="55"/>
      <c r="N211" s="55"/>
      <c r="O211" s="55"/>
      <c r="P211" s="55"/>
      <c r="Q211" s="55"/>
      <c r="R211" s="55"/>
      <c r="S211" s="55"/>
      <c r="T211" s="55"/>
      <c r="U211" s="55"/>
      <c r="V211" s="55"/>
      <c r="W211" s="55"/>
    </row>
    <row r="212" ht="15.75" customHeight="1">
      <c r="A212" s="113" t="s">
        <v>1925</v>
      </c>
      <c r="B212" s="113" t="s">
        <v>1931</v>
      </c>
      <c r="C212" s="114">
        <v>250842.0</v>
      </c>
      <c r="D212" s="113" t="s">
        <v>944</v>
      </c>
      <c r="E212" s="113" t="s">
        <v>832</v>
      </c>
      <c r="F212" s="113" t="s">
        <v>1685</v>
      </c>
      <c r="G212" s="120">
        <v>0.4583333333333333</v>
      </c>
      <c r="H212" s="116">
        <v>0.5</v>
      </c>
      <c r="I212" s="113" t="s">
        <v>1932</v>
      </c>
      <c r="J212" s="113" t="s">
        <v>1933</v>
      </c>
      <c r="K212" s="113" t="s">
        <v>411</v>
      </c>
      <c r="L212" s="113" t="s">
        <v>853</v>
      </c>
      <c r="M212" s="55"/>
      <c r="N212" s="55"/>
      <c r="O212" s="55"/>
      <c r="P212" s="55"/>
      <c r="Q212" s="55"/>
      <c r="R212" s="55"/>
      <c r="S212" s="55"/>
      <c r="T212" s="55"/>
      <c r="U212" s="55"/>
      <c r="V212" s="55"/>
      <c r="W212" s="55"/>
    </row>
    <row r="213" ht="15.75" customHeight="1">
      <c r="A213" s="113" t="s">
        <v>1925</v>
      </c>
      <c r="B213" s="113" t="s">
        <v>1931</v>
      </c>
      <c r="C213" s="114">
        <v>250845.0</v>
      </c>
      <c r="D213" s="113" t="s">
        <v>944</v>
      </c>
      <c r="E213" s="113" t="s">
        <v>832</v>
      </c>
      <c r="F213" s="113" t="s">
        <v>1685</v>
      </c>
      <c r="G213" s="120">
        <v>0.5104166666666666</v>
      </c>
      <c r="H213" s="116">
        <v>0.5520833333333334</v>
      </c>
      <c r="I213" s="113" t="s">
        <v>1932</v>
      </c>
      <c r="J213" s="113" t="s">
        <v>1933</v>
      </c>
      <c r="K213" s="113" t="s">
        <v>869</v>
      </c>
      <c r="L213" s="113" t="s">
        <v>853</v>
      </c>
      <c r="M213" s="55"/>
      <c r="N213" s="55"/>
      <c r="O213" s="55"/>
      <c r="P213" s="55"/>
      <c r="Q213" s="55"/>
      <c r="R213" s="55"/>
      <c r="S213" s="55"/>
      <c r="T213" s="55"/>
      <c r="U213" s="55"/>
      <c r="V213" s="55"/>
      <c r="W213" s="55"/>
    </row>
    <row r="214" ht="15.75" customHeight="1">
      <c r="A214" s="113" t="s">
        <v>1925</v>
      </c>
      <c r="B214" s="113" t="s">
        <v>1926</v>
      </c>
      <c r="C214" s="114">
        <v>232015.0</v>
      </c>
      <c r="D214" s="113" t="s">
        <v>1616</v>
      </c>
      <c r="E214" s="113" t="s">
        <v>834</v>
      </c>
      <c r="F214" s="113" t="s">
        <v>1685</v>
      </c>
      <c r="G214" s="120">
        <v>0.3333333333333333</v>
      </c>
      <c r="H214" s="116">
        <v>0.375</v>
      </c>
      <c r="I214" s="113" t="s">
        <v>1927</v>
      </c>
      <c r="J214" s="113" t="s">
        <v>1762</v>
      </c>
      <c r="K214" s="113" t="s">
        <v>1283</v>
      </c>
      <c r="L214" s="113" t="s">
        <v>1599</v>
      </c>
      <c r="M214" s="55"/>
      <c r="N214" s="55"/>
      <c r="O214" s="55"/>
      <c r="P214" s="55"/>
      <c r="Q214" s="55"/>
      <c r="R214" s="55"/>
      <c r="S214" s="55"/>
      <c r="T214" s="55"/>
      <c r="U214" s="55"/>
      <c r="V214" s="55"/>
      <c r="W214" s="55"/>
    </row>
    <row r="215" ht="15.75" customHeight="1">
      <c r="A215" s="113" t="s">
        <v>1925</v>
      </c>
      <c r="B215" s="113" t="s">
        <v>1947</v>
      </c>
      <c r="C215" s="114">
        <v>231839.0</v>
      </c>
      <c r="D215" s="113" t="s">
        <v>1616</v>
      </c>
      <c r="E215" s="113" t="s">
        <v>834</v>
      </c>
      <c r="F215" s="113" t="s">
        <v>1685</v>
      </c>
      <c r="G215" s="120">
        <v>0.3854166666666667</v>
      </c>
      <c r="H215" s="116">
        <v>0.4270833333333333</v>
      </c>
      <c r="I215" s="113" t="s">
        <v>1927</v>
      </c>
      <c r="J215" s="113" t="s">
        <v>1762</v>
      </c>
      <c r="K215" s="113" t="s">
        <v>994</v>
      </c>
      <c r="L215" s="113" t="s">
        <v>1599</v>
      </c>
      <c r="M215" s="55"/>
      <c r="N215" s="55"/>
      <c r="O215" s="55"/>
      <c r="P215" s="55"/>
      <c r="Q215" s="55"/>
      <c r="R215" s="55"/>
      <c r="S215" s="55"/>
      <c r="T215" s="55"/>
      <c r="U215" s="55"/>
      <c r="V215" s="55"/>
      <c r="W215" s="55"/>
    </row>
    <row r="216" ht="15.75" customHeight="1">
      <c r="A216" s="113" t="s">
        <v>1925</v>
      </c>
      <c r="B216" s="113" t="s">
        <v>1941</v>
      </c>
      <c r="C216" s="114">
        <v>231977.0</v>
      </c>
      <c r="D216" s="113" t="s">
        <v>1616</v>
      </c>
      <c r="E216" s="113" t="s">
        <v>834</v>
      </c>
      <c r="F216" s="113" t="s">
        <v>1685</v>
      </c>
      <c r="G216" s="120">
        <v>0.4166666666666667</v>
      </c>
      <c r="H216" s="116">
        <v>0.4583333333333333</v>
      </c>
      <c r="I216" s="113" t="s">
        <v>1948</v>
      </c>
      <c r="J216" s="113" t="s">
        <v>1762</v>
      </c>
      <c r="K216" s="113" t="s">
        <v>411</v>
      </c>
      <c r="L216" s="113" t="s">
        <v>1599</v>
      </c>
      <c r="M216" s="55"/>
      <c r="N216" s="55"/>
      <c r="O216" s="55"/>
      <c r="P216" s="55"/>
      <c r="Q216" s="55"/>
      <c r="R216" s="55"/>
      <c r="S216" s="55"/>
      <c r="T216" s="55"/>
      <c r="U216" s="55"/>
      <c r="V216" s="55"/>
      <c r="W216" s="55"/>
    </row>
    <row r="217" ht="15.75" customHeight="1">
      <c r="A217" s="113" t="s">
        <v>1925</v>
      </c>
      <c r="B217" s="113" t="s">
        <v>1949</v>
      </c>
      <c r="C217" s="114">
        <v>231907.0</v>
      </c>
      <c r="D217" s="113" t="s">
        <v>1116</v>
      </c>
      <c r="E217" s="113" t="s">
        <v>834</v>
      </c>
      <c r="F217" s="113" t="s">
        <v>1682</v>
      </c>
      <c r="G217" s="120">
        <v>0.4479166666666667</v>
      </c>
      <c r="H217" s="116">
        <v>0.4895833333333333</v>
      </c>
      <c r="I217" s="113" t="s">
        <v>1794</v>
      </c>
      <c r="J217" s="113" t="s">
        <v>1795</v>
      </c>
      <c r="K217" s="113" t="s">
        <v>968</v>
      </c>
      <c r="L217" s="113" t="s">
        <v>1009</v>
      </c>
      <c r="M217" s="55"/>
      <c r="N217" s="55"/>
      <c r="O217" s="55"/>
      <c r="P217" s="55"/>
      <c r="Q217" s="55"/>
      <c r="R217" s="55"/>
      <c r="S217" s="55"/>
      <c r="T217" s="55"/>
      <c r="U217" s="55"/>
      <c r="V217" s="55"/>
      <c r="W217" s="55"/>
    </row>
    <row r="218" ht="15.75" customHeight="1">
      <c r="A218" s="113" t="s">
        <v>1925</v>
      </c>
      <c r="B218" s="113" t="s">
        <v>1934</v>
      </c>
      <c r="C218" s="114">
        <v>232022.0</v>
      </c>
      <c r="D218" s="113" t="s">
        <v>1616</v>
      </c>
      <c r="E218" s="113" t="s">
        <v>834</v>
      </c>
      <c r="F218" s="113" t="s">
        <v>1685</v>
      </c>
      <c r="G218" s="120">
        <v>0.46875</v>
      </c>
      <c r="H218" s="116">
        <v>0.5104166666666666</v>
      </c>
      <c r="I218" s="113" t="s">
        <v>1948</v>
      </c>
      <c r="J218" s="113" t="s">
        <v>1762</v>
      </c>
      <c r="K218" s="113" t="s">
        <v>411</v>
      </c>
      <c r="L218" s="113" t="s">
        <v>1599</v>
      </c>
      <c r="M218" s="55"/>
      <c r="N218" s="55"/>
      <c r="O218" s="55"/>
      <c r="P218" s="55"/>
      <c r="Q218" s="55"/>
      <c r="R218" s="55"/>
      <c r="S218" s="55"/>
      <c r="T218" s="55"/>
      <c r="U218" s="55"/>
      <c r="V218" s="55"/>
      <c r="W218" s="55"/>
    </row>
    <row r="219" ht="15.75" customHeight="1">
      <c r="A219" s="113" t="s">
        <v>1925</v>
      </c>
      <c r="B219" s="113" t="s">
        <v>1928</v>
      </c>
      <c r="C219" s="114">
        <v>231963.0</v>
      </c>
      <c r="D219" s="113" t="s">
        <v>1116</v>
      </c>
      <c r="E219" s="113" t="s">
        <v>834</v>
      </c>
      <c r="F219" s="113" t="s">
        <v>1682</v>
      </c>
      <c r="G219" s="120">
        <v>0.5</v>
      </c>
      <c r="H219" s="116">
        <v>0.5416666666666666</v>
      </c>
      <c r="I219" s="113" t="s">
        <v>1794</v>
      </c>
      <c r="J219" s="113" t="s">
        <v>1795</v>
      </c>
      <c r="K219" s="113" t="s">
        <v>869</v>
      </c>
      <c r="L219" s="113" t="s">
        <v>1009</v>
      </c>
      <c r="M219" s="55"/>
      <c r="N219" s="55"/>
      <c r="O219" s="55"/>
      <c r="P219" s="55"/>
      <c r="Q219" s="55"/>
      <c r="R219" s="55"/>
      <c r="S219" s="55"/>
      <c r="T219" s="55"/>
      <c r="U219" s="55"/>
      <c r="V219" s="55"/>
      <c r="W219" s="55"/>
    </row>
    <row r="220" ht="15.75" customHeight="1">
      <c r="A220" s="113" t="s">
        <v>1925</v>
      </c>
      <c r="B220" s="113" t="s">
        <v>1934</v>
      </c>
      <c r="C220" s="114">
        <v>232027.0</v>
      </c>
      <c r="D220" s="113" t="s">
        <v>1950</v>
      </c>
      <c r="E220" s="113" t="s">
        <v>834</v>
      </c>
      <c r="F220" s="113" t="s">
        <v>1685</v>
      </c>
      <c r="G220" s="120">
        <v>0.5208333333333334</v>
      </c>
      <c r="H220" s="116">
        <v>0.5625</v>
      </c>
      <c r="I220" s="113" t="s">
        <v>1937</v>
      </c>
      <c r="J220" s="113" t="s">
        <v>1951</v>
      </c>
      <c r="K220" s="113" t="s">
        <v>1071</v>
      </c>
      <c r="L220" s="113" t="s">
        <v>1563</v>
      </c>
      <c r="M220" s="55"/>
      <c r="N220" s="55"/>
      <c r="O220" s="55"/>
      <c r="P220" s="55"/>
      <c r="Q220" s="55"/>
      <c r="R220" s="55"/>
      <c r="S220" s="55"/>
      <c r="T220" s="55"/>
      <c r="U220" s="55"/>
      <c r="V220" s="55"/>
      <c r="W220" s="55"/>
    </row>
    <row r="221" ht="15.75" customHeight="1">
      <c r="A221" s="113" t="s">
        <v>1925</v>
      </c>
      <c r="B221" s="113" t="s">
        <v>1952</v>
      </c>
      <c r="C221" s="114">
        <v>246763.0</v>
      </c>
      <c r="D221" s="113" t="s">
        <v>1619</v>
      </c>
      <c r="E221" s="113" t="s">
        <v>800</v>
      </c>
      <c r="F221" s="113" t="s">
        <v>1682</v>
      </c>
      <c r="G221" s="120">
        <v>0.3541666666666667</v>
      </c>
      <c r="H221" s="116">
        <v>0.3958333333333333</v>
      </c>
      <c r="I221" s="113" t="s">
        <v>1927</v>
      </c>
      <c r="J221" s="113" t="s">
        <v>1783</v>
      </c>
      <c r="K221" s="113" t="s">
        <v>1953</v>
      </c>
      <c r="L221" s="113" t="s">
        <v>799</v>
      </c>
      <c r="M221" s="55"/>
      <c r="N221" s="55"/>
      <c r="O221" s="55"/>
      <c r="P221" s="55"/>
      <c r="Q221" s="55"/>
      <c r="R221" s="55"/>
      <c r="S221" s="55"/>
      <c r="T221" s="55"/>
      <c r="U221" s="55"/>
      <c r="V221" s="55"/>
      <c r="W221" s="55"/>
    </row>
    <row r="222" ht="15.75" customHeight="1">
      <c r="A222" s="113" t="s">
        <v>1925</v>
      </c>
      <c r="B222" s="113" t="s">
        <v>1954</v>
      </c>
      <c r="C222" s="114">
        <v>231984.0</v>
      </c>
      <c r="D222" s="113" t="s">
        <v>1955</v>
      </c>
      <c r="E222" s="113" t="s">
        <v>800</v>
      </c>
      <c r="F222" s="113" t="s">
        <v>1682</v>
      </c>
      <c r="G222" s="120">
        <v>0.4479166666666667</v>
      </c>
      <c r="H222" s="116">
        <v>0.4895833333333333</v>
      </c>
      <c r="I222" s="113" t="s">
        <v>1937</v>
      </c>
      <c r="J222" s="113" t="s">
        <v>1956</v>
      </c>
      <c r="K222" s="113" t="s">
        <v>1291</v>
      </c>
      <c r="L222" s="113" t="s">
        <v>853</v>
      </c>
      <c r="M222" s="55"/>
      <c r="N222" s="55"/>
      <c r="O222" s="55"/>
      <c r="P222" s="55"/>
      <c r="Q222" s="55"/>
      <c r="R222" s="55"/>
      <c r="S222" s="55"/>
      <c r="T222" s="55"/>
      <c r="U222" s="55"/>
      <c r="V222" s="55"/>
      <c r="W222" s="55"/>
    </row>
    <row r="223" ht="15.75" customHeight="1">
      <c r="A223" s="113" t="s">
        <v>1925</v>
      </c>
      <c r="B223" s="113" t="s">
        <v>1957</v>
      </c>
      <c r="C223" s="114">
        <v>231954.0</v>
      </c>
      <c r="D223" s="113" t="s">
        <v>1622</v>
      </c>
      <c r="E223" s="113" t="s">
        <v>811</v>
      </c>
      <c r="F223" s="113" t="s">
        <v>1682</v>
      </c>
      <c r="G223" s="120">
        <v>0.3958333333333333</v>
      </c>
      <c r="H223" s="116">
        <v>0.4375</v>
      </c>
      <c r="I223" s="113" t="s">
        <v>1932</v>
      </c>
      <c r="J223" s="113" t="s">
        <v>1786</v>
      </c>
      <c r="K223" s="113" t="s">
        <v>411</v>
      </c>
      <c r="L223" s="113" t="s">
        <v>803</v>
      </c>
      <c r="M223" s="55"/>
      <c r="N223" s="55"/>
      <c r="O223" s="55"/>
      <c r="P223" s="55"/>
      <c r="Q223" s="55"/>
      <c r="R223" s="55"/>
      <c r="S223" s="55"/>
      <c r="T223" s="55"/>
      <c r="U223" s="55"/>
      <c r="V223" s="55"/>
      <c r="W223" s="55"/>
    </row>
    <row r="224" ht="15.75" customHeight="1">
      <c r="A224" s="113" t="s">
        <v>1925</v>
      </c>
      <c r="B224" s="113" t="s">
        <v>1942</v>
      </c>
      <c r="C224" s="114">
        <v>247374.0</v>
      </c>
      <c r="D224" s="113" t="s">
        <v>1958</v>
      </c>
      <c r="E224" s="113" t="s">
        <v>811</v>
      </c>
      <c r="F224" s="113" t="s">
        <v>1682</v>
      </c>
      <c r="G224" s="120">
        <v>0.4166666666666667</v>
      </c>
      <c r="H224" s="116">
        <v>0.4583333333333333</v>
      </c>
      <c r="I224" s="113" t="s">
        <v>1943</v>
      </c>
      <c r="J224" s="113" t="s">
        <v>1786</v>
      </c>
      <c r="K224" s="113" t="s">
        <v>888</v>
      </c>
      <c r="L224" s="113" t="s">
        <v>803</v>
      </c>
      <c r="M224" s="55"/>
      <c r="N224" s="55"/>
      <c r="O224" s="55"/>
      <c r="P224" s="55"/>
      <c r="Q224" s="55"/>
      <c r="R224" s="55"/>
      <c r="S224" s="55"/>
      <c r="T224" s="55"/>
      <c r="U224" s="55"/>
      <c r="V224" s="55"/>
      <c r="W224" s="55"/>
    </row>
    <row r="225" ht="15.75" customHeight="1">
      <c r="A225" s="113" t="s">
        <v>1925</v>
      </c>
      <c r="B225" s="113" t="s">
        <v>1941</v>
      </c>
      <c r="C225" s="114">
        <v>232058.0</v>
      </c>
      <c r="D225" s="113" t="s">
        <v>1622</v>
      </c>
      <c r="E225" s="113" t="s">
        <v>811</v>
      </c>
      <c r="F225" s="113" t="s">
        <v>1685</v>
      </c>
      <c r="G225" s="120">
        <v>0.4166666666666667</v>
      </c>
      <c r="H225" s="116">
        <v>0.4583333333333333</v>
      </c>
      <c r="I225" s="113" t="s">
        <v>1948</v>
      </c>
      <c r="J225" s="113" t="s">
        <v>1959</v>
      </c>
      <c r="K225" s="113" t="s">
        <v>411</v>
      </c>
      <c r="L225" s="113" t="s">
        <v>1009</v>
      </c>
      <c r="M225" s="55"/>
      <c r="N225" s="55"/>
      <c r="O225" s="55"/>
      <c r="P225" s="55"/>
      <c r="Q225" s="55"/>
      <c r="R225" s="55"/>
      <c r="S225" s="55"/>
      <c r="T225" s="55"/>
      <c r="U225" s="55"/>
      <c r="V225" s="55"/>
      <c r="W225" s="55"/>
    </row>
    <row r="226" ht="15.75" customHeight="1">
      <c r="A226" s="113" t="s">
        <v>1925</v>
      </c>
      <c r="B226" s="113" t="s">
        <v>1941</v>
      </c>
      <c r="C226" s="114">
        <v>231993.0</v>
      </c>
      <c r="D226" s="113" t="s">
        <v>1622</v>
      </c>
      <c r="E226" s="113" t="s">
        <v>811</v>
      </c>
      <c r="F226" s="113" t="s">
        <v>1685</v>
      </c>
      <c r="G226" s="120">
        <v>0.46875</v>
      </c>
      <c r="H226" s="116">
        <v>0.5104166666666666</v>
      </c>
      <c r="I226" s="113" t="s">
        <v>1948</v>
      </c>
      <c r="J226" s="113" t="s">
        <v>1959</v>
      </c>
      <c r="K226" s="113" t="s">
        <v>411</v>
      </c>
      <c r="L226" s="113" t="s">
        <v>1009</v>
      </c>
      <c r="M226" s="55"/>
      <c r="N226" s="55"/>
      <c r="O226" s="55"/>
      <c r="P226" s="55"/>
      <c r="Q226" s="55"/>
      <c r="R226" s="55"/>
      <c r="S226" s="55"/>
      <c r="T226" s="55"/>
      <c r="U226" s="55"/>
      <c r="V226" s="55"/>
      <c r="W226" s="55"/>
    </row>
    <row r="227" ht="15.75" customHeight="1">
      <c r="A227" s="113" t="s">
        <v>1925</v>
      </c>
      <c r="B227" s="113" t="s">
        <v>1952</v>
      </c>
      <c r="C227" s="114">
        <v>231856.0</v>
      </c>
      <c r="D227" s="113" t="s">
        <v>1622</v>
      </c>
      <c r="E227" s="113" t="s">
        <v>811</v>
      </c>
      <c r="F227" s="113" t="s">
        <v>1682</v>
      </c>
      <c r="G227" s="120">
        <v>0.7083333333333334</v>
      </c>
      <c r="H227" s="116">
        <v>0.75</v>
      </c>
      <c r="I227" s="113" t="s">
        <v>1927</v>
      </c>
      <c r="J227" s="113" t="s">
        <v>1786</v>
      </c>
      <c r="K227" s="113" t="s">
        <v>1291</v>
      </c>
      <c r="L227" s="113" t="s">
        <v>803</v>
      </c>
      <c r="M227" s="55"/>
      <c r="N227" s="55"/>
      <c r="O227" s="55"/>
      <c r="P227" s="55"/>
      <c r="Q227" s="55"/>
      <c r="R227" s="55"/>
      <c r="S227" s="55"/>
      <c r="T227" s="55"/>
      <c r="U227" s="55"/>
      <c r="V227" s="55"/>
      <c r="W227" s="55"/>
    </row>
    <row r="228" ht="15.75" customHeight="1">
      <c r="A228" s="113" t="s">
        <v>1925</v>
      </c>
      <c r="B228" s="113" t="s">
        <v>1960</v>
      </c>
      <c r="C228" s="114">
        <v>232041.0</v>
      </c>
      <c r="D228" s="113" t="s">
        <v>1622</v>
      </c>
      <c r="E228" s="113" t="s">
        <v>811</v>
      </c>
      <c r="F228" s="113" t="s">
        <v>1682</v>
      </c>
      <c r="G228" s="120">
        <v>0.7604166666666666</v>
      </c>
      <c r="H228" s="116">
        <v>0.8020833333333334</v>
      </c>
      <c r="I228" s="113" t="s">
        <v>1927</v>
      </c>
      <c r="J228" s="113" t="s">
        <v>1786</v>
      </c>
      <c r="K228" s="113" t="s">
        <v>1282</v>
      </c>
      <c r="L228" s="113" t="s">
        <v>803</v>
      </c>
      <c r="M228" s="55"/>
      <c r="N228" s="55"/>
      <c r="O228" s="55"/>
      <c r="P228" s="55"/>
      <c r="Q228" s="55"/>
      <c r="R228" s="55"/>
      <c r="S228" s="55"/>
      <c r="T228" s="55"/>
      <c r="U228" s="55"/>
      <c r="V228" s="55"/>
      <c r="W228" s="55"/>
    </row>
    <row r="229" ht="15.75" customHeight="1">
      <c r="A229" s="113" t="s">
        <v>1925</v>
      </c>
      <c r="B229" s="113" t="s">
        <v>1941</v>
      </c>
      <c r="C229" s="114">
        <v>231833.0</v>
      </c>
      <c r="D229" s="113" t="s">
        <v>1601</v>
      </c>
      <c r="E229" s="113" t="s">
        <v>828</v>
      </c>
      <c r="F229" s="113" t="s">
        <v>1685</v>
      </c>
      <c r="G229" s="120">
        <v>0.4166666666666667</v>
      </c>
      <c r="H229" s="116">
        <v>0.4583333333333333</v>
      </c>
      <c r="I229" s="113" t="s">
        <v>1961</v>
      </c>
      <c r="J229" s="113" t="s">
        <v>1962</v>
      </c>
      <c r="K229" s="113" t="s">
        <v>903</v>
      </c>
      <c r="L229" s="113" t="s">
        <v>1009</v>
      </c>
      <c r="M229" s="55"/>
      <c r="N229" s="55"/>
      <c r="O229" s="55"/>
      <c r="P229" s="55"/>
      <c r="Q229" s="55"/>
      <c r="R229" s="55"/>
      <c r="S229" s="55"/>
      <c r="T229" s="55"/>
      <c r="U229" s="55"/>
      <c r="V229" s="55"/>
      <c r="W229" s="55"/>
    </row>
    <row r="230" ht="15.75" customHeight="1">
      <c r="A230" s="113" t="s">
        <v>1925</v>
      </c>
      <c r="B230" s="113" t="s">
        <v>1934</v>
      </c>
      <c r="C230" s="114">
        <v>232065.0</v>
      </c>
      <c r="D230" s="113" t="s">
        <v>1601</v>
      </c>
      <c r="E230" s="113" t="s">
        <v>828</v>
      </c>
      <c r="F230" s="113" t="s">
        <v>1685</v>
      </c>
      <c r="G230" s="120">
        <v>0.46875</v>
      </c>
      <c r="H230" s="116">
        <v>0.5104166666666666</v>
      </c>
      <c r="I230" s="113" t="s">
        <v>1961</v>
      </c>
      <c r="J230" s="113" t="s">
        <v>1962</v>
      </c>
      <c r="K230" s="113" t="s">
        <v>1132</v>
      </c>
      <c r="L230" s="113" t="s">
        <v>1009</v>
      </c>
      <c r="M230" s="55"/>
      <c r="N230" s="55"/>
      <c r="O230" s="55"/>
      <c r="P230" s="55"/>
      <c r="Q230" s="55"/>
      <c r="R230" s="55"/>
      <c r="S230" s="55"/>
      <c r="T230" s="55"/>
      <c r="U230" s="55"/>
      <c r="V230" s="55"/>
      <c r="W230" s="55"/>
    </row>
    <row r="231" ht="15.75" customHeight="1">
      <c r="A231" s="127" t="s">
        <v>1963</v>
      </c>
      <c r="B231" s="127"/>
      <c r="C231" s="127"/>
      <c r="D231" s="127"/>
      <c r="E231" s="127"/>
      <c r="F231" s="127"/>
      <c r="G231" s="127"/>
      <c r="H231" s="127"/>
      <c r="I231" s="127"/>
      <c r="J231" s="127"/>
      <c r="K231" s="127"/>
      <c r="L231" s="127"/>
      <c r="M231" s="55"/>
      <c r="N231" s="55"/>
      <c r="O231" s="55"/>
      <c r="P231" s="55"/>
      <c r="Q231" s="55"/>
      <c r="R231" s="55"/>
      <c r="S231" s="55"/>
      <c r="T231" s="55"/>
      <c r="U231" s="55"/>
      <c r="V231" s="55"/>
      <c r="W231" s="55"/>
    </row>
    <row r="232" ht="15.75" customHeight="1">
      <c r="A232" s="97" t="s">
        <v>0</v>
      </c>
      <c r="B232" s="97" t="s">
        <v>2</v>
      </c>
      <c r="C232" s="97" t="s">
        <v>1588</v>
      </c>
      <c r="D232" s="97" t="s">
        <v>1589</v>
      </c>
      <c r="E232" s="97" t="s">
        <v>790</v>
      </c>
      <c r="F232" s="97" t="s">
        <v>3</v>
      </c>
      <c r="G232" s="97" t="s">
        <v>5</v>
      </c>
      <c r="H232" s="97" t="s">
        <v>6</v>
      </c>
      <c r="I232" s="97" t="s">
        <v>1590</v>
      </c>
      <c r="J232" s="97" t="s">
        <v>8</v>
      </c>
      <c r="K232" s="97" t="s">
        <v>1964</v>
      </c>
      <c r="L232" s="97" t="s">
        <v>1965</v>
      </c>
      <c r="M232" s="55"/>
      <c r="N232" s="55"/>
      <c r="O232" s="55"/>
      <c r="P232" s="55"/>
      <c r="Q232" s="55"/>
      <c r="R232" s="55"/>
      <c r="S232" s="55"/>
      <c r="T232" s="55"/>
      <c r="U232" s="55"/>
      <c r="V232" s="55"/>
      <c r="W232" s="55"/>
    </row>
    <row r="233" ht="15.75" customHeight="1">
      <c r="A233" s="100" t="s">
        <v>1966</v>
      </c>
      <c r="B233" s="100"/>
      <c r="C233" s="100"/>
      <c r="D233" s="100" t="s">
        <v>1967</v>
      </c>
      <c r="E233" s="100" t="s">
        <v>1241</v>
      </c>
      <c r="F233" s="100" t="s">
        <v>1968</v>
      </c>
      <c r="G233" s="103">
        <v>0.4375</v>
      </c>
      <c r="H233" s="103">
        <v>0.5</v>
      </c>
      <c r="I233" s="100"/>
      <c r="J233" s="100"/>
      <c r="K233" s="100"/>
      <c r="L233" s="100"/>
      <c r="M233" s="55"/>
      <c r="N233" s="55"/>
      <c r="O233" s="55"/>
      <c r="P233" s="55"/>
      <c r="Q233" s="55"/>
      <c r="R233" s="55"/>
      <c r="S233" s="55"/>
      <c r="T233" s="55"/>
      <c r="U233" s="55"/>
      <c r="V233" s="55"/>
      <c r="W233" s="55"/>
    </row>
    <row r="234" ht="15.75" customHeight="1">
      <c r="A234" s="100" t="s">
        <v>1966</v>
      </c>
      <c r="B234" s="100"/>
      <c r="C234" s="100"/>
      <c r="D234" s="100" t="s">
        <v>1969</v>
      </c>
      <c r="E234" s="100" t="s">
        <v>1241</v>
      </c>
      <c r="F234" s="100" t="s">
        <v>1968</v>
      </c>
      <c r="G234" s="103">
        <v>0.4375</v>
      </c>
      <c r="H234" s="103">
        <v>0.4583333333333333</v>
      </c>
      <c r="I234" s="100"/>
      <c r="J234" s="100"/>
      <c r="K234" s="100"/>
      <c r="L234" s="100"/>
      <c r="M234" s="55"/>
      <c r="N234" s="55"/>
      <c r="O234" s="55"/>
      <c r="P234" s="55"/>
      <c r="Q234" s="55"/>
      <c r="R234" s="55"/>
      <c r="S234" s="55"/>
      <c r="T234" s="55"/>
      <c r="U234" s="55"/>
      <c r="V234" s="55"/>
      <c r="W234" s="55"/>
    </row>
    <row r="235" ht="15.75" customHeight="1">
      <c r="A235" s="100" t="s">
        <v>1966</v>
      </c>
      <c r="B235" s="100"/>
      <c r="C235" s="100"/>
      <c r="D235" s="100" t="s">
        <v>1967</v>
      </c>
      <c r="E235" s="100" t="s">
        <v>1241</v>
      </c>
      <c r="F235" s="100" t="s">
        <v>1968</v>
      </c>
      <c r="G235" s="103">
        <v>0.4375</v>
      </c>
      <c r="H235" s="103">
        <v>0.5</v>
      </c>
      <c r="I235" s="100"/>
      <c r="J235" s="100"/>
      <c r="K235" s="100"/>
      <c r="L235" s="100"/>
      <c r="M235" s="55"/>
      <c r="N235" s="55"/>
      <c r="O235" s="55"/>
      <c r="P235" s="55"/>
      <c r="Q235" s="55"/>
      <c r="R235" s="55"/>
      <c r="S235" s="55"/>
      <c r="T235" s="55"/>
      <c r="U235" s="55"/>
      <c r="V235" s="55"/>
      <c r="W235" s="55"/>
    </row>
    <row r="236" ht="15.75" customHeight="1">
      <c r="A236" s="100" t="s">
        <v>1966</v>
      </c>
      <c r="B236" s="100"/>
      <c r="C236" s="100"/>
      <c r="D236" s="100" t="s">
        <v>1969</v>
      </c>
      <c r="E236" s="100" t="s">
        <v>1241</v>
      </c>
      <c r="F236" s="100" t="s">
        <v>1968</v>
      </c>
      <c r="G236" s="103">
        <v>0.4375</v>
      </c>
      <c r="H236" s="103">
        <v>0.4583333333333333</v>
      </c>
      <c r="I236" s="100"/>
      <c r="J236" s="100"/>
      <c r="K236" s="100"/>
      <c r="L236" s="100"/>
      <c r="M236" s="55"/>
      <c r="N236" s="55"/>
      <c r="O236" s="55"/>
      <c r="P236" s="55"/>
      <c r="Q236" s="55"/>
      <c r="R236" s="55"/>
      <c r="S236" s="55"/>
      <c r="T236" s="55"/>
      <c r="U236" s="55"/>
      <c r="V236" s="55"/>
      <c r="W236" s="55"/>
    </row>
    <row r="237" ht="15.75" customHeight="1">
      <c r="A237" s="100" t="s">
        <v>1970</v>
      </c>
      <c r="C237" s="100"/>
      <c r="D237" s="100" t="s">
        <v>1967</v>
      </c>
      <c r="E237" s="100" t="s">
        <v>1241</v>
      </c>
      <c r="F237" s="100" t="s">
        <v>1971</v>
      </c>
      <c r="G237" s="103">
        <v>0.4375</v>
      </c>
      <c r="H237" s="103">
        <v>0.5</v>
      </c>
      <c r="I237" s="100"/>
      <c r="J237" s="100"/>
      <c r="K237" s="100"/>
      <c r="L237" s="100"/>
      <c r="M237" s="55"/>
      <c r="N237" s="55"/>
      <c r="O237" s="55"/>
      <c r="P237" s="55"/>
      <c r="Q237" s="55"/>
      <c r="R237" s="55"/>
      <c r="S237" s="55"/>
      <c r="T237" s="55"/>
      <c r="U237" s="55"/>
      <c r="V237" s="55"/>
      <c r="W237" s="55"/>
    </row>
    <row r="238" ht="15.75" customHeight="1">
      <c r="A238" s="100" t="s">
        <v>1966</v>
      </c>
      <c r="B238" s="100"/>
      <c r="C238" s="100"/>
      <c r="D238" s="100" t="s">
        <v>1969</v>
      </c>
      <c r="E238" s="100" t="s">
        <v>1241</v>
      </c>
      <c r="F238" s="100" t="s">
        <v>1968</v>
      </c>
      <c r="G238" s="103">
        <v>0.4375</v>
      </c>
      <c r="H238" s="103">
        <v>0.4583333333333333</v>
      </c>
      <c r="I238" s="100"/>
      <c r="J238" s="100"/>
      <c r="K238" s="100"/>
      <c r="L238" s="100"/>
      <c r="M238" s="55"/>
      <c r="N238" s="55"/>
      <c r="O238" s="55"/>
      <c r="P238" s="55"/>
      <c r="Q238" s="55"/>
      <c r="R238" s="55"/>
      <c r="S238" s="55"/>
      <c r="T238" s="55"/>
      <c r="U238" s="55"/>
      <c r="V238" s="55"/>
      <c r="W238" s="55"/>
    </row>
    <row r="239" ht="15.75" customHeight="1">
      <c r="A239" s="100" t="s">
        <v>1972</v>
      </c>
      <c r="B239" s="100"/>
      <c r="C239" s="100"/>
      <c r="D239" s="100" t="s">
        <v>1973</v>
      </c>
      <c r="E239" s="100" t="s">
        <v>1241</v>
      </c>
      <c r="F239" s="100" t="s">
        <v>1971</v>
      </c>
      <c r="G239" s="103">
        <v>0.5833333333333334</v>
      </c>
      <c r="H239" s="103">
        <v>0.6666666666666666</v>
      </c>
      <c r="I239" s="100"/>
      <c r="J239" s="100"/>
      <c r="K239" s="100" t="s">
        <v>1974</v>
      </c>
      <c r="M239" s="55"/>
      <c r="N239" s="55"/>
      <c r="O239" s="55"/>
      <c r="P239" s="55"/>
      <c r="Q239" s="55"/>
      <c r="R239" s="55"/>
      <c r="S239" s="55"/>
      <c r="T239" s="55"/>
      <c r="U239" s="55"/>
      <c r="V239" s="55"/>
      <c r="W239" s="55"/>
    </row>
    <row r="240" ht="15.75" customHeight="1">
      <c r="A240" s="100" t="s">
        <v>1966</v>
      </c>
      <c r="B240" s="100"/>
      <c r="C240" s="100"/>
      <c r="D240" s="100" t="s">
        <v>1973</v>
      </c>
      <c r="E240" s="100" t="s">
        <v>1241</v>
      </c>
      <c r="F240" s="100" t="s">
        <v>1968</v>
      </c>
      <c r="G240" s="103">
        <v>0.5833333333333334</v>
      </c>
      <c r="H240" s="103">
        <v>0.6666666666666666</v>
      </c>
      <c r="I240" s="100"/>
      <c r="J240" s="100"/>
      <c r="K240" s="100"/>
      <c r="L240" s="100"/>
      <c r="M240" s="55"/>
      <c r="N240" s="55"/>
      <c r="O240" s="55"/>
      <c r="P240" s="55"/>
      <c r="Q240" s="55"/>
      <c r="R240" s="55"/>
      <c r="S240" s="55"/>
      <c r="T240" s="55"/>
      <c r="U240" s="55"/>
      <c r="V240" s="55"/>
      <c r="W240" s="55"/>
    </row>
    <row r="241" ht="15.75" customHeight="1">
      <c r="A241" s="100" t="s">
        <v>1972</v>
      </c>
      <c r="B241" s="100"/>
      <c r="C241" s="100"/>
      <c r="D241" s="100" t="s">
        <v>1975</v>
      </c>
      <c r="E241" s="100" t="s">
        <v>1241</v>
      </c>
      <c r="F241" s="100" t="s">
        <v>1971</v>
      </c>
      <c r="G241" s="103">
        <v>0.5833333333333334</v>
      </c>
      <c r="H241" s="103">
        <v>0.6458333333333334</v>
      </c>
      <c r="I241" s="100"/>
      <c r="J241" s="100"/>
      <c r="K241" s="100" t="s">
        <v>1976</v>
      </c>
      <c r="L241" s="100"/>
      <c r="M241" s="55"/>
      <c r="N241" s="55"/>
      <c r="O241" s="55"/>
      <c r="P241" s="55"/>
      <c r="Q241" s="55"/>
      <c r="R241" s="55"/>
      <c r="S241" s="55"/>
      <c r="T241" s="55"/>
      <c r="U241" s="55"/>
      <c r="V241" s="55"/>
      <c r="W241" s="55"/>
    </row>
    <row r="242" ht="15.75" customHeight="1">
      <c r="A242" s="100" t="s">
        <v>1977</v>
      </c>
      <c r="C242" s="100"/>
      <c r="D242" s="100" t="s">
        <v>1978</v>
      </c>
      <c r="E242" s="100" t="s">
        <v>1241</v>
      </c>
      <c r="F242" s="100" t="s">
        <v>1971</v>
      </c>
      <c r="G242" s="103">
        <v>0.5833333333333334</v>
      </c>
      <c r="H242" s="103">
        <v>0.625</v>
      </c>
      <c r="I242" s="100"/>
      <c r="J242" s="100"/>
      <c r="K242" s="100"/>
      <c r="L242" s="100"/>
      <c r="M242" s="55"/>
      <c r="N242" s="55"/>
      <c r="O242" s="55"/>
      <c r="P242" s="55"/>
      <c r="Q242" s="55"/>
      <c r="R242" s="55"/>
      <c r="S242" s="55"/>
      <c r="T242" s="55"/>
      <c r="U242" s="55"/>
      <c r="V242" s="55"/>
      <c r="W242" s="55"/>
    </row>
    <row r="243" ht="15.75" customHeight="1">
      <c r="A243" s="100" t="s">
        <v>1979</v>
      </c>
      <c r="C243" s="100"/>
      <c r="D243" s="100" t="s">
        <v>1980</v>
      </c>
      <c r="E243" s="100" t="s">
        <v>1241</v>
      </c>
      <c r="F243" s="100" t="s">
        <v>1981</v>
      </c>
      <c r="G243" s="103">
        <v>0.7708333333333334</v>
      </c>
      <c r="H243" s="103">
        <v>0.8125</v>
      </c>
      <c r="I243" s="100"/>
      <c r="J243" s="100"/>
      <c r="K243" s="100"/>
      <c r="L243" s="100"/>
      <c r="M243" s="55"/>
      <c r="N243" s="55"/>
      <c r="O243" s="55"/>
      <c r="P243" s="55"/>
      <c r="Q243" s="55"/>
      <c r="R243" s="55"/>
      <c r="S243" s="55"/>
      <c r="T243" s="55"/>
      <c r="U243" s="55"/>
      <c r="V243" s="55"/>
      <c r="W243" s="55"/>
    </row>
    <row r="244" ht="15.75" customHeight="1">
      <c r="A244" s="100" t="s">
        <v>1979</v>
      </c>
      <c r="C244" s="100"/>
      <c r="D244" s="100" t="s">
        <v>1980</v>
      </c>
      <c r="E244" s="100" t="s">
        <v>1241</v>
      </c>
      <c r="F244" s="100" t="s">
        <v>1981</v>
      </c>
      <c r="G244" s="103">
        <v>0.7708333333333334</v>
      </c>
      <c r="H244" s="103">
        <v>0.8125</v>
      </c>
      <c r="I244" s="100"/>
      <c r="J244" s="100"/>
      <c r="K244" s="100"/>
      <c r="L244" s="100"/>
      <c r="M244" s="55"/>
      <c r="N244" s="55"/>
      <c r="O244" s="55"/>
      <c r="P244" s="55"/>
      <c r="Q244" s="55"/>
      <c r="R244" s="55"/>
      <c r="S244" s="55"/>
      <c r="T244" s="55"/>
      <c r="U244" s="55"/>
      <c r="V244" s="55"/>
      <c r="W244" s="55"/>
    </row>
    <row r="245" ht="15.75" customHeight="1">
      <c r="A245" s="100" t="s">
        <v>1982</v>
      </c>
      <c r="B245" s="100"/>
      <c r="C245" s="100"/>
      <c r="D245" s="100" t="s">
        <v>1980</v>
      </c>
      <c r="E245" s="100" t="s">
        <v>1241</v>
      </c>
      <c r="F245" s="100" t="s">
        <v>1981</v>
      </c>
      <c r="G245" s="103">
        <v>0.7708333333333334</v>
      </c>
      <c r="H245" s="103">
        <v>0.8125</v>
      </c>
      <c r="I245" s="100"/>
      <c r="J245" s="100"/>
      <c r="K245" s="100" t="s">
        <v>1974</v>
      </c>
      <c r="M245" s="55"/>
      <c r="N245" s="55"/>
      <c r="O245" s="55"/>
      <c r="P245" s="55"/>
      <c r="Q245" s="55"/>
      <c r="R245" s="55"/>
      <c r="S245" s="55"/>
      <c r="T245" s="55"/>
      <c r="U245" s="55"/>
      <c r="V245" s="55"/>
      <c r="W245" s="55"/>
    </row>
    <row r="246" ht="15.75" customHeight="1">
      <c r="A246" s="100" t="s">
        <v>1966</v>
      </c>
      <c r="B246" s="100"/>
      <c r="C246" s="100"/>
      <c r="D246" s="100" t="s">
        <v>1983</v>
      </c>
      <c r="E246" s="100" t="s">
        <v>1244</v>
      </c>
      <c r="F246" s="100" t="s">
        <v>1968</v>
      </c>
      <c r="G246" s="103">
        <v>0.4375</v>
      </c>
      <c r="H246" s="103">
        <v>0.4583333333333333</v>
      </c>
      <c r="I246" s="100"/>
      <c r="J246" s="100"/>
      <c r="K246" s="100"/>
      <c r="L246" s="100"/>
      <c r="M246" s="55"/>
      <c r="N246" s="55"/>
      <c r="O246" s="55"/>
      <c r="P246" s="55"/>
      <c r="Q246" s="55"/>
      <c r="R246" s="55"/>
      <c r="S246" s="55"/>
      <c r="T246" s="55"/>
      <c r="U246" s="55"/>
      <c r="V246" s="55"/>
      <c r="W246" s="55"/>
    </row>
    <row r="247" ht="15.75" customHeight="1">
      <c r="A247" s="100" t="s">
        <v>1966</v>
      </c>
      <c r="B247" s="100"/>
      <c r="C247" s="100"/>
      <c r="D247" s="100" t="s">
        <v>1983</v>
      </c>
      <c r="E247" s="100" t="s">
        <v>1244</v>
      </c>
      <c r="F247" s="100" t="s">
        <v>1968</v>
      </c>
      <c r="G247" s="103">
        <v>0.4375</v>
      </c>
      <c r="H247" s="103">
        <v>0.4583333333333333</v>
      </c>
      <c r="I247" s="100"/>
      <c r="J247" s="100"/>
      <c r="K247" s="100"/>
      <c r="L247" s="100"/>
      <c r="M247" s="55"/>
      <c r="N247" s="55"/>
      <c r="O247" s="55"/>
      <c r="P247" s="55"/>
      <c r="Q247" s="55"/>
      <c r="R247" s="55"/>
      <c r="S247" s="55"/>
      <c r="T247" s="55"/>
      <c r="U247" s="55"/>
      <c r="V247" s="55"/>
      <c r="W247" s="55"/>
    </row>
    <row r="248" ht="15.75" customHeight="1">
      <c r="A248" s="100" t="s">
        <v>1966</v>
      </c>
      <c r="B248" s="100"/>
      <c r="C248" s="100"/>
      <c r="D248" s="100" t="s">
        <v>1983</v>
      </c>
      <c r="E248" s="100" t="s">
        <v>1244</v>
      </c>
      <c r="F248" s="100" t="s">
        <v>1968</v>
      </c>
      <c r="G248" s="103">
        <v>0.4375</v>
      </c>
      <c r="H248" s="103">
        <v>0.4583333333333333</v>
      </c>
      <c r="I248" s="100"/>
      <c r="J248" s="100"/>
      <c r="K248" s="100"/>
      <c r="L248" s="100"/>
      <c r="M248" s="55"/>
      <c r="N248" s="55"/>
      <c r="O248" s="55"/>
      <c r="P248" s="55"/>
      <c r="Q248" s="55"/>
      <c r="R248" s="55"/>
      <c r="S248" s="55"/>
      <c r="T248" s="55"/>
      <c r="U248" s="55"/>
      <c r="V248" s="55"/>
      <c r="W248" s="55"/>
    </row>
    <row r="249" ht="15.75" customHeight="1">
      <c r="A249" s="100" t="s">
        <v>1966</v>
      </c>
      <c r="B249" s="100"/>
      <c r="C249" s="100"/>
      <c r="D249" s="100" t="s">
        <v>1983</v>
      </c>
      <c r="E249" s="100" t="s">
        <v>1244</v>
      </c>
      <c r="F249" s="100" t="s">
        <v>1968</v>
      </c>
      <c r="G249" s="103">
        <v>0.4375</v>
      </c>
      <c r="H249" s="103">
        <v>0.4583333333333333</v>
      </c>
      <c r="I249" s="100"/>
      <c r="J249" s="100"/>
      <c r="K249" s="100"/>
      <c r="L249" s="100"/>
      <c r="M249" s="55"/>
      <c r="N249" s="55"/>
      <c r="O249" s="55"/>
      <c r="P249" s="55"/>
      <c r="Q249" s="55"/>
      <c r="R249" s="55"/>
      <c r="S249" s="55"/>
      <c r="T249" s="55"/>
      <c r="U249" s="55"/>
      <c r="V249" s="55"/>
      <c r="W249" s="55"/>
    </row>
    <row r="250" ht="15.75" customHeight="1">
      <c r="A250" s="100" t="s">
        <v>1966</v>
      </c>
      <c r="B250" s="100"/>
      <c r="C250" s="100"/>
      <c r="D250" s="100" t="s">
        <v>1983</v>
      </c>
      <c r="E250" s="100" t="s">
        <v>1244</v>
      </c>
      <c r="F250" s="100" t="s">
        <v>1968</v>
      </c>
      <c r="G250" s="103">
        <v>0.4375</v>
      </c>
      <c r="H250" s="103">
        <v>0.4583333333333333</v>
      </c>
      <c r="I250" s="100"/>
      <c r="J250" s="100"/>
      <c r="K250" s="100"/>
      <c r="L250" s="100"/>
      <c r="M250" s="55"/>
      <c r="N250" s="55"/>
      <c r="O250" s="55"/>
      <c r="P250" s="55"/>
      <c r="Q250" s="55"/>
      <c r="R250" s="55"/>
      <c r="S250" s="55"/>
      <c r="T250" s="55"/>
      <c r="U250" s="55"/>
      <c r="V250" s="55"/>
      <c r="W250" s="55"/>
    </row>
    <row r="251" ht="15.75" customHeight="1">
      <c r="A251" s="100" t="s">
        <v>1966</v>
      </c>
      <c r="B251" s="100"/>
      <c r="C251" s="100"/>
      <c r="D251" s="100" t="s">
        <v>1983</v>
      </c>
      <c r="E251" s="100" t="s">
        <v>1244</v>
      </c>
      <c r="F251" s="100" t="s">
        <v>1968</v>
      </c>
      <c r="G251" s="103">
        <v>0.4375</v>
      </c>
      <c r="H251" s="103">
        <v>0.4583333333333333</v>
      </c>
      <c r="I251" s="100"/>
      <c r="J251" s="100"/>
      <c r="K251" s="100"/>
      <c r="L251" s="100"/>
      <c r="M251" s="55"/>
      <c r="N251" s="55"/>
      <c r="O251" s="55"/>
      <c r="P251" s="55"/>
      <c r="Q251" s="55"/>
      <c r="R251" s="55"/>
      <c r="S251" s="55"/>
      <c r="T251" s="55"/>
      <c r="U251" s="55"/>
      <c r="V251" s="55"/>
      <c r="W251" s="55"/>
    </row>
    <row r="252" ht="15.75" customHeight="1">
      <c r="A252" s="100" t="s">
        <v>1979</v>
      </c>
      <c r="C252" s="100"/>
      <c r="D252" s="100" t="s">
        <v>1984</v>
      </c>
      <c r="E252" s="100" t="s">
        <v>1244</v>
      </c>
      <c r="F252" s="100" t="s">
        <v>1968</v>
      </c>
      <c r="G252" s="103">
        <v>0.4583333333333333</v>
      </c>
      <c r="H252" s="103">
        <v>0.5</v>
      </c>
      <c r="I252" s="100"/>
      <c r="J252" s="100"/>
      <c r="K252" s="100"/>
      <c r="L252" s="100"/>
      <c r="M252" s="55"/>
      <c r="N252" s="55"/>
      <c r="O252" s="55"/>
      <c r="P252" s="55"/>
      <c r="Q252" s="55"/>
      <c r="R252" s="55"/>
      <c r="S252" s="55"/>
      <c r="T252" s="55"/>
      <c r="U252" s="55"/>
      <c r="V252" s="55"/>
      <c r="W252" s="55"/>
    </row>
    <row r="253" ht="15.75" customHeight="1">
      <c r="A253" s="100" t="s">
        <v>1985</v>
      </c>
      <c r="B253" s="100"/>
      <c r="C253" s="100"/>
      <c r="D253" s="100" t="s">
        <v>1986</v>
      </c>
      <c r="E253" s="100" t="s">
        <v>1244</v>
      </c>
      <c r="F253" s="100" t="s">
        <v>1971</v>
      </c>
      <c r="G253" s="103">
        <v>0.5625</v>
      </c>
      <c r="H253" s="103">
        <v>0.6458333333333334</v>
      </c>
      <c r="I253" s="100"/>
      <c r="J253" s="100"/>
      <c r="K253" s="100"/>
      <c r="L253" s="100"/>
      <c r="M253" s="55"/>
      <c r="N253" s="55"/>
      <c r="O253" s="55"/>
      <c r="P253" s="55"/>
      <c r="Q253" s="55"/>
      <c r="R253" s="55"/>
      <c r="S253" s="55"/>
      <c r="T253" s="55"/>
      <c r="U253" s="55"/>
      <c r="V253" s="55"/>
      <c r="W253" s="55"/>
    </row>
    <row r="254" ht="15.75" customHeight="1">
      <c r="A254" s="100" t="s">
        <v>1970</v>
      </c>
      <c r="C254" s="100"/>
      <c r="D254" s="100" t="s">
        <v>1987</v>
      </c>
      <c r="E254" s="100" t="s">
        <v>1244</v>
      </c>
      <c r="F254" s="100" t="s">
        <v>1971</v>
      </c>
      <c r="G254" s="103">
        <v>0.5833333333333334</v>
      </c>
      <c r="H254" s="103">
        <v>0.625</v>
      </c>
      <c r="I254" s="100"/>
      <c r="J254" s="100"/>
      <c r="K254" s="100" t="s">
        <v>1976</v>
      </c>
      <c r="L254" s="100"/>
      <c r="M254" s="55"/>
      <c r="N254" s="55"/>
      <c r="O254" s="55"/>
      <c r="P254" s="55"/>
      <c r="Q254" s="55"/>
      <c r="R254" s="55"/>
      <c r="S254" s="55"/>
      <c r="T254" s="55"/>
      <c r="U254" s="55"/>
      <c r="V254" s="55"/>
      <c r="W254" s="55"/>
    </row>
    <row r="255" ht="15.75" customHeight="1">
      <c r="A255" s="100" t="s">
        <v>1985</v>
      </c>
      <c r="B255" s="100"/>
      <c r="C255" s="100"/>
      <c r="D255" s="100" t="s">
        <v>1988</v>
      </c>
      <c r="E255" s="100" t="s">
        <v>1249</v>
      </c>
      <c r="F255" s="100" t="s">
        <v>1971</v>
      </c>
      <c r="G255" s="103">
        <v>0.4166666666666667</v>
      </c>
      <c r="H255" s="103">
        <v>0.5</v>
      </c>
      <c r="I255" s="100"/>
      <c r="J255" s="100"/>
      <c r="K255" s="100"/>
      <c r="L255" s="100"/>
      <c r="M255" s="55"/>
      <c r="N255" s="55"/>
      <c r="O255" s="55"/>
      <c r="P255" s="55"/>
      <c r="Q255" s="55"/>
      <c r="R255" s="55"/>
      <c r="S255" s="55"/>
      <c r="T255" s="55"/>
      <c r="U255" s="55"/>
      <c r="V255" s="55"/>
      <c r="W255" s="55"/>
    </row>
    <row r="256" ht="15.75" customHeight="1">
      <c r="A256" s="100" t="s">
        <v>1966</v>
      </c>
      <c r="B256" s="100"/>
      <c r="C256" s="100"/>
      <c r="D256" s="100" t="s">
        <v>1989</v>
      </c>
      <c r="E256" s="100" t="s">
        <v>1249</v>
      </c>
      <c r="F256" s="100" t="s">
        <v>1968</v>
      </c>
      <c r="G256" s="103">
        <v>0.4375</v>
      </c>
      <c r="H256" s="103">
        <v>0.4583333333333333</v>
      </c>
      <c r="I256" s="100"/>
      <c r="J256" s="100"/>
      <c r="K256" s="100"/>
      <c r="L256" s="100"/>
      <c r="M256" s="55"/>
      <c r="N256" s="55"/>
      <c r="O256" s="55"/>
      <c r="P256" s="55"/>
      <c r="Q256" s="55"/>
      <c r="R256" s="55"/>
      <c r="S256" s="55"/>
      <c r="T256" s="55"/>
      <c r="U256" s="55"/>
      <c r="V256" s="55"/>
      <c r="W256" s="55"/>
    </row>
    <row r="257" ht="15.75" customHeight="1">
      <c r="A257" s="100" t="s">
        <v>1966</v>
      </c>
      <c r="B257" s="100"/>
      <c r="C257" s="100"/>
      <c r="D257" s="100" t="s">
        <v>1989</v>
      </c>
      <c r="E257" s="100" t="s">
        <v>1249</v>
      </c>
      <c r="F257" s="100" t="s">
        <v>1968</v>
      </c>
      <c r="G257" s="103">
        <v>0.4375</v>
      </c>
      <c r="H257" s="103">
        <v>0.4583333333333333</v>
      </c>
      <c r="I257" s="100"/>
      <c r="J257" s="100"/>
      <c r="K257" s="100"/>
      <c r="L257" s="100"/>
      <c r="M257" s="55"/>
      <c r="N257" s="55"/>
      <c r="O257" s="55"/>
      <c r="P257" s="55"/>
      <c r="Q257" s="55"/>
      <c r="R257" s="55"/>
      <c r="S257" s="55"/>
      <c r="T257" s="55"/>
      <c r="U257" s="55"/>
      <c r="V257" s="55"/>
      <c r="W257" s="55"/>
    </row>
    <row r="258" ht="15.75" customHeight="1">
      <c r="A258" s="100" t="s">
        <v>1966</v>
      </c>
      <c r="B258" s="100"/>
      <c r="C258" s="100"/>
      <c r="D258" s="100" t="s">
        <v>1989</v>
      </c>
      <c r="E258" s="100" t="s">
        <v>1249</v>
      </c>
      <c r="F258" s="100" t="s">
        <v>1968</v>
      </c>
      <c r="G258" s="103">
        <v>0.4375</v>
      </c>
      <c r="H258" s="103">
        <v>0.4583333333333333</v>
      </c>
      <c r="I258" s="100"/>
      <c r="J258" s="100"/>
      <c r="K258" s="100"/>
      <c r="L258" s="100"/>
      <c r="M258" s="55"/>
      <c r="N258" s="55"/>
      <c r="O258" s="55"/>
      <c r="P258" s="55"/>
      <c r="Q258" s="55"/>
      <c r="R258" s="55"/>
      <c r="S258" s="55"/>
      <c r="T258" s="55"/>
      <c r="U258" s="55"/>
      <c r="V258" s="55"/>
      <c r="W258" s="55"/>
    </row>
    <row r="259" ht="15.75" customHeight="1">
      <c r="A259" s="100" t="s">
        <v>1966</v>
      </c>
      <c r="B259" s="100"/>
      <c r="C259" s="100"/>
      <c r="D259" s="100" t="s">
        <v>1989</v>
      </c>
      <c r="E259" s="100" t="s">
        <v>1249</v>
      </c>
      <c r="F259" s="100" t="s">
        <v>1968</v>
      </c>
      <c r="G259" s="103">
        <v>0.4375</v>
      </c>
      <c r="H259" s="103">
        <v>0.4583333333333333</v>
      </c>
      <c r="I259" s="100"/>
      <c r="J259" s="100"/>
      <c r="K259" s="100"/>
      <c r="L259" s="100"/>
      <c r="M259" s="55"/>
      <c r="N259" s="55"/>
      <c r="O259" s="55"/>
      <c r="P259" s="55"/>
      <c r="Q259" s="55"/>
      <c r="R259" s="55"/>
      <c r="S259" s="55"/>
      <c r="T259" s="55"/>
      <c r="U259" s="55"/>
      <c r="V259" s="55"/>
      <c r="W259" s="55"/>
    </row>
    <row r="260" ht="15.75" customHeight="1">
      <c r="A260" s="100" t="s">
        <v>1966</v>
      </c>
      <c r="B260" s="100"/>
      <c r="C260" s="100"/>
      <c r="D260" s="100" t="s">
        <v>1989</v>
      </c>
      <c r="E260" s="100" t="s">
        <v>1249</v>
      </c>
      <c r="F260" s="100" t="s">
        <v>1968</v>
      </c>
      <c r="G260" s="103">
        <v>0.4375</v>
      </c>
      <c r="H260" s="103">
        <v>0.4583333333333333</v>
      </c>
      <c r="I260" s="100"/>
      <c r="J260" s="100"/>
      <c r="K260" s="100"/>
      <c r="L260" s="100"/>
      <c r="M260" s="55"/>
      <c r="N260" s="55"/>
      <c r="O260" s="55"/>
      <c r="P260" s="55"/>
      <c r="Q260" s="55"/>
      <c r="R260" s="55"/>
      <c r="S260" s="55"/>
      <c r="T260" s="55"/>
      <c r="U260" s="55"/>
      <c r="V260" s="55"/>
      <c r="W260" s="55"/>
    </row>
    <row r="261" ht="15.75" customHeight="1">
      <c r="A261" s="100" t="s">
        <v>1985</v>
      </c>
      <c r="B261" s="100"/>
      <c r="C261" s="100"/>
      <c r="D261" s="100" t="s">
        <v>1990</v>
      </c>
      <c r="E261" s="100" t="s">
        <v>1249</v>
      </c>
      <c r="F261" s="100" t="s">
        <v>1981</v>
      </c>
      <c r="G261" s="103">
        <v>0.5833333333333334</v>
      </c>
      <c r="H261" s="103">
        <v>0.6458333333333334</v>
      </c>
      <c r="I261" s="100"/>
      <c r="J261" s="100"/>
      <c r="K261" s="100" t="s">
        <v>1974</v>
      </c>
      <c r="M261" s="55"/>
      <c r="N261" s="55"/>
      <c r="O261" s="55"/>
      <c r="P261" s="55"/>
      <c r="Q261" s="55"/>
      <c r="R261" s="55"/>
      <c r="S261" s="55"/>
      <c r="T261" s="55"/>
      <c r="U261" s="55"/>
      <c r="V261" s="55"/>
      <c r="W261" s="55"/>
    </row>
    <row r="262" ht="15.75" customHeight="1">
      <c r="A262" s="100" t="s">
        <v>1985</v>
      </c>
      <c r="B262" s="100"/>
      <c r="C262" s="100"/>
      <c r="D262" s="100" t="s">
        <v>1991</v>
      </c>
      <c r="E262" s="100" t="s">
        <v>1249</v>
      </c>
      <c r="F262" s="100" t="s">
        <v>1981</v>
      </c>
      <c r="G262" s="103">
        <v>0.5833333333333334</v>
      </c>
      <c r="H262" s="103">
        <v>0.6666666666666666</v>
      </c>
      <c r="I262" s="100"/>
      <c r="J262" s="100"/>
      <c r="K262" s="100"/>
      <c r="L262" s="100"/>
      <c r="M262" s="55"/>
      <c r="N262" s="55"/>
      <c r="O262" s="55"/>
      <c r="P262" s="55"/>
      <c r="Q262" s="55"/>
      <c r="R262" s="55"/>
      <c r="S262" s="55"/>
      <c r="T262" s="55"/>
      <c r="U262" s="55"/>
      <c r="V262" s="55"/>
      <c r="W262" s="55"/>
    </row>
    <row r="263" ht="15.75" customHeight="1">
      <c r="A263" s="100" t="s">
        <v>1979</v>
      </c>
      <c r="C263" s="100"/>
      <c r="D263" s="100" t="s">
        <v>1991</v>
      </c>
      <c r="E263" s="100" t="s">
        <v>1249</v>
      </c>
      <c r="F263" s="100" t="s">
        <v>1992</v>
      </c>
      <c r="G263" s="103">
        <v>0.5833333333333334</v>
      </c>
      <c r="H263" s="103">
        <v>0.6666666666666666</v>
      </c>
      <c r="I263" s="100"/>
      <c r="J263" s="100"/>
      <c r="K263" s="100"/>
      <c r="L263" s="100"/>
      <c r="M263" s="55"/>
      <c r="N263" s="55"/>
      <c r="O263" s="55"/>
      <c r="P263" s="55"/>
      <c r="Q263" s="55"/>
      <c r="R263" s="55"/>
      <c r="S263" s="55"/>
      <c r="T263" s="55"/>
      <c r="U263" s="55"/>
      <c r="V263" s="55"/>
      <c r="W263" s="55"/>
    </row>
    <row r="264" ht="15.75" customHeight="1">
      <c r="A264" s="100" t="s">
        <v>1979</v>
      </c>
      <c r="C264" s="100"/>
      <c r="D264" s="100" t="s">
        <v>1993</v>
      </c>
      <c r="E264" s="100" t="s">
        <v>1994</v>
      </c>
      <c r="F264" s="100" t="s">
        <v>1992</v>
      </c>
      <c r="G264" s="103">
        <v>0.4375</v>
      </c>
      <c r="H264" s="103">
        <v>0.4791666666666667</v>
      </c>
      <c r="I264" s="100"/>
      <c r="J264" s="100"/>
      <c r="K264" s="100"/>
      <c r="L264" s="100"/>
      <c r="M264" s="55"/>
      <c r="N264" s="55"/>
      <c r="O264" s="55"/>
      <c r="P264" s="55"/>
      <c r="Q264" s="55"/>
      <c r="R264" s="55"/>
      <c r="S264" s="55"/>
      <c r="T264" s="55"/>
      <c r="U264" s="55"/>
      <c r="V264" s="55"/>
      <c r="W264" s="55"/>
    </row>
    <row r="265" ht="15.75" customHeight="1">
      <c r="A265" s="100" t="s">
        <v>1985</v>
      </c>
      <c r="B265" s="100"/>
      <c r="C265" s="100"/>
      <c r="D265" s="100" t="s">
        <v>1995</v>
      </c>
      <c r="E265" s="100" t="s">
        <v>1994</v>
      </c>
      <c r="F265" s="100" t="s">
        <v>1971</v>
      </c>
      <c r="G265" s="103">
        <v>0.4583333333333333</v>
      </c>
      <c r="H265" s="103">
        <v>0.5208333333333334</v>
      </c>
      <c r="I265" s="100"/>
      <c r="J265" s="100"/>
      <c r="K265" s="100" t="s">
        <v>1976</v>
      </c>
      <c r="L265" s="100"/>
      <c r="M265" s="55"/>
      <c r="N265" s="55"/>
      <c r="O265" s="55"/>
      <c r="P265" s="55"/>
      <c r="Q265" s="55"/>
      <c r="R265" s="55"/>
      <c r="S265" s="55"/>
      <c r="T265" s="55"/>
      <c r="U265" s="55"/>
      <c r="V265" s="55"/>
      <c r="W265" s="55"/>
    </row>
    <row r="266" ht="15.75" customHeight="1">
      <c r="A266" s="100" t="s">
        <v>1979</v>
      </c>
      <c r="C266" s="100"/>
      <c r="D266" s="100" t="s">
        <v>1996</v>
      </c>
      <c r="E266" s="100" t="s">
        <v>1994</v>
      </c>
      <c r="F266" s="100" t="s">
        <v>1992</v>
      </c>
      <c r="G266" s="103">
        <v>0.5833333333333334</v>
      </c>
      <c r="H266" s="103">
        <v>0.6666666666666666</v>
      </c>
      <c r="I266" s="100"/>
      <c r="J266" s="100"/>
      <c r="K266" s="100"/>
      <c r="L266" s="100"/>
      <c r="M266" s="55"/>
      <c r="N266" s="55"/>
      <c r="O266" s="55"/>
      <c r="P266" s="55"/>
      <c r="Q266" s="55"/>
      <c r="R266" s="55"/>
      <c r="S266" s="55"/>
      <c r="T266" s="55"/>
      <c r="U266" s="55"/>
      <c r="V266" s="55"/>
      <c r="W266" s="55"/>
    </row>
    <row r="267" ht="15.75" customHeight="1">
      <c r="A267" s="100" t="s">
        <v>1997</v>
      </c>
      <c r="B267" s="100"/>
      <c r="C267" s="100"/>
      <c r="D267" s="100" t="s">
        <v>1998</v>
      </c>
      <c r="E267" s="100" t="s">
        <v>1994</v>
      </c>
      <c r="F267" s="100" t="s">
        <v>1971</v>
      </c>
      <c r="G267" s="103">
        <v>0.5833333333333334</v>
      </c>
      <c r="H267" s="103">
        <v>0.625</v>
      </c>
      <c r="I267" s="100"/>
      <c r="J267" s="100"/>
      <c r="K267" s="100" t="s">
        <v>1999</v>
      </c>
      <c r="M267" s="55"/>
      <c r="N267" s="55"/>
      <c r="O267" s="55"/>
      <c r="P267" s="55"/>
      <c r="Q267" s="55"/>
      <c r="R267" s="55"/>
      <c r="S267" s="55"/>
      <c r="T267" s="55"/>
      <c r="U267" s="55"/>
      <c r="V267" s="55"/>
      <c r="W267" s="55"/>
    </row>
    <row r="268" ht="15.75" customHeight="1">
      <c r="A268" s="100" t="s">
        <v>1966</v>
      </c>
      <c r="B268" s="100"/>
      <c r="C268" s="100"/>
      <c r="D268" s="100" t="s">
        <v>2000</v>
      </c>
      <c r="E268" s="100" t="s">
        <v>1227</v>
      </c>
      <c r="F268" s="100" t="s">
        <v>1968</v>
      </c>
      <c r="G268" s="103">
        <v>0.4375</v>
      </c>
      <c r="H268" s="103">
        <v>0.4583333333333333</v>
      </c>
      <c r="I268" s="100"/>
      <c r="J268" s="100"/>
      <c r="K268" s="100"/>
      <c r="L268" s="100"/>
      <c r="M268" s="55"/>
      <c r="N268" s="55"/>
      <c r="O268" s="55"/>
      <c r="P268" s="55"/>
      <c r="Q268" s="55"/>
      <c r="R268" s="55"/>
      <c r="S268" s="55"/>
      <c r="T268" s="55"/>
      <c r="U268" s="55"/>
      <c r="V268" s="55"/>
      <c r="W268" s="55"/>
    </row>
    <row r="269" ht="15.75" customHeight="1">
      <c r="A269" s="100" t="s">
        <v>1966</v>
      </c>
      <c r="B269" s="100"/>
      <c r="C269" s="100"/>
      <c r="D269" s="100" t="s">
        <v>2001</v>
      </c>
      <c r="E269" s="100" t="s">
        <v>1227</v>
      </c>
      <c r="F269" s="100" t="s">
        <v>1968</v>
      </c>
      <c r="G269" s="103">
        <v>0.4375</v>
      </c>
      <c r="H269" s="103">
        <v>0.5</v>
      </c>
      <c r="I269" s="100"/>
      <c r="J269" s="100"/>
      <c r="K269" s="100"/>
      <c r="L269" s="100"/>
      <c r="M269" s="55"/>
      <c r="N269" s="55"/>
      <c r="O269" s="55"/>
      <c r="P269" s="55"/>
      <c r="Q269" s="55"/>
      <c r="R269" s="55"/>
      <c r="S269" s="55"/>
      <c r="T269" s="55"/>
      <c r="U269" s="55"/>
      <c r="V269" s="55"/>
      <c r="W269" s="55"/>
    </row>
    <row r="270" ht="15.75" customHeight="1">
      <c r="A270" s="100" t="s">
        <v>1979</v>
      </c>
      <c r="C270" s="100"/>
      <c r="D270" s="100" t="s">
        <v>2002</v>
      </c>
      <c r="E270" s="100" t="s">
        <v>1227</v>
      </c>
      <c r="F270" s="100" t="s">
        <v>1968</v>
      </c>
      <c r="G270" s="103">
        <v>0.4375</v>
      </c>
      <c r="H270" s="103">
        <v>0.4791666666666667</v>
      </c>
      <c r="I270" s="100"/>
      <c r="J270" s="100"/>
      <c r="K270" s="100"/>
      <c r="L270" s="100"/>
      <c r="M270" s="55"/>
      <c r="N270" s="55"/>
      <c r="O270" s="55"/>
      <c r="P270" s="55"/>
      <c r="Q270" s="55"/>
      <c r="R270" s="55"/>
      <c r="S270" s="55"/>
      <c r="T270" s="55"/>
      <c r="U270" s="55"/>
      <c r="V270" s="55"/>
      <c r="W270" s="55"/>
    </row>
    <row r="271" ht="15.75" customHeight="1">
      <c r="A271" s="100" t="s">
        <v>1966</v>
      </c>
      <c r="B271" s="100"/>
      <c r="C271" s="100"/>
      <c r="D271" s="100" t="s">
        <v>2001</v>
      </c>
      <c r="E271" s="100" t="s">
        <v>1227</v>
      </c>
      <c r="F271" s="100" t="s">
        <v>1968</v>
      </c>
      <c r="G271" s="103">
        <v>0.4375</v>
      </c>
      <c r="H271" s="103">
        <v>0.5</v>
      </c>
      <c r="I271" s="100"/>
      <c r="J271" s="100"/>
      <c r="K271" s="100"/>
      <c r="L271" s="100"/>
      <c r="M271" s="55"/>
      <c r="N271" s="55"/>
      <c r="O271" s="55"/>
      <c r="P271" s="55"/>
      <c r="Q271" s="55"/>
      <c r="R271" s="55"/>
      <c r="S271" s="55"/>
      <c r="T271" s="55"/>
      <c r="U271" s="55"/>
      <c r="V271" s="55"/>
      <c r="W271" s="55"/>
    </row>
    <row r="272" ht="15.75" customHeight="1">
      <c r="A272" s="100" t="s">
        <v>1966</v>
      </c>
      <c r="B272" s="100"/>
      <c r="C272" s="100"/>
      <c r="D272" s="100" t="s">
        <v>2000</v>
      </c>
      <c r="E272" s="100" t="s">
        <v>1227</v>
      </c>
      <c r="F272" s="100" t="s">
        <v>1968</v>
      </c>
      <c r="G272" s="103">
        <v>0.4375</v>
      </c>
      <c r="H272" s="103">
        <v>0.4583333333333333</v>
      </c>
      <c r="I272" s="100"/>
      <c r="J272" s="100"/>
      <c r="K272" s="100"/>
      <c r="L272" s="100"/>
      <c r="M272" s="55"/>
      <c r="N272" s="55"/>
      <c r="O272" s="55"/>
      <c r="P272" s="55"/>
      <c r="Q272" s="55"/>
      <c r="R272" s="55"/>
      <c r="S272" s="55"/>
      <c r="T272" s="55"/>
      <c r="U272" s="55"/>
      <c r="V272" s="55"/>
      <c r="W272" s="55"/>
    </row>
    <row r="273" ht="15.75" customHeight="1">
      <c r="A273" s="100" t="s">
        <v>1966</v>
      </c>
      <c r="B273" s="100"/>
      <c r="C273" s="100"/>
      <c r="D273" s="100" t="s">
        <v>2003</v>
      </c>
      <c r="E273" s="100" t="s">
        <v>1227</v>
      </c>
      <c r="F273" s="100" t="s">
        <v>1968</v>
      </c>
      <c r="G273" s="103">
        <v>0.5833333333333334</v>
      </c>
      <c r="H273" s="103">
        <v>0.6666666666666666</v>
      </c>
      <c r="I273" s="100"/>
      <c r="J273" s="100"/>
      <c r="K273" s="100"/>
      <c r="L273" s="100"/>
      <c r="M273" s="55"/>
      <c r="N273" s="55"/>
      <c r="O273" s="55"/>
      <c r="P273" s="55"/>
      <c r="Q273" s="55"/>
      <c r="R273" s="55"/>
      <c r="S273" s="55"/>
      <c r="T273" s="55"/>
      <c r="U273" s="55"/>
      <c r="V273" s="55"/>
      <c r="W273" s="55"/>
    </row>
    <row r="274" ht="15.75" customHeight="1">
      <c r="A274" s="100" t="s">
        <v>1966</v>
      </c>
      <c r="B274" s="100"/>
      <c r="C274" s="100"/>
      <c r="D274" s="100" t="s">
        <v>2004</v>
      </c>
      <c r="E274" s="100" t="s">
        <v>1227</v>
      </c>
      <c r="F274" s="100" t="s">
        <v>1968</v>
      </c>
      <c r="G274" s="103">
        <v>0.5833333333333334</v>
      </c>
      <c r="H274" s="103">
        <v>0.6458333333333334</v>
      </c>
      <c r="I274" s="100"/>
      <c r="J274" s="100"/>
      <c r="K274" s="100"/>
      <c r="L274" s="100"/>
      <c r="M274" s="55"/>
      <c r="N274" s="55"/>
      <c r="O274" s="55"/>
      <c r="P274" s="55"/>
      <c r="Q274" s="55"/>
      <c r="R274" s="55"/>
      <c r="S274" s="55"/>
      <c r="T274" s="55"/>
      <c r="U274" s="55"/>
      <c r="V274" s="55"/>
      <c r="W274" s="55"/>
    </row>
    <row r="275" ht="15.75" customHeight="1">
      <c r="A275" s="100" t="s">
        <v>1966</v>
      </c>
      <c r="B275" s="100"/>
      <c r="C275" s="100"/>
      <c r="D275" s="100" t="s">
        <v>2005</v>
      </c>
      <c r="E275" s="100" t="s">
        <v>1227</v>
      </c>
      <c r="F275" s="100" t="s">
        <v>1968</v>
      </c>
      <c r="G275" s="103">
        <v>0.7708333333333334</v>
      </c>
      <c r="H275" s="103">
        <v>0.7916666666666666</v>
      </c>
      <c r="I275" s="100"/>
      <c r="J275" s="100"/>
      <c r="K275" s="100"/>
      <c r="L275" s="100"/>
      <c r="M275" s="55"/>
      <c r="N275" s="55"/>
      <c r="O275" s="55"/>
      <c r="P275" s="55"/>
      <c r="Q275" s="55"/>
      <c r="R275" s="55"/>
      <c r="S275" s="55"/>
      <c r="T275" s="55"/>
      <c r="U275" s="55"/>
      <c r="V275" s="55"/>
      <c r="W275" s="55"/>
    </row>
    <row r="276" ht="15.75" customHeight="1">
      <c r="A276" s="100" t="s">
        <v>1979</v>
      </c>
      <c r="C276" s="100"/>
      <c r="D276" s="100" t="s">
        <v>2006</v>
      </c>
      <c r="E276" s="100" t="s">
        <v>1227</v>
      </c>
      <c r="F276" s="100" t="s">
        <v>1981</v>
      </c>
      <c r="G276" s="103">
        <v>0.7708333333333334</v>
      </c>
      <c r="H276" s="103">
        <v>0.8125</v>
      </c>
      <c r="I276" s="100"/>
      <c r="J276" s="100"/>
      <c r="K276" s="100"/>
      <c r="L276" s="100"/>
      <c r="M276" s="55"/>
      <c r="N276" s="55"/>
      <c r="O276" s="55"/>
      <c r="P276" s="55"/>
      <c r="Q276" s="55"/>
      <c r="R276" s="55"/>
      <c r="S276" s="55"/>
      <c r="T276" s="55"/>
      <c r="U276" s="55"/>
      <c r="V276" s="55"/>
      <c r="W276" s="55"/>
    </row>
    <row r="277" ht="15.75" customHeight="1">
      <c r="A277" s="100" t="s">
        <v>1966</v>
      </c>
      <c r="B277" s="100"/>
      <c r="C277" s="100"/>
      <c r="D277" s="100" t="s">
        <v>2005</v>
      </c>
      <c r="E277" s="100" t="s">
        <v>1227</v>
      </c>
      <c r="F277" s="100" t="s">
        <v>1968</v>
      </c>
      <c r="G277" s="103">
        <v>0.7708333333333334</v>
      </c>
      <c r="H277" s="103">
        <v>0.7916666666666666</v>
      </c>
      <c r="I277" s="100"/>
      <c r="J277" s="100"/>
      <c r="K277" s="100"/>
      <c r="L277" s="100"/>
      <c r="M277" s="55"/>
      <c r="N277" s="55"/>
      <c r="O277" s="55"/>
      <c r="P277" s="55"/>
      <c r="Q277" s="55"/>
      <c r="R277" s="55"/>
      <c r="S277" s="55"/>
      <c r="T277" s="55"/>
      <c r="U277" s="55"/>
      <c r="V277" s="55"/>
      <c r="W277" s="55"/>
    </row>
    <row r="278" ht="15.75" customHeight="1">
      <c r="A278" s="100" t="s">
        <v>1977</v>
      </c>
      <c r="C278" s="100"/>
      <c r="D278" s="100" t="s">
        <v>2006</v>
      </c>
      <c r="E278" s="100" t="s">
        <v>1227</v>
      </c>
      <c r="F278" s="100" t="s">
        <v>1971</v>
      </c>
      <c r="G278" s="103">
        <v>0.7708333333333334</v>
      </c>
      <c r="H278" s="103">
        <v>0.8125</v>
      </c>
      <c r="I278" s="100"/>
      <c r="J278" s="100"/>
      <c r="K278" s="100"/>
      <c r="L278" s="100"/>
      <c r="M278" s="55"/>
      <c r="N278" s="55"/>
      <c r="O278" s="55"/>
      <c r="P278" s="55"/>
      <c r="Q278" s="55"/>
      <c r="R278" s="55"/>
      <c r="S278" s="55"/>
      <c r="T278" s="55"/>
      <c r="U278" s="55"/>
      <c r="V278" s="55"/>
      <c r="W278" s="55"/>
    </row>
    <row r="279" ht="15.75" customHeight="1">
      <c r="A279" s="100" t="s">
        <v>1997</v>
      </c>
      <c r="B279" s="100"/>
      <c r="C279" s="100"/>
      <c r="D279" s="100" t="s">
        <v>2007</v>
      </c>
      <c r="E279" s="100" t="s">
        <v>1227</v>
      </c>
      <c r="F279" s="100" t="s">
        <v>1971</v>
      </c>
      <c r="G279" s="103">
        <v>0.7916666666666666</v>
      </c>
      <c r="H279" s="103">
        <v>0.8333333333333334</v>
      </c>
      <c r="I279" s="100"/>
      <c r="J279" s="100"/>
      <c r="K279" s="100" t="s">
        <v>1976</v>
      </c>
      <c r="L279" s="100"/>
      <c r="M279" s="55"/>
      <c r="N279" s="55"/>
      <c r="O279" s="55"/>
      <c r="P279" s="55"/>
      <c r="Q279" s="55"/>
      <c r="R279" s="55"/>
      <c r="S279" s="55"/>
      <c r="T279" s="55"/>
      <c r="U279" s="55"/>
      <c r="V279" s="55"/>
      <c r="W279" s="55"/>
    </row>
    <row r="280" ht="15.75" customHeight="1">
      <c r="A280" s="100" t="s">
        <v>1966</v>
      </c>
      <c r="B280" s="100"/>
      <c r="C280" s="100"/>
      <c r="D280" s="100" t="s">
        <v>2008</v>
      </c>
      <c r="E280" s="100" t="s">
        <v>2009</v>
      </c>
      <c r="F280" s="100" t="s">
        <v>1968</v>
      </c>
      <c r="G280" s="103">
        <v>0.4375</v>
      </c>
      <c r="H280" s="103">
        <v>0.5</v>
      </c>
      <c r="I280" s="100"/>
      <c r="J280" s="100"/>
      <c r="K280" s="100"/>
      <c r="L280" s="100"/>
      <c r="M280" s="55"/>
      <c r="N280" s="55"/>
      <c r="O280" s="55"/>
      <c r="P280" s="55"/>
      <c r="Q280" s="55"/>
      <c r="R280" s="55"/>
      <c r="S280" s="55"/>
      <c r="T280" s="55"/>
      <c r="U280" s="55"/>
      <c r="V280" s="55"/>
      <c r="W280" s="55"/>
    </row>
    <row r="281" ht="15.75" customHeight="1">
      <c r="A281" s="100" t="s">
        <v>1966</v>
      </c>
      <c r="B281" s="100"/>
      <c r="C281" s="100"/>
      <c r="D281" s="100" t="s">
        <v>2010</v>
      </c>
      <c r="E281" s="100" t="s">
        <v>2009</v>
      </c>
      <c r="F281" s="100" t="s">
        <v>1968</v>
      </c>
      <c r="G281" s="103">
        <v>0.4375</v>
      </c>
      <c r="H281" s="103">
        <v>0.4583333333333333</v>
      </c>
      <c r="I281" s="100"/>
      <c r="J281" s="100"/>
      <c r="K281" s="100"/>
      <c r="L281" s="100"/>
      <c r="M281" s="55"/>
      <c r="N281" s="55"/>
      <c r="O281" s="55"/>
      <c r="P281" s="55"/>
      <c r="Q281" s="55"/>
      <c r="R281" s="55"/>
      <c r="S281" s="55"/>
      <c r="T281" s="55"/>
      <c r="U281" s="55"/>
      <c r="V281" s="55"/>
      <c r="W281" s="55"/>
    </row>
    <row r="282" ht="15.75" customHeight="1">
      <c r="A282" s="100" t="s">
        <v>1979</v>
      </c>
      <c r="C282" s="100"/>
      <c r="D282" s="100" t="s">
        <v>2011</v>
      </c>
      <c r="E282" s="100" t="s">
        <v>2009</v>
      </c>
      <c r="F282" s="100" t="s">
        <v>1968</v>
      </c>
      <c r="G282" s="103">
        <v>0.4375</v>
      </c>
      <c r="H282" s="103">
        <v>0.4791666666666667</v>
      </c>
      <c r="I282" s="100"/>
      <c r="J282" s="100"/>
      <c r="K282" s="100"/>
      <c r="L282" s="100"/>
      <c r="M282" s="55"/>
      <c r="N282" s="55"/>
      <c r="O282" s="55"/>
      <c r="P282" s="55"/>
      <c r="Q282" s="55"/>
      <c r="R282" s="55"/>
      <c r="S282" s="55"/>
      <c r="T282" s="55"/>
      <c r="U282" s="55"/>
      <c r="V282" s="55"/>
      <c r="W282" s="55"/>
    </row>
    <row r="283" ht="15.75" customHeight="1">
      <c r="A283" s="100" t="s">
        <v>1966</v>
      </c>
      <c r="B283" s="100"/>
      <c r="C283" s="100"/>
      <c r="D283" s="100" t="s">
        <v>2010</v>
      </c>
      <c r="E283" s="100" t="s">
        <v>2009</v>
      </c>
      <c r="F283" s="100" t="s">
        <v>1968</v>
      </c>
      <c r="G283" s="103">
        <v>0.4375</v>
      </c>
      <c r="H283" s="103">
        <v>0.4583333333333333</v>
      </c>
      <c r="I283" s="100"/>
      <c r="J283" s="100"/>
      <c r="K283" s="100"/>
      <c r="L283" s="100"/>
      <c r="M283" s="55"/>
      <c r="N283" s="55"/>
      <c r="O283" s="55"/>
      <c r="P283" s="55"/>
      <c r="Q283" s="55"/>
      <c r="R283" s="55"/>
      <c r="S283" s="55"/>
      <c r="T283" s="55"/>
      <c r="U283" s="55"/>
      <c r="V283" s="55"/>
      <c r="W283" s="55"/>
    </row>
    <row r="284" ht="15.75" customHeight="1">
      <c r="A284" s="100" t="s">
        <v>1979</v>
      </c>
      <c r="C284" s="100"/>
      <c r="D284" s="100" t="s">
        <v>2012</v>
      </c>
      <c r="E284" s="100" t="s">
        <v>2009</v>
      </c>
      <c r="F284" s="100" t="s">
        <v>1968</v>
      </c>
      <c r="G284" s="103">
        <v>0.4583333333333333</v>
      </c>
      <c r="H284" s="103">
        <v>0.5</v>
      </c>
      <c r="I284" s="100"/>
      <c r="J284" s="100"/>
      <c r="K284" s="100"/>
      <c r="L284" s="100"/>
      <c r="M284" s="55"/>
      <c r="N284" s="55"/>
      <c r="O284" s="55"/>
      <c r="P284" s="55"/>
      <c r="Q284" s="55"/>
      <c r="R284" s="55"/>
      <c r="S284" s="55"/>
      <c r="T284" s="55"/>
      <c r="U284" s="55"/>
      <c r="V284" s="55"/>
      <c r="W284" s="55"/>
    </row>
    <row r="285" ht="15.75" customHeight="1">
      <c r="A285" s="100" t="s">
        <v>1966</v>
      </c>
      <c r="B285" s="100"/>
      <c r="C285" s="100"/>
      <c r="D285" s="100" t="s">
        <v>2013</v>
      </c>
      <c r="E285" s="100" t="s">
        <v>2009</v>
      </c>
      <c r="F285" s="100" t="s">
        <v>1968</v>
      </c>
      <c r="G285" s="103">
        <v>0.4791666666666667</v>
      </c>
      <c r="H285" s="103">
        <v>0.5208333333333334</v>
      </c>
      <c r="I285" s="100"/>
      <c r="J285" s="100"/>
      <c r="K285" s="100"/>
      <c r="L285" s="100"/>
      <c r="M285" s="55"/>
      <c r="N285" s="55"/>
      <c r="O285" s="55"/>
      <c r="P285" s="55"/>
      <c r="Q285" s="55"/>
      <c r="R285" s="55"/>
      <c r="S285" s="55"/>
      <c r="T285" s="55"/>
      <c r="U285" s="55"/>
      <c r="V285" s="55"/>
      <c r="W285" s="55"/>
    </row>
    <row r="286" ht="15.75" customHeight="1">
      <c r="A286" s="100" t="s">
        <v>1985</v>
      </c>
      <c r="B286" s="100"/>
      <c r="C286" s="100"/>
      <c r="D286" s="100" t="s">
        <v>2014</v>
      </c>
      <c r="E286" s="100" t="s">
        <v>2009</v>
      </c>
      <c r="F286" s="100" t="s">
        <v>1971</v>
      </c>
      <c r="G286" s="103">
        <v>0.5625</v>
      </c>
      <c r="H286" s="103">
        <v>0.6458333333333334</v>
      </c>
      <c r="I286" s="100"/>
      <c r="J286" s="100"/>
      <c r="K286" s="100"/>
      <c r="L286" s="100"/>
      <c r="M286" s="55"/>
      <c r="N286" s="55"/>
      <c r="O286" s="55"/>
      <c r="P286" s="55"/>
      <c r="Q286" s="55"/>
      <c r="R286" s="55"/>
      <c r="S286" s="55"/>
      <c r="T286" s="55"/>
      <c r="U286" s="55"/>
      <c r="V286" s="55"/>
      <c r="W286" s="55"/>
    </row>
    <row r="287" ht="15.75" customHeight="1">
      <c r="A287" s="100" t="s">
        <v>1970</v>
      </c>
      <c r="C287" s="100"/>
      <c r="D287" s="100" t="s">
        <v>2015</v>
      </c>
      <c r="E287" s="100" t="s">
        <v>2009</v>
      </c>
      <c r="F287" s="100" t="s">
        <v>1971</v>
      </c>
      <c r="G287" s="103">
        <v>0.5833333333333334</v>
      </c>
      <c r="H287" s="103">
        <v>0.625</v>
      </c>
      <c r="I287" s="100"/>
      <c r="J287" s="100"/>
      <c r="K287" s="100" t="s">
        <v>2016</v>
      </c>
      <c r="M287" s="55"/>
      <c r="N287" s="55"/>
      <c r="O287" s="55"/>
      <c r="P287" s="55"/>
      <c r="Q287" s="55"/>
      <c r="R287" s="55"/>
      <c r="S287" s="55"/>
      <c r="T287" s="55"/>
      <c r="U287" s="55"/>
      <c r="V287" s="55"/>
      <c r="W287" s="55"/>
    </row>
    <row r="288" ht="15.75" customHeight="1">
      <c r="A288" s="100" t="s">
        <v>1982</v>
      </c>
      <c r="B288" s="100"/>
      <c r="C288" s="100"/>
      <c r="D288" s="100" t="s">
        <v>2017</v>
      </c>
      <c r="E288" s="100" t="s">
        <v>2009</v>
      </c>
      <c r="F288" s="100" t="s">
        <v>1981</v>
      </c>
      <c r="G288" s="103">
        <v>0.7708333333333334</v>
      </c>
      <c r="H288" s="103">
        <v>0.8125</v>
      </c>
      <c r="I288" s="100"/>
      <c r="J288" s="100"/>
      <c r="K288" s="100" t="s">
        <v>2016</v>
      </c>
      <c r="M288" s="55"/>
      <c r="N288" s="55"/>
      <c r="O288" s="55"/>
      <c r="P288" s="55"/>
      <c r="Q288" s="55"/>
      <c r="R288" s="55"/>
      <c r="S288" s="55"/>
      <c r="T288" s="55"/>
      <c r="U288" s="55"/>
      <c r="V288" s="55"/>
      <c r="W288" s="55"/>
    </row>
    <row r="289" ht="15.75" customHeight="1">
      <c r="A289" s="100" t="s">
        <v>1966</v>
      </c>
      <c r="B289" s="100"/>
      <c r="C289" s="100"/>
      <c r="D289" s="100" t="s">
        <v>2018</v>
      </c>
      <c r="E289" s="100" t="s">
        <v>2009</v>
      </c>
      <c r="F289" s="100" t="s">
        <v>1968</v>
      </c>
      <c r="G289" s="103">
        <v>0.7708333333333334</v>
      </c>
      <c r="H289" s="103">
        <v>0.7916666666666666</v>
      </c>
      <c r="I289" s="100"/>
      <c r="J289" s="100"/>
      <c r="K289" s="100"/>
      <c r="L289" s="100"/>
      <c r="M289" s="55"/>
      <c r="N289" s="55"/>
      <c r="O289" s="55"/>
      <c r="P289" s="55"/>
      <c r="Q289" s="55"/>
      <c r="R289" s="55"/>
      <c r="S289" s="55"/>
      <c r="T289" s="55"/>
      <c r="U289" s="55"/>
      <c r="V289" s="55"/>
      <c r="W289" s="55"/>
    </row>
    <row r="290" ht="15.75" customHeight="1">
      <c r="A290" s="100" t="s">
        <v>1985</v>
      </c>
      <c r="B290" s="100"/>
      <c r="C290" s="100"/>
      <c r="D290" s="100" t="s">
        <v>2019</v>
      </c>
      <c r="E290" s="100" t="s">
        <v>2009</v>
      </c>
      <c r="F290" s="100" t="s">
        <v>1971</v>
      </c>
      <c r="G290" s="103">
        <v>0.7708333333333334</v>
      </c>
      <c r="H290" s="103">
        <v>0.8541666666666666</v>
      </c>
      <c r="I290" s="100"/>
      <c r="J290" s="100"/>
      <c r="K290" s="100"/>
      <c r="L290" s="100"/>
      <c r="M290" s="55"/>
      <c r="N290" s="55"/>
      <c r="O290" s="55"/>
      <c r="P290" s="55"/>
      <c r="Q290" s="55"/>
      <c r="R290" s="55"/>
      <c r="S290" s="55"/>
      <c r="T290" s="55"/>
      <c r="U290" s="55"/>
      <c r="V290" s="55"/>
      <c r="W290" s="55"/>
    </row>
    <row r="291" ht="15.75" customHeight="1">
      <c r="A291" s="100" t="s">
        <v>1979</v>
      </c>
      <c r="C291" s="100"/>
      <c r="D291" s="100" t="s">
        <v>2017</v>
      </c>
      <c r="E291" s="100" t="s">
        <v>2009</v>
      </c>
      <c r="F291" s="100" t="s">
        <v>1992</v>
      </c>
      <c r="G291" s="103">
        <v>0.7708333333333334</v>
      </c>
      <c r="H291" s="103">
        <v>0.8125</v>
      </c>
      <c r="I291" s="100"/>
      <c r="J291" s="100"/>
      <c r="K291" s="100"/>
      <c r="L291" s="100"/>
      <c r="M291" s="55"/>
      <c r="N291" s="55"/>
      <c r="O291" s="55"/>
      <c r="P291" s="55"/>
      <c r="Q291" s="55"/>
      <c r="R291" s="55"/>
      <c r="S291" s="55"/>
      <c r="T291" s="55"/>
      <c r="U291" s="55"/>
      <c r="V291" s="55"/>
      <c r="W291" s="55"/>
    </row>
    <row r="292" ht="15.75" customHeight="1">
      <c r="A292" s="100" t="s">
        <v>1979</v>
      </c>
      <c r="C292" s="100"/>
      <c r="D292" s="100" t="s">
        <v>2017</v>
      </c>
      <c r="E292" s="100" t="s">
        <v>2009</v>
      </c>
      <c r="F292" s="100" t="s">
        <v>1981</v>
      </c>
      <c r="G292" s="103">
        <v>0.7708333333333334</v>
      </c>
      <c r="H292" s="103">
        <v>0.8125</v>
      </c>
      <c r="I292" s="100"/>
      <c r="J292" s="100"/>
      <c r="K292" s="100"/>
      <c r="L292" s="100"/>
      <c r="M292" s="55"/>
      <c r="N292" s="55"/>
      <c r="O292" s="55"/>
      <c r="P292" s="55"/>
      <c r="Q292" s="55"/>
      <c r="R292" s="55"/>
      <c r="S292" s="55"/>
      <c r="T292" s="55"/>
      <c r="U292" s="55"/>
      <c r="V292" s="55"/>
      <c r="W292" s="55"/>
    </row>
    <row r="293" ht="15.75" customHeight="1">
      <c r="A293" s="100" t="s">
        <v>1979</v>
      </c>
      <c r="C293" s="100"/>
      <c r="D293" s="100" t="s">
        <v>2017</v>
      </c>
      <c r="E293" s="100" t="s">
        <v>2009</v>
      </c>
      <c r="F293" s="100" t="s">
        <v>1981</v>
      </c>
      <c r="G293" s="103">
        <v>0.7708333333333334</v>
      </c>
      <c r="H293" s="103">
        <v>0.8125</v>
      </c>
      <c r="I293" s="100"/>
      <c r="J293" s="100"/>
      <c r="K293" s="100"/>
      <c r="L293" s="100"/>
      <c r="M293" s="55"/>
      <c r="N293" s="55"/>
      <c r="O293" s="55"/>
      <c r="P293" s="55"/>
      <c r="Q293" s="55"/>
      <c r="R293" s="55"/>
      <c r="S293" s="55"/>
      <c r="T293" s="55"/>
      <c r="U293" s="55"/>
      <c r="V293" s="55"/>
      <c r="W293" s="55"/>
    </row>
    <row r="294" ht="15.75" customHeight="1">
      <c r="A294" s="100" t="s">
        <v>1977</v>
      </c>
      <c r="C294" s="100"/>
      <c r="D294" s="100" t="s">
        <v>2020</v>
      </c>
      <c r="E294" s="100" t="s">
        <v>1235</v>
      </c>
      <c r="F294" s="100" t="s">
        <v>1971</v>
      </c>
      <c r="G294" s="103">
        <v>0.4166666666666667</v>
      </c>
      <c r="H294" s="103">
        <v>0.5416666666666666</v>
      </c>
      <c r="I294" s="100"/>
      <c r="J294" s="100"/>
      <c r="K294" s="100"/>
      <c r="L294" s="100"/>
      <c r="M294" s="55"/>
      <c r="N294" s="55"/>
      <c r="O294" s="55"/>
      <c r="P294" s="55"/>
      <c r="Q294" s="55"/>
      <c r="R294" s="55"/>
      <c r="S294" s="55"/>
      <c r="T294" s="55"/>
      <c r="U294" s="55"/>
      <c r="V294" s="55"/>
      <c r="W294" s="55"/>
    </row>
    <row r="295" ht="15.75" customHeight="1">
      <c r="A295" s="100" t="s">
        <v>1966</v>
      </c>
      <c r="B295" s="100"/>
      <c r="C295" s="100"/>
      <c r="D295" s="100" t="s">
        <v>2021</v>
      </c>
      <c r="E295" s="100" t="s">
        <v>1235</v>
      </c>
      <c r="F295" s="100" t="s">
        <v>1968</v>
      </c>
      <c r="G295" s="103">
        <v>0.4375</v>
      </c>
      <c r="H295" s="103">
        <v>0.4583333333333333</v>
      </c>
      <c r="I295" s="100"/>
      <c r="J295" s="100"/>
      <c r="K295" s="100"/>
      <c r="L295" s="100"/>
      <c r="M295" s="55"/>
      <c r="N295" s="55"/>
      <c r="O295" s="55"/>
      <c r="P295" s="55"/>
      <c r="Q295" s="55"/>
      <c r="R295" s="55"/>
      <c r="S295" s="55"/>
      <c r="T295" s="55"/>
      <c r="U295" s="55"/>
      <c r="V295" s="55"/>
      <c r="W295" s="55"/>
    </row>
    <row r="296" ht="15.75" customHeight="1">
      <c r="A296" s="100" t="s">
        <v>1966</v>
      </c>
      <c r="B296" s="100"/>
      <c r="C296" s="100"/>
      <c r="D296" s="100" t="s">
        <v>2021</v>
      </c>
      <c r="E296" s="100" t="s">
        <v>1235</v>
      </c>
      <c r="F296" s="100" t="s">
        <v>1968</v>
      </c>
      <c r="G296" s="103">
        <v>0.4375</v>
      </c>
      <c r="H296" s="103">
        <v>0.4583333333333333</v>
      </c>
      <c r="I296" s="100"/>
      <c r="J296" s="100"/>
      <c r="K296" s="100"/>
      <c r="L296" s="100"/>
      <c r="M296" s="55"/>
      <c r="N296" s="55"/>
      <c r="O296" s="55"/>
      <c r="P296" s="55"/>
      <c r="Q296" s="55"/>
      <c r="R296" s="55"/>
      <c r="S296" s="55"/>
      <c r="T296" s="55"/>
      <c r="U296" s="55"/>
      <c r="V296" s="55"/>
      <c r="W296" s="55"/>
    </row>
    <row r="297" ht="15.75" customHeight="1">
      <c r="A297" s="100" t="s">
        <v>1966</v>
      </c>
      <c r="B297" s="100"/>
      <c r="C297" s="100"/>
      <c r="D297" s="100" t="s">
        <v>2021</v>
      </c>
      <c r="E297" s="100" t="s">
        <v>1235</v>
      </c>
      <c r="F297" s="100" t="s">
        <v>1968</v>
      </c>
      <c r="G297" s="103">
        <v>0.4375</v>
      </c>
      <c r="H297" s="103">
        <v>0.4583333333333333</v>
      </c>
      <c r="I297" s="100"/>
      <c r="J297" s="100"/>
      <c r="K297" s="100"/>
      <c r="L297" s="100"/>
      <c r="M297" s="55"/>
      <c r="N297" s="55"/>
      <c r="O297" s="55"/>
      <c r="P297" s="55"/>
      <c r="Q297" s="55"/>
      <c r="R297" s="55"/>
      <c r="S297" s="55"/>
      <c r="T297" s="55"/>
      <c r="U297" s="55"/>
      <c r="V297" s="55"/>
      <c r="W297" s="55"/>
    </row>
    <row r="298" ht="15.75" customHeight="1">
      <c r="A298" s="100" t="s">
        <v>1966</v>
      </c>
      <c r="B298" s="100"/>
      <c r="C298" s="100"/>
      <c r="D298" s="100" t="s">
        <v>2021</v>
      </c>
      <c r="E298" s="100" t="s">
        <v>1235</v>
      </c>
      <c r="F298" s="100" t="s">
        <v>1968</v>
      </c>
      <c r="G298" s="103">
        <v>0.4375</v>
      </c>
      <c r="H298" s="103">
        <v>0.4583333333333333</v>
      </c>
      <c r="I298" s="100"/>
      <c r="J298" s="100"/>
      <c r="K298" s="100"/>
      <c r="L298" s="100"/>
      <c r="M298" s="55"/>
      <c r="N298" s="55"/>
      <c r="O298" s="55"/>
      <c r="P298" s="55"/>
      <c r="Q298" s="55"/>
      <c r="R298" s="55"/>
      <c r="S298" s="55"/>
      <c r="T298" s="55"/>
      <c r="U298" s="55"/>
      <c r="V298" s="55"/>
      <c r="W298" s="55"/>
    </row>
    <row r="299" ht="15.75" customHeight="1">
      <c r="A299" s="100" t="s">
        <v>1966</v>
      </c>
      <c r="B299" s="100"/>
      <c r="C299" s="100"/>
      <c r="D299" s="100" t="s">
        <v>2021</v>
      </c>
      <c r="E299" s="100" t="s">
        <v>1235</v>
      </c>
      <c r="F299" s="100" t="s">
        <v>1968</v>
      </c>
      <c r="G299" s="103">
        <v>0.4375</v>
      </c>
      <c r="H299" s="103">
        <v>0.4583333333333333</v>
      </c>
      <c r="I299" s="100"/>
      <c r="J299" s="100"/>
      <c r="K299" s="100"/>
      <c r="L299" s="100"/>
      <c r="M299" s="55"/>
      <c r="N299" s="55"/>
      <c r="O299" s="55"/>
      <c r="P299" s="55"/>
      <c r="Q299" s="55"/>
      <c r="R299" s="55"/>
      <c r="S299" s="55"/>
      <c r="T299" s="55"/>
      <c r="U299" s="55"/>
      <c r="V299" s="55"/>
      <c r="W299" s="55"/>
    </row>
    <row r="300" ht="15.75" customHeight="1">
      <c r="A300" s="100" t="s">
        <v>1966</v>
      </c>
      <c r="B300" s="100"/>
      <c r="C300" s="100"/>
      <c r="D300" s="100" t="s">
        <v>2021</v>
      </c>
      <c r="E300" s="100" t="s">
        <v>1235</v>
      </c>
      <c r="F300" s="100" t="s">
        <v>1968</v>
      </c>
      <c r="G300" s="103">
        <v>0.4375</v>
      </c>
      <c r="H300" s="103">
        <v>0.4583333333333333</v>
      </c>
      <c r="I300" s="100"/>
      <c r="J300" s="100"/>
      <c r="K300" s="100"/>
      <c r="L300" s="100"/>
      <c r="M300" s="55"/>
      <c r="N300" s="55"/>
      <c r="O300" s="55"/>
      <c r="P300" s="55"/>
      <c r="Q300" s="55"/>
      <c r="R300" s="55"/>
      <c r="S300" s="55"/>
      <c r="T300" s="55"/>
      <c r="U300" s="55"/>
      <c r="V300" s="55"/>
      <c r="W300" s="55"/>
    </row>
    <row r="301" ht="15.75" customHeight="1">
      <c r="A301" s="100" t="s">
        <v>1985</v>
      </c>
      <c r="B301" s="100"/>
      <c r="C301" s="100"/>
      <c r="D301" s="100" t="s">
        <v>2022</v>
      </c>
      <c r="E301" s="100" t="s">
        <v>1235</v>
      </c>
      <c r="F301" s="100" t="s">
        <v>1971</v>
      </c>
      <c r="G301" s="103">
        <v>0.5625</v>
      </c>
      <c r="H301" s="103">
        <v>0.6458333333333334</v>
      </c>
      <c r="I301" s="100"/>
      <c r="J301" s="100"/>
      <c r="K301" s="100"/>
      <c r="L301" s="100"/>
      <c r="M301" s="55"/>
      <c r="N301" s="55"/>
      <c r="O301" s="55"/>
      <c r="P301" s="55"/>
      <c r="Q301" s="55"/>
      <c r="R301" s="55"/>
      <c r="S301" s="55"/>
      <c r="T301" s="55"/>
      <c r="U301" s="55"/>
      <c r="V301" s="55"/>
      <c r="W301" s="55"/>
    </row>
    <row r="302" ht="15.75" customHeight="1">
      <c r="A302" s="100" t="s">
        <v>1985</v>
      </c>
      <c r="B302" s="100"/>
      <c r="C302" s="100"/>
      <c r="D302" s="100" t="s">
        <v>2022</v>
      </c>
      <c r="E302" s="100" t="s">
        <v>1235</v>
      </c>
      <c r="F302" s="100" t="s">
        <v>1971</v>
      </c>
      <c r="G302" s="103">
        <v>0.5625</v>
      </c>
      <c r="H302" s="103">
        <v>0.6458333333333334</v>
      </c>
      <c r="I302" s="100"/>
      <c r="J302" s="100"/>
      <c r="K302" s="100"/>
      <c r="L302" s="100"/>
      <c r="M302" s="55"/>
      <c r="N302" s="55"/>
      <c r="O302" s="55"/>
      <c r="P302" s="55"/>
      <c r="Q302" s="55"/>
      <c r="R302" s="55"/>
      <c r="S302" s="55"/>
      <c r="T302" s="55"/>
      <c r="U302" s="55"/>
      <c r="V302" s="55"/>
      <c r="W302" s="55"/>
    </row>
    <row r="303" ht="15.75" customHeight="1">
      <c r="A303" s="100" t="s">
        <v>1970</v>
      </c>
      <c r="C303" s="100"/>
      <c r="D303" s="100" t="s">
        <v>2023</v>
      </c>
      <c r="E303" s="100" t="s">
        <v>1235</v>
      </c>
      <c r="F303" s="100" t="s">
        <v>1971</v>
      </c>
      <c r="G303" s="103">
        <v>0.5833333333333334</v>
      </c>
      <c r="H303" s="103">
        <v>0.625</v>
      </c>
      <c r="I303" s="100"/>
      <c r="J303" s="100"/>
      <c r="K303" s="100" t="s">
        <v>2024</v>
      </c>
      <c r="M303" s="55"/>
      <c r="N303" s="55"/>
      <c r="O303" s="55"/>
      <c r="P303" s="55"/>
      <c r="Q303" s="55"/>
      <c r="R303" s="55"/>
      <c r="S303" s="55"/>
      <c r="T303" s="55"/>
      <c r="U303" s="55"/>
      <c r="V303" s="55"/>
      <c r="W303" s="55"/>
    </row>
    <row r="304" ht="15.75" customHeight="1">
      <c r="A304" s="100" t="s">
        <v>1985</v>
      </c>
      <c r="B304" s="100"/>
      <c r="C304" s="100"/>
      <c r="D304" s="100" t="s">
        <v>2025</v>
      </c>
      <c r="E304" s="100" t="s">
        <v>1235</v>
      </c>
      <c r="F304" s="100" t="s">
        <v>1971</v>
      </c>
      <c r="G304" s="103">
        <v>0.7708333333333334</v>
      </c>
      <c r="H304" s="103">
        <v>0.8541666666666666</v>
      </c>
      <c r="I304" s="100"/>
      <c r="J304" s="100"/>
      <c r="K304" s="100"/>
      <c r="L304" s="100"/>
      <c r="M304" s="55"/>
      <c r="N304" s="55"/>
      <c r="O304" s="55"/>
      <c r="P304" s="55"/>
      <c r="Q304" s="55"/>
      <c r="R304" s="55"/>
      <c r="S304" s="55"/>
      <c r="T304" s="55"/>
      <c r="U304" s="55"/>
      <c r="V304" s="55"/>
      <c r="W304" s="55"/>
    </row>
    <row r="305" ht="15.75" customHeight="1">
      <c r="A305" s="100" t="s">
        <v>1982</v>
      </c>
      <c r="B305" s="100"/>
      <c r="C305" s="100"/>
      <c r="D305" s="100" t="s">
        <v>2026</v>
      </c>
      <c r="E305" s="100" t="s">
        <v>1235</v>
      </c>
      <c r="F305" s="100" t="s">
        <v>1981</v>
      </c>
      <c r="G305" s="103">
        <v>0.7708333333333334</v>
      </c>
      <c r="H305" s="103">
        <v>0.8125</v>
      </c>
      <c r="I305" s="100"/>
      <c r="J305" s="100"/>
      <c r="K305" s="100" t="s">
        <v>2016</v>
      </c>
      <c r="M305" s="55"/>
      <c r="N305" s="55"/>
      <c r="O305" s="55"/>
      <c r="P305" s="55"/>
      <c r="Q305" s="55"/>
      <c r="R305" s="55"/>
      <c r="S305" s="55"/>
      <c r="T305" s="55"/>
      <c r="U305" s="55"/>
      <c r="V305" s="55"/>
      <c r="W305" s="55"/>
    </row>
    <row r="306" ht="15.75" customHeight="1">
      <c r="A306" s="100" t="s">
        <v>1979</v>
      </c>
      <c r="C306" s="100"/>
      <c r="D306" s="100" t="s">
        <v>2026</v>
      </c>
      <c r="E306" s="100" t="s">
        <v>1235</v>
      </c>
      <c r="F306" s="100" t="s">
        <v>1981</v>
      </c>
      <c r="G306" s="103">
        <v>0.7708333333333334</v>
      </c>
      <c r="H306" s="103">
        <v>0.8125</v>
      </c>
      <c r="I306" s="100"/>
      <c r="J306" s="100"/>
      <c r="K306" s="100" t="s">
        <v>1974</v>
      </c>
      <c r="M306" s="55"/>
      <c r="N306" s="55"/>
      <c r="O306" s="55"/>
      <c r="P306" s="55"/>
      <c r="Q306" s="55"/>
      <c r="R306" s="55"/>
      <c r="S306" s="55"/>
      <c r="T306" s="55"/>
      <c r="U306" s="55"/>
      <c r="V306" s="55"/>
      <c r="W306" s="55"/>
    </row>
    <row r="307" ht="15.75" customHeight="1">
      <c r="A307" s="100" t="s">
        <v>1966</v>
      </c>
      <c r="B307" s="100"/>
      <c r="C307" s="100"/>
      <c r="D307" s="100" t="s">
        <v>2027</v>
      </c>
      <c r="E307" s="100" t="s">
        <v>1235</v>
      </c>
      <c r="F307" s="100" t="s">
        <v>1968</v>
      </c>
      <c r="G307" s="103">
        <v>0.7708333333333334</v>
      </c>
      <c r="H307" s="103">
        <v>0.7916666666666666</v>
      </c>
      <c r="I307" s="100"/>
      <c r="J307" s="100"/>
      <c r="K307" s="100"/>
      <c r="L307" s="100"/>
      <c r="M307" s="55"/>
      <c r="N307" s="55"/>
      <c r="O307" s="55"/>
      <c r="P307" s="55"/>
      <c r="Q307" s="55"/>
      <c r="R307" s="55"/>
      <c r="S307" s="55"/>
      <c r="T307" s="55"/>
      <c r="U307" s="55"/>
      <c r="V307" s="55"/>
      <c r="W307" s="55"/>
    </row>
    <row r="308" ht="15.75" customHeight="1">
      <c r="A308" s="100" t="s">
        <v>1982</v>
      </c>
      <c r="B308" s="100"/>
      <c r="C308" s="100"/>
      <c r="D308" s="100" t="s">
        <v>2026</v>
      </c>
      <c r="E308" s="100" t="s">
        <v>1235</v>
      </c>
      <c r="F308" s="100" t="s">
        <v>1981</v>
      </c>
      <c r="G308" s="103">
        <v>0.7708333333333334</v>
      </c>
      <c r="H308" s="103">
        <v>0.8125</v>
      </c>
      <c r="I308" s="100"/>
      <c r="J308" s="100"/>
      <c r="K308" s="100" t="s">
        <v>2016</v>
      </c>
      <c r="M308" s="55"/>
      <c r="N308" s="55"/>
      <c r="O308" s="55"/>
      <c r="P308" s="55"/>
      <c r="Q308" s="55"/>
      <c r="R308" s="55"/>
      <c r="S308" s="55"/>
      <c r="T308" s="55"/>
      <c r="U308" s="55"/>
      <c r="V308" s="55"/>
      <c r="W308" s="55"/>
    </row>
    <row r="309" ht="15.75" customHeight="1">
      <c r="A309" s="100" t="s">
        <v>1972</v>
      </c>
      <c r="B309" s="100"/>
      <c r="C309" s="100"/>
      <c r="D309" s="100" t="s">
        <v>2028</v>
      </c>
      <c r="E309" s="100" t="s">
        <v>1235</v>
      </c>
      <c r="F309" s="100" t="s">
        <v>1971</v>
      </c>
      <c r="G309" s="103">
        <v>0.7708333333333334</v>
      </c>
      <c r="H309" s="103">
        <v>0.8333333333333334</v>
      </c>
      <c r="I309" s="100"/>
      <c r="J309" s="100"/>
      <c r="K309" s="100" t="s">
        <v>2016</v>
      </c>
      <c r="M309" s="55"/>
      <c r="N309" s="55"/>
      <c r="O309" s="55"/>
      <c r="P309" s="55"/>
      <c r="Q309" s="55"/>
      <c r="R309" s="55"/>
      <c r="S309" s="55"/>
      <c r="T309" s="55"/>
      <c r="U309" s="55"/>
      <c r="V309" s="55"/>
      <c r="W309" s="55"/>
    </row>
    <row r="310" ht="15.75" customHeight="1">
      <c r="A310" s="100" t="s">
        <v>1997</v>
      </c>
      <c r="B310" s="100"/>
      <c r="C310" s="100"/>
      <c r="D310" s="100" t="s">
        <v>2029</v>
      </c>
      <c r="E310" s="100" t="s">
        <v>1235</v>
      </c>
      <c r="F310" s="100" t="s">
        <v>1971</v>
      </c>
      <c r="G310" s="103">
        <v>0.7916666666666666</v>
      </c>
      <c r="H310" s="103">
        <v>0.8333333333333334</v>
      </c>
      <c r="I310" s="100"/>
      <c r="J310" s="100"/>
      <c r="K310" s="100" t="s">
        <v>1976</v>
      </c>
      <c r="L310" s="100"/>
      <c r="M310" s="55"/>
      <c r="N310" s="55"/>
      <c r="O310" s="55"/>
      <c r="P310" s="55"/>
      <c r="Q310" s="55"/>
      <c r="R310" s="55"/>
      <c r="S310" s="55"/>
      <c r="T310" s="55"/>
      <c r="U310" s="55"/>
      <c r="V310" s="55"/>
      <c r="W310" s="55"/>
    </row>
    <row r="311" ht="15.75" customHeight="1">
      <c r="A311" s="100" t="s">
        <v>2030</v>
      </c>
      <c r="B311" s="100"/>
      <c r="C311" s="100"/>
      <c r="D311" s="100" t="s">
        <v>2029</v>
      </c>
      <c r="E311" s="100" t="s">
        <v>1235</v>
      </c>
      <c r="F311" s="100" t="s">
        <v>2031</v>
      </c>
      <c r="G311" s="103">
        <v>0.7916666666666666</v>
      </c>
      <c r="H311" s="103">
        <v>0.8333333333333334</v>
      </c>
      <c r="I311" s="100"/>
      <c r="J311" s="100"/>
      <c r="K311" s="100" t="s">
        <v>2016</v>
      </c>
      <c r="M311" s="55"/>
      <c r="N311" s="55"/>
      <c r="O311" s="55"/>
      <c r="P311" s="55"/>
      <c r="Q311" s="55"/>
      <c r="R311" s="55"/>
      <c r="S311" s="55"/>
      <c r="T311" s="55"/>
      <c r="U311" s="55"/>
      <c r="V311" s="55"/>
      <c r="W311" s="55"/>
    </row>
    <row r="312" ht="15.75" customHeight="1">
      <c r="A312" s="100" t="s">
        <v>1966</v>
      </c>
      <c r="B312" s="100"/>
      <c r="C312" s="100"/>
      <c r="D312" s="100" t="s">
        <v>2032</v>
      </c>
      <c r="E312" s="100" t="s">
        <v>1241</v>
      </c>
      <c r="F312" s="100" t="s">
        <v>1968</v>
      </c>
      <c r="G312" s="103">
        <v>0.4375</v>
      </c>
      <c r="H312" s="103">
        <v>0.5</v>
      </c>
      <c r="I312" s="100"/>
      <c r="J312" s="100"/>
      <c r="K312" s="100"/>
      <c r="L312" s="100"/>
      <c r="M312" s="55"/>
      <c r="N312" s="55"/>
      <c r="O312" s="55"/>
      <c r="P312" s="55"/>
      <c r="Q312" s="55"/>
      <c r="R312" s="55"/>
      <c r="S312" s="55"/>
      <c r="T312" s="55"/>
      <c r="U312" s="55"/>
      <c r="V312" s="55"/>
      <c r="W312" s="55"/>
    </row>
    <row r="313" ht="15.75" customHeight="1">
      <c r="A313" s="100" t="s">
        <v>1966</v>
      </c>
      <c r="B313" s="100"/>
      <c r="C313" s="100"/>
      <c r="D313" s="100" t="s">
        <v>2033</v>
      </c>
      <c r="E313" s="100" t="s">
        <v>1241</v>
      </c>
      <c r="F313" s="100" t="s">
        <v>1968</v>
      </c>
      <c r="G313" s="103">
        <v>0.4375</v>
      </c>
      <c r="H313" s="103">
        <v>0.4583333333333333</v>
      </c>
      <c r="I313" s="100"/>
      <c r="J313" s="100"/>
      <c r="K313" s="100"/>
      <c r="L313" s="100"/>
      <c r="M313" s="55"/>
      <c r="N313" s="55"/>
      <c r="O313" s="55"/>
      <c r="P313" s="55"/>
      <c r="Q313" s="55"/>
      <c r="R313" s="55"/>
      <c r="S313" s="55"/>
      <c r="T313" s="55"/>
      <c r="U313" s="55"/>
      <c r="V313" s="55"/>
      <c r="W313" s="55"/>
    </row>
    <row r="314" ht="15.75" customHeight="1">
      <c r="A314" s="100" t="s">
        <v>1966</v>
      </c>
      <c r="B314" s="100"/>
      <c r="C314" s="100"/>
      <c r="D314" s="100" t="s">
        <v>2032</v>
      </c>
      <c r="E314" s="100" t="s">
        <v>1241</v>
      </c>
      <c r="F314" s="100" t="s">
        <v>1968</v>
      </c>
      <c r="G314" s="103">
        <v>0.4375</v>
      </c>
      <c r="H314" s="103">
        <v>0.5</v>
      </c>
      <c r="I314" s="100"/>
      <c r="J314" s="100"/>
      <c r="K314" s="100"/>
      <c r="L314" s="100"/>
      <c r="M314" s="55"/>
      <c r="N314" s="55"/>
      <c r="O314" s="55"/>
      <c r="P314" s="55"/>
      <c r="Q314" s="55"/>
      <c r="R314" s="55"/>
      <c r="S314" s="55"/>
      <c r="T314" s="55"/>
      <c r="U314" s="55"/>
      <c r="V314" s="55"/>
      <c r="W314" s="55"/>
    </row>
    <row r="315" ht="15.75" customHeight="1">
      <c r="A315" s="100" t="s">
        <v>1966</v>
      </c>
      <c r="B315" s="100"/>
      <c r="C315" s="100"/>
      <c r="D315" s="100" t="s">
        <v>2033</v>
      </c>
      <c r="E315" s="100" t="s">
        <v>1241</v>
      </c>
      <c r="F315" s="100" t="s">
        <v>1968</v>
      </c>
      <c r="G315" s="103">
        <v>0.4375</v>
      </c>
      <c r="H315" s="103">
        <v>0.4583333333333333</v>
      </c>
      <c r="I315" s="100"/>
      <c r="J315" s="100"/>
      <c r="K315" s="100"/>
      <c r="L315" s="100"/>
      <c r="M315" s="55"/>
      <c r="N315" s="55"/>
      <c r="O315" s="55"/>
      <c r="P315" s="55"/>
      <c r="Q315" s="55"/>
      <c r="R315" s="55"/>
      <c r="S315" s="55"/>
      <c r="T315" s="55"/>
      <c r="U315" s="55"/>
      <c r="V315" s="55"/>
      <c r="W315" s="55"/>
    </row>
    <row r="316" ht="15.75" customHeight="1">
      <c r="A316" s="100" t="s">
        <v>1970</v>
      </c>
      <c r="C316" s="100"/>
      <c r="D316" s="100" t="s">
        <v>2032</v>
      </c>
      <c r="E316" s="100" t="s">
        <v>1241</v>
      </c>
      <c r="F316" s="100" t="s">
        <v>1971</v>
      </c>
      <c r="G316" s="103">
        <v>0.4375</v>
      </c>
      <c r="H316" s="103">
        <v>0.5</v>
      </c>
      <c r="I316" s="100"/>
      <c r="J316" s="100"/>
      <c r="K316" s="100"/>
      <c r="L316" s="100"/>
      <c r="M316" s="55"/>
      <c r="N316" s="55"/>
      <c r="O316" s="55"/>
      <c r="P316" s="55"/>
      <c r="Q316" s="55"/>
      <c r="R316" s="55"/>
      <c r="S316" s="55"/>
      <c r="T316" s="55"/>
      <c r="U316" s="55"/>
      <c r="V316" s="55"/>
      <c r="W316" s="55"/>
    </row>
    <row r="317" ht="15.75" customHeight="1">
      <c r="A317" s="100" t="s">
        <v>1966</v>
      </c>
      <c r="B317" s="100"/>
      <c r="C317" s="100"/>
      <c r="D317" s="100" t="s">
        <v>2033</v>
      </c>
      <c r="E317" s="100" t="s">
        <v>1241</v>
      </c>
      <c r="F317" s="100" t="s">
        <v>1968</v>
      </c>
      <c r="G317" s="103">
        <v>0.4375</v>
      </c>
      <c r="H317" s="103">
        <v>0.4583333333333333</v>
      </c>
      <c r="I317" s="100"/>
      <c r="J317" s="100"/>
      <c r="K317" s="100"/>
      <c r="L317" s="100"/>
      <c r="M317" s="55"/>
      <c r="N317" s="55"/>
      <c r="O317" s="55"/>
      <c r="P317" s="55"/>
      <c r="Q317" s="55"/>
      <c r="R317" s="55"/>
      <c r="S317" s="55"/>
      <c r="T317" s="55"/>
      <c r="U317" s="55"/>
      <c r="V317" s="55"/>
      <c r="W317" s="55"/>
    </row>
    <row r="318" ht="15.75" customHeight="1">
      <c r="A318" s="100" t="s">
        <v>1966</v>
      </c>
      <c r="B318" s="100"/>
      <c r="C318" s="100"/>
      <c r="D318" s="100" t="s">
        <v>2034</v>
      </c>
      <c r="E318" s="100" t="s">
        <v>1241</v>
      </c>
      <c r="F318" s="100" t="s">
        <v>1968</v>
      </c>
      <c r="G318" s="103">
        <v>0.5833333333333334</v>
      </c>
      <c r="H318" s="103">
        <v>0.6666666666666666</v>
      </c>
      <c r="I318" s="100"/>
      <c r="J318" s="100"/>
      <c r="K318" s="100"/>
      <c r="L318" s="100"/>
      <c r="M318" s="55"/>
      <c r="N318" s="55"/>
      <c r="O318" s="55"/>
      <c r="P318" s="55"/>
      <c r="Q318" s="55"/>
      <c r="R318" s="55"/>
      <c r="S318" s="55"/>
      <c r="T318" s="55"/>
      <c r="U318" s="55"/>
      <c r="V318" s="55"/>
      <c r="W318" s="55"/>
    </row>
    <row r="319" ht="15.75" customHeight="1">
      <c r="A319" s="100" t="s">
        <v>1972</v>
      </c>
      <c r="B319" s="100"/>
      <c r="C319" s="100"/>
      <c r="D319" s="100" t="s">
        <v>2035</v>
      </c>
      <c r="E319" s="100" t="s">
        <v>1241</v>
      </c>
      <c r="F319" s="100" t="s">
        <v>1971</v>
      </c>
      <c r="G319" s="103">
        <v>0.5833333333333334</v>
      </c>
      <c r="H319" s="103">
        <v>0.6458333333333334</v>
      </c>
      <c r="I319" s="100"/>
      <c r="J319" s="100"/>
      <c r="K319" s="100" t="s">
        <v>1976</v>
      </c>
      <c r="L319" s="100"/>
      <c r="M319" s="55"/>
      <c r="N319" s="55"/>
      <c r="O319" s="55"/>
      <c r="P319" s="55"/>
      <c r="Q319" s="55"/>
      <c r="R319" s="55"/>
      <c r="S319" s="55"/>
      <c r="T319" s="55"/>
      <c r="U319" s="55"/>
      <c r="V319" s="55"/>
      <c r="W319" s="55"/>
    </row>
    <row r="320" ht="15.75" customHeight="1">
      <c r="A320" s="100" t="s">
        <v>1977</v>
      </c>
      <c r="C320" s="100"/>
      <c r="D320" s="100" t="s">
        <v>2036</v>
      </c>
      <c r="E320" s="100" t="s">
        <v>1241</v>
      </c>
      <c r="F320" s="100" t="s">
        <v>1971</v>
      </c>
      <c r="G320" s="103">
        <v>0.5833333333333334</v>
      </c>
      <c r="H320" s="103">
        <v>0.625</v>
      </c>
      <c r="I320" s="100"/>
      <c r="J320" s="100"/>
      <c r="K320" s="100"/>
      <c r="L320" s="100"/>
      <c r="M320" s="55"/>
      <c r="N320" s="55"/>
      <c r="O320" s="55"/>
      <c r="P320" s="55"/>
      <c r="Q320" s="55"/>
      <c r="R320" s="55"/>
      <c r="S320" s="55"/>
      <c r="T320" s="55"/>
      <c r="U320" s="55"/>
      <c r="V320" s="55"/>
      <c r="W320" s="55"/>
    </row>
    <row r="321" ht="15.75" customHeight="1">
      <c r="A321" s="100" t="s">
        <v>1979</v>
      </c>
      <c r="C321" s="100"/>
      <c r="D321" s="100" t="s">
        <v>2037</v>
      </c>
      <c r="E321" s="100" t="s">
        <v>1241</v>
      </c>
      <c r="F321" s="100" t="s">
        <v>1981</v>
      </c>
      <c r="G321" s="103">
        <v>0.7708333333333334</v>
      </c>
      <c r="H321" s="103">
        <v>0.8125</v>
      </c>
      <c r="I321" s="100"/>
      <c r="J321" s="100"/>
      <c r="K321" s="100"/>
      <c r="L321" s="100"/>
      <c r="M321" s="55"/>
      <c r="N321" s="55"/>
      <c r="O321" s="55"/>
      <c r="P321" s="55"/>
      <c r="Q321" s="55"/>
      <c r="R321" s="55"/>
      <c r="S321" s="55"/>
      <c r="T321" s="55"/>
      <c r="U321" s="55"/>
      <c r="V321" s="55"/>
      <c r="W321" s="55"/>
    </row>
    <row r="322" ht="15.75" customHeight="1">
      <c r="A322" s="100" t="s">
        <v>1979</v>
      </c>
      <c r="C322" s="100"/>
      <c r="D322" s="100" t="s">
        <v>2037</v>
      </c>
      <c r="E322" s="100" t="s">
        <v>1241</v>
      </c>
      <c r="F322" s="100" t="s">
        <v>1981</v>
      </c>
      <c r="G322" s="103">
        <v>0.7708333333333334</v>
      </c>
      <c r="H322" s="103">
        <v>0.8125</v>
      </c>
      <c r="I322" s="100"/>
      <c r="J322" s="100"/>
      <c r="K322" s="100"/>
      <c r="L322" s="100"/>
      <c r="M322" s="55"/>
      <c r="N322" s="55"/>
      <c r="O322" s="55"/>
      <c r="P322" s="55"/>
      <c r="Q322" s="55"/>
      <c r="R322" s="55"/>
      <c r="S322" s="55"/>
      <c r="T322" s="55"/>
      <c r="U322" s="55"/>
      <c r="V322" s="55"/>
      <c r="W322" s="55"/>
    </row>
    <row r="323" ht="15.75" customHeight="1">
      <c r="A323" s="100" t="s">
        <v>1982</v>
      </c>
      <c r="B323" s="100"/>
      <c r="C323" s="100"/>
      <c r="D323" s="100" t="s">
        <v>2037</v>
      </c>
      <c r="E323" s="100" t="s">
        <v>1241</v>
      </c>
      <c r="F323" s="100" t="s">
        <v>1981</v>
      </c>
      <c r="G323" s="103">
        <v>0.7708333333333334</v>
      </c>
      <c r="H323" s="103">
        <v>0.8125</v>
      </c>
      <c r="I323" s="100"/>
      <c r="J323" s="100"/>
      <c r="K323" s="100" t="s">
        <v>2016</v>
      </c>
      <c r="M323" s="55"/>
      <c r="N323" s="55"/>
      <c r="O323" s="55"/>
      <c r="P323" s="55"/>
      <c r="Q323" s="55"/>
      <c r="R323" s="55"/>
      <c r="S323" s="55"/>
      <c r="T323" s="55"/>
      <c r="U323" s="55"/>
      <c r="V323" s="55"/>
      <c r="W323" s="55"/>
    </row>
    <row r="324" ht="15.75" customHeight="1">
      <c r="A324" s="100" t="s">
        <v>1982</v>
      </c>
      <c r="B324" s="100"/>
      <c r="C324" s="100"/>
      <c r="D324" s="100" t="s">
        <v>2037</v>
      </c>
      <c r="E324" s="100" t="s">
        <v>1241</v>
      </c>
      <c r="F324" s="100" t="s">
        <v>1981</v>
      </c>
      <c r="G324" s="103">
        <v>0.7708333333333334</v>
      </c>
      <c r="H324" s="103">
        <v>0.8125</v>
      </c>
      <c r="I324" s="100"/>
      <c r="J324" s="100"/>
      <c r="K324" s="100" t="s">
        <v>2016</v>
      </c>
      <c r="M324" s="55"/>
      <c r="N324" s="55"/>
      <c r="O324" s="55"/>
      <c r="P324" s="55"/>
      <c r="Q324" s="55"/>
      <c r="R324" s="55"/>
      <c r="S324" s="55"/>
      <c r="T324" s="55"/>
      <c r="U324" s="55"/>
      <c r="V324" s="55"/>
      <c r="W324" s="55"/>
    </row>
    <row r="325" ht="15.75" customHeight="1">
      <c r="A325" s="100" t="s">
        <v>2038</v>
      </c>
      <c r="C325" s="100"/>
      <c r="D325" s="100" t="s">
        <v>2039</v>
      </c>
      <c r="E325" s="100" t="s">
        <v>1241</v>
      </c>
      <c r="F325" s="100" t="s">
        <v>2031</v>
      </c>
      <c r="G325" s="103">
        <v>0.7916666666666666</v>
      </c>
      <c r="H325" s="103">
        <v>0.8333333333333334</v>
      </c>
      <c r="I325" s="100"/>
      <c r="J325" s="100"/>
      <c r="K325" s="100" t="s">
        <v>1999</v>
      </c>
      <c r="M325" s="55"/>
      <c r="N325" s="55"/>
      <c r="O325" s="55"/>
      <c r="P325" s="55"/>
      <c r="Q325" s="55"/>
      <c r="R325" s="55"/>
      <c r="S325" s="55"/>
      <c r="T325" s="55"/>
      <c r="U325" s="55"/>
      <c r="V325" s="55"/>
      <c r="W325" s="55"/>
    </row>
    <row r="326" ht="15.75" customHeight="1">
      <c r="A326" s="100" t="s">
        <v>1997</v>
      </c>
      <c r="B326" s="100"/>
      <c r="C326" s="100"/>
      <c r="D326" s="100" t="s">
        <v>2039</v>
      </c>
      <c r="E326" s="100" t="s">
        <v>1241</v>
      </c>
      <c r="F326" s="100" t="s">
        <v>1971</v>
      </c>
      <c r="G326" s="103">
        <v>0.7916666666666666</v>
      </c>
      <c r="H326" s="103">
        <v>0.8333333333333334</v>
      </c>
      <c r="I326" s="100"/>
      <c r="J326" s="100"/>
      <c r="K326" s="100"/>
      <c r="L326" s="100"/>
      <c r="M326" s="55"/>
      <c r="N326" s="55"/>
      <c r="O326" s="55"/>
      <c r="P326" s="55"/>
      <c r="Q326" s="55"/>
      <c r="R326" s="55"/>
      <c r="S326" s="55"/>
      <c r="T326" s="55"/>
      <c r="U326" s="55"/>
      <c r="V326" s="55"/>
      <c r="W326" s="55"/>
    </row>
    <row r="327" ht="15.75" customHeight="1">
      <c r="A327" s="100" t="s">
        <v>1966</v>
      </c>
      <c r="B327" s="100"/>
      <c r="C327" s="100"/>
      <c r="D327" s="100" t="s">
        <v>2040</v>
      </c>
      <c r="E327" s="100" t="s">
        <v>1244</v>
      </c>
      <c r="F327" s="100" t="s">
        <v>1968</v>
      </c>
      <c r="G327" s="103">
        <v>0.4375</v>
      </c>
      <c r="H327" s="103">
        <v>0.4583333333333333</v>
      </c>
      <c r="I327" s="100"/>
      <c r="J327" s="100"/>
      <c r="K327" s="100"/>
      <c r="L327" s="100"/>
      <c r="M327" s="55"/>
      <c r="N327" s="55"/>
      <c r="O327" s="55"/>
      <c r="P327" s="55"/>
      <c r="Q327" s="55"/>
      <c r="R327" s="55"/>
      <c r="S327" s="55"/>
      <c r="T327" s="55"/>
      <c r="U327" s="55"/>
      <c r="V327" s="55"/>
      <c r="W327" s="55"/>
    </row>
    <row r="328" ht="15.75" customHeight="1">
      <c r="A328" s="100" t="s">
        <v>1966</v>
      </c>
      <c r="B328" s="100"/>
      <c r="C328" s="100"/>
      <c r="D328" s="100" t="s">
        <v>2040</v>
      </c>
      <c r="E328" s="100" t="s">
        <v>1244</v>
      </c>
      <c r="F328" s="100" t="s">
        <v>1968</v>
      </c>
      <c r="G328" s="103">
        <v>0.4375</v>
      </c>
      <c r="H328" s="103">
        <v>0.4583333333333333</v>
      </c>
      <c r="I328" s="100"/>
      <c r="J328" s="100"/>
      <c r="K328" s="100"/>
      <c r="L328" s="100"/>
      <c r="M328" s="55"/>
      <c r="N328" s="55"/>
      <c r="O328" s="55"/>
      <c r="P328" s="55"/>
      <c r="Q328" s="55"/>
      <c r="R328" s="55"/>
      <c r="S328" s="55"/>
      <c r="T328" s="55"/>
      <c r="U328" s="55"/>
      <c r="V328" s="55"/>
      <c r="W328" s="55"/>
    </row>
    <row r="329" ht="15.75" customHeight="1">
      <c r="A329" s="100" t="s">
        <v>1966</v>
      </c>
      <c r="B329" s="100"/>
      <c r="C329" s="100"/>
      <c r="D329" s="100" t="s">
        <v>2040</v>
      </c>
      <c r="E329" s="100" t="s">
        <v>1244</v>
      </c>
      <c r="F329" s="100" t="s">
        <v>1968</v>
      </c>
      <c r="G329" s="103">
        <v>0.4375</v>
      </c>
      <c r="H329" s="103">
        <v>0.4583333333333333</v>
      </c>
      <c r="I329" s="100"/>
      <c r="J329" s="100"/>
      <c r="K329" s="100"/>
      <c r="L329" s="100"/>
      <c r="M329" s="55"/>
      <c r="N329" s="55"/>
      <c r="O329" s="55"/>
      <c r="P329" s="55"/>
      <c r="Q329" s="55"/>
      <c r="R329" s="55"/>
      <c r="S329" s="55"/>
      <c r="T329" s="55"/>
      <c r="U329" s="55"/>
      <c r="V329" s="55"/>
      <c r="W329" s="55"/>
    </row>
    <row r="330" ht="15.75" customHeight="1">
      <c r="A330" s="100" t="s">
        <v>1966</v>
      </c>
      <c r="B330" s="100"/>
      <c r="C330" s="100"/>
      <c r="D330" s="100" t="s">
        <v>2040</v>
      </c>
      <c r="E330" s="100" t="s">
        <v>1244</v>
      </c>
      <c r="F330" s="100" t="s">
        <v>1968</v>
      </c>
      <c r="G330" s="103">
        <v>0.4375</v>
      </c>
      <c r="H330" s="103">
        <v>0.4583333333333333</v>
      </c>
      <c r="I330" s="100"/>
      <c r="J330" s="100"/>
      <c r="K330" s="100"/>
      <c r="L330" s="100"/>
      <c r="M330" s="55"/>
      <c r="N330" s="55"/>
      <c r="O330" s="55"/>
      <c r="P330" s="55"/>
      <c r="Q330" s="55"/>
      <c r="R330" s="55"/>
      <c r="S330" s="55"/>
      <c r="T330" s="55"/>
      <c r="U330" s="55"/>
      <c r="V330" s="55"/>
      <c r="W330" s="55"/>
    </row>
    <row r="331" ht="15.75" customHeight="1">
      <c r="A331" s="100" t="s">
        <v>1966</v>
      </c>
      <c r="B331" s="100"/>
      <c r="C331" s="100"/>
      <c r="D331" s="100" t="s">
        <v>2040</v>
      </c>
      <c r="E331" s="100" t="s">
        <v>1244</v>
      </c>
      <c r="F331" s="100" t="s">
        <v>1968</v>
      </c>
      <c r="G331" s="103">
        <v>0.4375</v>
      </c>
      <c r="H331" s="103">
        <v>0.4583333333333333</v>
      </c>
      <c r="I331" s="100"/>
      <c r="J331" s="100"/>
      <c r="K331" s="100"/>
      <c r="L331" s="100"/>
      <c r="M331" s="55"/>
      <c r="N331" s="55"/>
      <c r="O331" s="55"/>
      <c r="P331" s="55"/>
      <c r="Q331" s="55"/>
      <c r="R331" s="55"/>
      <c r="S331" s="55"/>
      <c r="T331" s="55"/>
      <c r="U331" s="55"/>
      <c r="V331" s="55"/>
      <c r="W331" s="55"/>
    </row>
    <row r="332" ht="15.75" customHeight="1">
      <c r="A332" s="100" t="s">
        <v>1966</v>
      </c>
      <c r="B332" s="100"/>
      <c r="C332" s="100"/>
      <c r="D332" s="100" t="s">
        <v>2040</v>
      </c>
      <c r="E332" s="100" t="s">
        <v>1244</v>
      </c>
      <c r="F332" s="100" t="s">
        <v>1968</v>
      </c>
      <c r="G332" s="103">
        <v>0.4375</v>
      </c>
      <c r="H332" s="103">
        <v>0.4583333333333333</v>
      </c>
      <c r="I332" s="100"/>
      <c r="J332" s="100"/>
      <c r="K332" s="100"/>
      <c r="L332" s="100"/>
      <c r="M332" s="55"/>
      <c r="N332" s="55"/>
      <c r="O332" s="55"/>
      <c r="P332" s="55"/>
      <c r="Q332" s="55"/>
      <c r="R332" s="55"/>
      <c r="S332" s="55"/>
      <c r="T332" s="55"/>
      <c r="U332" s="55"/>
      <c r="V332" s="55"/>
      <c r="W332" s="55"/>
    </row>
    <row r="333" ht="15.75" customHeight="1">
      <c r="A333" s="100" t="s">
        <v>1979</v>
      </c>
      <c r="C333" s="100"/>
      <c r="D333" s="100" t="s">
        <v>2041</v>
      </c>
      <c r="E333" s="100" t="s">
        <v>1244</v>
      </c>
      <c r="F333" s="100" t="s">
        <v>1968</v>
      </c>
      <c r="G333" s="103">
        <v>0.4583333333333333</v>
      </c>
      <c r="H333" s="103">
        <v>0.5</v>
      </c>
      <c r="I333" s="100"/>
      <c r="J333" s="100"/>
      <c r="K333" s="100"/>
      <c r="L333" s="100"/>
      <c r="M333" s="55"/>
      <c r="N333" s="55"/>
      <c r="O333" s="55"/>
      <c r="P333" s="55"/>
      <c r="Q333" s="55"/>
      <c r="R333" s="55"/>
      <c r="S333" s="55"/>
      <c r="T333" s="55"/>
      <c r="U333" s="55"/>
      <c r="V333" s="55"/>
      <c r="W333" s="55"/>
    </row>
    <row r="334" ht="15.75" customHeight="1">
      <c r="A334" s="100" t="s">
        <v>1985</v>
      </c>
      <c r="B334" s="100"/>
      <c r="C334" s="100"/>
      <c r="D334" s="100" t="s">
        <v>2042</v>
      </c>
      <c r="E334" s="100" t="s">
        <v>1244</v>
      </c>
      <c r="F334" s="100" t="s">
        <v>1971</v>
      </c>
      <c r="G334" s="103">
        <v>0.5625</v>
      </c>
      <c r="H334" s="103">
        <v>0.6458333333333334</v>
      </c>
      <c r="I334" s="100"/>
      <c r="J334" s="100"/>
      <c r="K334" s="100"/>
      <c r="L334" s="100"/>
      <c r="M334" s="55"/>
      <c r="N334" s="55"/>
      <c r="O334" s="55"/>
      <c r="P334" s="55"/>
      <c r="Q334" s="55"/>
      <c r="R334" s="55"/>
      <c r="S334" s="55"/>
      <c r="T334" s="55"/>
      <c r="U334" s="55"/>
      <c r="V334" s="55"/>
      <c r="W334" s="55"/>
    </row>
    <row r="335" ht="15.75" customHeight="1">
      <c r="A335" s="100" t="s">
        <v>1985</v>
      </c>
      <c r="B335" s="100"/>
      <c r="C335" s="100"/>
      <c r="D335" s="100" t="s">
        <v>2043</v>
      </c>
      <c r="E335" s="100" t="s">
        <v>1249</v>
      </c>
      <c r="F335" s="100" t="s">
        <v>1971</v>
      </c>
      <c r="G335" s="103">
        <v>0.4166666666666667</v>
      </c>
      <c r="H335" s="103">
        <v>0.5</v>
      </c>
      <c r="I335" s="100"/>
      <c r="J335" s="100"/>
      <c r="K335" s="100"/>
      <c r="L335" s="100"/>
      <c r="M335" s="55"/>
      <c r="N335" s="55"/>
      <c r="O335" s="55"/>
      <c r="P335" s="55"/>
      <c r="Q335" s="55"/>
      <c r="R335" s="55"/>
      <c r="S335" s="55"/>
      <c r="T335" s="55"/>
      <c r="U335" s="55"/>
      <c r="V335" s="55"/>
      <c r="W335" s="55"/>
    </row>
    <row r="336" ht="15.75" customHeight="1">
      <c r="A336" s="100" t="s">
        <v>1966</v>
      </c>
      <c r="B336" s="100"/>
      <c r="C336" s="100"/>
      <c r="D336" s="100" t="s">
        <v>2044</v>
      </c>
      <c r="E336" s="100" t="s">
        <v>1249</v>
      </c>
      <c r="F336" s="100" t="s">
        <v>1968</v>
      </c>
      <c r="G336" s="103">
        <v>0.4375</v>
      </c>
      <c r="H336" s="103">
        <v>0.4583333333333333</v>
      </c>
      <c r="I336" s="100"/>
      <c r="J336" s="100"/>
      <c r="K336" s="100"/>
      <c r="L336" s="100"/>
      <c r="M336" s="55"/>
      <c r="N336" s="55"/>
      <c r="O336" s="55"/>
      <c r="P336" s="55"/>
      <c r="Q336" s="55"/>
      <c r="R336" s="55"/>
      <c r="S336" s="55"/>
      <c r="T336" s="55"/>
      <c r="U336" s="55"/>
      <c r="V336" s="55"/>
      <c r="W336" s="55"/>
    </row>
    <row r="337" ht="15.75" customHeight="1">
      <c r="A337" s="100" t="s">
        <v>1966</v>
      </c>
      <c r="B337" s="100"/>
      <c r="C337" s="100"/>
      <c r="D337" s="100" t="s">
        <v>2044</v>
      </c>
      <c r="E337" s="100" t="s">
        <v>1249</v>
      </c>
      <c r="F337" s="100" t="s">
        <v>1968</v>
      </c>
      <c r="G337" s="103">
        <v>0.4375</v>
      </c>
      <c r="H337" s="103">
        <v>0.4583333333333333</v>
      </c>
      <c r="I337" s="100"/>
      <c r="J337" s="100"/>
      <c r="K337" s="100"/>
      <c r="L337" s="100"/>
      <c r="M337" s="55"/>
      <c r="N337" s="55"/>
      <c r="O337" s="55"/>
      <c r="P337" s="55"/>
      <c r="Q337" s="55"/>
      <c r="R337" s="55"/>
      <c r="S337" s="55"/>
      <c r="T337" s="55"/>
      <c r="U337" s="55"/>
      <c r="V337" s="55"/>
      <c r="W337" s="55"/>
    </row>
    <row r="338" ht="15.75" customHeight="1">
      <c r="A338" s="100" t="s">
        <v>1966</v>
      </c>
      <c r="B338" s="100"/>
      <c r="C338" s="100"/>
      <c r="D338" s="100" t="s">
        <v>2044</v>
      </c>
      <c r="E338" s="100" t="s">
        <v>1249</v>
      </c>
      <c r="F338" s="100" t="s">
        <v>1968</v>
      </c>
      <c r="G338" s="103">
        <v>0.4375</v>
      </c>
      <c r="H338" s="103">
        <v>0.4583333333333333</v>
      </c>
      <c r="I338" s="100"/>
      <c r="J338" s="100"/>
      <c r="K338" s="100"/>
      <c r="L338" s="100"/>
      <c r="M338" s="55"/>
      <c r="N338" s="55"/>
      <c r="O338" s="55"/>
      <c r="P338" s="55"/>
      <c r="Q338" s="55"/>
      <c r="R338" s="55"/>
      <c r="S338" s="55"/>
      <c r="T338" s="55"/>
      <c r="U338" s="55"/>
      <c r="V338" s="55"/>
      <c r="W338" s="55"/>
    </row>
    <row r="339" ht="15.75" customHeight="1">
      <c r="A339" s="100" t="s">
        <v>1966</v>
      </c>
      <c r="B339" s="100"/>
      <c r="C339" s="100"/>
      <c r="D339" s="100" t="s">
        <v>2044</v>
      </c>
      <c r="E339" s="100" t="s">
        <v>1249</v>
      </c>
      <c r="F339" s="100" t="s">
        <v>1968</v>
      </c>
      <c r="G339" s="103">
        <v>0.4375</v>
      </c>
      <c r="H339" s="103">
        <v>0.4583333333333333</v>
      </c>
      <c r="I339" s="100"/>
      <c r="J339" s="100"/>
      <c r="K339" s="100"/>
      <c r="L339" s="100"/>
      <c r="M339" s="55"/>
      <c r="N339" s="55"/>
      <c r="O339" s="55"/>
      <c r="P339" s="55"/>
      <c r="Q339" s="55"/>
      <c r="R339" s="55"/>
      <c r="S339" s="55"/>
      <c r="T339" s="55"/>
      <c r="U339" s="55"/>
      <c r="V339" s="55"/>
      <c r="W339" s="55"/>
    </row>
    <row r="340" ht="15.75" customHeight="1">
      <c r="A340" s="100" t="s">
        <v>1966</v>
      </c>
      <c r="B340" s="100"/>
      <c r="C340" s="100"/>
      <c r="D340" s="100" t="s">
        <v>2044</v>
      </c>
      <c r="E340" s="100" t="s">
        <v>1249</v>
      </c>
      <c r="F340" s="100" t="s">
        <v>1968</v>
      </c>
      <c r="G340" s="103">
        <v>0.4375</v>
      </c>
      <c r="H340" s="103">
        <v>0.4583333333333333</v>
      </c>
      <c r="I340" s="100"/>
      <c r="J340" s="100"/>
      <c r="K340" s="100"/>
      <c r="L340" s="100"/>
      <c r="M340" s="55"/>
      <c r="N340" s="55"/>
      <c r="O340" s="55"/>
      <c r="P340" s="55"/>
      <c r="Q340" s="55"/>
      <c r="R340" s="55"/>
      <c r="S340" s="55"/>
      <c r="T340" s="55"/>
      <c r="U340" s="55"/>
      <c r="V340" s="55"/>
      <c r="W340" s="55"/>
    </row>
    <row r="341" ht="15.75" customHeight="1">
      <c r="A341" s="100" t="s">
        <v>1997</v>
      </c>
      <c r="B341" s="100"/>
      <c r="C341" s="100"/>
      <c r="D341" s="100" t="s">
        <v>2045</v>
      </c>
      <c r="E341" s="100" t="s">
        <v>1249</v>
      </c>
      <c r="F341" s="100" t="s">
        <v>1971</v>
      </c>
      <c r="G341" s="103">
        <v>0.5833333333333334</v>
      </c>
      <c r="H341" s="103">
        <v>0.6458333333333334</v>
      </c>
      <c r="I341" s="100"/>
      <c r="J341" s="100"/>
      <c r="K341" s="100" t="s">
        <v>1976</v>
      </c>
      <c r="L341" s="100"/>
      <c r="M341" s="55"/>
      <c r="N341" s="55"/>
      <c r="O341" s="55"/>
      <c r="P341" s="55"/>
      <c r="Q341" s="55"/>
      <c r="R341" s="55"/>
      <c r="S341" s="55"/>
      <c r="T341" s="55"/>
      <c r="U341" s="55"/>
      <c r="V341" s="55"/>
      <c r="W341" s="55"/>
    </row>
    <row r="342" ht="15.75" customHeight="1">
      <c r="A342" s="100" t="s">
        <v>1970</v>
      </c>
      <c r="C342" s="100"/>
      <c r="D342" s="100" t="s">
        <v>2046</v>
      </c>
      <c r="E342" s="100" t="s">
        <v>1249</v>
      </c>
      <c r="F342" s="100" t="s">
        <v>1981</v>
      </c>
      <c r="G342" s="103">
        <v>0.5833333333333334</v>
      </c>
      <c r="H342" s="103">
        <v>0.625</v>
      </c>
      <c r="I342" s="100"/>
      <c r="J342" s="100"/>
      <c r="K342" s="100" t="s">
        <v>1974</v>
      </c>
      <c r="M342" s="55"/>
      <c r="N342" s="55"/>
      <c r="O342" s="55"/>
      <c r="P342" s="55"/>
      <c r="Q342" s="55"/>
      <c r="R342" s="55"/>
      <c r="S342" s="55"/>
      <c r="T342" s="55"/>
      <c r="U342" s="55"/>
      <c r="V342" s="55"/>
      <c r="W342" s="55"/>
    </row>
    <row r="343" ht="15.75" customHeight="1">
      <c r="A343" s="100" t="s">
        <v>1985</v>
      </c>
      <c r="B343" s="100"/>
      <c r="C343" s="100"/>
      <c r="D343" s="100" t="s">
        <v>2047</v>
      </c>
      <c r="E343" s="100" t="s">
        <v>1249</v>
      </c>
      <c r="F343" s="100" t="s">
        <v>1981</v>
      </c>
      <c r="G343" s="103">
        <v>0.5833333333333334</v>
      </c>
      <c r="H343" s="103">
        <v>0.6666666666666666</v>
      </c>
      <c r="I343" s="100"/>
      <c r="J343" s="100"/>
      <c r="K343" s="100"/>
      <c r="L343" s="100"/>
      <c r="M343" s="55"/>
      <c r="N343" s="55"/>
      <c r="O343" s="55"/>
      <c r="P343" s="55"/>
      <c r="Q343" s="55"/>
      <c r="R343" s="55"/>
      <c r="S343" s="55"/>
      <c r="T343" s="55"/>
      <c r="U343" s="55"/>
      <c r="V343" s="55"/>
      <c r="W343" s="55"/>
    </row>
    <row r="344" ht="15.75" customHeight="1">
      <c r="A344" s="100" t="s">
        <v>1970</v>
      </c>
      <c r="C344" s="100"/>
      <c r="D344" s="100" t="s">
        <v>2046</v>
      </c>
      <c r="E344" s="100" t="s">
        <v>1249</v>
      </c>
      <c r="F344" s="100" t="s">
        <v>1971</v>
      </c>
      <c r="G344" s="103">
        <v>0.5833333333333334</v>
      </c>
      <c r="H344" s="103">
        <v>0.625</v>
      </c>
      <c r="I344" s="100"/>
      <c r="J344" s="100"/>
      <c r="K344" s="100" t="s">
        <v>2016</v>
      </c>
      <c r="M344" s="55"/>
      <c r="N344" s="55"/>
      <c r="O344" s="55"/>
      <c r="P344" s="55"/>
      <c r="Q344" s="55"/>
      <c r="R344" s="55"/>
      <c r="S344" s="55"/>
      <c r="T344" s="55"/>
      <c r="U344" s="55"/>
      <c r="V344" s="55"/>
      <c r="W344" s="55"/>
    </row>
    <row r="345" ht="15.75" customHeight="1">
      <c r="A345" s="100" t="s">
        <v>1979</v>
      </c>
      <c r="C345" s="100"/>
      <c r="D345" s="100" t="s">
        <v>2046</v>
      </c>
      <c r="E345" s="100" t="s">
        <v>1249</v>
      </c>
      <c r="F345" s="100" t="s">
        <v>1981</v>
      </c>
      <c r="G345" s="103">
        <v>0.5833333333333334</v>
      </c>
      <c r="H345" s="103">
        <v>0.625</v>
      </c>
      <c r="I345" s="100"/>
      <c r="J345" s="100"/>
      <c r="K345" s="100"/>
      <c r="L345" s="100"/>
      <c r="M345" s="55"/>
      <c r="N345" s="55"/>
      <c r="O345" s="55"/>
      <c r="P345" s="55"/>
      <c r="Q345" s="55"/>
      <c r="R345" s="55"/>
      <c r="S345" s="55"/>
      <c r="T345" s="55"/>
      <c r="U345" s="55"/>
      <c r="V345" s="55"/>
      <c r="W345" s="55"/>
    </row>
    <row r="346" ht="15.75" customHeight="1">
      <c r="A346" s="100" t="s">
        <v>1979</v>
      </c>
      <c r="C346" s="100"/>
      <c r="D346" s="100" t="s">
        <v>2047</v>
      </c>
      <c r="E346" s="100" t="s">
        <v>1249</v>
      </c>
      <c r="F346" s="100" t="s">
        <v>1992</v>
      </c>
      <c r="G346" s="103">
        <v>0.5833333333333334</v>
      </c>
      <c r="H346" s="103">
        <v>0.6666666666666666</v>
      </c>
      <c r="I346" s="100"/>
      <c r="J346" s="100"/>
      <c r="K346" s="100"/>
      <c r="L346" s="100"/>
      <c r="M346" s="55"/>
      <c r="N346" s="55"/>
      <c r="O346" s="55"/>
      <c r="P346" s="55"/>
      <c r="Q346" s="55"/>
      <c r="R346" s="55"/>
      <c r="S346" s="55"/>
      <c r="T346" s="55"/>
      <c r="U346" s="55"/>
      <c r="V346" s="55"/>
      <c r="W346" s="55"/>
    </row>
    <row r="347" ht="15.75" customHeight="1">
      <c r="A347" s="100" t="s">
        <v>1979</v>
      </c>
      <c r="C347" s="100"/>
      <c r="D347" s="100" t="s">
        <v>2048</v>
      </c>
      <c r="E347" s="100" t="s">
        <v>1994</v>
      </c>
      <c r="F347" s="100" t="s">
        <v>1992</v>
      </c>
      <c r="G347" s="103">
        <v>0.4375</v>
      </c>
      <c r="H347" s="103">
        <v>0.4791666666666667</v>
      </c>
      <c r="I347" s="100"/>
      <c r="J347" s="100"/>
      <c r="K347" s="100"/>
      <c r="L347" s="100"/>
      <c r="M347" s="55"/>
      <c r="N347" s="55"/>
      <c r="O347" s="55"/>
      <c r="P347" s="55"/>
      <c r="Q347" s="55"/>
      <c r="R347" s="55"/>
      <c r="S347" s="55"/>
      <c r="T347" s="55"/>
      <c r="U347" s="55"/>
      <c r="V347" s="55"/>
      <c r="W347" s="55"/>
    </row>
    <row r="348" ht="15.75" customHeight="1">
      <c r="A348" s="100" t="s">
        <v>1997</v>
      </c>
      <c r="B348" s="100"/>
      <c r="C348" s="100"/>
      <c r="D348" s="100" t="s">
        <v>2049</v>
      </c>
      <c r="E348" s="100" t="s">
        <v>1994</v>
      </c>
      <c r="F348" s="100" t="s">
        <v>1971</v>
      </c>
      <c r="G348" s="103">
        <v>0.5833333333333334</v>
      </c>
      <c r="H348" s="103">
        <v>0.625</v>
      </c>
      <c r="I348" s="100"/>
      <c r="J348" s="100"/>
      <c r="K348" s="100" t="s">
        <v>1976</v>
      </c>
      <c r="L348" s="100"/>
      <c r="M348" s="55"/>
      <c r="N348" s="55"/>
      <c r="O348" s="55"/>
      <c r="P348" s="55"/>
      <c r="Q348" s="55"/>
      <c r="R348" s="55"/>
      <c r="S348" s="55"/>
      <c r="T348" s="55"/>
      <c r="U348" s="55"/>
      <c r="V348" s="55"/>
      <c r="W348" s="55"/>
    </row>
    <row r="349" ht="15.75" customHeight="1">
      <c r="A349" s="100" t="s">
        <v>1979</v>
      </c>
      <c r="C349" s="100"/>
      <c r="D349" s="100" t="s">
        <v>2050</v>
      </c>
      <c r="E349" s="100" t="s">
        <v>1994</v>
      </c>
      <c r="F349" s="100" t="s">
        <v>1992</v>
      </c>
      <c r="G349" s="103">
        <v>0.5833333333333334</v>
      </c>
      <c r="H349" s="103">
        <v>0.6666666666666666</v>
      </c>
      <c r="I349" s="100"/>
      <c r="J349" s="100"/>
      <c r="K349" s="100"/>
      <c r="L349" s="100"/>
      <c r="M349" s="55"/>
      <c r="N349" s="55"/>
      <c r="O349" s="55"/>
      <c r="P349" s="55"/>
      <c r="Q349" s="55"/>
      <c r="R349" s="55"/>
      <c r="S349" s="55"/>
      <c r="T349" s="55"/>
      <c r="U349" s="55"/>
      <c r="V349" s="55"/>
      <c r="W349" s="55"/>
    </row>
    <row r="350" ht="15.75" customHeight="1">
      <c r="A350" s="100" t="s">
        <v>1966</v>
      </c>
      <c r="B350" s="100"/>
      <c r="C350" s="100"/>
      <c r="D350" s="100" t="s">
        <v>2051</v>
      </c>
      <c r="E350" s="100" t="s">
        <v>1227</v>
      </c>
      <c r="F350" s="100" t="s">
        <v>1968</v>
      </c>
      <c r="G350" s="103">
        <v>0.4375</v>
      </c>
      <c r="H350" s="103">
        <v>0.4583333333333333</v>
      </c>
      <c r="I350" s="100"/>
      <c r="J350" s="100"/>
      <c r="K350" s="100"/>
      <c r="L350" s="100"/>
      <c r="M350" s="55"/>
      <c r="N350" s="55"/>
      <c r="O350" s="55"/>
      <c r="P350" s="55"/>
      <c r="Q350" s="55"/>
      <c r="R350" s="55"/>
      <c r="S350" s="55"/>
      <c r="T350" s="55"/>
      <c r="U350" s="55"/>
      <c r="V350" s="55"/>
      <c r="W350" s="55"/>
    </row>
    <row r="351" ht="15.75" customHeight="1">
      <c r="A351" s="100" t="s">
        <v>1966</v>
      </c>
      <c r="B351" s="100"/>
      <c r="C351" s="100"/>
      <c r="D351" s="100" t="s">
        <v>2052</v>
      </c>
      <c r="E351" s="100" t="s">
        <v>1227</v>
      </c>
      <c r="F351" s="100" t="s">
        <v>1968</v>
      </c>
      <c r="G351" s="103">
        <v>0.4375</v>
      </c>
      <c r="H351" s="103">
        <v>0.5</v>
      </c>
      <c r="I351" s="100"/>
      <c r="J351" s="100"/>
      <c r="K351" s="100"/>
      <c r="L351" s="100"/>
      <c r="M351" s="55"/>
      <c r="N351" s="55"/>
      <c r="O351" s="55"/>
      <c r="P351" s="55"/>
      <c r="Q351" s="55"/>
      <c r="R351" s="55"/>
      <c r="S351" s="55"/>
      <c r="T351" s="55"/>
      <c r="U351" s="55"/>
      <c r="V351" s="55"/>
      <c r="W351" s="55"/>
    </row>
    <row r="352" ht="15.75" customHeight="1">
      <c r="A352" s="100" t="s">
        <v>1979</v>
      </c>
      <c r="C352" s="100"/>
      <c r="D352" s="100" t="s">
        <v>2053</v>
      </c>
      <c r="E352" s="100" t="s">
        <v>1227</v>
      </c>
      <c r="F352" s="100" t="s">
        <v>1968</v>
      </c>
      <c r="G352" s="103">
        <v>0.4375</v>
      </c>
      <c r="H352" s="103">
        <v>0.4791666666666667</v>
      </c>
      <c r="I352" s="100"/>
      <c r="J352" s="100"/>
      <c r="K352" s="100"/>
      <c r="L352" s="100"/>
      <c r="M352" s="55"/>
      <c r="N352" s="55"/>
      <c r="O352" s="55"/>
      <c r="P352" s="55"/>
      <c r="Q352" s="55"/>
      <c r="R352" s="55"/>
      <c r="S352" s="55"/>
      <c r="T352" s="55"/>
      <c r="U352" s="55"/>
      <c r="V352" s="55"/>
      <c r="W352" s="55"/>
    </row>
    <row r="353" ht="15.75" customHeight="1">
      <c r="A353" s="100" t="s">
        <v>1966</v>
      </c>
      <c r="B353" s="100"/>
      <c r="C353" s="100"/>
      <c r="D353" s="100" t="s">
        <v>2052</v>
      </c>
      <c r="E353" s="100" t="s">
        <v>1227</v>
      </c>
      <c r="F353" s="100" t="s">
        <v>1968</v>
      </c>
      <c r="G353" s="103">
        <v>0.4375</v>
      </c>
      <c r="H353" s="103">
        <v>0.5</v>
      </c>
      <c r="I353" s="100"/>
      <c r="J353" s="100"/>
      <c r="K353" s="100"/>
      <c r="L353" s="100"/>
      <c r="M353" s="55"/>
      <c r="N353" s="55"/>
      <c r="O353" s="55"/>
      <c r="P353" s="55"/>
      <c r="Q353" s="55"/>
      <c r="R353" s="55"/>
      <c r="S353" s="55"/>
      <c r="T353" s="55"/>
      <c r="U353" s="55"/>
      <c r="V353" s="55"/>
      <c r="W353" s="55"/>
    </row>
    <row r="354" ht="15.75" customHeight="1">
      <c r="A354" s="100" t="s">
        <v>1966</v>
      </c>
      <c r="B354" s="100"/>
      <c r="C354" s="100"/>
      <c r="D354" s="100" t="s">
        <v>2051</v>
      </c>
      <c r="E354" s="100" t="s">
        <v>1227</v>
      </c>
      <c r="F354" s="100" t="s">
        <v>1968</v>
      </c>
      <c r="G354" s="103">
        <v>0.4375</v>
      </c>
      <c r="H354" s="103">
        <v>0.4583333333333333</v>
      </c>
      <c r="I354" s="100"/>
      <c r="J354" s="100"/>
      <c r="K354" s="100"/>
      <c r="L354" s="100"/>
      <c r="M354" s="55"/>
      <c r="N354" s="55"/>
      <c r="O354" s="55"/>
      <c r="P354" s="55"/>
      <c r="Q354" s="55"/>
      <c r="R354" s="55"/>
      <c r="S354" s="55"/>
      <c r="T354" s="55"/>
      <c r="U354" s="55"/>
      <c r="V354" s="55"/>
      <c r="W354" s="55"/>
    </row>
    <row r="355" ht="15.75" customHeight="1">
      <c r="A355" s="100" t="s">
        <v>1970</v>
      </c>
      <c r="C355" s="100"/>
      <c r="D355" s="100" t="s">
        <v>2054</v>
      </c>
      <c r="E355" s="100" t="s">
        <v>1227</v>
      </c>
      <c r="F355" s="100" t="s">
        <v>1971</v>
      </c>
      <c r="G355" s="103">
        <v>0.46875</v>
      </c>
      <c r="H355" s="103">
        <v>0.5</v>
      </c>
      <c r="I355" s="100"/>
      <c r="J355" s="100"/>
      <c r="K355" s="100" t="s">
        <v>1974</v>
      </c>
      <c r="M355" s="55"/>
      <c r="N355" s="55"/>
      <c r="O355" s="55"/>
      <c r="P355" s="55"/>
      <c r="Q355" s="55"/>
      <c r="R355" s="55"/>
      <c r="S355" s="55"/>
      <c r="T355" s="55"/>
      <c r="U355" s="55"/>
      <c r="V355" s="55"/>
      <c r="W355" s="55"/>
    </row>
    <row r="356" ht="15.75" customHeight="1">
      <c r="A356" s="100" t="s">
        <v>1966</v>
      </c>
      <c r="B356" s="100"/>
      <c r="C356" s="100"/>
      <c r="D356" s="100" t="s">
        <v>2055</v>
      </c>
      <c r="E356" s="100" t="s">
        <v>1227</v>
      </c>
      <c r="F356" s="100" t="s">
        <v>1968</v>
      </c>
      <c r="G356" s="103">
        <v>0.5833333333333334</v>
      </c>
      <c r="H356" s="103">
        <v>0.6666666666666666</v>
      </c>
      <c r="I356" s="100"/>
      <c r="J356" s="100"/>
      <c r="K356" s="100"/>
      <c r="L356" s="100"/>
      <c r="M356" s="55"/>
      <c r="N356" s="55"/>
      <c r="O356" s="55"/>
      <c r="P356" s="55"/>
      <c r="Q356" s="55"/>
      <c r="R356" s="55"/>
      <c r="S356" s="55"/>
      <c r="T356" s="55"/>
      <c r="U356" s="55"/>
      <c r="V356" s="55"/>
      <c r="W356" s="55"/>
    </row>
    <row r="357" ht="15.75" customHeight="1">
      <c r="A357" s="100" t="s">
        <v>1966</v>
      </c>
      <c r="B357" s="100"/>
      <c r="C357" s="100"/>
      <c r="D357" s="100" t="s">
        <v>2056</v>
      </c>
      <c r="E357" s="100" t="s">
        <v>1227</v>
      </c>
      <c r="F357" s="100" t="s">
        <v>1968</v>
      </c>
      <c r="G357" s="103">
        <v>0.5833333333333334</v>
      </c>
      <c r="H357" s="103">
        <v>0.6458333333333334</v>
      </c>
      <c r="I357" s="100"/>
      <c r="J357" s="100"/>
      <c r="K357" s="100"/>
      <c r="L357" s="100"/>
      <c r="M357" s="55"/>
      <c r="N357" s="55"/>
      <c r="O357" s="55"/>
      <c r="P357" s="55"/>
      <c r="Q357" s="55"/>
      <c r="R357" s="55"/>
      <c r="S357" s="55"/>
      <c r="T357" s="55"/>
      <c r="U357" s="55"/>
      <c r="V357" s="55"/>
      <c r="W357" s="55"/>
    </row>
    <row r="358" ht="15.75" customHeight="1">
      <c r="A358" s="100" t="s">
        <v>1966</v>
      </c>
      <c r="B358" s="100"/>
      <c r="C358" s="100"/>
      <c r="D358" s="100" t="s">
        <v>2057</v>
      </c>
      <c r="E358" s="100" t="s">
        <v>1227</v>
      </c>
      <c r="F358" s="100" t="s">
        <v>1968</v>
      </c>
      <c r="G358" s="103">
        <v>0.7708333333333334</v>
      </c>
      <c r="H358" s="103">
        <v>0.7916666666666666</v>
      </c>
      <c r="I358" s="100"/>
      <c r="J358" s="100"/>
      <c r="K358" s="100"/>
      <c r="L358" s="100"/>
      <c r="M358" s="55"/>
      <c r="N358" s="55"/>
      <c r="O358" s="55"/>
      <c r="P358" s="55"/>
      <c r="Q358" s="55"/>
      <c r="R358" s="55"/>
      <c r="S358" s="55"/>
      <c r="T358" s="55"/>
      <c r="U358" s="55"/>
      <c r="V358" s="55"/>
      <c r="W358" s="55"/>
    </row>
    <row r="359" ht="15.75" customHeight="1">
      <c r="A359" s="100" t="s">
        <v>1979</v>
      </c>
      <c r="C359" s="100"/>
      <c r="D359" s="100" t="s">
        <v>2058</v>
      </c>
      <c r="E359" s="100" t="s">
        <v>1227</v>
      </c>
      <c r="F359" s="100" t="s">
        <v>1981</v>
      </c>
      <c r="G359" s="103">
        <v>0.7708333333333334</v>
      </c>
      <c r="H359" s="103">
        <v>0.8125</v>
      </c>
      <c r="I359" s="100"/>
      <c r="J359" s="100"/>
      <c r="K359" s="100"/>
      <c r="L359" s="100"/>
      <c r="M359" s="55"/>
      <c r="N359" s="55"/>
      <c r="O359" s="55"/>
      <c r="P359" s="55"/>
      <c r="Q359" s="55"/>
      <c r="R359" s="55"/>
      <c r="S359" s="55"/>
      <c r="T359" s="55"/>
      <c r="U359" s="55"/>
      <c r="V359" s="55"/>
      <c r="W359" s="55"/>
    </row>
    <row r="360" ht="15.75" customHeight="1">
      <c r="A360" s="100" t="s">
        <v>1966</v>
      </c>
      <c r="B360" s="100"/>
      <c r="C360" s="100"/>
      <c r="D360" s="100" t="s">
        <v>2057</v>
      </c>
      <c r="E360" s="100" t="s">
        <v>1227</v>
      </c>
      <c r="F360" s="100" t="s">
        <v>1968</v>
      </c>
      <c r="G360" s="103">
        <v>0.7708333333333334</v>
      </c>
      <c r="H360" s="103">
        <v>0.7916666666666666</v>
      </c>
      <c r="I360" s="100"/>
      <c r="J360" s="100"/>
      <c r="K360" s="100"/>
      <c r="L360" s="100"/>
      <c r="M360" s="55"/>
      <c r="N360" s="55"/>
      <c r="O360" s="55"/>
      <c r="P360" s="55"/>
      <c r="Q360" s="55"/>
      <c r="R360" s="55"/>
      <c r="S360" s="55"/>
      <c r="T360" s="55"/>
      <c r="U360" s="55"/>
      <c r="V360" s="55"/>
      <c r="W360" s="55"/>
    </row>
    <row r="361" ht="15.75" customHeight="1">
      <c r="A361" s="100" t="s">
        <v>1977</v>
      </c>
      <c r="C361" s="100"/>
      <c r="D361" s="100" t="s">
        <v>2058</v>
      </c>
      <c r="E361" s="100" t="s">
        <v>1227</v>
      </c>
      <c r="F361" s="100" t="s">
        <v>1971</v>
      </c>
      <c r="G361" s="103">
        <v>0.7708333333333334</v>
      </c>
      <c r="H361" s="103">
        <v>0.8125</v>
      </c>
      <c r="I361" s="100"/>
      <c r="J361" s="100"/>
      <c r="K361" s="100"/>
      <c r="L361" s="100"/>
      <c r="M361" s="55"/>
      <c r="N361" s="55"/>
      <c r="O361" s="55"/>
      <c r="P361" s="55"/>
      <c r="Q361" s="55"/>
      <c r="R361" s="55"/>
      <c r="S361" s="55"/>
      <c r="T361" s="55"/>
      <c r="U361" s="55"/>
      <c r="V361" s="55"/>
      <c r="W361" s="55"/>
    </row>
    <row r="362" ht="15.75" customHeight="1">
      <c r="A362" s="100" t="s">
        <v>2059</v>
      </c>
      <c r="B362" s="100"/>
      <c r="C362" s="100"/>
      <c r="D362" s="100" t="s">
        <v>2060</v>
      </c>
      <c r="E362" s="100" t="s">
        <v>1227</v>
      </c>
      <c r="F362" s="100" t="s">
        <v>1971</v>
      </c>
      <c r="G362" s="103">
        <v>0.7916666666666666</v>
      </c>
      <c r="H362" s="103">
        <v>0.8541666666666666</v>
      </c>
      <c r="I362" s="100"/>
      <c r="J362" s="100"/>
      <c r="K362" s="100" t="s">
        <v>1976</v>
      </c>
      <c r="L362" s="100"/>
      <c r="M362" s="55"/>
      <c r="N362" s="55"/>
      <c r="O362" s="55"/>
      <c r="P362" s="55"/>
      <c r="Q362" s="55"/>
      <c r="R362" s="55"/>
      <c r="S362" s="55"/>
      <c r="T362" s="55"/>
      <c r="U362" s="55"/>
      <c r="V362" s="55"/>
      <c r="W362" s="55"/>
    </row>
    <row r="363" ht="15.75" customHeight="1">
      <c r="A363" s="100" t="s">
        <v>1997</v>
      </c>
      <c r="B363" s="100"/>
      <c r="C363" s="100"/>
      <c r="D363" s="100" t="s">
        <v>2061</v>
      </c>
      <c r="E363" s="100" t="s">
        <v>1227</v>
      </c>
      <c r="F363" s="100" t="s">
        <v>1971</v>
      </c>
      <c r="G363" s="103">
        <v>0.7916666666666666</v>
      </c>
      <c r="H363" s="103">
        <v>0.8333333333333334</v>
      </c>
      <c r="I363" s="100"/>
      <c r="J363" s="100"/>
      <c r="K363" s="100" t="s">
        <v>1976</v>
      </c>
      <c r="L363" s="100"/>
      <c r="M363" s="55"/>
      <c r="N363" s="55"/>
      <c r="O363" s="55"/>
      <c r="P363" s="55"/>
      <c r="Q363" s="55"/>
      <c r="R363" s="55"/>
      <c r="S363" s="55"/>
      <c r="T363" s="55"/>
      <c r="U363" s="55"/>
      <c r="V363" s="55"/>
      <c r="W363" s="55"/>
    </row>
    <row r="364" ht="15.75" customHeight="1">
      <c r="A364" s="100" t="s">
        <v>1966</v>
      </c>
      <c r="B364" s="100"/>
      <c r="C364" s="100"/>
      <c r="D364" s="100" t="s">
        <v>2062</v>
      </c>
      <c r="E364" s="100" t="s">
        <v>2009</v>
      </c>
      <c r="F364" s="100" t="s">
        <v>1968</v>
      </c>
      <c r="G364" s="103">
        <v>0.4375</v>
      </c>
      <c r="H364" s="103">
        <v>0.5</v>
      </c>
      <c r="I364" s="100"/>
      <c r="J364" s="100"/>
      <c r="K364" s="100"/>
      <c r="L364" s="100"/>
      <c r="M364" s="55"/>
      <c r="N364" s="55"/>
      <c r="O364" s="55"/>
      <c r="P364" s="55"/>
      <c r="Q364" s="55"/>
      <c r="R364" s="55"/>
      <c r="S364" s="55"/>
      <c r="T364" s="55"/>
      <c r="U364" s="55"/>
      <c r="V364" s="55"/>
      <c r="W364" s="55"/>
    </row>
    <row r="365" ht="15.75" customHeight="1">
      <c r="A365" s="100" t="s">
        <v>1966</v>
      </c>
      <c r="B365" s="100"/>
      <c r="C365" s="100"/>
      <c r="D365" s="100" t="s">
        <v>2063</v>
      </c>
      <c r="E365" s="100" t="s">
        <v>2009</v>
      </c>
      <c r="F365" s="100" t="s">
        <v>1968</v>
      </c>
      <c r="G365" s="103">
        <v>0.4375</v>
      </c>
      <c r="H365" s="103">
        <v>0.4583333333333333</v>
      </c>
      <c r="I365" s="100"/>
      <c r="J365" s="100"/>
      <c r="K365" s="100"/>
      <c r="L365" s="100"/>
      <c r="M365" s="55"/>
      <c r="N365" s="55"/>
      <c r="O365" s="55"/>
      <c r="P365" s="55"/>
      <c r="Q365" s="55"/>
      <c r="R365" s="55"/>
      <c r="S365" s="55"/>
      <c r="T365" s="55"/>
      <c r="U365" s="55"/>
      <c r="V365" s="55"/>
      <c r="W365" s="55"/>
    </row>
    <row r="366" ht="15.75" customHeight="1">
      <c r="A366" s="100" t="s">
        <v>1979</v>
      </c>
      <c r="C366" s="100"/>
      <c r="D366" s="100" t="s">
        <v>2064</v>
      </c>
      <c r="E366" s="100" t="s">
        <v>2009</v>
      </c>
      <c r="F366" s="100" t="s">
        <v>1968</v>
      </c>
      <c r="G366" s="103">
        <v>0.4375</v>
      </c>
      <c r="H366" s="103">
        <v>0.4791666666666667</v>
      </c>
      <c r="I366" s="100"/>
      <c r="J366" s="100"/>
      <c r="K366" s="100"/>
      <c r="L366" s="100"/>
      <c r="M366" s="55"/>
      <c r="N366" s="55"/>
      <c r="O366" s="55"/>
      <c r="P366" s="55"/>
      <c r="Q366" s="55"/>
      <c r="R366" s="55"/>
      <c r="S366" s="55"/>
      <c r="T366" s="55"/>
      <c r="U366" s="55"/>
      <c r="V366" s="55"/>
      <c r="W366" s="55"/>
    </row>
    <row r="367" ht="15.75" customHeight="1">
      <c r="A367" s="100" t="s">
        <v>1966</v>
      </c>
      <c r="B367" s="100"/>
      <c r="C367" s="100"/>
      <c r="D367" s="100" t="s">
        <v>2063</v>
      </c>
      <c r="E367" s="100" t="s">
        <v>2009</v>
      </c>
      <c r="F367" s="100" t="s">
        <v>1968</v>
      </c>
      <c r="G367" s="103">
        <v>0.4375</v>
      </c>
      <c r="H367" s="103">
        <v>0.4583333333333333</v>
      </c>
      <c r="I367" s="100"/>
      <c r="J367" s="100"/>
      <c r="K367" s="100"/>
      <c r="L367" s="100"/>
      <c r="M367" s="55"/>
      <c r="N367" s="55"/>
      <c r="O367" s="55"/>
      <c r="P367" s="55"/>
      <c r="Q367" s="55"/>
      <c r="R367" s="55"/>
      <c r="S367" s="55"/>
      <c r="T367" s="55"/>
      <c r="U367" s="55"/>
      <c r="V367" s="55"/>
      <c r="W367" s="55"/>
    </row>
    <row r="368" ht="15.75" customHeight="1">
      <c r="A368" s="100" t="s">
        <v>1979</v>
      </c>
      <c r="C368" s="100"/>
      <c r="D368" s="100" t="s">
        <v>2065</v>
      </c>
      <c r="E368" s="100" t="s">
        <v>2009</v>
      </c>
      <c r="F368" s="100" t="s">
        <v>1968</v>
      </c>
      <c r="G368" s="103">
        <v>0.4583333333333333</v>
      </c>
      <c r="H368" s="103">
        <v>0.5</v>
      </c>
      <c r="I368" s="100"/>
      <c r="J368" s="100"/>
      <c r="K368" s="100"/>
      <c r="L368" s="100"/>
      <c r="M368" s="55"/>
      <c r="N368" s="55"/>
      <c r="O368" s="55"/>
      <c r="P368" s="55"/>
      <c r="Q368" s="55"/>
      <c r="R368" s="55"/>
      <c r="S368" s="55"/>
      <c r="T368" s="55"/>
      <c r="U368" s="55"/>
      <c r="V368" s="55"/>
      <c r="W368" s="55"/>
    </row>
    <row r="369" ht="15.75" customHeight="1">
      <c r="A369" s="100" t="s">
        <v>1966</v>
      </c>
      <c r="B369" s="100"/>
      <c r="C369" s="100"/>
      <c r="D369" s="100" t="s">
        <v>2066</v>
      </c>
      <c r="E369" s="100" t="s">
        <v>2009</v>
      </c>
      <c r="F369" s="100" t="s">
        <v>1968</v>
      </c>
      <c r="G369" s="103">
        <v>0.4791666666666667</v>
      </c>
      <c r="H369" s="103">
        <v>0.5208333333333334</v>
      </c>
      <c r="I369" s="100"/>
      <c r="J369" s="100"/>
      <c r="K369" s="100"/>
      <c r="L369" s="100"/>
      <c r="M369" s="55"/>
      <c r="N369" s="55"/>
      <c r="O369" s="55"/>
      <c r="P369" s="55"/>
      <c r="Q369" s="55"/>
      <c r="R369" s="55"/>
      <c r="S369" s="55"/>
      <c r="T369" s="55"/>
      <c r="U369" s="55"/>
      <c r="V369" s="55"/>
      <c r="W369" s="55"/>
    </row>
    <row r="370" ht="15.75" customHeight="1">
      <c r="A370" s="100" t="s">
        <v>1985</v>
      </c>
      <c r="B370" s="100"/>
      <c r="C370" s="100"/>
      <c r="D370" s="100" t="s">
        <v>2067</v>
      </c>
      <c r="E370" s="100" t="s">
        <v>2009</v>
      </c>
      <c r="F370" s="100" t="s">
        <v>1971</v>
      </c>
      <c r="G370" s="103">
        <v>0.5625</v>
      </c>
      <c r="H370" s="103">
        <v>0.6458333333333334</v>
      </c>
      <c r="I370" s="100"/>
      <c r="J370" s="100"/>
      <c r="K370" s="100"/>
      <c r="L370" s="100"/>
      <c r="M370" s="55"/>
      <c r="N370" s="55"/>
      <c r="O370" s="55"/>
      <c r="P370" s="55"/>
      <c r="Q370" s="55"/>
      <c r="R370" s="55"/>
      <c r="S370" s="55"/>
      <c r="T370" s="55"/>
      <c r="U370" s="55"/>
      <c r="V370" s="55"/>
      <c r="W370" s="55"/>
    </row>
    <row r="371" ht="15.75" customHeight="1">
      <c r="A371" s="100" t="s">
        <v>1982</v>
      </c>
      <c r="B371" s="100"/>
      <c r="C371" s="100"/>
      <c r="D371" s="100" t="s">
        <v>2068</v>
      </c>
      <c r="E371" s="100" t="s">
        <v>2009</v>
      </c>
      <c r="F371" s="100" t="s">
        <v>1971</v>
      </c>
      <c r="G371" s="103">
        <v>0.5833333333333334</v>
      </c>
      <c r="H371" s="103">
        <v>0.625</v>
      </c>
      <c r="I371" s="100"/>
      <c r="J371" s="100"/>
      <c r="K371" s="100" t="s">
        <v>1976</v>
      </c>
      <c r="L371" s="100"/>
      <c r="M371" s="55"/>
      <c r="N371" s="55"/>
      <c r="O371" s="55"/>
      <c r="P371" s="55"/>
      <c r="Q371" s="55"/>
      <c r="R371" s="55"/>
      <c r="S371" s="55"/>
      <c r="T371" s="55"/>
      <c r="U371" s="55"/>
      <c r="V371" s="55"/>
      <c r="W371" s="55"/>
    </row>
    <row r="372" ht="15.75" customHeight="1">
      <c r="A372" s="100" t="s">
        <v>1970</v>
      </c>
      <c r="C372" s="100"/>
      <c r="D372" s="100" t="s">
        <v>2068</v>
      </c>
      <c r="E372" s="100" t="s">
        <v>2009</v>
      </c>
      <c r="F372" s="100" t="s">
        <v>1971</v>
      </c>
      <c r="G372" s="103">
        <v>0.5833333333333334</v>
      </c>
      <c r="H372" s="103">
        <v>0.625</v>
      </c>
      <c r="I372" s="100"/>
      <c r="J372" s="100"/>
      <c r="K372" s="100" t="s">
        <v>1976</v>
      </c>
      <c r="L372" s="100"/>
      <c r="M372" s="55"/>
      <c r="N372" s="55"/>
      <c r="O372" s="55"/>
      <c r="P372" s="55"/>
      <c r="Q372" s="55"/>
      <c r="R372" s="55"/>
      <c r="S372" s="55"/>
      <c r="T372" s="55"/>
      <c r="U372" s="55"/>
      <c r="V372" s="55"/>
      <c r="W372" s="55"/>
    </row>
    <row r="373" ht="15.75" customHeight="1">
      <c r="A373" s="100" t="s">
        <v>1970</v>
      </c>
      <c r="C373" s="100"/>
      <c r="D373" s="100" t="s">
        <v>2068</v>
      </c>
      <c r="E373" s="100" t="s">
        <v>2009</v>
      </c>
      <c r="F373" s="100" t="s">
        <v>1971</v>
      </c>
      <c r="G373" s="103">
        <v>0.5833333333333334</v>
      </c>
      <c r="H373" s="103">
        <v>0.625</v>
      </c>
      <c r="I373" s="100"/>
      <c r="J373" s="100"/>
      <c r="K373" s="100" t="s">
        <v>2016</v>
      </c>
      <c r="M373" s="55"/>
      <c r="N373" s="55"/>
      <c r="O373" s="55"/>
      <c r="P373" s="55"/>
      <c r="Q373" s="55"/>
      <c r="R373" s="55"/>
      <c r="S373" s="55"/>
      <c r="T373" s="55"/>
      <c r="U373" s="55"/>
      <c r="V373" s="55"/>
      <c r="W373" s="55"/>
    </row>
    <row r="374" ht="15.75" customHeight="1">
      <c r="A374" s="100" t="s">
        <v>1966</v>
      </c>
      <c r="B374" s="100"/>
      <c r="C374" s="100"/>
      <c r="D374" s="100" t="s">
        <v>2069</v>
      </c>
      <c r="E374" s="100" t="s">
        <v>2009</v>
      </c>
      <c r="F374" s="100" t="s">
        <v>1968</v>
      </c>
      <c r="G374" s="103">
        <v>0.7708333333333334</v>
      </c>
      <c r="H374" s="103">
        <v>0.7916666666666666</v>
      </c>
      <c r="I374" s="100"/>
      <c r="J374" s="100"/>
      <c r="K374" s="100"/>
      <c r="L374" s="100"/>
      <c r="M374" s="55"/>
      <c r="N374" s="55"/>
      <c r="O374" s="55"/>
      <c r="P374" s="55"/>
      <c r="Q374" s="55"/>
      <c r="R374" s="55"/>
      <c r="S374" s="55"/>
      <c r="T374" s="55"/>
      <c r="U374" s="55"/>
      <c r="V374" s="55"/>
      <c r="W374" s="55"/>
    </row>
    <row r="375" ht="15.75" customHeight="1">
      <c r="A375" s="100" t="s">
        <v>1985</v>
      </c>
      <c r="B375" s="100"/>
      <c r="C375" s="100"/>
      <c r="D375" s="100" t="s">
        <v>2070</v>
      </c>
      <c r="E375" s="100" t="s">
        <v>2009</v>
      </c>
      <c r="F375" s="100" t="s">
        <v>1971</v>
      </c>
      <c r="G375" s="103">
        <v>0.7708333333333334</v>
      </c>
      <c r="H375" s="103">
        <v>0.8541666666666666</v>
      </c>
      <c r="I375" s="100"/>
      <c r="J375" s="100"/>
      <c r="K375" s="100"/>
      <c r="L375" s="100"/>
      <c r="M375" s="55"/>
      <c r="N375" s="55"/>
      <c r="O375" s="55"/>
      <c r="P375" s="55"/>
      <c r="Q375" s="55"/>
      <c r="R375" s="55"/>
      <c r="S375" s="55"/>
      <c r="T375" s="55"/>
      <c r="U375" s="55"/>
      <c r="V375" s="55"/>
      <c r="W375" s="55"/>
    </row>
    <row r="376" ht="15.75" customHeight="1">
      <c r="A376" s="100" t="s">
        <v>1979</v>
      </c>
      <c r="C376" s="100"/>
      <c r="D376" s="100" t="s">
        <v>2071</v>
      </c>
      <c r="E376" s="100" t="s">
        <v>2009</v>
      </c>
      <c r="F376" s="100" t="s">
        <v>1992</v>
      </c>
      <c r="G376" s="103">
        <v>0.7708333333333334</v>
      </c>
      <c r="H376" s="103">
        <v>0.8125</v>
      </c>
      <c r="I376" s="100"/>
      <c r="J376" s="100"/>
      <c r="K376" s="100"/>
      <c r="L376" s="100"/>
      <c r="M376" s="55"/>
      <c r="N376" s="55"/>
      <c r="O376" s="55"/>
      <c r="P376" s="55"/>
      <c r="Q376" s="55"/>
      <c r="R376" s="55"/>
      <c r="S376" s="55"/>
      <c r="T376" s="55"/>
      <c r="U376" s="55"/>
      <c r="V376" s="55"/>
      <c r="W376" s="55"/>
    </row>
    <row r="377" ht="15.75" customHeight="1">
      <c r="A377" s="100" t="s">
        <v>1979</v>
      </c>
      <c r="C377" s="100"/>
      <c r="D377" s="100" t="s">
        <v>2071</v>
      </c>
      <c r="E377" s="100" t="s">
        <v>2009</v>
      </c>
      <c r="F377" s="100" t="s">
        <v>1981</v>
      </c>
      <c r="G377" s="103">
        <v>0.7708333333333334</v>
      </c>
      <c r="H377" s="103">
        <v>0.8125</v>
      </c>
      <c r="I377" s="100"/>
      <c r="J377" s="100"/>
      <c r="K377" s="100"/>
      <c r="L377" s="100"/>
      <c r="M377" s="55"/>
      <c r="N377" s="55"/>
      <c r="O377" s="55"/>
      <c r="P377" s="55"/>
      <c r="Q377" s="55"/>
      <c r="R377" s="55"/>
      <c r="S377" s="55"/>
      <c r="T377" s="55"/>
      <c r="U377" s="55"/>
      <c r="V377" s="55"/>
      <c r="W377" s="55"/>
    </row>
    <row r="378" ht="15.75" customHeight="1">
      <c r="A378" s="100" t="s">
        <v>1979</v>
      </c>
      <c r="C378" s="100"/>
      <c r="D378" s="100" t="s">
        <v>2071</v>
      </c>
      <c r="E378" s="100" t="s">
        <v>2009</v>
      </c>
      <c r="F378" s="100" t="s">
        <v>1981</v>
      </c>
      <c r="G378" s="103">
        <v>0.7708333333333334</v>
      </c>
      <c r="H378" s="103">
        <v>0.8125</v>
      </c>
      <c r="I378" s="100"/>
      <c r="J378" s="100"/>
      <c r="K378" s="100"/>
      <c r="L378" s="100"/>
      <c r="M378" s="55"/>
      <c r="N378" s="55"/>
      <c r="O378" s="55"/>
      <c r="P378" s="55"/>
      <c r="Q378" s="55"/>
      <c r="R378" s="55"/>
      <c r="S378" s="55"/>
      <c r="T378" s="55"/>
      <c r="U378" s="55"/>
      <c r="V378" s="55"/>
      <c r="W378" s="55"/>
    </row>
    <row r="379" ht="15.75" customHeight="1">
      <c r="A379" s="100" t="s">
        <v>1970</v>
      </c>
      <c r="C379" s="100"/>
      <c r="D379" s="100" t="s">
        <v>2072</v>
      </c>
      <c r="E379" s="100" t="s">
        <v>2009</v>
      </c>
      <c r="F379" s="100" t="s">
        <v>1971</v>
      </c>
      <c r="G379" s="103">
        <v>0.7916666666666666</v>
      </c>
      <c r="H379" s="103">
        <v>0.8333333333333334</v>
      </c>
      <c r="I379" s="100"/>
      <c r="J379" s="100"/>
      <c r="K379" s="100" t="s">
        <v>1976</v>
      </c>
      <c r="L379" s="100"/>
      <c r="M379" s="55"/>
      <c r="N379" s="55"/>
      <c r="O379" s="55"/>
      <c r="P379" s="55"/>
      <c r="Q379" s="55"/>
      <c r="R379" s="55"/>
      <c r="S379" s="55"/>
      <c r="T379" s="55"/>
      <c r="U379" s="55"/>
      <c r="V379" s="55"/>
      <c r="W379" s="55"/>
    </row>
    <row r="380" ht="15.75" customHeight="1">
      <c r="A380" s="100" t="s">
        <v>2059</v>
      </c>
      <c r="B380" s="100"/>
      <c r="C380" s="100"/>
      <c r="D380" s="100" t="s">
        <v>2073</v>
      </c>
      <c r="E380" s="100" t="s">
        <v>2009</v>
      </c>
      <c r="F380" s="100" t="s">
        <v>1971</v>
      </c>
      <c r="G380" s="103">
        <v>0.7916666666666666</v>
      </c>
      <c r="H380" s="103">
        <v>0.8541666666666666</v>
      </c>
      <c r="I380" s="100"/>
      <c r="J380" s="100"/>
      <c r="K380" s="100"/>
      <c r="L380" s="100"/>
      <c r="M380" s="55"/>
      <c r="N380" s="55"/>
      <c r="O380" s="55"/>
      <c r="P380" s="55"/>
      <c r="Q380" s="55"/>
      <c r="R380" s="55"/>
      <c r="S380" s="55"/>
      <c r="T380" s="55"/>
      <c r="U380" s="55"/>
      <c r="V380" s="55"/>
      <c r="W380" s="55"/>
    </row>
    <row r="381" ht="15.75" customHeight="1">
      <c r="A381" s="100" t="s">
        <v>1966</v>
      </c>
      <c r="B381" s="100"/>
      <c r="C381" s="100"/>
      <c r="D381" s="100" t="s">
        <v>2074</v>
      </c>
      <c r="E381" s="100" t="s">
        <v>1235</v>
      </c>
      <c r="F381" s="100" t="s">
        <v>1968</v>
      </c>
      <c r="G381" s="103">
        <v>0.4375</v>
      </c>
      <c r="H381" s="103">
        <v>0.4583333333333333</v>
      </c>
      <c r="I381" s="100"/>
      <c r="J381" s="100"/>
      <c r="K381" s="100"/>
      <c r="L381" s="100"/>
      <c r="M381" s="55"/>
      <c r="N381" s="55"/>
      <c r="O381" s="55"/>
      <c r="P381" s="55"/>
      <c r="Q381" s="55"/>
      <c r="R381" s="55"/>
      <c r="S381" s="55"/>
      <c r="T381" s="55"/>
      <c r="U381" s="55"/>
      <c r="V381" s="55"/>
      <c r="W381" s="55"/>
    </row>
    <row r="382" ht="15.75" customHeight="1">
      <c r="A382" s="100" t="s">
        <v>1966</v>
      </c>
      <c r="B382" s="100"/>
      <c r="C382" s="100"/>
      <c r="D382" s="100" t="s">
        <v>2074</v>
      </c>
      <c r="E382" s="100" t="s">
        <v>1235</v>
      </c>
      <c r="F382" s="100" t="s">
        <v>1968</v>
      </c>
      <c r="G382" s="103">
        <v>0.4375</v>
      </c>
      <c r="H382" s="103">
        <v>0.4583333333333333</v>
      </c>
      <c r="I382" s="100"/>
      <c r="J382" s="100"/>
      <c r="K382" s="100"/>
      <c r="L382" s="100"/>
      <c r="M382" s="55"/>
      <c r="N382" s="55"/>
      <c r="O382" s="55"/>
      <c r="P382" s="55"/>
      <c r="Q382" s="55"/>
      <c r="R382" s="55"/>
      <c r="S382" s="55"/>
      <c r="T382" s="55"/>
      <c r="U382" s="55"/>
      <c r="V382" s="55"/>
      <c r="W382" s="55"/>
    </row>
    <row r="383" ht="15.75" customHeight="1">
      <c r="A383" s="100" t="s">
        <v>1966</v>
      </c>
      <c r="B383" s="100"/>
      <c r="C383" s="100"/>
      <c r="D383" s="100" t="s">
        <v>2074</v>
      </c>
      <c r="E383" s="100" t="s">
        <v>1235</v>
      </c>
      <c r="F383" s="100" t="s">
        <v>1968</v>
      </c>
      <c r="G383" s="103">
        <v>0.4375</v>
      </c>
      <c r="H383" s="103">
        <v>0.4583333333333333</v>
      </c>
      <c r="I383" s="100"/>
      <c r="J383" s="100"/>
      <c r="K383" s="100"/>
      <c r="L383" s="100"/>
      <c r="M383" s="55"/>
      <c r="N383" s="55"/>
      <c r="O383" s="55"/>
      <c r="P383" s="55"/>
      <c r="Q383" s="55"/>
      <c r="R383" s="55"/>
      <c r="S383" s="55"/>
      <c r="T383" s="55"/>
      <c r="U383" s="55"/>
      <c r="V383" s="55"/>
      <c r="W383" s="55"/>
    </row>
    <row r="384" ht="15.75" customHeight="1">
      <c r="A384" s="100" t="s">
        <v>1966</v>
      </c>
      <c r="B384" s="100"/>
      <c r="C384" s="100"/>
      <c r="D384" s="100" t="s">
        <v>2074</v>
      </c>
      <c r="E384" s="100" t="s">
        <v>1235</v>
      </c>
      <c r="F384" s="100" t="s">
        <v>1968</v>
      </c>
      <c r="G384" s="103">
        <v>0.4375</v>
      </c>
      <c r="H384" s="103">
        <v>0.4583333333333333</v>
      </c>
      <c r="I384" s="100"/>
      <c r="J384" s="100"/>
      <c r="K384" s="100"/>
      <c r="L384" s="100"/>
      <c r="M384" s="55"/>
      <c r="N384" s="55"/>
      <c r="O384" s="55"/>
      <c r="P384" s="55"/>
      <c r="Q384" s="55"/>
      <c r="R384" s="55"/>
      <c r="S384" s="55"/>
      <c r="T384" s="55"/>
      <c r="U384" s="55"/>
      <c r="V384" s="55"/>
      <c r="W384" s="55"/>
    </row>
    <row r="385" ht="15.75" customHeight="1">
      <c r="A385" s="100" t="s">
        <v>1966</v>
      </c>
      <c r="B385" s="100"/>
      <c r="C385" s="100"/>
      <c r="D385" s="100" t="s">
        <v>2074</v>
      </c>
      <c r="E385" s="100" t="s">
        <v>1235</v>
      </c>
      <c r="F385" s="100" t="s">
        <v>1968</v>
      </c>
      <c r="G385" s="103">
        <v>0.4375</v>
      </c>
      <c r="H385" s="103">
        <v>0.4583333333333333</v>
      </c>
      <c r="I385" s="100"/>
      <c r="J385" s="100"/>
      <c r="K385" s="100"/>
      <c r="L385" s="100"/>
      <c r="M385" s="55"/>
      <c r="N385" s="55"/>
      <c r="O385" s="55"/>
      <c r="P385" s="55"/>
      <c r="Q385" s="55"/>
      <c r="R385" s="55"/>
      <c r="S385" s="55"/>
      <c r="T385" s="55"/>
      <c r="U385" s="55"/>
      <c r="V385" s="55"/>
      <c r="W385" s="55"/>
    </row>
    <row r="386" ht="15.75" customHeight="1">
      <c r="A386" s="100" t="s">
        <v>1966</v>
      </c>
      <c r="B386" s="100"/>
      <c r="C386" s="100"/>
      <c r="D386" s="100" t="s">
        <v>2074</v>
      </c>
      <c r="E386" s="100" t="s">
        <v>1235</v>
      </c>
      <c r="F386" s="100" t="s">
        <v>1968</v>
      </c>
      <c r="G386" s="103">
        <v>0.4375</v>
      </c>
      <c r="H386" s="103">
        <v>0.4583333333333333</v>
      </c>
      <c r="I386" s="100"/>
      <c r="J386" s="100"/>
      <c r="K386" s="100"/>
      <c r="L386" s="100"/>
      <c r="M386" s="55"/>
      <c r="N386" s="55"/>
      <c r="O386" s="55"/>
      <c r="P386" s="55"/>
      <c r="Q386" s="55"/>
      <c r="R386" s="55"/>
      <c r="S386" s="55"/>
      <c r="T386" s="55"/>
      <c r="U386" s="55"/>
      <c r="V386" s="55"/>
      <c r="W386" s="55"/>
    </row>
    <row r="387" ht="15.75" customHeight="1">
      <c r="A387" s="100" t="s">
        <v>1982</v>
      </c>
      <c r="B387" s="100"/>
      <c r="C387" s="100"/>
      <c r="D387" s="100" t="s">
        <v>2075</v>
      </c>
      <c r="E387" s="100" t="s">
        <v>1235</v>
      </c>
      <c r="F387" s="100" t="s">
        <v>1971</v>
      </c>
      <c r="G387" s="103">
        <v>0.4583333333333333</v>
      </c>
      <c r="H387" s="103">
        <v>0.5</v>
      </c>
      <c r="I387" s="100"/>
      <c r="J387" s="100"/>
      <c r="K387" s="100" t="s">
        <v>1976</v>
      </c>
      <c r="L387" s="100"/>
      <c r="M387" s="55"/>
      <c r="N387" s="55"/>
      <c r="O387" s="55"/>
      <c r="P387" s="55"/>
      <c r="Q387" s="55"/>
      <c r="R387" s="55"/>
      <c r="S387" s="55"/>
      <c r="T387" s="55"/>
      <c r="U387" s="55"/>
      <c r="V387" s="55"/>
      <c r="W387" s="55"/>
    </row>
    <row r="388" ht="15.75" customHeight="1">
      <c r="A388" s="100" t="s">
        <v>1985</v>
      </c>
      <c r="B388" s="100"/>
      <c r="C388" s="100"/>
      <c r="D388" s="100" t="s">
        <v>2076</v>
      </c>
      <c r="E388" s="100" t="s">
        <v>1235</v>
      </c>
      <c r="F388" s="100" t="s">
        <v>1971</v>
      </c>
      <c r="G388" s="103">
        <v>0.5625</v>
      </c>
      <c r="H388" s="103">
        <v>0.6458333333333334</v>
      </c>
      <c r="I388" s="100"/>
      <c r="J388" s="100"/>
      <c r="K388" s="100"/>
      <c r="L388" s="100"/>
      <c r="M388" s="55"/>
      <c r="N388" s="55"/>
      <c r="O388" s="55"/>
      <c r="P388" s="55"/>
      <c r="Q388" s="55"/>
      <c r="R388" s="55"/>
      <c r="S388" s="55"/>
      <c r="T388" s="55"/>
      <c r="U388" s="55"/>
      <c r="V388" s="55"/>
      <c r="W388" s="55"/>
    </row>
    <row r="389" ht="15.75" customHeight="1">
      <c r="A389" s="100" t="s">
        <v>1985</v>
      </c>
      <c r="B389" s="100"/>
      <c r="C389" s="100"/>
      <c r="D389" s="100" t="s">
        <v>2076</v>
      </c>
      <c r="E389" s="100" t="s">
        <v>1235</v>
      </c>
      <c r="F389" s="100" t="s">
        <v>1971</v>
      </c>
      <c r="G389" s="103">
        <v>0.5625</v>
      </c>
      <c r="H389" s="103">
        <v>0.6458333333333334</v>
      </c>
      <c r="I389" s="100"/>
      <c r="J389" s="100"/>
      <c r="K389" s="100"/>
      <c r="L389" s="100"/>
      <c r="M389" s="55"/>
      <c r="N389" s="55"/>
      <c r="O389" s="55"/>
      <c r="P389" s="55"/>
      <c r="Q389" s="55"/>
      <c r="R389" s="55"/>
      <c r="S389" s="55"/>
      <c r="T389" s="55"/>
      <c r="U389" s="55"/>
      <c r="V389" s="55"/>
      <c r="W389" s="55"/>
    </row>
    <row r="390" ht="15.75" customHeight="1">
      <c r="A390" s="100" t="s">
        <v>1970</v>
      </c>
      <c r="C390" s="100"/>
      <c r="D390" s="100" t="s">
        <v>2077</v>
      </c>
      <c r="E390" s="100" t="s">
        <v>1235</v>
      </c>
      <c r="F390" s="100" t="s">
        <v>1971</v>
      </c>
      <c r="G390" s="103">
        <v>0.5833333333333334</v>
      </c>
      <c r="H390" s="103">
        <v>0.625</v>
      </c>
      <c r="I390" s="100"/>
      <c r="J390" s="100"/>
      <c r="K390" s="100" t="s">
        <v>2024</v>
      </c>
      <c r="M390" s="55"/>
      <c r="N390" s="55"/>
      <c r="O390" s="55"/>
      <c r="P390" s="55"/>
      <c r="Q390" s="55"/>
      <c r="R390" s="55"/>
      <c r="S390" s="55"/>
      <c r="T390" s="55"/>
      <c r="U390" s="55"/>
      <c r="V390" s="55"/>
      <c r="W390" s="55"/>
    </row>
    <row r="391" ht="15.75" customHeight="1">
      <c r="A391" s="100" t="s">
        <v>1972</v>
      </c>
      <c r="B391" s="100"/>
      <c r="C391" s="100"/>
      <c r="D391" s="100" t="s">
        <v>2078</v>
      </c>
      <c r="E391" s="100" t="s">
        <v>1235</v>
      </c>
      <c r="F391" s="100" t="s">
        <v>1971</v>
      </c>
      <c r="G391" s="103">
        <v>0.5833333333333334</v>
      </c>
      <c r="H391" s="103">
        <v>0.6458333333333334</v>
      </c>
      <c r="I391" s="100"/>
      <c r="J391" s="100"/>
      <c r="K391" s="100" t="s">
        <v>1976</v>
      </c>
      <c r="L391" s="100"/>
      <c r="M391" s="55"/>
      <c r="N391" s="55"/>
      <c r="O391" s="55"/>
      <c r="P391" s="55"/>
      <c r="Q391" s="55"/>
      <c r="R391" s="55"/>
      <c r="S391" s="55"/>
      <c r="T391" s="55"/>
      <c r="U391" s="55"/>
      <c r="V391" s="55"/>
      <c r="W391" s="55"/>
    </row>
    <row r="392" ht="15.75" customHeight="1">
      <c r="A392" s="100" t="s">
        <v>1985</v>
      </c>
      <c r="B392" s="100"/>
      <c r="C392" s="100"/>
      <c r="D392" s="100" t="s">
        <v>2079</v>
      </c>
      <c r="E392" s="100" t="s">
        <v>1235</v>
      </c>
      <c r="F392" s="100" t="s">
        <v>1971</v>
      </c>
      <c r="G392" s="103">
        <v>0.7708333333333334</v>
      </c>
      <c r="H392" s="103">
        <v>0.8541666666666666</v>
      </c>
      <c r="I392" s="100"/>
      <c r="J392" s="100"/>
      <c r="K392" s="100"/>
      <c r="L392" s="100"/>
      <c r="M392" s="55"/>
      <c r="N392" s="55"/>
      <c r="O392" s="55"/>
      <c r="P392" s="55"/>
      <c r="Q392" s="55"/>
      <c r="R392" s="55"/>
      <c r="S392" s="55"/>
      <c r="T392" s="55"/>
      <c r="U392" s="55"/>
      <c r="V392" s="55"/>
      <c r="W392" s="55"/>
    </row>
    <row r="393" ht="15.75" customHeight="1">
      <c r="A393" s="100" t="s">
        <v>1979</v>
      </c>
      <c r="C393" s="100"/>
      <c r="D393" s="100" t="s">
        <v>2080</v>
      </c>
      <c r="E393" s="100" t="s">
        <v>1235</v>
      </c>
      <c r="F393" s="100" t="s">
        <v>1981</v>
      </c>
      <c r="G393" s="103">
        <v>0.7708333333333334</v>
      </c>
      <c r="H393" s="103">
        <v>0.8125</v>
      </c>
      <c r="I393" s="100"/>
      <c r="J393" s="100"/>
      <c r="K393" s="100" t="s">
        <v>1974</v>
      </c>
      <c r="M393" s="55"/>
      <c r="N393" s="55"/>
      <c r="O393" s="55"/>
      <c r="P393" s="55"/>
      <c r="Q393" s="55"/>
      <c r="R393" s="55"/>
      <c r="S393" s="55"/>
      <c r="T393" s="55"/>
      <c r="U393" s="55"/>
      <c r="V393" s="55"/>
      <c r="W393" s="55"/>
    </row>
    <row r="394" ht="15.75" customHeight="1">
      <c r="A394" s="100" t="s">
        <v>1966</v>
      </c>
      <c r="B394" s="100"/>
      <c r="C394" s="100"/>
      <c r="D394" s="100" t="s">
        <v>2081</v>
      </c>
      <c r="E394" s="100" t="s">
        <v>1235</v>
      </c>
      <c r="F394" s="100" t="s">
        <v>1968</v>
      </c>
      <c r="G394" s="103">
        <v>0.7708333333333334</v>
      </c>
      <c r="H394" s="103">
        <v>0.7916666666666666</v>
      </c>
      <c r="I394" s="100"/>
      <c r="J394" s="100"/>
      <c r="K394" s="100"/>
      <c r="L394" s="100"/>
      <c r="M394" s="55"/>
      <c r="N394" s="55"/>
      <c r="O394" s="55"/>
      <c r="P394" s="55"/>
      <c r="Q394" s="55"/>
      <c r="R394" s="55"/>
      <c r="S394" s="55"/>
      <c r="T394" s="55"/>
      <c r="U394" s="55"/>
      <c r="V394" s="55"/>
      <c r="W394" s="55"/>
    </row>
    <row r="395" ht="15.75" customHeight="1">
      <c r="A395" s="100" t="s">
        <v>1972</v>
      </c>
      <c r="B395" s="100"/>
      <c r="C395" s="100"/>
      <c r="D395" s="100" t="s">
        <v>2082</v>
      </c>
      <c r="E395" s="100" t="s">
        <v>1235</v>
      </c>
      <c r="F395" s="100" t="s">
        <v>1971</v>
      </c>
      <c r="G395" s="103">
        <v>0.7708333333333334</v>
      </c>
      <c r="H395" s="103">
        <v>0.8333333333333334</v>
      </c>
      <c r="I395" s="100"/>
      <c r="J395" s="100"/>
      <c r="K395" s="100" t="s">
        <v>2016</v>
      </c>
      <c r="M395" s="55"/>
      <c r="N395" s="55"/>
      <c r="O395" s="55"/>
      <c r="P395" s="55"/>
      <c r="Q395" s="55"/>
      <c r="R395" s="55"/>
      <c r="S395" s="55"/>
      <c r="T395" s="55"/>
      <c r="U395" s="55"/>
      <c r="V395" s="55"/>
      <c r="W395" s="55"/>
    </row>
    <row r="396" ht="15.75" customHeight="1">
      <c r="A396" s="100" t="s">
        <v>2038</v>
      </c>
      <c r="C396" s="100"/>
      <c r="D396" s="100" t="s">
        <v>2083</v>
      </c>
      <c r="E396" s="100" t="s">
        <v>1235</v>
      </c>
      <c r="F396" s="100" t="s">
        <v>1971</v>
      </c>
      <c r="G396" s="103">
        <v>0.7916666666666666</v>
      </c>
      <c r="H396" s="103">
        <v>0.8333333333333334</v>
      </c>
      <c r="I396" s="100"/>
      <c r="J396" s="100"/>
      <c r="K396" s="100" t="s">
        <v>1976</v>
      </c>
      <c r="L396" s="100"/>
      <c r="M396" s="55"/>
      <c r="N396" s="55"/>
      <c r="O396" s="55"/>
      <c r="P396" s="55"/>
      <c r="Q396" s="55"/>
      <c r="R396" s="55"/>
      <c r="S396" s="55"/>
      <c r="T396" s="55"/>
      <c r="U396" s="55"/>
      <c r="V396" s="55"/>
      <c r="W396" s="55"/>
    </row>
    <row r="397" ht="15.75" customHeight="1">
      <c r="A397" s="100" t="s">
        <v>2030</v>
      </c>
      <c r="B397" s="100"/>
      <c r="C397" s="100"/>
      <c r="D397" s="100" t="s">
        <v>2083</v>
      </c>
      <c r="E397" s="100" t="s">
        <v>1235</v>
      </c>
      <c r="F397" s="100" t="s">
        <v>2031</v>
      </c>
      <c r="G397" s="103">
        <v>0.7916666666666666</v>
      </c>
      <c r="H397" s="103">
        <v>0.8333333333333334</v>
      </c>
      <c r="I397" s="100"/>
      <c r="J397" s="100"/>
      <c r="K397" s="100" t="s">
        <v>2016</v>
      </c>
      <c r="M397" s="55"/>
      <c r="N397" s="55"/>
      <c r="O397" s="55"/>
      <c r="P397" s="55"/>
      <c r="Q397" s="55"/>
      <c r="R397" s="55"/>
      <c r="S397" s="55"/>
      <c r="T397" s="55"/>
      <c r="U397" s="55"/>
      <c r="V397" s="55"/>
      <c r="W397" s="55"/>
    </row>
    <row r="398" ht="15.75" customHeight="1">
      <c r="A398" s="100" t="s">
        <v>1966</v>
      </c>
      <c r="B398" s="100"/>
      <c r="C398" s="100"/>
      <c r="D398" s="100" t="s">
        <v>2084</v>
      </c>
      <c r="E398" s="100" t="s">
        <v>1241</v>
      </c>
      <c r="F398" s="100" t="s">
        <v>1968</v>
      </c>
      <c r="G398" s="103">
        <v>0.4375</v>
      </c>
      <c r="H398" s="103">
        <v>0.5</v>
      </c>
      <c r="I398" s="100"/>
      <c r="J398" s="100"/>
      <c r="K398" s="100"/>
      <c r="L398" s="100"/>
      <c r="M398" s="55"/>
      <c r="N398" s="55"/>
      <c r="O398" s="55"/>
      <c r="P398" s="55"/>
      <c r="Q398" s="55"/>
      <c r="R398" s="55"/>
      <c r="S398" s="55"/>
      <c r="T398" s="55"/>
      <c r="U398" s="55"/>
      <c r="V398" s="55"/>
      <c r="W398" s="55"/>
    </row>
    <row r="399" ht="15.75" customHeight="1">
      <c r="A399" s="100" t="s">
        <v>1966</v>
      </c>
      <c r="B399" s="100"/>
      <c r="C399" s="100"/>
      <c r="D399" s="100" t="s">
        <v>2085</v>
      </c>
      <c r="E399" s="100" t="s">
        <v>1241</v>
      </c>
      <c r="F399" s="100" t="s">
        <v>1968</v>
      </c>
      <c r="G399" s="103">
        <v>0.4375</v>
      </c>
      <c r="H399" s="103">
        <v>0.4583333333333333</v>
      </c>
      <c r="I399" s="100"/>
      <c r="J399" s="100"/>
      <c r="K399" s="100"/>
      <c r="L399" s="100"/>
      <c r="M399" s="55"/>
      <c r="N399" s="55"/>
      <c r="O399" s="55"/>
      <c r="P399" s="55"/>
      <c r="Q399" s="55"/>
      <c r="R399" s="55"/>
      <c r="S399" s="55"/>
      <c r="T399" s="55"/>
      <c r="U399" s="55"/>
      <c r="V399" s="55"/>
      <c r="W399" s="55"/>
    </row>
    <row r="400" ht="15.75" customHeight="1">
      <c r="A400" s="100" t="s">
        <v>1966</v>
      </c>
      <c r="B400" s="100"/>
      <c r="C400" s="100"/>
      <c r="D400" s="100" t="s">
        <v>2084</v>
      </c>
      <c r="E400" s="100" t="s">
        <v>1241</v>
      </c>
      <c r="F400" s="100" t="s">
        <v>1968</v>
      </c>
      <c r="G400" s="103">
        <v>0.4375</v>
      </c>
      <c r="H400" s="103">
        <v>0.5</v>
      </c>
      <c r="I400" s="100"/>
      <c r="J400" s="100"/>
      <c r="K400" s="100"/>
      <c r="L400" s="100"/>
      <c r="M400" s="55"/>
      <c r="N400" s="55"/>
      <c r="O400" s="55"/>
      <c r="P400" s="55"/>
      <c r="Q400" s="55"/>
      <c r="R400" s="55"/>
      <c r="S400" s="55"/>
      <c r="T400" s="55"/>
      <c r="U400" s="55"/>
      <c r="V400" s="55"/>
      <c r="W400" s="55"/>
    </row>
    <row r="401" ht="15.75" customHeight="1">
      <c r="A401" s="100" t="s">
        <v>1966</v>
      </c>
      <c r="B401" s="100"/>
      <c r="C401" s="100"/>
      <c r="D401" s="100" t="s">
        <v>2085</v>
      </c>
      <c r="E401" s="100" t="s">
        <v>1241</v>
      </c>
      <c r="F401" s="100" t="s">
        <v>1968</v>
      </c>
      <c r="G401" s="103">
        <v>0.4375</v>
      </c>
      <c r="H401" s="103">
        <v>0.4583333333333333</v>
      </c>
      <c r="I401" s="100"/>
      <c r="J401" s="100"/>
      <c r="K401" s="100"/>
      <c r="L401" s="100"/>
      <c r="M401" s="55"/>
      <c r="N401" s="55"/>
      <c r="O401" s="55"/>
      <c r="P401" s="55"/>
      <c r="Q401" s="55"/>
      <c r="R401" s="55"/>
      <c r="S401" s="55"/>
      <c r="T401" s="55"/>
      <c r="U401" s="55"/>
      <c r="V401" s="55"/>
      <c r="W401" s="55"/>
    </row>
    <row r="402" ht="15.75" customHeight="1">
      <c r="A402" s="100" t="s">
        <v>1970</v>
      </c>
      <c r="C402" s="100"/>
      <c r="D402" s="100" t="s">
        <v>2084</v>
      </c>
      <c r="E402" s="100" t="s">
        <v>1241</v>
      </c>
      <c r="F402" s="100" t="s">
        <v>1971</v>
      </c>
      <c r="G402" s="103">
        <v>0.4375</v>
      </c>
      <c r="H402" s="103">
        <v>0.5</v>
      </c>
      <c r="I402" s="100"/>
      <c r="J402" s="100"/>
      <c r="K402" s="100"/>
      <c r="L402" s="100"/>
      <c r="M402" s="55"/>
      <c r="N402" s="55"/>
      <c r="O402" s="55"/>
      <c r="P402" s="55"/>
      <c r="Q402" s="55"/>
      <c r="R402" s="55"/>
      <c r="S402" s="55"/>
      <c r="T402" s="55"/>
      <c r="U402" s="55"/>
      <c r="V402" s="55"/>
      <c r="W402" s="55"/>
    </row>
    <row r="403" ht="15.75" customHeight="1">
      <c r="A403" s="100" t="s">
        <v>1966</v>
      </c>
      <c r="B403" s="100"/>
      <c r="C403" s="100"/>
      <c r="D403" s="100" t="s">
        <v>2085</v>
      </c>
      <c r="E403" s="100" t="s">
        <v>1241</v>
      </c>
      <c r="F403" s="100" t="s">
        <v>1968</v>
      </c>
      <c r="G403" s="103">
        <v>0.4375</v>
      </c>
      <c r="H403" s="103">
        <v>0.4583333333333333</v>
      </c>
      <c r="I403" s="100"/>
      <c r="J403" s="100"/>
      <c r="K403" s="100"/>
      <c r="L403" s="100"/>
      <c r="M403" s="55"/>
      <c r="N403" s="55"/>
      <c r="O403" s="55"/>
      <c r="P403" s="55"/>
      <c r="Q403" s="55"/>
      <c r="R403" s="55"/>
      <c r="S403" s="55"/>
      <c r="T403" s="55"/>
      <c r="U403" s="55"/>
      <c r="V403" s="55"/>
      <c r="W403" s="55"/>
    </row>
    <row r="404" ht="15.75" customHeight="1">
      <c r="A404" s="100" t="s">
        <v>1966</v>
      </c>
      <c r="B404" s="100"/>
      <c r="C404" s="100"/>
      <c r="D404" s="100" t="s">
        <v>2086</v>
      </c>
      <c r="E404" s="100" t="s">
        <v>1241</v>
      </c>
      <c r="F404" s="100" t="s">
        <v>1968</v>
      </c>
      <c r="G404" s="103">
        <v>0.5833333333333334</v>
      </c>
      <c r="H404" s="103">
        <v>0.6666666666666666</v>
      </c>
      <c r="I404" s="100"/>
      <c r="J404" s="100"/>
      <c r="K404" s="100"/>
      <c r="L404" s="100"/>
      <c r="M404" s="55"/>
      <c r="N404" s="55"/>
      <c r="O404" s="55"/>
      <c r="P404" s="55"/>
      <c r="Q404" s="55"/>
      <c r="R404" s="55"/>
      <c r="S404" s="55"/>
      <c r="T404" s="55"/>
      <c r="U404" s="55"/>
      <c r="V404" s="55"/>
      <c r="W404" s="55"/>
    </row>
    <row r="405" ht="15.75" customHeight="1">
      <c r="A405" s="100" t="s">
        <v>1977</v>
      </c>
      <c r="C405" s="100"/>
      <c r="D405" s="100" t="s">
        <v>2087</v>
      </c>
      <c r="E405" s="100" t="s">
        <v>1241</v>
      </c>
      <c r="F405" s="100" t="s">
        <v>1971</v>
      </c>
      <c r="G405" s="103">
        <v>0.5833333333333334</v>
      </c>
      <c r="H405" s="103">
        <v>0.625</v>
      </c>
      <c r="I405" s="100"/>
      <c r="J405" s="100"/>
      <c r="K405" s="100"/>
      <c r="L405" s="100"/>
      <c r="M405" s="55"/>
      <c r="N405" s="55"/>
      <c r="O405" s="55"/>
      <c r="P405" s="55"/>
      <c r="Q405" s="55"/>
      <c r="R405" s="55"/>
      <c r="S405" s="55"/>
      <c r="T405" s="55"/>
      <c r="U405" s="55"/>
      <c r="V405" s="55"/>
      <c r="W405" s="55"/>
    </row>
    <row r="406" ht="15.75" customHeight="1">
      <c r="A406" s="100" t="s">
        <v>1979</v>
      </c>
      <c r="C406" s="100"/>
      <c r="D406" s="100" t="s">
        <v>2088</v>
      </c>
      <c r="E406" s="100" t="s">
        <v>1241</v>
      </c>
      <c r="F406" s="100" t="s">
        <v>1981</v>
      </c>
      <c r="G406" s="103">
        <v>0.7708333333333334</v>
      </c>
      <c r="H406" s="103">
        <v>0.8125</v>
      </c>
      <c r="I406" s="100"/>
      <c r="J406" s="100"/>
      <c r="K406" s="100"/>
      <c r="L406" s="100"/>
      <c r="M406" s="55"/>
      <c r="N406" s="55"/>
      <c r="O406" s="55"/>
      <c r="P406" s="55"/>
      <c r="Q406" s="55"/>
      <c r="R406" s="55"/>
      <c r="S406" s="55"/>
      <c r="T406" s="55"/>
      <c r="U406" s="55"/>
      <c r="V406" s="55"/>
      <c r="W406" s="55"/>
    </row>
    <row r="407" ht="15.75" customHeight="1">
      <c r="A407" s="100" t="s">
        <v>1979</v>
      </c>
      <c r="C407" s="100"/>
      <c r="D407" s="100" t="s">
        <v>2088</v>
      </c>
      <c r="E407" s="100" t="s">
        <v>1241</v>
      </c>
      <c r="F407" s="100" t="s">
        <v>1981</v>
      </c>
      <c r="G407" s="103">
        <v>0.7708333333333334</v>
      </c>
      <c r="H407" s="103">
        <v>0.8125</v>
      </c>
      <c r="I407" s="100"/>
      <c r="J407" s="100"/>
      <c r="K407" s="100"/>
      <c r="L407" s="100"/>
      <c r="M407" s="55"/>
      <c r="N407" s="55"/>
      <c r="O407" s="55"/>
      <c r="P407" s="55"/>
      <c r="Q407" s="55"/>
      <c r="R407" s="55"/>
      <c r="S407" s="55"/>
      <c r="T407" s="55"/>
      <c r="U407" s="55"/>
      <c r="V407" s="55"/>
      <c r="W407" s="55"/>
    </row>
    <row r="408" ht="15.75" customHeight="1">
      <c r="A408" s="100" t="s">
        <v>1982</v>
      </c>
      <c r="B408" s="100"/>
      <c r="C408" s="100"/>
      <c r="D408" s="100" t="s">
        <v>2088</v>
      </c>
      <c r="E408" s="100" t="s">
        <v>1241</v>
      </c>
      <c r="F408" s="100" t="s">
        <v>1981</v>
      </c>
      <c r="G408" s="103">
        <v>0.7708333333333334</v>
      </c>
      <c r="H408" s="103">
        <v>0.8125</v>
      </c>
      <c r="I408" s="100"/>
      <c r="J408" s="100"/>
      <c r="K408" s="100" t="s">
        <v>1976</v>
      </c>
      <c r="L408" s="100"/>
      <c r="M408" s="55"/>
      <c r="N408" s="55"/>
      <c r="O408" s="55"/>
      <c r="P408" s="55"/>
      <c r="Q408" s="55"/>
      <c r="R408" s="55"/>
      <c r="S408" s="55"/>
      <c r="T408" s="55"/>
      <c r="U408" s="55"/>
      <c r="V408" s="55"/>
      <c r="W408" s="55"/>
    </row>
    <row r="409" ht="15.75" customHeight="1">
      <c r="A409" s="100" t="s">
        <v>1982</v>
      </c>
      <c r="B409" s="100"/>
      <c r="C409" s="100"/>
      <c r="D409" s="100" t="s">
        <v>2088</v>
      </c>
      <c r="E409" s="100" t="s">
        <v>1241</v>
      </c>
      <c r="F409" s="100" t="s">
        <v>1981</v>
      </c>
      <c r="G409" s="103">
        <v>0.7708333333333334</v>
      </c>
      <c r="H409" s="103">
        <v>0.8125</v>
      </c>
      <c r="I409" s="100"/>
      <c r="J409" s="100"/>
      <c r="K409" s="100" t="s">
        <v>1976</v>
      </c>
      <c r="L409" s="100"/>
      <c r="M409" s="55"/>
      <c r="N409" s="55"/>
      <c r="O409" s="55"/>
      <c r="P409" s="55"/>
      <c r="Q409" s="55"/>
      <c r="R409" s="55"/>
      <c r="S409" s="55"/>
      <c r="T409" s="55"/>
      <c r="U409" s="55"/>
      <c r="V409" s="55"/>
      <c r="W409" s="55"/>
    </row>
    <row r="410" ht="15.75" customHeight="1">
      <c r="A410" s="100" t="s">
        <v>1982</v>
      </c>
      <c r="B410" s="100"/>
      <c r="C410" s="100"/>
      <c r="D410" s="100" t="s">
        <v>2089</v>
      </c>
      <c r="E410" s="100" t="s">
        <v>1241</v>
      </c>
      <c r="F410" s="100" t="s">
        <v>1971</v>
      </c>
      <c r="G410" s="103">
        <v>0.7916666666666666</v>
      </c>
      <c r="H410" s="103">
        <v>0.8333333333333334</v>
      </c>
      <c r="I410" s="100"/>
      <c r="J410" s="100"/>
      <c r="K410" s="100" t="s">
        <v>1976</v>
      </c>
      <c r="L410" s="100"/>
      <c r="M410" s="55"/>
      <c r="N410" s="55"/>
      <c r="O410" s="55"/>
      <c r="P410" s="55"/>
      <c r="Q410" s="55"/>
      <c r="R410" s="55"/>
      <c r="S410" s="55"/>
      <c r="T410" s="55"/>
      <c r="U410" s="55"/>
      <c r="V410" s="55"/>
      <c r="W410" s="55"/>
    </row>
    <row r="411" ht="15.75" customHeight="1">
      <c r="A411" s="100" t="s">
        <v>1997</v>
      </c>
      <c r="B411" s="100"/>
      <c r="C411" s="100"/>
      <c r="D411" s="100" t="s">
        <v>2089</v>
      </c>
      <c r="E411" s="100" t="s">
        <v>1241</v>
      </c>
      <c r="F411" s="100" t="s">
        <v>1971</v>
      </c>
      <c r="G411" s="103">
        <v>0.7916666666666666</v>
      </c>
      <c r="H411" s="103">
        <v>0.8333333333333334</v>
      </c>
      <c r="I411" s="100"/>
      <c r="J411" s="100"/>
      <c r="K411" s="100" t="s">
        <v>1976</v>
      </c>
      <c r="L411" s="100"/>
      <c r="M411" s="55"/>
      <c r="N411" s="55"/>
      <c r="O411" s="55"/>
      <c r="P411" s="55"/>
      <c r="Q411" s="55"/>
      <c r="R411" s="55"/>
      <c r="S411" s="55"/>
      <c r="T411" s="55"/>
      <c r="U411" s="55"/>
      <c r="V411" s="55"/>
      <c r="W411" s="55"/>
    </row>
    <row r="412" ht="15.75" customHeight="1">
      <c r="A412" s="100" t="s">
        <v>1966</v>
      </c>
      <c r="B412" s="100"/>
      <c r="C412" s="100"/>
      <c r="D412" s="100" t="s">
        <v>2090</v>
      </c>
      <c r="E412" s="100" t="s">
        <v>1244</v>
      </c>
      <c r="F412" s="100" t="s">
        <v>1968</v>
      </c>
      <c r="G412" s="103">
        <v>0.4375</v>
      </c>
      <c r="H412" s="103">
        <v>0.4583333333333333</v>
      </c>
      <c r="I412" s="100"/>
      <c r="J412" s="100"/>
      <c r="K412" s="100"/>
      <c r="L412" s="100"/>
      <c r="M412" s="55"/>
      <c r="N412" s="55"/>
      <c r="O412" s="55"/>
      <c r="P412" s="55"/>
      <c r="Q412" s="55"/>
      <c r="R412" s="55"/>
      <c r="S412" s="55"/>
      <c r="T412" s="55"/>
      <c r="U412" s="55"/>
      <c r="V412" s="55"/>
      <c r="W412" s="55"/>
    </row>
    <row r="413" ht="15.75" customHeight="1">
      <c r="A413" s="100" t="s">
        <v>1966</v>
      </c>
      <c r="B413" s="100"/>
      <c r="C413" s="100"/>
      <c r="D413" s="100" t="s">
        <v>2090</v>
      </c>
      <c r="E413" s="100" t="s">
        <v>1244</v>
      </c>
      <c r="F413" s="100" t="s">
        <v>1968</v>
      </c>
      <c r="G413" s="103">
        <v>0.4375</v>
      </c>
      <c r="H413" s="103">
        <v>0.4583333333333333</v>
      </c>
      <c r="I413" s="100"/>
      <c r="J413" s="100"/>
      <c r="K413" s="100"/>
      <c r="L413" s="100"/>
      <c r="M413" s="55"/>
      <c r="N413" s="55"/>
      <c r="O413" s="55"/>
      <c r="P413" s="55"/>
      <c r="Q413" s="55"/>
      <c r="R413" s="55"/>
      <c r="S413" s="55"/>
      <c r="T413" s="55"/>
      <c r="U413" s="55"/>
      <c r="V413" s="55"/>
      <c r="W413" s="55"/>
    </row>
    <row r="414" ht="15.75" customHeight="1">
      <c r="A414" s="100" t="s">
        <v>1966</v>
      </c>
      <c r="B414" s="100"/>
      <c r="C414" s="100"/>
      <c r="D414" s="100" t="s">
        <v>2090</v>
      </c>
      <c r="E414" s="100" t="s">
        <v>1244</v>
      </c>
      <c r="F414" s="100" t="s">
        <v>1968</v>
      </c>
      <c r="G414" s="103">
        <v>0.4375</v>
      </c>
      <c r="H414" s="103">
        <v>0.4583333333333333</v>
      </c>
      <c r="I414" s="100"/>
      <c r="J414" s="100"/>
      <c r="K414" s="100"/>
      <c r="L414" s="100"/>
      <c r="M414" s="55"/>
      <c r="N414" s="55"/>
      <c r="O414" s="55"/>
      <c r="P414" s="55"/>
      <c r="Q414" s="55"/>
      <c r="R414" s="55"/>
      <c r="S414" s="55"/>
      <c r="T414" s="55"/>
      <c r="U414" s="55"/>
      <c r="V414" s="55"/>
      <c r="W414" s="55"/>
    </row>
    <row r="415" ht="15.75" customHeight="1">
      <c r="A415" s="100" t="s">
        <v>1966</v>
      </c>
      <c r="B415" s="100"/>
      <c r="C415" s="100"/>
      <c r="D415" s="100" t="s">
        <v>2090</v>
      </c>
      <c r="E415" s="100" t="s">
        <v>1244</v>
      </c>
      <c r="F415" s="100" t="s">
        <v>1968</v>
      </c>
      <c r="G415" s="103">
        <v>0.4375</v>
      </c>
      <c r="H415" s="103">
        <v>0.4583333333333333</v>
      </c>
      <c r="I415" s="100"/>
      <c r="J415" s="100"/>
      <c r="K415" s="100"/>
      <c r="L415" s="100"/>
      <c r="M415" s="55"/>
      <c r="N415" s="55"/>
      <c r="O415" s="55"/>
      <c r="P415" s="55"/>
      <c r="Q415" s="55"/>
      <c r="R415" s="55"/>
      <c r="S415" s="55"/>
      <c r="T415" s="55"/>
      <c r="U415" s="55"/>
      <c r="V415" s="55"/>
      <c r="W415" s="55"/>
    </row>
    <row r="416" ht="15.75" customHeight="1">
      <c r="A416" s="100" t="s">
        <v>1966</v>
      </c>
      <c r="B416" s="100"/>
      <c r="C416" s="100"/>
      <c r="D416" s="100" t="s">
        <v>2090</v>
      </c>
      <c r="E416" s="100" t="s">
        <v>1244</v>
      </c>
      <c r="F416" s="100" t="s">
        <v>1968</v>
      </c>
      <c r="G416" s="103">
        <v>0.4375</v>
      </c>
      <c r="H416" s="103">
        <v>0.4583333333333333</v>
      </c>
      <c r="I416" s="100"/>
      <c r="J416" s="100"/>
      <c r="K416" s="100"/>
      <c r="L416" s="100"/>
      <c r="M416" s="55"/>
      <c r="N416" s="55"/>
      <c r="O416" s="55"/>
      <c r="P416" s="55"/>
      <c r="Q416" s="55"/>
      <c r="R416" s="55"/>
      <c r="S416" s="55"/>
      <c r="T416" s="55"/>
      <c r="U416" s="55"/>
      <c r="V416" s="55"/>
      <c r="W416" s="55"/>
    </row>
    <row r="417" ht="15.75" customHeight="1">
      <c r="A417" s="100" t="s">
        <v>1966</v>
      </c>
      <c r="B417" s="100"/>
      <c r="C417" s="100"/>
      <c r="D417" s="100" t="s">
        <v>2090</v>
      </c>
      <c r="E417" s="100" t="s">
        <v>1244</v>
      </c>
      <c r="F417" s="100" t="s">
        <v>1968</v>
      </c>
      <c r="G417" s="103">
        <v>0.4375</v>
      </c>
      <c r="H417" s="103">
        <v>0.4583333333333333</v>
      </c>
      <c r="I417" s="100"/>
      <c r="J417" s="100"/>
      <c r="K417" s="100"/>
      <c r="L417" s="100"/>
      <c r="M417" s="55"/>
      <c r="N417" s="55"/>
      <c r="O417" s="55"/>
      <c r="P417" s="55"/>
      <c r="Q417" s="55"/>
      <c r="R417" s="55"/>
      <c r="S417" s="55"/>
      <c r="T417" s="55"/>
      <c r="U417" s="55"/>
      <c r="V417" s="55"/>
      <c r="W417" s="55"/>
    </row>
    <row r="418" ht="15.75" customHeight="1">
      <c r="A418" s="100" t="s">
        <v>1979</v>
      </c>
      <c r="C418" s="100"/>
      <c r="D418" s="100" t="s">
        <v>2091</v>
      </c>
      <c r="E418" s="100" t="s">
        <v>1244</v>
      </c>
      <c r="F418" s="100" t="s">
        <v>1968</v>
      </c>
      <c r="G418" s="103">
        <v>0.4583333333333333</v>
      </c>
      <c r="H418" s="103">
        <v>0.5</v>
      </c>
      <c r="I418" s="100"/>
      <c r="J418" s="100"/>
      <c r="K418" s="100"/>
      <c r="L418" s="100"/>
      <c r="M418" s="55"/>
      <c r="N418" s="55"/>
      <c r="O418" s="55"/>
      <c r="P418" s="55"/>
      <c r="Q418" s="55"/>
      <c r="R418" s="55"/>
      <c r="S418" s="55"/>
      <c r="T418" s="55"/>
      <c r="U418" s="55"/>
      <c r="V418" s="55"/>
      <c r="W418" s="55"/>
    </row>
    <row r="419" ht="15.75" customHeight="1">
      <c r="A419" s="100" t="s">
        <v>1985</v>
      </c>
      <c r="B419" s="100"/>
      <c r="C419" s="100"/>
      <c r="D419" s="100" t="s">
        <v>2092</v>
      </c>
      <c r="E419" s="100" t="s">
        <v>1244</v>
      </c>
      <c r="F419" s="100" t="s">
        <v>1971</v>
      </c>
      <c r="G419" s="103">
        <v>0.5625</v>
      </c>
      <c r="H419" s="103">
        <v>0.6458333333333334</v>
      </c>
      <c r="I419" s="100"/>
      <c r="J419" s="100"/>
      <c r="K419" s="100"/>
      <c r="L419" s="100"/>
      <c r="M419" s="55"/>
      <c r="N419" s="55"/>
      <c r="O419" s="55"/>
      <c r="P419" s="55"/>
      <c r="Q419" s="55"/>
      <c r="R419" s="55"/>
      <c r="S419" s="55"/>
      <c r="T419" s="55"/>
      <c r="U419" s="55"/>
      <c r="V419" s="55"/>
      <c r="W419" s="55"/>
    </row>
    <row r="420" ht="15.75" customHeight="1">
      <c r="A420" s="100" t="s">
        <v>1985</v>
      </c>
      <c r="B420" s="100"/>
      <c r="C420" s="100"/>
      <c r="D420" s="100" t="s">
        <v>2093</v>
      </c>
      <c r="E420" s="100" t="s">
        <v>1249</v>
      </c>
      <c r="F420" s="100" t="s">
        <v>1971</v>
      </c>
      <c r="G420" s="103">
        <v>0.4166666666666667</v>
      </c>
      <c r="H420" s="103">
        <v>0.5</v>
      </c>
      <c r="I420" s="100"/>
      <c r="J420" s="100"/>
      <c r="K420" s="100"/>
      <c r="L420" s="100"/>
      <c r="M420" s="55"/>
      <c r="N420" s="55"/>
      <c r="O420" s="55"/>
      <c r="P420" s="55"/>
      <c r="Q420" s="55"/>
      <c r="R420" s="55"/>
      <c r="S420" s="55"/>
      <c r="T420" s="55"/>
      <c r="U420" s="55"/>
      <c r="V420" s="55"/>
      <c r="W420" s="55"/>
    </row>
    <row r="421" ht="15.75" customHeight="1">
      <c r="A421" s="100" t="s">
        <v>1966</v>
      </c>
      <c r="B421" s="100"/>
      <c r="C421" s="100"/>
      <c r="D421" s="100" t="s">
        <v>2094</v>
      </c>
      <c r="E421" s="100" t="s">
        <v>1249</v>
      </c>
      <c r="F421" s="100" t="s">
        <v>1968</v>
      </c>
      <c r="G421" s="103">
        <v>0.4375</v>
      </c>
      <c r="H421" s="103">
        <v>0.4583333333333333</v>
      </c>
      <c r="I421" s="100"/>
      <c r="J421" s="100"/>
      <c r="K421" s="100"/>
      <c r="L421" s="100"/>
      <c r="M421" s="55"/>
      <c r="N421" s="55"/>
      <c r="O421" s="55"/>
      <c r="P421" s="55"/>
      <c r="Q421" s="55"/>
      <c r="R421" s="55"/>
      <c r="S421" s="55"/>
      <c r="T421" s="55"/>
      <c r="U421" s="55"/>
      <c r="V421" s="55"/>
      <c r="W421" s="55"/>
    </row>
    <row r="422" ht="15.75" customHeight="1">
      <c r="A422" s="100" t="s">
        <v>1966</v>
      </c>
      <c r="B422" s="100"/>
      <c r="C422" s="100"/>
      <c r="D422" s="100" t="s">
        <v>2094</v>
      </c>
      <c r="E422" s="100" t="s">
        <v>1249</v>
      </c>
      <c r="F422" s="100" t="s">
        <v>1968</v>
      </c>
      <c r="G422" s="103">
        <v>0.4375</v>
      </c>
      <c r="H422" s="103">
        <v>0.4583333333333333</v>
      </c>
      <c r="I422" s="100"/>
      <c r="J422" s="100"/>
      <c r="K422" s="100"/>
      <c r="L422" s="100"/>
      <c r="M422" s="55"/>
      <c r="N422" s="55"/>
      <c r="O422" s="55"/>
      <c r="P422" s="55"/>
      <c r="Q422" s="55"/>
      <c r="R422" s="55"/>
      <c r="S422" s="55"/>
      <c r="T422" s="55"/>
      <c r="U422" s="55"/>
      <c r="V422" s="55"/>
      <c r="W422" s="55"/>
    </row>
    <row r="423" ht="15.75" customHeight="1">
      <c r="A423" s="100" t="s">
        <v>1966</v>
      </c>
      <c r="B423" s="100"/>
      <c r="C423" s="100"/>
      <c r="D423" s="100" t="s">
        <v>2094</v>
      </c>
      <c r="E423" s="100" t="s">
        <v>1249</v>
      </c>
      <c r="F423" s="100" t="s">
        <v>1968</v>
      </c>
      <c r="G423" s="103">
        <v>0.4375</v>
      </c>
      <c r="H423" s="103">
        <v>0.4583333333333333</v>
      </c>
      <c r="I423" s="100"/>
      <c r="J423" s="100"/>
      <c r="K423" s="100"/>
      <c r="L423" s="100"/>
      <c r="M423" s="55"/>
      <c r="N423" s="55"/>
      <c r="O423" s="55"/>
      <c r="P423" s="55"/>
      <c r="Q423" s="55"/>
      <c r="R423" s="55"/>
      <c r="S423" s="55"/>
      <c r="T423" s="55"/>
      <c r="U423" s="55"/>
      <c r="V423" s="55"/>
      <c r="W423" s="55"/>
    </row>
    <row r="424" ht="15.75" customHeight="1">
      <c r="A424" s="100" t="s">
        <v>1966</v>
      </c>
      <c r="B424" s="100"/>
      <c r="C424" s="100"/>
      <c r="D424" s="100" t="s">
        <v>2094</v>
      </c>
      <c r="E424" s="100" t="s">
        <v>1249</v>
      </c>
      <c r="F424" s="100" t="s">
        <v>1968</v>
      </c>
      <c r="G424" s="103">
        <v>0.4375</v>
      </c>
      <c r="H424" s="103">
        <v>0.4583333333333333</v>
      </c>
      <c r="I424" s="100"/>
      <c r="J424" s="100"/>
      <c r="K424" s="100"/>
      <c r="L424" s="100"/>
      <c r="M424" s="55"/>
      <c r="N424" s="55"/>
      <c r="O424" s="55"/>
      <c r="P424" s="55"/>
      <c r="Q424" s="55"/>
      <c r="R424" s="55"/>
      <c r="S424" s="55"/>
      <c r="T424" s="55"/>
      <c r="U424" s="55"/>
      <c r="V424" s="55"/>
      <c r="W424" s="55"/>
    </row>
    <row r="425" ht="15.75" customHeight="1">
      <c r="A425" s="100" t="s">
        <v>1966</v>
      </c>
      <c r="B425" s="100"/>
      <c r="C425" s="100"/>
      <c r="D425" s="100" t="s">
        <v>2094</v>
      </c>
      <c r="E425" s="100" t="s">
        <v>1249</v>
      </c>
      <c r="F425" s="100" t="s">
        <v>1968</v>
      </c>
      <c r="G425" s="103">
        <v>0.4375</v>
      </c>
      <c r="H425" s="103">
        <v>0.4583333333333333</v>
      </c>
      <c r="I425" s="100"/>
      <c r="J425" s="100"/>
      <c r="K425" s="100"/>
      <c r="L425" s="100"/>
      <c r="M425" s="55"/>
      <c r="N425" s="55"/>
      <c r="O425" s="55"/>
      <c r="P425" s="55"/>
      <c r="Q425" s="55"/>
      <c r="R425" s="55"/>
      <c r="S425" s="55"/>
      <c r="T425" s="55"/>
      <c r="U425" s="55"/>
      <c r="V425" s="55"/>
      <c r="W425" s="55"/>
    </row>
    <row r="426" ht="15.75" customHeight="1">
      <c r="A426" s="100" t="s">
        <v>1985</v>
      </c>
      <c r="B426" s="100"/>
      <c r="C426" s="100"/>
      <c r="D426" s="100" t="s">
        <v>2095</v>
      </c>
      <c r="E426" s="100" t="s">
        <v>1249</v>
      </c>
      <c r="F426" s="100" t="s">
        <v>1981</v>
      </c>
      <c r="G426" s="103">
        <v>0.5833333333333334</v>
      </c>
      <c r="H426" s="103">
        <v>0.6666666666666666</v>
      </c>
      <c r="I426" s="100"/>
      <c r="J426" s="100"/>
      <c r="K426" s="100"/>
      <c r="L426" s="100"/>
      <c r="M426" s="55"/>
      <c r="N426" s="55"/>
      <c r="O426" s="55"/>
      <c r="P426" s="55"/>
      <c r="Q426" s="55"/>
      <c r="R426" s="55"/>
      <c r="S426" s="55"/>
      <c r="T426" s="55"/>
      <c r="U426" s="55"/>
      <c r="V426" s="55"/>
      <c r="W426" s="55"/>
    </row>
    <row r="427" ht="15.75" customHeight="1">
      <c r="A427" s="100" t="s">
        <v>1970</v>
      </c>
      <c r="C427" s="100"/>
      <c r="D427" s="100" t="s">
        <v>2096</v>
      </c>
      <c r="E427" s="100" t="s">
        <v>1249</v>
      </c>
      <c r="F427" s="100" t="s">
        <v>1971</v>
      </c>
      <c r="G427" s="103">
        <v>0.5833333333333334</v>
      </c>
      <c r="H427" s="103">
        <v>0.625</v>
      </c>
      <c r="I427" s="100"/>
      <c r="J427" s="100"/>
      <c r="K427" s="100" t="s">
        <v>2016</v>
      </c>
      <c r="M427" s="55"/>
      <c r="N427" s="55"/>
      <c r="O427" s="55"/>
      <c r="P427" s="55"/>
      <c r="Q427" s="55"/>
      <c r="R427" s="55"/>
      <c r="S427" s="55"/>
      <c r="T427" s="55"/>
      <c r="U427" s="55"/>
      <c r="V427" s="55"/>
      <c r="W427" s="55"/>
    </row>
    <row r="428" ht="15.75" customHeight="1">
      <c r="A428" s="100" t="s">
        <v>1997</v>
      </c>
      <c r="B428" s="100"/>
      <c r="C428" s="100"/>
      <c r="D428" s="100" t="s">
        <v>2096</v>
      </c>
      <c r="E428" s="100" t="s">
        <v>1249</v>
      </c>
      <c r="F428" s="100" t="s">
        <v>1971</v>
      </c>
      <c r="G428" s="103">
        <v>0.5833333333333334</v>
      </c>
      <c r="H428" s="103">
        <v>0.625</v>
      </c>
      <c r="I428" s="100"/>
      <c r="J428" s="100"/>
      <c r="K428" s="100" t="s">
        <v>1976</v>
      </c>
      <c r="L428" s="100"/>
      <c r="M428" s="55"/>
      <c r="N428" s="55"/>
      <c r="O428" s="55"/>
      <c r="P428" s="55"/>
      <c r="Q428" s="55"/>
      <c r="R428" s="55"/>
      <c r="S428" s="55"/>
      <c r="T428" s="55"/>
      <c r="U428" s="55"/>
      <c r="V428" s="55"/>
      <c r="W428" s="55"/>
    </row>
    <row r="429" ht="15.75" customHeight="1">
      <c r="A429" s="100" t="s">
        <v>1979</v>
      </c>
      <c r="C429" s="100"/>
      <c r="D429" s="100" t="s">
        <v>2095</v>
      </c>
      <c r="E429" s="100" t="s">
        <v>1249</v>
      </c>
      <c r="F429" s="100" t="s">
        <v>1992</v>
      </c>
      <c r="G429" s="103">
        <v>0.5833333333333334</v>
      </c>
      <c r="H429" s="103">
        <v>0.6666666666666666</v>
      </c>
      <c r="I429" s="100"/>
      <c r="J429" s="100"/>
      <c r="K429" s="100"/>
      <c r="L429" s="100"/>
      <c r="M429" s="55"/>
      <c r="N429" s="55"/>
      <c r="O429" s="55"/>
      <c r="P429" s="55"/>
      <c r="Q429" s="55"/>
      <c r="R429" s="55"/>
      <c r="S429" s="55"/>
      <c r="T429" s="55"/>
      <c r="U429" s="55"/>
      <c r="V429" s="55"/>
      <c r="W429" s="55"/>
    </row>
    <row r="430" ht="15.75" customHeight="1">
      <c r="A430" s="100" t="s">
        <v>2059</v>
      </c>
      <c r="B430" s="100"/>
      <c r="C430" s="100"/>
      <c r="D430" s="100" t="s">
        <v>2097</v>
      </c>
      <c r="E430" s="100" t="s">
        <v>1249</v>
      </c>
      <c r="F430" s="100" t="s">
        <v>1971</v>
      </c>
      <c r="G430" s="103">
        <v>0.6041666666666666</v>
      </c>
      <c r="H430" s="103">
        <v>0.6666666666666666</v>
      </c>
      <c r="I430" s="100"/>
      <c r="J430" s="100"/>
      <c r="K430" s="100" t="s">
        <v>1976</v>
      </c>
      <c r="L430" s="100"/>
      <c r="M430" s="55"/>
      <c r="N430" s="55"/>
      <c r="O430" s="55"/>
      <c r="P430" s="55"/>
      <c r="Q430" s="55"/>
      <c r="R430" s="55"/>
      <c r="S430" s="55"/>
      <c r="T430" s="55"/>
      <c r="U430" s="55"/>
      <c r="V430" s="55"/>
      <c r="W430" s="55"/>
    </row>
    <row r="431" ht="15.75" customHeight="1">
      <c r="A431" s="100" t="s">
        <v>1979</v>
      </c>
      <c r="C431" s="100"/>
      <c r="D431" s="100" t="s">
        <v>2098</v>
      </c>
      <c r="E431" s="100" t="s">
        <v>1994</v>
      </c>
      <c r="F431" s="100" t="s">
        <v>1992</v>
      </c>
      <c r="G431" s="103">
        <v>0.4375</v>
      </c>
      <c r="H431" s="103">
        <v>0.4791666666666667</v>
      </c>
      <c r="I431" s="100"/>
      <c r="J431" s="100"/>
      <c r="K431" s="100"/>
      <c r="L431" s="100"/>
      <c r="M431" s="55"/>
      <c r="N431" s="55"/>
      <c r="O431" s="55"/>
      <c r="P431" s="55"/>
      <c r="Q431" s="55"/>
      <c r="R431" s="55"/>
      <c r="S431" s="55"/>
      <c r="T431" s="55"/>
      <c r="U431" s="55"/>
      <c r="V431" s="55"/>
      <c r="W431" s="55"/>
    </row>
    <row r="432" ht="15.75" customHeight="1">
      <c r="A432" s="100" t="s">
        <v>1985</v>
      </c>
      <c r="B432" s="100"/>
      <c r="C432" s="100"/>
      <c r="D432" s="100" t="s">
        <v>2099</v>
      </c>
      <c r="E432" s="100" t="s">
        <v>1994</v>
      </c>
      <c r="F432" s="100" t="s">
        <v>1971</v>
      </c>
      <c r="G432" s="103">
        <v>0.4583333333333333</v>
      </c>
      <c r="H432" s="103">
        <v>0.5208333333333334</v>
      </c>
      <c r="I432" s="100"/>
      <c r="J432" s="100"/>
      <c r="K432" s="100" t="s">
        <v>2016</v>
      </c>
      <c r="M432" s="55"/>
      <c r="N432" s="55"/>
      <c r="O432" s="55"/>
      <c r="P432" s="55"/>
      <c r="Q432" s="55"/>
      <c r="R432" s="55"/>
      <c r="S432" s="55"/>
      <c r="T432" s="55"/>
      <c r="U432" s="55"/>
      <c r="V432" s="55"/>
      <c r="W432" s="55"/>
    </row>
    <row r="433" ht="15.75" customHeight="1">
      <c r="A433" s="100" t="s">
        <v>1985</v>
      </c>
      <c r="B433" s="100"/>
      <c r="C433" s="100"/>
      <c r="D433" s="100" t="s">
        <v>2100</v>
      </c>
      <c r="E433" s="100" t="s">
        <v>1994</v>
      </c>
      <c r="F433" s="100" t="s">
        <v>1971</v>
      </c>
      <c r="G433" s="103">
        <v>0.5833333333333334</v>
      </c>
      <c r="H433" s="103">
        <v>0.6666666666666666</v>
      </c>
      <c r="I433" s="100"/>
      <c r="J433" s="100"/>
      <c r="K433" s="100" t="s">
        <v>1974</v>
      </c>
      <c r="M433" s="55"/>
      <c r="N433" s="55"/>
      <c r="O433" s="55"/>
      <c r="P433" s="55"/>
      <c r="Q433" s="55"/>
      <c r="R433" s="55"/>
      <c r="S433" s="55"/>
      <c r="T433" s="55"/>
      <c r="U433" s="55"/>
      <c r="V433" s="55"/>
      <c r="W433" s="55"/>
    </row>
    <row r="434" ht="15.75" customHeight="1">
      <c r="A434" s="100" t="s">
        <v>1979</v>
      </c>
      <c r="C434" s="100"/>
      <c r="D434" s="100" t="s">
        <v>2100</v>
      </c>
      <c r="E434" s="100" t="s">
        <v>1994</v>
      </c>
      <c r="F434" s="100" t="s">
        <v>1992</v>
      </c>
      <c r="G434" s="103">
        <v>0.5833333333333334</v>
      </c>
      <c r="H434" s="103">
        <v>0.6666666666666666</v>
      </c>
      <c r="I434" s="100"/>
      <c r="J434" s="100"/>
      <c r="K434" s="100"/>
      <c r="L434" s="100"/>
      <c r="M434" s="55"/>
      <c r="N434" s="55"/>
      <c r="O434" s="55"/>
      <c r="P434" s="55"/>
      <c r="Q434" s="55"/>
      <c r="R434" s="55"/>
      <c r="S434" s="55"/>
      <c r="T434" s="55"/>
      <c r="U434" s="55"/>
      <c r="V434" s="55"/>
      <c r="W434" s="55"/>
    </row>
    <row r="435" ht="15.75" customHeight="1">
      <c r="A435" s="100" t="s">
        <v>1966</v>
      </c>
      <c r="B435" s="100"/>
      <c r="C435" s="100"/>
      <c r="D435" s="100" t="s">
        <v>2101</v>
      </c>
      <c r="E435" s="100" t="s">
        <v>1227</v>
      </c>
      <c r="F435" s="100" t="s">
        <v>1968</v>
      </c>
      <c r="G435" s="103">
        <v>0.4375</v>
      </c>
      <c r="H435" s="103">
        <v>0.4583333333333333</v>
      </c>
      <c r="I435" s="100"/>
      <c r="J435" s="100"/>
      <c r="K435" s="100"/>
      <c r="L435" s="100"/>
      <c r="M435" s="55"/>
      <c r="N435" s="55"/>
      <c r="O435" s="55"/>
      <c r="P435" s="55"/>
      <c r="Q435" s="55"/>
      <c r="R435" s="55"/>
      <c r="S435" s="55"/>
      <c r="T435" s="55"/>
      <c r="U435" s="55"/>
      <c r="V435" s="55"/>
      <c r="W435" s="55"/>
    </row>
    <row r="436" ht="15.75" customHeight="1">
      <c r="A436" s="100" t="s">
        <v>1966</v>
      </c>
      <c r="B436" s="100"/>
      <c r="C436" s="100"/>
      <c r="D436" s="100" t="s">
        <v>2102</v>
      </c>
      <c r="E436" s="100" t="s">
        <v>1227</v>
      </c>
      <c r="F436" s="100" t="s">
        <v>1968</v>
      </c>
      <c r="G436" s="103">
        <v>0.4375</v>
      </c>
      <c r="H436" s="103">
        <v>0.5</v>
      </c>
      <c r="I436" s="100"/>
      <c r="J436" s="100"/>
      <c r="K436" s="100"/>
      <c r="L436" s="100"/>
      <c r="M436" s="55"/>
      <c r="N436" s="55"/>
      <c r="O436" s="55"/>
      <c r="P436" s="55"/>
      <c r="Q436" s="55"/>
      <c r="R436" s="55"/>
      <c r="S436" s="55"/>
      <c r="T436" s="55"/>
      <c r="U436" s="55"/>
      <c r="V436" s="55"/>
      <c r="W436" s="55"/>
    </row>
    <row r="437" ht="15.75" customHeight="1">
      <c r="A437" s="100" t="s">
        <v>1979</v>
      </c>
      <c r="C437" s="100"/>
      <c r="D437" s="100" t="s">
        <v>2103</v>
      </c>
      <c r="E437" s="100" t="s">
        <v>1227</v>
      </c>
      <c r="F437" s="100" t="s">
        <v>1968</v>
      </c>
      <c r="G437" s="103">
        <v>0.4375</v>
      </c>
      <c r="H437" s="103">
        <v>0.4791666666666667</v>
      </c>
      <c r="I437" s="100"/>
      <c r="J437" s="100"/>
      <c r="K437" s="100"/>
      <c r="L437" s="100"/>
      <c r="M437" s="55"/>
      <c r="N437" s="55"/>
      <c r="O437" s="55"/>
      <c r="P437" s="55"/>
      <c r="Q437" s="55"/>
      <c r="R437" s="55"/>
      <c r="S437" s="55"/>
      <c r="T437" s="55"/>
      <c r="U437" s="55"/>
      <c r="V437" s="55"/>
      <c r="W437" s="55"/>
    </row>
    <row r="438" ht="15.75" customHeight="1">
      <c r="A438" s="100" t="s">
        <v>1966</v>
      </c>
      <c r="B438" s="100"/>
      <c r="C438" s="100"/>
      <c r="D438" s="100" t="s">
        <v>2102</v>
      </c>
      <c r="E438" s="100" t="s">
        <v>1227</v>
      </c>
      <c r="F438" s="100" t="s">
        <v>1968</v>
      </c>
      <c r="G438" s="103">
        <v>0.4375</v>
      </c>
      <c r="H438" s="103">
        <v>0.5</v>
      </c>
      <c r="I438" s="100"/>
      <c r="J438" s="100"/>
      <c r="K438" s="100"/>
      <c r="L438" s="100"/>
      <c r="M438" s="55"/>
      <c r="N438" s="55"/>
      <c r="O438" s="55"/>
      <c r="P438" s="55"/>
      <c r="Q438" s="55"/>
      <c r="R438" s="55"/>
      <c r="S438" s="55"/>
      <c r="T438" s="55"/>
      <c r="U438" s="55"/>
      <c r="V438" s="55"/>
      <c r="W438" s="55"/>
    </row>
    <row r="439" ht="15.75" customHeight="1">
      <c r="A439" s="100" t="s">
        <v>1966</v>
      </c>
      <c r="B439" s="100"/>
      <c r="C439" s="100"/>
      <c r="D439" s="100" t="s">
        <v>2101</v>
      </c>
      <c r="E439" s="100" t="s">
        <v>1227</v>
      </c>
      <c r="F439" s="100" t="s">
        <v>1968</v>
      </c>
      <c r="G439" s="103">
        <v>0.4375</v>
      </c>
      <c r="H439" s="103">
        <v>0.4583333333333333</v>
      </c>
      <c r="I439" s="100"/>
      <c r="J439" s="100"/>
      <c r="K439" s="100"/>
      <c r="L439" s="100"/>
      <c r="M439" s="55"/>
      <c r="N439" s="55"/>
      <c r="O439" s="55"/>
      <c r="P439" s="55"/>
      <c r="Q439" s="55"/>
      <c r="R439" s="55"/>
      <c r="S439" s="55"/>
      <c r="T439" s="55"/>
      <c r="U439" s="55"/>
      <c r="V439" s="55"/>
      <c r="W439" s="55"/>
    </row>
    <row r="440" ht="15.75" customHeight="1">
      <c r="A440" s="100" t="s">
        <v>1970</v>
      </c>
      <c r="C440" s="100"/>
      <c r="D440" s="100" t="s">
        <v>2104</v>
      </c>
      <c r="E440" s="100" t="s">
        <v>1227</v>
      </c>
      <c r="F440" s="100" t="s">
        <v>1971</v>
      </c>
      <c r="G440" s="103">
        <v>0.46875</v>
      </c>
      <c r="H440" s="103">
        <v>0.5</v>
      </c>
      <c r="I440" s="100"/>
      <c r="J440" s="100"/>
      <c r="K440" s="100" t="s">
        <v>1974</v>
      </c>
      <c r="M440" s="55"/>
      <c r="N440" s="55"/>
      <c r="O440" s="55"/>
      <c r="P440" s="55"/>
      <c r="Q440" s="55"/>
      <c r="R440" s="55"/>
      <c r="S440" s="55"/>
      <c r="T440" s="55"/>
      <c r="U440" s="55"/>
      <c r="V440" s="55"/>
      <c r="W440" s="55"/>
    </row>
    <row r="441" ht="15.75" customHeight="1">
      <c r="A441" s="100" t="s">
        <v>1966</v>
      </c>
      <c r="B441" s="100"/>
      <c r="C441" s="100"/>
      <c r="D441" s="100" t="s">
        <v>2105</v>
      </c>
      <c r="E441" s="100" t="s">
        <v>1227</v>
      </c>
      <c r="F441" s="100" t="s">
        <v>1968</v>
      </c>
      <c r="G441" s="103">
        <v>0.5833333333333334</v>
      </c>
      <c r="H441" s="103">
        <v>0.6666666666666666</v>
      </c>
      <c r="I441" s="100"/>
      <c r="J441" s="100"/>
      <c r="K441" s="100"/>
      <c r="L441" s="100"/>
      <c r="M441" s="55"/>
      <c r="N441" s="55"/>
      <c r="O441" s="55"/>
      <c r="P441" s="55"/>
      <c r="Q441" s="55"/>
      <c r="R441" s="55"/>
      <c r="S441" s="55"/>
      <c r="T441" s="55"/>
      <c r="U441" s="55"/>
      <c r="V441" s="55"/>
      <c r="W441" s="55"/>
    </row>
    <row r="442" ht="15.75" customHeight="1">
      <c r="A442" s="100" t="s">
        <v>1966</v>
      </c>
      <c r="B442" s="100"/>
      <c r="C442" s="100"/>
      <c r="D442" s="100" t="s">
        <v>2106</v>
      </c>
      <c r="E442" s="100" t="s">
        <v>1227</v>
      </c>
      <c r="F442" s="100" t="s">
        <v>1968</v>
      </c>
      <c r="G442" s="103">
        <v>0.5833333333333334</v>
      </c>
      <c r="H442" s="103">
        <v>0.6458333333333334</v>
      </c>
      <c r="I442" s="100"/>
      <c r="J442" s="100"/>
      <c r="K442" s="100"/>
      <c r="L442" s="100"/>
      <c r="M442" s="55"/>
      <c r="N442" s="55"/>
      <c r="O442" s="55"/>
      <c r="P442" s="55"/>
      <c r="Q442" s="55"/>
      <c r="R442" s="55"/>
      <c r="S442" s="55"/>
      <c r="T442" s="55"/>
      <c r="U442" s="55"/>
      <c r="V442" s="55"/>
      <c r="W442" s="55"/>
    </row>
    <row r="443" ht="15.75" customHeight="1">
      <c r="A443" s="100" t="s">
        <v>1972</v>
      </c>
      <c r="B443" s="100"/>
      <c r="C443" s="100"/>
      <c r="D443" s="100" t="s">
        <v>2107</v>
      </c>
      <c r="E443" s="100" t="s">
        <v>1227</v>
      </c>
      <c r="F443" s="100" t="s">
        <v>1971</v>
      </c>
      <c r="G443" s="103">
        <v>0.5833333333333334</v>
      </c>
      <c r="H443" s="103">
        <v>0.625</v>
      </c>
      <c r="I443" s="100"/>
      <c r="J443" s="100"/>
      <c r="K443" s="100" t="s">
        <v>1999</v>
      </c>
      <c r="M443" s="55"/>
      <c r="N443" s="55"/>
      <c r="O443" s="55"/>
      <c r="P443" s="55"/>
      <c r="Q443" s="55"/>
      <c r="R443" s="55"/>
      <c r="S443" s="55"/>
      <c r="T443" s="55"/>
      <c r="U443" s="55"/>
      <c r="V443" s="55"/>
      <c r="W443" s="55"/>
    </row>
    <row r="444" ht="15.75" customHeight="1">
      <c r="A444" s="100" t="s">
        <v>1966</v>
      </c>
      <c r="B444" s="100"/>
      <c r="C444" s="100"/>
      <c r="D444" s="100" t="s">
        <v>2108</v>
      </c>
      <c r="E444" s="100" t="s">
        <v>1227</v>
      </c>
      <c r="F444" s="100" t="s">
        <v>1968</v>
      </c>
      <c r="G444" s="103">
        <v>0.7708333333333334</v>
      </c>
      <c r="H444" s="103">
        <v>0.7916666666666666</v>
      </c>
      <c r="I444" s="100"/>
      <c r="J444" s="100"/>
      <c r="K444" s="100"/>
      <c r="L444" s="100"/>
      <c r="M444" s="55"/>
      <c r="N444" s="55"/>
      <c r="O444" s="55"/>
      <c r="P444" s="55"/>
      <c r="Q444" s="55"/>
      <c r="R444" s="55"/>
      <c r="S444" s="55"/>
      <c r="T444" s="55"/>
      <c r="U444" s="55"/>
      <c r="V444" s="55"/>
      <c r="W444" s="55"/>
    </row>
    <row r="445" ht="15.75" customHeight="1">
      <c r="A445" s="100" t="s">
        <v>1979</v>
      </c>
      <c r="C445" s="100"/>
      <c r="D445" s="100" t="s">
        <v>2109</v>
      </c>
      <c r="E445" s="100" t="s">
        <v>1227</v>
      </c>
      <c r="F445" s="100" t="s">
        <v>1981</v>
      </c>
      <c r="G445" s="103">
        <v>0.7708333333333334</v>
      </c>
      <c r="H445" s="103">
        <v>0.8125</v>
      </c>
      <c r="I445" s="100"/>
      <c r="J445" s="100"/>
      <c r="K445" s="100"/>
      <c r="L445" s="100"/>
      <c r="M445" s="55"/>
      <c r="N445" s="55"/>
      <c r="O445" s="55"/>
      <c r="P445" s="55"/>
      <c r="Q445" s="55"/>
      <c r="R445" s="55"/>
      <c r="S445" s="55"/>
      <c r="T445" s="55"/>
      <c r="U445" s="55"/>
      <c r="V445" s="55"/>
      <c r="W445" s="55"/>
    </row>
    <row r="446" ht="15.75" customHeight="1">
      <c r="A446" s="100" t="s">
        <v>1966</v>
      </c>
      <c r="B446" s="100"/>
      <c r="C446" s="100"/>
      <c r="D446" s="100" t="s">
        <v>2108</v>
      </c>
      <c r="E446" s="100" t="s">
        <v>1227</v>
      </c>
      <c r="F446" s="100" t="s">
        <v>1968</v>
      </c>
      <c r="G446" s="103">
        <v>0.7708333333333334</v>
      </c>
      <c r="H446" s="103">
        <v>0.7916666666666666</v>
      </c>
      <c r="I446" s="100"/>
      <c r="J446" s="100"/>
      <c r="K446" s="100"/>
      <c r="L446" s="100"/>
      <c r="M446" s="55"/>
      <c r="N446" s="55"/>
      <c r="O446" s="55"/>
      <c r="P446" s="55"/>
      <c r="Q446" s="55"/>
      <c r="R446" s="55"/>
      <c r="S446" s="55"/>
      <c r="T446" s="55"/>
      <c r="U446" s="55"/>
      <c r="V446" s="55"/>
      <c r="W446" s="55"/>
    </row>
    <row r="447" ht="15.75" customHeight="1">
      <c r="A447" s="100" t="s">
        <v>1977</v>
      </c>
      <c r="C447" s="100"/>
      <c r="D447" s="100" t="s">
        <v>2109</v>
      </c>
      <c r="E447" s="100" t="s">
        <v>1227</v>
      </c>
      <c r="F447" s="100" t="s">
        <v>1971</v>
      </c>
      <c r="G447" s="103">
        <v>0.7708333333333334</v>
      </c>
      <c r="H447" s="103">
        <v>0.8125</v>
      </c>
      <c r="I447" s="100"/>
      <c r="J447" s="100"/>
      <c r="K447" s="100"/>
      <c r="L447" s="100"/>
      <c r="M447" s="55"/>
      <c r="N447" s="55"/>
      <c r="O447" s="55"/>
      <c r="P447" s="55"/>
      <c r="Q447" s="55"/>
      <c r="R447" s="55"/>
      <c r="S447" s="55"/>
      <c r="T447" s="55"/>
      <c r="U447" s="55"/>
      <c r="V447" s="55"/>
      <c r="W447" s="55"/>
    </row>
    <row r="448" ht="15.75" customHeight="1">
      <c r="A448" s="100" t="s">
        <v>2059</v>
      </c>
      <c r="B448" s="100"/>
      <c r="C448" s="100"/>
      <c r="D448" s="100" t="s">
        <v>2110</v>
      </c>
      <c r="E448" s="100" t="s">
        <v>1227</v>
      </c>
      <c r="F448" s="100" t="s">
        <v>1971</v>
      </c>
      <c r="G448" s="103">
        <v>0.7916666666666666</v>
      </c>
      <c r="H448" s="103">
        <v>0.8541666666666666</v>
      </c>
      <c r="I448" s="100"/>
      <c r="J448" s="100"/>
      <c r="K448" s="100" t="s">
        <v>1976</v>
      </c>
      <c r="L448" s="100"/>
      <c r="M448" s="55"/>
      <c r="N448" s="55"/>
      <c r="O448" s="55"/>
      <c r="P448" s="55"/>
      <c r="Q448" s="55"/>
      <c r="R448" s="55"/>
      <c r="S448" s="55"/>
      <c r="T448" s="55"/>
      <c r="U448" s="55"/>
      <c r="V448" s="55"/>
      <c r="W448" s="55"/>
    </row>
    <row r="449" ht="15.75" customHeight="1">
      <c r="A449" s="100" t="s">
        <v>1997</v>
      </c>
      <c r="B449" s="100"/>
      <c r="C449" s="100"/>
      <c r="D449" s="100" t="s">
        <v>2111</v>
      </c>
      <c r="E449" s="100" t="s">
        <v>1227</v>
      </c>
      <c r="F449" s="100" t="s">
        <v>1971</v>
      </c>
      <c r="G449" s="103">
        <v>0.7916666666666666</v>
      </c>
      <c r="H449" s="103">
        <v>0.8333333333333334</v>
      </c>
      <c r="I449" s="100"/>
      <c r="J449" s="100"/>
      <c r="K449" s="100" t="s">
        <v>2016</v>
      </c>
      <c r="M449" s="55"/>
      <c r="N449" s="55"/>
      <c r="O449" s="55"/>
      <c r="P449" s="55"/>
      <c r="Q449" s="55"/>
      <c r="R449" s="55"/>
      <c r="S449" s="55"/>
      <c r="T449" s="55"/>
      <c r="U449" s="55"/>
      <c r="V449" s="55"/>
      <c r="W449" s="55"/>
    </row>
    <row r="450" ht="15.75" customHeight="1">
      <c r="A450" s="100" t="s">
        <v>1966</v>
      </c>
      <c r="B450" s="100"/>
      <c r="C450" s="100"/>
      <c r="D450" s="100" t="s">
        <v>2112</v>
      </c>
      <c r="E450" s="100" t="s">
        <v>2009</v>
      </c>
      <c r="F450" s="100" t="s">
        <v>1968</v>
      </c>
      <c r="G450" s="103">
        <v>0.4375</v>
      </c>
      <c r="H450" s="103">
        <v>0.5</v>
      </c>
      <c r="I450" s="100"/>
      <c r="J450" s="100"/>
      <c r="K450" s="100"/>
      <c r="L450" s="100"/>
      <c r="M450" s="55"/>
      <c r="N450" s="55"/>
      <c r="O450" s="55"/>
      <c r="P450" s="55"/>
      <c r="Q450" s="55"/>
      <c r="R450" s="55"/>
      <c r="S450" s="55"/>
      <c r="T450" s="55"/>
      <c r="U450" s="55"/>
      <c r="V450" s="55"/>
      <c r="W450" s="55"/>
    </row>
    <row r="451" ht="15.75" customHeight="1">
      <c r="A451" s="100" t="s">
        <v>1966</v>
      </c>
      <c r="B451" s="100"/>
      <c r="C451" s="100"/>
      <c r="D451" s="100" t="s">
        <v>2113</v>
      </c>
      <c r="E451" s="100" t="s">
        <v>2009</v>
      </c>
      <c r="F451" s="100" t="s">
        <v>1968</v>
      </c>
      <c r="G451" s="103">
        <v>0.4375</v>
      </c>
      <c r="H451" s="103">
        <v>0.4583333333333333</v>
      </c>
      <c r="I451" s="100"/>
      <c r="J451" s="100"/>
      <c r="K451" s="100"/>
      <c r="L451" s="100"/>
      <c r="M451" s="55"/>
      <c r="N451" s="55"/>
      <c r="O451" s="55"/>
      <c r="P451" s="55"/>
      <c r="Q451" s="55"/>
      <c r="R451" s="55"/>
      <c r="S451" s="55"/>
      <c r="T451" s="55"/>
      <c r="U451" s="55"/>
      <c r="V451" s="55"/>
      <c r="W451" s="55"/>
    </row>
    <row r="452" ht="15.75" customHeight="1">
      <c r="A452" s="100" t="s">
        <v>1979</v>
      </c>
      <c r="C452" s="100"/>
      <c r="D452" s="100" t="s">
        <v>2114</v>
      </c>
      <c r="E452" s="100" t="s">
        <v>2009</v>
      </c>
      <c r="F452" s="100" t="s">
        <v>1968</v>
      </c>
      <c r="G452" s="103">
        <v>0.4375</v>
      </c>
      <c r="H452" s="103">
        <v>0.4791666666666667</v>
      </c>
      <c r="I452" s="100"/>
      <c r="J452" s="100"/>
      <c r="K452" s="100"/>
      <c r="L452" s="100"/>
      <c r="M452" s="55"/>
      <c r="N452" s="55"/>
      <c r="O452" s="55"/>
      <c r="P452" s="55"/>
      <c r="Q452" s="55"/>
      <c r="R452" s="55"/>
      <c r="S452" s="55"/>
      <c r="T452" s="55"/>
      <c r="U452" s="55"/>
      <c r="V452" s="55"/>
      <c r="W452" s="55"/>
    </row>
    <row r="453" ht="15.75" customHeight="1">
      <c r="A453" s="100" t="s">
        <v>1966</v>
      </c>
      <c r="B453" s="100"/>
      <c r="C453" s="100"/>
      <c r="D453" s="100" t="s">
        <v>2113</v>
      </c>
      <c r="E453" s="100" t="s">
        <v>2009</v>
      </c>
      <c r="F453" s="100" t="s">
        <v>1968</v>
      </c>
      <c r="G453" s="103">
        <v>0.4375</v>
      </c>
      <c r="H453" s="103">
        <v>0.4583333333333333</v>
      </c>
      <c r="I453" s="100"/>
      <c r="J453" s="100"/>
      <c r="K453" s="100"/>
      <c r="L453" s="100"/>
      <c r="M453" s="55"/>
      <c r="N453" s="55"/>
      <c r="O453" s="55"/>
      <c r="P453" s="55"/>
      <c r="Q453" s="55"/>
      <c r="R453" s="55"/>
      <c r="S453" s="55"/>
      <c r="T453" s="55"/>
      <c r="U453" s="55"/>
      <c r="V453" s="55"/>
      <c r="W453" s="55"/>
    </row>
    <row r="454" ht="15.75" customHeight="1">
      <c r="A454" s="100" t="s">
        <v>1979</v>
      </c>
      <c r="C454" s="100"/>
      <c r="D454" s="100" t="s">
        <v>2115</v>
      </c>
      <c r="E454" s="100" t="s">
        <v>2009</v>
      </c>
      <c r="F454" s="100" t="s">
        <v>1968</v>
      </c>
      <c r="G454" s="103">
        <v>0.4583333333333333</v>
      </c>
      <c r="H454" s="103">
        <v>0.5</v>
      </c>
      <c r="I454" s="100"/>
      <c r="J454" s="100"/>
      <c r="K454" s="100"/>
      <c r="L454" s="100"/>
      <c r="M454" s="55"/>
      <c r="N454" s="55"/>
      <c r="O454" s="55"/>
      <c r="P454" s="55"/>
      <c r="Q454" s="55"/>
      <c r="R454" s="55"/>
      <c r="S454" s="55"/>
      <c r="T454" s="55"/>
      <c r="U454" s="55"/>
      <c r="V454" s="55"/>
      <c r="W454" s="55"/>
    </row>
    <row r="455" ht="15.75" customHeight="1">
      <c r="A455" s="100" t="s">
        <v>1966</v>
      </c>
      <c r="B455" s="100"/>
      <c r="C455" s="100"/>
      <c r="D455" s="100" t="s">
        <v>2116</v>
      </c>
      <c r="E455" s="100" t="s">
        <v>2009</v>
      </c>
      <c r="F455" s="100" t="s">
        <v>1968</v>
      </c>
      <c r="G455" s="103">
        <v>0.4791666666666667</v>
      </c>
      <c r="H455" s="103">
        <v>0.5208333333333334</v>
      </c>
      <c r="I455" s="100"/>
      <c r="J455" s="100"/>
      <c r="K455" s="100"/>
      <c r="L455" s="100"/>
      <c r="M455" s="55"/>
      <c r="N455" s="55"/>
      <c r="O455" s="55"/>
      <c r="P455" s="55"/>
      <c r="Q455" s="55"/>
      <c r="R455" s="55"/>
      <c r="S455" s="55"/>
      <c r="T455" s="55"/>
      <c r="U455" s="55"/>
      <c r="V455" s="55"/>
      <c r="W455" s="55"/>
    </row>
    <row r="456" ht="15.75" customHeight="1">
      <c r="A456" s="100" t="s">
        <v>1985</v>
      </c>
      <c r="B456" s="100"/>
      <c r="C456" s="100"/>
      <c r="D456" s="100" t="s">
        <v>2117</v>
      </c>
      <c r="E456" s="100" t="s">
        <v>2009</v>
      </c>
      <c r="F456" s="100" t="s">
        <v>1971</v>
      </c>
      <c r="G456" s="103">
        <v>0.5625</v>
      </c>
      <c r="H456" s="103">
        <v>0.6458333333333334</v>
      </c>
      <c r="I456" s="100"/>
      <c r="J456" s="100"/>
      <c r="K456" s="100"/>
      <c r="L456" s="100"/>
      <c r="M456" s="55"/>
      <c r="N456" s="55"/>
      <c r="O456" s="55"/>
      <c r="P456" s="55"/>
      <c r="Q456" s="55"/>
      <c r="R456" s="55"/>
      <c r="S456" s="55"/>
      <c r="T456" s="55"/>
      <c r="U456" s="55"/>
      <c r="V456" s="55"/>
      <c r="W456" s="55"/>
    </row>
    <row r="457" ht="15.75" customHeight="1">
      <c r="A457" s="100" t="s">
        <v>1982</v>
      </c>
      <c r="B457" s="100"/>
      <c r="C457" s="100"/>
      <c r="D457" s="100" t="s">
        <v>2118</v>
      </c>
      <c r="E457" s="100" t="s">
        <v>2009</v>
      </c>
      <c r="F457" s="100" t="s">
        <v>1971</v>
      </c>
      <c r="G457" s="103">
        <v>0.5833333333333334</v>
      </c>
      <c r="H457" s="103">
        <v>0.625</v>
      </c>
      <c r="I457" s="100"/>
      <c r="J457" s="100"/>
      <c r="K457" s="100" t="s">
        <v>1976</v>
      </c>
      <c r="L457" s="100"/>
      <c r="M457" s="55"/>
      <c r="N457" s="55"/>
      <c r="O457" s="55"/>
      <c r="P457" s="55"/>
      <c r="Q457" s="55"/>
      <c r="R457" s="55"/>
      <c r="S457" s="55"/>
      <c r="T457" s="55"/>
      <c r="U457" s="55"/>
      <c r="V457" s="55"/>
      <c r="W457" s="55"/>
    </row>
    <row r="458" ht="15.75" customHeight="1">
      <c r="A458" s="100" t="s">
        <v>1982</v>
      </c>
      <c r="B458" s="100"/>
      <c r="C458" s="100"/>
      <c r="D458" s="100" t="s">
        <v>2118</v>
      </c>
      <c r="E458" s="100" t="s">
        <v>2009</v>
      </c>
      <c r="F458" s="100" t="s">
        <v>1971</v>
      </c>
      <c r="G458" s="103">
        <v>0.5833333333333334</v>
      </c>
      <c r="H458" s="103">
        <v>0.625</v>
      </c>
      <c r="I458" s="100"/>
      <c r="J458" s="100"/>
      <c r="K458" s="100" t="s">
        <v>1976</v>
      </c>
      <c r="L458" s="100"/>
      <c r="M458" s="55"/>
      <c r="N458" s="55"/>
      <c r="O458" s="55"/>
      <c r="P458" s="55"/>
      <c r="Q458" s="55"/>
      <c r="R458" s="55"/>
      <c r="S458" s="55"/>
      <c r="T458" s="55"/>
      <c r="U458" s="55"/>
      <c r="V458" s="55"/>
      <c r="W458" s="55"/>
    </row>
    <row r="459" ht="15.75" customHeight="1">
      <c r="A459" s="100" t="s">
        <v>1966</v>
      </c>
      <c r="B459" s="100"/>
      <c r="C459" s="100"/>
      <c r="D459" s="100" t="s">
        <v>2119</v>
      </c>
      <c r="E459" s="100" t="s">
        <v>2009</v>
      </c>
      <c r="F459" s="100" t="s">
        <v>1968</v>
      </c>
      <c r="G459" s="103">
        <v>0.7708333333333334</v>
      </c>
      <c r="H459" s="103">
        <v>0.7916666666666666</v>
      </c>
      <c r="I459" s="100"/>
      <c r="J459" s="100"/>
      <c r="K459" s="100"/>
      <c r="L459" s="100"/>
      <c r="M459" s="55"/>
      <c r="N459" s="55"/>
      <c r="O459" s="55"/>
      <c r="P459" s="55"/>
      <c r="Q459" s="55"/>
      <c r="R459" s="55"/>
      <c r="S459" s="55"/>
      <c r="T459" s="55"/>
      <c r="U459" s="55"/>
      <c r="V459" s="55"/>
      <c r="W459" s="55"/>
    </row>
    <row r="460" ht="15.75" customHeight="1">
      <c r="A460" s="100" t="s">
        <v>1985</v>
      </c>
      <c r="B460" s="100"/>
      <c r="C460" s="100"/>
      <c r="D460" s="100" t="s">
        <v>2120</v>
      </c>
      <c r="E460" s="100" t="s">
        <v>2009</v>
      </c>
      <c r="F460" s="100" t="s">
        <v>1971</v>
      </c>
      <c r="G460" s="103">
        <v>0.7708333333333334</v>
      </c>
      <c r="H460" s="103">
        <v>0.8541666666666666</v>
      </c>
      <c r="I460" s="100"/>
      <c r="J460" s="100"/>
      <c r="K460" s="100"/>
      <c r="L460" s="100"/>
      <c r="M460" s="55"/>
      <c r="N460" s="55"/>
      <c r="O460" s="55"/>
      <c r="P460" s="55"/>
      <c r="Q460" s="55"/>
      <c r="R460" s="55"/>
      <c r="S460" s="55"/>
      <c r="T460" s="55"/>
      <c r="U460" s="55"/>
      <c r="V460" s="55"/>
      <c r="W460" s="55"/>
    </row>
    <row r="461" ht="15.75" customHeight="1">
      <c r="A461" s="100" t="s">
        <v>1979</v>
      </c>
      <c r="C461" s="100"/>
      <c r="D461" s="100" t="s">
        <v>2121</v>
      </c>
      <c r="E461" s="100" t="s">
        <v>2009</v>
      </c>
      <c r="F461" s="100" t="s">
        <v>1981</v>
      </c>
      <c r="G461" s="103">
        <v>0.7708333333333334</v>
      </c>
      <c r="H461" s="103">
        <v>0.8125</v>
      </c>
      <c r="I461" s="100"/>
      <c r="J461" s="100"/>
      <c r="K461" s="100"/>
      <c r="L461" s="100"/>
      <c r="M461" s="55"/>
      <c r="N461" s="55"/>
      <c r="O461" s="55"/>
      <c r="P461" s="55"/>
      <c r="Q461" s="55"/>
      <c r="R461" s="55"/>
      <c r="S461" s="55"/>
      <c r="T461" s="55"/>
      <c r="U461" s="55"/>
      <c r="V461" s="55"/>
      <c r="W461" s="55"/>
    </row>
    <row r="462" ht="15.75" customHeight="1">
      <c r="A462" s="100" t="s">
        <v>1979</v>
      </c>
      <c r="C462" s="100"/>
      <c r="D462" s="100" t="s">
        <v>2121</v>
      </c>
      <c r="E462" s="100" t="s">
        <v>2009</v>
      </c>
      <c r="F462" s="100" t="s">
        <v>1981</v>
      </c>
      <c r="G462" s="103">
        <v>0.7708333333333334</v>
      </c>
      <c r="H462" s="103">
        <v>0.8125</v>
      </c>
      <c r="I462" s="100"/>
      <c r="J462" s="100"/>
      <c r="K462" s="100"/>
      <c r="L462" s="100"/>
      <c r="M462" s="55"/>
      <c r="N462" s="55"/>
      <c r="O462" s="55"/>
      <c r="P462" s="55"/>
      <c r="Q462" s="55"/>
      <c r="R462" s="55"/>
      <c r="S462" s="55"/>
      <c r="T462" s="55"/>
      <c r="U462" s="55"/>
      <c r="V462" s="55"/>
      <c r="W462" s="55"/>
    </row>
    <row r="463" ht="15.75" customHeight="1">
      <c r="A463" s="100" t="s">
        <v>1982</v>
      </c>
      <c r="B463" s="100"/>
      <c r="C463" s="100"/>
      <c r="D463" s="100" t="s">
        <v>2122</v>
      </c>
      <c r="E463" s="100" t="s">
        <v>2009</v>
      </c>
      <c r="F463" s="100" t="s">
        <v>1971</v>
      </c>
      <c r="G463" s="103">
        <v>0.7916666666666666</v>
      </c>
      <c r="H463" s="103">
        <v>0.8333333333333334</v>
      </c>
      <c r="I463" s="100"/>
      <c r="J463" s="100"/>
      <c r="K463" s="100"/>
      <c r="L463" s="100"/>
      <c r="M463" s="55"/>
      <c r="N463" s="55"/>
      <c r="O463" s="55"/>
      <c r="P463" s="55"/>
      <c r="Q463" s="55"/>
      <c r="R463" s="55"/>
      <c r="S463" s="55"/>
      <c r="T463" s="55"/>
      <c r="U463" s="55"/>
      <c r="V463" s="55"/>
      <c r="W463" s="55"/>
    </row>
    <row r="464" ht="15.75" customHeight="1">
      <c r="A464" s="100" t="s">
        <v>1966</v>
      </c>
      <c r="B464" s="100"/>
      <c r="C464" s="100"/>
      <c r="D464" s="100" t="s">
        <v>2123</v>
      </c>
      <c r="E464" s="100" t="s">
        <v>1235</v>
      </c>
      <c r="F464" s="100" t="s">
        <v>1968</v>
      </c>
      <c r="G464" s="103">
        <v>0.4375</v>
      </c>
      <c r="H464" s="103">
        <v>0.4583333333333333</v>
      </c>
      <c r="I464" s="100"/>
      <c r="J464" s="100"/>
      <c r="K464" s="100"/>
      <c r="L464" s="100"/>
      <c r="M464" s="55"/>
      <c r="N464" s="55"/>
      <c r="O464" s="55"/>
      <c r="P464" s="55"/>
      <c r="Q464" s="55"/>
      <c r="R464" s="55"/>
      <c r="S464" s="55"/>
      <c r="T464" s="55"/>
      <c r="U464" s="55"/>
      <c r="V464" s="55"/>
      <c r="W464" s="55"/>
    </row>
    <row r="465" ht="15.75" customHeight="1">
      <c r="A465" s="100" t="s">
        <v>1966</v>
      </c>
      <c r="B465" s="100"/>
      <c r="C465" s="100"/>
      <c r="D465" s="100" t="s">
        <v>2123</v>
      </c>
      <c r="E465" s="100" t="s">
        <v>1235</v>
      </c>
      <c r="F465" s="100" t="s">
        <v>1968</v>
      </c>
      <c r="G465" s="103">
        <v>0.4375</v>
      </c>
      <c r="H465" s="103">
        <v>0.4583333333333333</v>
      </c>
      <c r="I465" s="100"/>
      <c r="J465" s="100"/>
      <c r="K465" s="100"/>
      <c r="L465" s="100"/>
      <c r="M465" s="55"/>
      <c r="N465" s="55"/>
      <c r="O465" s="55"/>
      <c r="P465" s="55"/>
      <c r="Q465" s="55"/>
      <c r="R465" s="55"/>
      <c r="S465" s="55"/>
      <c r="T465" s="55"/>
      <c r="U465" s="55"/>
      <c r="V465" s="55"/>
      <c r="W465" s="55"/>
    </row>
    <row r="466" ht="15.75" customHeight="1">
      <c r="A466" s="100" t="s">
        <v>1966</v>
      </c>
      <c r="B466" s="100"/>
      <c r="C466" s="100"/>
      <c r="D466" s="100" t="s">
        <v>2123</v>
      </c>
      <c r="E466" s="100" t="s">
        <v>1235</v>
      </c>
      <c r="F466" s="100" t="s">
        <v>1968</v>
      </c>
      <c r="G466" s="103">
        <v>0.4375</v>
      </c>
      <c r="H466" s="103">
        <v>0.4583333333333333</v>
      </c>
      <c r="I466" s="100"/>
      <c r="J466" s="100"/>
      <c r="K466" s="100"/>
      <c r="L466" s="100"/>
      <c r="M466" s="55"/>
      <c r="N466" s="55"/>
      <c r="O466" s="55"/>
      <c r="P466" s="55"/>
      <c r="Q466" s="55"/>
      <c r="R466" s="55"/>
      <c r="S466" s="55"/>
      <c r="T466" s="55"/>
      <c r="U466" s="55"/>
      <c r="V466" s="55"/>
      <c r="W466" s="55"/>
    </row>
    <row r="467" ht="15.75" customHeight="1">
      <c r="A467" s="100" t="s">
        <v>1966</v>
      </c>
      <c r="B467" s="100"/>
      <c r="C467" s="100"/>
      <c r="D467" s="100" t="s">
        <v>2123</v>
      </c>
      <c r="E467" s="100" t="s">
        <v>1235</v>
      </c>
      <c r="F467" s="100" t="s">
        <v>1968</v>
      </c>
      <c r="G467" s="103">
        <v>0.4375</v>
      </c>
      <c r="H467" s="103">
        <v>0.4583333333333333</v>
      </c>
      <c r="I467" s="100"/>
      <c r="J467" s="100"/>
      <c r="K467" s="100"/>
      <c r="L467" s="100"/>
      <c r="M467" s="55"/>
      <c r="N467" s="55"/>
      <c r="O467" s="55"/>
      <c r="P467" s="55"/>
      <c r="Q467" s="55"/>
      <c r="R467" s="55"/>
      <c r="S467" s="55"/>
      <c r="T467" s="55"/>
      <c r="U467" s="55"/>
      <c r="V467" s="55"/>
      <c r="W467" s="55"/>
    </row>
    <row r="468" ht="15.75" customHeight="1">
      <c r="A468" s="100" t="s">
        <v>1966</v>
      </c>
      <c r="B468" s="100"/>
      <c r="C468" s="100"/>
      <c r="D468" s="100" t="s">
        <v>2123</v>
      </c>
      <c r="E468" s="100" t="s">
        <v>1235</v>
      </c>
      <c r="F468" s="100" t="s">
        <v>1968</v>
      </c>
      <c r="G468" s="103">
        <v>0.4375</v>
      </c>
      <c r="H468" s="103">
        <v>0.4583333333333333</v>
      </c>
      <c r="I468" s="100"/>
      <c r="J468" s="100"/>
      <c r="K468" s="100"/>
      <c r="L468" s="100"/>
      <c r="M468" s="55"/>
      <c r="N468" s="55"/>
      <c r="O468" s="55"/>
      <c r="P468" s="55"/>
      <c r="Q468" s="55"/>
      <c r="R468" s="55"/>
      <c r="S468" s="55"/>
      <c r="T468" s="55"/>
      <c r="U468" s="55"/>
      <c r="V468" s="55"/>
      <c r="W468" s="55"/>
    </row>
    <row r="469" ht="15.75" customHeight="1">
      <c r="A469" s="100" t="s">
        <v>1966</v>
      </c>
      <c r="B469" s="100"/>
      <c r="C469" s="100"/>
      <c r="D469" s="100" t="s">
        <v>2123</v>
      </c>
      <c r="E469" s="100" t="s">
        <v>1235</v>
      </c>
      <c r="F469" s="100" t="s">
        <v>1968</v>
      </c>
      <c r="G469" s="103">
        <v>0.4375</v>
      </c>
      <c r="H469" s="103">
        <v>0.4583333333333333</v>
      </c>
      <c r="I469" s="100"/>
      <c r="J469" s="100"/>
      <c r="K469" s="100"/>
      <c r="L469" s="100"/>
      <c r="M469" s="55"/>
      <c r="N469" s="55"/>
      <c r="O469" s="55"/>
      <c r="P469" s="55"/>
      <c r="Q469" s="55"/>
      <c r="R469" s="55"/>
      <c r="S469" s="55"/>
      <c r="T469" s="55"/>
      <c r="U469" s="55"/>
      <c r="V469" s="55"/>
      <c r="W469" s="55"/>
    </row>
    <row r="470" ht="15.75" customHeight="1">
      <c r="A470" s="100" t="s">
        <v>1985</v>
      </c>
      <c r="B470" s="100"/>
      <c r="C470" s="100"/>
      <c r="D470" s="100" t="s">
        <v>2124</v>
      </c>
      <c r="E470" s="100" t="s">
        <v>1235</v>
      </c>
      <c r="F470" s="100" t="s">
        <v>1971</v>
      </c>
      <c r="G470" s="103">
        <v>0.5625</v>
      </c>
      <c r="H470" s="103">
        <v>0.6458333333333334</v>
      </c>
      <c r="I470" s="100"/>
      <c r="J470" s="100"/>
      <c r="K470" s="100"/>
      <c r="L470" s="100"/>
      <c r="M470" s="55"/>
      <c r="N470" s="55"/>
      <c r="O470" s="55"/>
      <c r="P470" s="55"/>
      <c r="Q470" s="55"/>
      <c r="R470" s="55"/>
      <c r="S470" s="55"/>
      <c r="T470" s="55"/>
      <c r="U470" s="55"/>
      <c r="V470" s="55"/>
      <c r="W470" s="55"/>
    </row>
    <row r="471" ht="15.75" customHeight="1">
      <c r="A471" s="100" t="s">
        <v>1985</v>
      </c>
      <c r="B471" s="100"/>
      <c r="C471" s="100"/>
      <c r="D471" s="100" t="s">
        <v>2124</v>
      </c>
      <c r="E471" s="100" t="s">
        <v>1235</v>
      </c>
      <c r="F471" s="100" t="s">
        <v>1971</v>
      </c>
      <c r="G471" s="103">
        <v>0.5625</v>
      </c>
      <c r="H471" s="103">
        <v>0.6458333333333334</v>
      </c>
      <c r="I471" s="100"/>
      <c r="J471" s="100"/>
      <c r="K471" s="100"/>
      <c r="L471" s="100"/>
      <c r="M471" s="55"/>
      <c r="N471" s="55"/>
      <c r="O471" s="55"/>
      <c r="P471" s="55"/>
      <c r="Q471" s="55"/>
      <c r="R471" s="55"/>
      <c r="S471" s="55"/>
      <c r="T471" s="55"/>
      <c r="U471" s="55"/>
      <c r="V471" s="55"/>
      <c r="W471" s="55"/>
    </row>
    <row r="472" ht="15.75" customHeight="1">
      <c r="A472" s="100" t="s">
        <v>1970</v>
      </c>
      <c r="C472" s="100"/>
      <c r="D472" s="100" t="s">
        <v>2125</v>
      </c>
      <c r="E472" s="100" t="s">
        <v>1235</v>
      </c>
      <c r="F472" s="100" t="s">
        <v>1971</v>
      </c>
      <c r="G472" s="103">
        <v>0.5833333333333334</v>
      </c>
      <c r="H472" s="103">
        <v>0.625</v>
      </c>
      <c r="I472" s="100"/>
      <c r="J472" s="100"/>
      <c r="K472" s="100" t="s">
        <v>2024</v>
      </c>
      <c r="M472" s="55"/>
      <c r="N472" s="55"/>
      <c r="O472" s="55"/>
      <c r="P472" s="55"/>
      <c r="Q472" s="55"/>
      <c r="R472" s="55"/>
      <c r="S472" s="55"/>
      <c r="T472" s="55"/>
      <c r="U472" s="55"/>
      <c r="V472" s="55"/>
      <c r="W472" s="55"/>
    </row>
    <row r="473" ht="15.75" customHeight="1">
      <c r="A473" s="100" t="s">
        <v>1972</v>
      </c>
      <c r="B473" s="100"/>
      <c r="C473" s="100"/>
      <c r="D473" s="100" t="s">
        <v>2126</v>
      </c>
      <c r="E473" s="100" t="s">
        <v>1235</v>
      </c>
      <c r="F473" s="100" t="s">
        <v>1971</v>
      </c>
      <c r="G473" s="103">
        <v>0.5833333333333334</v>
      </c>
      <c r="H473" s="103">
        <v>0.6458333333333334</v>
      </c>
      <c r="I473" s="100"/>
      <c r="J473" s="100"/>
      <c r="K473" s="100" t="s">
        <v>1976</v>
      </c>
      <c r="L473" s="100"/>
      <c r="M473" s="55"/>
      <c r="N473" s="55"/>
      <c r="O473" s="55"/>
      <c r="P473" s="55"/>
      <c r="Q473" s="55"/>
      <c r="R473" s="55"/>
      <c r="S473" s="55"/>
      <c r="T473" s="55"/>
      <c r="U473" s="55"/>
      <c r="V473" s="55"/>
      <c r="W473" s="55"/>
    </row>
    <row r="474" ht="15.75" customHeight="1">
      <c r="A474" s="100" t="s">
        <v>1985</v>
      </c>
      <c r="B474" s="100"/>
      <c r="C474" s="100"/>
      <c r="D474" s="100" t="s">
        <v>2127</v>
      </c>
      <c r="E474" s="100" t="s">
        <v>1235</v>
      </c>
      <c r="F474" s="100" t="s">
        <v>1981</v>
      </c>
      <c r="G474" s="103">
        <v>0.75</v>
      </c>
      <c r="H474" s="103">
        <v>0.7916666666666666</v>
      </c>
      <c r="I474" s="100"/>
      <c r="J474" s="100"/>
      <c r="K474" s="100" t="s">
        <v>2016</v>
      </c>
      <c r="M474" s="55"/>
      <c r="N474" s="55"/>
      <c r="O474" s="55"/>
      <c r="P474" s="55"/>
      <c r="Q474" s="55"/>
      <c r="R474" s="55"/>
      <c r="S474" s="55"/>
      <c r="T474" s="55"/>
      <c r="U474" s="55"/>
      <c r="V474" s="55"/>
      <c r="W474" s="55"/>
    </row>
    <row r="475" ht="15.75" customHeight="1">
      <c r="A475" s="100" t="s">
        <v>1985</v>
      </c>
      <c r="B475" s="100"/>
      <c r="C475" s="100"/>
      <c r="D475" s="100" t="s">
        <v>2128</v>
      </c>
      <c r="E475" s="100" t="s">
        <v>1235</v>
      </c>
      <c r="F475" s="100" t="s">
        <v>1971</v>
      </c>
      <c r="G475" s="103">
        <v>0.7708333333333334</v>
      </c>
      <c r="H475" s="103">
        <v>0.8541666666666666</v>
      </c>
      <c r="I475" s="100"/>
      <c r="J475" s="100"/>
      <c r="K475" s="100"/>
      <c r="L475" s="100"/>
      <c r="M475" s="55"/>
      <c r="N475" s="55"/>
      <c r="O475" s="55"/>
      <c r="P475" s="55"/>
      <c r="Q475" s="55"/>
      <c r="R475" s="55"/>
      <c r="S475" s="55"/>
      <c r="T475" s="55"/>
      <c r="U475" s="55"/>
      <c r="V475" s="55"/>
      <c r="W475" s="55"/>
    </row>
    <row r="476" ht="15.75" customHeight="1">
      <c r="A476" s="100" t="s">
        <v>1966</v>
      </c>
      <c r="B476" s="100"/>
      <c r="C476" s="100"/>
      <c r="D476" s="100" t="s">
        <v>2129</v>
      </c>
      <c r="E476" s="100" t="s">
        <v>1235</v>
      </c>
      <c r="F476" s="100" t="s">
        <v>1968</v>
      </c>
      <c r="G476" s="103">
        <v>0.7708333333333334</v>
      </c>
      <c r="H476" s="103">
        <v>0.7916666666666666</v>
      </c>
      <c r="I476" s="100"/>
      <c r="J476" s="100"/>
      <c r="K476" s="100"/>
      <c r="L476" s="100"/>
      <c r="M476" s="55"/>
      <c r="N476" s="55"/>
      <c r="O476" s="55"/>
      <c r="P476" s="55"/>
      <c r="Q476" s="55"/>
      <c r="R476" s="55"/>
      <c r="S476" s="55"/>
      <c r="T476" s="55"/>
      <c r="U476" s="55"/>
      <c r="V476" s="55"/>
      <c r="W476" s="55"/>
    </row>
    <row r="477" ht="15.75" customHeight="1">
      <c r="A477" s="100" t="s">
        <v>1972</v>
      </c>
      <c r="B477" s="100"/>
      <c r="C477" s="100"/>
      <c r="D477" s="100" t="s">
        <v>2130</v>
      </c>
      <c r="E477" s="100" t="s">
        <v>1235</v>
      </c>
      <c r="F477" s="100" t="s">
        <v>1971</v>
      </c>
      <c r="G477" s="103">
        <v>0.7708333333333334</v>
      </c>
      <c r="H477" s="103">
        <v>0.8333333333333334</v>
      </c>
      <c r="I477" s="100"/>
      <c r="J477" s="100"/>
      <c r="K477" s="100" t="s">
        <v>2016</v>
      </c>
      <c r="M477" s="55"/>
      <c r="N477" s="55"/>
      <c r="O477" s="55"/>
      <c r="P477" s="55"/>
      <c r="Q477" s="55"/>
      <c r="R477" s="55"/>
      <c r="S477" s="55"/>
      <c r="T477" s="55"/>
      <c r="U477" s="55"/>
      <c r="V477" s="55"/>
      <c r="W477" s="55"/>
    </row>
    <row r="478" ht="15.75" customHeight="1">
      <c r="A478" s="100" t="s">
        <v>2030</v>
      </c>
      <c r="B478" s="100"/>
      <c r="C478" s="100"/>
      <c r="D478" s="100" t="s">
        <v>2131</v>
      </c>
      <c r="E478" s="100" t="s">
        <v>1235</v>
      </c>
      <c r="F478" s="100" t="s">
        <v>2031</v>
      </c>
      <c r="G478" s="103">
        <v>0.7916666666666666</v>
      </c>
      <c r="H478" s="103">
        <v>0.8333333333333334</v>
      </c>
      <c r="I478" s="100"/>
      <c r="J478" s="100"/>
      <c r="K478" s="100" t="s">
        <v>2016</v>
      </c>
      <c r="M478" s="55"/>
      <c r="N478" s="55"/>
      <c r="O478" s="55"/>
      <c r="P478" s="55"/>
      <c r="Q478" s="55"/>
      <c r="R478" s="55"/>
      <c r="S478" s="55"/>
      <c r="T478" s="55"/>
      <c r="U478" s="55"/>
      <c r="V478" s="55"/>
      <c r="W478" s="55"/>
    </row>
    <row r="479" ht="15.75" customHeight="1">
      <c r="A479" s="100" t="s">
        <v>1966</v>
      </c>
      <c r="B479" s="100"/>
      <c r="C479" s="100"/>
      <c r="D479" s="100" t="s">
        <v>2132</v>
      </c>
      <c r="E479" s="100" t="s">
        <v>1241</v>
      </c>
      <c r="F479" s="100" t="s">
        <v>1968</v>
      </c>
      <c r="G479" s="103">
        <v>0.4375</v>
      </c>
      <c r="H479" s="103">
        <v>0.5</v>
      </c>
      <c r="I479" s="100"/>
      <c r="J479" s="100"/>
      <c r="K479" s="100"/>
      <c r="L479" s="100"/>
      <c r="M479" s="55"/>
      <c r="N479" s="55"/>
      <c r="O479" s="55"/>
      <c r="P479" s="55"/>
      <c r="Q479" s="55"/>
      <c r="R479" s="55"/>
      <c r="S479" s="55"/>
      <c r="T479" s="55"/>
      <c r="U479" s="55"/>
      <c r="V479" s="55"/>
      <c r="W479" s="55"/>
    </row>
    <row r="480" ht="15.75" customHeight="1">
      <c r="A480" s="100" t="s">
        <v>1966</v>
      </c>
      <c r="B480" s="100"/>
      <c r="C480" s="100"/>
      <c r="D480" s="100" t="s">
        <v>2133</v>
      </c>
      <c r="E480" s="100" t="s">
        <v>1241</v>
      </c>
      <c r="F480" s="100" t="s">
        <v>1968</v>
      </c>
      <c r="G480" s="103">
        <v>0.4375</v>
      </c>
      <c r="H480" s="103">
        <v>0.4583333333333333</v>
      </c>
      <c r="I480" s="100"/>
      <c r="J480" s="100"/>
      <c r="K480" s="100"/>
      <c r="L480" s="100"/>
      <c r="M480" s="55"/>
      <c r="N480" s="55"/>
      <c r="O480" s="55"/>
      <c r="P480" s="55"/>
      <c r="Q480" s="55"/>
      <c r="R480" s="55"/>
      <c r="S480" s="55"/>
      <c r="T480" s="55"/>
      <c r="U480" s="55"/>
      <c r="V480" s="55"/>
      <c r="W480" s="55"/>
    </row>
    <row r="481" ht="15.75" customHeight="1">
      <c r="A481" s="100" t="s">
        <v>1966</v>
      </c>
      <c r="B481" s="100"/>
      <c r="C481" s="100"/>
      <c r="D481" s="100" t="s">
        <v>2132</v>
      </c>
      <c r="E481" s="100" t="s">
        <v>1241</v>
      </c>
      <c r="F481" s="100" t="s">
        <v>1968</v>
      </c>
      <c r="G481" s="103">
        <v>0.4375</v>
      </c>
      <c r="H481" s="103">
        <v>0.5</v>
      </c>
      <c r="I481" s="100"/>
      <c r="J481" s="100"/>
      <c r="K481" s="100"/>
      <c r="L481" s="100"/>
      <c r="M481" s="55"/>
      <c r="N481" s="55"/>
      <c r="O481" s="55"/>
      <c r="P481" s="55"/>
      <c r="Q481" s="55"/>
      <c r="R481" s="55"/>
      <c r="S481" s="55"/>
      <c r="T481" s="55"/>
      <c r="U481" s="55"/>
      <c r="V481" s="55"/>
      <c r="W481" s="55"/>
    </row>
    <row r="482" ht="15.75" customHeight="1">
      <c r="A482" s="100" t="s">
        <v>1966</v>
      </c>
      <c r="B482" s="100"/>
      <c r="C482" s="100"/>
      <c r="D482" s="100" t="s">
        <v>2133</v>
      </c>
      <c r="E482" s="100" t="s">
        <v>1241</v>
      </c>
      <c r="F482" s="100" t="s">
        <v>1968</v>
      </c>
      <c r="G482" s="103">
        <v>0.4375</v>
      </c>
      <c r="H482" s="103">
        <v>0.4583333333333333</v>
      </c>
      <c r="I482" s="100"/>
      <c r="J482" s="100"/>
      <c r="K482" s="100"/>
      <c r="L482" s="100"/>
      <c r="M482" s="55"/>
      <c r="N482" s="55"/>
      <c r="O482" s="55"/>
      <c r="P482" s="55"/>
      <c r="Q482" s="55"/>
      <c r="R482" s="55"/>
      <c r="S482" s="55"/>
      <c r="T482" s="55"/>
      <c r="U482" s="55"/>
      <c r="V482" s="55"/>
      <c r="W482" s="55"/>
    </row>
    <row r="483" ht="15.75" customHeight="1">
      <c r="A483" s="100" t="s">
        <v>1970</v>
      </c>
      <c r="C483" s="100"/>
      <c r="D483" s="100" t="s">
        <v>2132</v>
      </c>
      <c r="E483" s="100" t="s">
        <v>1241</v>
      </c>
      <c r="F483" s="100" t="s">
        <v>1971</v>
      </c>
      <c r="G483" s="103">
        <v>0.4375</v>
      </c>
      <c r="H483" s="103">
        <v>0.5</v>
      </c>
      <c r="I483" s="100"/>
      <c r="J483" s="100"/>
      <c r="K483" s="100"/>
      <c r="L483" s="100"/>
      <c r="M483" s="55"/>
      <c r="N483" s="55"/>
      <c r="O483" s="55"/>
      <c r="P483" s="55"/>
      <c r="Q483" s="55"/>
      <c r="R483" s="55"/>
      <c r="S483" s="55"/>
      <c r="T483" s="55"/>
      <c r="U483" s="55"/>
      <c r="V483" s="55"/>
      <c r="W483" s="55"/>
    </row>
    <row r="484" ht="15.75" customHeight="1">
      <c r="A484" s="100" t="s">
        <v>1970</v>
      </c>
      <c r="C484" s="100"/>
      <c r="D484" s="100" t="s">
        <v>2134</v>
      </c>
      <c r="E484" s="100" t="s">
        <v>1241</v>
      </c>
      <c r="F484" s="100" t="s">
        <v>1971</v>
      </c>
      <c r="G484" s="103">
        <v>0.4375</v>
      </c>
      <c r="H484" s="103">
        <v>0.4791666666666667</v>
      </c>
      <c r="I484" s="100"/>
      <c r="J484" s="100"/>
      <c r="K484" s="100" t="s">
        <v>1976</v>
      </c>
      <c r="L484" s="100"/>
      <c r="M484" s="55"/>
      <c r="N484" s="55"/>
      <c r="O484" s="55"/>
      <c r="P484" s="55"/>
      <c r="Q484" s="55"/>
      <c r="R484" s="55"/>
      <c r="S484" s="55"/>
      <c r="T484" s="55"/>
      <c r="U484" s="55"/>
      <c r="V484" s="55"/>
      <c r="W484" s="55"/>
    </row>
    <row r="485" ht="15.75" customHeight="1">
      <c r="A485" s="100" t="s">
        <v>1966</v>
      </c>
      <c r="B485" s="100"/>
      <c r="C485" s="100"/>
      <c r="D485" s="100" t="s">
        <v>2133</v>
      </c>
      <c r="E485" s="100" t="s">
        <v>1241</v>
      </c>
      <c r="F485" s="100" t="s">
        <v>1968</v>
      </c>
      <c r="G485" s="103">
        <v>0.4375</v>
      </c>
      <c r="H485" s="103">
        <v>0.4583333333333333</v>
      </c>
      <c r="I485" s="100"/>
      <c r="J485" s="100"/>
      <c r="K485" s="100"/>
      <c r="L485" s="100"/>
      <c r="M485" s="55"/>
      <c r="N485" s="55"/>
      <c r="O485" s="55"/>
      <c r="P485" s="55"/>
      <c r="Q485" s="55"/>
      <c r="R485" s="55"/>
      <c r="S485" s="55"/>
      <c r="T485" s="55"/>
      <c r="U485" s="55"/>
      <c r="V485" s="55"/>
      <c r="W485" s="55"/>
    </row>
    <row r="486" ht="15.75" customHeight="1">
      <c r="A486" s="100" t="s">
        <v>1966</v>
      </c>
      <c r="B486" s="100"/>
      <c r="C486" s="100"/>
      <c r="D486" s="100" t="s">
        <v>2135</v>
      </c>
      <c r="E486" s="100" t="s">
        <v>1241</v>
      </c>
      <c r="F486" s="100" t="s">
        <v>1968</v>
      </c>
      <c r="G486" s="103">
        <v>0.5833333333333334</v>
      </c>
      <c r="H486" s="103">
        <v>0.6666666666666666</v>
      </c>
      <c r="I486" s="100"/>
      <c r="J486" s="100"/>
      <c r="K486" s="100"/>
      <c r="L486" s="100"/>
      <c r="M486" s="55"/>
      <c r="N486" s="55"/>
      <c r="O486" s="55"/>
      <c r="P486" s="55"/>
      <c r="Q486" s="55"/>
      <c r="R486" s="55"/>
      <c r="S486" s="55"/>
      <c r="T486" s="55"/>
      <c r="U486" s="55"/>
      <c r="V486" s="55"/>
      <c r="W486" s="55"/>
    </row>
    <row r="487" ht="15.75" customHeight="1">
      <c r="A487" s="100" t="s">
        <v>1977</v>
      </c>
      <c r="C487" s="100"/>
      <c r="D487" s="100" t="s">
        <v>2136</v>
      </c>
      <c r="E487" s="100" t="s">
        <v>1241</v>
      </c>
      <c r="F487" s="100" t="s">
        <v>1971</v>
      </c>
      <c r="G487" s="103">
        <v>0.5833333333333334</v>
      </c>
      <c r="H487" s="103">
        <v>0.625</v>
      </c>
      <c r="I487" s="100"/>
      <c r="J487" s="100"/>
      <c r="K487" s="100"/>
      <c r="L487" s="100"/>
      <c r="M487" s="55"/>
      <c r="N487" s="55"/>
      <c r="O487" s="55"/>
      <c r="P487" s="55"/>
      <c r="Q487" s="55"/>
      <c r="R487" s="55"/>
      <c r="S487" s="55"/>
      <c r="T487" s="55"/>
      <c r="U487" s="55"/>
      <c r="V487" s="55"/>
      <c r="W487" s="55"/>
    </row>
    <row r="488" ht="15.75" customHeight="1">
      <c r="A488" s="100" t="s">
        <v>1977</v>
      </c>
      <c r="C488" s="100"/>
      <c r="D488" s="100" t="s">
        <v>2137</v>
      </c>
      <c r="E488" s="100" t="s">
        <v>1241</v>
      </c>
      <c r="F488" s="100" t="s">
        <v>1971</v>
      </c>
      <c r="G488" s="103">
        <v>0.7291666666666666</v>
      </c>
      <c r="H488" s="103">
        <v>0.8125</v>
      </c>
      <c r="I488" s="100"/>
      <c r="J488" s="100"/>
      <c r="K488" s="100"/>
      <c r="L488" s="100"/>
      <c r="M488" s="55"/>
      <c r="N488" s="55"/>
      <c r="O488" s="55"/>
      <c r="P488" s="55"/>
      <c r="Q488" s="55"/>
      <c r="R488" s="55"/>
      <c r="S488" s="55"/>
      <c r="T488" s="55"/>
      <c r="U488" s="55"/>
      <c r="V488" s="55"/>
      <c r="W488" s="55"/>
    </row>
    <row r="489" ht="15.75" customHeight="1">
      <c r="A489" s="100" t="s">
        <v>1979</v>
      </c>
      <c r="C489" s="100"/>
      <c r="D489" s="100" t="s">
        <v>2138</v>
      </c>
      <c r="E489" s="100" t="s">
        <v>1241</v>
      </c>
      <c r="F489" s="100" t="s">
        <v>1981</v>
      </c>
      <c r="G489" s="103">
        <v>0.7708333333333334</v>
      </c>
      <c r="H489" s="103">
        <v>0.8125</v>
      </c>
      <c r="I489" s="100"/>
      <c r="J489" s="100"/>
      <c r="K489" s="100"/>
      <c r="L489" s="100"/>
      <c r="M489" s="55"/>
      <c r="N489" s="55"/>
      <c r="O489" s="55"/>
      <c r="P489" s="55"/>
      <c r="Q489" s="55"/>
      <c r="R489" s="55"/>
      <c r="S489" s="55"/>
      <c r="T489" s="55"/>
      <c r="U489" s="55"/>
      <c r="V489" s="55"/>
      <c r="W489" s="55"/>
    </row>
    <row r="490" ht="15.75" customHeight="1">
      <c r="A490" s="100" t="s">
        <v>1979</v>
      </c>
      <c r="C490" s="100"/>
      <c r="D490" s="100" t="s">
        <v>2138</v>
      </c>
      <c r="E490" s="100" t="s">
        <v>1241</v>
      </c>
      <c r="F490" s="100" t="s">
        <v>1981</v>
      </c>
      <c r="G490" s="103">
        <v>0.7708333333333334</v>
      </c>
      <c r="H490" s="103">
        <v>0.8125</v>
      </c>
      <c r="I490" s="100"/>
      <c r="J490" s="100"/>
      <c r="K490" s="100"/>
      <c r="L490" s="100"/>
      <c r="M490" s="55"/>
      <c r="N490" s="55"/>
      <c r="O490" s="55"/>
      <c r="P490" s="55"/>
      <c r="Q490" s="55"/>
      <c r="R490" s="55"/>
      <c r="S490" s="55"/>
      <c r="T490" s="55"/>
      <c r="U490" s="55"/>
      <c r="V490" s="55"/>
      <c r="W490" s="55"/>
    </row>
    <row r="491" ht="15.75" customHeight="1">
      <c r="A491" s="100" t="s">
        <v>1982</v>
      </c>
      <c r="B491" s="100"/>
      <c r="C491" s="100"/>
      <c r="D491" s="100" t="s">
        <v>2139</v>
      </c>
      <c r="E491" s="100" t="s">
        <v>1241</v>
      </c>
      <c r="F491" s="100" t="s">
        <v>1971</v>
      </c>
      <c r="G491" s="103">
        <v>0.7916666666666666</v>
      </c>
      <c r="H491" s="103">
        <v>0.8333333333333334</v>
      </c>
      <c r="I491" s="100"/>
      <c r="J491" s="100"/>
      <c r="K491" s="100" t="s">
        <v>1976</v>
      </c>
      <c r="L491" s="100"/>
      <c r="M491" s="55"/>
      <c r="N491" s="55"/>
      <c r="O491" s="55"/>
      <c r="P491" s="55"/>
      <c r="Q491" s="55"/>
      <c r="R491" s="55"/>
      <c r="S491" s="55"/>
      <c r="T491" s="55"/>
      <c r="U491" s="55"/>
      <c r="V491" s="55"/>
      <c r="W491" s="55"/>
    </row>
    <row r="492" ht="15.75" customHeight="1">
      <c r="A492" s="100" t="s">
        <v>2059</v>
      </c>
      <c r="B492" s="100"/>
      <c r="C492" s="100"/>
      <c r="D492" s="100" t="s">
        <v>2140</v>
      </c>
      <c r="E492" s="100" t="s">
        <v>1241</v>
      </c>
      <c r="F492" s="100" t="s">
        <v>1971</v>
      </c>
      <c r="G492" s="103">
        <v>0.7916666666666666</v>
      </c>
      <c r="H492" s="103">
        <v>0.8541666666666666</v>
      </c>
      <c r="I492" s="100"/>
      <c r="J492" s="100"/>
      <c r="K492" s="100" t="s">
        <v>1976</v>
      </c>
      <c r="L492" s="100"/>
      <c r="M492" s="55"/>
      <c r="N492" s="55"/>
      <c r="O492" s="55"/>
      <c r="P492" s="55"/>
      <c r="Q492" s="55"/>
      <c r="R492" s="55"/>
      <c r="S492" s="55"/>
      <c r="T492" s="55"/>
      <c r="U492" s="55"/>
      <c r="V492" s="55"/>
      <c r="W492" s="55"/>
    </row>
    <row r="493" ht="15.75" customHeight="1">
      <c r="A493" s="100" t="s">
        <v>1997</v>
      </c>
      <c r="B493" s="100"/>
      <c r="C493" s="100"/>
      <c r="D493" s="100" t="s">
        <v>2139</v>
      </c>
      <c r="E493" s="100" t="s">
        <v>1241</v>
      </c>
      <c r="F493" s="100" t="s">
        <v>1971</v>
      </c>
      <c r="G493" s="103">
        <v>0.7916666666666666</v>
      </c>
      <c r="H493" s="103">
        <v>0.8333333333333334</v>
      </c>
      <c r="I493" s="100"/>
      <c r="J493" s="100"/>
      <c r="K493" s="100" t="s">
        <v>1974</v>
      </c>
      <c r="M493" s="55"/>
      <c r="N493" s="55"/>
      <c r="O493" s="55"/>
      <c r="P493" s="55"/>
      <c r="Q493" s="55"/>
      <c r="R493" s="55"/>
      <c r="S493" s="55"/>
      <c r="T493" s="55"/>
      <c r="U493" s="55"/>
      <c r="V493" s="55"/>
      <c r="W493" s="55"/>
    </row>
    <row r="494" ht="15.75" customHeight="1">
      <c r="A494" s="100" t="s">
        <v>2038</v>
      </c>
      <c r="C494" s="100"/>
      <c r="D494" s="100" t="s">
        <v>2139</v>
      </c>
      <c r="E494" s="100" t="s">
        <v>1241</v>
      </c>
      <c r="F494" s="100" t="s">
        <v>2031</v>
      </c>
      <c r="G494" s="103">
        <v>0.7916666666666666</v>
      </c>
      <c r="H494" s="103">
        <v>0.8333333333333334</v>
      </c>
      <c r="I494" s="100"/>
      <c r="J494" s="100"/>
      <c r="K494" s="100" t="s">
        <v>1999</v>
      </c>
      <c r="M494" s="55"/>
      <c r="N494" s="55"/>
      <c r="O494" s="55"/>
      <c r="P494" s="55"/>
      <c r="Q494" s="55"/>
      <c r="R494" s="55"/>
      <c r="S494" s="55"/>
      <c r="T494" s="55"/>
      <c r="U494" s="55"/>
      <c r="V494" s="55"/>
      <c r="W494" s="55"/>
    </row>
    <row r="495" ht="15.75" customHeight="1">
      <c r="A495" s="100" t="s">
        <v>1966</v>
      </c>
      <c r="B495" s="100"/>
      <c r="C495" s="100"/>
      <c r="D495" s="100" t="s">
        <v>2141</v>
      </c>
      <c r="E495" s="100" t="s">
        <v>1244</v>
      </c>
      <c r="F495" s="100" t="s">
        <v>1968</v>
      </c>
      <c r="G495" s="103">
        <v>0.4375</v>
      </c>
      <c r="H495" s="103">
        <v>0.4583333333333333</v>
      </c>
      <c r="I495" s="100"/>
      <c r="J495" s="100"/>
      <c r="K495" s="100"/>
      <c r="L495" s="100"/>
      <c r="M495" s="55"/>
      <c r="N495" s="55"/>
      <c r="O495" s="55"/>
      <c r="P495" s="55"/>
      <c r="Q495" s="55"/>
      <c r="R495" s="55"/>
      <c r="S495" s="55"/>
      <c r="T495" s="55"/>
      <c r="U495" s="55"/>
      <c r="V495" s="55"/>
      <c r="W495" s="55"/>
    </row>
    <row r="496" ht="15.75" customHeight="1">
      <c r="A496" s="100" t="s">
        <v>1966</v>
      </c>
      <c r="B496" s="100"/>
      <c r="C496" s="100"/>
      <c r="D496" s="100" t="s">
        <v>2141</v>
      </c>
      <c r="E496" s="100" t="s">
        <v>1244</v>
      </c>
      <c r="F496" s="100" t="s">
        <v>1968</v>
      </c>
      <c r="G496" s="103">
        <v>0.4375</v>
      </c>
      <c r="H496" s="103">
        <v>0.4583333333333333</v>
      </c>
      <c r="I496" s="100"/>
      <c r="J496" s="100"/>
      <c r="K496" s="100"/>
      <c r="L496" s="100"/>
      <c r="M496" s="55"/>
      <c r="N496" s="55"/>
      <c r="O496" s="55"/>
      <c r="P496" s="55"/>
      <c r="Q496" s="55"/>
      <c r="R496" s="55"/>
      <c r="S496" s="55"/>
      <c r="T496" s="55"/>
      <c r="U496" s="55"/>
      <c r="V496" s="55"/>
      <c r="W496" s="55"/>
    </row>
    <row r="497" ht="15.75" customHeight="1">
      <c r="A497" s="100" t="s">
        <v>1966</v>
      </c>
      <c r="B497" s="100"/>
      <c r="C497" s="100"/>
      <c r="D497" s="100" t="s">
        <v>2141</v>
      </c>
      <c r="E497" s="100" t="s">
        <v>1244</v>
      </c>
      <c r="F497" s="100" t="s">
        <v>1968</v>
      </c>
      <c r="G497" s="103">
        <v>0.4375</v>
      </c>
      <c r="H497" s="103">
        <v>0.4583333333333333</v>
      </c>
      <c r="I497" s="100"/>
      <c r="J497" s="100"/>
      <c r="K497" s="100"/>
      <c r="L497" s="100"/>
      <c r="M497" s="55"/>
      <c r="N497" s="55"/>
      <c r="O497" s="55"/>
      <c r="P497" s="55"/>
      <c r="Q497" s="55"/>
      <c r="R497" s="55"/>
      <c r="S497" s="55"/>
      <c r="T497" s="55"/>
      <c r="U497" s="55"/>
      <c r="V497" s="55"/>
      <c r="W497" s="55"/>
    </row>
    <row r="498" ht="15.75" customHeight="1">
      <c r="A498" s="100" t="s">
        <v>1966</v>
      </c>
      <c r="B498" s="100"/>
      <c r="C498" s="100"/>
      <c r="D498" s="100" t="s">
        <v>2141</v>
      </c>
      <c r="E498" s="100" t="s">
        <v>1244</v>
      </c>
      <c r="F498" s="100" t="s">
        <v>1968</v>
      </c>
      <c r="G498" s="103">
        <v>0.4375</v>
      </c>
      <c r="H498" s="103">
        <v>0.4583333333333333</v>
      </c>
      <c r="I498" s="100"/>
      <c r="J498" s="100"/>
      <c r="K498" s="100"/>
      <c r="L498" s="100"/>
      <c r="M498" s="55"/>
      <c r="N498" s="55"/>
      <c r="O498" s="55"/>
      <c r="P498" s="55"/>
      <c r="Q498" s="55"/>
      <c r="R498" s="55"/>
      <c r="S498" s="55"/>
      <c r="T498" s="55"/>
      <c r="U498" s="55"/>
      <c r="V498" s="55"/>
      <c r="W498" s="55"/>
    </row>
    <row r="499" ht="15.75" customHeight="1">
      <c r="A499" s="100" t="s">
        <v>1966</v>
      </c>
      <c r="B499" s="100"/>
      <c r="C499" s="100"/>
      <c r="D499" s="100" t="s">
        <v>2141</v>
      </c>
      <c r="E499" s="100" t="s">
        <v>1244</v>
      </c>
      <c r="F499" s="100" t="s">
        <v>1968</v>
      </c>
      <c r="G499" s="103">
        <v>0.4375</v>
      </c>
      <c r="H499" s="103">
        <v>0.4583333333333333</v>
      </c>
      <c r="I499" s="100"/>
      <c r="J499" s="100"/>
      <c r="K499" s="100"/>
      <c r="L499" s="100"/>
      <c r="M499" s="55"/>
      <c r="N499" s="55"/>
      <c r="O499" s="55"/>
      <c r="P499" s="55"/>
      <c r="Q499" s="55"/>
      <c r="R499" s="55"/>
      <c r="S499" s="55"/>
      <c r="T499" s="55"/>
      <c r="U499" s="55"/>
      <c r="V499" s="55"/>
      <c r="W499" s="55"/>
    </row>
    <row r="500" ht="15.75" customHeight="1">
      <c r="A500" s="100" t="s">
        <v>1966</v>
      </c>
      <c r="B500" s="100"/>
      <c r="C500" s="100"/>
      <c r="D500" s="100" t="s">
        <v>2141</v>
      </c>
      <c r="E500" s="100" t="s">
        <v>1244</v>
      </c>
      <c r="F500" s="100" t="s">
        <v>1968</v>
      </c>
      <c r="G500" s="103">
        <v>0.4375</v>
      </c>
      <c r="H500" s="103">
        <v>0.4583333333333333</v>
      </c>
      <c r="I500" s="100"/>
      <c r="J500" s="100"/>
      <c r="K500" s="100"/>
      <c r="L500" s="100"/>
      <c r="M500" s="55"/>
      <c r="N500" s="55"/>
      <c r="O500" s="55"/>
      <c r="P500" s="55"/>
      <c r="Q500" s="55"/>
      <c r="R500" s="55"/>
      <c r="S500" s="55"/>
      <c r="T500" s="55"/>
      <c r="U500" s="55"/>
      <c r="V500" s="55"/>
      <c r="W500" s="55"/>
    </row>
    <row r="501" ht="15.75" customHeight="1">
      <c r="A501" s="100" t="s">
        <v>1979</v>
      </c>
      <c r="C501" s="100"/>
      <c r="D501" s="100" t="s">
        <v>2142</v>
      </c>
      <c r="E501" s="100" t="s">
        <v>1244</v>
      </c>
      <c r="F501" s="100" t="s">
        <v>1968</v>
      </c>
      <c r="G501" s="103">
        <v>0.4583333333333333</v>
      </c>
      <c r="H501" s="103">
        <v>0.5</v>
      </c>
      <c r="I501" s="100"/>
      <c r="J501" s="100"/>
      <c r="K501" s="100"/>
      <c r="L501" s="100"/>
      <c r="M501" s="55"/>
      <c r="N501" s="55"/>
      <c r="O501" s="55"/>
      <c r="P501" s="55"/>
      <c r="Q501" s="55"/>
      <c r="R501" s="55"/>
      <c r="S501" s="55"/>
      <c r="T501" s="55"/>
      <c r="U501" s="55"/>
      <c r="V501" s="55"/>
      <c r="W501" s="55"/>
    </row>
    <row r="502" ht="15.75" customHeight="1">
      <c r="A502" s="100" t="s">
        <v>1985</v>
      </c>
      <c r="B502" s="100"/>
      <c r="C502" s="100"/>
      <c r="D502" s="100" t="s">
        <v>2143</v>
      </c>
      <c r="E502" s="100" t="s">
        <v>1244</v>
      </c>
      <c r="F502" s="100" t="s">
        <v>1971</v>
      </c>
      <c r="G502" s="103">
        <v>0.5625</v>
      </c>
      <c r="H502" s="103">
        <v>0.6458333333333334</v>
      </c>
      <c r="I502" s="100"/>
      <c r="J502" s="100"/>
      <c r="K502" s="100"/>
      <c r="L502" s="100"/>
      <c r="M502" s="55"/>
      <c r="N502" s="55"/>
      <c r="O502" s="55"/>
      <c r="P502" s="55"/>
      <c r="Q502" s="55"/>
      <c r="R502" s="55"/>
      <c r="S502" s="55"/>
      <c r="T502" s="55"/>
      <c r="U502" s="55"/>
      <c r="V502" s="55"/>
      <c r="W502" s="55"/>
    </row>
    <row r="503" ht="15.75" customHeight="1">
      <c r="A503" s="100" t="s">
        <v>2059</v>
      </c>
      <c r="B503" s="100"/>
      <c r="C503" s="100"/>
      <c r="D503" s="100" t="s">
        <v>2144</v>
      </c>
      <c r="E503" s="100" t="s">
        <v>1244</v>
      </c>
      <c r="F503" s="100" t="s">
        <v>1971</v>
      </c>
      <c r="G503" s="103">
        <v>0.5833333333333334</v>
      </c>
      <c r="H503" s="103">
        <v>0.625</v>
      </c>
      <c r="I503" s="100"/>
      <c r="J503" s="100"/>
      <c r="K503" s="100" t="s">
        <v>1974</v>
      </c>
      <c r="M503" s="55"/>
      <c r="N503" s="55"/>
      <c r="O503" s="55"/>
      <c r="P503" s="55"/>
      <c r="Q503" s="55"/>
      <c r="R503" s="55"/>
      <c r="S503" s="55"/>
      <c r="T503" s="55"/>
      <c r="U503" s="55"/>
      <c r="V503" s="55"/>
      <c r="W503" s="55"/>
    </row>
    <row r="504" ht="15.75" customHeight="1">
      <c r="A504" s="100" t="s">
        <v>1979</v>
      </c>
      <c r="C504" s="100"/>
      <c r="D504" s="100" t="s">
        <v>2144</v>
      </c>
      <c r="E504" s="100" t="s">
        <v>1244</v>
      </c>
      <c r="F504" s="100" t="s">
        <v>1981</v>
      </c>
      <c r="G504" s="103">
        <v>0.5833333333333334</v>
      </c>
      <c r="H504" s="103">
        <v>0.625</v>
      </c>
      <c r="I504" s="100"/>
      <c r="J504" s="100"/>
      <c r="K504" s="100" t="s">
        <v>1976</v>
      </c>
      <c r="L504" s="100"/>
      <c r="M504" s="55"/>
      <c r="N504" s="55"/>
      <c r="O504" s="55"/>
      <c r="P504" s="55"/>
      <c r="Q504" s="55"/>
      <c r="R504" s="55"/>
      <c r="S504" s="55"/>
      <c r="T504" s="55"/>
      <c r="U504" s="55"/>
      <c r="V504" s="55"/>
      <c r="W504" s="55"/>
    </row>
    <row r="505" ht="15.75" customHeight="1">
      <c r="A505" s="100" t="s">
        <v>1979</v>
      </c>
      <c r="C505" s="100"/>
      <c r="D505" s="100" t="s">
        <v>2144</v>
      </c>
      <c r="E505" s="100" t="s">
        <v>1244</v>
      </c>
      <c r="F505" s="100" t="s">
        <v>1981</v>
      </c>
      <c r="G505" s="103">
        <v>0.5833333333333334</v>
      </c>
      <c r="H505" s="103">
        <v>0.625</v>
      </c>
      <c r="I505" s="100"/>
      <c r="J505" s="100"/>
      <c r="K505" s="100" t="s">
        <v>1976</v>
      </c>
      <c r="L505" s="100"/>
      <c r="M505" s="55"/>
      <c r="N505" s="55"/>
      <c r="O505" s="55"/>
      <c r="P505" s="55"/>
      <c r="Q505" s="55"/>
      <c r="R505" s="55"/>
      <c r="S505" s="55"/>
      <c r="T505" s="55"/>
      <c r="U505" s="55"/>
      <c r="V505" s="55"/>
      <c r="W505" s="55"/>
    </row>
    <row r="506" ht="15.75" customHeight="1">
      <c r="A506" s="100" t="s">
        <v>1985</v>
      </c>
      <c r="B506" s="100"/>
      <c r="C506" s="100"/>
      <c r="D506" s="100" t="s">
        <v>2145</v>
      </c>
      <c r="E506" s="100" t="s">
        <v>1249</v>
      </c>
      <c r="F506" s="100" t="s">
        <v>1971</v>
      </c>
      <c r="G506" s="103">
        <v>0.4166666666666667</v>
      </c>
      <c r="H506" s="103">
        <v>0.5</v>
      </c>
      <c r="I506" s="100"/>
      <c r="J506" s="100"/>
      <c r="K506" s="100"/>
      <c r="L506" s="100"/>
      <c r="M506" s="55"/>
      <c r="N506" s="55"/>
      <c r="O506" s="55"/>
      <c r="P506" s="55"/>
      <c r="Q506" s="55"/>
      <c r="R506" s="55"/>
      <c r="S506" s="55"/>
      <c r="T506" s="55"/>
      <c r="U506" s="55"/>
      <c r="V506" s="55"/>
      <c r="W506" s="55"/>
    </row>
    <row r="507" ht="15.75" customHeight="1">
      <c r="A507" s="100" t="s">
        <v>1966</v>
      </c>
      <c r="B507" s="100"/>
      <c r="C507" s="100"/>
      <c r="D507" s="100" t="s">
        <v>2146</v>
      </c>
      <c r="E507" s="100" t="s">
        <v>1249</v>
      </c>
      <c r="F507" s="100" t="s">
        <v>1968</v>
      </c>
      <c r="G507" s="103">
        <v>0.4375</v>
      </c>
      <c r="H507" s="103">
        <v>0.4583333333333333</v>
      </c>
      <c r="I507" s="100"/>
      <c r="J507" s="100"/>
      <c r="K507" s="100"/>
      <c r="L507" s="100"/>
      <c r="M507" s="55"/>
      <c r="N507" s="55"/>
      <c r="O507" s="55"/>
      <c r="P507" s="55"/>
      <c r="Q507" s="55"/>
      <c r="R507" s="55"/>
      <c r="S507" s="55"/>
      <c r="T507" s="55"/>
      <c r="U507" s="55"/>
      <c r="V507" s="55"/>
      <c r="W507" s="55"/>
    </row>
    <row r="508" ht="15.75" customHeight="1">
      <c r="A508" s="100" t="s">
        <v>1966</v>
      </c>
      <c r="B508" s="100"/>
      <c r="C508" s="100"/>
      <c r="D508" s="100" t="s">
        <v>2146</v>
      </c>
      <c r="E508" s="100" t="s">
        <v>1249</v>
      </c>
      <c r="F508" s="100" t="s">
        <v>1968</v>
      </c>
      <c r="G508" s="103">
        <v>0.4375</v>
      </c>
      <c r="H508" s="103">
        <v>0.4583333333333333</v>
      </c>
      <c r="I508" s="100"/>
      <c r="J508" s="100"/>
      <c r="K508" s="100"/>
      <c r="L508" s="100"/>
      <c r="M508" s="55"/>
      <c r="N508" s="55"/>
      <c r="O508" s="55"/>
      <c r="P508" s="55"/>
      <c r="Q508" s="55"/>
      <c r="R508" s="55"/>
      <c r="S508" s="55"/>
      <c r="T508" s="55"/>
      <c r="U508" s="55"/>
      <c r="V508" s="55"/>
      <c r="W508" s="55"/>
    </row>
    <row r="509" ht="15.75" customHeight="1">
      <c r="A509" s="100" t="s">
        <v>1966</v>
      </c>
      <c r="B509" s="100"/>
      <c r="C509" s="100"/>
      <c r="D509" s="100" t="s">
        <v>2146</v>
      </c>
      <c r="E509" s="100" t="s">
        <v>1249</v>
      </c>
      <c r="F509" s="100" t="s">
        <v>1968</v>
      </c>
      <c r="G509" s="103">
        <v>0.4375</v>
      </c>
      <c r="H509" s="103">
        <v>0.4583333333333333</v>
      </c>
      <c r="I509" s="100"/>
      <c r="J509" s="100"/>
      <c r="K509" s="100"/>
      <c r="L509" s="100"/>
      <c r="M509" s="55"/>
      <c r="N509" s="55"/>
      <c r="O509" s="55"/>
      <c r="P509" s="55"/>
      <c r="Q509" s="55"/>
      <c r="R509" s="55"/>
      <c r="S509" s="55"/>
      <c r="T509" s="55"/>
      <c r="U509" s="55"/>
      <c r="V509" s="55"/>
      <c r="W509" s="55"/>
    </row>
    <row r="510" ht="15.75" customHeight="1">
      <c r="A510" s="100" t="s">
        <v>1966</v>
      </c>
      <c r="B510" s="100"/>
      <c r="C510" s="100"/>
      <c r="D510" s="100" t="s">
        <v>2146</v>
      </c>
      <c r="E510" s="100" t="s">
        <v>1249</v>
      </c>
      <c r="F510" s="100" t="s">
        <v>1968</v>
      </c>
      <c r="G510" s="103">
        <v>0.4375</v>
      </c>
      <c r="H510" s="103">
        <v>0.4583333333333333</v>
      </c>
      <c r="I510" s="100"/>
      <c r="J510" s="100"/>
      <c r="K510" s="100"/>
      <c r="L510" s="100"/>
      <c r="M510" s="55"/>
      <c r="N510" s="55"/>
      <c r="O510" s="55"/>
      <c r="P510" s="55"/>
      <c r="Q510" s="55"/>
      <c r="R510" s="55"/>
      <c r="S510" s="55"/>
      <c r="T510" s="55"/>
      <c r="U510" s="55"/>
      <c r="V510" s="55"/>
      <c r="W510" s="55"/>
    </row>
    <row r="511" ht="15.75" customHeight="1">
      <c r="A511" s="100" t="s">
        <v>1966</v>
      </c>
      <c r="B511" s="100"/>
      <c r="C511" s="100"/>
      <c r="D511" s="100" t="s">
        <v>2146</v>
      </c>
      <c r="E511" s="100" t="s">
        <v>1249</v>
      </c>
      <c r="F511" s="100" t="s">
        <v>1968</v>
      </c>
      <c r="G511" s="103">
        <v>0.4375</v>
      </c>
      <c r="H511" s="103">
        <v>0.4583333333333333</v>
      </c>
      <c r="I511" s="100"/>
      <c r="J511" s="100"/>
      <c r="K511" s="100"/>
      <c r="L511" s="100"/>
      <c r="M511" s="55"/>
      <c r="N511" s="55"/>
      <c r="O511" s="55"/>
      <c r="P511" s="55"/>
      <c r="Q511" s="55"/>
      <c r="R511" s="55"/>
      <c r="S511" s="55"/>
      <c r="T511" s="55"/>
      <c r="U511" s="55"/>
      <c r="V511" s="55"/>
      <c r="W511" s="55"/>
    </row>
    <row r="512" ht="15.75" customHeight="1">
      <c r="A512" s="100" t="s">
        <v>1970</v>
      </c>
      <c r="C512" s="100"/>
      <c r="D512" s="100" t="s">
        <v>2147</v>
      </c>
      <c r="E512" s="100" t="s">
        <v>1249</v>
      </c>
      <c r="F512" s="100" t="s">
        <v>1981</v>
      </c>
      <c r="G512" s="103">
        <v>0.5833333333333334</v>
      </c>
      <c r="H512" s="103">
        <v>0.625</v>
      </c>
      <c r="I512" s="100"/>
      <c r="J512" s="100"/>
      <c r="K512" s="100" t="s">
        <v>1976</v>
      </c>
      <c r="L512" s="100"/>
      <c r="M512" s="55"/>
      <c r="N512" s="55"/>
      <c r="O512" s="55"/>
      <c r="P512" s="55"/>
      <c r="Q512" s="55"/>
      <c r="R512" s="55"/>
      <c r="S512" s="55"/>
      <c r="T512" s="55"/>
      <c r="U512" s="55"/>
      <c r="V512" s="55"/>
      <c r="W512" s="55"/>
    </row>
    <row r="513" ht="15.75" customHeight="1">
      <c r="A513" s="100" t="s">
        <v>1985</v>
      </c>
      <c r="B513" s="100"/>
      <c r="C513" s="100"/>
      <c r="D513" s="100" t="s">
        <v>2148</v>
      </c>
      <c r="E513" s="100" t="s">
        <v>1249</v>
      </c>
      <c r="F513" s="100" t="s">
        <v>1981</v>
      </c>
      <c r="G513" s="103">
        <v>0.5833333333333334</v>
      </c>
      <c r="H513" s="103">
        <v>0.6666666666666666</v>
      </c>
      <c r="I513" s="100"/>
      <c r="J513" s="100"/>
      <c r="K513" s="100"/>
      <c r="L513" s="100"/>
      <c r="M513" s="55"/>
      <c r="N513" s="55"/>
      <c r="O513" s="55"/>
      <c r="P513" s="55"/>
      <c r="Q513" s="55"/>
      <c r="R513" s="55"/>
      <c r="S513" s="55"/>
      <c r="T513" s="55"/>
      <c r="U513" s="55"/>
      <c r="V513" s="55"/>
      <c r="W513" s="55"/>
    </row>
    <row r="514" ht="15.75" customHeight="1">
      <c r="A514" s="100" t="s">
        <v>1979</v>
      </c>
      <c r="C514" s="100"/>
      <c r="D514" s="100" t="s">
        <v>2148</v>
      </c>
      <c r="E514" s="100" t="s">
        <v>1249</v>
      </c>
      <c r="F514" s="100" t="s">
        <v>1992</v>
      </c>
      <c r="G514" s="103">
        <v>0.5833333333333334</v>
      </c>
      <c r="H514" s="103">
        <v>0.6666666666666666</v>
      </c>
      <c r="I514" s="100"/>
      <c r="J514" s="100"/>
      <c r="K514" s="100"/>
      <c r="L514" s="100"/>
      <c r="M514" s="55"/>
      <c r="N514" s="55"/>
      <c r="O514" s="55"/>
      <c r="P514" s="55"/>
      <c r="Q514" s="55"/>
      <c r="R514" s="55"/>
      <c r="S514" s="55"/>
      <c r="T514" s="55"/>
      <c r="U514" s="55"/>
      <c r="V514" s="55"/>
      <c r="W514" s="55"/>
    </row>
    <row r="515" ht="15.75" customHeight="1">
      <c r="A515" s="100" t="s">
        <v>1979</v>
      </c>
      <c r="C515" s="100"/>
      <c r="D515" s="100" t="s">
        <v>2149</v>
      </c>
      <c r="E515" s="100" t="s">
        <v>1994</v>
      </c>
      <c r="F515" s="100" t="s">
        <v>1992</v>
      </c>
      <c r="G515" s="103">
        <v>0.4375</v>
      </c>
      <c r="H515" s="103">
        <v>0.4791666666666667</v>
      </c>
      <c r="I515" s="100"/>
      <c r="J515" s="100"/>
      <c r="K515" s="100"/>
      <c r="L515" s="100"/>
      <c r="M515" s="55"/>
      <c r="N515" s="55"/>
      <c r="O515" s="55"/>
      <c r="P515" s="55"/>
      <c r="Q515" s="55"/>
      <c r="R515" s="55"/>
      <c r="S515" s="55"/>
      <c r="T515" s="55"/>
      <c r="U515" s="55"/>
      <c r="V515" s="55"/>
      <c r="W515" s="55"/>
    </row>
    <row r="516" ht="15.75" customHeight="1">
      <c r="A516" s="100" t="s">
        <v>1997</v>
      </c>
      <c r="B516" s="100"/>
      <c r="C516" s="100"/>
      <c r="D516" s="100" t="s">
        <v>2150</v>
      </c>
      <c r="E516" s="100" t="s">
        <v>1994</v>
      </c>
      <c r="F516" s="100" t="s">
        <v>2151</v>
      </c>
      <c r="G516" s="103">
        <v>0.5833333333333334</v>
      </c>
      <c r="H516" s="103">
        <v>0.6458333333333334</v>
      </c>
      <c r="I516" s="100"/>
      <c r="J516" s="100"/>
      <c r="K516" s="100"/>
      <c r="L516" s="100"/>
      <c r="M516" s="55"/>
      <c r="N516" s="55"/>
      <c r="O516" s="55"/>
      <c r="P516" s="55"/>
      <c r="Q516" s="55"/>
      <c r="R516" s="55"/>
      <c r="S516" s="55"/>
      <c r="T516" s="55"/>
      <c r="U516" s="55"/>
      <c r="V516" s="55"/>
      <c r="W516" s="55"/>
    </row>
    <row r="517" ht="15.75" customHeight="1">
      <c r="A517" s="100" t="s">
        <v>1979</v>
      </c>
      <c r="C517" s="100"/>
      <c r="D517" s="100" t="s">
        <v>2152</v>
      </c>
      <c r="E517" s="100" t="s">
        <v>1994</v>
      </c>
      <c r="F517" s="100" t="s">
        <v>1992</v>
      </c>
      <c r="G517" s="103">
        <v>0.5833333333333334</v>
      </c>
      <c r="H517" s="103">
        <v>0.6666666666666666</v>
      </c>
      <c r="I517" s="100"/>
      <c r="J517" s="100"/>
      <c r="K517" s="100"/>
      <c r="L517" s="100"/>
      <c r="M517" s="55"/>
      <c r="N517" s="55"/>
      <c r="O517" s="55"/>
      <c r="P517" s="55"/>
      <c r="Q517" s="55"/>
      <c r="R517" s="55"/>
      <c r="S517" s="55"/>
      <c r="T517" s="55"/>
      <c r="U517" s="55"/>
      <c r="V517" s="55"/>
      <c r="W517" s="55"/>
    </row>
    <row r="518" ht="15.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row>
    <row r="519" ht="15.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row>
    <row r="520" ht="15.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row>
    <row r="521" ht="15.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row>
    <row r="522" ht="15.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row>
    <row r="523" ht="15.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row>
    <row r="524" ht="15.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row>
    <row r="525" ht="15.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row>
    <row r="526" ht="15.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row>
    <row r="527" ht="15.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row>
    <row r="528" ht="15.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row>
    <row r="529" ht="15.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row>
    <row r="530" ht="15.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row>
    <row r="531" ht="15.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row>
    <row r="532" ht="15.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row>
    <row r="533" ht="15.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row>
    <row r="534" ht="15.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row>
    <row r="535" ht="15.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row>
    <row r="536" ht="15.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row>
    <row r="537" ht="15.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row>
    <row r="538" ht="15.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row>
    <row r="539" ht="15.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row>
    <row r="540" ht="15.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row>
    <row r="541" ht="15.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row>
    <row r="542" ht="15.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row>
    <row r="543" ht="15.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row>
    <row r="544" ht="15.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row>
    <row r="545" ht="15.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row>
    <row r="546" ht="15.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row>
    <row r="547" ht="15.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row>
    <row r="548" ht="15.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row>
    <row r="549" ht="15.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row>
    <row r="550" ht="15.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row>
    <row r="551" ht="15.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row>
    <row r="552" ht="15.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row>
    <row r="553" ht="15.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row>
    <row r="554" ht="15.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row>
    <row r="555" ht="15.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row>
    <row r="556" ht="15.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row>
    <row r="557" ht="15.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row>
    <row r="558" ht="15.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row>
    <row r="559" ht="15.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row>
    <row r="560" ht="15.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row>
    <row r="561" ht="15.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row>
    <row r="562" ht="15.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row>
    <row r="563" ht="15.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row>
    <row r="564" ht="15.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row>
    <row r="565" ht="15.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row>
    <row r="566" ht="15.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row>
    <row r="567" ht="15.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row>
    <row r="568" ht="15.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row>
    <row r="569" ht="15.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row>
    <row r="570" ht="15.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row>
    <row r="571" ht="15.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row>
    <row r="572" ht="15.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row>
    <row r="573" ht="15.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row>
    <row r="574" ht="15.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row>
    <row r="575" ht="15.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row>
    <row r="576" ht="15.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row>
    <row r="577" ht="15.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row>
    <row r="578" ht="15.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row>
    <row r="579" ht="15.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row>
    <row r="580" ht="15.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row>
    <row r="581" ht="15.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row>
    <row r="582" ht="15.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row>
    <row r="583" ht="15.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row>
    <row r="584" ht="15.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row>
    <row r="585" ht="15.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row>
    <row r="586" ht="15.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row>
    <row r="587" ht="15.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row>
    <row r="588" ht="15.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row>
    <row r="589" ht="15.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row>
    <row r="590" ht="15.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row>
    <row r="591" ht="15.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row>
    <row r="592" ht="15.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row>
    <row r="593" ht="15.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row>
    <row r="594" ht="15.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row>
    <row r="595" ht="15.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row>
    <row r="596" ht="15.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row>
    <row r="597" ht="15.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row>
    <row r="598" ht="15.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row>
    <row r="599" ht="15.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row>
    <row r="600" ht="15.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row>
    <row r="601" ht="15.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row>
    <row r="602" ht="15.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row>
    <row r="603" ht="15.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row>
    <row r="604" ht="15.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row>
    <row r="605" ht="15.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row>
    <row r="606" ht="15.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row>
    <row r="607" ht="15.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row>
    <row r="608" ht="15.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row>
    <row r="609" ht="15.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row>
    <row r="610" ht="15.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row>
    <row r="611" ht="15.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row>
    <row r="612" ht="15.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row>
    <row r="613" ht="15.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row>
    <row r="614" ht="15.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row>
    <row r="615" ht="15.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row>
    <row r="616" ht="15.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row>
    <row r="617" ht="15.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row>
    <row r="618" ht="15.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row>
    <row r="619" ht="15.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row>
    <row r="620" ht="15.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row>
    <row r="621" ht="15.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row>
    <row r="622" ht="15.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row>
    <row r="623" ht="15.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row>
    <row r="624" ht="15.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row>
    <row r="625" ht="15.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row>
    <row r="626" ht="15.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row>
    <row r="627" ht="15.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row>
    <row r="628" ht="15.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row>
    <row r="629" ht="15.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row>
    <row r="630" ht="15.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row>
    <row r="631" ht="15.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row>
    <row r="632" ht="15.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row>
    <row r="633" ht="15.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row>
    <row r="634" ht="15.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row>
    <row r="635" ht="15.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row>
    <row r="636" ht="15.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row>
    <row r="637" ht="15.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row>
    <row r="638" ht="15.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row>
    <row r="639" ht="15.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row>
    <row r="640" ht="15.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row>
    <row r="641" ht="15.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row>
    <row r="642" ht="15.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row>
    <row r="643" ht="15.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row>
    <row r="644" ht="15.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row>
    <row r="645" ht="15.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row>
    <row r="646" ht="15.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row>
    <row r="647" ht="15.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row>
    <row r="648" ht="15.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row>
    <row r="649" ht="15.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row>
    <row r="650" ht="15.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row>
    <row r="651" ht="15.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row>
    <row r="652" ht="15.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row>
    <row r="653" ht="15.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row>
    <row r="654" ht="15.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row>
    <row r="655" ht="15.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row>
    <row r="656" ht="15.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row>
    <row r="657" ht="15.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row>
    <row r="658" ht="15.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row>
    <row r="659" ht="15.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row>
    <row r="660" ht="15.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row>
    <row r="661" ht="15.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row>
    <row r="662" ht="15.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row>
    <row r="663" ht="15.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row>
    <row r="664" ht="15.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row>
    <row r="665" ht="15.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row>
    <row r="666" ht="15.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row>
    <row r="667" ht="15.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row>
    <row r="668" ht="15.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row>
    <row r="669" ht="15.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row>
    <row r="670" ht="15.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row>
    <row r="671" ht="15.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row>
    <row r="672" ht="15.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row>
    <row r="673" ht="15.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row>
    <row r="674" ht="15.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row>
    <row r="675" ht="15.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row>
    <row r="676" ht="15.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row>
    <row r="677" ht="15.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row>
    <row r="678" ht="15.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row>
    <row r="679" ht="15.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row>
    <row r="680" ht="15.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row>
    <row r="681" ht="15.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row>
    <row r="682" ht="15.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row>
    <row r="683" ht="15.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row>
    <row r="684" ht="15.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row>
    <row r="685" ht="15.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row>
    <row r="686" ht="15.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row>
    <row r="687" ht="15.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row>
    <row r="688" ht="15.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row>
    <row r="689" ht="15.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row>
    <row r="690" ht="15.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row>
    <row r="691" ht="15.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row>
    <row r="692" ht="15.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row>
    <row r="693" ht="15.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row>
    <row r="694" ht="15.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row>
    <row r="695" ht="15.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row>
    <row r="696" ht="15.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row>
    <row r="697" ht="15.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row>
    <row r="698" ht="15.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row>
    <row r="699" ht="15.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row>
    <row r="700" ht="15.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row>
    <row r="701" ht="15.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row>
    <row r="702" ht="15.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row>
    <row r="703" ht="15.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row>
    <row r="704" ht="15.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row>
    <row r="705" ht="15.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row>
    <row r="706" ht="15.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row>
    <row r="707" ht="15.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row>
    <row r="708" ht="15.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row>
    <row r="709" ht="15.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row>
    <row r="710" ht="15.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row>
    <row r="711" ht="15.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row>
    <row r="712" ht="15.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row>
    <row r="713" ht="15.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row>
    <row r="714" ht="15.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row>
    <row r="715" ht="15.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row>
    <row r="716" ht="15.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row>
    <row r="717" ht="15.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row>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7">
    <mergeCell ref="A333:B333"/>
    <mergeCell ref="A342:B342"/>
    <mergeCell ref="A344:B344"/>
    <mergeCell ref="A345:B345"/>
    <mergeCell ref="A346:B346"/>
    <mergeCell ref="A347:B347"/>
    <mergeCell ref="A349:B349"/>
    <mergeCell ref="A352:B352"/>
    <mergeCell ref="A355:B355"/>
    <mergeCell ref="A359:B359"/>
    <mergeCell ref="A361:B361"/>
    <mergeCell ref="A366:B366"/>
    <mergeCell ref="A368:B368"/>
    <mergeCell ref="A372:B372"/>
    <mergeCell ref="A373:B373"/>
    <mergeCell ref="A376:B376"/>
    <mergeCell ref="A377:B377"/>
    <mergeCell ref="A378:B378"/>
    <mergeCell ref="A379:B379"/>
    <mergeCell ref="A390:B390"/>
    <mergeCell ref="A393:B393"/>
    <mergeCell ref="A396:B396"/>
    <mergeCell ref="A402:B402"/>
    <mergeCell ref="A405:B405"/>
    <mergeCell ref="A406:B406"/>
    <mergeCell ref="A407:B407"/>
    <mergeCell ref="A418:B418"/>
    <mergeCell ref="A427:B427"/>
    <mergeCell ref="A429:B429"/>
    <mergeCell ref="A431:B431"/>
    <mergeCell ref="A434:B434"/>
    <mergeCell ref="A437:B437"/>
    <mergeCell ref="A440:B440"/>
    <mergeCell ref="A445:B445"/>
    <mergeCell ref="A447:B447"/>
    <mergeCell ref="A452:B452"/>
    <mergeCell ref="A454:B454"/>
    <mergeCell ref="A461:B461"/>
    <mergeCell ref="A462:B462"/>
    <mergeCell ref="A472:B472"/>
    <mergeCell ref="A483:B483"/>
    <mergeCell ref="A484:B484"/>
    <mergeCell ref="A505:B505"/>
    <mergeCell ref="A512:B512"/>
    <mergeCell ref="A514:B514"/>
    <mergeCell ref="A515:B515"/>
    <mergeCell ref="A517:B517"/>
    <mergeCell ref="A487:B487"/>
    <mergeCell ref="A488:B488"/>
    <mergeCell ref="A489:B489"/>
    <mergeCell ref="A490:B490"/>
    <mergeCell ref="A494:B494"/>
    <mergeCell ref="A501:B501"/>
    <mergeCell ref="A504:B504"/>
    <mergeCell ref="K342:L342"/>
    <mergeCell ref="K344:L344"/>
    <mergeCell ref="K355:L355"/>
    <mergeCell ref="K373:L373"/>
    <mergeCell ref="K390:L390"/>
    <mergeCell ref="K393:L393"/>
    <mergeCell ref="K395:L395"/>
    <mergeCell ref="K493:L493"/>
    <mergeCell ref="K494:L494"/>
    <mergeCell ref="K503:L503"/>
    <mergeCell ref="K397:L397"/>
    <mergeCell ref="K427:L427"/>
    <mergeCell ref="K432:L432"/>
    <mergeCell ref="K433:L433"/>
    <mergeCell ref="K440:L440"/>
    <mergeCell ref="K443:L443"/>
    <mergeCell ref="K449:L449"/>
    <mergeCell ref="K112:L112"/>
    <mergeCell ref="A237:B237"/>
    <mergeCell ref="K239:L239"/>
    <mergeCell ref="A242:B242"/>
    <mergeCell ref="A243:B243"/>
    <mergeCell ref="A244:B244"/>
    <mergeCell ref="K245:L245"/>
    <mergeCell ref="A252:B252"/>
    <mergeCell ref="A254:B254"/>
    <mergeCell ref="K261:L261"/>
    <mergeCell ref="A263:B263"/>
    <mergeCell ref="A264:B264"/>
    <mergeCell ref="A266:B266"/>
    <mergeCell ref="K267:L267"/>
    <mergeCell ref="A270:B270"/>
    <mergeCell ref="A276:B276"/>
    <mergeCell ref="A278:B278"/>
    <mergeCell ref="A282:B282"/>
    <mergeCell ref="A284:B284"/>
    <mergeCell ref="K287:L287"/>
    <mergeCell ref="K288:L288"/>
    <mergeCell ref="A287:B287"/>
    <mergeCell ref="A291:B291"/>
    <mergeCell ref="A292:B292"/>
    <mergeCell ref="A293:B293"/>
    <mergeCell ref="A294:B294"/>
    <mergeCell ref="K303:L303"/>
    <mergeCell ref="K305:L305"/>
    <mergeCell ref="A303:B303"/>
    <mergeCell ref="A306:B306"/>
    <mergeCell ref="A316:B316"/>
    <mergeCell ref="A320:B320"/>
    <mergeCell ref="A321:B321"/>
    <mergeCell ref="A322:B322"/>
    <mergeCell ref="A325:B325"/>
    <mergeCell ref="K306:L306"/>
    <mergeCell ref="K308:L308"/>
    <mergeCell ref="K309:L309"/>
    <mergeCell ref="K311:L311"/>
    <mergeCell ref="K323:L323"/>
    <mergeCell ref="K324:L324"/>
    <mergeCell ref="K325:L325"/>
    <mergeCell ref="K472:L472"/>
    <mergeCell ref="K474:L474"/>
    <mergeCell ref="K477:L477"/>
    <mergeCell ref="K478:L47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63"/>
    <col customWidth="1" min="2" max="2" width="50.38"/>
    <col customWidth="1" min="3" max="3" width="17.38"/>
    <col customWidth="1" min="4" max="5" width="12.63"/>
    <col customWidth="1" min="6" max="6" width="16.5"/>
    <col customWidth="1" min="7" max="7" width="18.63"/>
    <col customWidth="1" hidden="1" min="8" max="8" width="12.63"/>
    <col customWidth="1" min="10" max="10" width="28.13"/>
  </cols>
  <sheetData>
    <row r="1" ht="15.75" customHeight="1">
      <c r="A1" s="67" t="s">
        <v>0</v>
      </c>
      <c r="B1" s="67" t="s">
        <v>2</v>
      </c>
      <c r="C1" s="68" t="s">
        <v>3</v>
      </c>
      <c r="D1" s="67" t="s">
        <v>5</v>
      </c>
      <c r="E1" s="67" t="s">
        <v>6</v>
      </c>
      <c r="F1" s="69" t="s">
        <v>8</v>
      </c>
      <c r="G1" s="67" t="s">
        <v>10</v>
      </c>
      <c r="H1" s="67" t="s">
        <v>11</v>
      </c>
      <c r="I1" s="67" t="s">
        <v>11</v>
      </c>
      <c r="J1" s="67" t="s">
        <v>12</v>
      </c>
    </row>
    <row r="2" ht="15.75" customHeight="1">
      <c r="A2" s="11" t="s">
        <v>2153</v>
      </c>
      <c r="B2" s="55" t="s">
        <v>2154</v>
      </c>
      <c r="C2" s="51" t="s">
        <v>2155</v>
      </c>
      <c r="D2" s="57">
        <v>0.375</v>
      </c>
      <c r="E2" s="57">
        <v>0.5</v>
      </c>
      <c r="F2" s="58" t="s">
        <v>2156</v>
      </c>
      <c r="G2" s="55" t="s">
        <v>2157</v>
      </c>
      <c r="H2" s="55" t="s">
        <v>1130</v>
      </c>
      <c r="I2" s="55" t="str">
        <f t="shared" ref="I2:I313" si="1">SUBSTITUTE(H2, "spot(s) left", "")</f>
        <v>12 </v>
      </c>
      <c r="J2" s="55" t="s">
        <v>297</v>
      </c>
    </row>
    <row r="3" ht="15.75" customHeight="1">
      <c r="A3" s="11" t="s">
        <v>2153</v>
      </c>
      <c r="B3" s="55" t="s">
        <v>2158</v>
      </c>
      <c r="C3" s="51" t="s">
        <v>2155</v>
      </c>
      <c r="D3" s="57">
        <v>0.3958333333333333</v>
      </c>
      <c r="E3" s="57">
        <v>0.4791666666666667</v>
      </c>
      <c r="F3" s="58">
        <v>0.0</v>
      </c>
      <c r="G3" s="55" t="s">
        <v>2159</v>
      </c>
      <c r="H3" s="55" t="s">
        <v>431</v>
      </c>
      <c r="I3" s="55" t="str">
        <f t="shared" si="1"/>
        <v>FULL</v>
      </c>
      <c r="J3" s="55" t="s">
        <v>297</v>
      </c>
    </row>
    <row r="4" ht="15.75" customHeight="1">
      <c r="A4" s="11" t="s">
        <v>2160</v>
      </c>
      <c r="B4" s="50" t="s">
        <v>2161</v>
      </c>
      <c r="C4" s="51" t="s">
        <v>2162</v>
      </c>
      <c r="D4" s="52">
        <v>0.7083333333333334</v>
      </c>
      <c r="E4" s="52">
        <v>0.7465277777777778</v>
      </c>
      <c r="F4" s="53" t="s">
        <v>2163</v>
      </c>
      <c r="G4" s="50" t="s">
        <v>2164</v>
      </c>
      <c r="H4" s="50" t="s">
        <v>1819</v>
      </c>
      <c r="I4" s="55" t="str">
        <f t="shared" si="1"/>
        <v>17 </v>
      </c>
      <c r="J4" s="55" t="s">
        <v>297</v>
      </c>
    </row>
    <row r="5" ht="15.75" customHeight="1">
      <c r="A5" s="11" t="s">
        <v>2160</v>
      </c>
      <c r="B5" s="50" t="s">
        <v>2165</v>
      </c>
      <c r="C5" s="51" t="s">
        <v>2162</v>
      </c>
      <c r="D5" s="52">
        <v>0.8125</v>
      </c>
      <c r="E5" s="52">
        <v>0.8506944444444444</v>
      </c>
      <c r="F5" s="53" t="s">
        <v>2163</v>
      </c>
      <c r="G5" s="50" t="s">
        <v>2166</v>
      </c>
      <c r="H5" s="50" t="s">
        <v>1331</v>
      </c>
      <c r="I5" s="55" t="str">
        <f t="shared" si="1"/>
        <v>25 </v>
      </c>
      <c r="J5" s="55" t="s">
        <v>297</v>
      </c>
    </row>
    <row r="6" ht="15.75" customHeight="1">
      <c r="A6" s="11" t="s">
        <v>2160</v>
      </c>
      <c r="B6" s="50" t="s">
        <v>2167</v>
      </c>
      <c r="C6" s="51" t="s">
        <v>2162</v>
      </c>
      <c r="D6" s="52">
        <v>0.7708333333333334</v>
      </c>
      <c r="E6" s="52">
        <v>0.8090277777777778</v>
      </c>
      <c r="F6" s="53" t="s">
        <v>2163</v>
      </c>
      <c r="G6" s="50" t="s">
        <v>2168</v>
      </c>
      <c r="H6" s="50" t="s">
        <v>1132</v>
      </c>
      <c r="I6" s="55" t="str">
        <f t="shared" si="1"/>
        <v>18 </v>
      </c>
      <c r="J6" s="55" t="s">
        <v>297</v>
      </c>
    </row>
    <row r="7" ht="15.75" customHeight="1">
      <c r="A7" s="11" t="s">
        <v>2160</v>
      </c>
      <c r="B7" s="55" t="s">
        <v>2169</v>
      </c>
      <c r="C7" s="51" t="s">
        <v>2162</v>
      </c>
      <c r="D7" s="57">
        <v>0.71875</v>
      </c>
      <c r="E7" s="57">
        <v>0.7569444444444444</v>
      </c>
      <c r="F7" s="53" t="s">
        <v>2163</v>
      </c>
      <c r="G7" s="55" t="s">
        <v>2170</v>
      </c>
      <c r="H7" s="55" t="s">
        <v>1132</v>
      </c>
      <c r="I7" s="55" t="str">
        <f t="shared" si="1"/>
        <v>18 </v>
      </c>
      <c r="J7" s="55" t="s">
        <v>297</v>
      </c>
      <c r="K7" s="55"/>
    </row>
    <row r="8" ht="15.75" customHeight="1">
      <c r="A8" s="11" t="s">
        <v>2160</v>
      </c>
      <c r="B8" s="55" t="s">
        <v>2171</v>
      </c>
      <c r="C8" s="51" t="s">
        <v>2162</v>
      </c>
      <c r="D8" s="57">
        <v>0.3854166666666667</v>
      </c>
      <c r="E8" s="57">
        <v>0.4236111111111111</v>
      </c>
      <c r="F8" s="53" t="s">
        <v>2163</v>
      </c>
      <c r="G8" s="55" t="s">
        <v>2172</v>
      </c>
      <c r="H8" s="55" t="s">
        <v>1308</v>
      </c>
      <c r="I8" s="55" t="str">
        <f t="shared" si="1"/>
        <v>24 </v>
      </c>
      <c r="J8" s="55" t="s">
        <v>297</v>
      </c>
      <c r="K8" s="55"/>
    </row>
    <row r="9" ht="15.75" customHeight="1">
      <c r="A9" s="11" t="s">
        <v>2160</v>
      </c>
      <c r="B9" s="55" t="s">
        <v>2173</v>
      </c>
      <c r="C9" s="51" t="s">
        <v>2162</v>
      </c>
      <c r="D9" s="57">
        <v>0.3958333333333333</v>
      </c>
      <c r="E9" s="57">
        <v>0.4340277777777778</v>
      </c>
      <c r="F9" s="53" t="s">
        <v>2163</v>
      </c>
      <c r="G9" s="55" t="s">
        <v>2172</v>
      </c>
      <c r="H9" s="55" t="s">
        <v>1310</v>
      </c>
      <c r="I9" s="55" t="str">
        <f t="shared" si="1"/>
        <v>26 </v>
      </c>
      <c r="J9" s="55" t="s">
        <v>297</v>
      </c>
      <c r="K9" s="55"/>
    </row>
    <row r="10" ht="15.75" customHeight="1">
      <c r="A10" s="11" t="s">
        <v>2160</v>
      </c>
      <c r="B10" s="55" t="s">
        <v>2174</v>
      </c>
      <c r="C10" s="51" t="s">
        <v>2162</v>
      </c>
      <c r="D10" s="57">
        <v>0.3958333333333333</v>
      </c>
      <c r="E10" s="57">
        <v>0.4340277777777778</v>
      </c>
      <c r="F10" s="53" t="s">
        <v>2163</v>
      </c>
      <c r="G10" s="55" t="s">
        <v>2172</v>
      </c>
      <c r="H10" s="55" t="s">
        <v>1308</v>
      </c>
      <c r="I10" s="55" t="str">
        <f t="shared" si="1"/>
        <v>24 </v>
      </c>
      <c r="J10" s="55" t="s">
        <v>297</v>
      </c>
      <c r="K10" s="55"/>
    </row>
    <row r="11" ht="15.75" customHeight="1">
      <c r="A11" s="11" t="s">
        <v>2160</v>
      </c>
      <c r="B11" s="55" t="s">
        <v>2175</v>
      </c>
      <c r="C11" s="51" t="s">
        <v>2162</v>
      </c>
      <c r="D11" s="57">
        <v>0.7291666666666666</v>
      </c>
      <c r="E11" s="57">
        <v>0.7673611111111112</v>
      </c>
      <c r="F11" s="53" t="s">
        <v>2163</v>
      </c>
      <c r="G11" s="55" t="s">
        <v>2176</v>
      </c>
      <c r="H11" s="55" t="s">
        <v>1310</v>
      </c>
      <c r="I11" s="55" t="str">
        <f t="shared" si="1"/>
        <v>26 </v>
      </c>
      <c r="J11" s="55" t="s">
        <v>297</v>
      </c>
      <c r="K11" s="55"/>
    </row>
    <row r="12" ht="15.75" customHeight="1">
      <c r="A12" s="11" t="s">
        <v>2160</v>
      </c>
      <c r="B12" s="21" t="s">
        <v>2177</v>
      </c>
      <c r="C12" s="51" t="s">
        <v>2162</v>
      </c>
      <c r="D12" s="57">
        <v>0.7708333333333334</v>
      </c>
      <c r="E12" s="57">
        <v>0.8090277777777778</v>
      </c>
      <c r="F12" s="53" t="s">
        <v>2163</v>
      </c>
      <c r="G12" s="55" t="s">
        <v>2178</v>
      </c>
      <c r="H12" s="55" t="s">
        <v>1067</v>
      </c>
      <c r="I12" s="55" t="str">
        <f t="shared" si="1"/>
        <v>11 </v>
      </c>
      <c r="J12" s="55" t="s">
        <v>297</v>
      </c>
      <c r="K12" s="55"/>
    </row>
    <row r="13" ht="15.75" customHeight="1">
      <c r="A13" s="11" t="s">
        <v>2160</v>
      </c>
      <c r="B13" s="55" t="s">
        <v>2179</v>
      </c>
      <c r="C13" s="51" t="s">
        <v>2162</v>
      </c>
      <c r="D13" s="57">
        <v>0.7708333333333334</v>
      </c>
      <c r="E13" s="57">
        <v>0.8090277777777778</v>
      </c>
      <c r="F13" s="53" t="s">
        <v>2163</v>
      </c>
      <c r="G13" s="21" t="s">
        <v>2180</v>
      </c>
      <c r="H13" s="55" t="s">
        <v>1028</v>
      </c>
      <c r="I13" s="55" t="str">
        <f t="shared" si="1"/>
        <v>20 </v>
      </c>
      <c r="J13" s="55" t="s">
        <v>297</v>
      </c>
      <c r="K13" s="55"/>
    </row>
    <row r="14" ht="15.75" customHeight="1">
      <c r="A14" s="11" t="s">
        <v>2160</v>
      </c>
      <c r="B14" s="21" t="s">
        <v>2181</v>
      </c>
      <c r="C14" s="51" t="s">
        <v>2162</v>
      </c>
      <c r="D14" s="52">
        <v>0.8125</v>
      </c>
      <c r="E14" s="52">
        <v>0.8506944444444444</v>
      </c>
      <c r="F14" s="53" t="s">
        <v>2163</v>
      </c>
      <c r="G14" s="50" t="s">
        <v>2182</v>
      </c>
      <c r="H14" s="50" t="s">
        <v>1028</v>
      </c>
      <c r="I14" s="55" t="str">
        <f t="shared" si="1"/>
        <v>20 </v>
      </c>
      <c r="J14" s="55" t="s">
        <v>297</v>
      </c>
      <c r="K14" s="55"/>
    </row>
    <row r="15" ht="15.75" customHeight="1">
      <c r="A15" s="11" t="s">
        <v>2160</v>
      </c>
      <c r="B15" s="21" t="s">
        <v>2183</v>
      </c>
      <c r="C15" s="51" t="s">
        <v>2162</v>
      </c>
      <c r="D15" s="52">
        <v>0.3541666666666667</v>
      </c>
      <c r="E15" s="52">
        <v>0.3923611111111111</v>
      </c>
      <c r="F15" s="53" t="s">
        <v>2163</v>
      </c>
      <c r="G15" s="50" t="s">
        <v>2184</v>
      </c>
      <c r="H15" s="50" t="s">
        <v>1132</v>
      </c>
      <c r="I15" s="55" t="str">
        <f t="shared" si="1"/>
        <v>18 </v>
      </c>
      <c r="J15" s="55" t="s">
        <v>297</v>
      </c>
      <c r="K15" s="55"/>
    </row>
    <row r="16" ht="15.75" customHeight="1">
      <c r="A16" s="11" t="s">
        <v>2160</v>
      </c>
      <c r="B16" s="21" t="s">
        <v>2185</v>
      </c>
      <c r="C16" s="51" t="s">
        <v>2162</v>
      </c>
      <c r="D16" s="52">
        <v>0.3958333333333333</v>
      </c>
      <c r="E16" s="52">
        <v>0.4340277777777778</v>
      </c>
      <c r="F16" s="53" t="s">
        <v>2163</v>
      </c>
      <c r="G16" s="50" t="s">
        <v>2186</v>
      </c>
      <c r="H16" s="50" t="s">
        <v>1308</v>
      </c>
      <c r="I16" s="55" t="str">
        <f t="shared" si="1"/>
        <v>24 </v>
      </c>
      <c r="J16" s="55" t="s">
        <v>297</v>
      </c>
      <c r="K16" s="55"/>
    </row>
    <row r="17" ht="15.75" customHeight="1">
      <c r="A17" s="11" t="s">
        <v>2160</v>
      </c>
      <c r="B17" s="21" t="s">
        <v>2187</v>
      </c>
      <c r="C17" s="51" t="s">
        <v>2162</v>
      </c>
      <c r="D17" s="52">
        <v>0.4166666666666667</v>
      </c>
      <c r="E17" s="52">
        <v>0.4548611111111111</v>
      </c>
      <c r="F17" s="53" t="s">
        <v>2163</v>
      </c>
      <c r="G17" s="50" t="s">
        <v>2188</v>
      </c>
      <c r="H17" s="50" t="s">
        <v>1132</v>
      </c>
      <c r="I17" s="55" t="str">
        <f t="shared" si="1"/>
        <v>18 </v>
      </c>
      <c r="J17" s="55" t="s">
        <v>297</v>
      </c>
      <c r="K17" s="55"/>
    </row>
    <row r="18" ht="15.75" customHeight="1">
      <c r="A18" s="11" t="s">
        <v>2160</v>
      </c>
      <c r="B18" s="21" t="s">
        <v>2189</v>
      </c>
      <c r="C18" s="51" t="s">
        <v>2162</v>
      </c>
      <c r="D18" s="52">
        <v>0.3541666666666667</v>
      </c>
      <c r="E18" s="52">
        <v>0.3923611111111111</v>
      </c>
      <c r="F18" s="53" t="s">
        <v>2163</v>
      </c>
      <c r="G18" s="50" t="s">
        <v>2190</v>
      </c>
      <c r="H18" s="50" t="s">
        <v>1071</v>
      </c>
      <c r="I18" s="55" t="str">
        <f t="shared" si="1"/>
        <v>15 </v>
      </c>
      <c r="J18" s="55" t="s">
        <v>297</v>
      </c>
      <c r="K18" s="55"/>
    </row>
    <row r="19" ht="15.75" customHeight="1">
      <c r="A19" s="11" t="s">
        <v>2160</v>
      </c>
      <c r="B19" s="21" t="s">
        <v>2191</v>
      </c>
      <c r="C19" s="51" t="s">
        <v>2162</v>
      </c>
      <c r="D19" s="52">
        <v>0.4479166666666667</v>
      </c>
      <c r="E19" s="52">
        <v>0.4861111111111111</v>
      </c>
      <c r="F19" s="53" t="s">
        <v>2163</v>
      </c>
      <c r="G19" s="50" t="s">
        <v>2192</v>
      </c>
      <c r="H19" s="50" t="s">
        <v>1028</v>
      </c>
      <c r="I19" s="55" t="str">
        <f t="shared" si="1"/>
        <v>20 </v>
      </c>
      <c r="J19" s="55" t="s">
        <v>297</v>
      </c>
      <c r="K19" s="55"/>
    </row>
    <row r="20" ht="15.75" customHeight="1">
      <c r="A20" s="11" t="s">
        <v>2160</v>
      </c>
      <c r="B20" s="21" t="s">
        <v>2193</v>
      </c>
      <c r="C20" s="51" t="s">
        <v>2162</v>
      </c>
      <c r="D20" s="57">
        <v>0.3333333333333333</v>
      </c>
      <c r="E20" s="57">
        <v>0.3715277777777778</v>
      </c>
      <c r="F20" s="53" t="s">
        <v>2163</v>
      </c>
      <c r="G20" s="55" t="s">
        <v>2180</v>
      </c>
      <c r="H20" s="55" t="s">
        <v>1028</v>
      </c>
      <c r="I20" s="55" t="str">
        <f t="shared" si="1"/>
        <v>20 </v>
      </c>
      <c r="J20" s="55" t="s">
        <v>297</v>
      </c>
      <c r="K20" s="55"/>
    </row>
    <row r="21" ht="15.75" customHeight="1">
      <c r="A21" s="11" t="s">
        <v>2160</v>
      </c>
      <c r="B21" s="21" t="s">
        <v>2194</v>
      </c>
      <c r="C21" s="51" t="s">
        <v>2162</v>
      </c>
      <c r="D21" s="57">
        <v>0.3854166666666667</v>
      </c>
      <c r="E21" s="57">
        <v>0.4236111111111111</v>
      </c>
      <c r="F21" s="53" t="s">
        <v>2163</v>
      </c>
      <c r="G21" s="21" t="s">
        <v>2195</v>
      </c>
      <c r="H21" s="55" t="s">
        <v>1132</v>
      </c>
      <c r="I21" s="55" t="str">
        <f t="shared" si="1"/>
        <v>18 </v>
      </c>
      <c r="J21" s="55" t="s">
        <v>297</v>
      </c>
      <c r="K21" s="55"/>
    </row>
    <row r="22" ht="15.75" customHeight="1">
      <c r="A22" s="11" t="s">
        <v>2160</v>
      </c>
      <c r="B22" s="21" t="s">
        <v>2196</v>
      </c>
      <c r="C22" s="51" t="s">
        <v>2162</v>
      </c>
      <c r="D22" s="57">
        <v>0.3854166666666667</v>
      </c>
      <c r="E22" s="57">
        <v>0.4236111111111111</v>
      </c>
      <c r="F22" s="53" t="s">
        <v>2163</v>
      </c>
      <c r="G22" s="55" t="s">
        <v>2197</v>
      </c>
      <c r="H22" s="55" t="s">
        <v>1071</v>
      </c>
      <c r="I22" s="55" t="str">
        <f t="shared" si="1"/>
        <v>15 </v>
      </c>
      <c r="J22" s="55" t="s">
        <v>297</v>
      </c>
      <c r="K22" s="55"/>
    </row>
    <row r="23" ht="15.75" customHeight="1">
      <c r="A23" s="11" t="s">
        <v>2160</v>
      </c>
      <c r="B23" s="21" t="s">
        <v>2198</v>
      </c>
      <c r="C23" s="51" t="s">
        <v>2162</v>
      </c>
      <c r="D23" s="57">
        <v>0.3958333333333333</v>
      </c>
      <c r="E23" s="57">
        <v>0.4340277777777778</v>
      </c>
      <c r="F23" s="53" t="s">
        <v>2163</v>
      </c>
      <c r="G23" s="55" t="s">
        <v>2199</v>
      </c>
      <c r="H23" s="55" t="s">
        <v>1071</v>
      </c>
      <c r="I23" s="55" t="str">
        <f t="shared" si="1"/>
        <v>15 </v>
      </c>
      <c r="J23" s="55" t="s">
        <v>297</v>
      </c>
      <c r="K23" s="55"/>
    </row>
    <row r="24" ht="15.75" customHeight="1">
      <c r="A24" s="11" t="s">
        <v>2160</v>
      </c>
      <c r="B24" s="21" t="s">
        <v>2200</v>
      </c>
      <c r="C24" s="51" t="s">
        <v>2162</v>
      </c>
      <c r="D24" s="57">
        <v>0.3541666666666667</v>
      </c>
      <c r="E24" s="57">
        <v>0.3923611111111111</v>
      </c>
      <c r="F24" s="53" t="s">
        <v>2163</v>
      </c>
      <c r="G24" s="55" t="s">
        <v>2201</v>
      </c>
      <c r="H24" s="55" t="s">
        <v>1071</v>
      </c>
      <c r="I24" s="55" t="str">
        <f t="shared" si="1"/>
        <v>15 </v>
      </c>
      <c r="J24" s="55" t="s">
        <v>297</v>
      </c>
      <c r="K24" s="55"/>
    </row>
    <row r="25" ht="15.75" customHeight="1">
      <c r="A25" s="11" t="s">
        <v>2160</v>
      </c>
      <c r="B25" s="21" t="s">
        <v>2202</v>
      </c>
      <c r="C25" s="51" t="s">
        <v>2162</v>
      </c>
      <c r="D25" s="52">
        <v>0.4375</v>
      </c>
      <c r="E25" s="52">
        <v>0.4756944444444444</v>
      </c>
      <c r="F25" s="53" t="s">
        <v>2163</v>
      </c>
      <c r="G25" s="89" t="s">
        <v>2203</v>
      </c>
      <c r="H25" s="50" t="s">
        <v>903</v>
      </c>
      <c r="I25" s="55" t="str">
        <f t="shared" si="1"/>
        <v>6 </v>
      </c>
      <c r="J25" s="55" t="s">
        <v>297</v>
      </c>
      <c r="K25" s="55"/>
    </row>
    <row r="26" ht="15.75" customHeight="1">
      <c r="A26" s="11" t="s">
        <v>2160</v>
      </c>
      <c r="B26" s="21" t="s">
        <v>2204</v>
      </c>
      <c r="C26" s="51" t="s">
        <v>2162</v>
      </c>
      <c r="D26" s="52">
        <v>0.4375</v>
      </c>
      <c r="E26" s="52">
        <v>0.4756944444444444</v>
      </c>
      <c r="F26" s="53" t="s">
        <v>2163</v>
      </c>
      <c r="G26" s="89" t="s">
        <v>2205</v>
      </c>
      <c r="H26" s="50" t="s">
        <v>903</v>
      </c>
      <c r="I26" s="55" t="str">
        <f t="shared" si="1"/>
        <v>6 </v>
      </c>
      <c r="J26" s="55" t="s">
        <v>297</v>
      </c>
      <c r="K26" s="55"/>
    </row>
    <row r="27" ht="15.75" customHeight="1">
      <c r="A27" s="11" t="s">
        <v>2160</v>
      </c>
      <c r="B27" s="21" t="s">
        <v>2206</v>
      </c>
      <c r="C27" s="51" t="s">
        <v>2162</v>
      </c>
      <c r="D27" s="52">
        <v>0.3958333333333333</v>
      </c>
      <c r="E27" s="52">
        <v>0.4340277777777778</v>
      </c>
      <c r="F27" s="53" t="s">
        <v>2163</v>
      </c>
      <c r="G27" s="89" t="s">
        <v>2207</v>
      </c>
      <c r="H27" s="50" t="s">
        <v>1308</v>
      </c>
      <c r="I27" s="55" t="str">
        <f t="shared" si="1"/>
        <v>24 </v>
      </c>
      <c r="J27" s="55" t="s">
        <v>297</v>
      </c>
      <c r="K27" s="55"/>
    </row>
    <row r="28" ht="15.75" customHeight="1">
      <c r="A28" s="11" t="s">
        <v>2160</v>
      </c>
      <c r="B28" s="21" t="s">
        <v>2208</v>
      </c>
      <c r="C28" s="51" t="s">
        <v>2162</v>
      </c>
      <c r="D28" s="52">
        <v>0.8333333333333334</v>
      </c>
      <c r="E28" s="52">
        <v>0.8715277777777778</v>
      </c>
      <c r="F28" s="53" t="s">
        <v>2163</v>
      </c>
      <c r="G28" s="89" t="s">
        <v>2209</v>
      </c>
      <c r="H28" s="50" t="s">
        <v>1132</v>
      </c>
      <c r="I28" s="55" t="str">
        <f t="shared" si="1"/>
        <v>18 </v>
      </c>
      <c r="J28" s="55" t="s">
        <v>297</v>
      </c>
      <c r="K28" s="55"/>
    </row>
    <row r="29" ht="15.75" customHeight="1">
      <c r="A29" s="11" t="s">
        <v>2160</v>
      </c>
      <c r="B29" s="21" t="s">
        <v>2210</v>
      </c>
      <c r="C29" s="51" t="s">
        <v>2162</v>
      </c>
      <c r="D29" s="57">
        <v>0.4479166666666667</v>
      </c>
      <c r="E29" s="57">
        <v>0.4861111111111111</v>
      </c>
      <c r="F29" s="53" t="s">
        <v>2163</v>
      </c>
      <c r="G29" s="55" t="s">
        <v>2211</v>
      </c>
      <c r="H29" s="55" t="s">
        <v>1308</v>
      </c>
      <c r="I29" s="55" t="str">
        <f t="shared" si="1"/>
        <v>24 </v>
      </c>
      <c r="J29" s="55" t="s">
        <v>297</v>
      </c>
      <c r="K29" s="55"/>
    </row>
    <row r="30" ht="15.75" customHeight="1">
      <c r="A30" s="11" t="s">
        <v>2160</v>
      </c>
      <c r="B30" s="21" t="s">
        <v>2212</v>
      </c>
      <c r="C30" s="51" t="s">
        <v>2162</v>
      </c>
      <c r="D30" s="57">
        <v>0.4375</v>
      </c>
      <c r="E30" s="57">
        <v>0.4756944444444444</v>
      </c>
      <c r="F30" s="53" t="s">
        <v>2163</v>
      </c>
      <c r="G30" s="55" t="s">
        <v>2213</v>
      </c>
      <c r="H30" s="55" t="s">
        <v>1308</v>
      </c>
      <c r="I30" s="55" t="str">
        <f t="shared" si="1"/>
        <v>24 </v>
      </c>
      <c r="J30" s="55" t="s">
        <v>297</v>
      </c>
      <c r="K30" s="55"/>
    </row>
    <row r="31" ht="15.75" customHeight="1">
      <c r="A31" s="11" t="s">
        <v>2160</v>
      </c>
      <c r="B31" s="21" t="s">
        <v>2214</v>
      </c>
      <c r="C31" s="51" t="s">
        <v>2162</v>
      </c>
      <c r="D31" s="57">
        <v>0.7083333333333334</v>
      </c>
      <c r="E31" s="57">
        <v>0.7465277777777778</v>
      </c>
      <c r="F31" s="53" t="s">
        <v>2163</v>
      </c>
      <c r="G31" s="55" t="s">
        <v>2215</v>
      </c>
      <c r="H31" s="55" t="s">
        <v>1819</v>
      </c>
      <c r="I31" s="55" t="str">
        <f t="shared" si="1"/>
        <v>17 </v>
      </c>
      <c r="J31" s="55" t="s">
        <v>297</v>
      </c>
      <c r="K31" s="55"/>
    </row>
    <row r="32" ht="15.75" customHeight="1">
      <c r="A32" s="11" t="s">
        <v>2160</v>
      </c>
      <c r="B32" s="21" t="s">
        <v>2216</v>
      </c>
      <c r="C32" s="51" t="s">
        <v>2162</v>
      </c>
      <c r="D32" s="57">
        <v>0.7291666666666666</v>
      </c>
      <c r="E32" s="57">
        <v>0.7673611111111112</v>
      </c>
      <c r="F32" s="53" t="s">
        <v>2163</v>
      </c>
      <c r="G32" s="55" t="s">
        <v>2217</v>
      </c>
      <c r="H32" s="55" t="s">
        <v>1308</v>
      </c>
      <c r="I32" s="55" t="str">
        <f t="shared" si="1"/>
        <v>24 </v>
      </c>
      <c r="J32" s="55" t="s">
        <v>297</v>
      </c>
      <c r="K32" s="55"/>
    </row>
    <row r="33" ht="15.75" customHeight="1">
      <c r="A33" s="11" t="s">
        <v>2218</v>
      </c>
      <c r="B33" s="21" t="s">
        <v>2219</v>
      </c>
      <c r="C33" s="56" t="s">
        <v>2220</v>
      </c>
      <c r="D33" s="57">
        <v>0.625</v>
      </c>
      <c r="E33" s="57">
        <v>0.6805555555555556</v>
      </c>
      <c r="F33" s="58" t="s">
        <v>2221</v>
      </c>
      <c r="G33" s="55" t="s">
        <v>2222</v>
      </c>
      <c r="H33" s="55" t="s">
        <v>1332</v>
      </c>
      <c r="I33" s="55" t="str">
        <f t="shared" si="1"/>
        <v>30 </v>
      </c>
      <c r="J33" s="55" t="s">
        <v>297</v>
      </c>
      <c r="K33" s="55"/>
    </row>
    <row r="34" ht="15.75" customHeight="1">
      <c r="A34" s="11" t="s">
        <v>2218</v>
      </c>
      <c r="B34" s="21" t="s">
        <v>2223</v>
      </c>
      <c r="C34" s="56" t="s">
        <v>297</v>
      </c>
      <c r="D34" s="57">
        <v>0.65625</v>
      </c>
      <c r="E34" s="57">
        <v>0.7118055555555556</v>
      </c>
      <c r="F34" s="58" t="s">
        <v>2221</v>
      </c>
      <c r="G34" s="55" t="s">
        <v>2224</v>
      </c>
      <c r="H34" s="55" t="s">
        <v>1332</v>
      </c>
      <c r="I34" s="55" t="str">
        <f t="shared" si="1"/>
        <v>30 </v>
      </c>
      <c r="J34" s="55" t="s">
        <v>297</v>
      </c>
      <c r="K34" s="55"/>
    </row>
    <row r="35" ht="15.75" customHeight="1">
      <c r="A35" s="11" t="s">
        <v>2218</v>
      </c>
      <c r="B35" s="21" t="s">
        <v>2225</v>
      </c>
      <c r="C35" s="56" t="s">
        <v>297</v>
      </c>
      <c r="D35" s="57">
        <v>0.5625</v>
      </c>
      <c r="E35" s="57">
        <v>0.6180555555555556</v>
      </c>
      <c r="F35" s="58" t="s">
        <v>2221</v>
      </c>
      <c r="G35" s="55" t="s">
        <v>2226</v>
      </c>
      <c r="H35" s="55" t="s">
        <v>1332</v>
      </c>
      <c r="I35" s="55" t="str">
        <f t="shared" si="1"/>
        <v>30 </v>
      </c>
      <c r="J35" s="55" t="s">
        <v>297</v>
      </c>
      <c r="K35" s="55"/>
    </row>
    <row r="36" ht="15.75" customHeight="1">
      <c r="A36" s="11" t="s">
        <v>2218</v>
      </c>
      <c r="B36" s="21" t="s">
        <v>2227</v>
      </c>
      <c r="C36" s="51" t="s">
        <v>2228</v>
      </c>
      <c r="D36" s="52">
        <v>0.4166666666666667</v>
      </c>
      <c r="E36" s="52">
        <v>0.4722222222222222</v>
      </c>
      <c r="F36" s="58" t="s">
        <v>2221</v>
      </c>
      <c r="G36" s="55" t="s">
        <v>2229</v>
      </c>
      <c r="H36" s="50" t="s">
        <v>1332</v>
      </c>
      <c r="I36" s="55" t="str">
        <f t="shared" si="1"/>
        <v>30 </v>
      </c>
      <c r="J36" s="55" t="s">
        <v>297</v>
      </c>
      <c r="K36" s="55"/>
    </row>
    <row r="37" ht="15.75" customHeight="1">
      <c r="A37" s="11" t="s">
        <v>2218</v>
      </c>
      <c r="B37" s="21" t="s">
        <v>2230</v>
      </c>
      <c r="C37" s="51" t="s">
        <v>2155</v>
      </c>
      <c r="D37" s="52">
        <v>0.375</v>
      </c>
      <c r="E37" s="52">
        <v>0.4305555555555556</v>
      </c>
      <c r="F37" s="58" t="s">
        <v>2221</v>
      </c>
      <c r="G37" s="55" t="s">
        <v>2231</v>
      </c>
      <c r="H37" s="50" t="s">
        <v>1332</v>
      </c>
      <c r="I37" s="55" t="str">
        <f t="shared" si="1"/>
        <v>30 </v>
      </c>
      <c r="J37" s="55" t="s">
        <v>297</v>
      </c>
      <c r="K37" s="55"/>
    </row>
    <row r="38" ht="15.75" customHeight="1">
      <c r="A38" s="11" t="s">
        <v>2218</v>
      </c>
      <c r="B38" s="21" t="s">
        <v>2232</v>
      </c>
      <c r="C38" s="51" t="s">
        <v>2233</v>
      </c>
      <c r="D38" s="52">
        <v>0.4791666666666667</v>
      </c>
      <c r="E38" s="52">
        <v>0.5347222222222222</v>
      </c>
      <c r="F38" s="58" t="s">
        <v>2221</v>
      </c>
      <c r="G38" s="55" t="s">
        <v>2234</v>
      </c>
      <c r="H38" s="50" t="s">
        <v>1332</v>
      </c>
      <c r="I38" s="55" t="str">
        <f t="shared" si="1"/>
        <v>30 </v>
      </c>
      <c r="J38" s="55" t="s">
        <v>297</v>
      </c>
      <c r="K38" s="55"/>
    </row>
    <row r="39" ht="15.75" customHeight="1">
      <c r="A39" s="11" t="s">
        <v>2218</v>
      </c>
      <c r="B39" s="21" t="s">
        <v>2235</v>
      </c>
      <c r="C39" s="51" t="s">
        <v>2233</v>
      </c>
      <c r="D39" s="52">
        <v>0.4166666666666667</v>
      </c>
      <c r="E39" s="52">
        <v>0.4722222222222222</v>
      </c>
      <c r="F39" s="58" t="s">
        <v>2221</v>
      </c>
      <c r="G39" s="55" t="s">
        <v>2236</v>
      </c>
      <c r="H39" s="50" t="s">
        <v>1332</v>
      </c>
      <c r="I39" s="55" t="str">
        <f t="shared" si="1"/>
        <v>30 </v>
      </c>
      <c r="J39" s="55" t="s">
        <v>297</v>
      </c>
      <c r="K39" s="55"/>
    </row>
    <row r="40" ht="15.75" customHeight="1">
      <c r="A40" s="11" t="s">
        <v>2218</v>
      </c>
      <c r="B40" s="55" t="s">
        <v>2237</v>
      </c>
      <c r="C40" s="51" t="s">
        <v>297</v>
      </c>
      <c r="D40" s="57">
        <v>0.3958333333333333</v>
      </c>
      <c r="E40" s="57">
        <v>0.4513888888888889</v>
      </c>
      <c r="F40" s="58" t="s">
        <v>2221</v>
      </c>
      <c r="G40" s="55" t="s">
        <v>2238</v>
      </c>
      <c r="H40" s="55" t="s">
        <v>2239</v>
      </c>
      <c r="I40" s="55" t="str">
        <f t="shared" si="1"/>
        <v>60 </v>
      </c>
      <c r="J40" s="55" t="s">
        <v>297</v>
      </c>
      <c r="K40" s="55"/>
    </row>
    <row r="41" ht="15.75" customHeight="1">
      <c r="A41" s="11" t="s">
        <v>2218</v>
      </c>
      <c r="B41" s="55" t="s">
        <v>2240</v>
      </c>
      <c r="C41" s="51" t="s">
        <v>297</v>
      </c>
      <c r="D41" s="57">
        <v>0.5208333333333334</v>
      </c>
      <c r="E41" s="57">
        <v>0.5555555555555556</v>
      </c>
      <c r="F41" s="58" t="s">
        <v>2221</v>
      </c>
      <c r="G41" s="55" t="s">
        <v>2241</v>
      </c>
      <c r="H41" s="55" t="s">
        <v>2239</v>
      </c>
      <c r="I41" s="55" t="str">
        <f t="shared" si="1"/>
        <v>60 </v>
      </c>
      <c r="J41" s="55" t="s">
        <v>297</v>
      </c>
      <c r="K41" s="55"/>
    </row>
    <row r="42" ht="15.75" customHeight="1">
      <c r="A42" s="11" t="s">
        <v>2218</v>
      </c>
      <c r="B42" s="55" t="s">
        <v>2242</v>
      </c>
      <c r="C42" s="56" t="s">
        <v>2243</v>
      </c>
      <c r="D42" s="57">
        <v>0.4583333333333333</v>
      </c>
      <c r="E42" s="57">
        <v>0.5347222222222222</v>
      </c>
      <c r="F42" s="58" t="s">
        <v>2221</v>
      </c>
      <c r="G42" s="55" t="s">
        <v>2244</v>
      </c>
      <c r="H42" s="55" t="s">
        <v>1332</v>
      </c>
      <c r="I42" s="55" t="str">
        <f t="shared" si="1"/>
        <v>30 </v>
      </c>
      <c r="J42" s="55" t="s">
        <v>297</v>
      </c>
      <c r="K42" s="55"/>
    </row>
    <row r="43" ht="15.75" customHeight="1">
      <c r="A43" s="11" t="s">
        <v>2218</v>
      </c>
      <c r="B43" s="55" t="s">
        <v>2245</v>
      </c>
      <c r="C43" s="56" t="s">
        <v>2233</v>
      </c>
      <c r="D43" s="57">
        <v>0.3854166666666667</v>
      </c>
      <c r="E43" s="57">
        <v>0.4409722222222222</v>
      </c>
      <c r="F43" s="58" t="s">
        <v>2221</v>
      </c>
      <c r="G43" s="55" t="s">
        <v>2246</v>
      </c>
      <c r="H43" s="55" t="s">
        <v>1332</v>
      </c>
      <c r="I43" s="55" t="str">
        <f t="shared" si="1"/>
        <v>30 </v>
      </c>
      <c r="J43" s="55" t="s">
        <v>297</v>
      </c>
      <c r="K43" s="55"/>
    </row>
    <row r="44" ht="15.75" customHeight="1">
      <c r="A44" s="11" t="s">
        <v>2218</v>
      </c>
      <c r="B44" s="55" t="s">
        <v>2247</v>
      </c>
      <c r="C44" s="51" t="s">
        <v>297</v>
      </c>
      <c r="D44" s="57">
        <v>0.4166666666666667</v>
      </c>
      <c r="E44" s="57">
        <v>0.4722222222222222</v>
      </c>
      <c r="F44" s="58" t="s">
        <v>2221</v>
      </c>
      <c r="G44" s="55" t="s">
        <v>2248</v>
      </c>
      <c r="H44" s="55" t="s">
        <v>2249</v>
      </c>
      <c r="I44" s="55" t="str">
        <f t="shared" si="1"/>
        <v>100 </v>
      </c>
      <c r="J44" s="55" t="s">
        <v>297</v>
      </c>
      <c r="K44" s="55"/>
    </row>
    <row r="45" ht="15.75" customHeight="1">
      <c r="A45" s="11" t="s">
        <v>2218</v>
      </c>
      <c r="B45" s="55" t="s">
        <v>2250</v>
      </c>
      <c r="C45" s="51" t="s">
        <v>297</v>
      </c>
      <c r="D45" s="57">
        <v>0.4791666666666667</v>
      </c>
      <c r="E45" s="57">
        <v>0.5138888888888888</v>
      </c>
      <c r="F45" s="58" t="s">
        <v>2221</v>
      </c>
      <c r="G45" s="55" t="s">
        <v>2251</v>
      </c>
      <c r="H45" s="55" t="s">
        <v>2239</v>
      </c>
      <c r="I45" s="55" t="str">
        <f t="shared" si="1"/>
        <v>60 </v>
      </c>
      <c r="J45" s="55" t="s">
        <v>297</v>
      </c>
      <c r="K45" s="55"/>
    </row>
    <row r="46" ht="15.75" customHeight="1">
      <c r="A46" s="11" t="s">
        <v>2218</v>
      </c>
      <c r="B46" s="55" t="s">
        <v>2252</v>
      </c>
      <c r="C46" s="51" t="s">
        <v>2233</v>
      </c>
      <c r="D46" s="57">
        <v>0.5</v>
      </c>
      <c r="E46" s="57">
        <v>0.5555555555555556</v>
      </c>
      <c r="F46" s="58" t="s">
        <v>2221</v>
      </c>
      <c r="G46" s="55" t="s">
        <v>2253</v>
      </c>
      <c r="H46" s="55" t="s">
        <v>2239</v>
      </c>
      <c r="I46" s="55" t="str">
        <f t="shared" si="1"/>
        <v>60 </v>
      </c>
      <c r="J46" s="55" t="s">
        <v>297</v>
      </c>
      <c r="K46" s="55"/>
    </row>
    <row r="47" ht="15.75" customHeight="1">
      <c r="A47" s="11" t="s">
        <v>2254</v>
      </c>
      <c r="B47" s="50" t="s">
        <v>2255</v>
      </c>
      <c r="C47" s="51" t="s">
        <v>2256</v>
      </c>
      <c r="D47" s="52">
        <v>0.7083333333333334</v>
      </c>
      <c r="E47" s="52">
        <v>0.7708333333333334</v>
      </c>
      <c r="F47" s="53" t="s">
        <v>2221</v>
      </c>
      <c r="G47" s="50" t="s">
        <v>2257</v>
      </c>
      <c r="H47" s="50" t="s">
        <v>1130</v>
      </c>
      <c r="I47" s="55" t="str">
        <f t="shared" si="1"/>
        <v>12 </v>
      </c>
      <c r="J47" s="55" t="s">
        <v>297</v>
      </c>
      <c r="K47" s="55"/>
    </row>
    <row r="48" ht="15.75" customHeight="1">
      <c r="A48" s="11" t="s">
        <v>2254</v>
      </c>
      <c r="B48" s="55" t="s">
        <v>2258</v>
      </c>
      <c r="C48" s="51" t="s">
        <v>2259</v>
      </c>
      <c r="D48" s="57">
        <v>0.8541666666666666</v>
      </c>
      <c r="E48" s="57">
        <v>0.9166666666666666</v>
      </c>
      <c r="F48" s="53" t="s">
        <v>2156</v>
      </c>
      <c r="G48" s="55" t="s">
        <v>2260</v>
      </c>
      <c r="H48" s="55" t="s">
        <v>1132</v>
      </c>
      <c r="I48" s="55" t="str">
        <f t="shared" si="1"/>
        <v>18 </v>
      </c>
      <c r="J48" s="55" t="s">
        <v>297</v>
      </c>
      <c r="K48" s="55"/>
    </row>
    <row r="49" ht="15.75" customHeight="1">
      <c r="A49" s="11" t="s">
        <v>2254</v>
      </c>
      <c r="B49" s="55" t="s">
        <v>2261</v>
      </c>
      <c r="C49" s="51" t="s">
        <v>2259</v>
      </c>
      <c r="D49" s="57">
        <v>0.3541666666666667</v>
      </c>
      <c r="E49" s="57">
        <v>0.4166666666666667</v>
      </c>
      <c r="F49" s="53" t="s">
        <v>2156</v>
      </c>
      <c r="G49" s="55" t="s">
        <v>2262</v>
      </c>
      <c r="H49" s="55" t="s">
        <v>1132</v>
      </c>
      <c r="I49" s="55" t="str">
        <f t="shared" si="1"/>
        <v>18 </v>
      </c>
      <c r="J49" s="55" t="s">
        <v>297</v>
      </c>
      <c r="K49" s="55"/>
    </row>
    <row r="50" ht="15.75" customHeight="1">
      <c r="A50" s="11" t="s">
        <v>2254</v>
      </c>
      <c r="B50" s="55" t="s">
        <v>2263</v>
      </c>
      <c r="C50" s="51" t="s">
        <v>2256</v>
      </c>
      <c r="D50" s="57">
        <v>0.6875</v>
      </c>
      <c r="E50" s="57">
        <v>0.75</v>
      </c>
      <c r="F50" s="53" t="s">
        <v>2156</v>
      </c>
      <c r="G50" s="55" t="s">
        <v>2264</v>
      </c>
      <c r="H50" s="55" t="s">
        <v>1130</v>
      </c>
      <c r="I50" s="55" t="str">
        <f t="shared" si="1"/>
        <v>12 </v>
      </c>
      <c r="J50" s="55" t="s">
        <v>297</v>
      </c>
      <c r="K50" s="55"/>
    </row>
    <row r="51" ht="15.75" customHeight="1">
      <c r="A51" s="11" t="s">
        <v>2254</v>
      </c>
      <c r="B51" s="55" t="s">
        <v>2265</v>
      </c>
      <c r="C51" s="51" t="s">
        <v>2259</v>
      </c>
      <c r="D51" s="57">
        <v>0.6354166666666666</v>
      </c>
      <c r="E51" s="57">
        <v>0.6979166666666666</v>
      </c>
      <c r="F51" s="53" t="s">
        <v>2156</v>
      </c>
      <c r="G51" s="55" t="s">
        <v>2266</v>
      </c>
      <c r="H51" s="55" t="s">
        <v>1132</v>
      </c>
      <c r="I51" s="55" t="str">
        <f t="shared" si="1"/>
        <v>18 </v>
      </c>
      <c r="J51" s="55" t="s">
        <v>297</v>
      </c>
      <c r="K51" s="55"/>
    </row>
    <row r="52" ht="15.75" customHeight="1">
      <c r="A52" s="11" t="s">
        <v>2254</v>
      </c>
      <c r="B52" s="55" t="s">
        <v>2267</v>
      </c>
      <c r="C52" s="51" t="s">
        <v>2259</v>
      </c>
      <c r="D52" s="57">
        <v>0.59375</v>
      </c>
      <c r="E52" s="57">
        <v>0.65625</v>
      </c>
      <c r="F52" s="53" t="s">
        <v>2156</v>
      </c>
      <c r="G52" s="55" t="s">
        <v>2268</v>
      </c>
      <c r="H52" s="55" t="s">
        <v>1310</v>
      </c>
      <c r="I52" s="55" t="str">
        <f t="shared" si="1"/>
        <v>26 </v>
      </c>
      <c r="J52" s="55" t="s">
        <v>297</v>
      </c>
      <c r="K52" s="55"/>
    </row>
    <row r="53" ht="15.75" customHeight="1">
      <c r="A53" s="11" t="s">
        <v>2254</v>
      </c>
      <c r="B53" s="55" t="s">
        <v>2269</v>
      </c>
      <c r="C53" s="51" t="s">
        <v>2233</v>
      </c>
      <c r="D53" s="57">
        <v>0.8125</v>
      </c>
      <c r="E53" s="57">
        <v>0.875</v>
      </c>
      <c r="F53" s="53" t="s">
        <v>2156</v>
      </c>
      <c r="G53" s="55" t="s">
        <v>2268</v>
      </c>
      <c r="H53" s="55" t="s">
        <v>1291</v>
      </c>
      <c r="I53" s="55" t="str">
        <f t="shared" si="1"/>
        <v>22 </v>
      </c>
      <c r="J53" s="55" t="s">
        <v>297</v>
      </c>
      <c r="K53" s="55"/>
    </row>
    <row r="54" ht="15.75" customHeight="1">
      <c r="A54" s="11" t="s">
        <v>2254</v>
      </c>
      <c r="B54" s="55" t="s">
        <v>2270</v>
      </c>
      <c r="C54" s="51" t="s">
        <v>2233</v>
      </c>
      <c r="D54" s="57">
        <v>0.7604166666666666</v>
      </c>
      <c r="E54" s="57">
        <v>0.8229166666666666</v>
      </c>
      <c r="F54" s="53" t="s">
        <v>2156</v>
      </c>
      <c r="G54" s="55" t="s">
        <v>2268</v>
      </c>
      <c r="H54" s="55" t="s">
        <v>1132</v>
      </c>
      <c r="I54" s="55" t="str">
        <f t="shared" si="1"/>
        <v>18 </v>
      </c>
      <c r="J54" s="55" t="s">
        <v>297</v>
      </c>
      <c r="K54" s="55"/>
    </row>
    <row r="55" ht="15.75" customHeight="1">
      <c r="A55" s="11" t="s">
        <v>2254</v>
      </c>
      <c r="B55" s="55" t="s">
        <v>2271</v>
      </c>
      <c r="C55" s="51" t="s">
        <v>2259</v>
      </c>
      <c r="D55" s="57">
        <v>0.6979166666666666</v>
      </c>
      <c r="E55" s="57">
        <v>0.7604166666666666</v>
      </c>
      <c r="F55" s="53" t="s">
        <v>2156</v>
      </c>
      <c r="G55" s="55" t="s">
        <v>2272</v>
      </c>
      <c r="H55" s="55" t="s">
        <v>1310</v>
      </c>
      <c r="I55" s="55" t="str">
        <f t="shared" si="1"/>
        <v>26 </v>
      </c>
      <c r="J55" s="55" t="s">
        <v>297</v>
      </c>
      <c r="K55" s="55"/>
    </row>
    <row r="56" ht="15.75" customHeight="1">
      <c r="A56" s="11" t="s">
        <v>2273</v>
      </c>
      <c r="B56" s="55" t="s">
        <v>2274</v>
      </c>
      <c r="C56" s="51" t="s">
        <v>2275</v>
      </c>
      <c r="D56" s="57">
        <v>0.375</v>
      </c>
      <c r="E56" s="57">
        <v>0.5833333333333334</v>
      </c>
      <c r="F56" s="53">
        <v>0.0</v>
      </c>
      <c r="G56" s="55" t="s">
        <v>2276</v>
      </c>
      <c r="H56" s="55" t="s">
        <v>297</v>
      </c>
      <c r="I56" s="55" t="str">
        <f t="shared" si="1"/>
        <v>N/A</v>
      </c>
      <c r="J56" s="55" t="s">
        <v>297</v>
      </c>
      <c r="K56" s="55"/>
    </row>
    <row r="57" ht="15.75" customHeight="1">
      <c r="A57" s="11" t="s">
        <v>2277</v>
      </c>
      <c r="B57" s="55" t="s">
        <v>2278</v>
      </c>
      <c r="C57" s="51" t="s">
        <v>297</v>
      </c>
      <c r="D57" s="57">
        <v>0.2916666666666667</v>
      </c>
      <c r="E57" s="57">
        <v>0.3298611111111111</v>
      </c>
      <c r="F57" s="53" t="s">
        <v>2156</v>
      </c>
      <c r="G57" s="55" t="s">
        <v>2279</v>
      </c>
      <c r="H57" s="55" t="s">
        <v>1281</v>
      </c>
      <c r="I57" s="55" t="str">
        <f t="shared" si="1"/>
        <v>29 </v>
      </c>
      <c r="J57" s="55" t="s">
        <v>297</v>
      </c>
      <c r="K57" s="55"/>
    </row>
    <row r="58" ht="15.75" customHeight="1">
      <c r="A58" s="11" t="s">
        <v>2277</v>
      </c>
      <c r="B58" s="50" t="s">
        <v>2280</v>
      </c>
      <c r="C58" s="51" t="s">
        <v>297</v>
      </c>
      <c r="D58" s="52">
        <v>0.7708333333333334</v>
      </c>
      <c r="E58" s="52">
        <v>0.8090277777777778</v>
      </c>
      <c r="F58" s="53" t="s">
        <v>2156</v>
      </c>
      <c r="G58" s="50" t="s">
        <v>2281</v>
      </c>
      <c r="H58" s="50" t="s">
        <v>1331</v>
      </c>
      <c r="I58" s="55" t="str">
        <f t="shared" si="1"/>
        <v>25 </v>
      </c>
      <c r="J58" s="55" t="s">
        <v>297</v>
      </c>
      <c r="K58" s="55"/>
    </row>
    <row r="59" ht="15.75" customHeight="1">
      <c r="A59" s="11" t="s">
        <v>2277</v>
      </c>
      <c r="B59" s="50" t="s">
        <v>2282</v>
      </c>
      <c r="C59" s="51" t="s">
        <v>2259</v>
      </c>
      <c r="D59" s="52">
        <v>0.8125</v>
      </c>
      <c r="E59" s="52">
        <v>0.8506944444444444</v>
      </c>
      <c r="F59" s="53" t="s">
        <v>2221</v>
      </c>
      <c r="G59" s="50" t="s">
        <v>2283</v>
      </c>
      <c r="H59" s="50" t="s">
        <v>1071</v>
      </c>
      <c r="I59" s="55" t="str">
        <f t="shared" si="1"/>
        <v>15 </v>
      </c>
      <c r="J59" s="55" t="s">
        <v>297</v>
      </c>
      <c r="K59" s="55"/>
    </row>
    <row r="60" ht="15.75" customHeight="1">
      <c r="A60" s="11" t="s">
        <v>2277</v>
      </c>
      <c r="B60" s="50" t="s">
        <v>2284</v>
      </c>
      <c r="C60" s="51" t="s">
        <v>2259</v>
      </c>
      <c r="D60" s="52">
        <v>0.4375</v>
      </c>
      <c r="E60" s="52">
        <v>0.4895833333333333</v>
      </c>
      <c r="F60" s="53" t="s">
        <v>2156</v>
      </c>
      <c r="G60" s="50" t="s">
        <v>2285</v>
      </c>
      <c r="H60" s="50" t="s">
        <v>1281</v>
      </c>
      <c r="I60" s="55" t="str">
        <f t="shared" si="1"/>
        <v>29 </v>
      </c>
      <c r="J60" s="55" t="s">
        <v>297</v>
      </c>
      <c r="K60" s="55"/>
    </row>
    <row r="61" ht="15.75" customHeight="1">
      <c r="A61" s="11" t="s">
        <v>2277</v>
      </c>
      <c r="B61" s="50" t="s">
        <v>2286</v>
      </c>
      <c r="C61" s="51" t="s">
        <v>2259</v>
      </c>
      <c r="D61" s="52">
        <v>0.4722222222222222</v>
      </c>
      <c r="E61" s="52">
        <v>0.5104166666666666</v>
      </c>
      <c r="F61" s="53" t="s">
        <v>2221</v>
      </c>
      <c r="G61" s="50" t="s">
        <v>2287</v>
      </c>
      <c r="H61" s="50" t="s">
        <v>1071</v>
      </c>
      <c r="I61" s="55" t="str">
        <f t="shared" si="1"/>
        <v>15 </v>
      </c>
      <c r="J61" s="55" t="s">
        <v>297</v>
      </c>
      <c r="K61" s="55"/>
    </row>
    <row r="62" ht="15.75" customHeight="1">
      <c r="A62" s="11" t="s">
        <v>2277</v>
      </c>
      <c r="B62" s="50" t="s">
        <v>2288</v>
      </c>
      <c r="C62" s="51" t="s">
        <v>2259</v>
      </c>
      <c r="D62" s="52">
        <v>0.3958333333333333</v>
      </c>
      <c r="E62" s="52">
        <v>0.4340277777777778</v>
      </c>
      <c r="F62" s="53" t="s">
        <v>2156</v>
      </c>
      <c r="G62" s="50" t="s">
        <v>2289</v>
      </c>
      <c r="H62" s="50" t="s">
        <v>1281</v>
      </c>
      <c r="I62" s="55" t="str">
        <f t="shared" si="1"/>
        <v>29 </v>
      </c>
      <c r="J62" s="55" t="s">
        <v>297</v>
      </c>
      <c r="K62" s="55"/>
    </row>
    <row r="63" ht="15.75" customHeight="1">
      <c r="A63" s="11" t="s">
        <v>2277</v>
      </c>
      <c r="B63" s="55" t="s">
        <v>2290</v>
      </c>
      <c r="C63" s="51" t="s">
        <v>297</v>
      </c>
      <c r="D63" s="57">
        <v>0.7951388888888888</v>
      </c>
      <c r="E63" s="57">
        <v>0.8333333333333334</v>
      </c>
      <c r="F63" s="53" t="s">
        <v>2156</v>
      </c>
      <c r="G63" s="55" t="s">
        <v>2291</v>
      </c>
      <c r="H63" s="55" t="s">
        <v>2249</v>
      </c>
      <c r="I63" s="55" t="str">
        <f t="shared" si="1"/>
        <v>100 </v>
      </c>
      <c r="J63" s="55" t="s">
        <v>297</v>
      </c>
      <c r="K63" s="55"/>
    </row>
    <row r="64" ht="15.75" customHeight="1">
      <c r="A64" s="11" t="s">
        <v>2277</v>
      </c>
      <c r="B64" s="55" t="s">
        <v>2292</v>
      </c>
      <c r="C64" s="51" t="s">
        <v>2162</v>
      </c>
      <c r="D64" s="57">
        <v>0.8125</v>
      </c>
      <c r="E64" s="57">
        <v>0.8506944444444444</v>
      </c>
      <c r="F64" s="53" t="s">
        <v>2163</v>
      </c>
      <c r="G64" s="55" t="s">
        <v>2293</v>
      </c>
      <c r="H64" s="55" t="s">
        <v>1281</v>
      </c>
      <c r="I64" s="55" t="str">
        <f t="shared" si="1"/>
        <v>29 </v>
      </c>
      <c r="J64" s="55" t="s">
        <v>297</v>
      </c>
      <c r="K64" s="55"/>
    </row>
    <row r="65" ht="15.75" customHeight="1">
      <c r="A65" s="11" t="s">
        <v>2277</v>
      </c>
      <c r="B65" s="55" t="s">
        <v>2294</v>
      </c>
      <c r="C65" s="51" t="s">
        <v>297</v>
      </c>
      <c r="D65" s="57">
        <v>0.5416666666666666</v>
      </c>
      <c r="E65" s="57">
        <v>0.5833333333333334</v>
      </c>
      <c r="F65" s="53" t="s">
        <v>2156</v>
      </c>
      <c r="G65" s="55" t="s">
        <v>2295</v>
      </c>
      <c r="H65" s="55" t="s">
        <v>1281</v>
      </c>
      <c r="I65" s="55" t="str">
        <f t="shared" si="1"/>
        <v>29 </v>
      </c>
      <c r="J65" s="55" t="s">
        <v>297</v>
      </c>
      <c r="K65" s="55"/>
    </row>
    <row r="66" ht="15.75" customHeight="1">
      <c r="A66" s="11" t="s">
        <v>2277</v>
      </c>
      <c r="B66" s="55" t="s">
        <v>2296</v>
      </c>
      <c r="C66" s="51" t="s">
        <v>2162</v>
      </c>
      <c r="D66" s="57">
        <v>0.8368055555555556</v>
      </c>
      <c r="E66" s="57">
        <v>0.875</v>
      </c>
      <c r="F66" s="58" t="s">
        <v>2163</v>
      </c>
      <c r="G66" s="55" t="s">
        <v>2297</v>
      </c>
      <c r="H66" s="55" t="s">
        <v>1281</v>
      </c>
      <c r="I66" s="55" t="str">
        <f t="shared" si="1"/>
        <v>29 </v>
      </c>
      <c r="J66" s="55" t="s">
        <v>297</v>
      </c>
      <c r="K66" s="55"/>
    </row>
    <row r="67" ht="15.75" customHeight="1">
      <c r="A67" s="11" t="s">
        <v>2277</v>
      </c>
      <c r="B67" s="50" t="s">
        <v>2298</v>
      </c>
      <c r="C67" s="51" t="s">
        <v>2259</v>
      </c>
      <c r="D67" s="52">
        <v>0.8541666666666666</v>
      </c>
      <c r="E67" s="52">
        <v>0.9131944444444444</v>
      </c>
      <c r="F67" s="58" t="s">
        <v>2156</v>
      </c>
      <c r="G67" s="50" t="s">
        <v>2299</v>
      </c>
      <c r="H67" s="50" t="s">
        <v>1281</v>
      </c>
      <c r="I67" s="55" t="str">
        <f t="shared" si="1"/>
        <v>29 </v>
      </c>
      <c r="J67" s="55" t="s">
        <v>297</v>
      </c>
      <c r="K67" s="55"/>
    </row>
    <row r="68" ht="15.75" customHeight="1">
      <c r="A68" s="11" t="s">
        <v>2277</v>
      </c>
      <c r="B68" s="50" t="s">
        <v>2300</v>
      </c>
      <c r="C68" s="51" t="s">
        <v>2259</v>
      </c>
      <c r="D68" s="52">
        <v>0.8541666666666666</v>
      </c>
      <c r="E68" s="52">
        <v>0.9131944444444444</v>
      </c>
      <c r="F68" s="58" t="s">
        <v>2156</v>
      </c>
      <c r="G68" s="50" t="s">
        <v>2301</v>
      </c>
      <c r="H68" s="50" t="s">
        <v>1281</v>
      </c>
      <c r="I68" s="55" t="str">
        <f t="shared" si="1"/>
        <v>29 </v>
      </c>
      <c r="J68" s="55" t="s">
        <v>297</v>
      </c>
      <c r="K68" s="55"/>
    </row>
    <row r="69" ht="15.75" customHeight="1">
      <c r="A69" s="11" t="s">
        <v>2302</v>
      </c>
      <c r="B69" s="55" t="s">
        <v>2303</v>
      </c>
      <c r="C69" s="51" t="s">
        <v>2155</v>
      </c>
      <c r="D69" s="57">
        <v>0.4583333333333333</v>
      </c>
      <c r="E69" s="57">
        <v>0.6666666666666666</v>
      </c>
      <c r="F69" s="58" t="s">
        <v>2156</v>
      </c>
      <c r="G69" s="55" t="s">
        <v>2304</v>
      </c>
      <c r="H69" s="55" t="s">
        <v>2249</v>
      </c>
      <c r="I69" s="55" t="str">
        <f t="shared" si="1"/>
        <v>100 </v>
      </c>
      <c r="J69" s="55" t="s">
        <v>297</v>
      </c>
      <c r="K69" s="55"/>
    </row>
    <row r="70" ht="15.75" customHeight="1">
      <c r="A70" s="11" t="s">
        <v>2302</v>
      </c>
      <c r="B70" s="55" t="s">
        <v>2305</v>
      </c>
      <c r="C70" s="51" t="s">
        <v>2155</v>
      </c>
      <c r="D70" s="57">
        <v>0.5833333333333334</v>
      </c>
      <c r="E70" s="57">
        <v>0.8333333333333334</v>
      </c>
      <c r="F70" s="58" t="s">
        <v>2156</v>
      </c>
      <c r="G70" s="55" t="s">
        <v>2306</v>
      </c>
      <c r="H70" s="55" t="s">
        <v>297</v>
      </c>
      <c r="I70" s="55" t="str">
        <f t="shared" si="1"/>
        <v>N/A</v>
      </c>
      <c r="J70" s="55" t="s">
        <v>297</v>
      </c>
      <c r="K70" s="55"/>
    </row>
    <row r="71" ht="15.75" customHeight="1">
      <c r="A71" s="11" t="s">
        <v>2302</v>
      </c>
      <c r="B71" s="55" t="s">
        <v>2307</v>
      </c>
      <c r="C71" s="51" t="s">
        <v>2162</v>
      </c>
      <c r="D71" s="57">
        <v>0.625</v>
      </c>
      <c r="E71" s="57">
        <v>0.6666666666666666</v>
      </c>
      <c r="F71" s="58" t="s">
        <v>2156</v>
      </c>
      <c r="G71" s="55" t="s">
        <v>2308</v>
      </c>
      <c r="H71" s="55" t="s">
        <v>297</v>
      </c>
      <c r="I71" s="55" t="str">
        <f t="shared" si="1"/>
        <v>N/A</v>
      </c>
      <c r="J71" s="55" t="s">
        <v>297</v>
      </c>
      <c r="K71" s="55"/>
    </row>
    <row r="72" ht="15.75" customHeight="1">
      <c r="A72" s="11" t="s">
        <v>2302</v>
      </c>
      <c r="B72" s="55" t="s">
        <v>2309</v>
      </c>
      <c r="C72" s="51" t="s">
        <v>2162</v>
      </c>
      <c r="D72" s="57">
        <v>0.2916666666666667</v>
      </c>
      <c r="E72" s="57">
        <v>0.8333333333333334</v>
      </c>
      <c r="F72" s="58" t="s">
        <v>2156</v>
      </c>
      <c r="G72" s="55" t="s">
        <v>2310</v>
      </c>
      <c r="H72" s="55" t="s">
        <v>297</v>
      </c>
      <c r="I72" s="55" t="str">
        <f t="shared" si="1"/>
        <v>N/A</v>
      </c>
      <c r="J72" s="55" t="s">
        <v>297</v>
      </c>
      <c r="K72" s="55"/>
    </row>
    <row r="73" ht="15.75" customHeight="1">
      <c r="A73" s="11" t="s">
        <v>2302</v>
      </c>
      <c r="B73" s="55" t="s">
        <v>2311</v>
      </c>
      <c r="C73" s="51" t="s">
        <v>2162</v>
      </c>
      <c r="D73" s="57">
        <v>0.6979166666666666</v>
      </c>
      <c r="E73" s="57">
        <v>0.9479166666666666</v>
      </c>
      <c r="F73" s="58" t="s">
        <v>2156</v>
      </c>
      <c r="G73" s="55" t="s">
        <v>2308</v>
      </c>
      <c r="H73" s="55" t="s">
        <v>297</v>
      </c>
      <c r="I73" s="55" t="str">
        <f t="shared" si="1"/>
        <v>N/A</v>
      </c>
      <c r="J73" s="55" t="s">
        <v>297</v>
      </c>
      <c r="K73" s="55"/>
    </row>
    <row r="74" ht="15.75" customHeight="1">
      <c r="A74" s="11" t="s">
        <v>2302</v>
      </c>
      <c r="B74" s="55" t="s">
        <v>2312</v>
      </c>
      <c r="C74" s="51" t="s">
        <v>2162</v>
      </c>
      <c r="D74" s="57">
        <v>0.4895833333333333</v>
      </c>
      <c r="E74" s="57">
        <v>0.6979166666666666</v>
      </c>
      <c r="F74" s="58" t="s">
        <v>2156</v>
      </c>
      <c r="G74" s="55" t="s">
        <v>2308</v>
      </c>
      <c r="H74" s="55" t="s">
        <v>297</v>
      </c>
      <c r="I74" s="55" t="str">
        <f t="shared" si="1"/>
        <v>N/A</v>
      </c>
      <c r="J74" s="55" t="s">
        <v>297</v>
      </c>
      <c r="K74" s="55"/>
    </row>
    <row r="75" ht="15.75" customHeight="1">
      <c r="A75" s="11" t="s">
        <v>2302</v>
      </c>
      <c r="B75" s="55" t="s">
        <v>2313</v>
      </c>
      <c r="C75" s="51" t="s">
        <v>2162</v>
      </c>
      <c r="D75" s="57">
        <v>0.23958333333333334</v>
      </c>
      <c r="E75" s="57">
        <v>0.4895833333333333</v>
      </c>
      <c r="F75" s="58" t="s">
        <v>2156</v>
      </c>
      <c r="G75" s="55" t="s">
        <v>2308</v>
      </c>
      <c r="H75" s="55" t="s">
        <v>297</v>
      </c>
      <c r="I75" s="55" t="str">
        <f t="shared" si="1"/>
        <v>N/A</v>
      </c>
      <c r="J75" s="55" t="s">
        <v>297</v>
      </c>
      <c r="K75" s="55"/>
    </row>
    <row r="76" ht="15.75" customHeight="1">
      <c r="A76" s="128" t="s">
        <v>2314</v>
      </c>
      <c r="B76" s="50" t="s">
        <v>2315</v>
      </c>
      <c r="C76" s="51" t="s">
        <v>15</v>
      </c>
      <c r="D76" s="52">
        <v>0.6666666666666666</v>
      </c>
      <c r="E76" s="52">
        <v>0.6979166666666666</v>
      </c>
      <c r="F76" s="53" t="s">
        <v>2316</v>
      </c>
      <c r="G76" s="50" t="s">
        <v>2317</v>
      </c>
      <c r="H76" s="50" t="s">
        <v>371</v>
      </c>
      <c r="I76" s="55" t="str">
        <f t="shared" si="1"/>
        <v>Closed</v>
      </c>
      <c r="J76" s="55" t="s">
        <v>1543</v>
      </c>
      <c r="K76" s="55"/>
    </row>
    <row r="77" ht="15.75" customHeight="1">
      <c r="A77" s="128" t="s">
        <v>2314</v>
      </c>
      <c r="B77" s="50" t="s">
        <v>2318</v>
      </c>
      <c r="C77" s="51" t="s">
        <v>2319</v>
      </c>
      <c r="D77" s="52">
        <v>0.7013888888888888</v>
      </c>
      <c r="E77" s="52">
        <v>0.7326388888888888</v>
      </c>
      <c r="F77" s="53" t="s">
        <v>2316</v>
      </c>
      <c r="G77" s="50" t="s">
        <v>2317</v>
      </c>
      <c r="H77" s="50" t="s">
        <v>371</v>
      </c>
      <c r="I77" s="55" t="str">
        <f t="shared" si="1"/>
        <v>Closed</v>
      </c>
      <c r="J77" s="55" t="s">
        <v>1543</v>
      </c>
      <c r="K77" s="55"/>
    </row>
    <row r="78" ht="15.75" customHeight="1">
      <c r="A78" s="128" t="s">
        <v>2314</v>
      </c>
      <c r="B78" s="55" t="s">
        <v>2320</v>
      </c>
      <c r="C78" s="56" t="s">
        <v>2321</v>
      </c>
      <c r="D78" s="57">
        <v>0.7083333333333334</v>
      </c>
      <c r="E78" s="57">
        <v>0.7395833333333334</v>
      </c>
      <c r="F78" s="53" t="s">
        <v>2316</v>
      </c>
      <c r="G78" s="55" t="s">
        <v>2317</v>
      </c>
      <c r="H78" s="55" t="s">
        <v>371</v>
      </c>
      <c r="I78" s="55" t="str">
        <f t="shared" si="1"/>
        <v>Closed</v>
      </c>
      <c r="J78" s="55" t="s">
        <v>1543</v>
      </c>
      <c r="K78" s="55"/>
    </row>
    <row r="79" ht="15.75" customHeight="1">
      <c r="A79" s="128" t="s">
        <v>2314</v>
      </c>
      <c r="B79" s="55" t="s">
        <v>2322</v>
      </c>
      <c r="C79" s="56" t="s">
        <v>313</v>
      </c>
      <c r="D79" s="57">
        <v>0.7395833333333334</v>
      </c>
      <c r="E79" s="57">
        <v>0.7604166666666666</v>
      </c>
      <c r="F79" s="53" t="s">
        <v>2323</v>
      </c>
      <c r="G79" s="55" t="s">
        <v>2324</v>
      </c>
      <c r="H79" s="55" t="s">
        <v>371</v>
      </c>
      <c r="I79" s="55" t="str">
        <f t="shared" si="1"/>
        <v>Closed</v>
      </c>
      <c r="J79" s="55" t="s">
        <v>1543</v>
      </c>
      <c r="K79" s="55"/>
    </row>
    <row r="80" ht="15.75" customHeight="1">
      <c r="A80" s="128" t="s">
        <v>2314</v>
      </c>
      <c r="B80" s="55" t="s">
        <v>2325</v>
      </c>
      <c r="C80" s="56" t="s">
        <v>313</v>
      </c>
      <c r="D80" s="57">
        <v>0.6666666666666666</v>
      </c>
      <c r="E80" s="57">
        <v>0.6875</v>
      </c>
      <c r="F80" s="53" t="s">
        <v>2323</v>
      </c>
      <c r="G80" s="55" t="s">
        <v>2326</v>
      </c>
      <c r="H80" s="55" t="s">
        <v>371</v>
      </c>
      <c r="I80" s="55" t="str">
        <f t="shared" si="1"/>
        <v>Closed</v>
      </c>
      <c r="J80" s="55" t="s">
        <v>1543</v>
      </c>
      <c r="K80" s="55"/>
    </row>
    <row r="81" ht="15.75" customHeight="1">
      <c r="A81" s="128" t="s">
        <v>2314</v>
      </c>
      <c r="B81" s="55" t="s">
        <v>2327</v>
      </c>
      <c r="C81" s="56" t="s">
        <v>2328</v>
      </c>
      <c r="D81" s="57">
        <v>0.6770833333333334</v>
      </c>
      <c r="E81" s="57">
        <v>0.6979166666666666</v>
      </c>
      <c r="F81" s="53" t="s">
        <v>2323</v>
      </c>
      <c r="G81" s="55" t="s">
        <v>2329</v>
      </c>
      <c r="H81" s="55" t="s">
        <v>371</v>
      </c>
      <c r="I81" s="55" t="str">
        <f t="shared" si="1"/>
        <v>Closed</v>
      </c>
      <c r="J81" s="55" t="s">
        <v>1543</v>
      </c>
      <c r="K81" s="55"/>
    </row>
    <row r="82" ht="15.75" customHeight="1">
      <c r="A82" s="128" t="s">
        <v>2314</v>
      </c>
      <c r="B82" s="55" t="s">
        <v>2330</v>
      </c>
      <c r="C82" s="56" t="s">
        <v>2331</v>
      </c>
      <c r="D82" s="57">
        <v>0.6909722222222222</v>
      </c>
      <c r="E82" s="57">
        <v>0.7118055555555556</v>
      </c>
      <c r="F82" s="58" t="s">
        <v>2323</v>
      </c>
      <c r="G82" s="55" t="s">
        <v>2324</v>
      </c>
      <c r="H82" s="55" t="s">
        <v>371</v>
      </c>
      <c r="I82" s="55" t="str">
        <f t="shared" si="1"/>
        <v>Closed</v>
      </c>
      <c r="J82" s="55" t="s">
        <v>1543</v>
      </c>
      <c r="K82" s="55"/>
    </row>
    <row r="83" ht="15.75" customHeight="1">
      <c r="A83" s="128" t="s">
        <v>2314</v>
      </c>
      <c r="B83" s="55" t="s">
        <v>2332</v>
      </c>
      <c r="C83" s="56" t="s">
        <v>42</v>
      </c>
      <c r="D83" s="57">
        <v>0.6770833333333334</v>
      </c>
      <c r="E83" s="57">
        <v>0.6979166666666666</v>
      </c>
      <c r="F83" s="58" t="s">
        <v>2323</v>
      </c>
      <c r="G83" s="55" t="s">
        <v>2333</v>
      </c>
      <c r="H83" s="55" t="s">
        <v>371</v>
      </c>
      <c r="I83" s="55" t="str">
        <f t="shared" si="1"/>
        <v>Closed</v>
      </c>
      <c r="J83" s="55" t="s">
        <v>1543</v>
      </c>
      <c r="K83" s="55"/>
    </row>
    <row r="84" ht="15.75" customHeight="1">
      <c r="A84" s="128" t="s">
        <v>2314</v>
      </c>
      <c r="B84" s="55" t="s">
        <v>2334</v>
      </c>
      <c r="C84" s="56" t="s">
        <v>42</v>
      </c>
      <c r="D84" s="57">
        <v>0.6666666666666666</v>
      </c>
      <c r="E84" s="57">
        <v>0.6875</v>
      </c>
      <c r="F84" s="58" t="s">
        <v>2323</v>
      </c>
      <c r="G84" s="55" t="s">
        <v>2335</v>
      </c>
      <c r="H84" s="55" t="s">
        <v>371</v>
      </c>
      <c r="I84" s="55" t="str">
        <f t="shared" si="1"/>
        <v>Closed</v>
      </c>
      <c r="J84" s="55" t="s">
        <v>1543</v>
      </c>
      <c r="K84" s="55"/>
    </row>
    <row r="85" ht="15.75" customHeight="1">
      <c r="A85" s="128" t="s">
        <v>2336</v>
      </c>
      <c r="B85" s="55" t="s">
        <v>2337</v>
      </c>
      <c r="C85" s="56" t="s">
        <v>313</v>
      </c>
      <c r="D85" s="57">
        <v>0.7152777777777778</v>
      </c>
      <c r="E85" s="57">
        <v>0.7361111111111112</v>
      </c>
      <c r="F85" s="58" t="s">
        <v>2338</v>
      </c>
      <c r="G85" s="55" t="s">
        <v>2339</v>
      </c>
      <c r="H85" s="55" t="s">
        <v>371</v>
      </c>
      <c r="I85" s="55" t="str">
        <f t="shared" si="1"/>
        <v>Closed</v>
      </c>
      <c r="J85" s="55" t="s">
        <v>1543</v>
      </c>
      <c r="K85" s="55"/>
    </row>
    <row r="86" ht="15.75" customHeight="1">
      <c r="A86" s="128" t="s">
        <v>2336</v>
      </c>
      <c r="B86" s="55" t="s">
        <v>2340</v>
      </c>
      <c r="C86" s="56" t="s">
        <v>313</v>
      </c>
      <c r="D86" s="57">
        <v>0.4722222222222222</v>
      </c>
      <c r="E86" s="57">
        <v>0.4930555555555556</v>
      </c>
      <c r="F86" s="58" t="s">
        <v>2338</v>
      </c>
      <c r="G86" s="55" t="s">
        <v>2341</v>
      </c>
      <c r="H86" s="55" t="s">
        <v>371</v>
      </c>
      <c r="I86" s="55" t="str">
        <f t="shared" si="1"/>
        <v>Closed</v>
      </c>
      <c r="J86" s="55" t="s">
        <v>1543</v>
      </c>
      <c r="K86" s="55"/>
    </row>
    <row r="87" ht="15.75" customHeight="1">
      <c r="A87" s="128" t="s">
        <v>2336</v>
      </c>
      <c r="B87" s="55" t="s">
        <v>2342</v>
      </c>
      <c r="C87" s="56" t="s">
        <v>42</v>
      </c>
      <c r="D87" s="57">
        <v>0.7256944444444444</v>
      </c>
      <c r="E87" s="57">
        <v>0.7465277777777778</v>
      </c>
      <c r="F87" s="58" t="s">
        <v>2338</v>
      </c>
      <c r="G87" s="55" t="s">
        <v>2343</v>
      </c>
      <c r="H87" s="55" t="s">
        <v>371</v>
      </c>
      <c r="I87" s="55" t="str">
        <f t="shared" si="1"/>
        <v>Closed</v>
      </c>
      <c r="J87" s="55" t="s">
        <v>1543</v>
      </c>
      <c r="K87" s="55"/>
    </row>
    <row r="88" ht="15.75" customHeight="1">
      <c r="A88" s="128" t="s">
        <v>2336</v>
      </c>
      <c r="B88" s="55" t="s">
        <v>2344</v>
      </c>
      <c r="C88" s="56" t="s">
        <v>42</v>
      </c>
      <c r="D88" s="57">
        <v>0.4479166666666667</v>
      </c>
      <c r="E88" s="57">
        <v>0.46875</v>
      </c>
      <c r="F88" s="58" t="s">
        <v>2345</v>
      </c>
      <c r="G88" s="55" t="s">
        <v>2346</v>
      </c>
      <c r="H88" s="55" t="s">
        <v>371</v>
      </c>
      <c r="I88" s="55" t="str">
        <f t="shared" si="1"/>
        <v>Closed</v>
      </c>
      <c r="J88" s="55" t="s">
        <v>1543</v>
      </c>
      <c r="K88" s="55"/>
    </row>
    <row r="89" ht="15.75" customHeight="1">
      <c r="A89" s="128" t="s">
        <v>2347</v>
      </c>
      <c r="B89" s="55" t="s">
        <v>2348</v>
      </c>
      <c r="C89" s="56" t="s">
        <v>2349</v>
      </c>
      <c r="D89" s="57">
        <v>0.6666666666666666</v>
      </c>
      <c r="E89" s="57">
        <v>0.6875</v>
      </c>
      <c r="F89" s="58" t="s">
        <v>2350</v>
      </c>
      <c r="G89" s="55" t="s">
        <v>2351</v>
      </c>
      <c r="H89" s="55" t="s">
        <v>371</v>
      </c>
      <c r="I89" s="55" t="str">
        <f t="shared" si="1"/>
        <v>Closed</v>
      </c>
      <c r="J89" s="55" t="s">
        <v>1543</v>
      </c>
      <c r="K89" s="55"/>
    </row>
    <row r="90" ht="15.75" customHeight="1">
      <c r="A90" s="128" t="s">
        <v>2347</v>
      </c>
      <c r="B90" s="55" t="s">
        <v>2352</v>
      </c>
      <c r="C90" s="56" t="s">
        <v>2349</v>
      </c>
      <c r="D90" s="57">
        <v>0.78125</v>
      </c>
      <c r="E90" s="57">
        <v>0.8020833333333334</v>
      </c>
      <c r="F90" s="58" t="s">
        <v>2338</v>
      </c>
      <c r="G90" s="55" t="s">
        <v>2351</v>
      </c>
      <c r="H90" s="55" t="s">
        <v>371</v>
      </c>
      <c r="I90" s="55" t="str">
        <f t="shared" si="1"/>
        <v>Closed</v>
      </c>
      <c r="J90" s="55" t="s">
        <v>1543</v>
      </c>
      <c r="K90" s="55"/>
    </row>
    <row r="91" ht="15.75" customHeight="1">
      <c r="A91" s="128" t="s">
        <v>2353</v>
      </c>
      <c r="B91" s="55" t="s">
        <v>2354</v>
      </c>
      <c r="C91" s="56" t="s">
        <v>2349</v>
      </c>
      <c r="D91" s="57">
        <v>0.3333333333333333</v>
      </c>
      <c r="E91" s="57">
        <v>0.8333333333333334</v>
      </c>
      <c r="F91" s="58">
        <v>0.0</v>
      </c>
      <c r="G91" s="55" t="s">
        <v>2355</v>
      </c>
      <c r="H91" s="55" t="s">
        <v>371</v>
      </c>
      <c r="I91" s="55" t="str">
        <f t="shared" si="1"/>
        <v>Closed</v>
      </c>
      <c r="J91" s="55" t="s">
        <v>2356</v>
      </c>
      <c r="K91" s="55"/>
    </row>
    <row r="92" ht="15.75" customHeight="1">
      <c r="A92" s="128" t="s">
        <v>2353</v>
      </c>
      <c r="B92" s="55" t="s">
        <v>2357</v>
      </c>
      <c r="C92" s="56" t="s">
        <v>2349</v>
      </c>
      <c r="D92" s="57">
        <v>0.3333333333333333</v>
      </c>
      <c r="E92" s="57">
        <v>0.8333333333333334</v>
      </c>
      <c r="F92" s="58">
        <v>0.0</v>
      </c>
      <c r="G92" s="55" t="s">
        <v>2355</v>
      </c>
      <c r="H92" s="55" t="s">
        <v>371</v>
      </c>
      <c r="I92" s="55" t="str">
        <f t="shared" si="1"/>
        <v>Closed</v>
      </c>
      <c r="J92" s="55" t="s">
        <v>2356</v>
      </c>
      <c r="K92" s="55"/>
    </row>
    <row r="93" ht="15.75" customHeight="1">
      <c r="A93" s="128" t="s">
        <v>2258</v>
      </c>
      <c r="B93" s="55" t="s">
        <v>41</v>
      </c>
      <c r="C93" s="56" t="s">
        <v>2358</v>
      </c>
      <c r="D93" s="57">
        <v>0.8125</v>
      </c>
      <c r="E93" s="57">
        <v>0.8541666666666666</v>
      </c>
      <c r="F93" s="58" t="s">
        <v>2359</v>
      </c>
      <c r="G93" s="55" t="s">
        <v>2360</v>
      </c>
      <c r="H93" s="55" t="s">
        <v>888</v>
      </c>
      <c r="I93" s="55" t="str">
        <f t="shared" si="1"/>
        <v>1 </v>
      </c>
      <c r="J93" s="55" t="s">
        <v>803</v>
      </c>
      <c r="K93" s="55"/>
    </row>
    <row r="94" ht="16.5" customHeight="1">
      <c r="A94" s="11" t="s">
        <v>2267</v>
      </c>
      <c r="B94" s="55" t="s">
        <v>2361</v>
      </c>
      <c r="C94" s="56" t="s">
        <v>127</v>
      </c>
      <c r="D94" s="57">
        <v>0.4270833333333333</v>
      </c>
      <c r="E94" s="57">
        <v>0.46875</v>
      </c>
      <c r="F94" s="58" t="s">
        <v>2359</v>
      </c>
      <c r="G94" s="55" t="s">
        <v>2362</v>
      </c>
      <c r="H94" s="55" t="s">
        <v>371</v>
      </c>
      <c r="I94" s="55" t="str">
        <f t="shared" si="1"/>
        <v>Closed</v>
      </c>
      <c r="J94" s="55" t="s">
        <v>803</v>
      </c>
      <c r="K94" s="55"/>
    </row>
    <row r="95" ht="16.5" customHeight="1">
      <c r="A95" s="11" t="s">
        <v>2267</v>
      </c>
      <c r="B95" s="55" t="s">
        <v>2267</v>
      </c>
      <c r="C95" s="56" t="s">
        <v>100</v>
      </c>
      <c r="D95" s="57">
        <v>0.4583333333333333</v>
      </c>
      <c r="E95" s="57">
        <v>0.5</v>
      </c>
      <c r="F95" s="58" t="s">
        <v>2359</v>
      </c>
      <c r="G95" s="55" t="s">
        <v>2362</v>
      </c>
      <c r="H95" s="55" t="s">
        <v>1080</v>
      </c>
      <c r="I95" s="55" t="str">
        <f t="shared" si="1"/>
        <v>8 </v>
      </c>
      <c r="J95" s="55" t="s">
        <v>803</v>
      </c>
      <c r="K95" s="55"/>
    </row>
    <row r="96" ht="16.5" customHeight="1">
      <c r="A96" s="11" t="s">
        <v>2363</v>
      </c>
      <c r="B96" s="55" t="s">
        <v>2363</v>
      </c>
      <c r="C96" s="56" t="s">
        <v>127</v>
      </c>
      <c r="D96" s="57">
        <v>0.5416666666666666</v>
      </c>
      <c r="E96" s="57">
        <v>0.5833333333333334</v>
      </c>
      <c r="F96" s="58" t="s">
        <v>2359</v>
      </c>
      <c r="G96" s="55" t="s">
        <v>2364</v>
      </c>
      <c r="H96" s="55" t="s">
        <v>1074</v>
      </c>
      <c r="I96" s="55" t="str">
        <f t="shared" si="1"/>
        <v>13 </v>
      </c>
      <c r="J96" s="55" t="s">
        <v>803</v>
      </c>
      <c r="K96" s="55"/>
    </row>
    <row r="97" ht="16.5" customHeight="1">
      <c r="A97" s="11" t="s">
        <v>2363</v>
      </c>
      <c r="B97" s="55" t="s">
        <v>2365</v>
      </c>
      <c r="C97" s="56" t="s">
        <v>2366</v>
      </c>
      <c r="D97" s="57">
        <v>0.4270833333333333</v>
      </c>
      <c r="E97" s="57">
        <v>0.4583333333333333</v>
      </c>
      <c r="F97" s="58" t="s">
        <v>2367</v>
      </c>
      <c r="G97" s="55" t="s">
        <v>2364</v>
      </c>
      <c r="H97" s="55" t="s">
        <v>371</v>
      </c>
      <c r="I97" s="55" t="str">
        <f t="shared" si="1"/>
        <v>Closed</v>
      </c>
      <c r="J97" s="55" t="s">
        <v>1009</v>
      </c>
      <c r="K97" s="55"/>
    </row>
    <row r="98" ht="16.5" customHeight="1">
      <c r="A98" s="11" t="s">
        <v>2363</v>
      </c>
      <c r="B98" s="55" t="s">
        <v>2368</v>
      </c>
      <c r="C98" s="56" t="s">
        <v>2369</v>
      </c>
      <c r="D98" s="57">
        <v>0.4791666666666667</v>
      </c>
      <c r="E98" s="57">
        <v>0.5208333333333334</v>
      </c>
      <c r="F98" s="58" t="s">
        <v>2370</v>
      </c>
      <c r="G98" s="55" t="s">
        <v>2371</v>
      </c>
      <c r="H98" s="55" t="s">
        <v>371</v>
      </c>
      <c r="I98" s="55" t="str">
        <f t="shared" si="1"/>
        <v>Closed</v>
      </c>
      <c r="J98" s="55" t="s">
        <v>866</v>
      </c>
      <c r="K98" s="55"/>
    </row>
    <row r="99" ht="15.75" customHeight="1">
      <c r="A99" s="129" t="s">
        <v>2372</v>
      </c>
      <c r="B99" s="55" t="s">
        <v>2373</v>
      </c>
      <c r="C99" s="56" t="s">
        <v>100</v>
      </c>
      <c r="D99" s="57">
        <v>0.75</v>
      </c>
      <c r="E99" s="57">
        <v>0.7916666666666666</v>
      </c>
      <c r="F99" s="58" t="s">
        <v>2374</v>
      </c>
      <c r="G99" s="55" t="s">
        <v>2375</v>
      </c>
      <c r="H99" s="55" t="s">
        <v>1148</v>
      </c>
      <c r="I99" s="55" t="str">
        <f t="shared" si="1"/>
        <v>10 </v>
      </c>
      <c r="J99" s="55" t="s">
        <v>1009</v>
      </c>
      <c r="K99" s="55"/>
    </row>
    <row r="100" ht="15.75" customHeight="1">
      <c r="A100" s="129" t="s">
        <v>2376</v>
      </c>
      <c r="B100" s="55" t="s">
        <v>2377</v>
      </c>
      <c r="C100" s="56" t="s">
        <v>2378</v>
      </c>
      <c r="D100" s="57">
        <v>0.6979166666666666</v>
      </c>
      <c r="E100" s="57">
        <v>0.7395833333333334</v>
      </c>
      <c r="F100" s="58" t="s">
        <v>2359</v>
      </c>
      <c r="G100" s="55" t="s">
        <v>2379</v>
      </c>
      <c r="H100" s="55" t="s">
        <v>1071</v>
      </c>
      <c r="I100" s="55" t="str">
        <f t="shared" si="1"/>
        <v>15 </v>
      </c>
      <c r="J100" s="55" t="s">
        <v>803</v>
      </c>
      <c r="K100" s="55"/>
    </row>
    <row r="101" ht="15.75" customHeight="1">
      <c r="A101" s="129" t="s">
        <v>2380</v>
      </c>
      <c r="B101" s="55" t="s">
        <v>2380</v>
      </c>
      <c r="C101" s="56" t="s">
        <v>2381</v>
      </c>
      <c r="D101" s="57">
        <v>0.75</v>
      </c>
      <c r="E101" s="57">
        <v>0.7916666666666666</v>
      </c>
      <c r="F101" s="58" t="s">
        <v>2382</v>
      </c>
      <c r="G101" s="55" t="s">
        <v>2383</v>
      </c>
      <c r="H101" s="55" t="s">
        <v>371</v>
      </c>
      <c r="I101" s="55" t="str">
        <f t="shared" si="1"/>
        <v>Closed</v>
      </c>
      <c r="J101" s="55" t="s">
        <v>2384</v>
      </c>
      <c r="K101" s="55"/>
    </row>
    <row r="102" ht="15.75" customHeight="1">
      <c r="A102" s="129" t="s">
        <v>2380</v>
      </c>
      <c r="B102" s="55" t="s">
        <v>2385</v>
      </c>
      <c r="C102" s="56" t="s">
        <v>2386</v>
      </c>
      <c r="D102" s="57">
        <v>0.8333333333333334</v>
      </c>
      <c r="E102" s="57">
        <v>0.8958333333333334</v>
      </c>
      <c r="F102" s="58" t="s">
        <v>2387</v>
      </c>
      <c r="G102" s="55" t="s">
        <v>2383</v>
      </c>
      <c r="H102" s="55" t="s">
        <v>371</v>
      </c>
      <c r="I102" s="55" t="str">
        <f t="shared" si="1"/>
        <v>Closed</v>
      </c>
      <c r="J102" s="55" t="s">
        <v>2384</v>
      </c>
      <c r="K102" s="55"/>
    </row>
    <row r="103" ht="15.75" customHeight="1">
      <c r="A103" s="129" t="s">
        <v>2380</v>
      </c>
      <c r="B103" s="55" t="s">
        <v>2388</v>
      </c>
      <c r="C103" s="56" t="s">
        <v>2233</v>
      </c>
      <c r="D103" s="57">
        <v>0.8333333333333334</v>
      </c>
      <c r="E103" s="57">
        <v>0.875</v>
      </c>
      <c r="F103" s="58" t="s">
        <v>2382</v>
      </c>
      <c r="G103" s="55" t="s">
        <v>2383</v>
      </c>
      <c r="H103" s="55" t="s">
        <v>371</v>
      </c>
      <c r="I103" s="55" t="str">
        <f t="shared" si="1"/>
        <v>Closed</v>
      </c>
      <c r="J103" s="55" t="s">
        <v>2384</v>
      </c>
      <c r="K103" s="55"/>
    </row>
    <row r="104" ht="15.75" customHeight="1">
      <c r="A104" s="129" t="s">
        <v>2380</v>
      </c>
      <c r="B104" s="55" t="s">
        <v>2389</v>
      </c>
      <c r="C104" s="56" t="s">
        <v>2233</v>
      </c>
      <c r="D104" s="57">
        <v>0.8333333333333334</v>
      </c>
      <c r="E104" s="57">
        <v>0.8958333333333334</v>
      </c>
      <c r="F104" s="58" t="s">
        <v>2387</v>
      </c>
      <c r="G104" s="55" t="s">
        <v>2383</v>
      </c>
      <c r="H104" s="55" t="s">
        <v>371</v>
      </c>
      <c r="I104" s="55" t="str">
        <f t="shared" si="1"/>
        <v>Closed</v>
      </c>
      <c r="J104" s="55" t="s">
        <v>2384</v>
      </c>
      <c r="K104" s="55"/>
    </row>
    <row r="105" ht="15.75" customHeight="1">
      <c r="A105" s="129" t="s">
        <v>2390</v>
      </c>
      <c r="B105" s="55" t="s">
        <v>2391</v>
      </c>
      <c r="C105" s="56" t="s">
        <v>100</v>
      </c>
      <c r="D105" s="57">
        <v>0.4583333333333333</v>
      </c>
      <c r="E105" s="57">
        <v>0.5</v>
      </c>
      <c r="F105" s="58" t="s">
        <v>2359</v>
      </c>
      <c r="G105" s="55" t="s">
        <v>2392</v>
      </c>
      <c r="H105" s="55" t="s">
        <v>1067</v>
      </c>
      <c r="I105" s="55" t="str">
        <f t="shared" si="1"/>
        <v>11 </v>
      </c>
      <c r="J105" s="55" t="s">
        <v>803</v>
      </c>
      <c r="K105" s="55"/>
    </row>
    <row r="106" ht="15.75" customHeight="1">
      <c r="A106" s="129" t="s">
        <v>2393</v>
      </c>
      <c r="B106" s="55" t="s">
        <v>2394</v>
      </c>
      <c r="C106" s="56" t="s">
        <v>2395</v>
      </c>
      <c r="D106" s="57">
        <v>0.75</v>
      </c>
      <c r="E106" s="57">
        <v>0.7916666666666666</v>
      </c>
      <c r="F106" s="58" t="s">
        <v>2396</v>
      </c>
      <c r="G106" s="55" t="s">
        <v>2397</v>
      </c>
      <c r="H106" s="55" t="s">
        <v>1148</v>
      </c>
      <c r="I106" s="55" t="str">
        <f t="shared" si="1"/>
        <v>10 </v>
      </c>
      <c r="J106" s="55" t="s">
        <v>2398</v>
      </c>
      <c r="K106" s="55"/>
    </row>
    <row r="107" ht="15.75" customHeight="1">
      <c r="A107" s="129" t="s">
        <v>2393</v>
      </c>
      <c r="B107" s="55" t="s">
        <v>2399</v>
      </c>
      <c r="C107" s="56" t="s">
        <v>2395</v>
      </c>
      <c r="D107" s="57">
        <v>0.7916666666666666</v>
      </c>
      <c r="E107" s="57">
        <v>0.8333333333333334</v>
      </c>
      <c r="F107" s="58" t="s">
        <v>2396</v>
      </c>
      <c r="G107" s="55" t="s">
        <v>2400</v>
      </c>
      <c r="H107" s="55" t="s">
        <v>2401</v>
      </c>
      <c r="I107" s="55" t="str">
        <f t="shared" si="1"/>
        <v>13 
</v>
      </c>
      <c r="J107" s="55" t="s">
        <v>2398</v>
      </c>
      <c r="K107" s="55"/>
    </row>
    <row r="108" ht="15.75" customHeight="1">
      <c r="A108" s="129" t="s">
        <v>2393</v>
      </c>
      <c r="B108" s="55" t="s">
        <v>2402</v>
      </c>
      <c r="C108" s="56" t="s">
        <v>2395</v>
      </c>
      <c r="D108" s="57">
        <v>0.8333333333333334</v>
      </c>
      <c r="E108" s="57">
        <v>0.875</v>
      </c>
      <c r="F108" s="58" t="s">
        <v>2396</v>
      </c>
      <c r="G108" s="55" t="s">
        <v>2403</v>
      </c>
      <c r="H108" s="55" t="s">
        <v>1148</v>
      </c>
      <c r="I108" s="55" t="str">
        <f t="shared" si="1"/>
        <v>10 </v>
      </c>
      <c r="J108" s="55" t="s">
        <v>2398</v>
      </c>
      <c r="K108" s="55"/>
    </row>
    <row r="109" ht="15.75" customHeight="1">
      <c r="A109" s="128" t="s">
        <v>2393</v>
      </c>
      <c r="B109" s="50" t="s">
        <v>2404</v>
      </c>
      <c r="C109" s="51" t="s">
        <v>2395</v>
      </c>
      <c r="D109" s="52">
        <v>0.75</v>
      </c>
      <c r="E109" s="52">
        <v>0.7916666666666666</v>
      </c>
      <c r="F109" s="53" t="s">
        <v>2405</v>
      </c>
      <c r="G109" s="50" t="s">
        <v>2406</v>
      </c>
      <c r="H109" s="50" t="s">
        <v>976</v>
      </c>
      <c r="I109" s="55" t="str">
        <f t="shared" si="1"/>
        <v>9 </v>
      </c>
      <c r="J109" s="50" t="s">
        <v>1012</v>
      </c>
    </row>
    <row r="110" ht="15.75" customHeight="1">
      <c r="A110" s="129" t="s">
        <v>2393</v>
      </c>
      <c r="B110" s="55" t="s">
        <v>2407</v>
      </c>
      <c r="C110" s="56" t="s">
        <v>2395</v>
      </c>
      <c r="D110" s="57">
        <v>0.7916666666666666</v>
      </c>
      <c r="E110" s="57">
        <v>0.8333333333333334</v>
      </c>
      <c r="F110" s="58" t="s">
        <v>2405</v>
      </c>
      <c r="G110" s="55" t="s">
        <v>2408</v>
      </c>
      <c r="H110" s="55" t="s">
        <v>2409</v>
      </c>
      <c r="I110" s="55" t="str">
        <f t="shared" si="1"/>
        <v>2 
</v>
      </c>
      <c r="J110" s="55" t="s">
        <v>1012</v>
      </c>
    </row>
    <row r="111" ht="15.75" customHeight="1">
      <c r="A111" s="129" t="s">
        <v>2410</v>
      </c>
      <c r="B111" s="55" t="s">
        <v>2411</v>
      </c>
      <c r="C111" s="56" t="s">
        <v>2349</v>
      </c>
      <c r="D111" s="57">
        <v>0.375</v>
      </c>
      <c r="E111" s="57">
        <v>0.875</v>
      </c>
      <c r="F111" s="58">
        <v>0.0</v>
      </c>
      <c r="G111" s="55" t="s">
        <v>2355</v>
      </c>
      <c r="H111" s="55" t="s">
        <v>903</v>
      </c>
      <c r="I111" s="55" t="str">
        <f t="shared" si="1"/>
        <v>6 </v>
      </c>
      <c r="J111" s="55" t="s">
        <v>2412</v>
      </c>
    </row>
    <row r="112" ht="15.75" customHeight="1">
      <c r="A112" s="129" t="s">
        <v>2410</v>
      </c>
      <c r="B112" s="55" t="s">
        <v>2413</v>
      </c>
      <c r="C112" s="56" t="s">
        <v>2349</v>
      </c>
      <c r="D112" s="57">
        <v>0.375</v>
      </c>
      <c r="E112" s="57">
        <v>0.875</v>
      </c>
      <c r="F112" s="58">
        <v>0.0</v>
      </c>
      <c r="G112" s="55" t="s">
        <v>2355</v>
      </c>
      <c r="H112" s="55" t="s">
        <v>869</v>
      </c>
      <c r="I112" s="55" t="str">
        <f t="shared" si="1"/>
        <v>5 </v>
      </c>
      <c r="J112" s="55" t="s">
        <v>2412</v>
      </c>
    </row>
    <row r="113" ht="15.75" customHeight="1">
      <c r="A113" s="129" t="s">
        <v>2410</v>
      </c>
      <c r="B113" s="55" t="s">
        <v>2414</v>
      </c>
      <c r="C113" s="56" t="s">
        <v>2349</v>
      </c>
      <c r="D113" s="57">
        <v>0.375</v>
      </c>
      <c r="E113" s="57">
        <v>0.875</v>
      </c>
      <c r="F113" s="58">
        <v>0.0</v>
      </c>
      <c r="G113" s="55" t="s">
        <v>2355</v>
      </c>
      <c r="H113" s="55" t="s">
        <v>903</v>
      </c>
      <c r="I113" s="55" t="str">
        <f t="shared" si="1"/>
        <v>6 </v>
      </c>
      <c r="J113" s="55" t="s">
        <v>2412</v>
      </c>
    </row>
    <row r="114" ht="15.75" customHeight="1">
      <c r="A114" s="129" t="s">
        <v>2265</v>
      </c>
      <c r="B114" s="55" t="s">
        <v>2265</v>
      </c>
      <c r="C114" s="56" t="s">
        <v>30</v>
      </c>
      <c r="D114" s="57">
        <v>0.7083333333333334</v>
      </c>
      <c r="E114" s="57">
        <v>0.75</v>
      </c>
      <c r="F114" s="58" t="s">
        <v>2359</v>
      </c>
      <c r="G114" s="55" t="s">
        <v>2415</v>
      </c>
      <c r="H114" s="55" t="s">
        <v>1148</v>
      </c>
      <c r="I114" s="55" t="str">
        <f t="shared" si="1"/>
        <v>10 </v>
      </c>
      <c r="J114" s="55" t="s">
        <v>803</v>
      </c>
    </row>
    <row r="115" ht="15.75" customHeight="1">
      <c r="A115" s="129" t="s">
        <v>2416</v>
      </c>
      <c r="B115" s="55" t="s">
        <v>2417</v>
      </c>
      <c r="C115" s="56" t="s">
        <v>2418</v>
      </c>
      <c r="D115" s="57">
        <v>0.3541666666666667</v>
      </c>
      <c r="E115" s="57">
        <v>0.71875</v>
      </c>
      <c r="F115" s="58">
        <v>0.0</v>
      </c>
      <c r="G115" s="55" t="s">
        <v>2419</v>
      </c>
      <c r="H115" s="55" t="s">
        <v>431</v>
      </c>
      <c r="I115" s="55" t="str">
        <f t="shared" si="1"/>
        <v>FULL</v>
      </c>
      <c r="J115" s="55" t="s">
        <v>2420</v>
      </c>
    </row>
    <row r="116" ht="15.75" customHeight="1">
      <c r="A116" s="129" t="s">
        <v>2416</v>
      </c>
      <c r="B116" s="55" t="s">
        <v>2421</v>
      </c>
      <c r="C116" s="56" t="s">
        <v>243</v>
      </c>
      <c r="D116" s="57">
        <v>0.3541666666666667</v>
      </c>
      <c r="E116" s="57">
        <v>0.71875</v>
      </c>
      <c r="F116" s="58" t="s">
        <v>2422</v>
      </c>
      <c r="G116" s="55" t="s">
        <v>2423</v>
      </c>
      <c r="H116" s="55" t="s">
        <v>903</v>
      </c>
      <c r="I116" s="55" t="str">
        <f t="shared" si="1"/>
        <v>6 </v>
      </c>
      <c r="J116" s="55" t="s">
        <v>2420</v>
      </c>
    </row>
    <row r="117" ht="15.75" customHeight="1">
      <c r="A117" s="129" t="s">
        <v>2416</v>
      </c>
      <c r="B117" s="55" t="s">
        <v>2424</v>
      </c>
      <c r="C117" s="56" t="s">
        <v>243</v>
      </c>
      <c r="D117" s="57">
        <v>0.3541666666666667</v>
      </c>
      <c r="E117" s="57">
        <v>0.71875</v>
      </c>
      <c r="F117" s="58" t="s">
        <v>2422</v>
      </c>
      <c r="G117" s="55" t="s">
        <v>2425</v>
      </c>
      <c r="H117" s="55" t="s">
        <v>1071</v>
      </c>
      <c r="I117" s="55" t="str">
        <f t="shared" si="1"/>
        <v>15 </v>
      </c>
      <c r="J117" s="55" t="s">
        <v>2420</v>
      </c>
    </row>
    <row r="118" ht="15.75" customHeight="1">
      <c r="A118" s="129" t="s">
        <v>2416</v>
      </c>
      <c r="B118" s="55" t="s">
        <v>2426</v>
      </c>
      <c r="C118" s="56" t="s">
        <v>243</v>
      </c>
      <c r="D118" s="57">
        <v>0.3541666666666667</v>
      </c>
      <c r="E118" s="57">
        <v>0.71875</v>
      </c>
      <c r="F118" s="58" t="s">
        <v>2422</v>
      </c>
      <c r="G118" s="55" t="s">
        <v>2427</v>
      </c>
      <c r="H118" s="55" t="s">
        <v>1071</v>
      </c>
      <c r="I118" s="55" t="str">
        <f t="shared" si="1"/>
        <v>15 </v>
      </c>
      <c r="J118" s="55" t="s">
        <v>2420</v>
      </c>
    </row>
    <row r="119" ht="15.75" customHeight="1">
      <c r="A119" s="129" t="s">
        <v>2416</v>
      </c>
      <c r="B119" s="55" t="s">
        <v>2428</v>
      </c>
      <c r="C119" s="56" t="s">
        <v>70</v>
      </c>
      <c r="D119" s="57">
        <v>0.375</v>
      </c>
      <c r="E119" s="57">
        <v>0.6666666666666666</v>
      </c>
      <c r="F119" s="58" t="s">
        <v>2429</v>
      </c>
      <c r="G119" s="55" t="s">
        <v>2430</v>
      </c>
      <c r="H119" s="55" t="s">
        <v>1028</v>
      </c>
      <c r="I119" s="55" t="str">
        <f t="shared" si="1"/>
        <v>20 </v>
      </c>
      <c r="J119" s="55" t="s">
        <v>2420</v>
      </c>
    </row>
    <row r="120" ht="15.75" customHeight="1">
      <c r="A120" s="129" t="s">
        <v>2416</v>
      </c>
      <c r="B120" s="55" t="s">
        <v>2431</v>
      </c>
      <c r="C120" s="56" t="s">
        <v>70</v>
      </c>
      <c r="D120" s="57">
        <v>0.375</v>
      </c>
      <c r="E120" s="57">
        <v>0.6666666666666666</v>
      </c>
      <c r="F120" s="58" t="s">
        <v>2429</v>
      </c>
      <c r="G120" s="55" t="s">
        <v>2432</v>
      </c>
      <c r="H120" s="55" t="s">
        <v>1028</v>
      </c>
      <c r="I120" s="55" t="str">
        <f t="shared" si="1"/>
        <v>20 </v>
      </c>
      <c r="J120" s="55" t="s">
        <v>2420</v>
      </c>
    </row>
    <row r="121" ht="15.75" customHeight="1">
      <c r="A121" s="129" t="s">
        <v>2433</v>
      </c>
      <c r="B121" s="55" t="s">
        <v>2434</v>
      </c>
      <c r="C121" s="56" t="s">
        <v>2418</v>
      </c>
      <c r="D121" s="57">
        <v>0.3541666666666667</v>
      </c>
      <c r="E121" s="57">
        <v>0.71875</v>
      </c>
      <c r="F121" s="58">
        <v>0.0</v>
      </c>
      <c r="G121" s="55" t="s">
        <v>2435</v>
      </c>
      <c r="H121" s="55" t="s">
        <v>951</v>
      </c>
      <c r="I121" s="55" t="str">
        <f t="shared" si="1"/>
        <v>2 </v>
      </c>
      <c r="J121" s="55" t="s">
        <v>1265</v>
      </c>
    </row>
    <row r="122" ht="15.75" customHeight="1">
      <c r="A122" s="129" t="s">
        <v>2433</v>
      </c>
      <c r="B122" s="82" t="s">
        <v>2436</v>
      </c>
      <c r="C122" s="80" t="s">
        <v>70</v>
      </c>
      <c r="D122" s="130">
        <v>0.375</v>
      </c>
      <c r="E122" s="130">
        <v>0.6666666666666666</v>
      </c>
      <c r="F122" s="93" t="s">
        <v>2429</v>
      </c>
      <c r="G122" s="83" t="s">
        <v>2437</v>
      </c>
      <c r="H122" s="81" t="s">
        <v>1132</v>
      </c>
      <c r="I122" s="55" t="str">
        <f t="shared" si="1"/>
        <v>18 </v>
      </c>
      <c r="J122" s="55" t="s">
        <v>2420</v>
      </c>
    </row>
    <row r="123" ht="15.75" customHeight="1">
      <c r="A123" s="129" t="s">
        <v>2433</v>
      </c>
      <c r="B123" s="82" t="s">
        <v>2438</v>
      </c>
      <c r="C123" s="56" t="s">
        <v>70</v>
      </c>
      <c r="D123" s="130">
        <v>0.375</v>
      </c>
      <c r="E123" s="130">
        <v>0.6666666666666666</v>
      </c>
      <c r="F123" s="93" t="s">
        <v>2429</v>
      </c>
      <c r="G123" s="83" t="s">
        <v>2439</v>
      </c>
      <c r="H123" s="81" t="s">
        <v>1819</v>
      </c>
      <c r="I123" s="55" t="str">
        <f t="shared" si="1"/>
        <v>17 </v>
      </c>
      <c r="J123" s="55" t="s">
        <v>2420</v>
      </c>
    </row>
    <row r="124" ht="15.75" customHeight="1">
      <c r="A124" s="129" t="s">
        <v>2433</v>
      </c>
      <c r="B124" s="82" t="s">
        <v>2440</v>
      </c>
      <c r="C124" s="80" t="s">
        <v>70</v>
      </c>
      <c r="D124" s="130">
        <v>0.375</v>
      </c>
      <c r="E124" s="130">
        <v>0.6666666666666666</v>
      </c>
      <c r="F124" s="93" t="s">
        <v>2429</v>
      </c>
      <c r="G124" s="83" t="s">
        <v>2441</v>
      </c>
      <c r="H124" s="81" t="s">
        <v>1091</v>
      </c>
      <c r="I124" s="55" t="str">
        <f t="shared" si="1"/>
        <v>19 </v>
      </c>
      <c r="J124" s="55" t="s">
        <v>2420</v>
      </c>
    </row>
    <row r="125" ht="15.75" customHeight="1">
      <c r="A125" s="129" t="s">
        <v>2433</v>
      </c>
      <c r="B125" s="82" t="s">
        <v>2442</v>
      </c>
      <c r="C125" s="80" t="s">
        <v>70</v>
      </c>
      <c r="D125" s="130">
        <v>0.375</v>
      </c>
      <c r="E125" s="130">
        <v>0.6666666666666666</v>
      </c>
      <c r="F125" s="93" t="s">
        <v>2429</v>
      </c>
      <c r="G125" s="83" t="s">
        <v>2443</v>
      </c>
      <c r="H125" s="81" t="s">
        <v>1132</v>
      </c>
      <c r="I125" s="55" t="str">
        <f t="shared" si="1"/>
        <v>18 </v>
      </c>
      <c r="J125" s="55" t="s">
        <v>2420</v>
      </c>
    </row>
    <row r="126" ht="15.75" customHeight="1">
      <c r="A126" s="129" t="s">
        <v>2433</v>
      </c>
      <c r="B126" s="82" t="s">
        <v>2444</v>
      </c>
      <c r="C126" s="80" t="s">
        <v>70</v>
      </c>
      <c r="D126" s="130">
        <v>0.375</v>
      </c>
      <c r="E126" s="130">
        <v>0.6666666666666666</v>
      </c>
      <c r="F126" s="93" t="s">
        <v>2429</v>
      </c>
      <c r="G126" s="83" t="s">
        <v>2445</v>
      </c>
      <c r="H126" s="81" t="s">
        <v>1091</v>
      </c>
      <c r="I126" s="55" t="str">
        <f t="shared" si="1"/>
        <v>19 </v>
      </c>
      <c r="J126" s="55" t="s">
        <v>2420</v>
      </c>
    </row>
    <row r="127" ht="15.75" customHeight="1">
      <c r="A127" s="129" t="s">
        <v>2433</v>
      </c>
      <c r="B127" s="82" t="s">
        <v>2446</v>
      </c>
      <c r="C127" s="80" t="s">
        <v>243</v>
      </c>
      <c r="D127" s="130">
        <v>0.3541666666666667</v>
      </c>
      <c r="E127" s="130">
        <v>0.71875</v>
      </c>
      <c r="F127" s="93" t="s">
        <v>2422</v>
      </c>
      <c r="G127" s="83" t="s">
        <v>2447</v>
      </c>
      <c r="H127" s="81" t="s">
        <v>1305</v>
      </c>
      <c r="I127" s="55" t="str">
        <f t="shared" si="1"/>
        <v>27 </v>
      </c>
      <c r="J127" s="55" t="s">
        <v>2420</v>
      </c>
    </row>
    <row r="128" ht="15.75" customHeight="1">
      <c r="A128" s="129" t="s">
        <v>2433</v>
      </c>
      <c r="B128" s="82" t="s">
        <v>2448</v>
      </c>
      <c r="C128" s="80" t="s">
        <v>243</v>
      </c>
      <c r="D128" s="130">
        <v>0.3541666666666667</v>
      </c>
      <c r="E128" s="130">
        <v>0.71875</v>
      </c>
      <c r="F128" s="93" t="s">
        <v>2422</v>
      </c>
      <c r="G128" s="83" t="s">
        <v>2447</v>
      </c>
      <c r="H128" s="81" t="s">
        <v>1028</v>
      </c>
      <c r="I128" s="55" t="str">
        <f t="shared" si="1"/>
        <v>20 </v>
      </c>
      <c r="J128" s="55" t="s">
        <v>2420</v>
      </c>
    </row>
    <row r="129" ht="15.75" customHeight="1">
      <c r="A129" s="129" t="s">
        <v>2433</v>
      </c>
      <c r="B129" s="82" t="s">
        <v>2449</v>
      </c>
      <c r="C129" s="80" t="s">
        <v>243</v>
      </c>
      <c r="D129" s="130">
        <v>0.3541666666666667</v>
      </c>
      <c r="E129" s="130">
        <v>0.71875</v>
      </c>
      <c r="F129" s="93" t="s">
        <v>2422</v>
      </c>
      <c r="G129" s="83" t="s">
        <v>2447</v>
      </c>
      <c r="H129" s="81" t="s">
        <v>1028</v>
      </c>
      <c r="I129" s="55" t="str">
        <f t="shared" si="1"/>
        <v>20 </v>
      </c>
      <c r="J129" s="55" t="s">
        <v>2420</v>
      </c>
    </row>
    <row r="130" ht="15.75" customHeight="1">
      <c r="A130" s="129" t="s">
        <v>2433</v>
      </c>
      <c r="B130" s="82" t="s">
        <v>2450</v>
      </c>
      <c r="C130" s="80" t="s">
        <v>243</v>
      </c>
      <c r="D130" s="130">
        <v>0.3541666666666667</v>
      </c>
      <c r="E130" s="130">
        <v>0.71875</v>
      </c>
      <c r="F130" s="93" t="s">
        <v>2422</v>
      </c>
      <c r="G130" s="83" t="s">
        <v>2447</v>
      </c>
      <c r="H130" s="81" t="s">
        <v>1310</v>
      </c>
      <c r="I130" s="55" t="str">
        <f t="shared" si="1"/>
        <v>26 </v>
      </c>
      <c r="J130" s="55" t="s">
        <v>2420</v>
      </c>
    </row>
    <row r="131" ht="15.75" customHeight="1">
      <c r="A131" s="129" t="s">
        <v>2433</v>
      </c>
      <c r="B131" s="82" t="s">
        <v>2451</v>
      </c>
      <c r="C131" s="80" t="s">
        <v>243</v>
      </c>
      <c r="D131" s="130">
        <v>0.3541666666666667</v>
      </c>
      <c r="E131" s="130">
        <v>0.71875</v>
      </c>
      <c r="F131" s="93" t="s">
        <v>2422</v>
      </c>
      <c r="G131" s="83" t="s">
        <v>2447</v>
      </c>
      <c r="H131" s="81" t="s">
        <v>1028</v>
      </c>
      <c r="I131" s="55" t="str">
        <f t="shared" si="1"/>
        <v>20 </v>
      </c>
      <c r="J131" s="55" t="s">
        <v>2420</v>
      </c>
    </row>
    <row r="132" ht="15.75" customHeight="1">
      <c r="A132" s="129" t="s">
        <v>2433</v>
      </c>
      <c r="B132" s="82" t="s">
        <v>2452</v>
      </c>
      <c r="C132" s="80" t="s">
        <v>243</v>
      </c>
      <c r="D132" s="130">
        <v>0.3541666666666667</v>
      </c>
      <c r="E132" s="130">
        <v>0.71875</v>
      </c>
      <c r="F132" s="93" t="s">
        <v>2422</v>
      </c>
      <c r="G132" s="83" t="s">
        <v>2447</v>
      </c>
      <c r="H132" s="81" t="s">
        <v>1283</v>
      </c>
      <c r="I132" s="55" t="str">
        <f t="shared" si="1"/>
        <v>21 </v>
      </c>
      <c r="J132" s="55" t="s">
        <v>2420</v>
      </c>
    </row>
    <row r="133" ht="15.75" customHeight="1">
      <c r="A133" s="129" t="s">
        <v>2433</v>
      </c>
      <c r="B133" s="82" t="s">
        <v>2453</v>
      </c>
      <c r="C133" s="80" t="s">
        <v>243</v>
      </c>
      <c r="D133" s="130">
        <v>0.3541666666666667</v>
      </c>
      <c r="E133" s="130">
        <v>0.71875</v>
      </c>
      <c r="F133" s="93" t="s">
        <v>2422</v>
      </c>
      <c r="G133" s="83" t="s">
        <v>2447</v>
      </c>
      <c r="H133" s="81" t="s">
        <v>1310</v>
      </c>
      <c r="I133" s="55" t="str">
        <f t="shared" si="1"/>
        <v>26 </v>
      </c>
      <c r="J133" s="55" t="s">
        <v>2420</v>
      </c>
    </row>
    <row r="134" ht="15.75" customHeight="1">
      <c r="A134" s="129" t="s">
        <v>2433</v>
      </c>
      <c r="B134" s="82" t="s">
        <v>2454</v>
      </c>
      <c r="C134" s="80" t="s">
        <v>243</v>
      </c>
      <c r="D134" s="130">
        <v>0.3541666666666667</v>
      </c>
      <c r="E134" s="130">
        <v>0.71875</v>
      </c>
      <c r="F134" s="93" t="s">
        <v>2422</v>
      </c>
      <c r="G134" s="83" t="s">
        <v>2447</v>
      </c>
      <c r="H134" s="81" t="s">
        <v>1028</v>
      </c>
      <c r="I134" s="55" t="str">
        <f t="shared" si="1"/>
        <v>20 </v>
      </c>
      <c r="J134" s="55" t="s">
        <v>2420</v>
      </c>
    </row>
    <row r="135" ht="15.75" customHeight="1">
      <c r="A135" s="129" t="s">
        <v>2433</v>
      </c>
      <c r="B135" s="82" t="s">
        <v>2455</v>
      </c>
      <c r="C135" s="80" t="s">
        <v>243</v>
      </c>
      <c r="D135" s="130">
        <v>0.3541666666666667</v>
      </c>
      <c r="E135" s="130">
        <v>0.71875</v>
      </c>
      <c r="F135" s="93" t="s">
        <v>2422</v>
      </c>
      <c r="G135" s="83" t="s">
        <v>2447</v>
      </c>
      <c r="H135" s="81" t="s">
        <v>1028</v>
      </c>
      <c r="I135" s="55" t="str">
        <f t="shared" si="1"/>
        <v>20 </v>
      </c>
      <c r="J135" s="55" t="s">
        <v>2420</v>
      </c>
    </row>
    <row r="136" ht="15.75" customHeight="1">
      <c r="A136" s="129" t="s">
        <v>2433</v>
      </c>
      <c r="B136" s="82" t="s">
        <v>2456</v>
      </c>
      <c r="C136" s="80" t="s">
        <v>243</v>
      </c>
      <c r="D136" s="130">
        <v>0.3541666666666667</v>
      </c>
      <c r="E136" s="130">
        <v>0.71875</v>
      </c>
      <c r="F136" s="93" t="s">
        <v>2422</v>
      </c>
      <c r="G136" s="83" t="s">
        <v>2447</v>
      </c>
      <c r="H136" s="81" t="s">
        <v>1305</v>
      </c>
      <c r="I136" s="55" t="str">
        <f t="shared" si="1"/>
        <v>27 </v>
      </c>
      <c r="J136" s="55" t="s">
        <v>2420</v>
      </c>
    </row>
    <row r="137" ht="15.75" customHeight="1">
      <c r="A137" s="129" t="s">
        <v>2433</v>
      </c>
      <c r="B137" s="82" t="s">
        <v>2457</v>
      </c>
      <c r="C137" s="80" t="s">
        <v>243</v>
      </c>
      <c r="D137" s="130">
        <v>0.3541666666666667</v>
      </c>
      <c r="E137" s="130">
        <v>0.71875</v>
      </c>
      <c r="F137" s="93" t="s">
        <v>2422</v>
      </c>
      <c r="G137" s="83" t="s">
        <v>2447</v>
      </c>
      <c r="H137" s="81" t="s">
        <v>1028</v>
      </c>
      <c r="I137" s="55" t="str">
        <f t="shared" si="1"/>
        <v>20 </v>
      </c>
      <c r="J137" s="55" t="s">
        <v>2420</v>
      </c>
    </row>
    <row r="138" ht="15.75" customHeight="1">
      <c r="A138" s="129" t="s">
        <v>2433</v>
      </c>
      <c r="B138" s="82" t="s">
        <v>2458</v>
      </c>
      <c r="C138" s="80" t="s">
        <v>243</v>
      </c>
      <c r="D138" s="130">
        <v>0.3541666666666667</v>
      </c>
      <c r="E138" s="130">
        <v>0.71875</v>
      </c>
      <c r="F138" s="93" t="s">
        <v>2422</v>
      </c>
      <c r="G138" s="83" t="s">
        <v>2447</v>
      </c>
      <c r="H138" s="81" t="s">
        <v>1028</v>
      </c>
      <c r="I138" s="55" t="str">
        <f t="shared" si="1"/>
        <v>20 </v>
      </c>
      <c r="J138" s="55" t="s">
        <v>2420</v>
      </c>
    </row>
    <row r="139" ht="15.75" customHeight="1">
      <c r="A139" s="129" t="s">
        <v>2433</v>
      </c>
      <c r="B139" s="82" t="s">
        <v>2459</v>
      </c>
      <c r="C139" s="80" t="s">
        <v>243</v>
      </c>
      <c r="D139" s="130">
        <v>0.3541666666666667</v>
      </c>
      <c r="E139" s="130">
        <v>0.71875</v>
      </c>
      <c r="F139" s="93" t="s">
        <v>2422</v>
      </c>
      <c r="G139" s="83" t="s">
        <v>2447</v>
      </c>
      <c r="H139" s="81" t="s">
        <v>1281</v>
      </c>
      <c r="I139" s="55" t="str">
        <f t="shared" si="1"/>
        <v>29 </v>
      </c>
      <c r="J139" s="55" t="s">
        <v>2420</v>
      </c>
    </row>
    <row r="140" ht="15.75" customHeight="1">
      <c r="A140" s="129" t="s">
        <v>2433</v>
      </c>
      <c r="B140" s="82" t="s">
        <v>2460</v>
      </c>
      <c r="C140" s="80" t="s">
        <v>243</v>
      </c>
      <c r="D140" s="130">
        <v>0.3541666666666667</v>
      </c>
      <c r="E140" s="130">
        <v>0.71875</v>
      </c>
      <c r="F140" s="93" t="s">
        <v>2422</v>
      </c>
      <c r="G140" s="83" t="s">
        <v>2447</v>
      </c>
      <c r="H140" s="81" t="s">
        <v>1283</v>
      </c>
      <c r="I140" s="55" t="str">
        <f t="shared" si="1"/>
        <v>21 </v>
      </c>
      <c r="J140" s="55" t="s">
        <v>2420</v>
      </c>
    </row>
    <row r="141" ht="15.75" customHeight="1">
      <c r="A141" s="129" t="s">
        <v>2433</v>
      </c>
      <c r="B141" s="82" t="s">
        <v>2461</v>
      </c>
      <c r="C141" s="80" t="s">
        <v>243</v>
      </c>
      <c r="D141" s="130">
        <v>0.3541666666666667</v>
      </c>
      <c r="E141" s="130">
        <v>0.71875</v>
      </c>
      <c r="F141" s="93" t="s">
        <v>2422</v>
      </c>
      <c r="G141" s="83" t="s">
        <v>2447</v>
      </c>
      <c r="H141" s="81" t="s">
        <v>1028</v>
      </c>
      <c r="I141" s="55" t="str">
        <f t="shared" si="1"/>
        <v>20 </v>
      </c>
      <c r="J141" s="55" t="s">
        <v>2420</v>
      </c>
    </row>
    <row r="142" ht="15.75" customHeight="1">
      <c r="A142" s="131" t="s">
        <v>2462</v>
      </c>
      <c r="B142" s="82" t="s">
        <v>2463</v>
      </c>
      <c r="C142" s="56" t="s">
        <v>2464</v>
      </c>
      <c r="D142" s="130">
        <v>0.4166666666666667</v>
      </c>
      <c r="E142" s="130">
        <v>0.4791666666666667</v>
      </c>
      <c r="F142" s="93" t="s">
        <v>2465</v>
      </c>
      <c r="G142" s="83" t="s">
        <v>2466</v>
      </c>
      <c r="H142" s="81" t="s">
        <v>951</v>
      </c>
      <c r="I142" s="55" t="str">
        <f t="shared" si="1"/>
        <v>2 </v>
      </c>
      <c r="J142" s="55" t="s">
        <v>2420</v>
      </c>
    </row>
    <row r="143" ht="15.75" customHeight="1">
      <c r="A143" s="131" t="s">
        <v>2462</v>
      </c>
      <c r="B143" s="82" t="s">
        <v>2467</v>
      </c>
      <c r="C143" s="56" t="s">
        <v>2464</v>
      </c>
      <c r="D143" s="130">
        <v>0.4166666666666667</v>
      </c>
      <c r="E143" s="130">
        <v>0.4791666666666667</v>
      </c>
      <c r="F143" s="93" t="s">
        <v>2465</v>
      </c>
      <c r="G143" s="83" t="s">
        <v>2466</v>
      </c>
      <c r="H143" s="81" t="s">
        <v>951</v>
      </c>
      <c r="I143" s="55" t="str">
        <f t="shared" si="1"/>
        <v>2 </v>
      </c>
      <c r="J143" s="55" t="s">
        <v>2420</v>
      </c>
    </row>
    <row r="144" ht="15.75" customHeight="1">
      <c r="A144" s="131" t="s">
        <v>2462</v>
      </c>
      <c r="B144" s="82" t="s">
        <v>2468</v>
      </c>
      <c r="C144" s="56" t="s">
        <v>2464</v>
      </c>
      <c r="D144" s="130">
        <v>0.4166666666666667</v>
      </c>
      <c r="E144" s="130">
        <v>0.4791666666666667</v>
      </c>
      <c r="F144" s="93" t="s">
        <v>2465</v>
      </c>
      <c r="G144" s="83" t="s">
        <v>2466</v>
      </c>
      <c r="H144" s="81" t="s">
        <v>903</v>
      </c>
      <c r="I144" s="55" t="str">
        <f t="shared" si="1"/>
        <v>6 </v>
      </c>
      <c r="J144" s="55" t="s">
        <v>2420</v>
      </c>
    </row>
    <row r="145" ht="15.75" customHeight="1">
      <c r="A145" s="131" t="s">
        <v>2462</v>
      </c>
      <c r="B145" s="82" t="s">
        <v>2469</v>
      </c>
      <c r="C145" s="56" t="s">
        <v>2464</v>
      </c>
      <c r="D145" s="130">
        <v>0.4166666666666667</v>
      </c>
      <c r="E145" s="130">
        <v>0.4791666666666667</v>
      </c>
      <c r="F145" s="93" t="s">
        <v>2465</v>
      </c>
      <c r="G145" s="83" t="s">
        <v>2466</v>
      </c>
      <c r="H145" s="81" t="s">
        <v>1148</v>
      </c>
      <c r="I145" s="55" t="str">
        <f t="shared" si="1"/>
        <v>10 </v>
      </c>
      <c r="J145" s="55" t="s">
        <v>2420</v>
      </c>
    </row>
    <row r="146" ht="15.75" customHeight="1">
      <c r="A146" s="131" t="s">
        <v>2462</v>
      </c>
      <c r="B146" s="82" t="s">
        <v>2470</v>
      </c>
      <c r="C146" s="56" t="s">
        <v>2464</v>
      </c>
      <c r="D146" s="130">
        <v>0.4166666666666667</v>
      </c>
      <c r="E146" s="130">
        <v>0.4791666666666667</v>
      </c>
      <c r="F146" s="93" t="s">
        <v>2465</v>
      </c>
      <c r="G146" s="83" t="s">
        <v>2466</v>
      </c>
      <c r="H146" s="81" t="s">
        <v>976</v>
      </c>
      <c r="I146" s="55" t="str">
        <f t="shared" si="1"/>
        <v>9 </v>
      </c>
      <c r="J146" s="55" t="s">
        <v>2420</v>
      </c>
    </row>
    <row r="147" ht="15.75" customHeight="1">
      <c r="A147" s="131" t="s">
        <v>2462</v>
      </c>
      <c r="B147" s="82" t="s">
        <v>2471</v>
      </c>
      <c r="C147" s="56" t="s">
        <v>2464</v>
      </c>
      <c r="D147" s="130">
        <v>0.4166666666666667</v>
      </c>
      <c r="E147" s="130">
        <v>0.4791666666666667</v>
      </c>
      <c r="F147" s="93" t="s">
        <v>2465</v>
      </c>
      <c r="G147" s="83" t="s">
        <v>2466</v>
      </c>
      <c r="H147" s="81" t="s">
        <v>1080</v>
      </c>
      <c r="I147" s="55" t="str">
        <f t="shared" si="1"/>
        <v>8 </v>
      </c>
      <c r="J147" s="55" t="s">
        <v>2420</v>
      </c>
    </row>
    <row r="148" ht="15.75" customHeight="1">
      <c r="A148" s="131" t="s">
        <v>2462</v>
      </c>
      <c r="B148" s="82" t="s">
        <v>2472</v>
      </c>
      <c r="C148" s="56" t="s">
        <v>2464</v>
      </c>
      <c r="D148" s="130">
        <v>0.4166666666666667</v>
      </c>
      <c r="E148" s="130">
        <v>0.4791666666666667</v>
      </c>
      <c r="F148" s="93" t="s">
        <v>2465</v>
      </c>
      <c r="G148" s="83" t="s">
        <v>2466</v>
      </c>
      <c r="H148" s="81" t="s">
        <v>869</v>
      </c>
      <c r="I148" s="55" t="str">
        <f t="shared" si="1"/>
        <v>5 </v>
      </c>
      <c r="J148" s="55" t="s">
        <v>2420</v>
      </c>
    </row>
    <row r="149" ht="15.75" customHeight="1">
      <c r="A149" s="131" t="s">
        <v>2462</v>
      </c>
      <c r="B149" s="82" t="s">
        <v>2473</v>
      </c>
      <c r="C149" s="56" t="s">
        <v>2464</v>
      </c>
      <c r="D149" s="130">
        <v>0.4166666666666667</v>
      </c>
      <c r="E149" s="130">
        <v>0.4791666666666667</v>
      </c>
      <c r="F149" s="93" t="s">
        <v>2465</v>
      </c>
      <c r="G149" s="83" t="s">
        <v>2466</v>
      </c>
      <c r="H149" s="81" t="s">
        <v>1080</v>
      </c>
      <c r="I149" s="55" t="str">
        <f t="shared" si="1"/>
        <v>8 </v>
      </c>
      <c r="J149" s="55" t="s">
        <v>2420</v>
      </c>
    </row>
    <row r="150" ht="15.75" customHeight="1">
      <c r="A150" s="131" t="s">
        <v>2462</v>
      </c>
      <c r="B150" s="82" t="s">
        <v>2474</v>
      </c>
      <c r="C150" s="56" t="s">
        <v>2464</v>
      </c>
      <c r="D150" s="130">
        <v>0.4166666666666667</v>
      </c>
      <c r="E150" s="130">
        <v>0.4791666666666667</v>
      </c>
      <c r="F150" s="93" t="s">
        <v>2465</v>
      </c>
      <c r="G150" s="83" t="s">
        <v>2466</v>
      </c>
      <c r="H150" s="81" t="s">
        <v>871</v>
      </c>
      <c r="I150" s="55" t="str">
        <f t="shared" si="1"/>
        <v>4 </v>
      </c>
      <c r="J150" s="55" t="s">
        <v>2420</v>
      </c>
    </row>
    <row r="151" ht="15.75" customHeight="1">
      <c r="A151" s="131" t="s">
        <v>2462</v>
      </c>
      <c r="B151" s="82" t="s">
        <v>2475</v>
      </c>
      <c r="C151" s="56" t="s">
        <v>2464</v>
      </c>
      <c r="D151" s="130">
        <v>0.4166666666666667</v>
      </c>
      <c r="E151" s="130">
        <v>0.4791666666666667</v>
      </c>
      <c r="F151" s="93" t="s">
        <v>2465</v>
      </c>
      <c r="G151" s="83" t="s">
        <v>2466</v>
      </c>
      <c r="H151" s="81" t="s">
        <v>1067</v>
      </c>
      <c r="I151" s="55" t="str">
        <f t="shared" si="1"/>
        <v>11 </v>
      </c>
      <c r="J151" s="55" t="s">
        <v>2420</v>
      </c>
    </row>
    <row r="152" ht="15.75" customHeight="1">
      <c r="A152" s="131" t="s">
        <v>2462</v>
      </c>
      <c r="B152" s="82" t="s">
        <v>2476</v>
      </c>
      <c r="C152" s="56" t="s">
        <v>2477</v>
      </c>
      <c r="D152" s="130">
        <v>0.5416666666666666</v>
      </c>
      <c r="E152" s="130">
        <v>0.625</v>
      </c>
      <c r="F152" s="93">
        <v>0.0</v>
      </c>
      <c r="G152" s="83" t="s">
        <v>2478</v>
      </c>
      <c r="H152" s="81" t="s">
        <v>2479</v>
      </c>
      <c r="I152" s="55" t="str">
        <f t="shared" si="1"/>
        <v>39 </v>
      </c>
      <c r="J152" s="55" t="s">
        <v>2420</v>
      </c>
    </row>
    <row r="153" ht="15.75" customHeight="1">
      <c r="A153" s="131" t="s">
        <v>2480</v>
      </c>
      <c r="B153" s="82" t="s">
        <v>2481</v>
      </c>
      <c r="C153" s="56" t="s">
        <v>2233</v>
      </c>
      <c r="D153" s="130">
        <v>0.5104166666666666</v>
      </c>
      <c r="E153" s="130">
        <v>0.5729166666666666</v>
      </c>
      <c r="F153" s="93" t="s">
        <v>2482</v>
      </c>
      <c r="G153" s="83" t="s">
        <v>2483</v>
      </c>
      <c r="H153" s="81" t="s">
        <v>1283</v>
      </c>
      <c r="I153" s="55" t="str">
        <f t="shared" si="1"/>
        <v>21 </v>
      </c>
      <c r="J153" s="55" t="s">
        <v>840</v>
      </c>
    </row>
    <row r="154" ht="15.75" customHeight="1">
      <c r="A154" s="131" t="s">
        <v>2480</v>
      </c>
      <c r="B154" s="82" t="s">
        <v>2484</v>
      </c>
      <c r="C154" s="56" t="s">
        <v>15</v>
      </c>
      <c r="D154" s="130">
        <v>0.4166666666666667</v>
      </c>
      <c r="E154" s="130">
        <v>0.4583333333333333</v>
      </c>
      <c r="F154" s="93" t="s">
        <v>2485</v>
      </c>
      <c r="G154" s="83" t="s">
        <v>2486</v>
      </c>
      <c r="H154" s="81" t="s">
        <v>968</v>
      </c>
      <c r="I154" s="55" t="str">
        <f t="shared" si="1"/>
        <v>7 </v>
      </c>
      <c r="J154" s="55" t="s">
        <v>803</v>
      </c>
    </row>
    <row r="155" ht="15.75" customHeight="1">
      <c r="A155" s="131" t="s">
        <v>2480</v>
      </c>
      <c r="B155" s="82" t="s">
        <v>2487</v>
      </c>
      <c r="C155" s="56" t="s">
        <v>15</v>
      </c>
      <c r="D155" s="130">
        <v>0.7916666666666666</v>
      </c>
      <c r="E155" s="130">
        <v>0.8333333333333334</v>
      </c>
      <c r="F155" s="93" t="s">
        <v>2485</v>
      </c>
      <c r="G155" s="83" t="s">
        <v>2488</v>
      </c>
      <c r="H155" s="81" t="s">
        <v>976</v>
      </c>
      <c r="I155" s="55" t="str">
        <f t="shared" si="1"/>
        <v>9 </v>
      </c>
      <c r="J155" s="55" t="s">
        <v>803</v>
      </c>
      <c r="K155" s="55"/>
    </row>
    <row r="156" ht="15.75" customHeight="1">
      <c r="A156" s="131" t="s">
        <v>2480</v>
      </c>
      <c r="B156" s="82" t="s">
        <v>2489</v>
      </c>
      <c r="C156" s="56" t="s">
        <v>2490</v>
      </c>
      <c r="D156" s="130">
        <v>0.7291666666666666</v>
      </c>
      <c r="E156" s="130">
        <v>0.7708333333333334</v>
      </c>
      <c r="F156" s="93" t="s">
        <v>2485</v>
      </c>
      <c r="G156" s="83" t="s">
        <v>2488</v>
      </c>
      <c r="H156" s="81" t="s">
        <v>968</v>
      </c>
      <c r="I156" s="55" t="str">
        <f t="shared" si="1"/>
        <v>7 </v>
      </c>
      <c r="J156" s="55" t="s">
        <v>803</v>
      </c>
      <c r="K156" s="55"/>
    </row>
    <row r="157" ht="15.75" customHeight="1">
      <c r="A157" s="131" t="s">
        <v>2480</v>
      </c>
      <c r="B157" s="82" t="s">
        <v>115</v>
      </c>
      <c r="C157" s="56" t="s">
        <v>136</v>
      </c>
      <c r="D157" s="130">
        <v>0.7083333333333334</v>
      </c>
      <c r="E157" s="130">
        <v>0.75</v>
      </c>
      <c r="F157" s="93" t="s">
        <v>2359</v>
      </c>
      <c r="G157" s="83" t="s">
        <v>2491</v>
      </c>
      <c r="H157" s="81" t="s">
        <v>968</v>
      </c>
      <c r="I157" s="55" t="str">
        <f t="shared" si="1"/>
        <v>7 </v>
      </c>
      <c r="J157" s="55" t="s">
        <v>803</v>
      </c>
      <c r="K157" s="55"/>
    </row>
    <row r="158" ht="15.75" customHeight="1">
      <c r="A158" s="131" t="s">
        <v>2480</v>
      </c>
      <c r="B158" s="82" t="s">
        <v>2492</v>
      </c>
      <c r="C158" s="56" t="s">
        <v>2493</v>
      </c>
      <c r="D158" s="130">
        <v>0.7083333333333334</v>
      </c>
      <c r="E158" s="130">
        <v>0.7395833333333334</v>
      </c>
      <c r="F158" s="93" t="s">
        <v>2494</v>
      </c>
      <c r="G158" s="83" t="s">
        <v>2495</v>
      </c>
      <c r="H158" s="81" t="s">
        <v>951</v>
      </c>
      <c r="I158" s="55" t="str">
        <f t="shared" si="1"/>
        <v>2 </v>
      </c>
      <c r="J158" s="55" t="s">
        <v>803</v>
      </c>
      <c r="K158" s="55"/>
    </row>
    <row r="159" ht="15.75" customHeight="1">
      <c r="A159" s="131" t="s">
        <v>2480</v>
      </c>
      <c r="B159" s="82" t="s">
        <v>2496</v>
      </c>
      <c r="C159" s="56" t="s">
        <v>2493</v>
      </c>
      <c r="D159" s="130">
        <v>0.75</v>
      </c>
      <c r="E159" s="130">
        <v>0.78125</v>
      </c>
      <c r="F159" s="93" t="s">
        <v>2494</v>
      </c>
      <c r="G159" s="83" t="s">
        <v>2497</v>
      </c>
      <c r="H159" s="81" t="s">
        <v>903</v>
      </c>
      <c r="I159" s="55" t="str">
        <f t="shared" si="1"/>
        <v>6 </v>
      </c>
      <c r="J159" s="55" t="s">
        <v>803</v>
      </c>
      <c r="K159" s="55"/>
    </row>
    <row r="160" ht="15.75" customHeight="1">
      <c r="A160" s="131" t="s">
        <v>2480</v>
      </c>
      <c r="B160" s="82" t="s">
        <v>2498</v>
      </c>
      <c r="C160" s="56" t="s">
        <v>157</v>
      </c>
      <c r="D160" s="130">
        <v>0.75</v>
      </c>
      <c r="E160" s="130">
        <v>0.8333333333333334</v>
      </c>
      <c r="F160" s="93" t="s">
        <v>2499</v>
      </c>
      <c r="G160" s="83" t="s">
        <v>2500</v>
      </c>
      <c r="H160" s="81" t="s">
        <v>871</v>
      </c>
      <c r="I160" s="55" t="str">
        <f t="shared" si="1"/>
        <v>4 </v>
      </c>
      <c r="J160" s="55" t="s">
        <v>1543</v>
      </c>
      <c r="K160" s="55"/>
    </row>
    <row r="161" ht="15.75" customHeight="1">
      <c r="A161" s="131" t="s">
        <v>2501</v>
      </c>
      <c r="B161" s="82" t="s">
        <v>2502</v>
      </c>
      <c r="C161" s="56" t="s">
        <v>2493</v>
      </c>
      <c r="D161" s="130">
        <v>0.3958333333333333</v>
      </c>
      <c r="E161" s="130">
        <v>0.4791666666666667</v>
      </c>
      <c r="F161" s="93" t="s">
        <v>2503</v>
      </c>
      <c r="G161" s="83" t="s">
        <v>2504</v>
      </c>
      <c r="H161" s="81" t="s">
        <v>1067</v>
      </c>
      <c r="I161" s="55" t="str">
        <f t="shared" si="1"/>
        <v>11 </v>
      </c>
      <c r="J161" s="55" t="s">
        <v>803</v>
      </c>
      <c r="K161" s="55"/>
    </row>
    <row r="162" ht="15.75" customHeight="1">
      <c r="A162" s="131" t="s">
        <v>2505</v>
      </c>
      <c r="B162" s="82" t="s">
        <v>2506</v>
      </c>
      <c r="C162" s="56" t="s">
        <v>2507</v>
      </c>
      <c r="D162" s="130">
        <v>0.4583333333333333</v>
      </c>
      <c r="E162" s="130">
        <v>0.5208333333333334</v>
      </c>
      <c r="F162" s="93" t="s">
        <v>2508</v>
      </c>
      <c r="G162" s="83" t="s">
        <v>2509</v>
      </c>
      <c r="H162" s="81" t="s">
        <v>994</v>
      </c>
      <c r="I162" s="55" t="str">
        <f t="shared" si="1"/>
        <v>3 </v>
      </c>
      <c r="J162" s="55" t="s">
        <v>1563</v>
      </c>
      <c r="K162" s="55"/>
    </row>
    <row r="163" ht="15.75" customHeight="1">
      <c r="A163" s="131" t="s">
        <v>2505</v>
      </c>
      <c r="B163" s="82" t="s">
        <v>2510</v>
      </c>
      <c r="C163" s="56" t="s">
        <v>2507</v>
      </c>
      <c r="D163" s="130">
        <v>0.5208333333333334</v>
      </c>
      <c r="E163" s="130">
        <v>0.5833333333333334</v>
      </c>
      <c r="F163" s="93" t="s">
        <v>2508</v>
      </c>
      <c r="G163" s="83" t="s">
        <v>2511</v>
      </c>
      <c r="H163" s="81" t="s">
        <v>1067</v>
      </c>
      <c r="I163" s="55" t="str">
        <f t="shared" si="1"/>
        <v>11 </v>
      </c>
      <c r="J163" s="55" t="s">
        <v>1563</v>
      </c>
      <c r="K163" s="55"/>
    </row>
    <row r="164" ht="15.75" customHeight="1">
      <c r="A164" s="131" t="s">
        <v>2505</v>
      </c>
      <c r="B164" s="82" t="s">
        <v>2512</v>
      </c>
      <c r="C164" s="56" t="s">
        <v>2507</v>
      </c>
      <c r="D164" s="130">
        <v>0.7083333333333334</v>
      </c>
      <c r="E164" s="130">
        <v>0.7708333333333334</v>
      </c>
      <c r="F164" s="93" t="s">
        <v>2513</v>
      </c>
      <c r="G164" s="83" t="s">
        <v>2514</v>
      </c>
      <c r="H164" s="81" t="s">
        <v>869</v>
      </c>
      <c r="I164" s="55" t="str">
        <f t="shared" si="1"/>
        <v>5 </v>
      </c>
      <c r="J164" s="55" t="s">
        <v>1563</v>
      </c>
    </row>
    <row r="165" ht="15.75" customHeight="1">
      <c r="A165" s="131" t="s">
        <v>2505</v>
      </c>
      <c r="B165" s="82" t="s">
        <v>2515</v>
      </c>
      <c r="C165" s="56" t="s">
        <v>2516</v>
      </c>
      <c r="D165" s="130">
        <v>0.7083333333333334</v>
      </c>
      <c r="E165" s="130">
        <v>0.75</v>
      </c>
      <c r="F165" s="93" t="s">
        <v>2517</v>
      </c>
      <c r="G165" s="83" t="s">
        <v>2518</v>
      </c>
      <c r="H165" s="81" t="s">
        <v>976</v>
      </c>
      <c r="I165" s="55" t="str">
        <f t="shared" si="1"/>
        <v>9 </v>
      </c>
      <c r="J165" s="55" t="s">
        <v>803</v>
      </c>
    </row>
    <row r="166" ht="15.75" customHeight="1">
      <c r="A166" s="131" t="s">
        <v>2519</v>
      </c>
      <c r="B166" s="82" t="s">
        <v>2520</v>
      </c>
      <c r="C166" s="56" t="s">
        <v>2349</v>
      </c>
      <c r="D166" s="130">
        <v>0.375</v>
      </c>
      <c r="E166" s="130">
        <v>0.875</v>
      </c>
      <c r="F166" s="93">
        <v>0.0</v>
      </c>
      <c r="G166" s="83" t="s">
        <v>2355</v>
      </c>
      <c r="H166" s="81" t="s">
        <v>371</v>
      </c>
      <c r="I166" s="55" t="str">
        <f t="shared" si="1"/>
        <v>Closed</v>
      </c>
      <c r="J166" s="55" t="s">
        <v>2412</v>
      </c>
    </row>
    <row r="167" ht="15.75" customHeight="1">
      <c r="A167" s="131" t="s">
        <v>2519</v>
      </c>
      <c r="B167" s="82" t="s">
        <v>2521</v>
      </c>
      <c r="C167" s="56" t="s">
        <v>2349</v>
      </c>
      <c r="D167" s="130">
        <v>0.375</v>
      </c>
      <c r="E167" s="130">
        <v>0.875</v>
      </c>
      <c r="F167" s="93">
        <v>0.0</v>
      </c>
      <c r="G167" s="83" t="s">
        <v>2355</v>
      </c>
      <c r="H167" s="81" t="s">
        <v>371</v>
      </c>
      <c r="I167" s="55" t="str">
        <f t="shared" si="1"/>
        <v>Closed</v>
      </c>
      <c r="J167" s="55" t="s">
        <v>2412</v>
      </c>
    </row>
    <row r="168" ht="15.75" customHeight="1">
      <c r="A168" s="131" t="s">
        <v>2519</v>
      </c>
      <c r="B168" s="82" t="s">
        <v>2522</v>
      </c>
      <c r="C168" s="56" t="s">
        <v>2349</v>
      </c>
      <c r="D168" s="130">
        <v>0.375</v>
      </c>
      <c r="E168" s="130">
        <v>0.875</v>
      </c>
      <c r="F168" s="93">
        <v>0.0</v>
      </c>
      <c r="G168" s="83" t="s">
        <v>2355</v>
      </c>
      <c r="H168" s="81" t="s">
        <v>371</v>
      </c>
      <c r="I168" s="55" t="str">
        <f t="shared" si="1"/>
        <v>Closed</v>
      </c>
      <c r="J168" s="55" t="s">
        <v>2412</v>
      </c>
    </row>
    <row r="169" ht="15.75" customHeight="1">
      <c r="A169" s="131" t="s">
        <v>2523</v>
      </c>
      <c r="B169" s="82" t="s">
        <v>2524</v>
      </c>
      <c r="C169" s="56" t="s">
        <v>2525</v>
      </c>
      <c r="D169" s="130">
        <v>0.75</v>
      </c>
      <c r="E169" s="130">
        <v>0.8333333333333334</v>
      </c>
      <c r="F169" s="93" t="s">
        <v>2526</v>
      </c>
      <c r="G169" s="83" t="s">
        <v>2527</v>
      </c>
      <c r="H169" s="81" t="s">
        <v>1148</v>
      </c>
      <c r="I169" s="55" t="str">
        <f t="shared" si="1"/>
        <v>10 </v>
      </c>
      <c r="J169" s="55" t="s">
        <v>2420</v>
      </c>
    </row>
    <row r="170" ht="15.75" customHeight="1">
      <c r="A170" s="131" t="s">
        <v>2523</v>
      </c>
      <c r="B170" s="82" t="s">
        <v>2528</v>
      </c>
      <c r="C170" s="56" t="s">
        <v>70</v>
      </c>
      <c r="D170" s="130">
        <v>0.7708333333333334</v>
      </c>
      <c r="E170" s="130">
        <v>0.8125</v>
      </c>
      <c r="F170" s="93" t="s">
        <v>2529</v>
      </c>
      <c r="G170" s="83" t="s">
        <v>2530</v>
      </c>
      <c r="H170" s="81" t="s">
        <v>871</v>
      </c>
      <c r="I170" s="55" t="str">
        <f t="shared" si="1"/>
        <v>4 </v>
      </c>
      <c r="J170" s="55" t="s">
        <v>803</v>
      </c>
    </row>
    <row r="171" ht="15.75" customHeight="1">
      <c r="A171" s="131" t="s">
        <v>2523</v>
      </c>
      <c r="B171" s="82" t="s">
        <v>2531</v>
      </c>
      <c r="C171" s="56" t="s">
        <v>2516</v>
      </c>
      <c r="D171" s="130">
        <v>0.7083333333333334</v>
      </c>
      <c r="E171" s="130">
        <v>0.75</v>
      </c>
      <c r="F171" s="93" t="s">
        <v>2359</v>
      </c>
      <c r="G171" s="83" t="s">
        <v>2532</v>
      </c>
      <c r="H171" s="81" t="s">
        <v>994</v>
      </c>
      <c r="I171" s="55" t="str">
        <f t="shared" si="1"/>
        <v>3 </v>
      </c>
      <c r="J171" s="55" t="s">
        <v>803</v>
      </c>
    </row>
    <row r="172" ht="15.75" customHeight="1">
      <c r="A172" s="131" t="s">
        <v>2523</v>
      </c>
      <c r="B172" s="82" t="s">
        <v>2533</v>
      </c>
      <c r="C172" s="56" t="s">
        <v>2534</v>
      </c>
      <c r="D172" s="130">
        <v>0.75</v>
      </c>
      <c r="E172" s="130">
        <v>0.8333333333333334</v>
      </c>
      <c r="F172" s="93" t="s">
        <v>2535</v>
      </c>
      <c r="G172" s="83" t="s">
        <v>2536</v>
      </c>
      <c r="H172" s="81" t="s">
        <v>903</v>
      </c>
      <c r="I172" s="55" t="str">
        <f t="shared" si="1"/>
        <v>6 </v>
      </c>
      <c r="J172" s="55" t="s">
        <v>2420</v>
      </c>
    </row>
    <row r="173" ht="15.75" customHeight="1">
      <c r="A173" s="131" t="s">
        <v>2537</v>
      </c>
      <c r="B173" s="82" t="s">
        <v>2538</v>
      </c>
      <c r="C173" s="56" t="s">
        <v>2233</v>
      </c>
      <c r="D173" s="130">
        <v>0.4375</v>
      </c>
      <c r="E173" s="130">
        <v>0.4791666666666667</v>
      </c>
      <c r="F173" s="93" t="s">
        <v>2539</v>
      </c>
      <c r="G173" s="83" t="s">
        <v>2540</v>
      </c>
      <c r="H173" s="81" t="s">
        <v>1067</v>
      </c>
      <c r="I173" s="55" t="str">
        <f t="shared" si="1"/>
        <v>11 </v>
      </c>
      <c r="J173" s="55" t="s">
        <v>803</v>
      </c>
    </row>
    <row r="174" ht="15.75" customHeight="1">
      <c r="A174" s="131" t="s">
        <v>2537</v>
      </c>
      <c r="B174" s="55" t="s">
        <v>2541</v>
      </c>
      <c r="C174" s="56" t="s">
        <v>2233</v>
      </c>
      <c r="D174" s="130">
        <v>0.4479166666666667</v>
      </c>
      <c r="E174" s="130">
        <v>0.4895833333333333</v>
      </c>
      <c r="F174" s="93" t="s">
        <v>2539</v>
      </c>
      <c r="G174" s="83" t="s">
        <v>2542</v>
      </c>
      <c r="H174" s="81" t="s">
        <v>869</v>
      </c>
      <c r="I174" s="55" t="str">
        <f t="shared" si="1"/>
        <v>5 </v>
      </c>
      <c r="J174" s="55" t="s">
        <v>803</v>
      </c>
    </row>
    <row r="175" ht="15.75" customHeight="1">
      <c r="A175" s="131" t="s">
        <v>2537</v>
      </c>
      <c r="B175" s="55" t="s">
        <v>2543</v>
      </c>
      <c r="C175" s="56" t="s">
        <v>2162</v>
      </c>
      <c r="D175" s="130">
        <v>0.7083333333333334</v>
      </c>
      <c r="E175" s="130">
        <v>0.75</v>
      </c>
      <c r="F175" s="93" t="s">
        <v>2539</v>
      </c>
      <c r="G175" s="83" t="s">
        <v>2544</v>
      </c>
      <c r="H175" s="81" t="s">
        <v>371</v>
      </c>
      <c r="I175" s="55" t="str">
        <f t="shared" si="1"/>
        <v>Closed</v>
      </c>
      <c r="J175" s="55" t="s">
        <v>803</v>
      </c>
    </row>
    <row r="176" ht="15.75" customHeight="1">
      <c r="A176" s="131" t="s">
        <v>2537</v>
      </c>
      <c r="B176" s="55" t="s">
        <v>2545</v>
      </c>
      <c r="C176" s="56" t="s">
        <v>2233</v>
      </c>
      <c r="D176" s="130">
        <v>0.5</v>
      </c>
      <c r="E176" s="130">
        <v>0.5416666666666666</v>
      </c>
      <c r="F176" s="93" t="s">
        <v>2546</v>
      </c>
      <c r="G176" s="83" t="s">
        <v>2547</v>
      </c>
      <c r="H176" s="81" t="s">
        <v>1028</v>
      </c>
      <c r="I176" s="55" t="str">
        <f t="shared" si="1"/>
        <v>20 </v>
      </c>
      <c r="J176" s="55" t="s">
        <v>866</v>
      </c>
    </row>
    <row r="177" ht="15.75" customHeight="1">
      <c r="A177" s="131" t="s">
        <v>2537</v>
      </c>
      <c r="B177" s="55" t="s">
        <v>2548</v>
      </c>
      <c r="C177" s="56" t="s">
        <v>222</v>
      </c>
      <c r="D177" s="130">
        <v>0.5</v>
      </c>
      <c r="E177" s="130">
        <v>0.5416666666666666</v>
      </c>
      <c r="F177" s="93" t="s">
        <v>2546</v>
      </c>
      <c r="G177" s="83" t="s">
        <v>2549</v>
      </c>
      <c r="H177" s="81" t="s">
        <v>1074</v>
      </c>
      <c r="I177" s="55" t="str">
        <f t="shared" si="1"/>
        <v>13 </v>
      </c>
      <c r="J177" s="55" t="s">
        <v>866</v>
      </c>
    </row>
    <row r="178" ht="15.75" customHeight="1">
      <c r="A178" s="131" t="s">
        <v>2537</v>
      </c>
      <c r="B178" s="50" t="s">
        <v>2550</v>
      </c>
      <c r="C178" s="51" t="s">
        <v>2233</v>
      </c>
      <c r="D178" s="130">
        <v>0.7708333333333334</v>
      </c>
      <c r="E178" s="130">
        <v>0.8125</v>
      </c>
      <c r="F178" s="93" t="s">
        <v>2551</v>
      </c>
      <c r="G178" s="83" t="s">
        <v>2552</v>
      </c>
      <c r="H178" s="81" t="s">
        <v>1130</v>
      </c>
      <c r="I178" s="55" t="str">
        <f t="shared" si="1"/>
        <v>12 </v>
      </c>
      <c r="J178" s="55" t="s">
        <v>840</v>
      </c>
    </row>
    <row r="179" ht="15.75" customHeight="1">
      <c r="A179" s="131" t="s">
        <v>2537</v>
      </c>
      <c r="B179" s="81" t="s">
        <v>2553</v>
      </c>
      <c r="C179" s="51" t="s">
        <v>2233</v>
      </c>
      <c r="D179" s="130">
        <v>0.4479166666666667</v>
      </c>
      <c r="E179" s="130">
        <v>0.4895833333333333</v>
      </c>
      <c r="F179" s="93" t="s">
        <v>2539</v>
      </c>
      <c r="G179" s="83" t="s">
        <v>2554</v>
      </c>
      <c r="H179" s="81" t="s">
        <v>1130</v>
      </c>
      <c r="I179" s="55" t="str">
        <f t="shared" si="1"/>
        <v>12 </v>
      </c>
      <c r="J179" s="55" t="s">
        <v>803</v>
      </c>
    </row>
    <row r="180" ht="15.75" customHeight="1">
      <c r="A180" s="131" t="s">
        <v>2537</v>
      </c>
      <c r="B180" s="81" t="s">
        <v>2555</v>
      </c>
      <c r="C180" s="80" t="s">
        <v>2386</v>
      </c>
      <c r="D180" s="130">
        <v>0.7916666666666666</v>
      </c>
      <c r="E180" s="130">
        <v>0.8333333333333334</v>
      </c>
      <c r="F180" s="93" t="s">
        <v>2359</v>
      </c>
      <c r="G180" s="83" t="s">
        <v>2556</v>
      </c>
      <c r="H180" s="81" t="s">
        <v>903</v>
      </c>
      <c r="I180" s="55" t="str">
        <f t="shared" si="1"/>
        <v>6 </v>
      </c>
      <c r="J180" s="55" t="s">
        <v>803</v>
      </c>
    </row>
    <row r="181" ht="15.75" customHeight="1">
      <c r="A181" s="131" t="s">
        <v>2537</v>
      </c>
      <c r="B181" s="50" t="s">
        <v>2557</v>
      </c>
      <c r="C181" s="51" t="s">
        <v>2162</v>
      </c>
      <c r="D181" s="130">
        <v>0.4895833333333333</v>
      </c>
      <c r="E181" s="130">
        <v>0.53125</v>
      </c>
      <c r="F181" s="93" t="s">
        <v>2539</v>
      </c>
      <c r="G181" s="83" t="s">
        <v>2558</v>
      </c>
      <c r="H181" s="81" t="s">
        <v>994</v>
      </c>
      <c r="I181" s="55" t="str">
        <f t="shared" si="1"/>
        <v>3 </v>
      </c>
      <c r="J181" s="55" t="s">
        <v>803</v>
      </c>
    </row>
    <row r="182" ht="15.75" customHeight="1">
      <c r="A182" s="131" t="s">
        <v>2537</v>
      </c>
      <c r="B182" s="55" t="s">
        <v>2559</v>
      </c>
      <c r="C182" s="56" t="s">
        <v>2233</v>
      </c>
      <c r="D182" s="130">
        <v>0.7916666666666666</v>
      </c>
      <c r="E182" s="130">
        <v>0.8333333333333334</v>
      </c>
      <c r="F182" s="93" t="s">
        <v>2539</v>
      </c>
      <c r="G182" s="83" t="s">
        <v>2560</v>
      </c>
      <c r="H182" s="81" t="s">
        <v>888</v>
      </c>
      <c r="I182" s="55" t="str">
        <f t="shared" si="1"/>
        <v>1 </v>
      </c>
      <c r="J182" s="55" t="s">
        <v>803</v>
      </c>
    </row>
    <row r="183" ht="1.5" customHeight="1">
      <c r="A183" s="131"/>
      <c r="B183" s="55"/>
      <c r="C183" s="56"/>
      <c r="D183" s="130"/>
      <c r="E183" s="130"/>
      <c r="F183" s="93"/>
      <c r="G183" s="83"/>
      <c r="H183" s="81"/>
      <c r="I183" s="55" t="str">
        <f t="shared" si="1"/>
        <v/>
      </c>
      <c r="J183" s="55"/>
    </row>
    <row r="184" ht="15.75" customHeight="1">
      <c r="A184" s="131" t="s">
        <v>2561</v>
      </c>
      <c r="B184" s="55" t="s">
        <v>2562</v>
      </c>
      <c r="C184" s="56" t="s">
        <v>2525</v>
      </c>
      <c r="D184" s="130">
        <v>0.6875</v>
      </c>
      <c r="E184" s="130">
        <v>0.8541666666666666</v>
      </c>
      <c r="F184" s="93" t="s">
        <v>2563</v>
      </c>
      <c r="G184" s="83" t="s">
        <v>2564</v>
      </c>
      <c r="H184" s="81" t="s">
        <v>1074</v>
      </c>
      <c r="I184" s="55" t="str">
        <f t="shared" si="1"/>
        <v>13 </v>
      </c>
      <c r="J184" s="55" t="s">
        <v>1096</v>
      </c>
    </row>
    <row r="185" ht="15.75" customHeight="1">
      <c r="A185" s="131" t="s">
        <v>2565</v>
      </c>
      <c r="B185" s="55" t="s">
        <v>2566</v>
      </c>
      <c r="C185" s="56" t="s">
        <v>70</v>
      </c>
      <c r="D185" s="130">
        <v>0.7083333333333334</v>
      </c>
      <c r="E185" s="130">
        <v>0.7708333333333334</v>
      </c>
      <c r="F185" s="93">
        <v>0.0</v>
      </c>
      <c r="G185" s="83" t="s">
        <v>2567</v>
      </c>
      <c r="H185" s="81" t="s">
        <v>903</v>
      </c>
      <c r="I185" s="55" t="str">
        <f t="shared" si="1"/>
        <v>6 </v>
      </c>
      <c r="J185" s="55" t="s">
        <v>2420</v>
      </c>
    </row>
    <row r="186" ht="15.75" customHeight="1">
      <c r="A186" s="131" t="s">
        <v>2568</v>
      </c>
      <c r="B186" s="55" t="s">
        <v>2569</v>
      </c>
      <c r="C186" s="56" t="s">
        <v>2418</v>
      </c>
      <c r="D186" s="130">
        <v>0.7083333333333334</v>
      </c>
      <c r="E186" s="130">
        <v>0.7291666666666666</v>
      </c>
      <c r="F186" s="93" t="s">
        <v>2570</v>
      </c>
      <c r="G186" s="83" t="s">
        <v>2571</v>
      </c>
      <c r="H186" s="81" t="s">
        <v>951</v>
      </c>
      <c r="I186" s="55" t="str">
        <f t="shared" si="1"/>
        <v>2 </v>
      </c>
      <c r="J186" s="55" t="s">
        <v>866</v>
      </c>
    </row>
    <row r="187" ht="15.75" customHeight="1">
      <c r="A187" s="131" t="s">
        <v>2572</v>
      </c>
      <c r="B187" s="55" t="s">
        <v>2573</v>
      </c>
      <c r="C187" s="56" t="s">
        <v>2418</v>
      </c>
      <c r="D187" s="130">
        <v>0.7708333333333334</v>
      </c>
      <c r="E187" s="130">
        <v>0.8125</v>
      </c>
      <c r="F187" s="93" t="s">
        <v>2574</v>
      </c>
      <c r="G187" s="83" t="s">
        <v>2575</v>
      </c>
      <c r="H187" s="81" t="s">
        <v>888</v>
      </c>
      <c r="I187" s="55" t="str">
        <f t="shared" si="1"/>
        <v>1 </v>
      </c>
      <c r="J187" s="55" t="s">
        <v>866</v>
      </c>
    </row>
    <row r="188" ht="15.75" customHeight="1">
      <c r="A188" s="131" t="s">
        <v>2572</v>
      </c>
      <c r="B188" s="55" t="s">
        <v>2576</v>
      </c>
      <c r="C188" s="56" t="s">
        <v>2418</v>
      </c>
      <c r="D188" s="130">
        <v>0.7708333333333334</v>
      </c>
      <c r="E188" s="130">
        <v>0.8125</v>
      </c>
      <c r="F188" s="93" t="s">
        <v>2577</v>
      </c>
      <c r="G188" s="83" t="s">
        <v>2575</v>
      </c>
      <c r="H188" s="81" t="s">
        <v>888</v>
      </c>
      <c r="I188" s="55" t="str">
        <f t="shared" si="1"/>
        <v>1 </v>
      </c>
      <c r="J188" s="55" t="s">
        <v>853</v>
      </c>
    </row>
    <row r="189" ht="15.75" customHeight="1">
      <c r="A189" s="131" t="s">
        <v>2572</v>
      </c>
      <c r="B189" s="55" t="s">
        <v>2578</v>
      </c>
      <c r="C189" s="56" t="s">
        <v>2418</v>
      </c>
      <c r="D189" s="130">
        <v>0.7708333333333334</v>
      </c>
      <c r="E189" s="130">
        <v>0.8333333333333334</v>
      </c>
      <c r="F189" s="93" t="s">
        <v>2579</v>
      </c>
      <c r="G189" s="83" t="s">
        <v>2580</v>
      </c>
      <c r="H189" s="81" t="s">
        <v>994</v>
      </c>
      <c r="I189" s="55" t="str">
        <f t="shared" si="1"/>
        <v>3 </v>
      </c>
      <c r="J189" s="55" t="s">
        <v>866</v>
      </c>
    </row>
    <row r="190" ht="15.75" customHeight="1">
      <c r="A190" s="131" t="s">
        <v>2572</v>
      </c>
      <c r="B190" s="55" t="s">
        <v>2581</v>
      </c>
      <c r="C190" s="56" t="s">
        <v>2418</v>
      </c>
      <c r="D190" s="130">
        <v>0.7708333333333334</v>
      </c>
      <c r="E190" s="130">
        <v>0.8333333333333334</v>
      </c>
      <c r="F190" s="93" t="s">
        <v>2582</v>
      </c>
      <c r="G190" s="83" t="s">
        <v>2580</v>
      </c>
      <c r="H190" s="81" t="s">
        <v>951</v>
      </c>
      <c r="I190" s="55" t="str">
        <f t="shared" si="1"/>
        <v>2 </v>
      </c>
      <c r="J190" s="55" t="s">
        <v>853</v>
      </c>
    </row>
    <row r="191" ht="15.75" customHeight="1">
      <c r="A191" s="131" t="s">
        <v>2572</v>
      </c>
      <c r="B191" s="55" t="s">
        <v>2583</v>
      </c>
      <c r="C191" s="56" t="s">
        <v>2418</v>
      </c>
      <c r="D191" s="130">
        <v>0.6041666666666666</v>
      </c>
      <c r="E191" s="130">
        <v>0.6875</v>
      </c>
      <c r="F191" s="93" t="s">
        <v>2584</v>
      </c>
      <c r="G191" s="83" t="s">
        <v>2585</v>
      </c>
      <c r="H191" s="81" t="s">
        <v>903</v>
      </c>
      <c r="I191" s="55" t="str">
        <f t="shared" si="1"/>
        <v>6 </v>
      </c>
      <c r="J191" s="55" t="s">
        <v>853</v>
      </c>
    </row>
    <row r="192" ht="15.75" customHeight="1">
      <c r="A192" s="131" t="s">
        <v>2572</v>
      </c>
      <c r="B192" s="55" t="s">
        <v>2586</v>
      </c>
      <c r="C192" s="56" t="s">
        <v>108</v>
      </c>
      <c r="D192" s="130">
        <v>0.4791666666666667</v>
      </c>
      <c r="E192" s="130">
        <v>0.5104166666666666</v>
      </c>
      <c r="F192" s="93" t="s">
        <v>2577</v>
      </c>
      <c r="G192" s="83" t="s">
        <v>2587</v>
      </c>
      <c r="H192" s="81" t="s">
        <v>976</v>
      </c>
      <c r="I192" s="55" t="str">
        <f t="shared" si="1"/>
        <v>9 </v>
      </c>
      <c r="J192" s="55" t="s">
        <v>853</v>
      </c>
    </row>
    <row r="193" ht="15.75" customHeight="1">
      <c r="A193" s="131" t="s">
        <v>2588</v>
      </c>
      <c r="B193" s="55" t="s">
        <v>2589</v>
      </c>
      <c r="C193" s="56" t="s">
        <v>2256</v>
      </c>
      <c r="D193" s="130">
        <v>0.7083333333333334</v>
      </c>
      <c r="E193" s="130">
        <v>0.7291666666666666</v>
      </c>
      <c r="F193" s="93" t="s">
        <v>2590</v>
      </c>
      <c r="G193" s="83" t="s">
        <v>2591</v>
      </c>
      <c r="H193" s="81" t="s">
        <v>371</v>
      </c>
      <c r="I193" s="55" t="str">
        <f t="shared" si="1"/>
        <v>Closed</v>
      </c>
      <c r="J193" s="55" t="s">
        <v>1009</v>
      </c>
    </row>
    <row r="194" ht="15.75" customHeight="1">
      <c r="A194" s="131" t="s">
        <v>2588</v>
      </c>
      <c r="B194" s="55" t="s">
        <v>2592</v>
      </c>
      <c r="C194" s="56" t="s">
        <v>2593</v>
      </c>
      <c r="D194" s="130">
        <v>0.6041666666666666</v>
      </c>
      <c r="E194" s="130">
        <v>0.6458333333333334</v>
      </c>
      <c r="F194" s="93" t="s">
        <v>2574</v>
      </c>
      <c r="G194" s="83" t="s">
        <v>2594</v>
      </c>
      <c r="H194" s="81" t="s">
        <v>869</v>
      </c>
      <c r="I194" s="55" t="str">
        <f t="shared" si="1"/>
        <v>5 </v>
      </c>
      <c r="J194" s="55" t="s">
        <v>866</v>
      </c>
    </row>
    <row r="195" ht="15.75" customHeight="1">
      <c r="A195" s="131" t="s">
        <v>2588</v>
      </c>
      <c r="B195" s="55" t="s">
        <v>2595</v>
      </c>
      <c r="C195" s="56" t="s">
        <v>2593</v>
      </c>
      <c r="D195" s="130">
        <v>0.6041666666666666</v>
      </c>
      <c r="E195" s="130">
        <v>0.6458333333333334</v>
      </c>
      <c r="F195" s="93" t="s">
        <v>2577</v>
      </c>
      <c r="G195" s="83" t="s">
        <v>2594</v>
      </c>
      <c r="H195" s="81" t="s">
        <v>869</v>
      </c>
      <c r="I195" s="55" t="str">
        <f t="shared" si="1"/>
        <v>5 </v>
      </c>
      <c r="J195" s="55" t="s">
        <v>853</v>
      </c>
    </row>
    <row r="196" ht="15.75" customHeight="1">
      <c r="A196" s="131" t="s">
        <v>2596</v>
      </c>
      <c r="B196" s="55" t="s">
        <v>2597</v>
      </c>
      <c r="C196" s="56" t="s">
        <v>2598</v>
      </c>
      <c r="D196" s="130">
        <v>0.6875</v>
      </c>
      <c r="E196" s="130">
        <v>0.7083333333333334</v>
      </c>
      <c r="F196" s="93" t="s">
        <v>2599</v>
      </c>
      <c r="G196" s="83" t="s">
        <v>2600</v>
      </c>
      <c r="H196" s="81" t="s">
        <v>888</v>
      </c>
      <c r="I196" s="55" t="str">
        <f t="shared" si="1"/>
        <v>1 </v>
      </c>
      <c r="J196" s="55" t="s">
        <v>803</v>
      </c>
    </row>
    <row r="197" ht="15.75" customHeight="1">
      <c r="A197" s="131" t="s">
        <v>2596</v>
      </c>
      <c r="B197" s="55" t="s">
        <v>2601</v>
      </c>
      <c r="C197" s="56" t="s">
        <v>2598</v>
      </c>
      <c r="D197" s="130">
        <v>0.7083333333333334</v>
      </c>
      <c r="E197" s="130">
        <v>0.7291666666666666</v>
      </c>
      <c r="F197" s="93" t="s">
        <v>2599</v>
      </c>
      <c r="G197" s="83" t="s">
        <v>2602</v>
      </c>
      <c r="H197" s="81" t="s">
        <v>994</v>
      </c>
      <c r="I197" s="55" t="str">
        <f t="shared" si="1"/>
        <v>3 </v>
      </c>
      <c r="J197" s="55" t="s">
        <v>803</v>
      </c>
    </row>
    <row r="198" ht="15.75" customHeight="1">
      <c r="A198" s="131" t="s">
        <v>2596</v>
      </c>
      <c r="B198" s="55" t="s">
        <v>2603</v>
      </c>
      <c r="C198" s="56" t="s">
        <v>2598</v>
      </c>
      <c r="D198" s="130">
        <v>0.78125</v>
      </c>
      <c r="E198" s="130">
        <v>0.8020833333333334</v>
      </c>
      <c r="F198" s="93" t="s">
        <v>2599</v>
      </c>
      <c r="G198" s="83" t="s">
        <v>2604</v>
      </c>
      <c r="H198" s="81" t="s">
        <v>888</v>
      </c>
      <c r="I198" s="55" t="str">
        <f t="shared" si="1"/>
        <v>1 </v>
      </c>
      <c r="J198" s="55" t="s">
        <v>803</v>
      </c>
    </row>
    <row r="199" ht="15.75" customHeight="1">
      <c r="A199" s="131" t="s">
        <v>2596</v>
      </c>
      <c r="B199" s="55" t="s">
        <v>2605</v>
      </c>
      <c r="C199" s="56" t="s">
        <v>2598</v>
      </c>
      <c r="D199" s="130">
        <v>0.6770833333333334</v>
      </c>
      <c r="E199" s="130">
        <v>0.7083333333333334</v>
      </c>
      <c r="F199" s="93" t="s">
        <v>2599</v>
      </c>
      <c r="G199" s="83" t="s">
        <v>2606</v>
      </c>
      <c r="H199" s="81" t="s">
        <v>871</v>
      </c>
      <c r="I199" s="55" t="str">
        <f t="shared" si="1"/>
        <v>4 </v>
      </c>
      <c r="J199" s="55" t="s">
        <v>803</v>
      </c>
    </row>
    <row r="200" ht="15.75" customHeight="1">
      <c r="A200" s="131" t="s">
        <v>2596</v>
      </c>
      <c r="B200" s="55" t="s">
        <v>2607</v>
      </c>
      <c r="C200" s="56" t="s">
        <v>2598</v>
      </c>
      <c r="D200" s="130">
        <v>0.6875</v>
      </c>
      <c r="E200" s="130">
        <v>0.71875</v>
      </c>
      <c r="F200" s="93" t="s">
        <v>2599</v>
      </c>
      <c r="G200" s="83" t="s">
        <v>2608</v>
      </c>
      <c r="H200" s="81" t="s">
        <v>903</v>
      </c>
      <c r="I200" s="55" t="str">
        <f t="shared" si="1"/>
        <v>6 </v>
      </c>
      <c r="J200" s="55" t="s">
        <v>803</v>
      </c>
    </row>
    <row r="201" ht="15.75" customHeight="1">
      <c r="A201" s="131" t="s">
        <v>2596</v>
      </c>
      <c r="B201" s="55" t="s">
        <v>2609</v>
      </c>
      <c r="C201" s="56" t="s">
        <v>2598</v>
      </c>
      <c r="D201" s="130">
        <v>0.75</v>
      </c>
      <c r="E201" s="130">
        <v>0.78125</v>
      </c>
      <c r="F201" s="93" t="s">
        <v>2599</v>
      </c>
      <c r="G201" s="83" t="s">
        <v>2610</v>
      </c>
      <c r="H201" s="81" t="s">
        <v>869</v>
      </c>
      <c r="I201" s="55" t="str">
        <f t="shared" si="1"/>
        <v>5 </v>
      </c>
      <c r="J201" s="55" t="s">
        <v>803</v>
      </c>
    </row>
    <row r="202" ht="15.75" customHeight="1">
      <c r="A202" s="131" t="s">
        <v>2596</v>
      </c>
      <c r="B202" s="55" t="s">
        <v>2611</v>
      </c>
      <c r="C202" s="56" t="s">
        <v>2612</v>
      </c>
      <c r="D202" s="130">
        <v>0.6666666666666666</v>
      </c>
      <c r="E202" s="130">
        <v>0.7083333333333334</v>
      </c>
      <c r="F202" s="93" t="s">
        <v>2599</v>
      </c>
      <c r="G202" s="83" t="s">
        <v>2613</v>
      </c>
      <c r="H202" s="81" t="s">
        <v>994</v>
      </c>
      <c r="I202" s="55" t="str">
        <f t="shared" si="1"/>
        <v>3 </v>
      </c>
      <c r="J202" s="55" t="s">
        <v>803</v>
      </c>
    </row>
    <row r="203" ht="15.75" customHeight="1">
      <c r="A203" s="131" t="s">
        <v>2596</v>
      </c>
      <c r="B203" s="55" t="s">
        <v>2614</v>
      </c>
      <c r="C203" s="56" t="s">
        <v>2612</v>
      </c>
      <c r="D203" s="130">
        <v>0.7291666666666666</v>
      </c>
      <c r="E203" s="130">
        <v>0.7708333333333334</v>
      </c>
      <c r="F203" s="93" t="s">
        <v>2599</v>
      </c>
      <c r="G203" s="83" t="s">
        <v>2615</v>
      </c>
      <c r="H203" s="81" t="s">
        <v>888</v>
      </c>
      <c r="I203" s="55" t="str">
        <f t="shared" si="1"/>
        <v>1 </v>
      </c>
      <c r="J203" s="55" t="s">
        <v>803</v>
      </c>
    </row>
    <row r="204" ht="15.75" customHeight="1">
      <c r="A204" s="131" t="s">
        <v>2596</v>
      </c>
      <c r="B204" s="55" t="s">
        <v>2616</v>
      </c>
      <c r="C204" s="56" t="s">
        <v>2617</v>
      </c>
      <c r="D204" s="130">
        <v>0.6458333333333334</v>
      </c>
      <c r="E204" s="130">
        <v>0.6875</v>
      </c>
      <c r="F204" s="93" t="s">
        <v>2599</v>
      </c>
      <c r="G204" s="83" t="s">
        <v>2618</v>
      </c>
      <c r="H204" s="81" t="s">
        <v>994</v>
      </c>
      <c r="I204" s="55" t="str">
        <f t="shared" si="1"/>
        <v>3 </v>
      </c>
      <c r="J204" s="55" t="s">
        <v>803</v>
      </c>
    </row>
    <row r="205" ht="15.75" customHeight="1">
      <c r="A205" s="131" t="s">
        <v>2619</v>
      </c>
      <c r="B205" s="55" t="s">
        <v>2620</v>
      </c>
      <c r="C205" s="56" t="s">
        <v>2621</v>
      </c>
      <c r="D205" s="130">
        <v>0.7083333333333334</v>
      </c>
      <c r="E205" s="130">
        <v>0.7291666666666666</v>
      </c>
      <c r="F205" s="93" t="s">
        <v>2599</v>
      </c>
      <c r="G205" s="83" t="s">
        <v>2622</v>
      </c>
      <c r="H205" s="81" t="s">
        <v>871</v>
      </c>
      <c r="I205" s="55" t="str">
        <f t="shared" si="1"/>
        <v>4 </v>
      </c>
      <c r="J205" s="55" t="s">
        <v>803</v>
      </c>
    </row>
    <row r="206" ht="15.75" customHeight="1">
      <c r="A206" s="131" t="s">
        <v>2619</v>
      </c>
      <c r="B206" s="55" t="s">
        <v>2623</v>
      </c>
      <c r="C206" s="56" t="s">
        <v>2624</v>
      </c>
      <c r="D206" s="130">
        <v>0.7083333333333334</v>
      </c>
      <c r="E206" s="130">
        <v>0.7291666666666666</v>
      </c>
      <c r="F206" s="93" t="s">
        <v>2599</v>
      </c>
      <c r="G206" s="83" t="s">
        <v>2625</v>
      </c>
      <c r="H206" s="81" t="s">
        <v>1080</v>
      </c>
      <c r="I206" s="55" t="str">
        <f t="shared" si="1"/>
        <v>8 </v>
      </c>
      <c r="J206" s="55" t="s">
        <v>803</v>
      </c>
    </row>
    <row r="207" ht="15.75" customHeight="1">
      <c r="A207" s="131" t="s">
        <v>2619</v>
      </c>
      <c r="B207" s="55" t="s">
        <v>2626</v>
      </c>
      <c r="C207" s="56" t="s">
        <v>2493</v>
      </c>
      <c r="D207" s="130">
        <v>0.6875</v>
      </c>
      <c r="E207" s="130">
        <v>0.7083333333333334</v>
      </c>
      <c r="F207" s="93" t="s">
        <v>2627</v>
      </c>
      <c r="G207" s="83" t="s">
        <v>2628</v>
      </c>
      <c r="H207" s="81" t="s">
        <v>871</v>
      </c>
      <c r="I207" s="55" t="str">
        <f t="shared" si="1"/>
        <v>4 </v>
      </c>
      <c r="J207" s="55" t="s">
        <v>803</v>
      </c>
    </row>
    <row r="208" ht="15.75" customHeight="1">
      <c r="A208" s="131" t="s">
        <v>2619</v>
      </c>
      <c r="B208" s="55" t="s">
        <v>2629</v>
      </c>
      <c r="C208" s="56" t="s">
        <v>2493</v>
      </c>
      <c r="D208" s="130">
        <v>0.4375</v>
      </c>
      <c r="E208" s="130">
        <v>0.4583333333333333</v>
      </c>
      <c r="F208" s="93" t="s">
        <v>2599</v>
      </c>
      <c r="G208" s="83" t="s">
        <v>2630</v>
      </c>
      <c r="H208" s="81" t="s">
        <v>951</v>
      </c>
      <c r="I208" s="55" t="str">
        <f t="shared" si="1"/>
        <v>2 </v>
      </c>
      <c r="J208" s="55" t="s">
        <v>803</v>
      </c>
    </row>
    <row r="209" ht="15.75" customHeight="1">
      <c r="A209" s="131" t="s">
        <v>2619</v>
      </c>
      <c r="B209" s="55" t="s">
        <v>2631</v>
      </c>
      <c r="C209" s="56" t="s">
        <v>2493</v>
      </c>
      <c r="D209" s="130">
        <v>0.3958333333333333</v>
      </c>
      <c r="E209" s="130">
        <v>0.4166666666666667</v>
      </c>
      <c r="F209" s="93" t="s">
        <v>2599</v>
      </c>
      <c r="G209" s="83" t="s">
        <v>2632</v>
      </c>
      <c r="H209" s="81" t="s">
        <v>888</v>
      </c>
      <c r="I209" s="55" t="str">
        <f t="shared" si="1"/>
        <v>1 </v>
      </c>
      <c r="J209" s="55" t="s">
        <v>803</v>
      </c>
    </row>
    <row r="210" ht="15.75" customHeight="1">
      <c r="A210" s="131" t="s">
        <v>2619</v>
      </c>
      <c r="B210" s="55" t="s">
        <v>2633</v>
      </c>
      <c r="C210" s="56" t="s">
        <v>2493</v>
      </c>
      <c r="D210" s="130">
        <v>0.7083333333333334</v>
      </c>
      <c r="E210" s="130">
        <v>0.7291666666666666</v>
      </c>
      <c r="F210" s="93" t="s">
        <v>2599</v>
      </c>
      <c r="G210" s="83" t="s">
        <v>2634</v>
      </c>
      <c r="H210" s="81" t="s">
        <v>888</v>
      </c>
      <c r="I210" s="55" t="str">
        <f t="shared" si="1"/>
        <v>1 </v>
      </c>
      <c r="J210" s="55" t="s">
        <v>803</v>
      </c>
    </row>
    <row r="211" ht="15.75" customHeight="1">
      <c r="A211" s="131" t="s">
        <v>2635</v>
      </c>
      <c r="B211" s="55" t="s">
        <v>2636</v>
      </c>
      <c r="C211" s="56" t="s">
        <v>222</v>
      </c>
      <c r="D211" s="130">
        <v>0.375</v>
      </c>
      <c r="E211" s="130">
        <v>0.40625</v>
      </c>
      <c r="F211" s="93" t="s">
        <v>2637</v>
      </c>
      <c r="G211" s="83" t="s">
        <v>2638</v>
      </c>
      <c r="H211" s="81" t="s">
        <v>869</v>
      </c>
      <c r="I211" s="55" t="str">
        <f t="shared" si="1"/>
        <v>5 </v>
      </c>
      <c r="J211" s="55" t="s">
        <v>803</v>
      </c>
    </row>
    <row r="212" ht="15.75" customHeight="1">
      <c r="A212" s="131" t="s">
        <v>2635</v>
      </c>
      <c r="B212" s="55" t="s">
        <v>2639</v>
      </c>
      <c r="C212" s="56" t="s">
        <v>222</v>
      </c>
      <c r="D212" s="130">
        <v>0.6979166666666666</v>
      </c>
      <c r="E212" s="130">
        <v>0.7291666666666666</v>
      </c>
      <c r="F212" s="93" t="s">
        <v>2637</v>
      </c>
      <c r="G212" s="83" t="s">
        <v>2638</v>
      </c>
      <c r="H212" s="81" t="s">
        <v>994</v>
      </c>
      <c r="I212" s="55" t="str">
        <f t="shared" si="1"/>
        <v>3 </v>
      </c>
      <c r="J212" s="55" t="s">
        <v>803</v>
      </c>
    </row>
    <row r="213" ht="15.75" customHeight="1">
      <c r="A213" s="131" t="s">
        <v>2635</v>
      </c>
      <c r="B213" s="55" t="s">
        <v>2640</v>
      </c>
      <c r="C213" s="56" t="s">
        <v>222</v>
      </c>
      <c r="D213" s="130">
        <v>0.46875</v>
      </c>
      <c r="E213" s="130">
        <v>0.5</v>
      </c>
      <c r="F213" s="93" t="s">
        <v>2637</v>
      </c>
      <c r="G213" s="83" t="s">
        <v>2641</v>
      </c>
      <c r="H213" s="81" t="s">
        <v>871</v>
      </c>
      <c r="I213" s="55" t="str">
        <f t="shared" si="1"/>
        <v>4 </v>
      </c>
      <c r="J213" s="55" t="s">
        <v>803</v>
      </c>
    </row>
    <row r="214" ht="15.75" customHeight="1">
      <c r="A214" s="131" t="s">
        <v>2635</v>
      </c>
      <c r="B214" s="55" t="s">
        <v>2642</v>
      </c>
      <c r="C214" s="56" t="s">
        <v>222</v>
      </c>
      <c r="D214" s="130">
        <v>0.46875</v>
      </c>
      <c r="E214" s="130">
        <v>0.5</v>
      </c>
      <c r="F214" s="93" t="s">
        <v>2643</v>
      </c>
      <c r="G214" s="83" t="s">
        <v>2641</v>
      </c>
      <c r="H214" s="81" t="s">
        <v>869</v>
      </c>
      <c r="I214" s="55" t="str">
        <f t="shared" si="1"/>
        <v>5 </v>
      </c>
      <c r="J214" s="55" t="s">
        <v>1009</v>
      </c>
    </row>
    <row r="215" ht="15.75" customHeight="1">
      <c r="A215" s="131" t="s">
        <v>2635</v>
      </c>
      <c r="B215" s="55" t="s">
        <v>2644</v>
      </c>
      <c r="C215" s="56" t="s">
        <v>222</v>
      </c>
      <c r="D215" s="130">
        <v>0.7708333333333334</v>
      </c>
      <c r="E215" s="130">
        <v>0.8020833333333334</v>
      </c>
      <c r="F215" s="93" t="s">
        <v>2637</v>
      </c>
      <c r="G215" s="83" t="s">
        <v>2645</v>
      </c>
      <c r="H215" s="81" t="s">
        <v>951</v>
      </c>
      <c r="I215" s="55" t="str">
        <f t="shared" si="1"/>
        <v>2 </v>
      </c>
      <c r="J215" s="55" t="s">
        <v>803</v>
      </c>
    </row>
    <row r="216" ht="15.75" customHeight="1">
      <c r="A216" s="131" t="s">
        <v>2635</v>
      </c>
      <c r="B216" s="55" t="s">
        <v>2646</v>
      </c>
      <c r="C216" s="56" t="s">
        <v>222</v>
      </c>
      <c r="D216" s="130">
        <v>0.5416666666666666</v>
      </c>
      <c r="E216" s="130">
        <v>0.5833333333333334</v>
      </c>
      <c r="F216" s="93" t="s">
        <v>2643</v>
      </c>
      <c r="G216" s="83" t="s">
        <v>2647</v>
      </c>
      <c r="H216" s="81" t="s">
        <v>994</v>
      </c>
      <c r="I216" s="55" t="str">
        <f t="shared" si="1"/>
        <v>3 </v>
      </c>
      <c r="J216" s="55" t="s">
        <v>1009</v>
      </c>
    </row>
    <row r="217" ht="15.75" customHeight="1">
      <c r="A217" s="131" t="s">
        <v>2635</v>
      </c>
      <c r="B217" s="55" t="s">
        <v>2648</v>
      </c>
      <c r="C217" s="56" t="s">
        <v>2331</v>
      </c>
      <c r="D217" s="130">
        <v>0.4791666666666667</v>
      </c>
      <c r="E217" s="130">
        <v>0.5208333333333334</v>
      </c>
      <c r="F217" s="93" t="s">
        <v>2649</v>
      </c>
      <c r="G217" s="83" t="s">
        <v>2650</v>
      </c>
      <c r="H217" s="81" t="s">
        <v>976</v>
      </c>
      <c r="I217" s="55" t="str">
        <f t="shared" si="1"/>
        <v>9 </v>
      </c>
      <c r="J217" s="55" t="s">
        <v>803</v>
      </c>
    </row>
    <row r="218" ht="15.75" customHeight="1">
      <c r="A218" s="131" t="s">
        <v>2635</v>
      </c>
      <c r="B218" s="55" t="s">
        <v>2651</v>
      </c>
      <c r="C218" s="56" t="s">
        <v>2652</v>
      </c>
      <c r="D218" s="130">
        <v>0.7291666666666666</v>
      </c>
      <c r="E218" s="130">
        <v>0.7708333333333334</v>
      </c>
      <c r="F218" s="93" t="s">
        <v>2649</v>
      </c>
      <c r="G218" s="83" t="s">
        <v>2653</v>
      </c>
      <c r="H218" s="81" t="s">
        <v>968</v>
      </c>
      <c r="I218" s="55" t="str">
        <f t="shared" si="1"/>
        <v>7 </v>
      </c>
      <c r="J218" s="55" t="s">
        <v>803</v>
      </c>
    </row>
    <row r="219" ht="15.75" customHeight="1">
      <c r="A219" s="131" t="s">
        <v>2635</v>
      </c>
      <c r="B219" s="55" t="s">
        <v>2654</v>
      </c>
      <c r="C219" s="56" t="s">
        <v>2655</v>
      </c>
      <c r="D219" s="130">
        <v>0.7708333333333334</v>
      </c>
      <c r="E219" s="130">
        <v>0.8125</v>
      </c>
      <c r="F219" s="93" t="s">
        <v>2649</v>
      </c>
      <c r="G219" s="83" t="s">
        <v>2653</v>
      </c>
      <c r="H219" s="81" t="s">
        <v>1080</v>
      </c>
      <c r="I219" s="55" t="str">
        <f t="shared" si="1"/>
        <v>8 </v>
      </c>
      <c r="J219" s="55" t="s">
        <v>803</v>
      </c>
    </row>
    <row r="220" ht="15.75" customHeight="1">
      <c r="A220" s="131" t="s">
        <v>2635</v>
      </c>
      <c r="B220" s="55" t="s">
        <v>2656</v>
      </c>
      <c r="C220" s="56" t="s">
        <v>143</v>
      </c>
      <c r="D220" s="130">
        <v>0.7291666666666666</v>
      </c>
      <c r="E220" s="130">
        <v>0.7708333333333334</v>
      </c>
      <c r="F220" s="93" t="s">
        <v>2649</v>
      </c>
      <c r="G220" s="83" t="s">
        <v>2653</v>
      </c>
      <c r="H220" s="81" t="s">
        <v>431</v>
      </c>
      <c r="I220" s="55" t="str">
        <f t="shared" si="1"/>
        <v>FULL</v>
      </c>
      <c r="J220" s="55" t="s">
        <v>803</v>
      </c>
    </row>
    <row r="221" ht="15.75" customHeight="1">
      <c r="A221" s="131" t="s">
        <v>2635</v>
      </c>
      <c r="B221" s="55" t="s">
        <v>2657</v>
      </c>
      <c r="C221" s="56" t="s">
        <v>283</v>
      </c>
      <c r="D221" s="130">
        <v>0.75</v>
      </c>
      <c r="E221" s="130">
        <v>0.78125</v>
      </c>
      <c r="F221" s="93" t="s">
        <v>2658</v>
      </c>
      <c r="G221" s="83" t="s">
        <v>2638</v>
      </c>
      <c r="H221" s="81" t="s">
        <v>888</v>
      </c>
      <c r="I221" s="55" t="str">
        <f t="shared" si="1"/>
        <v>1 </v>
      </c>
      <c r="J221" s="55" t="s">
        <v>1009</v>
      </c>
    </row>
    <row r="222" ht="15.75" customHeight="1">
      <c r="A222" s="131" t="s">
        <v>2635</v>
      </c>
      <c r="B222" s="55" t="s">
        <v>2659</v>
      </c>
      <c r="C222" s="56" t="s">
        <v>283</v>
      </c>
      <c r="D222" s="130">
        <v>0.7916666666666666</v>
      </c>
      <c r="E222" s="130">
        <v>0.8229166666666666</v>
      </c>
      <c r="F222" s="93" t="s">
        <v>2660</v>
      </c>
      <c r="G222" s="83" t="s">
        <v>2661</v>
      </c>
      <c r="H222" s="81" t="s">
        <v>371</v>
      </c>
      <c r="I222" s="55" t="str">
        <f t="shared" si="1"/>
        <v>Closed</v>
      </c>
      <c r="J222" s="55" t="s">
        <v>803</v>
      </c>
    </row>
    <row r="223" ht="15.75" customHeight="1">
      <c r="A223" s="131" t="s">
        <v>2635</v>
      </c>
      <c r="B223" s="55" t="s">
        <v>2662</v>
      </c>
      <c r="C223" s="56" t="s">
        <v>283</v>
      </c>
      <c r="D223" s="130">
        <v>0.7395833333333334</v>
      </c>
      <c r="E223" s="130">
        <v>0.7708333333333334</v>
      </c>
      <c r="F223" s="93" t="s">
        <v>2660</v>
      </c>
      <c r="G223" s="83" t="s">
        <v>2645</v>
      </c>
      <c r="H223" s="81" t="s">
        <v>371</v>
      </c>
      <c r="I223" s="55" t="str">
        <f t="shared" si="1"/>
        <v>Closed</v>
      </c>
      <c r="J223" s="55" t="s">
        <v>803</v>
      </c>
    </row>
    <row r="224" ht="15.75" customHeight="1">
      <c r="A224" s="131" t="s">
        <v>2663</v>
      </c>
      <c r="B224" s="55" t="s">
        <v>2664</v>
      </c>
      <c r="C224" s="56" t="s">
        <v>222</v>
      </c>
      <c r="D224" s="130">
        <v>0.7916666666666666</v>
      </c>
      <c r="E224" s="130">
        <v>0.8125</v>
      </c>
      <c r="F224" s="93" t="s">
        <v>2665</v>
      </c>
      <c r="G224" s="83" t="s">
        <v>2666</v>
      </c>
      <c r="H224" s="81" t="s">
        <v>888</v>
      </c>
      <c r="I224" s="55" t="str">
        <f t="shared" si="1"/>
        <v>1 </v>
      </c>
      <c r="J224" s="55" t="s">
        <v>803</v>
      </c>
    </row>
    <row r="225" ht="15.75" customHeight="1">
      <c r="A225" s="131" t="s">
        <v>2663</v>
      </c>
      <c r="B225" s="55" t="s">
        <v>2667</v>
      </c>
      <c r="C225" s="56" t="s">
        <v>222</v>
      </c>
      <c r="D225" s="130">
        <v>0.75</v>
      </c>
      <c r="E225" s="130">
        <v>0.7708333333333334</v>
      </c>
      <c r="F225" s="93" t="s">
        <v>2665</v>
      </c>
      <c r="G225" s="83" t="s">
        <v>2668</v>
      </c>
      <c r="H225" s="81" t="s">
        <v>994</v>
      </c>
      <c r="I225" s="55" t="str">
        <f t="shared" si="1"/>
        <v>3 </v>
      </c>
      <c r="J225" s="55" t="s">
        <v>803</v>
      </c>
    </row>
    <row r="226" ht="15.75" customHeight="1">
      <c r="A226" s="131" t="s">
        <v>2663</v>
      </c>
      <c r="B226" s="55" t="s">
        <v>2669</v>
      </c>
      <c r="C226" s="56" t="s">
        <v>222</v>
      </c>
      <c r="D226" s="130">
        <v>0.7604166666666666</v>
      </c>
      <c r="E226" s="130">
        <v>0.78125</v>
      </c>
      <c r="F226" s="93" t="s">
        <v>2670</v>
      </c>
      <c r="G226" s="83" t="s">
        <v>2671</v>
      </c>
      <c r="H226" s="81" t="s">
        <v>869</v>
      </c>
      <c r="I226" s="55" t="str">
        <f t="shared" si="1"/>
        <v>5 </v>
      </c>
      <c r="J226" s="55" t="s">
        <v>1009</v>
      </c>
    </row>
    <row r="227" ht="15.75" customHeight="1">
      <c r="A227" s="131" t="s">
        <v>2663</v>
      </c>
      <c r="B227" s="55" t="s">
        <v>2672</v>
      </c>
      <c r="C227" s="56" t="s">
        <v>2493</v>
      </c>
      <c r="D227" s="130">
        <v>0.78125</v>
      </c>
      <c r="E227" s="130">
        <v>0.8020833333333334</v>
      </c>
      <c r="F227" s="93" t="s">
        <v>2673</v>
      </c>
      <c r="G227" s="83" t="s">
        <v>2674</v>
      </c>
      <c r="H227" s="81" t="s">
        <v>888</v>
      </c>
      <c r="I227" s="55" t="str">
        <f t="shared" si="1"/>
        <v>1 </v>
      </c>
      <c r="J227" s="55" t="s">
        <v>803</v>
      </c>
    </row>
    <row r="228" ht="15.75" customHeight="1">
      <c r="A228" s="131" t="s">
        <v>2663</v>
      </c>
      <c r="B228" s="55" t="s">
        <v>2675</v>
      </c>
      <c r="C228" s="56" t="s">
        <v>2493</v>
      </c>
      <c r="D228" s="130">
        <v>0.6770833333333334</v>
      </c>
      <c r="E228" s="130">
        <v>0.6979166666666666</v>
      </c>
      <c r="F228" s="93" t="s">
        <v>2673</v>
      </c>
      <c r="G228" s="83" t="s">
        <v>2676</v>
      </c>
      <c r="H228" s="81" t="s">
        <v>888</v>
      </c>
      <c r="I228" s="55" t="str">
        <f t="shared" si="1"/>
        <v>1 </v>
      </c>
      <c r="J228" s="55" t="s">
        <v>803</v>
      </c>
    </row>
    <row r="229" ht="15.75" customHeight="1">
      <c r="A229" s="131" t="s">
        <v>2663</v>
      </c>
      <c r="B229" s="55" t="s">
        <v>2677</v>
      </c>
      <c r="C229" s="56" t="s">
        <v>2493</v>
      </c>
      <c r="D229" s="130">
        <v>0.375</v>
      </c>
      <c r="E229" s="130">
        <v>0.3958333333333333</v>
      </c>
      <c r="F229" s="93" t="s">
        <v>2673</v>
      </c>
      <c r="G229" s="83" t="s">
        <v>2674</v>
      </c>
      <c r="H229" s="81" t="s">
        <v>888</v>
      </c>
      <c r="I229" s="55" t="str">
        <f t="shared" si="1"/>
        <v>1 </v>
      </c>
      <c r="J229" s="55" t="s">
        <v>803</v>
      </c>
    </row>
    <row r="230" ht="15.75" customHeight="1">
      <c r="A230" s="131" t="s">
        <v>2663</v>
      </c>
      <c r="B230" s="55" t="s">
        <v>2678</v>
      </c>
      <c r="C230" s="56" t="s">
        <v>2493</v>
      </c>
      <c r="D230" s="130">
        <v>0.8020833333333334</v>
      </c>
      <c r="E230" s="130">
        <v>0.8229166666666666</v>
      </c>
      <c r="F230" s="93" t="s">
        <v>2679</v>
      </c>
      <c r="G230" s="83" t="s">
        <v>2680</v>
      </c>
      <c r="H230" s="81" t="s">
        <v>888</v>
      </c>
      <c r="I230" s="55" t="str">
        <f t="shared" si="1"/>
        <v>1 </v>
      </c>
      <c r="J230" s="55" t="s">
        <v>1009</v>
      </c>
    </row>
    <row r="231" ht="15.75" customHeight="1">
      <c r="A231" s="131" t="s">
        <v>2663</v>
      </c>
      <c r="B231" s="55" t="s">
        <v>2681</v>
      </c>
      <c r="C231" s="56" t="s">
        <v>2682</v>
      </c>
      <c r="D231" s="130">
        <v>0.6979166666666666</v>
      </c>
      <c r="E231" s="130">
        <v>0.71875</v>
      </c>
      <c r="F231" s="93" t="s">
        <v>2679</v>
      </c>
      <c r="G231" s="83" t="s">
        <v>2683</v>
      </c>
      <c r="H231" s="81" t="s">
        <v>888</v>
      </c>
      <c r="I231" s="55" t="str">
        <f t="shared" si="1"/>
        <v>1 </v>
      </c>
      <c r="J231" s="55" t="s">
        <v>1009</v>
      </c>
    </row>
    <row r="232" ht="15.75" customHeight="1">
      <c r="A232" s="131" t="s">
        <v>2663</v>
      </c>
      <c r="B232" s="55" t="s">
        <v>2684</v>
      </c>
      <c r="C232" s="56" t="s">
        <v>2682</v>
      </c>
      <c r="D232" s="130">
        <v>0.3958333333333333</v>
      </c>
      <c r="E232" s="130">
        <v>0.4166666666666667</v>
      </c>
      <c r="F232" s="93" t="s">
        <v>2673</v>
      </c>
      <c r="G232" s="83" t="s">
        <v>2685</v>
      </c>
      <c r="H232" s="81" t="s">
        <v>951</v>
      </c>
      <c r="I232" s="55" t="str">
        <f t="shared" si="1"/>
        <v>2 </v>
      </c>
      <c r="J232" s="55" t="s">
        <v>803</v>
      </c>
    </row>
    <row r="233" ht="15.75" customHeight="1">
      <c r="A233" s="131" t="s">
        <v>2663</v>
      </c>
      <c r="B233" s="55" t="s">
        <v>2686</v>
      </c>
      <c r="C233" s="56" t="s">
        <v>2682</v>
      </c>
      <c r="D233" s="130">
        <v>0.4166666666666667</v>
      </c>
      <c r="E233" s="130">
        <v>0.4375</v>
      </c>
      <c r="F233" s="93" t="s">
        <v>2673</v>
      </c>
      <c r="G233" s="83" t="s">
        <v>2685</v>
      </c>
      <c r="H233" s="81" t="s">
        <v>888</v>
      </c>
      <c r="I233" s="55" t="str">
        <f t="shared" si="1"/>
        <v>1 </v>
      </c>
      <c r="J233" s="55" t="s">
        <v>803</v>
      </c>
    </row>
    <row r="234" ht="15.75" customHeight="1">
      <c r="A234" s="131" t="s">
        <v>2663</v>
      </c>
      <c r="B234" s="55" t="s">
        <v>2687</v>
      </c>
      <c r="C234" s="56" t="s">
        <v>2682</v>
      </c>
      <c r="D234" s="130">
        <v>0.4270833333333333</v>
      </c>
      <c r="E234" s="130">
        <v>0.4479166666666667</v>
      </c>
      <c r="F234" s="93" t="s">
        <v>2673</v>
      </c>
      <c r="G234" s="83" t="s">
        <v>2688</v>
      </c>
      <c r="H234" s="81" t="s">
        <v>888</v>
      </c>
      <c r="I234" s="55" t="str">
        <f t="shared" si="1"/>
        <v>1 </v>
      </c>
      <c r="J234" s="55" t="s">
        <v>803</v>
      </c>
    </row>
    <row r="235" ht="15.75" customHeight="1">
      <c r="A235" s="131" t="s">
        <v>2663</v>
      </c>
      <c r="B235" s="55" t="s">
        <v>2689</v>
      </c>
      <c r="C235" s="56" t="s">
        <v>2682</v>
      </c>
      <c r="D235" s="130">
        <v>0.46875</v>
      </c>
      <c r="E235" s="130">
        <v>0.4895833333333333</v>
      </c>
      <c r="F235" s="93" t="s">
        <v>2673</v>
      </c>
      <c r="G235" s="83" t="s">
        <v>2685</v>
      </c>
      <c r="H235" s="81" t="s">
        <v>888</v>
      </c>
      <c r="I235" s="55" t="str">
        <f t="shared" si="1"/>
        <v>1 </v>
      </c>
      <c r="J235" s="55" t="s">
        <v>803</v>
      </c>
    </row>
    <row r="236" ht="15.75" customHeight="1">
      <c r="A236" s="131" t="s">
        <v>2663</v>
      </c>
      <c r="B236" s="55" t="s">
        <v>2690</v>
      </c>
      <c r="C236" s="56" t="s">
        <v>2682</v>
      </c>
      <c r="D236" s="130">
        <v>0.4479166666666667</v>
      </c>
      <c r="E236" s="57">
        <v>0.46875</v>
      </c>
      <c r="F236" s="93" t="s">
        <v>2673</v>
      </c>
      <c r="G236" s="83" t="s">
        <v>2685</v>
      </c>
      <c r="H236" s="55" t="s">
        <v>951</v>
      </c>
      <c r="I236" s="55" t="str">
        <f t="shared" si="1"/>
        <v>2 </v>
      </c>
      <c r="J236" s="55" t="s">
        <v>803</v>
      </c>
    </row>
    <row r="237" ht="15.75" customHeight="1">
      <c r="A237" s="131" t="s">
        <v>2663</v>
      </c>
      <c r="B237" s="55" t="s">
        <v>2691</v>
      </c>
      <c r="C237" s="56" t="s">
        <v>2692</v>
      </c>
      <c r="D237" s="130">
        <v>0.78125</v>
      </c>
      <c r="E237" s="57">
        <v>0.8020833333333334</v>
      </c>
      <c r="F237" s="93" t="s">
        <v>2673</v>
      </c>
      <c r="G237" s="83" t="s">
        <v>2693</v>
      </c>
      <c r="H237" s="55" t="s">
        <v>994</v>
      </c>
      <c r="I237" s="55" t="str">
        <f t="shared" si="1"/>
        <v>3 </v>
      </c>
      <c r="J237" s="55" t="s">
        <v>803</v>
      </c>
    </row>
    <row r="238" ht="15.75" customHeight="1">
      <c r="A238" s="131" t="s">
        <v>2663</v>
      </c>
      <c r="B238" s="55" t="s">
        <v>2694</v>
      </c>
      <c r="C238" s="56" t="s">
        <v>283</v>
      </c>
      <c r="D238" s="130">
        <v>0.7604166666666666</v>
      </c>
      <c r="E238" s="57">
        <v>0.78125</v>
      </c>
      <c r="F238" s="93" t="s">
        <v>2673</v>
      </c>
      <c r="G238" s="83" t="s">
        <v>2695</v>
      </c>
      <c r="H238" s="55" t="s">
        <v>888</v>
      </c>
      <c r="I238" s="55" t="str">
        <f t="shared" si="1"/>
        <v>1 </v>
      </c>
      <c r="J238" s="55" t="s">
        <v>803</v>
      </c>
    </row>
    <row r="239" ht="15.75" customHeight="1">
      <c r="A239" s="131" t="s">
        <v>2663</v>
      </c>
      <c r="B239" s="55" t="s">
        <v>2696</v>
      </c>
      <c r="C239" s="56" t="s">
        <v>2243</v>
      </c>
      <c r="D239" s="130">
        <v>0.3020833333333333</v>
      </c>
      <c r="E239" s="57">
        <v>0.8229166666666666</v>
      </c>
      <c r="F239" s="93" t="s">
        <v>2673</v>
      </c>
      <c r="G239" s="83" t="s">
        <v>2697</v>
      </c>
      <c r="H239" s="55" t="s">
        <v>994</v>
      </c>
      <c r="I239" s="55" t="str">
        <f t="shared" si="1"/>
        <v>3 </v>
      </c>
      <c r="J239" s="55" t="s">
        <v>803</v>
      </c>
    </row>
    <row r="240" ht="15.75" customHeight="1">
      <c r="A240" s="131" t="s">
        <v>2663</v>
      </c>
      <c r="B240" s="55" t="s">
        <v>2698</v>
      </c>
      <c r="C240" s="56" t="s">
        <v>2243</v>
      </c>
      <c r="D240" s="130">
        <v>0.8333333333333334</v>
      </c>
      <c r="E240" s="57">
        <v>0.8541666666666666</v>
      </c>
      <c r="F240" s="93" t="s">
        <v>2673</v>
      </c>
      <c r="G240" s="83" t="s">
        <v>2697</v>
      </c>
      <c r="H240" s="55" t="s">
        <v>994</v>
      </c>
      <c r="I240" s="55" t="str">
        <f t="shared" si="1"/>
        <v>3 </v>
      </c>
      <c r="J240" s="55" t="s">
        <v>803</v>
      </c>
    </row>
    <row r="241" ht="15.75" customHeight="1">
      <c r="A241" s="131" t="s">
        <v>2699</v>
      </c>
      <c r="B241" s="55" t="s">
        <v>2700</v>
      </c>
      <c r="C241" s="56" t="s">
        <v>2493</v>
      </c>
      <c r="D241" s="130">
        <v>0.6458333333333334</v>
      </c>
      <c r="E241" s="57">
        <v>0.6666666666666666</v>
      </c>
      <c r="F241" s="93" t="s">
        <v>2701</v>
      </c>
      <c r="G241" s="83" t="s">
        <v>2702</v>
      </c>
      <c r="H241" s="55" t="s">
        <v>888</v>
      </c>
      <c r="I241" s="55" t="str">
        <f t="shared" si="1"/>
        <v>1 </v>
      </c>
      <c r="J241" s="55" t="s">
        <v>803</v>
      </c>
    </row>
    <row r="242" ht="15.75" customHeight="1">
      <c r="A242" s="131" t="s">
        <v>2699</v>
      </c>
      <c r="B242" s="55" t="s">
        <v>2703</v>
      </c>
      <c r="C242" s="56" t="s">
        <v>2598</v>
      </c>
      <c r="D242" s="130">
        <v>0.8229166666666666</v>
      </c>
      <c r="E242" s="57">
        <v>0.84375</v>
      </c>
      <c r="F242" s="93" t="s">
        <v>2701</v>
      </c>
      <c r="G242" s="83" t="s">
        <v>2704</v>
      </c>
      <c r="H242" s="55" t="s">
        <v>888</v>
      </c>
      <c r="I242" s="55" t="str">
        <f t="shared" si="1"/>
        <v>1 </v>
      </c>
      <c r="J242" s="55" t="s">
        <v>803</v>
      </c>
    </row>
    <row r="243" ht="15.75" customHeight="1">
      <c r="A243" s="131" t="s">
        <v>2699</v>
      </c>
      <c r="B243" s="55" t="s">
        <v>2705</v>
      </c>
      <c r="C243" s="56" t="s">
        <v>2598</v>
      </c>
      <c r="D243" s="130">
        <v>0.7708333333333334</v>
      </c>
      <c r="E243" s="57">
        <v>0.7916666666666666</v>
      </c>
      <c r="F243" s="93" t="s">
        <v>2701</v>
      </c>
      <c r="G243" s="83" t="s">
        <v>2704</v>
      </c>
      <c r="H243" s="55" t="s">
        <v>888</v>
      </c>
      <c r="I243" s="55" t="str">
        <f t="shared" si="1"/>
        <v>1 </v>
      </c>
      <c r="J243" s="55" t="s">
        <v>803</v>
      </c>
    </row>
    <row r="244" ht="15.75" customHeight="1">
      <c r="A244" s="131" t="s">
        <v>2699</v>
      </c>
      <c r="B244" s="55" t="s">
        <v>2706</v>
      </c>
      <c r="C244" s="56" t="s">
        <v>2707</v>
      </c>
      <c r="D244" s="130">
        <v>0.5</v>
      </c>
      <c r="E244" s="57">
        <v>0.5208333333333334</v>
      </c>
      <c r="F244" s="58" t="s">
        <v>2708</v>
      </c>
      <c r="G244" s="55" t="s">
        <v>2709</v>
      </c>
      <c r="H244" s="55" t="s">
        <v>888</v>
      </c>
      <c r="I244" s="55" t="str">
        <f t="shared" si="1"/>
        <v>1 </v>
      </c>
      <c r="J244" s="55" t="s">
        <v>803</v>
      </c>
    </row>
    <row r="245" ht="15.75" customHeight="1">
      <c r="A245" s="131" t="s">
        <v>2699</v>
      </c>
      <c r="B245" s="55" t="s">
        <v>2710</v>
      </c>
      <c r="C245" s="56" t="s">
        <v>222</v>
      </c>
      <c r="D245" s="130">
        <v>0.4375</v>
      </c>
      <c r="E245" s="57">
        <v>0.4583333333333333</v>
      </c>
      <c r="F245" s="58" t="s">
        <v>2708</v>
      </c>
      <c r="G245" s="55" t="s">
        <v>2711</v>
      </c>
      <c r="H245" s="55" t="s">
        <v>371</v>
      </c>
      <c r="I245" s="55" t="str">
        <f t="shared" si="1"/>
        <v>Closed</v>
      </c>
      <c r="J245" s="55" t="s">
        <v>803</v>
      </c>
    </row>
    <row r="246" ht="15.75" customHeight="1">
      <c r="A246" s="131" t="s">
        <v>2699</v>
      </c>
      <c r="B246" s="55" t="s">
        <v>2712</v>
      </c>
      <c r="C246" s="56" t="s">
        <v>222</v>
      </c>
      <c r="D246" s="130">
        <v>0.8125</v>
      </c>
      <c r="E246" s="57">
        <v>0.8333333333333334</v>
      </c>
      <c r="F246" s="58" t="s">
        <v>2708</v>
      </c>
      <c r="G246" s="55" t="s">
        <v>2711</v>
      </c>
      <c r="H246" s="55" t="s">
        <v>371</v>
      </c>
      <c r="I246" s="55" t="str">
        <f t="shared" si="1"/>
        <v>Closed</v>
      </c>
      <c r="J246" s="55" t="s">
        <v>803</v>
      </c>
    </row>
    <row r="247" ht="15.75" customHeight="1">
      <c r="A247" s="131" t="s">
        <v>2713</v>
      </c>
      <c r="B247" s="55" t="s">
        <v>2714</v>
      </c>
      <c r="C247" s="56" t="s">
        <v>2349</v>
      </c>
      <c r="D247" s="130">
        <v>0.6875</v>
      </c>
      <c r="E247" s="57">
        <v>0.7708333333333334</v>
      </c>
      <c r="F247" s="58">
        <v>0.0</v>
      </c>
      <c r="G247" s="55" t="s">
        <v>2715</v>
      </c>
      <c r="H247" s="55" t="s">
        <v>371</v>
      </c>
      <c r="I247" s="55" t="str">
        <f t="shared" si="1"/>
        <v>Closed</v>
      </c>
      <c r="J247" s="55" t="s">
        <v>803</v>
      </c>
    </row>
    <row r="248" ht="15.75" customHeight="1">
      <c r="A248" s="131" t="s">
        <v>2713</v>
      </c>
      <c r="B248" s="55" t="s">
        <v>2716</v>
      </c>
      <c r="C248" s="56" t="s">
        <v>2349</v>
      </c>
      <c r="D248" s="130">
        <v>0.6666666666666666</v>
      </c>
      <c r="E248" s="57">
        <v>0.8125</v>
      </c>
      <c r="F248" s="58">
        <v>0.0</v>
      </c>
      <c r="G248" s="55" t="s">
        <v>2717</v>
      </c>
      <c r="H248" s="55" t="s">
        <v>869</v>
      </c>
      <c r="I248" s="55" t="str">
        <f t="shared" si="1"/>
        <v>5 </v>
      </c>
      <c r="J248" s="55" t="s">
        <v>803</v>
      </c>
    </row>
    <row r="249" ht="15.75" customHeight="1">
      <c r="A249" s="131" t="s">
        <v>2713</v>
      </c>
      <c r="B249" s="55" t="s">
        <v>2718</v>
      </c>
      <c r="C249" s="56" t="s">
        <v>2349</v>
      </c>
      <c r="D249" s="130">
        <v>0.375</v>
      </c>
      <c r="E249" s="57">
        <v>0.5208333333333334</v>
      </c>
      <c r="F249" s="58">
        <v>0.0</v>
      </c>
      <c r="G249" s="55" t="s">
        <v>2717</v>
      </c>
      <c r="H249" s="55" t="s">
        <v>869</v>
      </c>
      <c r="I249" s="55" t="str">
        <f t="shared" si="1"/>
        <v>5 </v>
      </c>
      <c r="J249" s="55" t="s">
        <v>803</v>
      </c>
    </row>
    <row r="250" ht="15.75" customHeight="1">
      <c r="A250" s="131" t="s">
        <v>2713</v>
      </c>
      <c r="B250" s="55" t="s">
        <v>2719</v>
      </c>
      <c r="C250" s="56" t="s">
        <v>2349</v>
      </c>
      <c r="D250" s="130">
        <v>0.375</v>
      </c>
      <c r="E250" s="57">
        <v>0.5625</v>
      </c>
      <c r="F250" s="58">
        <v>0.0</v>
      </c>
      <c r="G250" s="55" t="s">
        <v>2717</v>
      </c>
      <c r="H250" s="55" t="s">
        <v>871</v>
      </c>
      <c r="I250" s="55" t="str">
        <f t="shared" si="1"/>
        <v>4 </v>
      </c>
      <c r="J250" s="55" t="s">
        <v>803</v>
      </c>
    </row>
    <row r="251" ht="15.75" customHeight="1">
      <c r="A251" s="131" t="s">
        <v>2713</v>
      </c>
      <c r="B251" s="55" t="s">
        <v>2720</v>
      </c>
      <c r="C251" s="56" t="s">
        <v>2349</v>
      </c>
      <c r="D251" s="130">
        <v>0.6875</v>
      </c>
      <c r="E251" s="57">
        <v>0.8125</v>
      </c>
      <c r="F251" s="58">
        <v>0.0</v>
      </c>
      <c r="G251" s="55" t="s">
        <v>2717</v>
      </c>
      <c r="H251" s="55" t="s">
        <v>871</v>
      </c>
      <c r="I251" s="55" t="str">
        <f t="shared" si="1"/>
        <v>4 </v>
      </c>
      <c r="J251" s="55" t="s">
        <v>803</v>
      </c>
    </row>
    <row r="252" ht="15.75" customHeight="1">
      <c r="A252" s="131" t="s">
        <v>2721</v>
      </c>
      <c r="B252" s="55" t="s">
        <v>2722</v>
      </c>
      <c r="C252" s="56" t="s">
        <v>2275</v>
      </c>
      <c r="D252" s="130">
        <v>0.375</v>
      </c>
      <c r="E252" s="57">
        <v>0.6666666666666666</v>
      </c>
      <c r="F252" s="58" t="s">
        <v>2723</v>
      </c>
      <c r="G252" s="55" t="s">
        <v>2724</v>
      </c>
      <c r="H252" s="55" t="s">
        <v>1078</v>
      </c>
      <c r="I252" s="55" t="str">
        <f t="shared" si="1"/>
        <v>16 </v>
      </c>
      <c r="J252" s="55" t="s">
        <v>1053</v>
      </c>
    </row>
    <row r="253" ht="15.75" customHeight="1">
      <c r="A253" s="131" t="s">
        <v>2721</v>
      </c>
      <c r="B253" s="55" t="s">
        <v>2725</v>
      </c>
      <c r="C253" s="56" t="s">
        <v>90</v>
      </c>
      <c r="D253" s="130">
        <v>0.6666666666666666</v>
      </c>
      <c r="E253" s="57">
        <v>0.8854166666666666</v>
      </c>
      <c r="F253" s="58">
        <v>52.5</v>
      </c>
      <c r="G253" s="55" t="s">
        <v>2726</v>
      </c>
      <c r="H253" s="55" t="s">
        <v>871</v>
      </c>
      <c r="I253" s="55" t="str">
        <f t="shared" si="1"/>
        <v>4 </v>
      </c>
      <c r="J253" s="55" t="s">
        <v>866</v>
      </c>
    </row>
    <row r="254" ht="15.75" customHeight="1">
      <c r="A254" s="131" t="s">
        <v>2721</v>
      </c>
      <c r="B254" s="55" t="s">
        <v>2727</v>
      </c>
      <c r="C254" s="56" t="s">
        <v>90</v>
      </c>
      <c r="D254" s="130">
        <v>0.625</v>
      </c>
      <c r="E254" s="57">
        <v>0.875</v>
      </c>
      <c r="F254" s="58" t="s">
        <v>2728</v>
      </c>
      <c r="G254" s="55" t="s">
        <v>2729</v>
      </c>
      <c r="H254" s="55" t="s">
        <v>1078</v>
      </c>
      <c r="I254" s="55" t="str">
        <f t="shared" si="1"/>
        <v>16 </v>
      </c>
      <c r="J254" s="55" t="s">
        <v>2420</v>
      </c>
    </row>
    <row r="255" ht="15.75" customHeight="1">
      <c r="A255" s="131" t="s">
        <v>2721</v>
      </c>
      <c r="B255" s="55" t="s">
        <v>2730</v>
      </c>
      <c r="C255" s="56" t="s">
        <v>90</v>
      </c>
      <c r="D255" s="130">
        <v>0.625</v>
      </c>
      <c r="E255" s="57">
        <v>0.875</v>
      </c>
      <c r="F255" s="58" t="s">
        <v>2728</v>
      </c>
      <c r="G255" s="55" t="s">
        <v>2729</v>
      </c>
      <c r="H255" s="55" t="s">
        <v>1130</v>
      </c>
      <c r="I255" s="55" t="str">
        <f t="shared" si="1"/>
        <v>12 </v>
      </c>
      <c r="J255" s="55" t="s">
        <v>2420</v>
      </c>
    </row>
    <row r="256" ht="15.75" customHeight="1">
      <c r="A256" s="131" t="s">
        <v>2721</v>
      </c>
      <c r="B256" s="55" t="s">
        <v>2731</v>
      </c>
      <c r="C256" s="56" t="s">
        <v>90</v>
      </c>
      <c r="D256" s="130">
        <v>0.6666666666666666</v>
      </c>
      <c r="E256" s="57">
        <v>0.84375</v>
      </c>
      <c r="F256" s="58">
        <v>42.5</v>
      </c>
      <c r="G256" s="55" t="s">
        <v>2732</v>
      </c>
      <c r="H256" s="55" t="s">
        <v>903</v>
      </c>
      <c r="I256" s="55" t="str">
        <f t="shared" si="1"/>
        <v>6 </v>
      </c>
      <c r="J256" s="55" t="s">
        <v>866</v>
      </c>
    </row>
    <row r="257" ht="15.75" customHeight="1">
      <c r="A257" s="131" t="s">
        <v>2721</v>
      </c>
      <c r="B257" s="55" t="s">
        <v>2733</v>
      </c>
      <c r="C257" s="56" t="s">
        <v>2734</v>
      </c>
      <c r="D257" s="130">
        <v>0.7708333333333334</v>
      </c>
      <c r="E257" s="57">
        <v>0.8125</v>
      </c>
      <c r="F257" s="58" t="s">
        <v>2735</v>
      </c>
      <c r="G257" s="55" t="s">
        <v>2736</v>
      </c>
      <c r="H257" s="55" t="s">
        <v>888</v>
      </c>
      <c r="I257" s="55" t="str">
        <f t="shared" si="1"/>
        <v>1 </v>
      </c>
      <c r="J257" s="55" t="s">
        <v>803</v>
      </c>
    </row>
    <row r="258" ht="15.75" customHeight="1">
      <c r="A258" s="131" t="s">
        <v>2721</v>
      </c>
      <c r="B258" s="55" t="s">
        <v>2737</v>
      </c>
      <c r="C258" s="56" t="s">
        <v>2275</v>
      </c>
      <c r="D258" s="130">
        <v>0.375</v>
      </c>
      <c r="E258" s="57">
        <v>0.6458333333333334</v>
      </c>
      <c r="F258" s="58" t="s">
        <v>2738</v>
      </c>
      <c r="G258" s="55" t="s">
        <v>2739</v>
      </c>
      <c r="H258" s="55" t="s">
        <v>1071</v>
      </c>
      <c r="I258" s="55" t="str">
        <f t="shared" si="1"/>
        <v>15 </v>
      </c>
      <c r="J258" s="55" t="s">
        <v>2420</v>
      </c>
    </row>
    <row r="259" ht="15.75" customHeight="1">
      <c r="A259" s="131" t="s">
        <v>2721</v>
      </c>
      <c r="B259" s="55" t="s">
        <v>2740</v>
      </c>
      <c r="C259" s="56" t="s">
        <v>2275</v>
      </c>
      <c r="D259" s="130">
        <v>0.375</v>
      </c>
      <c r="E259" s="57">
        <v>0.8125</v>
      </c>
      <c r="F259" s="58" t="s">
        <v>2741</v>
      </c>
      <c r="G259" s="55" t="s">
        <v>2742</v>
      </c>
      <c r="H259" s="55" t="s">
        <v>1078</v>
      </c>
      <c r="I259" s="55" t="str">
        <f t="shared" si="1"/>
        <v>16 </v>
      </c>
      <c r="J259" s="55" t="s">
        <v>1053</v>
      </c>
    </row>
    <row r="260" ht="15.75" customHeight="1">
      <c r="A260" s="131" t="s">
        <v>2721</v>
      </c>
      <c r="B260" s="55" t="s">
        <v>2743</v>
      </c>
      <c r="C260" s="56" t="s">
        <v>166</v>
      </c>
      <c r="D260" s="130">
        <v>0.5</v>
      </c>
      <c r="E260" s="57">
        <v>0.8125</v>
      </c>
      <c r="F260" s="58">
        <v>44.0</v>
      </c>
      <c r="G260" s="55" t="s">
        <v>2744</v>
      </c>
      <c r="H260" s="55" t="s">
        <v>888</v>
      </c>
      <c r="I260" s="55" t="str">
        <f t="shared" si="1"/>
        <v>1 </v>
      </c>
      <c r="J260" s="55" t="s">
        <v>866</v>
      </c>
    </row>
    <row r="261" ht="15.75" customHeight="1">
      <c r="A261" s="131" t="s">
        <v>2721</v>
      </c>
      <c r="B261" s="55" t="s">
        <v>2745</v>
      </c>
      <c r="C261" s="56" t="s">
        <v>2275</v>
      </c>
      <c r="D261" s="130">
        <v>0.375</v>
      </c>
      <c r="E261" s="57">
        <v>0.7291666666666666</v>
      </c>
      <c r="F261" s="58" t="s">
        <v>2741</v>
      </c>
      <c r="G261" s="55" t="s">
        <v>2746</v>
      </c>
      <c r="H261" s="55" t="s">
        <v>1071</v>
      </c>
      <c r="I261" s="55" t="str">
        <f t="shared" si="1"/>
        <v>15 </v>
      </c>
      <c r="J261" s="55" t="s">
        <v>1053</v>
      </c>
    </row>
    <row r="262" ht="15.75" customHeight="1">
      <c r="A262" s="131" t="s">
        <v>2721</v>
      </c>
      <c r="B262" s="55" t="s">
        <v>2747</v>
      </c>
      <c r="C262" s="56" t="s">
        <v>2275</v>
      </c>
      <c r="D262" s="130">
        <v>0.625</v>
      </c>
      <c r="E262" s="57">
        <v>0.875</v>
      </c>
      <c r="F262" s="58" t="s">
        <v>2748</v>
      </c>
      <c r="G262" s="55" t="s">
        <v>2749</v>
      </c>
      <c r="H262" s="55" t="s">
        <v>1148</v>
      </c>
      <c r="I262" s="55" t="str">
        <f t="shared" si="1"/>
        <v>10 </v>
      </c>
      <c r="J262" s="55" t="s">
        <v>2420</v>
      </c>
    </row>
    <row r="263" ht="15.75" customHeight="1">
      <c r="A263" s="131" t="s">
        <v>2721</v>
      </c>
      <c r="B263" s="55" t="s">
        <v>2750</v>
      </c>
      <c r="C263" s="56" t="s">
        <v>166</v>
      </c>
      <c r="D263" s="130">
        <v>0.375</v>
      </c>
      <c r="E263" s="57">
        <v>0.6875</v>
      </c>
      <c r="F263" s="58">
        <v>75.0</v>
      </c>
      <c r="G263" s="55" t="s">
        <v>2751</v>
      </c>
      <c r="H263" s="55" t="s">
        <v>888</v>
      </c>
      <c r="I263" s="55" t="str">
        <f t="shared" si="1"/>
        <v>1 </v>
      </c>
      <c r="J263" s="55" t="s">
        <v>866</v>
      </c>
    </row>
    <row r="264" ht="15.75" customHeight="1">
      <c r="A264" s="131" t="s">
        <v>2721</v>
      </c>
      <c r="B264" s="55" t="s">
        <v>2752</v>
      </c>
      <c r="C264" s="56" t="s">
        <v>2753</v>
      </c>
      <c r="D264" s="130">
        <v>0.3958333333333333</v>
      </c>
      <c r="E264" s="57">
        <v>0.75</v>
      </c>
      <c r="F264" s="58" t="s">
        <v>2754</v>
      </c>
      <c r="G264" s="55" t="s">
        <v>2755</v>
      </c>
      <c r="H264" s="55" t="s">
        <v>1078</v>
      </c>
      <c r="I264" s="55" t="str">
        <f t="shared" si="1"/>
        <v>16 </v>
      </c>
      <c r="J264" s="55" t="s">
        <v>1053</v>
      </c>
    </row>
    <row r="265" ht="15.75" customHeight="1">
      <c r="A265" s="131" t="s">
        <v>2756</v>
      </c>
      <c r="B265" s="55" t="s">
        <v>2757</v>
      </c>
      <c r="C265" s="56" t="s">
        <v>2758</v>
      </c>
      <c r="D265" s="130">
        <v>0.4375</v>
      </c>
      <c r="E265" s="57">
        <v>0.46875</v>
      </c>
      <c r="F265" s="58" t="s">
        <v>297</v>
      </c>
      <c r="G265" s="55" t="s">
        <v>2759</v>
      </c>
      <c r="H265" s="55" t="s">
        <v>297</v>
      </c>
      <c r="I265" s="55" t="str">
        <f t="shared" si="1"/>
        <v>N/A</v>
      </c>
      <c r="J265" s="55" t="s">
        <v>2420</v>
      </c>
    </row>
    <row r="266" ht="15.75" customHeight="1">
      <c r="A266" s="131" t="s">
        <v>2760</v>
      </c>
      <c r="B266" s="55" t="s">
        <v>2761</v>
      </c>
      <c r="C266" s="56" t="s">
        <v>1971</v>
      </c>
      <c r="D266" s="130">
        <v>0.7708333333333334</v>
      </c>
      <c r="E266" s="57">
        <v>0.8125</v>
      </c>
      <c r="F266" s="58" t="s">
        <v>297</v>
      </c>
      <c r="G266" s="55" t="s">
        <v>2762</v>
      </c>
      <c r="H266" s="55" t="s">
        <v>297</v>
      </c>
      <c r="I266" s="55" t="str">
        <f t="shared" si="1"/>
        <v>N/A</v>
      </c>
      <c r="J266" s="55" t="s">
        <v>2420</v>
      </c>
    </row>
    <row r="267" ht="15.75" customHeight="1">
      <c r="A267" s="131" t="s">
        <v>2756</v>
      </c>
      <c r="B267" s="55" t="s">
        <v>2763</v>
      </c>
      <c r="C267" s="56" t="s">
        <v>2758</v>
      </c>
      <c r="D267" s="130">
        <v>0.7708333333333334</v>
      </c>
      <c r="E267" s="57">
        <v>0.8020833333333334</v>
      </c>
      <c r="F267" s="58" t="s">
        <v>297</v>
      </c>
      <c r="G267" s="55" t="s">
        <v>2764</v>
      </c>
      <c r="H267" s="55" t="s">
        <v>297</v>
      </c>
      <c r="I267" s="55" t="str">
        <f t="shared" si="1"/>
        <v>N/A</v>
      </c>
      <c r="J267" s="55" t="s">
        <v>2420</v>
      </c>
    </row>
    <row r="268" ht="15.75" customHeight="1">
      <c r="A268" s="131" t="s">
        <v>2756</v>
      </c>
      <c r="B268" s="55" t="s">
        <v>2765</v>
      </c>
      <c r="C268" s="56" t="s">
        <v>2766</v>
      </c>
      <c r="D268" s="130">
        <v>0.4375</v>
      </c>
      <c r="E268" s="57">
        <v>0.46875</v>
      </c>
      <c r="F268" s="58" t="s">
        <v>297</v>
      </c>
      <c r="G268" s="55" t="s">
        <v>2767</v>
      </c>
      <c r="H268" s="55" t="s">
        <v>297</v>
      </c>
      <c r="I268" s="55" t="str">
        <f t="shared" si="1"/>
        <v>N/A</v>
      </c>
      <c r="J268" s="55" t="s">
        <v>2420</v>
      </c>
    </row>
    <row r="269" ht="15.75" customHeight="1">
      <c r="A269" s="131" t="s">
        <v>2768</v>
      </c>
      <c r="B269" s="55" t="s">
        <v>2769</v>
      </c>
      <c r="C269" s="56" t="s">
        <v>2770</v>
      </c>
      <c r="D269" s="130">
        <v>0.4166666666666667</v>
      </c>
      <c r="E269" s="57">
        <v>0.5</v>
      </c>
      <c r="F269" s="58" t="s">
        <v>297</v>
      </c>
      <c r="G269" s="55" t="s">
        <v>2771</v>
      </c>
      <c r="H269" s="55" t="s">
        <v>297</v>
      </c>
      <c r="I269" s="55" t="str">
        <f t="shared" si="1"/>
        <v>N/A</v>
      </c>
      <c r="J269" s="55" t="s">
        <v>2420</v>
      </c>
    </row>
    <row r="270" ht="15.75" customHeight="1">
      <c r="A270" s="131" t="s">
        <v>2772</v>
      </c>
      <c r="B270" s="55" t="s">
        <v>2773</v>
      </c>
      <c r="C270" s="56" t="s">
        <v>725</v>
      </c>
      <c r="D270" s="130">
        <v>0.4166666666666667</v>
      </c>
      <c r="E270" s="57">
        <v>0.6666666666666666</v>
      </c>
      <c r="F270" s="58" t="s">
        <v>297</v>
      </c>
      <c r="G270" s="55" t="s">
        <v>2774</v>
      </c>
      <c r="H270" s="55" t="s">
        <v>297</v>
      </c>
      <c r="I270" s="55" t="str">
        <f t="shared" si="1"/>
        <v>N/A</v>
      </c>
      <c r="J270" s="55" t="s">
        <v>2420</v>
      </c>
    </row>
    <row r="271" ht="15.75" customHeight="1">
      <c r="A271" s="131" t="s">
        <v>2756</v>
      </c>
      <c r="B271" s="55" t="s">
        <v>2775</v>
      </c>
      <c r="C271" s="56" t="s">
        <v>2776</v>
      </c>
      <c r="D271" s="130">
        <v>0.4375</v>
      </c>
      <c r="E271" s="57">
        <v>0.4583333333333333</v>
      </c>
      <c r="F271" s="58" t="s">
        <v>297</v>
      </c>
      <c r="G271" s="55" t="s">
        <v>2777</v>
      </c>
      <c r="H271" s="55" t="s">
        <v>297</v>
      </c>
      <c r="I271" s="55" t="str">
        <f t="shared" si="1"/>
        <v>N/A</v>
      </c>
      <c r="J271" s="55" t="s">
        <v>2420</v>
      </c>
    </row>
    <row r="272" ht="15.75" customHeight="1">
      <c r="A272" s="131" t="s">
        <v>2756</v>
      </c>
      <c r="B272" s="55" t="s">
        <v>2778</v>
      </c>
      <c r="C272" s="56" t="s">
        <v>2758</v>
      </c>
      <c r="D272" s="130">
        <v>0.7708333333333334</v>
      </c>
      <c r="E272" s="57">
        <v>0.8020833333333334</v>
      </c>
      <c r="F272" s="58" t="s">
        <v>297</v>
      </c>
      <c r="G272" s="55" t="s">
        <v>2779</v>
      </c>
      <c r="H272" s="55" t="s">
        <v>297</v>
      </c>
      <c r="I272" s="55" t="str">
        <f t="shared" si="1"/>
        <v>N/A</v>
      </c>
      <c r="J272" s="55" t="s">
        <v>2420</v>
      </c>
    </row>
    <row r="273" ht="15.75" customHeight="1">
      <c r="A273" s="131" t="s">
        <v>1982</v>
      </c>
      <c r="B273" s="55" t="s">
        <v>2780</v>
      </c>
      <c r="C273" s="56" t="s">
        <v>1971</v>
      </c>
      <c r="D273" s="130">
        <v>0.5416666666666666</v>
      </c>
      <c r="E273" s="57">
        <v>0.5833333333333334</v>
      </c>
      <c r="F273" s="58" t="s">
        <v>297</v>
      </c>
      <c r="G273" s="55" t="s">
        <v>2781</v>
      </c>
      <c r="H273" s="55" t="s">
        <v>297</v>
      </c>
      <c r="I273" s="55" t="str">
        <f t="shared" si="1"/>
        <v>N/A</v>
      </c>
      <c r="J273" s="55" t="s">
        <v>2420</v>
      </c>
    </row>
    <row r="274" ht="15.75" customHeight="1">
      <c r="A274" s="131" t="s">
        <v>2782</v>
      </c>
      <c r="B274" s="55" t="s">
        <v>2783</v>
      </c>
      <c r="C274" s="56" t="s">
        <v>1971</v>
      </c>
      <c r="D274" s="130">
        <v>0.5416666666666666</v>
      </c>
      <c r="E274" s="57">
        <v>0.6041666666666666</v>
      </c>
      <c r="F274" s="58" t="s">
        <v>297</v>
      </c>
      <c r="G274" s="55" t="s">
        <v>2784</v>
      </c>
      <c r="H274" s="55" t="s">
        <v>297</v>
      </c>
      <c r="I274" s="55" t="str">
        <f t="shared" si="1"/>
        <v>N/A</v>
      </c>
      <c r="J274" s="55" t="s">
        <v>2420</v>
      </c>
    </row>
    <row r="275" ht="15.75" customHeight="1">
      <c r="A275" s="131" t="s">
        <v>2785</v>
      </c>
      <c r="B275" s="55" t="s">
        <v>2786</v>
      </c>
      <c r="C275" s="56" t="s">
        <v>1971</v>
      </c>
      <c r="D275" s="130">
        <v>0.75</v>
      </c>
      <c r="E275" s="57">
        <v>0.8333333333333334</v>
      </c>
      <c r="F275" s="58" t="s">
        <v>297</v>
      </c>
      <c r="G275" s="55" t="s">
        <v>2787</v>
      </c>
      <c r="H275" s="55" t="s">
        <v>297</v>
      </c>
      <c r="I275" s="55" t="str">
        <f t="shared" si="1"/>
        <v>N/A</v>
      </c>
      <c r="J275" s="55" t="s">
        <v>2420</v>
      </c>
    </row>
    <row r="276" ht="15.75" customHeight="1">
      <c r="A276" s="131" t="s">
        <v>1982</v>
      </c>
      <c r="B276" s="55" t="s">
        <v>2788</v>
      </c>
      <c r="C276" s="56" t="s">
        <v>1971</v>
      </c>
      <c r="D276" s="130">
        <v>0.7708333333333334</v>
      </c>
      <c r="E276" s="57">
        <v>0.8333333333333334</v>
      </c>
      <c r="F276" s="58" t="s">
        <v>297</v>
      </c>
      <c r="G276" s="55" t="s">
        <v>2789</v>
      </c>
      <c r="H276" s="55" t="s">
        <v>297</v>
      </c>
      <c r="I276" s="55" t="str">
        <f t="shared" si="1"/>
        <v>N/A</v>
      </c>
      <c r="J276" s="55" t="s">
        <v>2420</v>
      </c>
    </row>
    <row r="277" ht="15.75" customHeight="1">
      <c r="A277" s="131" t="s">
        <v>2790</v>
      </c>
      <c r="B277" s="55" t="s">
        <v>2791</v>
      </c>
      <c r="C277" s="56" t="s">
        <v>127</v>
      </c>
      <c r="D277" s="130">
        <v>0.6666666666666666</v>
      </c>
      <c r="E277" s="57">
        <v>0.6770833333333334</v>
      </c>
      <c r="F277" s="58" t="s">
        <v>297</v>
      </c>
      <c r="G277" s="55" t="s">
        <v>2792</v>
      </c>
      <c r="H277" s="55" t="s">
        <v>297</v>
      </c>
      <c r="I277" s="55" t="str">
        <f t="shared" si="1"/>
        <v>N/A</v>
      </c>
      <c r="J277" s="55" t="s">
        <v>2420</v>
      </c>
    </row>
    <row r="278" ht="15.75" customHeight="1">
      <c r="A278" s="131" t="s">
        <v>2785</v>
      </c>
      <c r="B278" s="55" t="s">
        <v>2793</v>
      </c>
      <c r="C278" s="56" t="s">
        <v>2794</v>
      </c>
      <c r="D278" s="130">
        <v>0.625</v>
      </c>
      <c r="E278" s="57">
        <v>0.7291666666666666</v>
      </c>
      <c r="F278" s="58" t="s">
        <v>297</v>
      </c>
      <c r="G278" s="55" t="s">
        <v>2795</v>
      </c>
      <c r="H278" s="55" t="s">
        <v>297</v>
      </c>
      <c r="I278" s="55" t="str">
        <f t="shared" si="1"/>
        <v>N/A</v>
      </c>
      <c r="J278" s="55" t="s">
        <v>2420</v>
      </c>
    </row>
    <row r="279" ht="15.75" customHeight="1">
      <c r="A279" s="131" t="s">
        <v>2796</v>
      </c>
      <c r="B279" s="55" t="s">
        <v>2797</v>
      </c>
      <c r="C279" s="56" t="s">
        <v>283</v>
      </c>
      <c r="D279" s="130">
        <v>0.75</v>
      </c>
      <c r="E279" s="57">
        <v>0.8125</v>
      </c>
      <c r="F279" s="58" t="s">
        <v>297</v>
      </c>
      <c r="G279" s="55" t="s">
        <v>2798</v>
      </c>
      <c r="H279" s="55" t="s">
        <v>297</v>
      </c>
      <c r="I279" s="55" t="str">
        <f t="shared" si="1"/>
        <v>N/A</v>
      </c>
      <c r="J279" s="55" t="s">
        <v>2420</v>
      </c>
    </row>
    <row r="280" ht="15.75" customHeight="1">
      <c r="A280" s="131" t="s">
        <v>2785</v>
      </c>
      <c r="B280" s="55" t="s">
        <v>2799</v>
      </c>
      <c r="C280" s="56" t="s">
        <v>90</v>
      </c>
      <c r="D280" s="130">
        <v>0.4375</v>
      </c>
      <c r="E280" s="57">
        <v>0.5208333333333334</v>
      </c>
      <c r="F280" s="58" t="s">
        <v>297</v>
      </c>
      <c r="G280" s="55" t="s">
        <v>2800</v>
      </c>
      <c r="H280" s="55" t="s">
        <v>297</v>
      </c>
      <c r="I280" s="55" t="str">
        <f t="shared" si="1"/>
        <v>N/A</v>
      </c>
      <c r="J280" s="55" t="s">
        <v>2420</v>
      </c>
    </row>
    <row r="281" ht="15.75" customHeight="1">
      <c r="A281" s="11" t="s">
        <v>2801</v>
      </c>
      <c r="B281" s="55" t="s">
        <v>2802</v>
      </c>
      <c r="C281" s="56" t="s">
        <v>1971</v>
      </c>
      <c r="D281" s="130">
        <v>0.5208333333333334</v>
      </c>
      <c r="E281" s="57">
        <v>0.6666666666666666</v>
      </c>
      <c r="F281" s="58" t="s">
        <v>297</v>
      </c>
      <c r="G281" s="55" t="s">
        <v>2803</v>
      </c>
      <c r="H281" s="55" t="s">
        <v>297</v>
      </c>
      <c r="I281" s="55" t="str">
        <f t="shared" si="1"/>
        <v>N/A</v>
      </c>
      <c r="J281" s="55" t="s">
        <v>2420</v>
      </c>
    </row>
    <row r="282" ht="15.75" customHeight="1">
      <c r="A282" s="11" t="s">
        <v>2768</v>
      </c>
      <c r="B282" s="55" t="s">
        <v>2804</v>
      </c>
      <c r="C282" s="56" t="s">
        <v>66</v>
      </c>
      <c r="D282" s="130">
        <v>0.7916666666666666</v>
      </c>
      <c r="E282" s="57">
        <v>0.8333333333333334</v>
      </c>
      <c r="F282" s="58" t="s">
        <v>297</v>
      </c>
      <c r="G282" s="55" t="s">
        <v>2805</v>
      </c>
      <c r="H282" s="55" t="s">
        <v>297</v>
      </c>
      <c r="I282" s="55" t="str">
        <f t="shared" si="1"/>
        <v>N/A</v>
      </c>
      <c r="J282" s="55" t="s">
        <v>2420</v>
      </c>
    </row>
    <row r="283" ht="15.75" customHeight="1">
      <c r="A283" s="11" t="s">
        <v>2806</v>
      </c>
      <c r="B283" s="55" t="s">
        <v>2807</v>
      </c>
      <c r="C283" s="56" t="s">
        <v>1971</v>
      </c>
      <c r="D283" s="130">
        <v>0.5833333333333334</v>
      </c>
      <c r="E283" s="57">
        <v>0.6666666666666666</v>
      </c>
      <c r="F283" s="58" t="s">
        <v>297</v>
      </c>
      <c r="G283" s="55" t="s">
        <v>2808</v>
      </c>
      <c r="H283" s="55" t="s">
        <v>297</v>
      </c>
      <c r="I283" s="55" t="str">
        <f t="shared" si="1"/>
        <v>N/A</v>
      </c>
      <c r="J283" s="55" t="s">
        <v>2420</v>
      </c>
    </row>
    <row r="284" ht="15.75" customHeight="1">
      <c r="A284" s="11" t="s">
        <v>2809</v>
      </c>
      <c r="B284" s="55" t="s">
        <v>2810</v>
      </c>
      <c r="C284" s="56" t="s">
        <v>90</v>
      </c>
      <c r="D284" s="130">
        <v>0.4375</v>
      </c>
      <c r="E284" s="57">
        <v>0.5208333333333334</v>
      </c>
      <c r="F284" s="58" t="s">
        <v>297</v>
      </c>
      <c r="G284" s="55" t="s">
        <v>2811</v>
      </c>
      <c r="H284" s="55" t="s">
        <v>297</v>
      </c>
      <c r="I284" s="55" t="str">
        <f t="shared" si="1"/>
        <v>N/A</v>
      </c>
      <c r="J284" s="55" t="s">
        <v>2420</v>
      </c>
    </row>
    <row r="285" ht="15.75" customHeight="1">
      <c r="A285" s="11" t="s">
        <v>2812</v>
      </c>
      <c r="B285" s="55" t="s">
        <v>2813</v>
      </c>
      <c r="C285" s="56" t="s">
        <v>1971</v>
      </c>
      <c r="D285" s="57">
        <v>0.7708333333333334</v>
      </c>
      <c r="E285" s="57">
        <v>0.8541666666666666</v>
      </c>
      <c r="F285" s="58" t="s">
        <v>297</v>
      </c>
      <c r="G285" s="55" t="s">
        <v>2814</v>
      </c>
      <c r="H285" s="55" t="s">
        <v>297</v>
      </c>
      <c r="I285" s="55" t="str">
        <f t="shared" si="1"/>
        <v>N/A</v>
      </c>
      <c r="J285" s="55" t="s">
        <v>2420</v>
      </c>
    </row>
    <row r="286" ht="15.75" customHeight="1">
      <c r="A286" s="11" t="s">
        <v>2815</v>
      </c>
      <c r="B286" s="55" t="s">
        <v>2816</v>
      </c>
      <c r="C286" s="56" t="s">
        <v>283</v>
      </c>
      <c r="D286" s="57">
        <v>0.8125</v>
      </c>
      <c r="E286" s="57">
        <v>0.8541666666666666</v>
      </c>
      <c r="F286" s="58" t="s">
        <v>297</v>
      </c>
      <c r="G286" s="55" t="s">
        <v>2817</v>
      </c>
      <c r="H286" s="55" t="s">
        <v>297</v>
      </c>
      <c r="I286" s="55" t="str">
        <f t="shared" si="1"/>
        <v>N/A</v>
      </c>
      <c r="J286" s="55" t="s">
        <v>2420</v>
      </c>
    </row>
    <row r="287" ht="15.75" customHeight="1">
      <c r="A287" s="11" t="s">
        <v>2818</v>
      </c>
      <c r="B287" s="55" t="s">
        <v>2819</v>
      </c>
      <c r="C287" s="56" t="s">
        <v>283</v>
      </c>
      <c r="D287" s="57">
        <v>0.75</v>
      </c>
      <c r="E287" s="57">
        <v>0.8125</v>
      </c>
      <c r="F287" s="58" t="s">
        <v>297</v>
      </c>
      <c r="G287" s="55" t="s">
        <v>2820</v>
      </c>
      <c r="H287" s="55" t="s">
        <v>297</v>
      </c>
      <c r="I287" s="55" t="str">
        <f t="shared" si="1"/>
        <v>N/A</v>
      </c>
      <c r="J287" s="55" t="s">
        <v>2420</v>
      </c>
    </row>
    <row r="288" ht="15.75" customHeight="1">
      <c r="A288" s="11" t="s">
        <v>2821</v>
      </c>
      <c r="B288" s="55" t="s">
        <v>2822</v>
      </c>
      <c r="C288" s="56" t="s">
        <v>1971</v>
      </c>
      <c r="D288" s="57">
        <v>0.5625</v>
      </c>
      <c r="E288" s="57">
        <v>0.6041666666666666</v>
      </c>
      <c r="F288" s="58" t="s">
        <v>297</v>
      </c>
      <c r="G288" s="55" t="s">
        <v>2823</v>
      </c>
      <c r="H288" s="55" t="s">
        <v>297</v>
      </c>
      <c r="I288" s="55" t="str">
        <f t="shared" si="1"/>
        <v>N/A</v>
      </c>
      <c r="J288" s="55" t="s">
        <v>2420</v>
      </c>
    </row>
    <row r="289" ht="15.75" customHeight="1">
      <c r="A289" s="11" t="s">
        <v>2824</v>
      </c>
      <c r="B289" s="55" t="s">
        <v>2825</v>
      </c>
      <c r="C289" s="56" t="s">
        <v>1971</v>
      </c>
      <c r="D289" s="57">
        <v>0.75</v>
      </c>
      <c r="E289" s="57">
        <v>0.8333333333333334</v>
      </c>
      <c r="F289" s="58" t="s">
        <v>297</v>
      </c>
      <c r="G289" s="55" t="s">
        <v>2826</v>
      </c>
      <c r="H289" s="55" t="s">
        <v>297</v>
      </c>
      <c r="I289" s="55" t="str">
        <f t="shared" si="1"/>
        <v>N/A</v>
      </c>
      <c r="J289" s="55" t="s">
        <v>2420</v>
      </c>
    </row>
    <row r="290" ht="15.75" customHeight="1">
      <c r="A290" s="11" t="s">
        <v>2812</v>
      </c>
      <c r="B290" s="55" t="s">
        <v>2827</v>
      </c>
      <c r="C290" s="56" t="s">
        <v>1971</v>
      </c>
      <c r="D290" s="57">
        <v>0.7916666666666666</v>
      </c>
      <c r="E290" s="57">
        <v>0.8333333333333334</v>
      </c>
      <c r="F290" s="58" t="s">
        <v>297</v>
      </c>
      <c r="G290" s="55" t="s">
        <v>2814</v>
      </c>
      <c r="H290" s="55" t="s">
        <v>297</v>
      </c>
      <c r="I290" s="55" t="str">
        <f t="shared" si="1"/>
        <v>N/A</v>
      </c>
      <c r="J290" s="55" t="s">
        <v>2420</v>
      </c>
    </row>
    <row r="291" ht="15.75" customHeight="1">
      <c r="A291" s="11" t="s">
        <v>2828</v>
      </c>
      <c r="B291" s="55" t="s">
        <v>2829</v>
      </c>
      <c r="C291" s="56" t="s">
        <v>100</v>
      </c>
      <c r="D291" s="57">
        <v>0.6666666666666666</v>
      </c>
      <c r="E291" s="57">
        <v>0.7083333333333334</v>
      </c>
      <c r="F291" s="58" t="s">
        <v>297</v>
      </c>
      <c r="G291" s="55" t="s">
        <v>2830</v>
      </c>
      <c r="H291" s="55" t="s">
        <v>297</v>
      </c>
      <c r="I291" s="55" t="str">
        <f t="shared" si="1"/>
        <v>N/A</v>
      </c>
      <c r="J291" s="55" t="s">
        <v>2420</v>
      </c>
    </row>
    <row r="292" ht="15.75" customHeight="1">
      <c r="A292" s="11" t="s">
        <v>2831</v>
      </c>
      <c r="B292" s="55" t="s">
        <v>2832</v>
      </c>
      <c r="C292" s="56" t="s">
        <v>90</v>
      </c>
      <c r="D292" s="57">
        <v>0.75</v>
      </c>
      <c r="E292" s="57">
        <v>0.8333333333333334</v>
      </c>
      <c r="F292" s="58" t="s">
        <v>297</v>
      </c>
      <c r="G292" s="55" t="s">
        <v>2833</v>
      </c>
      <c r="H292" s="55" t="s">
        <v>297</v>
      </c>
      <c r="I292" s="55" t="str">
        <f t="shared" si="1"/>
        <v>N/A</v>
      </c>
      <c r="J292" s="55" t="s">
        <v>2420</v>
      </c>
    </row>
    <row r="293" ht="15.75" customHeight="1">
      <c r="A293" s="11" t="s">
        <v>2815</v>
      </c>
      <c r="B293" s="55" t="s">
        <v>2834</v>
      </c>
      <c r="C293" s="56" t="s">
        <v>2835</v>
      </c>
      <c r="D293" s="57">
        <v>0.625</v>
      </c>
      <c r="E293" s="57">
        <v>0.6666666666666666</v>
      </c>
      <c r="F293" s="58" t="s">
        <v>297</v>
      </c>
      <c r="G293" s="55" t="s">
        <v>2836</v>
      </c>
      <c r="H293" s="55" t="s">
        <v>297</v>
      </c>
      <c r="I293" s="55" t="str">
        <f t="shared" si="1"/>
        <v>N/A</v>
      </c>
      <c r="J293" s="55" t="s">
        <v>2420</v>
      </c>
    </row>
    <row r="294" ht="15.75" customHeight="1">
      <c r="A294" s="11" t="s">
        <v>2837</v>
      </c>
      <c r="B294" s="55" t="s">
        <v>2838</v>
      </c>
      <c r="C294" s="56" t="s">
        <v>1971</v>
      </c>
      <c r="D294" s="57">
        <v>0.75</v>
      </c>
      <c r="E294" s="57">
        <v>0.7916666666666666</v>
      </c>
      <c r="F294" s="58" t="s">
        <v>297</v>
      </c>
      <c r="G294" s="55" t="s">
        <v>2839</v>
      </c>
      <c r="H294" s="55" t="s">
        <v>297</v>
      </c>
      <c r="I294" s="55" t="str">
        <f t="shared" si="1"/>
        <v>N/A</v>
      </c>
      <c r="J294" s="55" t="s">
        <v>2420</v>
      </c>
    </row>
    <row r="295" ht="15.75" customHeight="1">
      <c r="A295" s="11" t="s">
        <v>2785</v>
      </c>
      <c r="B295" s="55" t="s">
        <v>2840</v>
      </c>
      <c r="C295" s="56" t="s">
        <v>2841</v>
      </c>
      <c r="D295" s="57">
        <v>0.75</v>
      </c>
      <c r="E295" s="57">
        <v>0.8333333333333334</v>
      </c>
      <c r="F295" s="58" t="s">
        <v>297</v>
      </c>
      <c r="G295" s="55" t="s">
        <v>2842</v>
      </c>
      <c r="H295" s="55" t="s">
        <v>297</v>
      </c>
      <c r="I295" s="55" t="str">
        <f t="shared" si="1"/>
        <v>N/A</v>
      </c>
      <c r="J295" s="55" t="s">
        <v>2420</v>
      </c>
    </row>
    <row r="296" ht="15.75" customHeight="1">
      <c r="A296" s="11" t="s">
        <v>2828</v>
      </c>
      <c r="B296" s="55" t="s">
        <v>2843</v>
      </c>
      <c r="C296" s="56" t="s">
        <v>283</v>
      </c>
      <c r="D296" s="57">
        <v>0.4583333333333333</v>
      </c>
      <c r="E296" s="57">
        <v>0.4791666666666667</v>
      </c>
      <c r="F296" s="58" t="s">
        <v>297</v>
      </c>
      <c r="G296" s="55" t="s">
        <v>2844</v>
      </c>
      <c r="H296" s="55" t="s">
        <v>297</v>
      </c>
      <c r="I296" s="55" t="str">
        <f t="shared" si="1"/>
        <v>N/A</v>
      </c>
      <c r="J296" s="55" t="s">
        <v>2420</v>
      </c>
    </row>
    <row r="297" ht="15.75" customHeight="1">
      <c r="A297" s="11" t="s">
        <v>2828</v>
      </c>
      <c r="B297" s="55" t="s">
        <v>2845</v>
      </c>
      <c r="C297" s="56" t="s">
        <v>725</v>
      </c>
      <c r="D297" s="57">
        <v>0.4375</v>
      </c>
      <c r="E297" s="57">
        <v>0.4791666666666667</v>
      </c>
      <c r="F297" s="58" t="s">
        <v>297</v>
      </c>
      <c r="G297" s="55" t="s">
        <v>2846</v>
      </c>
      <c r="H297" s="55" t="s">
        <v>297</v>
      </c>
      <c r="I297" s="55" t="str">
        <f t="shared" si="1"/>
        <v>N/A</v>
      </c>
      <c r="J297" s="55" t="s">
        <v>2420</v>
      </c>
    </row>
    <row r="298" ht="15.75" customHeight="1">
      <c r="A298" s="11" t="s">
        <v>2818</v>
      </c>
      <c r="B298" s="55" t="s">
        <v>2847</v>
      </c>
      <c r="C298" s="56" t="s">
        <v>725</v>
      </c>
      <c r="D298" s="57">
        <v>0.4375</v>
      </c>
      <c r="E298" s="57">
        <v>0.4791666666666667</v>
      </c>
      <c r="F298" s="58" t="s">
        <v>297</v>
      </c>
      <c r="G298" s="55" t="s">
        <v>2848</v>
      </c>
      <c r="H298" s="55" t="s">
        <v>297</v>
      </c>
      <c r="I298" s="55" t="str">
        <f t="shared" si="1"/>
        <v>N/A</v>
      </c>
      <c r="J298" s="55" t="s">
        <v>2420</v>
      </c>
    </row>
    <row r="299" ht="15.75" customHeight="1">
      <c r="A299" s="11" t="s">
        <v>2828</v>
      </c>
      <c r="B299" s="55" t="s">
        <v>2849</v>
      </c>
      <c r="C299" s="56" t="s">
        <v>2850</v>
      </c>
      <c r="D299" s="57">
        <v>0.4375</v>
      </c>
      <c r="E299" s="57">
        <v>0.4791666666666667</v>
      </c>
      <c r="F299" s="58" t="s">
        <v>297</v>
      </c>
      <c r="G299" s="55" t="s">
        <v>2851</v>
      </c>
      <c r="H299" s="55" t="s">
        <v>297</v>
      </c>
      <c r="I299" s="55" t="str">
        <f t="shared" si="1"/>
        <v>N/A</v>
      </c>
      <c r="J299" s="55" t="s">
        <v>2420</v>
      </c>
    </row>
    <row r="300" ht="15.75" customHeight="1">
      <c r="A300" s="11" t="s">
        <v>2852</v>
      </c>
      <c r="B300" s="55" t="s">
        <v>2853</v>
      </c>
      <c r="C300" s="56" t="s">
        <v>90</v>
      </c>
      <c r="D300" s="57">
        <v>0.5416666666666666</v>
      </c>
      <c r="E300" s="57">
        <v>0.6666666666666666</v>
      </c>
      <c r="F300" s="58" t="s">
        <v>297</v>
      </c>
      <c r="G300" s="55" t="s">
        <v>2854</v>
      </c>
      <c r="H300" s="55" t="s">
        <v>297</v>
      </c>
      <c r="I300" s="55" t="str">
        <f t="shared" si="1"/>
        <v>N/A</v>
      </c>
      <c r="J300" s="55" t="s">
        <v>2420</v>
      </c>
    </row>
    <row r="301" ht="15.75" customHeight="1">
      <c r="A301" s="11" t="s">
        <v>2852</v>
      </c>
      <c r="B301" s="55" t="s">
        <v>2855</v>
      </c>
      <c r="C301" s="56" t="s">
        <v>90</v>
      </c>
      <c r="D301" s="57">
        <v>0.75</v>
      </c>
      <c r="E301" s="57">
        <v>0.7916666666666666</v>
      </c>
      <c r="F301" s="58" t="s">
        <v>297</v>
      </c>
      <c r="G301" s="55" t="s">
        <v>2856</v>
      </c>
      <c r="H301" s="55" t="s">
        <v>297</v>
      </c>
      <c r="I301" s="55" t="str">
        <f t="shared" si="1"/>
        <v>N/A</v>
      </c>
      <c r="J301" s="55" t="s">
        <v>2420</v>
      </c>
    </row>
    <row r="302" ht="15.75" customHeight="1">
      <c r="A302" s="11" t="s">
        <v>2831</v>
      </c>
      <c r="B302" s="55" t="s">
        <v>2857</v>
      </c>
      <c r="C302" s="56" t="s">
        <v>90</v>
      </c>
      <c r="D302" s="57">
        <v>0.5416666666666666</v>
      </c>
      <c r="E302" s="57">
        <v>0.625</v>
      </c>
      <c r="F302" s="58" t="s">
        <v>297</v>
      </c>
      <c r="G302" s="55" t="s">
        <v>2858</v>
      </c>
      <c r="H302" s="55" t="s">
        <v>297</v>
      </c>
      <c r="I302" s="55" t="str">
        <f t="shared" si="1"/>
        <v>N/A</v>
      </c>
      <c r="J302" s="55" t="s">
        <v>2420</v>
      </c>
    </row>
    <row r="303" ht="15.75" customHeight="1">
      <c r="A303" s="11" t="s">
        <v>2785</v>
      </c>
      <c r="B303" s="55" t="s">
        <v>2859</v>
      </c>
      <c r="C303" s="56" t="s">
        <v>90</v>
      </c>
      <c r="D303" s="57">
        <v>0.75</v>
      </c>
      <c r="E303" s="57">
        <v>0.8333333333333334</v>
      </c>
      <c r="F303" s="58" t="s">
        <v>297</v>
      </c>
      <c r="G303" s="55" t="s">
        <v>2860</v>
      </c>
      <c r="H303" s="55" t="s">
        <v>297</v>
      </c>
      <c r="I303" s="55" t="str">
        <f t="shared" si="1"/>
        <v>N/A</v>
      </c>
      <c r="J303" s="55" t="s">
        <v>2420</v>
      </c>
    </row>
    <row r="304" ht="15.75" customHeight="1">
      <c r="A304" s="11" t="s">
        <v>2785</v>
      </c>
      <c r="B304" s="55" t="s">
        <v>2861</v>
      </c>
      <c r="C304" s="56" t="s">
        <v>90</v>
      </c>
      <c r="D304" s="57">
        <v>0.75</v>
      </c>
      <c r="E304" s="57">
        <v>0.8333333333333334</v>
      </c>
      <c r="F304" s="58" t="s">
        <v>297</v>
      </c>
      <c r="G304" s="55" t="s">
        <v>2862</v>
      </c>
      <c r="H304" s="55" t="s">
        <v>297</v>
      </c>
      <c r="I304" s="55" t="str">
        <f t="shared" si="1"/>
        <v>N/A</v>
      </c>
      <c r="J304" s="55" t="s">
        <v>2420</v>
      </c>
    </row>
    <row r="305" ht="15.75" customHeight="1">
      <c r="A305" s="11" t="s">
        <v>2785</v>
      </c>
      <c r="B305" s="55" t="s">
        <v>2863</v>
      </c>
      <c r="C305" s="56" t="s">
        <v>90</v>
      </c>
      <c r="D305" s="57">
        <v>0.4375</v>
      </c>
      <c r="E305" s="57">
        <v>0.5208333333333334</v>
      </c>
      <c r="F305" s="58" t="s">
        <v>297</v>
      </c>
      <c r="G305" s="55" t="s">
        <v>2864</v>
      </c>
      <c r="H305" s="55" t="s">
        <v>297</v>
      </c>
      <c r="I305" s="55" t="str">
        <f t="shared" si="1"/>
        <v>N/A</v>
      </c>
      <c r="J305" s="55" t="s">
        <v>2420</v>
      </c>
    </row>
    <row r="306" ht="15.75" customHeight="1">
      <c r="A306" s="11" t="s">
        <v>2818</v>
      </c>
      <c r="B306" s="55" t="s">
        <v>2865</v>
      </c>
      <c r="C306" s="56" t="s">
        <v>283</v>
      </c>
      <c r="D306" s="57">
        <v>0.75</v>
      </c>
      <c r="E306" s="57">
        <v>0.8125</v>
      </c>
      <c r="F306" s="58" t="s">
        <v>297</v>
      </c>
      <c r="G306" s="55" t="s">
        <v>2866</v>
      </c>
      <c r="H306" s="55" t="s">
        <v>297</v>
      </c>
      <c r="I306" s="55" t="str">
        <f t="shared" si="1"/>
        <v>N/A</v>
      </c>
      <c r="J306" s="55" t="s">
        <v>2420</v>
      </c>
    </row>
    <row r="307" ht="15.75" customHeight="1">
      <c r="A307" s="11" t="s">
        <v>2785</v>
      </c>
      <c r="B307" s="55" t="s">
        <v>2867</v>
      </c>
      <c r="C307" s="56" t="s">
        <v>90</v>
      </c>
      <c r="D307" s="57">
        <v>0.5208333333333334</v>
      </c>
      <c r="E307" s="57">
        <v>0.6041666666666666</v>
      </c>
      <c r="F307" s="58" t="s">
        <v>297</v>
      </c>
      <c r="G307" s="55" t="s">
        <v>2868</v>
      </c>
      <c r="H307" s="55" t="s">
        <v>297</v>
      </c>
      <c r="I307" s="55" t="str">
        <f t="shared" si="1"/>
        <v>N/A</v>
      </c>
      <c r="J307" s="55" t="s">
        <v>2420</v>
      </c>
    </row>
    <row r="308" ht="15.75" customHeight="1">
      <c r="A308" s="11" t="s">
        <v>2852</v>
      </c>
      <c r="B308" s="55" t="s">
        <v>2869</v>
      </c>
      <c r="C308" s="56" t="s">
        <v>1971</v>
      </c>
      <c r="D308" s="57">
        <v>0.4583333333333333</v>
      </c>
      <c r="E308" s="57">
        <v>0.5</v>
      </c>
      <c r="F308" s="58" t="s">
        <v>297</v>
      </c>
      <c r="G308" s="55" t="s">
        <v>2856</v>
      </c>
      <c r="H308" s="55" t="s">
        <v>297</v>
      </c>
      <c r="I308" s="55" t="str">
        <f t="shared" si="1"/>
        <v>N/A</v>
      </c>
      <c r="J308" s="55" t="s">
        <v>2420</v>
      </c>
    </row>
    <row r="309" ht="15.75" customHeight="1">
      <c r="A309" s="11" t="s">
        <v>2870</v>
      </c>
      <c r="B309" s="55" t="s">
        <v>2871</v>
      </c>
      <c r="C309" s="56" t="s">
        <v>725</v>
      </c>
      <c r="D309" s="57">
        <v>0.4375</v>
      </c>
      <c r="E309" s="57">
        <v>0.5</v>
      </c>
      <c r="F309" s="58" t="s">
        <v>297</v>
      </c>
      <c r="G309" s="55" t="s">
        <v>2872</v>
      </c>
      <c r="H309" s="55" t="s">
        <v>297</v>
      </c>
      <c r="I309" s="55" t="str">
        <f t="shared" si="1"/>
        <v>N/A</v>
      </c>
      <c r="J309" s="55" t="s">
        <v>2420</v>
      </c>
    </row>
    <row r="310" ht="15.75" customHeight="1">
      <c r="A310" s="11" t="s">
        <v>2873</v>
      </c>
      <c r="B310" s="55" t="s">
        <v>2874</v>
      </c>
      <c r="C310" s="56" t="s">
        <v>127</v>
      </c>
      <c r="D310" s="57">
        <v>0.625</v>
      </c>
      <c r="E310" s="57">
        <v>0.6666666666666666</v>
      </c>
      <c r="F310" s="58" t="s">
        <v>297</v>
      </c>
      <c r="G310" s="55" t="s">
        <v>2875</v>
      </c>
      <c r="H310" s="55" t="s">
        <v>297</v>
      </c>
      <c r="I310" s="55" t="str">
        <f t="shared" si="1"/>
        <v>N/A</v>
      </c>
      <c r="J310" s="55" t="s">
        <v>2420</v>
      </c>
    </row>
    <row r="311" ht="15.75" customHeight="1">
      <c r="A311" s="11" t="s">
        <v>2876</v>
      </c>
      <c r="B311" s="55" t="s">
        <v>2877</v>
      </c>
      <c r="C311" s="56" t="s">
        <v>2850</v>
      </c>
      <c r="D311" s="57">
        <v>0.5</v>
      </c>
      <c r="E311" s="57">
        <v>0.5208333333333334</v>
      </c>
      <c r="F311" s="58" t="s">
        <v>297</v>
      </c>
      <c r="G311" s="55" t="s">
        <v>2878</v>
      </c>
      <c r="H311" s="55" t="s">
        <v>297</v>
      </c>
      <c r="I311" s="55" t="str">
        <f t="shared" si="1"/>
        <v>N/A</v>
      </c>
      <c r="J311" s="55" t="s">
        <v>2420</v>
      </c>
    </row>
    <row r="312" ht="15.75" customHeight="1">
      <c r="A312" s="11" t="s">
        <v>2852</v>
      </c>
      <c r="B312" s="55" t="s">
        <v>2879</v>
      </c>
      <c r="C312" s="56" t="s">
        <v>100</v>
      </c>
      <c r="D312" s="57">
        <v>0.5416666666666666</v>
      </c>
      <c r="E312" s="57">
        <v>0.625</v>
      </c>
      <c r="F312" s="58" t="s">
        <v>297</v>
      </c>
      <c r="G312" s="55" t="s">
        <v>2880</v>
      </c>
      <c r="H312" s="55" t="s">
        <v>297</v>
      </c>
      <c r="I312" s="55" t="str">
        <f t="shared" si="1"/>
        <v>N/A</v>
      </c>
      <c r="J312" s="55" t="s">
        <v>2420</v>
      </c>
    </row>
    <row r="313" ht="15.75" customHeight="1">
      <c r="A313" s="11" t="s">
        <v>2852</v>
      </c>
      <c r="B313" s="55" t="s">
        <v>2881</v>
      </c>
      <c r="C313" s="56" t="s">
        <v>90</v>
      </c>
      <c r="D313" s="57">
        <v>0.4583333333333333</v>
      </c>
      <c r="E313" s="57">
        <v>0.5</v>
      </c>
      <c r="F313" s="58" t="s">
        <v>297</v>
      </c>
      <c r="G313" s="55" t="s">
        <v>2856</v>
      </c>
      <c r="H313" s="55" t="s">
        <v>297</v>
      </c>
      <c r="I313" s="55" t="str">
        <f t="shared" si="1"/>
        <v>N/A</v>
      </c>
      <c r="J313" s="55" t="s">
        <v>2420</v>
      </c>
    </row>
    <row r="314" ht="15.75" customHeight="1">
      <c r="B314" s="55"/>
      <c r="C314" s="56"/>
      <c r="D314" s="57"/>
      <c r="E314" s="55"/>
      <c r="F314" s="132"/>
      <c r="G314" s="55"/>
      <c r="H314" s="55"/>
      <c r="I314" s="55"/>
    </row>
    <row r="315" ht="15.75" customHeight="1">
      <c r="B315" s="55"/>
      <c r="C315" s="56"/>
      <c r="D315" s="57"/>
      <c r="E315" s="55"/>
      <c r="F315" s="132"/>
      <c r="G315" s="55"/>
      <c r="H315" s="55"/>
      <c r="I315" s="55"/>
    </row>
    <row r="316" ht="15.75" customHeight="1">
      <c r="B316" s="55"/>
      <c r="C316" s="56"/>
      <c r="D316" s="57"/>
      <c r="E316" s="55"/>
      <c r="F316" s="132"/>
      <c r="G316" s="55"/>
      <c r="H316" s="55"/>
      <c r="I316" s="55"/>
    </row>
    <row r="317" ht="15.75" customHeight="1">
      <c r="B317" s="55"/>
      <c r="C317" s="56"/>
      <c r="D317" s="57"/>
      <c r="E317" s="55"/>
      <c r="F317" s="132"/>
      <c r="G317" s="55"/>
      <c r="H317" s="55"/>
      <c r="I317" s="55"/>
    </row>
    <row r="318" ht="15.75" customHeight="1">
      <c r="B318" s="55"/>
      <c r="C318" s="56"/>
      <c r="D318" s="57"/>
      <c r="E318" s="55"/>
      <c r="F318" s="132"/>
      <c r="G318" s="55"/>
      <c r="H318" s="55"/>
      <c r="I318" s="55"/>
    </row>
    <row r="319" ht="15.75" customHeight="1">
      <c r="B319" s="55"/>
      <c r="C319" s="56"/>
      <c r="D319" s="57"/>
      <c r="E319" s="55"/>
      <c r="F319" s="132"/>
      <c r="G319" s="55"/>
      <c r="H319" s="55"/>
      <c r="I319" s="55"/>
    </row>
    <row r="320" ht="15.75" customHeight="1">
      <c r="B320" s="55"/>
      <c r="C320" s="56"/>
      <c r="D320" s="57"/>
      <c r="E320" s="55"/>
      <c r="F320" s="132"/>
      <c r="G320" s="55"/>
      <c r="H320" s="55"/>
      <c r="I320" s="55"/>
    </row>
    <row r="321" ht="15.75" customHeight="1">
      <c r="B321" s="55"/>
      <c r="C321" s="56"/>
      <c r="D321" s="57"/>
      <c r="E321" s="55"/>
      <c r="F321" s="132"/>
      <c r="G321" s="55"/>
      <c r="H321" s="55"/>
      <c r="I321" s="55"/>
    </row>
    <row r="322" ht="15.75" customHeight="1">
      <c r="B322" s="55"/>
      <c r="C322" s="56"/>
      <c r="D322" s="57"/>
      <c r="E322" s="55"/>
      <c r="F322" s="132"/>
      <c r="G322" s="55"/>
      <c r="H322" s="55"/>
      <c r="I322" s="55"/>
    </row>
    <row r="323" ht="15.75" customHeight="1">
      <c r="B323" s="55"/>
      <c r="C323" s="56"/>
      <c r="D323" s="57"/>
      <c r="E323" s="55"/>
      <c r="F323" s="132"/>
      <c r="G323" s="55"/>
      <c r="H323" s="55"/>
      <c r="I323" s="55"/>
    </row>
    <row r="324" ht="15.75" customHeight="1">
      <c r="B324" s="55"/>
      <c r="C324" s="56"/>
      <c r="D324" s="57"/>
      <c r="E324" s="55"/>
      <c r="F324" s="132"/>
      <c r="G324" s="55"/>
      <c r="H324" s="55"/>
      <c r="I324" s="55"/>
    </row>
    <row r="325" ht="15.75" customHeight="1">
      <c r="B325" s="55"/>
      <c r="C325" s="56"/>
      <c r="D325" s="57"/>
      <c r="E325" s="55"/>
      <c r="F325" s="132"/>
      <c r="G325" s="55"/>
      <c r="H325" s="55"/>
      <c r="I325" s="55"/>
    </row>
    <row r="326" ht="15.75" customHeight="1">
      <c r="B326" s="55"/>
      <c r="C326" s="56"/>
      <c r="D326" s="57"/>
      <c r="E326" s="55"/>
      <c r="F326" s="132"/>
      <c r="G326" s="55"/>
      <c r="H326" s="55"/>
      <c r="I326" s="55"/>
    </row>
    <row r="327" ht="15.75" customHeight="1">
      <c r="B327" s="55"/>
      <c r="C327" s="56"/>
      <c r="D327" s="57"/>
      <c r="E327" s="55"/>
      <c r="F327" s="132"/>
      <c r="G327" s="55"/>
      <c r="H327" s="55"/>
      <c r="I327" s="55"/>
    </row>
    <row r="328" ht="15.75" customHeight="1">
      <c r="B328" s="55"/>
      <c r="C328" s="56"/>
      <c r="D328" s="57"/>
      <c r="E328" s="55"/>
      <c r="F328" s="132"/>
      <c r="G328" s="55"/>
      <c r="H328" s="55"/>
      <c r="I328" s="55"/>
    </row>
    <row r="329" ht="15.75" customHeight="1">
      <c r="B329" s="55"/>
      <c r="C329" s="56"/>
      <c r="D329" s="57"/>
      <c r="E329" s="55"/>
      <c r="F329" s="132"/>
      <c r="G329" s="55"/>
      <c r="H329" s="55"/>
      <c r="I329" s="55"/>
    </row>
    <row r="330" ht="15.75" customHeight="1">
      <c r="B330" s="55"/>
      <c r="C330" s="56"/>
      <c r="D330" s="133"/>
      <c r="E330" s="55"/>
      <c r="F330" s="132"/>
      <c r="G330" s="55"/>
      <c r="H330" s="55"/>
      <c r="I330" s="55"/>
    </row>
    <row r="331" ht="15.75" customHeight="1">
      <c r="B331" s="55"/>
      <c r="C331" s="56"/>
      <c r="D331" s="133"/>
      <c r="E331" s="55"/>
      <c r="F331" s="132"/>
      <c r="G331" s="55"/>
      <c r="H331" s="55"/>
      <c r="I331" s="55"/>
    </row>
    <row r="332" ht="15.75" customHeight="1">
      <c r="B332" s="55"/>
      <c r="C332" s="56"/>
      <c r="D332" s="133"/>
      <c r="E332" s="55"/>
      <c r="F332" s="132"/>
      <c r="G332" s="55"/>
      <c r="H332" s="55"/>
      <c r="I332" s="55"/>
    </row>
    <row r="333" ht="15.75" customHeight="1">
      <c r="B333" s="55"/>
      <c r="C333" s="56"/>
      <c r="D333" s="133"/>
      <c r="E333" s="55"/>
      <c r="F333" s="132"/>
      <c r="G333" s="55"/>
      <c r="H333" s="55"/>
      <c r="I333" s="55"/>
    </row>
    <row r="334" ht="15.75" customHeight="1">
      <c r="B334" s="55"/>
      <c r="C334" s="56"/>
      <c r="D334" s="133"/>
      <c r="E334" s="55"/>
      <c r="F334" s="132"/>
      <c r="G334" s="55"/>
      <c r="H334" s="55"/>
      <c r="I334" s="55"/>
    </row>
    <row r="335" ht="15.75" customHeight="1">
      <c r="B335" s="55"/>
      <c r="C335" s="56"/>
      <c r="D335" s="133"/>
      <c r="E335" s="55"/>
      <c r="F335" s="132"/>
      <c r="G335" s="55"/>
      <c r="H335" s="55"/>
      <c r="I335" s="55"/>
    </row>
    <row r="336" ht="15.75" customHeight="1">
      <c r="B336" s="55"/>
      <c r="C336" s="56"/>
      <c r="D336" s="133"/>
      <c r="E336" s="55"/>
      <c r="F336" s="132"/>
      <c r="G336" s="55"/>
      <c r="H336" s="55"/>
      <c r="I336" s="55"/>
    </row>
    <row r="337" ht="15.75" customHeight="1">
      <c r="B337" s="55"/>
      <c r="C337" s="56"/>
      <c r="D337" s="133"/>
      <c r="E337" s="55"/>
      <c r="F337" s="132"/>
      <c r="G337" s="55"/>
      <c r="H337" s="55"/>
      <c r="I337" s="55"/>
    </row>
    <row r="338" ht="15.75" customHeight="1">
      <c r="B338" s="55"/>
      <c r="C338" s="56"/>
      <c r="D338" s="133"/>
      <c r="E338" s="55"/>
      <c r="F338" s="132"/>
      <c r="G338" s="55"/>
      <c r="H338" s="55"/>
      <c r="I338" s="55"/>
    </row>
    <row r="339" ht="15.75" customHeight="1">
      <c r="B339" s="55"/>
      <c r="C339" s="56"/>
      <c r="D339" s="133"/>
      <c r="E339" s="55"/>
      <c r="F339" s="132"/>
      <c r="G339" s="55"/>
      <c r="H339" s="55"/>
      <c r="I339" s="55"/>
    </row>
    <row r="340" ht="15.75" customHeight="1">
      <c r="B340" s="55"/>
      <c r="C340" s="56"/>
      <c r="D340" s="133"/>
      <c r="E340" s="55"/>
      <c r="F340" s="132"/>
      <c r="G340" s="55"/>
      <c r="H340" s="55"/>
      <c r="I340" s="55"/>
    </row>
    <row r="341" ht="15.75" customHeight="1">
      <c r="B341" s="55"/>
      <c r="C341" s="56"/>
      <c r="D341" s="133"/>
      <c r="E341" s="55"/>
      <c r="F341" s="132"/>
      <c r="G341" s="55"/>
      <c r="H341" s="55"/>
      <c r="I341" s="55"/>
    </row>
    <row r="342" ht="15.75" customHeight="1">
      <c r="B342" s="55"/>
      <c r="C342" s="56"/>
      <c r="D342" s="133"/>
      <c r="E342" s="55"/>
      <c r="F342" s="132"/>
      <c r="G342" s="55"/>
      <c r="H342" s="55"/>
      <c r="I342" s="55"/>
    </row>
    <row r="343" ht="15.75" customHeight="1">
      <c r="B343" s="55"/>
      <c r="C343" s="56"/>
      <c r="D343" s="133"/>
      <c r="E343" s="55"/>
      <c r="F343" s="132"/>
      <c r="G343" s="55"/>
      <c r="H343" s="55"/>
      <c r="I343" s="55"/>
    </row>
    <row r="344" ht="15.75" customHeight="1">
      <c r="B344" s="55"/>
      <c r="C344" s="56"/>
      <c r="D344" s="133"/>
      <c r="E344" s="55"/>
      <c r="F344" s="132"/>
      <c r="G344" s="55"/>
      <c r="H344" s="55"/>
      <c r="I344" s="55"/>
    </row>
    <row r="345" ht="15.75" customHeight="1">
      <c r="B345" s="55"/>
      <c r="C345" s="56"/>
      <c r="D345" s="133"/>
      <c r="E345" s="55"/>
      <c r="F345" s="132"/>
      <c r="G345" s="55"/>
      <c r="H345" s="55"/>
      <c r="I345" s="55"/>
    </row>
    <row r="346" ht="15.75" customHeight="1">
      <c r="B346" s="55"/>
      <c r="C346" s="56"/>
      <c r="D346" s="133"/>
      <c r="E346" s="55"/>
      <c r="F346" s="132"/>
      <c r="G346" s="55"/>
      <c r="H346" s="55"/>
      <c r="I346" s="55"/>
    </row>
    <row r="347" ht="15.75" customHeight="1">
      <c r="B347" s="55"/>
      <c r="C347" s="56"/>
      <c r="D347" s="133"/>
      <c r="E347" s="55"/>
      <c r="F347" s="132"/>
      <c r="G347" s="55"/>
      <c r="H347" s="55"/>
      <c r="I347" s="55"/>
    </row>
    <row r="348" ht="15.75" customHeight="1">
      <c r="B348" s="55"/>
      <c r="C348" s="56"/>
      <c r="D348" s="133"/>
      <c r="E348" s="55"/>
      <c r="F348" s="132"/>
      <c r="G348" s="55"/>
      <c r="H348" s="55"/>
      <c r="I348" s="55"/>
    </row>
    <row r="349" ht="15.75" customHeight="1">
      <c r="B349" s="55"/>
      <c r="C349" s="56"/>
      <c r="D349" s="133"/>
      <c r="E349" s="55"/>
      <c r="F349" s="132"/>
      <c r="G349" s="55"/>
      <c r="H349" s="55"/>
      <c r="I349" s="55"/>
    </row>
    <row r="350" ht="15.75" customHeight="1">
      <c r="B350" s="55"/>
      <c r="C350" s="56"/>
      <c r="D350" s="133"/>
      <c r="E350" s="55"/>
      <c r="F350" s="132"/>
      <c r="G350" s="55"/>
      <c r="H350" s="55"/>
      <c r="I350" s="55"/>
    </row>
    <row r="351" ht="15.75" customHeight="1">
      <c r="B351" s="55"/>
      <c r="C351" s="56"/>
      <c r="D351" s="133"/>
      <c r="E351" s="55"/>
      <c r="F351" s="132"/>
      <c r="G351" s="55"/>
      <c r="H351" s="55"/>
      <c r="I351" s="55"/>
    </row>
    <row r="352" ht="15.75" customHeight="1">
      <c r="B352" s="55"/>
      <c r="C352" s="56"/>
      <c r="D352" s="133"/>
      <c r="E352" s="55"/>
      <c r="F352" s="132"/>
      <c r="G352" s="55"/>
      <c r="H352" s="55"/>
      <c r="I352" s="55"/>
    </row>
    <row r="353" ht="15.75" customHeight="1">
      <c r="B353" s="55"/>
      <c r="C353" s="56"/>
      <c r="D353" s="133"/>
      <c r="E353" s="55"/>
      <c r="F353" s="132"/>
      <c r="G353" s="55"/>
      <c r="H353" s="55"/>
      <c r="I353" s="55"/>
    </row>
    <row r="354" ht="15.75" customHeight="1">
      <c r="B354" s="55"/>
      <c r="C354" s="56"/>
      <c r="D354" s="133"/>
      <c r="E354" s="55"/>
      <c r="F354" s="132"/>
      <c r="G354" s="55"/>
      <c r="H354" s="55"/>
      <c r="I354" s="55"/>
    </row>
    <row r="355" ht="15.75" customHeight="1">
      <c r="B355" s="55"/>
      <c r="C355" s="56"/>
      <c r="D355" s="133"/>
      <c r="E355" s="55"/>
      <c r="F355" s="132"/>
      <c r="G355" s="55"/>
      <c r="H355" s="55"/>
      <c r="I355" s="55"/>
    </row>
    <row r="356" ht="15.75" customHeight="1">
      <c r="B356" s="55"/>
      <c r="C356" s="56"/>
      <c r="D356" s="133"/>
      <c r="E356" s="55"/>
      <c r="F356" s="132"/>
      <c r="G356" s="55"/>
      <c r="H356" s="55"/>
      <c r="I356" s="55"/>
    </row>
    <row r="357" ht="15.75" customHeight="1">
      <c r="B357" s="55"/>
      <c r="C357" s="56"/>
      <c r="D357" s="133"/>
      <c r="E357" s="55"/>
      <c r="F357" s="132"/>
      <c r="G357" s="55"/>
      <c r="H357" s="55"/>
      <c r="I357" s="55"/>
    </row>
    <row r="358" ht="15.75" customHeight="1">
      <c r="B358" s="55"/>
      <c r="C358" s="56"/>
      <c r="D358" s="133"/>
      <c r="E358" s="55"/>
      <c r="F358" s="132"/>
      <c r="G358" s="55"/>
      <c r="H358" s="55"/>
      <c r="I358" s="55"/>
    </row>
    <row r="359" ht="15.75" customHeight="1">
      <c r="B359" s="55"/>
      <c r="C359" s="56"/>
      <c r="D359" s="133"/>
      <c r="E359" s="55"/>
      <c r="F359" s="132"/>
      <c r="G359" s="55"/>
      <c r="H359" s="55"/>
      <c r="I359" s="55"/>
    </row>
    <row r="360" ht="15.75" customHeight="1">
      <c r="B360" s="55"/>
      <c r="C360" s="56"/>
      <c r="D360" s="133"/>
      <c r="E360" s="55"/>
      <c r="F360" s="132"/>
      <c r="G360" s="55"/>
      <c r="H360" s="55"/>
      <c r="I360" s="55"/>
    </row>
    <row r="361" ht="15.75" customHeight="1">
      <c r="B361" s="55"/>
      <c r="C361" s="56"/>
      <c r="D361" s="133"/>
      <c r="E361" s="55"/>
      <c r="F361" s="132"/>
      <c r="G361" s="55"/>
      <c r="H361" s="55"/>
      <c r="I361" s="55"/>
    </row>
    <row r="362" ht="15.75" customHeight="1">
      <c r="B362" s="55"/>
      <c r="C362" s="56"/>
      <c r="D362" s="55"/>
      <c r="E362" s="55"/>
      <c r="F362" s="132"/>
      <c r="G362" s="55"/>
      <c r="H362" s="55"/>
      <c r="I362" s="55"/>
    </row>
    <row r="363" ht="15.75" customHeight="1">
      <c r="B363" s="55"/>
      <c r="C363" s="56"/>
      <c r="D363" s="55"/>
      <c r="E363" s="55"/>
      <c r="F363" s="132"/>
      <c r="G363" s="55"/>
      <c r="H363" s="55"/>
      <c r="I363" s="55"/>
    </row>
    <row r="364" ht="15.75" customHeight="1">
      <c r="B364" s="55"/>
      <c r="C364" s="56"/>
      <c r="D364" s="55"/>
      <c r="E364" s="55"/>
      <c r="F364" s="132"/>
      <c r="G364" s="55"/>
      <c r="H364" s="55"/>
      <c r="I364" s="55"/>
    </row>
    <row r="365" ht="15.75" customHeight="1">
      <c r="B365" s="55"/>
      <c r="C365" s="56"/>
      <c r="D365" s="55"/>
      <c r="E365" s="55"/>
      <c r="F365" s="132"/>
      <c r="G365" s="55"/>
      <c r="H365" s="55"/>
      <c r="I365" s="55"/>
    </row>
    <row r="366" ht="15.75" customHeight="1">
      <c r="B366" s="55"/>
      <c r="C366" s="56"/>
      <c r="D366" s="55"/>
      <c r="E366" s="55"/>
      <c r="F366" s="132"/>
      <c r="G366" s="55"/>
      <c r="H366" s="55"/>
      <c r="I366" s="55"/>
    </row>
    <row r="367" ht="15.75" customHeight="1">
      <c r="B367" s="55"/>
      <c r="C367" s="56"/>
      <c r="D367" s="55"/>
      <c r="E367" s="55"/>
      <c r="F367" s="132"/>
      <c r="G367" s="55"/>
      <c r="H367" s="55"/>
      <c r="I367" s="55"/>
    </row>
    <row r="368" ht="15.75" customHeight="1">
      <c r="B368" s="55"/>
      <c r="C368" s="56"/>
      <c r="D368" s="55"/>
      <c r="E368" s="55"/>
      <c r="F368" s="132"/>
      <c r="G368" s="55"/>
      <c r="H368" s="55"/>
      <c r="I368" s="55"/>
    </row>
    <row r="369" ht="15.75" customHeight="1">
      <c r="B369" s="55"/>
      <c r="C369" s="56"/>
      <c r="D369" s="55"/>
      <c r="E369" s="55"/>
      <c r="F369" s="132"/>
      <c r="G369" s="55"/>
      <c r="H369" s="55"/>
      <c r="I369" s="55"/>
    </row>
    <row r="370" ht="15.75" customHeight="1">
      <c r="B370" s="55"/>
      <c r="C370" s="56"/>
      <c r="D370" s="55"/>
      <c r="E370" s="55"/>
      <c r="F370" s="132"/>
      <c r="G370" s="55"/>
      <c r="H370" s="55"/>
      <c r="I370" s="55"/>
    </row>
    <row r="371" ht="15.75" customHeight="1">
      <c r="B371" s="55"/>
      <c r="C371" s="56"/>
      <c r="D371" s="55"/>
      <c r="E371" s="55"/>
      <c r="F371" s="132"/>
      <c r="G371" s="55"/>
      <c r="H371" s="55"/>
      <c r="I371" s="55"/>
    </row>
    <row r="372" ht="15.75" customHeight="1">
      <c r="B372" s="55"/>
      <c r="C372" s="56"/>
      <c r="D372" s="55"/>
      <c r="E372" s="55"/>
      <c r="F372" s="132"/>
      <c r="G372" s="55"/>
      <c r="H372" s="55"/>
      <c r="I372" s="55"/>
    </row>
    <row r="373" ht="15.75" customHeight="1">
      <c r="B373" s="55"/>
      <c r="C373" s="56"/>
      <c r="D373" s="55"/>
      <c r="E373" s="55"/>
      <c r="F373" s="132"/>
      <c r="G373" s="55"/>
      <c r="H373" s="55"/>
      <c r="I373" s="55"/>
    </row>
    <row r="374" ht="15.75" customHeight="1">
      <c r="B374" s="55"/>
      <c r="C374" s="56"/>
      <c r="D374" s="55"/>
      <c r="E374" s="55"/>
      <c r="F374" s="132"/>
      <c r="G374" s="55"/>
      <c r="H374" s="55"/>
      <c r="I374" s="55"/>
    </row>
    <row r="375" ht="15.75" customHeight="1">
      <c r="B375" s="55"/>
      <c r="C375" s="56"/>
      <c r="D375" s="55"/>
      <c r="E375" s="55"/>
      <c r="F375" s="132"/>
      <c r="G375" s="55"/>
      <c r="H375" s="55"/>
      <c r="I375" s="55"/>
    </row>
    <row r="376" ht="15.75" customHeight="1">
      <c r="B376" s="55"/>
      <c r="C376" s="56"/>
      <c r="D376" s="55"/>
      <c r="E376" s="55"/>
      <c r="F376" s="132"/>
      <c r="G376" s="55"/>
      <c r="H376" s="55"/>
      <c r="I376" s="55"/>
    </row>
    <row r="377" ht="15.75" customHeight="1">
      <c r="B377" s="55"/>
      <c r="C377" s="56"/>
      <c r="D377" s="55"/>
      <c r="E377" s="55"/>
      <c r="F377" s="132"/>
      <c r="G377" s="55"/>
      <c r="H377" s="55"/>
      <c r="I377" s="55"/>
    </row>
    <row r="378" ht="15.75" customHeight="1">
      <c r="B378" s="55"/>
      <c r="C378" s="56"/>
      <c r="D378" s="55"/>
      <c r="E378" s="55"/>
      <c r="F378" s="132"/>
      <c r="G378" s="55"/>
      <c r="H378" s="55"/>
      <c r="I378" s="55"/>
    </row>
    <row r="379" ht="15.75" customHeight="1">
      <c r="B379" s="55"/>
      <c r="C379" s="56"/>
      <c r="D379" s="55"/>
      <c r="E379" s="55"/>
      <c r="F379" s="132"/>
      <c r="G379" s="55"/>
      <c r="H379" s="55"/>
      <c r="I379" s="55"/>
    </row>
    <row r="380" ht="15.75" customHeight="1">
      <c r="B380" s="55"/>
      <c r="C380" s="56"/>
      <c r="D380" s="55"/>
      <c r="E380" s="55"/>
      <c r="F380" s="132"/>
      <c r="G380" s="55"/>
      <c r="H380" s="55"/>
      <c r="I380" s="55"/>
    </row>
    <row r="381" ht="15.75" customHeight="1">
      <c r="B381" s="55"/>
      <c r="C381" s="56"/>
      <c r="D381" s="55"/>
      <c r="E381" s="55"/>
      <c r="F381" s="132"/>
      <c r="G381" s="55"/>
      <c r="H381" s="55"/>
      <c r="I381" s="55"/>
    </row>
    <row r="382" ht="15.75" customHeight="1">
      <c r="B382" s="55"/>
      <c r="C382" s="56"/>
      <c r="D382" s="55"/>
      <c r="E382" s="55"/>
      <c r="F382" s="132"/>
      <c r="G382" s="55"/>
      <c r="H382" s="55"/>
      <c r="I382" s="55"/>
    </row>
    <row r="383" ht="15.75" customHeight="1">
      <c r="B383" s="55"/>
      <c r="C383" s="56"/>
      <c r="D383" s="55"/>
      <c r="E383" s="55"/>
      <c r="F383" s="132"/>
      <c r="G383" s="55"/>
      <c r="H383" s="55"/>
      <c r="I383" s="55"/>
    </row>
    <row r="384" ht="15.75" customHeight="1">
      <c r="B384" s="55"/>
      <c r="C384" s="56"/>
      <c r="D384" s="55"/>
      <c r="E384" s="55"/>
      <c r="F384" s="132"/>
      <c r="G384" s="55"/>
      <c r="H384" s="55"/>
      <c r="I384" s="55"/>
    </row>
    <row r="385" ht="15.75" customHeight="1">
      <c r="B385" s="55"/>
      <c r="C385" s="56"/>
      <c r="D385" s="55"/>
      <c r="E385" s="55"/>
      <c r="F385" s="132"/>
      <c r="G385" s="55"/>
      <c r="H385" s="55"/>
      <c r="I385" s="55"/>
    </row>
    <row r="386" ht="15.75" customHeight="1">
      <c r="B386" s="55"/>
      <c r="C386" s="56"/>
      <c r="D386" s="55"/>
      <c r="E386" s="55"/>
      <c r="F386" s="132"/>
      <c r="G386" s="55"/>
      <c r="H386" s="55"/>
      <c r="I386" s="55"/>
    </row>
    <row r="387" ht="15.75" customHeight="1">
      <c r="B387" s="55"/>
      <c r="C387" s="56"/>
      <c r="D387" s="55"/>
      <c r="E387" s="55"/>
      <c r="F387" s="132"/>
      <c r="G387" s="55"/>
      <c r="H387" s="55"/>
      <c r="I387" s="55"/>
    </row>
    <row r="388" ht="15.75" customHeight="1">
      <c r="B388" s="55"/>
      <c r="C388" s="56"/>
      <c r="D388" s="55"/>
      <c r="E388" s="55"/>
      <c r="F388" s="132"/>
      <c r="G388" s="55"/>
      <c r="H388" s="55"/>
      <c r="I388" s="55"/>
    </row>
    <row r="389" ht="15.75" customHeight="1">
      <c r="B389" s="55"/>
      <c r="C389" s="56"/>
      <c r="D389" s="55"/>
      <c r="E389" s="55"/>
      <c r="F389" s="132"/>
      <c r="G389" s="55"/>
      <c r="H389" s="55"/>
      <c r="I389" s="55"/>
    </row>
    <row r="390" ht="15.75" customHeight="1">
      <c r="B390" s="55"/>
      <c r="C390" s="56"/>
      <c r="D390" s="55"/>
      <c r="E390" s="55"/>
      <c r="F390" s="132"/>
      <c r="G390" s="55"/>
      <c r="H390" s="55"/>
      <c r="I390" s="55"/>
    </row>
    <row r="391" ht="15.75" customHeight="1">
      <c r="B391" s="55"/>
      <c r="C391" s="56"/>
      <c r="D391" s="55"/>
      <c r="E391" s="55"/>
      <c r="F391" s="132"/>
      <c r="G391" s="55"/>
      <c r="H391" s="55"/>
      <c r="I391" s="55"/>
    </row>
    <row r="392" ht="15.75" customHeight="1">
      <c r="B392" s="55"/>
      <c r="C392" s="56"/>
      <c r="D392" s="55"/>
      <c r="E392" s="55"/>
      <c r="F392" s="132"/>
      <c r="G392" s="55"/>
      <c r="H392" s="55"/>
      <c r="I392" s="55"/>
    </row>
    <row r="393" ht="15.75" customHeight="1">
      <c r="B393" s="55"/>
      <c r="C393" s="56"/>
      <c r="D393" s="55"/>
      <c r="E393" s="55"/>
      <c r="F393" s="132"/>
      <c r="G393" s="55"/>
      <c r="H393" s="55"/>
      <c r="I393" s="55"/>
    </row>
    <row r="394" ht="15.75" customHeight="1">
      <c r="B394" s="55"/>
      <c r="C394" s="56"/>
      <c r="D394" s="55"/>
      <c r="E394" s="55"/>
      <c r="F394" s="132"/>
      <c r="G394" s="55"/>
      <c r="H394" s="55"/>
      <c r="I394" s="55"/>
    </row>
    <row r="395" ht="15.75" customHeight="1">
      <c r="B395" s="55"/>
      <c r="C395" s="56"/>
      <c r="D395" s="55"/>
      <c r="E395" s="55"/>
      <c r="F395" s="132"/>
      <c r="G395" s="55"/>
      <c r="H395" s="55"/>
      <c r="I395" s="55"/>
    </row>
    <row r="396" ht="15.75" customHeight="1">
      <c r="B396" s="55"/>
      <c r="C396" s="56"/>
      <c r="D396" s="55"/>
      <c r="E396" s="55"/>
      <c r="F396" s="132"/>
      <c r="G396" s="55"/>
      <c r="H396" s="55"/>
      <c r="I396" s="55"/>
    </row>
    <row r="397" ht="15.75" customHeight="1">
      <c r="B397" s="55"/>
      <c r="C397" s="56"/>
      <c r="D397" s="55"/>
      <c r="E397" s="55"/>
      <c r="F397" s="132"/>
      <c r="G397" s="55"/>
      <c r="H397" s="55"/>
      <c r="I397" s="55"/>
    </row>
    <row r="398" ht="15.75" customHeight="1">
      <c r="B398" s="55"/>
      <c r="C398" s="56"/>
      <c r="D398" s="55"/>
      <c r="E398" s="55"/>
      <c r="F398" s="132"/>
      <c r="G398" s="55"/>
      <c r="H398" s="55"/>
      <c r="I398" s="55"/>
    </row>
    <row r="399" ht="15.75" customHeight="1">
      <c r="B399" s="55"/>
      <c r="C399" s="56"/>
      <c r="D399" s="55"/>
      <c r="E399" s="55"/>
      <c r="F399" s="132"/>
      <c r="G399" s="55"/>
      <c r="H399" s="55"/>
      <c r="I399" s="55"/>
    </row>
    <row r="400" ht="15.75" customHeight="1">
      <c r="B400" s="55"/>
      <c r="C400" s="56"/>
      <c r="D400" s="55"/>
      <c r="E400" s="55"/>
      <c r="F400" s="132"/>
      <c r="G400" s="55"/>
      <c r="H400" s="55"/>
      <c r="I400" s="55"/>
    </row>
    <row r="401" ht="15.75" customHeight="1">
      <c r="B401" s="55"/>
      <c r="C401" s="56"/>
      <c r="D401" s="55"/>
      <c r="E401" s="55"/>
      <c r="F401" s="132"/>
      <c r="G401" s="55"/>
      <c r="H401" s="55"/>
      <c r="I401" s="55"/>
    </row>
    <row r="402" ht="15.75" customHeight="1">
      <c r="B402" s="55"/>
      <c r="C402" s="56"/>
      <c r="D402" s="55"/>
      <c r="E402" s="55"/>
      <c r="F402" s="132"/>
      <c r="G402" s="55"/>
      <c r="H402" s="55"/>
      <c r="I402" s="55"/>
    </row>
    <row r="403" ht="15.75" customHeight="1">
      <c r="B403" s="55"/>
      <c r="C403" s="56"/>
      <c r="D403" s="55"/>
      <c r="E403" s="55"/>
      <c r="F403" s="132"/>
      <c r="G403" s="55"/>
      <c r="H403" s="55"/>
      <c r="I403" s="55"/>
    </row>
    <row r="404" ht="15.75" customHeight="1">
      <c r="B404" s="55"/>
      <c r="C404" s="56"/>
      <c r="D404" s="55"/>
      <c r="E404" s="55"/>
      <c r="F404" s="132"/>
      <c r="G404" s="55"/>
      <c r="H404" s="55"/>
      <c r="I404" s="55"/>
    </row>
    <row r="405" ht="15.75" customHeight="1">
      <c r="B405" s="55"/>
      <c r="C405" s="56"/>
      <c r="D405" s="55"/>
      <c r="E405" s="55"/>
      <c r="F405" s="132"/>
      <c r="G405" s="55"/>
      <c r="H405" s="55"/>
      <c r="I405" s="55"/>
    </row>
    <row r="406" ht="15.75" customHeight="1">
      <c r="B406" s="55"/>
      <c r="C406" s="56"/>
      <c r="D406" s="55"/>
      <c r="E406" s="55"/>
      <c r="F406" s="132"/>
      <c r="G406" s="55"/>
      <c r="H406" s="55"/>
      <c r="I406" s="55"/>
    </row>
    <row r="407" ht="15.75" customHeight="1">
      <c r="B407" s="55"/>
      <c r="C407" s="56"/>
      <c r="D407" s="55"/>
      <c r="E407" s="55"/>
      <c r="F407" s="132"/>
      <c r="G407" s="55"/>
      <c r="H407" s="55"/>
      <c r="I407" s="55"/>
    </row>
    <row r="408" ht="15.75" customHeight="1">
      <c r="B408" s="55"/>
      <c r="C408" s="56"/>
      <c r="D408" s="55"/>
      <c r="E408" s="55"/>
      <c r="F408" s="132"/>
      <c r="G408" s="55"/>
      <c r="H408" s="55"/>
      <c r="I408" s="55"/>
    </row>
    <row r="409" ht="15.75" customHeight="1">
      <c r="B409" s="55"/>
      <c r="C409" s="56"/>
      <c r="D409" s="55"/>
      <c r="E409" s="55"/>
      <c r="F409" s="132"/>
      <c r="G409" s="55"/>
      <c r="H409" s="55"/>
      <c r="I409" s="55"/>
    </row>
    <row r="410" ht="15.75" customHeight="1">
      <c r="B410" s="55"/>
      <c r="C410" s="56"/>
      <c r="D410" s="55"/>
      <c r="E410" s="55"/>
      <c r="F410" s="132"/>
      <c r="G410" s="55"/>
      <c r="H410" s="55"/>
      <c r="I410" s="55"/>
    </row>
    <row r="411" ht="15.75" customHeight="1">
      <c r="B411" s="55"/>
      <c r="C411" s="56"/>
      <c r="D411" s="55"/>
      <c r="E411" s="55"/>
      <c r="F411" s="132"/>
      <c r="G411" s="55"/>
      <c r="H411" s="55"/>
      <c r="I411" s="55"/>
    </row>
    <row r="412" ht="15.75" customHeight="1">
      <c r="B412" s="55"/>
      <c r="C412" s="56"/>
      <c r="D412" s="55"/>
      <c r="E412" s="55"/>
      <c r="F412" s="132"/>
      <c r="G412" s="55"/>
      <c r="H412" s="55"/>
      <c r="I412" s="55"/>
    </row>
    <row r="413" ht="15.75" customHeight="1">
      <c r="B413" s="55"/>
      <c r="C413" s="56"/>
      <c r="D413" s="55"/>
      <c r="E413" s="55"/>
      <c r="F413" s="132"/>
      <c r="G413" s="55"/>
      <c r="H413" s="55"/>
      <c r="I413" s="55"/>
    </row>
    <row r="414" ht="15.75" customHeight="1">
      <c r="B414" s="55"/>
      <c r="C414" s="56"/>
      <c r="D414" s="55"/>
      <c r="E414" s="55"/>
      <c r="F414" s="132"/>
      <c r="G414" s="55"/>
      <c r="H414" s="55"/>
      <c r="I414" s="55"/>
    </row>
    <row r="415" ht="15.75" customHeight="1">
      <c r="B415" s="55"/>
      <c r="C415" s="56"/>
      <c r="D415" s="55"/>
      <c r="E415" s="55"/>
      <c r="F415" s="132"/>
      <c r="G415" s="55"/>
      <c r="H415" s="55"/>
      <c r="I415" s="55"/>
    </row>
    <row r="416" ht="15.75" customHeight="1">
      <c r="B416" s="55"/>
      <c r="C416" s="56"/>
      <c r="D416" s="55"/>
      <c r="E416" s="55"/>
      <c r="F416" s="132"/>
      <c r="G416" s="55"/>
      <c r="H416" s="55"/>
      <c r="I416" s="55"/>
    </row>
    <row r="417" ht="15.75" customHeight="1">
      <c r="B417" s="55"/>
      <c r="C417" s="56"/>
      <c r="D417" s="55"/>
      <c r="E417" s="55"/>
      <c r="F417" s="132"/>
      <c r="G417" s="55"/>
      <c r="H417" s="55"/>
      <c r="I417" s="55"/>
    </row>
    <row r="418" ht="15.75" customHeight="1">
      <c r="B418" s="55"/>
      <c r="C418" s="56"/>
      <c r="D418" s="55"/>
      <c r="E418" s="55"/>
      <c r="F418" s="132"/>
      <c r="G418" s="55"/>
      <c r="H418" s="55"/>
      <c r="I418" s="55"/>
    </row>
    <row r="419" ht="15.75" customHeight="1">
      <c r="B419" s="55"/>
      <c r="C419" s="56"/>
      <c r="D419" s="55"/>
      <c r="E419" s="55"/>
      <c r="F419" s="132"/>
      <c r="G419" s="55"/>
      <c r="H419" s="55"/>
      <c r="I419" s="55"/>
    </row>
    <row r="420" ht="15.75" customHeight="1">
      <c r="B420" s="55"/>
      <c r="C420" s="56"/>
      <c r="D420" s="55"/>
      <c r="E420" s="55"/>
      <c r="F420" s="132"/>
      <c r="G420" s="55"/>
      <c r="H420" s="55"/>
      <c r="I420" s="55"/>
    </row>
    <row r="421" ht="15.75" customHeight="1">
      <c r="B421" s="55"/>
      <c r="C421" s="56"/>
      <c r="D421" s="55"/>
      <c r="E421" s="55"/>
      <c r="F421" s="132"/>
      <c r="G421" s="55"/>
      <c r="H421" s="55"/>
      <c r="I421" s="55"/>
    </row>
    <row r="422" ht="15.75" customHeight="1">
      <c r="B422" s="55"/>
      <c r="C422" s="56"/>
      <c r="D422" s="55"/>
      <c r="E422" s="55"/>
      <c r="F422" s="132"/>
      <c r="G422" s="55"/>
      <c r="H422" s="55"/>
      <c r="I422" s="55"/>
    </row>
    <row r="423" ht="15.75" customHeight="1">
      <c r="B423" s="55"/>
      <c r="C423" s="56"/>
      <c r="D423" s="55"/>
      <c r="E423" s="55"/>
      <c r="F423" s="132"/>
      <c r="G423" s="55"/>
      <c r="H423" s="55"/>
      <c r="I423" s="55"/>
    </row>
    <row r="424" ht="15.75" customHeight="1">
      <c r="B424" s="55"/>
      <c r="C424" s="56"/>
      <c r="D424" s="55"/>
      <c r="E424" s="55"/>
      <c r="F424" s="132"/>
      <c r="G424" s="55"/>
      <c r="H424" s="55"/>
      <c r="I424" s="55"/>
    </row>
    <row r="425" ht="15.75" customHeight="1">
      <c r="B425" s="55"/>
      <c r="C425" s="56"/>
      <c r="D425" s="55"/>
      <c r="E425" s="55"/>
      <c r="F425" s="132"/>
      <c r="G425" s="55"/>
      <c r="H425" s="55"/>
      <c r="I425" s="55"/>
    </row>
    <row r="426" ht="15.75" customHeight="1">
      <c r="B426" s="55"/>
      <c r="C426" s="56"/>
      <c r="D426" s="55"/>
      <c r="E426" s="55"/>
      <c r="F426" s="132"/>
      <c r="G426" s="55"/>
      <c r="H426" s="55"/>
      <c r="I426" s="55"/>
    </row>
    <row r="427" ht="15.75" customHeight="1">
      <c r="B427" s="55"/>
      <c r="C427" s="56"/>
      <c r="D427" s="55"/>
      <c r="E427" s="55"/>
      <c r="F427" s="132"/>
      <c r="G427" s="55"/>
      <c r="H427" s="55"/>
      <c r="I427" s="55"/>
    </row>
    <row r="428" ht="15.75" customHeight="1">
      <c r="B428" s="55"/>
      <c r="C428" s="56"/>
      <c r="E428" s="55"/>
      <c r="F428" s="132"/>
      <c r="G428" s="55"/>
      <c r="H428" s="55"/>
      <c r="I428" s="55"/>
    </row>
    <row r="429" ht="15.75" customHeight="1">
      <c r="B429" s="55"/>
      <c r="C429" s="56"/>
      <c r="E429" s="55"/>
      <c r="F429" s="132"/>
      <c r="G429" s="55"/>
      <c r="H429" s="55"/>
      <c r="I429" s="55"/>
    </row>
    <row r="430" ht="15.75" customHeight="1">
      <c r="B430" s="55"/>
      <c r="C430" s="56"/>
      <c r="E430" s="55"/>
      <c r="F430" s="132"/>
      <c r="G430" s="55"/>
      <c r="H430" s="55"/>
      <c r="I430" s="55"/>
    </row>
    <row r="431" ht="15.75" customHeight="1">
      <c r="B431" s="55"/>
      <c r="C431" s="56"/>
      <c r="E431" s="55"/>
      <c r="F431" s="132"/>
      <c r="G431" s="55"/>
      <c r="H431" s="55"/>
      <c r="I431" s="55"/>
    </row>
    <row r="432" ht="15.75" customHeight="1">
      <c r="B432" s="55"/>
      <c r="C432" s="56"/>
      <c r="E432" s="55"/>
      <c r="F432" s="132"/>
      <c r="G432" s="55"/>
      <c r="H432" s="55"/>
      <c r="I432" s="55"/>
    </row>
    <row r="433" ht="15.75" customHeight="1">
      <c r="B433" s="55"/>
      <c r="C433" s="56"/>
      <c r="E433" s="55"/>
      <c r="F433" s="132"/>
      <c r="G433" s="55"/>
      <c r="H433" s="55"/>
      <c r="I433" s="55"/>
    </row>
    <row r="434" ht="15.75" customHeight="1">
      <c r="B434" s="55"/>
      <c r="C434" s="56"/>
      <c r="E434" s="55"/>
      <c r="F434" s="132"/>
      <c r="G434" s="55"/>
      <c r="H434" s="55"/>
      <c r="I434" s="55"/>
    </row>
    <row r="435" ht="15.75" customHeight="1">
      <c r="B435" s="55"/>
      <c r="C435" s="56"/>
      <c r="E435" s="55"/>
      <c r="F435" s="132"/>
      <c r="G435" s="55"/>
      <c r="H435" s="55"/>
      <c r="I435" s="55"/>
    </row>
    <row r="436" ht="15.75" customHeight="1">
      <c r="B436" s="55"/>
      <c r="C436" s="56"/>
      <c r="E436" s="55"/>
      <c r="F436" s="132"/>
      <c r="G436" s="55"/>
      <c r="H436" s="55"/>
      <c r="I436" s="55"/>
    </row>
    <row r="437" ht="15.75" customHeight="1">
      <c r="B437" s="55"/>
      <c r="C437" s="56"/>
      <c r="E437" s="55"/>
      <c r="F437" s="132"/>
      <c r="G437" s="55"/>
      <c r="H437" s="55"/>
      <c r="I437" s="55"/>
    </row>
    <row r="438" ht="15.75" customHeight="1">
      <c r="B438" s="55"/>
      <c r="C438" s="56"/>
      <c r="E438" s="55"/>
      <c r="F438" s="132"/>
      <c r="G438" s="55"/>
      <c r="H438" s="55"/>
      <c r="I438" s="55"/>
    </row>
    <row r="439" ht="15.75" customHeight="1">
      <c r="B439" s="55"/>
      <c r="C439" s="56"/>
      <c r="E439" s="55"/>
      <c r="F439" s="132"/>
      <c r="G439" s="55"/>
      <c r="H439" s="55"/>
      <c r="I439" s="55"/>
    </row>
    <row r="440" ht="15.75" customHeight="1">
      <c r="B440" s="55"/>
      <c r="C440" s="56"/>
      <c r="E440" s="55"/>
      <c r="F440" s="132"/>
      <c r="G440" s="55"/>
      <c r="H440" s="55"/>
      <c r="I440" s="55"/>
    </row>
    <row r="441" ht="15.75" customHeight="1">
      <c r="B441" s="55"/>
      <c r="C441" s="56"/>
      <c r="E441" s="55"/>
      <c r="F441" s="132"/>
      <c r="G441" s="55"/>
      <c r="H441" s="55"/>
      <c r="I441" s="55"/>
    </row>
    <row r="442" ht="15.75" customHeight="1">
      <c r="B442" s="55"/>
      <c r="C442" s="56"/>
      <c r="E442" s="55"/>
      <c r="F442" s="132"/>
      <c r="G442" s="55"/>
      <c r="H442" s="55"/>
      <c r="I442" s="55"/>
    </row>
    <row r="443" ht="15.75" customHeight="1">
      <c r="B443" s="55"/>
      <c r="C443" s="56"/>
      <c r="E443" s="55"/>
      <c r="F443" s="132"/>
      <c r="G443" s="55"/>
      <c r="H443" s="55"/>
      <c r="I443" s="55"/>
    </row>
    <row r="444" ht="15.75" customHeight="1">
      <c r="B444" s="55"/>
      <c r="C444" s="56"/>
      <c r="E444" s="55"/>
      <c r="F444" s="132"/>
      <c r="G444" s="55"/>
      <c r="H444" s="55"/>
      <c r="I444" s="55"/>
    </row>
    <row r="445" ht="15.75" customHeight="1">
      <c r="B445" s="55"/>
      <c r="C445" s="56"/>
      <c r="E445" s="55"/>
      <c r="F445" s="132"/>
      <c r="G445" s="55"/>
      <c r="H445" s="55"/>
      <c r="I445" s="55"/>
    </row>
    <row r="446" ht="15.75" customHeight="1">
      <c r="B446" s="55"/>
      <c r="C446" s="56"/>
      <c r="E446" s="55"/>
      <c r="F446" s="132"/>
      <c r="G446" s="55"/>
      <c r="H446" s="55"/>
      <c r="I446" s="55"/>
    </row>
    <row r="447" ht="15.75" customHeight="1">
      <c r="B447" s="55"/>
      <c r="C447" s="56"/>
      <c r="E447" s="55"/>
      <c r="F447" s="132"/>
      <c r="G447" s="55"/>
      <c r="H447" s="55"/>
      <c r="I447" s="55"/>
    </row>
    <row r="448" ht="15.75" customHeight="1">
      <c r="B448" s="55"/>
      <c r="C448" s="56"/>
      <c r="E448" s="55"/>
      <c r="F448" s="132"/>
      <c r="G448" s="55"/>
      <c r="H448" s="55"/>
      <c r="I448" s="55"/>
    </row>
    <row r="449" ht="15.75" customHeight="1">
      <c r="B449" s="55"/>
      <c r="C449" s="56"/>
      <c r="E449" s="55"/>
      <c r="F449" s="132"/>
      <c r="G449" s="55"/>
      <c r="H449" s="55"/>
      <c r="I449" s="55"/>
    </row>
    <row r="450" ht="15.75" customHeight="1">
      <c r="B450" s="55"/>
      <c r="C450" s="56"/>
      <c r="E450" s="55"/>
      <c r="F450" s="132"/>
      <c r="G450" s="55"/>
      <c r="H450" s="55"/>
      <c r="I450" s="55"/>
    </row>
    <row r="451" ht="15.75" customHeight="1">
      <c r="B451" s="55"/>
      <c r="C451" s="56"/>
      <c r="E451" s="55"/>
      <c r="F451" s="132"/>
      <c r="G451" s="55"/>
      <c r="H451" s="55"/>
      <c r="I451" s="55"/>
    </row>
    <row r="452" ht="15.75" customHeight="1">
      <c r="B452" s="55"/>
      <c r="C452" s="56"/>
      <c r="E452" s="55"/>
      <c r="F452" s="132"/>
      <c r="G452" s="55"/>
      <c r="H452" s="55"/>
      <c r="I452" s="55"/>
    </row>
    <row r="453" ht="15.75" customHeight="1">
      <c r="B453" s="55"/>
      <c r="C453" s="56"/>
      <c r="E453" s="55"/>
      <c r="F453" s="132"/>
      <c r="G453" s="55"/>
      <c r="H453" s="55"/>
      <c r="I453" s="55"/>
    </row>
    <row r="454" ht="15.75" customHeight="1">
      <c r="B454" s="55"/>
      <c r="C454" s="56"/>
      <c r="E454" s="55"/>
      <c r="F454" s="132"/>
      <c r="G454" s="55"/>
      <c r="H454" s="55"/>
      <c r="I454" s="55"/>
    </row>
    <row r="455" ht="15.75" customHeight="1">
      <c r="B455" s="55"/>
      <c r="C455" s="56"/>
      <c r="E455" s="55"/>
      <c r="F455" s="132"/>
      <c r="G455" s="55"/>
      <c r="H455" s="55"/>
      <c r="I455" s="55"/>
    </row>
    <row r="456" ht="15.75" customHeight="1">
      <c r="B456" s="55"/>
      <c r="C456" s="56"/>
      <c r="E456" s="55"/>
      <c r="F456" s="132"/>
      <c r="G456" s="55"/>
      <c r="H456" s="55"/>
      <c r="I456" s="55"/>
    </row>
    <row r="457" ht="15.75" customHeight="1">
      <c r="B457" s="55"/>
      <c r="C457" s="56"/>
      <c r="E457" s="55"/>
      <c r="F457" s="132"/>
      <c r="G457" s="55"/>
      <c r="H457" s="55"/>
      <c r="I457" s="55"/>
    </row>
    <row r="458" ht="15.75" customHeight="1">
      <c r="B458" s="55"/>
      <c r="C458" s="56"/>
      <c r="E458" s="55"/>
      <c r="F458" s="132"/>
      <c r="G458" s="55"/>
      <c r="H458" s="55"/>
      <c r="I458" s="55"/>
    </row>
    <row r="459" ht="15.75" customHeight="1">
      <c r="B459" s="55"/>
      <c r="C459" s="56"/>
      <c r="E459" s="55"/>
      <c r="F459" s="132"/>
      <c r="G459" s="55"/>
      <c r="H459" s="55"/>
      <c r="I459" s="55"/>
    </row>
    <row r="460" ht="15.75" customHeight="1">
      <c r="B460" s="55"/>
      <c r="C460" s="56"/>
      <c r="E460" s="55"/>
      <c r="F460" s="132"/>
      <c r="G460" s="55"/>
      <c r="H460" s="55"/>
      <c r="I460" s="55"/>
    </row>
    <row r="461" ht="15.75" customHeight="1">
      <c r="B461" s="55"/>
      <c r="C461" s="56"/>
      <c r="E461" s="55"/>
      <c r="F461" s="132"/>
      <c r="G461" s="55"/>
      <c r="H461" s="55"/>
      <c r="I461" s="55"/>
    </row>
    <row r="462" ht="15.75" customHeight="1">
      <c r="B462" s="55"/>
      <c r="C462" s="56"/>
      <c r="E462" s="55"/>
      <c r="F462" s="132"/>
      <c r="G462" s="55"/>
      <c r="H462" s="55"/>
      <c r="I462" s="55"/>
    </row>
    <row r="463" ht="15.75" customHeight="1">
      <c r="B463" s="55"/>
      <c r="C463" s="56"/>
      <c r="E463" s="55"/>
      <c r="F463" s="132"/>
      <c r="G463" s="55"/>
      <c r="H463" s="55"/>
      <c r="I463" s="55"/>
    </row>
    <row r="464" ht="15.75" customHeight="1">
      <c r="B464" s="55"/>
      <c r="C464" s="56"/>
      <c r="E464" s="55"/>
      <c r="F464" s="132"/>
      <c r="G464" s="55"/>
      <c r="H464" s="55"/>
      <c r="I464" s="55"/>
    </row>
    <row r="465" ht="15.75" customHeight="1">
      <c r="B465" s="55"/>
      <c r="C465" s="56"/>
      <c r="E465" s="55"/>
      <c r="F465" s="132"/>
      <c r="G465" s="55"/>
      <c r="H465" s="55"/>
      <c r="I465" s="55"/>
    </row>
    <row r="466" ht="15.75" customHeight="1">
      <c r="B466" s="55"/>
      <c r="C466" s="56"/>
      <c r="E466" s="55"/>
      <c r="F466" s="132"/>
      <c r="G466" s="55"/>
      <c r="H466" s="55"/>
      <c r="I466" s="55"/>
    </row>
    <row r="467" ht="15.75" customHeight="1">
      <c r="B467" s="55"/>
      <c r="C467" s="56"/>
      <c r="E467" s="55"/>
      <c r="F467" s="132"/>
      <c r="G467" s="55"/>
      <c r="H467" s="55"/>
      <c r="I467" s="55"/>
    </row>
    <row r="468" ht="15.75" customHeight="1">
      <c r="B468" s="55"/>
      <c r="C468" s="56"/>
      <c r="E468" s="55"/>
      <c r="F468" s="132"/>
      <c r="G468" s="55"/>
      <c r="H468" s="55"/>
      <c r="I468" s="55"/>
    </row>
    <row r="469" ht="15.75" customHeight="1">
      <c r="B469" s="55"/>
      <c r="C469" s="56"/>
      <c r="E469" s="55"/>
      <c r="F469" s="132"/>
      <c r="G469" s="55"/>
      <c r="H469" s="55"/>
      <c r="I469" s="55"/>
    </row>
    <row r="470" ht="15.75" customHeight="1">
      <c r="B470" s="55"/>
      <c r="C470" s="56"/>
      <c r="E470" s="55"/>
      <c r="F470" s="132"/>
      <c r="G470" s="55"/>
      <c r="H470" s="55"/>
      <c r="I470" s="55"/>
    </row>
    <row r="471" ht="15.75" customHeight="1">
      <c r="B471" s="55"/>
      <c r="C471" s="56"/>
      <c r="E471" s="55"/>
      <c r="F471" s="132"/>
      <c r="G471" s="55"/>
      <c r="H471" s="55"/>
      <c r="I471" s="55"/>
    </row>
    <row r="472" ht="15.75" customHeight="1">
      <c r="B472" s="55"/>
      <c r="C472" s="56"/>
      <c r="E472" s="55"/>
      <c r="F472" s="132"/>
      <c r="G472" s="55"/>
      <c r="H472" s="55"/>
      <c r="I472" s="55"/>
    </row>
    <row r="473" ht="15.75" customHeight="1">
      <c r="B473" s="55"/>
      <c r="C473" s="56"/>
      <c r="E473" s="55"/>
      <c r="F473" s="132"/>
      <c r="G473" s="55"/>
      <c r="H473" s="55"/>
      <c r="I473" s="55"/>
    </row>
    <row r="474" ht="15.75" customHeight="1">
      <c r="B474" s="55"/>
      <c r="C474" s="56"/>
      <c r="E474" s="55"/>
      <c r="F474" s="132"/>
      <c r="G474" s="55"/>
      <c r="H474" s="55"/>
      <c r="I474" s="55"/>
    </row>
    <row r="475" ht="15.75" customHeight="1">
      <c r="B475" s="55"/>
      <c r="C475" s="56"/>
      <c r="E475" s="55"/>
      <c r="F475" s="132"/>
      <c r="G475" s="55"/>
      <c r="H475" s="55"/>
      <c r="I475" s="55"/>
    </row>
    <row r="476" ht="15.75" customHeight="1">
      <c r="B476" s="55"/>
      <c r="C476" s="56"/>
      <c r="E476" s="55"/>
      <c r="F476" s="132"/>
      <c r="G476" s="55"/>
      <c r="H476" s="55"/>
      <c r="I476" s="55"/>
    </row>
    <row r="477" ht="15.75" customHeight="1">
      <c r="B477" s="55"/>
      <c r="C477" s="56"/>
      <c r="E477" s="55"/>
      <c r="F477" s="132"/>
      <c r="G477" s="55"/>
      <c r="H477" s="55"/>
      <c r="I477" s="55"/>
    </row>
    <row r="478" ht="15.75" customHeight="1">
      <c r="B478" s="55"/>
      <c r="C478" s="56"/>
      <c r="E478" s="55"/>
      <c r="F478" s="132"/>
      <c r="G478" s="55"/>
      <c r="H478" s="55"/>
      <c r="I478" s="55"/>
    </row>
    <row r="479" ht="15.75" customHeight="1">
      <c r="B479" s="55"/>
      <c r="C479" s="56"/>
      <c r="E479" s="55"/>
      <c r="F479" s="132"/>
      <c r="G479" s="55"/>
      <c r="H479" s="55"/>
      <c r="I479" s="55"/>
    </row>
    <row r="480" ht="15.75" customHeight="1">
      <c r="B480" s="55"/>
      <c r="C480" s="56"/>
      <c r="E480" s="55"/>
      <c r="F480" s="132"/>
      <c r="G480" s="55"/>
      <c r="H480" s="55"/>
      <c r="I480" s="55"/>
    </row>
    <row r="481" ht="15.75" customHeight="1">
      <c r="B481" s="55"/>
      <c r="C481" s="56"/>
      <c r="E481" s="55"/>
      <c r="F481" s="132"/>
      <c r="G481" s="55"/>
      <c r="H481" s="55"/>
      <c r="I481" s="55"/>
    </row>
    <row r="482" ht="15.75" customHeight="1">
      <c r="B482" s="55"/>
      <c r="C482" s="56"/>
      <c r="E482" s="55"/>
      <c r="F482" s="132"/>
      <c r="G482" s="55"/>
      <c r="H482" s="55"/>
      <c r="I482" s="55"/>
    </row>
    <row r="483" ht="15.75" customHeight="1">
      <c r="B483" s="55"/>
      <c r="C483" s="56"/>
      <c r="E483" s="55"/>
      <c r="F483" s="132"/>
      <c r="G483" s="55"/>
      <c r="H483" s="55"/>
      <c r="I483" s="55"/>
    </row>
    <row r="484" ht="15.75" customHeight="1">
      <c r="B484" s="55"/>
      <c r="C484" s="56"/>
      <c r="E484" s="55"/>
      <c r="F484" s="132"/>
      <c r="G484" s="55"/>
      <c r="H484" s="55"/>
      <c r="I484" s="55"/>
    </row>
    <row r="485" ht="15.75" customHeight="1">
      <c r="B485" s="55"/>
      <c r="C485" s="56"/>
      <c r="E485" s="55"/>
      <c r="F485" s="132"/>
      <c r="G485" s="55"/>
      <c r="H485" s="55"/>
      <c r="I485" s="55"/>
    </row>
    <row r="486" ht="15.75" customHeight="1">
      <c r="B486" s="55"/>
      <c r="C486" s="56"/>
      <c r="E486" s="55"/>
      <c r="F486" s="132"/>
      <c r="G486" s="55"/>
      <c r="H486" s="55"/>
      <c r="I486" s="55"/>
    </row>
    <row r="487" ht="15.75" customHeight="1">
      <c r="B487" s="55"/>
      <c r="C487" s="56"/>
      <c r="E487" s="55"/>
      <c r="F487" s="132"/>
      <c r="G487" s="55"/>
      <c r="H487" s="55"/>
      <c r="I487" s="55"/>
    </row>
    <row r="488" ht="15.75" customHeight="1">
      <c r="B488" s="55"/>
      <c r="C488" s="56"/>
      <c r="E488" s="55"/>
      <c r="F488" s="132"/>
      <c r="G488" s="55"/>
      <c r="H488" s="55"/>
      <c r="I488" s="55"/>
    </row>
    <row r="489" ht="15.75" customHeight="1">
      <c r="B489" s="55"/>
      <c r="C489" s="56"/>
      <c r="E489" s="55"/>
      <c r="F489" s="132"/>
      <c r="G489" s="55"/>
      <c r="H489" s="55"/>
      <c r="I489" s="55"/>
    </row>
    <row r="490" ht="15.75" customHeight="1">
      <c r="B490" s="55"/>
      <c r="C490" s="56"/>
      <c r="E490" s="55"/>
      <c r="F490" s="132"/>
      <c r="G490" s="55"/>
      <c r="H490" s="55"/>
      <c r="I490" s="55"/>
    </row>
    <row r="491" ht="15.75" customHeight="1">
      <c r="B491" s="55"/>
      <c r="C491" s="56"/>
      <c r="E491" s="55"/>
      <c r="F491" s="132"/>
      <c r="G491" s="55"/>
      <c r="H491" s="55"/>
      <c r="I491" s="55"/>
    </row>
    <row r="492" ht="15.75" customHeight="1">
      <c r="B492" s="55"/>
      <c r="C492" s="56"/>
      <c r="E492" s="55"/>
      <c r="F492" s="132"/>
      <c r="G492" s="55"/>
      <c r="H492" s="55"/>
      <c r="I492" s="55"/>
    </row>
    <row r="493" ht="15.75" customHeight="1">
      <c r="B493" s="55"/>
      <c r="C493" s="56"/>
      <c r="E493" s="55"/>
      <c r="F493" s="132"/>
      <c r="G493" s="55"/>
      <c r="H493" s="55"/>
      <c r="I493" s="55"/>
    </row>
    <row r="494" ht="15.75" customHeight="1">
      <c r="B494" s="55"/>
      <c r="C494" s="56"/>
      <c r="E494" s="55"/>
      <c r="F494" s="132"/>
      <c r="G494" s="55"/>
      <c r="H494" s="55"/>
      <c r="I494" s="55"/>
    </row>
    <row r="495" ht="15.75" customHeight="1">
      <c r="B495" s="55"/>
      <c r="C495" s="56"/>
      <c r="E495" s="55"/>
      <c r="F495" s="132"/>
      <c r="G495" s="55"/>
      <c r="H495" s="55"/>
      <c r="I495" s="55"/>
    </row>
    <row r="496" ht="15.75" customHeight="1">
      <c r="B496" s="55"/>
      <c r="C496" s="56"/>
      <c r="E496" s="55"/>
      <c r="F496" s="132"/>
      <c r="G496" s="55"/>
      <c r="H496" s="55"/>
      <c r="I496" s="55"/>
    </row>
    <row r="497" ht="15.75" customHeight="1">
      <c r="B497" s="55"/>
      <c r="C497" s="56"/>
      <c r="E497" s="55"/>
      <c r="F497" s="132"/>
      <c r="G497" s="55"/>
      <c r="H497" s="55"/>
      <c r="I497" s="55"/>
    </row>
    <row r="498" ht="15.75" customHeight="1">
      <c r="B498" s="55"/>
      <c r="C498" s="56"/>
      <c r="E498" s="55"/>
      <c r="F498" s="132"/>
      <c r="G498" s="55"/>
      <c r="H498" s="55"/>
      <c r="I498" s="55"/>
    </row>
    <row r="499" ht="15.75" customHeight="1">
      <c r="B499" s="55"/>
      <c r="C499" s="56"/>
      <c r="E499" s="55"/>
      <c r="F499" s="132"/>
      <c r="G499" s="55"/>
      <c r="H499" s="55"/>
      <c r="I499" s="55"/>
    </row>
    <row r="500" ht="15.75" customHeight="1">
      <c r="B500" s="55"/>
      <c r="C500" s="56"/>
      <c r="E500" s="55"/>
      <c r="F500" s="132"/>
      <c r="G500" s="55"/>
      <c r="H500" s="55"/>
      <c r="I500" s="55"/>
    </row>
    <row r="501" ht="15.75" customHeight="1">
      <c r="B501" s="55"/>
      <c r="C501" s="56"/>
      <c r="E501" s="55"/>
      <c r="F501" s="132"/>
      <c r="G501" s="55"/>
      <c r="H501" s="55"/>
      <c r="I501" s="55"/>
    </row>
    <row r="502" ht="15.75" customHeight="1">
      <c r="B502" s="55"/>
      <c r="C502" s="56"/>
      <c r="E502" s="55"/>
      <c r="F502" s="132"/>
      <c r="G502" s="55"/>
      <c r="H502" s="55"/>
      <c r="I502" s="55"/>
    </row>
    <row r="503" ht="15.75" customHeight="1">
      <c r="B503" s="55"/>
      <c r="C503" s="56"/>
      <c r="E503" s="55"/>
      <c r="F503" s="132"/>
      <c r="G503" s="55"/>
      <c r="H503" s="55"/>
      <c r="I503" s="55"/>
    </row>
    <row r="504" ht="15.75" customHeight="1">
      <c r="B504" s="55"/>
      <c r="C504" s="56"/>
      <c r="E504" s="55"/>
      <c r="F504" s="132"/>
      <c r="G504" s="55"/>
      <c r="H504" s="55"/>
      <c r="I504" s="55"/>
    </row>
    <row r="505" ht="15.75" customHeight="1">
      <c r="B505" s="55"/>
      <c r="C505" s="56"/>
      <c r="E505" s="55"/>
      <c r="F505" s="132"/>
      <c r="G505" s="55"/>
      <c r="H505" s="55"/>
      <c r="I505" s="55"/>
    </row>
    <row r="506" ht="15.75" customHeight="1">
      <c r="B506" s="55"/>
      <c r="C506" s="56"/>
      <c r="E506" s="55"/>
      <c r="F506" s="132"/>
      <c r="G506" s="55"/>
      <c r="H506" s="55"/>
      <c r="I506" s="55"/>
    </row>
    <row r="507" ht="15.75" customHeight="1">
      <c r="B507" s="55"/>
      <c r="C507" s="56"/>
      <c r="E507" s="55"/>
      <c r="F507" s="132"/>
      <c r="G507" s="55"/>
      <c r="H507" s="55"/>
      <c r="I507" s="55"/>
    </row>
    <row r="508" ht="15.75" customHeight="1">
      <c r="B508" s="55"/>
      <c r="C508" s="56"/>
      <c r="E508" s="55"/>
      <c r="F508" s="132"/>
      <c r="G508" s="55"/>
      <c r="H508" s="55"/>
      <c r="I508" s="55"/>
    </row>
    <row r="509" ht="15.75" customHeight="1">
      <c r="B509" s="55"/>
      <c r="C509" s="56"/>
      <c r="E509" s="55"/>
      <c r="F509" s="132"/>
      <c r="G509" s="55"/>
      <c r="H509" s="55"/>
      <c r="I509" s="55"/>
    </row>
    <row r="510" ht="15.75" customHeight="1">
      <c r="B510" s="55"/>
      <c r="C510" s="56"/>
      <c r="E510" s="55"/>
      <c r="F510" s="132"/>
      <c r="G510" s="55"/>
      <c r="H510" s="55"/>
      <c r="I510" s="55"/>
    </row>
    <row r="511" ht="15.75" customHeight="1">
      <c r="B511" s="55"/>
      <c r="C511" s="56"/>
      <c r="E511" s="55"/>
      <c r="F511" s="132"/>
      <c r="G511" s="55"/>
      <c r="H511" s="55"/>
      <c r="I511" s="55"/>
    </row>
    <row r="512" ht="15.75" customHeight="1">
      <c r="B512" s="55"/>
      <c r="C512" s="56"/>
      <c r="E512" s="55"/>
      <c r="F512" s="132"/>
      <c r="G512" s="55"/>
      <c r="H512" s="55"/>
      <c r="I512" s="55"/>
    </row>
    <row r="513" ht="15.75" customHeight="1">
      <c r="B513" s="55"/>
      <c r="C513" s="56"/>
      <c r="E513" s="55"/>
      <c r="F513" s="132"/>
      <c r="G513" s="55"/>
      <c r="H513" s="55"/>
      <c r="I513" s="55"/>
    </row>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63"/>
    <col customWidth="1" min="2" max="3" width="37.75"/>
    <col customWidth="1" min="4" max="5" width="17.38"/>
    <col customWidth="1" min="6" max="6" width="12.63"/>
    <col customWidth="1" min="8" max="8" width="15.25"/>
    <col customWidth="1" min="11" max="11" width="18.63"/>
    <col customWidth="1" min="13" max="14" width="28.13"/>
  </cols>
  <sheetData>
    <row r="1" ht="15.75" customHeight="1">
      <c r="A1" s="134" t="s">
        <v>0</v>
      </c>
      <c r="B1" s="134" t="s">
        <v>1</v>
      </c>
      <c r="C1" s="134" t="s">
        <v>2</v>
      </c>
      <c r="D1" s="135" t="s">
        <v>3</v>
      </c>
      <c r="E1" s="134" t="s">
        <v>4</v>
      </c>
      <c r="F1" s="134" t="s">
        <v>5</v>
      </c>
      <c r="G1" s="134" t="s">
        <v>6</v>
      </c>
      <c r="H1" s="46" t="s">
        <v>7</v>
      </c>
      <c r="I1" s="136" t="s">
        <v>8</v>
      </c>
      <c r="J1" s="47" t="s">
        <v>9</v>
      </c>
      <c r="K1" s="134" t="s">
        <v>10</v>
      </c>
      <c r="L1" s="134" t="s">
        <v>11</v>
      </c>
      <c r="M1" s="134" t="s">
        <v>12</v>
      </c>
      <c r="N1" s="137" t="s">
        <v>13</v>
      </c>
      <c r="O1" s="83"/>
      <c r="P1" s="83"/>
      <c r="Q1" s="83"/>
      <c r="R1" s="83"/>
      <c r="S1" s="83"/>
      <c r="T1" s="83"/>
      <c r="U1" s="83"/>
      <c r="V1" s="83"/>
      <c r="W1" s="83"/>
      <c r="X1" s="83"/>
      <c r="Y1" s="83"/>
      <c r="Z1" s="83"/>
      <c r="AA1" s="83"/>
      <c r="AB1" s="83"/>
      <c r="AC1" s="83"/>
      <c r="AD1" s="83"/>
      <c r="AE1" s="83"/>
      <c r="AF1" s="83"/>
      <c r="AG1" s="83"/>
    </row>
    <row r="2" ht="15.75" customHeight="1">
      <c r="A2" s="83" t="s">
        <v>2882</v>
      </c>
      <c r="B2" s="83" t="s">
        <v>164</v>
      </c>
      <c r="C2" s="83" t="s">
        <v>2733</v>
      </c>
      <c r="D2" s="80" t="s">
        <v>2259</v>
      </c>
      <c r="E2" s="80" t="s">
        <v>2883</v>
      </c>
      <c r="F2" s="130">
        <v>0.75</v>
      </c>
      <c r="G2" s="130">
        <v>0.7916666666666666</v>
      </c>
      <c r="H2" s="56">
        <f t="shared" ref="H2:H126" si="1">IF(G2&lt;F2, (G2+1)-F2, G2-F2)*24</f>
        <v>1</v>
      </c>
      <c r="I2" s="93">
        <v>96.76</v>
      </c>
      <c r="J2" s="132">
        <f t="shared" ref="J2:J126" si="2">DIVIDE(I2,H2)/N2</f>
        <v>1.9352</v>
      </c>
      <c r="K2" s="83" t="s">
        <v>2884</v>
      </c>
      <c r="L2" s="83" t="s">
        <v>2885</v>
      </c>
      <c r="M2" s="83" t="s">
        <v>2886</v>
      </c>
      <c r="N2" s="83">
        <v>50.0</v>
      </c>
      <c r="O2" s="83"/>
      <c r="P2" s="83"/>
      <c r="Q2" s="83"/>
      <c r="R2" s="83"/>
      <c r="S2" s="83"/>
      <c r="T2" s="83"/>
      <c r="U2" s="83"/>
      <c r="V2" s="83"/>
      <c r="W2" s="83"/>
      <c r="X2" s="83"/>
      <c r="Y2" s="83"/>
      <c r="Z2" s="83"/>
      <c r="AA2" s="83"/>
      <c r="AB2" s="83"/>
      <c r="AC2" s="83"/>
      <c r="AD2" s="83"/>
      <c r="AE2" s="83"/>
      <c r="AF2" s="83"/>
      <c r="AG2" s="83"/>
    </row>
    <row r="3" ht="15.75" customHeight="1">
      <c r="A3" s="83" t="s">
        <v>2882</v>
      </c>
      <c r="B3" s="50" t="s">
        <v>93</v>
      </c>
      <c r="C3" s="50" t="s">
        <v>2887</v>
      </c>
      <c r="D3" s="51" t="s">
        <v>136</v>
      </c>
      <c r="E3" s="51" t="s">
        <v>137</v>
      </c>
      <c r="F3" s="52">
        <v>0.375</v>
      </c>
      <c r="G3" s="52">
        <v>0.6875</v>
      </c>
      <c r="H3" s="56">
        <f t="shared" si="1"/>
        <v>7.5</v>
      </c>
      <c r="I3" s="53">
        <v>181.5</v>
      </c>
      <c r="J3" s="132">
        <f t="shared" si="2"/>
        <v>6.05</v>
      </c>
      <c r="K3" s="50" t="s">
        <v>2888</v>
      </c>
      <c r="L3" s="50" t="s">
        <v>431</v>
      </c>
      <c r="M3" s="50" t="s">
        <v>2889</v>
      </c>
      <c r="N3" s="50">
        <v>4.0</v>
      </c>
      <c r="O3" s="83"/>
      <c r="P3" s="83"/>
      <c r="Q3" s="83"/>
      <c r="R3" s="83"/>
      <c r="S3" s="83"/>
      <c r="T3" s="83"/>
      <c r="U3" s="83"/>
      <c r="V3" s="83"/>
      <c r="W3" s="83"/>
      <c r="X3" s="83"/>
      <c r="Y3" s="83"/>
      <c r="Z3" s="83"/>
      <c r="AA3" s="83"/>
      <c r="AB3" s="83"/>
      <c r="AC3" s="83"/>
      <c r="AD3" s="83"/>
      <c r="AE3" s="83"/>
      <c r="AF3" s="83"/>
      <c r="AG3" s="83"/>
    </row>
    <row r="4" ht="15.75" customHeight="1">
      <c r="A4" s="83" t="s">
        <v>2882</v>
      </c>
      <c r="B4" s="50" t="s">
        <v>93</v>
      </c>
      <c r="C4" s="50" t="s">
        <v>2890</v>
      </c>
      <c r="D4" s="51" t="s">
        <v>143</v>
      </c>
      <c r="E4" s="51" t="s">
        <v>144</v>
      </c>
      <c r="F4" s="52">
        <v>0.375</v>
      </c>
      <c r="G4" s="52">
        <v>0.6875</v>
      </c>
      <c r="H4" s="56">
        <f t="shared" si="1"/>
        <v>7.5</v>
      </c>
      <c r="I4" s="53">
        <v>181.5</v>
      </c>
      <c r="J4" s="132">
        <f t="shared" si="2"/>
        <v>4.84</v>
      </c>
      <c r="K4" s="50" t="s">
        <v>2888</v>
      </c>
      <c r="L4" s="50" t="s">
        <v>431</v>
      </c>
      <c r="M4" s="50" t="s">
        <v>2891</v>
      </c>
      <c r="N4" s="50">
        <v>5.0</v>
      </c>
      <c r="O4" s="83"/>
      <c r="P4" s="83"/>
      <c r="Q4" s="83"/>
      <c r="R4" s="83"/>
      <c r="S4" s="83"/>
      <c r="T4" s="83"/>
      <c r="U4" s="83"/>
      <c r="V4" s="83"/>
      <c r="W4" s="83"/>
      <c r="X4" s="83"/>
      <c r="Y4" s="83"/>
      <c r="Z4" s="83"/>
      <c r="AA4" s="83"/>
      <c r="AB4" s="83"/>
      <c r="AC4" s="83"/>
      <c r="AD4" s="83"/>
      <c r="AE4" s="83"/>
      <c r="AF4" s="83"/>
      <c r="AG4" s="83"/>
    </row>
    <row r="5" ht="15.75" customHeight="1">
      <c r="A5" s="83" t="s">
        <v>2882</v>
      </c>
      <c r="B5" s="50" t="s">
        <v>93</v>
      </c>
      <c r="C5" s="50" t="s">
        <v>2892</v>
      </c>
      <c r="D5" s="51" t="s">
        <v>143</v>
      </c>
      <c r="E5" s="51" t="s">
        <v>144</v>
      </c>
      <c r="F5" s="52">
        <v>0.375</v>
      </c>
      <c r="G5" s="52">
        <v>0.6875</v>
      </c>
      <c r="H5" s="56">
        <f t="shared" si="1"/>
        <v>7.5</v>
      </c>
      <c r="I5" s="53">
        <v>181.5</v>
      </c>
      <c r="J5" s="132">
        <f t="shared" si="2"/>
        <v>4.84</v>
      </c>
      <c r="K5" s="50" t="s">
        <v>2888</v>
      </c>
      <c r="L5" s="50" t="s">
        <v>431</v>
      </c>
      <c r="M5" s="50" t="s">
        <v>2893</v>
      </c>
      <c r="N5" s="50">
        <v>5.0</v>
      </c>
      <c r="O5" s="83"/>
      <c r="P5" s="83"/>
      <c r="Q5" s="83"/>
      <c r="R5" s="83"/>
      <c r="S5" s="83"/>
      <c r="T5" s="83"/>
      <c r="U5" s="83"/>
      <c r="V5" s="83"/>
      <c r="W5" s="83"/>
      <c r="X5" s="83"/>
      <c r="Y5" s="83"/>
      <c r="Z5" s="83"/>
      <c r="AA5" s="83"/>
      <c r="AB5" s="83"/>
      <c r="AC5" s="83"/>
      <c r="AD5" s="83"/>
      <c r="AE5" s="83"/>
      <c r="AF5" s="83"/>
      <c r="AG5" s="83"/>
    </row>
    <row r="6" ht="15.75" customHeight="1">
      <c r="A6" s="83" t="s">
        <v>2882</v>
      </c>
      <c r="B6" s="83" t="s">
        <v>21</v>
      </c>
      <c r="C6" s="83" t="s">
        <v>2894</v>
      </c>
      <c r="D6" s="80" t="s">
        <v>136</v>
      </c>
      <c r="E6" s="80" t="s">
        <v>137</v>
      </c>
      <c r="F6" s="130">
        <v>0.2916666666666667</v>
      </c>
      <c r="G6" s="130">
        <v>0.75</v>
      </c>
      <c r="H6" s="56">
        <f t="shared" si="1"/>
        <v>11</v>
      </c>
      <c r="I6" s="93">
        <v>50.05</v>
      </c>
      <c r="J6" s="132">
        <f t="shared" si="2"/>
        <v>1.1375</v>
      </c>
      <c r="K6" s="83" t="s">
        <v>2895</v>
      </c>
      <c r="L6" s="83" t="s">
        <v>431</v>
      </c>
      <c r="M6" s="83" t="s">
        <v>2889</v>
      </c>
      <c r="N6" s="83">
        <v>4.0</v>
      </c>
      <c r="O6" s="83"/>
      <c r="P6" s="83"/>
      <c r="Q6" s="83"/>
      <c r="R6" s="83"/>
      <c r="S6" s="83"/>
      <c r="T6" s="83"/>
      <c r="U6" s="83"/>
      <c r="V6" s="83"/>
      <c r="W6" s="83"/>
      <c r="X6" s="83"/>
      <c r="Y6" s="83"/>
      <c r="Z6" s="83"/>
      <c r="AA6" s="83"/>
      <c r="AB6" s="83"/>
      <c r="AC6" s="83"/>
      <c r="AD6" s="83"/>
      <c r="AE6" s="83"/>
      <c r="AF6" s="83"/>
      <c r="AG6" s="83"/>
    </row>
    <row r="7" ht="15.75" customHeight="1">
      <c r="A7" s="83" t="s">
        <v>2882</v>
      </c>
      <c r="B7" s="83" t="s">
        <v>21</v>
      </c>
      <c r="C7" s="83" t="s">
        <v>2896</v>
      </c>
      <c r="D7" s="80" t="s">
        <v>136</v>
      </c>
      <c r="E7" s="80" t="s">
        <v>137</v>
      </c>
      <c r="F7" s="130">
        <v>0.2916666666666667</v>
      </c>
      <c r="G7" s="130">
        <v>0.75</v>
      </c>
      <c r="H7" s="56">
        <f t="shared" si="1"/>
        <v>11</v>
      </c>
      <c r="I7" s="93">
        <v>50.05</v>
      </c>
      <c r="J7" s="132">
        <f t="shared" si="2"/>
        <v>0.91</v>
      </c>
      <c r="K7" s="83" t="s">
        <v>2895</v>
      </c>
      <c r="L7" s="83" t="s">
        <v>2897</v>
      </c>
      <c r="M7" s="83" t="s">
        <v>2891</v>
      </c>
      <c r="N7" s="83">
        <v>5.0</v>
      </c>
      <c r="O7" s="83"/>
      <c r="P7" s="83"/>
      <c r="Q7" s="83"/>
      <c r="R7" s="83"/>
      <c r="S7" s="83"/>
      <c r="T7" s="83"/>
      <c r="U7" s="83"/>
      <c r="V7" s="83"/>
      <c r="W7" s="83"/>
      <c r="X7" s="83"/>
      <c r="Y7" s="83"/>
      <c r="Z7" s="83"/>
      <c r="AA7" s="83"/>
      <c r="AB7" s="83"/>
      <c r="AC7" s="83"/>
      <c r="AD7" s="83"/>
      <c r="AE7" s="83"/>
      <c r="AF7" s="83"/>
      <c r="AG7" s="83"/>
    </row>
    <row r="8" ht="15.75" customHeight="1">
      <c r="A8" s="83" t="s">
        <v>2882</v>
      </c>
      <c r="B8" s="83" t="s">
        <v>21</v>
      </c>
      <c r="C8" s="83" t="s">
        <v>2894</v>
      </c>
      <c r="D8" s="80" t="s">
        <v>136</v>
      </c>
      <c r="E8" s="80" t="s">
        <v>137</v>
      </c>
      <c r="F8" s="130">
        <v>0.2916666666666667</v>
      </c>
      <c r="G8" s="130">
        <v>0.75</v>
      </c>
      <c r="H8" s="56">
        <f t="shared" si="1"/>
        <v>11</v>
      </c>
      <c r="I8" s="93">
        <v>50.05</v>
      </c>
      <c r="J8" s="132">
        <f t="shared" si="2"/>
        <v>0.91</v>
      </c>
      <c r="K8" s="83" t="s">
        <v>2895</v>
      </c>
      <c r="L8" s="83" t="s">
        <v>431</v>
      </c>
      <c r="M8" s="83" t="s">
        <v>2893</v>
      </c>
      <c r="N8" s="83">
        <v>5.0</v>
      </c>
      <c r="O8" s="83"/>
      <c r="P8" s="83"/>
      <c r="Q8" s="83"/>
      <c r="R8" s="83"/>
      <c r="S8" s="83"/>
      <c r="T8" s="83"/>
      <c r="U8" s="83"/>
      <c r="V8" s="83"/>
      <c r="W8" s="83"/>
      <c r="X8" s="83"/>
      <c r="Y8" s="83"/>
      <c r="Z8" s="83"/>
      <c r="AA8" s="83"/>
      <c r="AB8" s="83"/>
      <c r="AC8" s="83"/>
      <c r="AD8" s="83"/>
      <c r="AE8" s="83"/>
      <c r="AF8" s="83"/>
      <c r="AG8" s="83"/>
    </row>
    <row r="9" ht="15.75" customHeight="1">
      <c r="A9" s="83" t="s">
        <v>2882</v>
      </c>
      <c r="B9" s="83" t="s">
        <v>21</v>
      </c>
      <c r="C9" s="83" t="s">
        <v>2898</v>
      </c>
      <c r="D9" s="80" t="s">
        <v>2899</v>
      </c>
      <c r="E9" s="80" t="s">
        <v>2900</v>
      </c>
      <c r="F9" s="130">
        <v>0.2916666666666667</v>
      </c>
      <c r="G9" s="130">
        <v>0.75</v>
      </c>
      <c r="H9" s="56">
        <f t="shared" si="1"/>
        <v>11</v>
      </c>
      <c r="I9" s="93">
        <v>50.05</v>
      </c>
      <c r="J9" s="132">
        <f t="shared" si="2"/>
        <v>1.1375</v>
      </c>
      <c r="K9" s="83" t="s">
        <v>2895</v>
      </c>
      <c r="L9" s="83" t="s">
        <v>2897</v>
      </c>
      <c r="M9" s="50" t="s">
        <v>2889</v>
      </c>
      <c r="N9" s="50">
        <v>4.0</v>
      </c>
      <c r="O9" s="83"/>
      <c r="P9" s="83"/>
      <c r="Q9" s="83"/>
      <c r="R9" s="83"/>
      <c r="S9" s="83"/>
      <c r="T9" s="83"/>
      <c r="U9" s="83"/>
      <c r="V9" s="83"/>
      <c r="W9" s="83"/>
      <c r="X9" s="83"/>
      <c r="Y9" s="83"/>
      <c r="Z9" s="83"/>
      <c r="AA9" s="83"/>
      <c r="AB9" s="83"/>
      <c r="AC9" s="83"/>
      <c r="AD9" s="83"/>
      <c r="AE9" s="83"/>
      <c r="AF9" s="83"/>
      <c r="AG9" s="83"/>
    </row>
    <row r="10" ht="15.75" customHeight="1">
      <c r="A10" s="83" t="s">
        <v>2882</v>
      </c>
      <c r="B10" s="83" t="s">
        <v>21</v>
      </c>
      <c r="C10" s="83" t="s">
        <v>2901</v>
      </c>
      <c r="D10" s="80" t="s">
        <v>2899</v>
      </c>
      <c r="E10" s="80" t="s">
        <v>2900</v>
      </c>
      <c r="F10" s="130">
        <v>0.2916666666666667</v>
      </c>
      <c r="G10" s="130">
        <v>0.75</v>
      </c>
      <c r="H10" s="56">
        <f t="shared" si="1"/>
        <v>11</v>
      </c>
      <c r="I10" s="93">
        <v>50.05</v>
      </c>
      <c r="J10" s="132">
        <f t="shared" si="2"/>
        <v>0.91</v>
      </c>
      <c r="K10" s="83" t="s">
        <v>2895</v>
      </c>
      <c r="L10" s="83" t="s">
        <v>2902</v>
      </c>
      <c r="M10" s="50" t="s">
        <v>2891</v>
      </c>
      <c r="N10" s="50">
        <v>5.0</v>
      </c>
      <c r="O10" s="83"/>
      <c r="P10" s="83"/>
      <c r="Q10" s="83"/>
      <c r="R10" s="83"/>
      <c r="S10" s="83"/>
      <c r="T10" s="83"/>
      <c r="U10" s="83"/>
      <c r="V10" s="83"/>
      <c r="W10" s="83"/>
      <c r="X10" s="83"/>
      <c r="Y10" s="83"/>
      <c r="Z10" s="83"/>
      <c r="AA10" s="83"/>
      <c r="AB10" s="83"/>
      <c r="AC10" s="83"/>
      <c r="AD10" s="83"/>
      <c r="AE10" s="83"/>
      <c r="AF10" s="83"/>
      <c r="AG10" s="83"/>
    </row>
    <row r="11" ht="15.75" customHeight="1">
      <c r="A11" s="83" t="s">
        <v>2882</v>
      </c>
      <c r="B11" s="83" t="s">
        <v>21</v>
      </c>
      <c r="C11" s="83" t="s">
        <v>2903</v>
      </c>
      <c r="D11" s="80" t="s">
        <v>2899</v>
      </c>
      <c r="E11" s="80" t="s">
        <v>2900</v>
      </c>
      <c r="F11" s="130">
        <v>0.2916666666666667</v>
      </c>
      <c r="G11" s="130">
        <v>0.75</v>
      </c>
      <c r="H11" s="56">
        <f t="shared" si="1"/>
        <v>11</v>
      </c>
      <c r="I11" s="93">
        <v>50.05</v>
      </c>
      <c r="J11" s="132">
        <f t="shared" si="2"/>
        <v>0.91</v>
      </c>
      <c r="K11" s="83" t="s">
        <v>2895</v>
      </c>
      <c r="L11" s="83" t="s">
        <v>2904</v>
      </c>
      <c r="M11" s="50" t="s">
        <v>2893</v>
      </c>
      <c r="N11" s="50">
        <v>5.0</v>
      </c>
      <c r="O11" s="83"/>
      <c r="P11" s="83"/>
      <c r="Q11" s="83"/>
      <c r="R11" s="83"/>
      <c r="S11" s="83"/>
      <c r="T11" s="83"/>
      <c r="U11" s="83"/>
      <c r="V11" s="83"/>
      <c r="W11" s="83"/>
      <c r="X11" s="83"/>
      <c r="Y11" s="83"/>
      <c r="Z11" s="83"/>
      <c r="AA11" s="83"/>
      <c r="AB11" s="83"/>
      <c r="AC11" s="83"/>
      <c r="AD11" s="83"/>
      <c r="AE11" s="83"/>
      <c r="AF11" s="83"/>
      <c r="AG11" s="83"/>
    </row>
    <row r="12" ht="15.75" customHeight="1">
      <c r="A12" s="83" t="s">
        <v>2882</v>
      </c>
      <c r="B12" s="83" t="s">
        <v>21</v>
      </c>
      <c r="C12" s="83" t="s">
        <v>2905</v>
      </c>
      <c r="D12" s="80" t="s">
        <v>2899</v>
      </c>
      <c r="E12" s="80" t="s">
        <v>2900</v>
      </c>
      <c r="F12" s="130">
        <v>0.2916666666666667</v>
      </c>
      <c r="G12" s="130">
        <v>0.75</v>
      </c>
      <c r="H12" s="56">
        <f t="shared" si="1"/>
        <v>11</v>
      </c>
      <c r="I12" s="93">
        <v>50.05</v>
      </c>
      <c r="J12" s="132">
        <f t="shared" si="2"/>
        <v>0.91</v>
      </c>
      <c r="K12" s="83" t="s">
        <v>2895</v>
      </c>
      <c r="L12" s="83" t="s">
        <v>2897</v>
      </c>
      <c r="M12" s="50" t="s">
        <v>2906</v>
      </c>
      <c r="N12" s="50">
        <v>5.0</v>
      </c>
      <c r="O12" s="83"/>
      <c r="P12" s="83"/>
      <c r="Q12" s="83"/>
      <c r="R12" s="83"/>
      <c r="S12" s="83"/>
      <c r="T12" s="83"/>
      <c r="U12" s="83"/>
      <c r="V12" s="83"/>
      <c r="W12" s="83"/>
      <c r="X12" s="83"/>
      <c r="Y12" s="83"/>
      <c r="Z12" s="83"/>
      <c r="AA12" s="83"/>
      <c r="AB12" s="83"/>
      <c r="AC12" s="83"/>
      <c r="AD12" s="83"/>
      <c r="AE12" s="83"/>
      <c r="AF12" s="83"/>
      <c r="AG12" s="83"/>
    </row>
    <row r="13" ht="15.75" customHeight="1">
      <c r="A13" s="83" t="s">
        <v>2882</v>
      </c>
      <c r="B13" s="83" t="s">
        <v>164</v>
      </c>
      <c r="C13" s="83" t="s">
        <v>2907</v>
      </c>
      <c r="D13" s="80" t="s">
        <v>2908</v>
      </c>
      <c r="E13" s="80" t="s">
        <v>2909</v>
      </c>
      <c r="F13" s="130">
        <v>0.6770833333333334</v>
      </c>
      <c r="G13" s="130">
        <v>0.6979166666666666</v>
      </c>
      <c r="H13" s="56">
        <f t="shared" si="1"/>
        <v>0.5</v>
      </c>
      <c r="I13" s="93">
        <v>67.75</v>
      </c>
      <c r="J13" s="132">
        <f t="shared" si="2"/>
        <v>3.763888889</v>
      </c>
      <c r="K13" s="83" t="s">
        <v>2910</v>
      </c>
      <c r="L13" s="83" t="s">
        <v>431</v>
      </c>
      <c r="M13" s="83" t="s">
        <v>2911</v>
      </c>
      <c r="N13" s="83">
        <v>36.0</v>
      </c>
      <c r="O13" s="83"/>
      <c r="P13" s="83"/>
      <c r="Q13" s="83"/>
      <c r="R13" s="83"/>
      <c r="S13" s="83"/>
      <c r="T13" s="83"/>
      <c r="U13" s="83"/>
      <c r="V13" s="83"/>
      <c r="W13" s="83"/>
      <c r="X13" s="83"/>
      <c r="Y13" s="83"/>
      <c r="Z13" s="83"/>
      <c r="AA13" s="83"/>
      <c r="AB13" s="83"/>
      <c r="AC13" s="83"/>
      <c r="AD13" s="83"/>
      <c r="AE13" s="83"/>
      <c r="AF13" s="83"/>
      <c r="AG13" s="83"/>
    </row>
    <row r="14" ht="15.75" customHeight="1">
      <c r="A14" s="83" t="s">
        <v>2882</v>
      </c>
      <c r="B14" s="83" t="s">
        <v>164</v>
      </c>
      <c r="C14" s="83" t="s">
        <v>2912</v>
      </c>
      <c r="D14" s="80" t="s">
        <v>2908</v>
      </c>
      <c r="E14" s="80" t="s">
        <v>2909</v>
      </c>
      <c r="F14" s="130">
        <v>0.7604166666666666</v>
      </c>
      <c r="G14" s="130">
        <v>0.78125</v>
      </c>
      <c r="H14" s="56">
        <f t="shared" si="1"/>
        <v>0.5</v>
      </c>
      <c r="I14" s="93">
        <v>67.75</v>
      </c>
      <c r="J14" s="132">
        <f t="shared" si="2"/>
        <v>3.763888889</v>
      </c>
      <c r="K14" s="83" t="s">
        <v>2913</v>
      </c>
      <c r="L14" s="83" t="s">
        <v>431</v>
      </c>
      <c r="M14" s="83" t="s">
        <v>2911</v>
      </c>
      <c r="N14" s="83">
        <v>36.0</v>
      </c>
      <c r="O14" s="83"/>
      <c r="P14" s="83"/>
      <c r="Q14" s="83"/>
      <c r="R14" s="83"/>
      <c r="S14" s="83"/>
      <c r="T14" s="83"/>
      <c r="U14" s="83"/>
      <c r="V14" s="83"/>
      <c r="W14" s="83"/>
      <c r="X14" s="83"/>
      <c r="Y14" s="83"/>
      <c r="Z14" s="83"/>
      <c r="AA14" s="83"/>
      <c r="AB14" s="83"/>
      <c r="AC14" s="83"/>
      <c r="AD14" s="83"/>
      <c r="AE14" s="83"/>
      <c r="AF14" s="83"/>
      <c r="AG14" s="83"/>
    </row>
    <row r="15" ht="15.75" customHeight="1">
      <c r="A15" s="83" t="s">
        <v>2882</v>
      </c>
      <c r="B15" s="83" t="s">
        <v>93</v>
      </c>
      <c r="C15" s="83" t="s">
        <v>2914</v>
      </c>
      <c r="D15" s="80" t="s">
        <v>75</v>
      </c>
      <c r="E15" s="80" t="s">
        <v>76</v>
      </c>
      <c r="F15" s="130">
        <v>0.375</v>
      </c>
      <c r="G15" s="130">
        <v>0.6875</v>
      </c>
      <c r="H15" s="56">
        <f t="shared" si="1"/>
        <v>7.5</v>
      </c>
      <c r="I15" s="93">
        <v>240.9</v>
      </c>
      <c r="J15" s="132">
        <f t="shared" si="2"/>
        <v>6.424</v>
      </c>
      <c r="K15" s="83" t="s">
        <v>2915</v>
      </c>
      <c r="L15" s="83" t="s">
        <v>431</v>
      </c>
      <c r="M15" s="83" t="s">
        <v>2891</v>
      </c>
      <c r="N15" s="83">
        <v>5.0</v>
      </c>
      <c r="O15" s="83"/>
      <c r="P15" s="83"/>
      <c r="Q15" s="83"/>
      <c r="R15" s="83"/>
      <c r="S15" s="83"/>
      <c r="T15" s="83"/>
      <c r="U15" s="83"/>
      <c r="V15" s="83"/>
      <c r="W15" s="83"/>
      <c r="X15" s="83"/>
      <c r="Y15" s="83"/>
      <c r="Z15" s="83"/>
      <c r="AA15" s="83"/>
      <c r="AB15" s="83"/>
      <c r="AC15" s="83"/>
      <c r="AD15" s="83"/>
      <c r="AE15" s="83"/>
      <c r="AF15" s="83"/>
      <c r="AG15" s="83"/>
    </row>
    <row r="16" ht="15.75" customHeight="1">
      <c r="A16" s="83" t="s">
        <v>2882</v>
      </c>
      <c r="B16" s="83" t="s">
        <v>93</v>
      </c>
      <c r="C16" s="83" t="s">
        <v>2916</v>
      </c>
      <c r="D16" s="80" t="s">
        <v>75</v>
      </c>
      <c r="E16" s="80" t="s">
        <v>76</v>
      </c>
      <c r="F16" s="130">
        <v>0.375</v>
      </c>
      <c r="G16" s="130">
        <v>0.6875</v>
      </c>
      <c r="H16" s="56">
        <f t="shared" si="1"/>
        <v>7.5</v>
      </c>
      <c r="I16" s="93">
        <v>240.9</v>
      </c>
      <c r="J16" s="132">
        <f t="shared" si="2"/>
        <v>6.424</v>
      </c>
      <c r="K16" s="83" t="s">
        <v>2915</v>
      </c>
      <c r="L16" s="83" t="s">
        <v>431</v>
      </c>
      <c r="M16" s="50" t="s">
        <v>2893</v>
      </c>
      <c r="N16" s="50">
        <v>5.0</v>
      </c>
      <c r="O16" s="83"/>
      <c r="P16" s="83"/>
      <c r="Q16" s="83"/>
      <c r="R16" s="83"/>
      <c r="S16" s="83"/>
      <c r="T16" s="83"/>
      <c r="U16" s="83"/>
      <c r="V16" s="83"/>
      <c r="W16" s="83"/>
      <c r="X16" s="83"/>
      <c r="Y16" s="83"/>
      <c r="Z16" s="83"/>
      <c r="AA16" s="83"/>
      <c r="AB16" s="83"/>
      <c r="AC16" s="83"/>
      <c r="AD16" s="83"/>
      <c r="AE16" s="83"/>
      <c r="AF16" s="83"/>
      <c r="AG16" s="83"/>
    </row>
    <row r="17" ht="15.75" customHeight="1">
      <c r="A17" s="83" t="s">
        <v>2882</v>
      </c>
      <c r="B17" s="50" t="s">
        <v>690</v>
      </c>
      <c r="C17" s="50" t="s">
        <v>2917</v>
      </c>
      <c r="D17" s="51" t="s">
        <v>75</v>
      </c>
      <c r="E17" s="51" t="s">
        <v>76</v>
      </c>
      <c r="F17" s="52">
        <v>0.375</v>
      </c>
      <c r="G17" s="52">
        <v>0.6875</v>
      </c>
      <c r="H17" s="56">
        <f t="shared" si="1"/>
        <v>7.5</v>
      </c>
      <c r="I17" s="53">
        <v>244.53</v>
      </c>
      <c r="J17" s="132">
        <f t="shared" si="2"/>
        <v>8.151</v>
      </c>
      <c r="K17" s="50" t="s">
        <v>2918</v>
      </c>
      <c r="L17" s="50" t="s">
        <v>431</v>
      </c>
      <c r="M17" s="50" t="s">
        <v>2889</v>
      </c>
      <c r="N17" s="50">
        <v>4.0</v>
      </c>
      <c r="O17" s="83"/>
      <c r="P17" s="83"/>
      <c r="Q17" s="83"/>
      <c r="R17" s="83"/>
      <c r="S17" s="83"/>
      <c r="T17" s="83"/>
      <c r="U17" s="83"/>
      <c r="V17" s="83"/>
      <c r="W17" s="83"/>
      <c r="X17" s="83"/>
      <c r="Y17" s="83"/>
      <c r="Z17" s="83"/>
      <c r="AA17" s="83"/>
      <c r="AB17" s="83"/>
      <c r="AC17" s="83"/>
      <c r="AD17" s="83"/>
      <c r="AE17" s="83"/>
      <c r="AF17" s="83"/>
      <c r="AG17" s="83"/>
    </row>
    <row r="18" ht="15.75" customHeight="1">
      <c r="A18" s="83" t="s">
        <v>2882</v>
      </c>
      <c r="B18" s="83" t="s">
        <v>28</v>
      </c>
      <c r="C18" s="83" t="s">
        <v>2919</v>
      </c>
      <c r="D18" s="80" t="s">
        <v>15</v>
      </c>
      <c r="E18" s="80" t="s">
        <v>16</v>
      </c>
      <c r="F18" s="130">
        <v>0.375</v>
      </c>
      <c r="G18" s="130">
        <v>0.6875</v>
      </c>
      <c r="H18" s="56">
        <f t="shared" si="1"/>
        <v>7.5</v>
      </c>
      <c r="I18" s="93">
        <v>192.72</v>
      </c>
      <c r="J18" s="132">
        <f t="shared" si="2"/>
        <v>6.424</v>
      </c>
      <c r="K18" s="83" t="s">
        <v>2920</v>
      </c>
      <c r="L18" s="83" t="s">
        <v>431</v>
      </c>
      <c r="M18" s="50" t="s">
        <v>2889</v>
      </c>
      <c r="N18" s="50">
        <v>4.0</v>
      </c>
      <c r="O18" s="83"/>
      <c r="P18" s="83"/>
      <c r="Q18" s="83"/>
      <c r="R18" s="83"/>
      <c r="S18" s="83"/>
      <c r="T18" s="83"/>
      <c r="U18" s="83"/>
      <c r="V18" s="83"/>
      <c r="W18" s="83"/>
      <c r="X18" s="83"/>
      <c r="Y18" s="83"/>
      <c r="Z18" s="83"/>
      <c r="AA18" s="83"/>
      <c r="AB18" s="83"/>
      <c r="AC18" s="83"/>
      <c r="AD18" s="83"/>
      <c r="AE18" s="83"/>
      <c r="AF18" s="83"/>
      <c r="AG18" s="83"/>
    </row>
    <row r="19" ht="15.75" customHeight="1">
      <c r="A19" s="83" t="s">
        <v>2882</v>
      </c>
      <c r="B19" s="83" t="s">
        <v>28</v>
      </c>
      <c r="C19" s="83" t="s">
        <v>2921</v>
      </c>
      <c r="D19" s="80" t="s">
        <v>15</v>
      </c>
      <c r="E19" s="80" t="s">
        <v>16</v>
      </c>
      <c r="F19" s="130">
        <v>0.375</v>
      </c>
      <c r="G19" s="130">
        <v>0.6875</v>
      </c>
      <c r="H19" s="56">
        <f t="shared" si="1"/>
        <v>7.5</v>
      </c>
      <c r="I19" s="93">
        <v>192.72</v>
      </c>
      <c r="J19" s="132">
        <f t="shared" si="2"/>
        <v>5.1392</v>
      </c>
      <c r="K19" s="83" t="s">
        <v>2922</v>
      </c>
      <c r="L19" s="83" t="s">
        <v>431</v>
      </c>
      <c r="M19" s="83" t="s">
        <v>2891</v>
      </c>
      <c r="N19" s="83">
        <v>5.0</v>
      </c>
      <c r="O19" s="83"/>
      <c r="P19" s="83"/>
      <c r="Q19" s="83"/>
      <c r="R19" s="83"/>
      <c r="S19" s="83"/>
      <c r="T19" s="83"/>
      <c r="U19" s="83"/>
      <c r="V19" s="83"/>
      <c r="W19" s="83"/>
      <c r="X19" s="83"/>
      <c r="Y19" s="83"/>
      <c r="Z19" s="83"/>
      <c r="AA19" s="83"/>
      <c r="AB19" s="83"/>
      <c r="AC19" s="83"/>
      <c r="AD19" s="83"/>
      <c r="AE19" s="83"/>
      <c r="AF19" s="83"/>
      <c r="AG19" s="83"/>
    </row>
    <row r="20" ht="15.75" customHeight="1">
      <c r="A20" s="83" t="s">
        <v>2882</v>
      </c>
      <c r="B20" s="83" t="s">
        <v>28</v>
      </c>
      <c r="C20" s="83" t="s">
        <v>2923</v>
      </c>
      <c r="D20" s="80" t="s">
        <v>15</v>
      </c>
      <c r="E20" s="80" t="s">
        <v>16</v>
      </c>
      <c r="F20" s="130">
        <v>0.375</v>
      </c>
      <c r="G20" s="130">
        <v>0.6875</v>
      </c>
      <c r="H20" s="56">
        <f t="shared" si="1"/>
        <v>7.5</v>
      </c>
      <c r="I20" s="93">
        <v>192.72</v>
      </c>
      <c r="J20" s="132">
        <f t="shared" si="2"/>
        <v>5.1392</v>
      </c>
      <c r="K20" s="83" t="s">
        <v>2924</v>
      </c>
      <c r="L20" s="83" t="s">
        <v>431</v>
      </c>
      <c r="M20" s="50" t="s">
        <v>2893</v>
      </c>
      <c r="N20" s="50">
        <v>5.0</v>
      </c>
      <c r="O20" s="83"/>
      <c r="P20" s="83"/>
      <c r="Q20" s="83"/>
      <c r="R20" s="83"/>
      <c r="S20" s="83"/>
      <c r="T20" s="83"/>
      <c r="U20" s="83"/>
      <c r="V20" s="83"/>
      <c r="W20" s="83"/>
      <c r="X20" s="83"/>
      <c r="Y20" s="83"/>
      <c r="Z20" s="83"/>
      <c r="AA20" s="83"/>
      <c r="AB20" s="83"/>
      <c r="AC20" s="83"/>
      <c r="AD20" s="83"/>
      <c r="AE20" s="83"/>
      <c r="AF20" s="83"/>
      <c r="AG20" s="83"/>
    </row>
    <row r="21" ht="15.75" customHeight="1">
      <c r="A21" s="83" t="s">
        <v>2882</v>
      </c>
      <c r="B21" s="83" t="s">
        <v>28</v>
      </c>
      <c r="C21" s="83" t="s">
        <v>2925</v>
      </c>
      <c r="D21" s="80" t="s">
        <v>15</v>
      </c>
      <c r="E21" s="80" t="s">
        <v>16</v>
      </c>
      <c r="F21" s="130">
        <v>0.375</v>
      </c>
      <c r="G21" s="130">
        <v>0.6875</v>
      </c>
      <c r="H21" s="56">
        <f t="shared" si="1"/>
        <v>7.5</v>
      </c>
      <c r="I21" s="93">
        <v>192.72</v>
      </c>
      <c r="J21" s="132">
        <f t="shared" si="2"/>
        <v>5.1392</v>
      </c>
      <c r="K21" s="83" t="s">
        <v>2926</v>
      </c>
      <c r="L21" s="83" t="s">
        <v>431</v>
      </c>
      <c r="M21" s="50" t="s">
        <v>2906</v>
      </c>
      <c r="N21" s="50">
        <v>5.0</v>
      </c>
      <c r="O21" s="83"/>
      <c r="P21" s="83"/>
      <c r="Q21" s="83"/>
      <c r="R21" s="83"/>
      <c r="S21" s="83"/>
      <c r="T21" s="83"/>
      <c r="U21" s="83"/>
      <c r="V21" s="83"/>
      <c r="W21" s="83"/>
      <c r="X21" s="83"/>
      <c r="Y21" s="83"/>
      <c r="Z21" s="83"/>
      <c r="AA21" s="83"/>
      <c r="AB21" s="83"/>
      <c r="AC21" s="83"/>
      <c r="AD21" s="83"/>
      <c r="AE21" s="83"/>
      <c r="AF21" s="83"/>
      <c r="AG21" s="83"/>
    </row>
    <row r="22" ht="15.75" customHeight="1">
      <c r="A22" s="83" t="s">
        <v>2882</v>
      </c>
      <c r="B22" s="50" t="s">
        <v>690</v>
      </c>
      <c r="C22" s="50" t="s">
        <v>2927</v>
      </c>
      <c r="D22" s="51" t="s">
        <v>2928</v>
      </c>
      <c r="E22" s="51" t="s">
        <v>2929</v>
      </c>
      <c r="F22" s="52">
        <v>0.375</v>
      </c>
      <c r="G22" s="52">
        <v>0.6875</v>
      </c>
      <c r="H22" s="56">
        <f t="shared" si="1"/>
        <v>7.5</v>
      </c>
      <c r="I22" s="53">
        <v>305.67</v>
      </c>
      <c r="J22" s="132">
        <f t="shared" si="2"/>
        <v>8.1512</v>
      </c>
      <c r="K22" s="50" t="s">
        <v>2930</v>
      </c>
      <c r="L22" s="50" t="s">
        <v>431</v>
      </c>
      <c r="M22" s="50" t="s">
        <v>2893</v>
      </c>
      <c r="N22" s="50">
        <v>5.0</v>
      </c>
      <c r="O22" s="83"/>
      <c r="P22" s="83"/>
      <c r="Q22" s="83"/>
      <c r="R22" s="83"/>
      <c r="S22" s="83"/>
      <c r="T22" s="83"/>
      <c r="U22" s="83"/>
      <c r="V22" s="83"/>
      <c r="W22" s="83"/>
      <c r="X22" s="83"/>
      <c r="Y22" s="83"/>
      <c r="Z22" s="83"/>
      <c r="AA22" s="83"/>
      <c r="AB22" s="83"/>
      <c r="AC22" s="83"/>
      <c r="AD22" s="83"/>
      <c r="AE22" s="83"/>
      <c r="AF22" s="83"/>
      <c r="AG22" s="83"/>
    </row>
    <row r="23" ht="15.75" customHeight="1">
      <c r="A23" s="83" t="s">
        <v>2882</v>
      </c>
      <c r="B23" s="83" t="s">
        <v>28</v>
      </c>
      <c r="C23" s="83" t="s">
        <v>2931</v>
      </c>
      <c r="D23" s="80" t="s">
        <v>42</v>
      </c>
      <c r="E23" s="80" t="s">
        <v>43</v>
      </c>
      <c r="F23" s="130">
        <v>0.375</v>
      </c>
      <c r="G23" s="130">
        <v>0.6875</v>
      </c>
      <c r="H23" s="56">
        <f t="shared" si="1"/>
        <v>7.5</v>
      </c>
      <c r="I23" s="93">
        <v>192.72</v>
      </c>
      <c r="J23" s="132">
        <f t="shared" si="2"/>
        <v>6.424</v>
      </c>
      <c r="K23" s="83" t="s">
        <v>2932</v>
      </c>
      <c r="L23" s="83" t="s">
        <v>2933</v>
      </c>
      <c r="M23" s="50" t="s">
        <v>2889</v>
      </c>
      <c r="N23" s="50">
        <v>4.0</v>
      </c>
      <c r="O23" s="83"/>
      <c r="P23" s="83"/>
      <c r="Q23" s="83"/>
      <c r="R23" s="83"/>
      <c r="S23" s="83"/>
      <c r="T23" s="83"/>
      <c r="U23" s="83"/>
      <c r="V23" s="83"/>
      <c r="W23" s="83"/>
      <c r="X23" s="83"/>
      <c r="Y23" s="83"/>
      <c r="Z23" s="83"/>
      <c r="AA23" s="83"/>
      <c r="AB23" s="83"/>
      <c r="AC23" s="83"/>
      <c r="AD23" s="83"/>
      <c r="AE23" s="83"/>
      <c r="AF23" s="83"/>
      <c r="AG23" s="83"/>
    </row>
    <row r="24" ht="15.75" customHeight="1">
      <c r="A24" s="83" t="s">
        <v>2882</v>
      </c>
      <c r="B24" s="83" t="s">
        <v>28</v>
      </c>
      <c r="C24" s="83" t="s">
        <v>2934</v>
      </c>
      <c r="D24" s="80" t="s">
        <v>42</v>
      </c>
      <c r="E24" s="80" t="s">
        <v>43</v>
      </c>
      <c r="F24" s="130">
        <v>0.375</v>
      </c>
      <c r="G24" s="130">
        <v>0.6875</v>
      </c>
      <c r="H24" s="56">
        <f t="shared" si="1"/>
        <v>7.5</v>
      </c>
      <c r="I24" s="93">
        <v>192.72</v>
      </c>
      <c r="J24" s="132">
        <f t="shared" si="2"/>
        <v>5.1392</v>
      </c>
      <c r="K24" s="83" t="s">
        <v>2932</v>
      </c>
      <c r="L24" s="83" t="s">
        <v>2935</v>
      </c>
      <c r="M24" s="83" t="s">
        <v>2891</v>
      </c>
      <c r="N24" s="83">
        <v>5.0</v>
      </c>
      <c r="O24" s="83"/>
      <c r="P24" s="83"/>
      <c r="Q24" s="83"/>
      <c r="R24" s="83"/>
      <c r="S24" s="83"/>
      <c r="T24" s="83"/>
      <c r="U24" s="83"/>
      <c r="V24" s="83"/>
      <c r="W24" s="83"/>
      <c r="X24" s="83"/>
      <c r="Y24" s="83"/>
      <c r="Z24" s="83"/>
      <c r="AA24" s="83"/>
      <c r="AB24" s="83"/>
      <c r="AC24" s="83"/>
      <c r="AD24" s="83"/>
      <c r="AE24" s="83"/>
      <c r="AF24" s="83"/>
      <c r="AG24" s="83"/>
    </row>
    <row r="25" ht="15.75" customHeight="1">
      <c r="A25" s="83" t="s">
        <v>2882</v>
      </c>
      <c r="B25" s="83" t="s">
        <v>28</v>
      </c>
      <c r="C25" s="83" t="s">
        <v>2936</v>
      </c>
      <c r="D25" s="80" t="s">
        <v>42</v>
      </c>
      <c r="E25" s="80" t="s">
        <v>43</v>
      </c>
      <c r="F25" s="130">
        <v>0.375</v>
      </c>
      <c r="G25" s="130">
        <v>0.6875</v>
      </c>
      <c r="H25" s="56">
        <f t="shared" si="1"/>
        <v>7.5</v>
      </c>
      <c r="I25" s="93">
        <v>192.72</v>
      </c>
      <c r="J25" s="132">
        <f t="shared" si="2"/>
        <v>5.1392</v>
      </c>
      <c r="K25" s="83" t="s">
        <v>2932</v>
      </c>
      <c r="L25" s="83" t="s">
        <v>2935</v>
      </c>
      <c r="M25" s="50" t="s">
        <v>2893</v>
      </c>
      <c r="N25" s="50">
        <v>5.0</v>
      </c>
      <c r="O25" s="83"/>
      <c r="P25" s="83"/>
      <c r="Q25" s="83"/>
      <c r="R25" s="83"/>
      <c r="S25" s="83"/>
      <c r="T25" s="83"/>
      <c r="U25" s="83"/>
      <c r="V25" s="83"/>
      <c r="W25" s="83"/>
      <c r="X25" s="83"/>
      <c r="Y25" s="83"/>
      <c r="Z25" s="83"/>
      <c r="AA25" s="83"/>
      <c r="AB25" s="83"/>
      <c r="AC25" s="83"/>
      <c r="AD25" s="83"/>
      <c r="AE25" s="83"/>
      <c r="AF25" s="83"/>
      <c r="AG25" s="83"/>
    </row>
    <row r="26" ht="15.75" customHeight="1">
      <c r="A26" s="83" t="s">
        <v>2882</v>
      </c>
      <c r="B26" s="83" t="s">
        <v>187</v>
      </c>
      <c r="C26" s="83" t="s">
        <v>2937</v>
      </c>
      <c r="D26" s="80" t="s">
        <v>2928</v>
      </c>
      <c r="E26" s="80" t="s">
        <v>2929</v>
      </c>
      <c r="F26" s="130">
        <v>0.375</v>
      </c>
      <c r="G26" s="130">
        <v>0.6875</v>
      </c>
      <c r="H26" s="56">
        <f t="shared" si="1"/>
        <v>7.5</v>
      </c>
      <c r="I26" s="93">
        <v>244.53</v>
      </c>
      <c r="J26" s="132">
        <f t="shared" si="2"/>
        <v>8.151</v>
      </c>
      <c r="K26" s="83" t="s">
        <v>2938</v>
      </c>
      <c r="L26" s="83" t="s">
        <v>2939</v>
      </c>
      <c r="M26" s="50" t="s">
        <v>2889</v>
      </c>
      <c r="N26" s="50">
        <v>4.0</v>
      </c>
      <c r="O26" s="83"/>
      <c r="P26" s="83"/>
      <c r="Q26" s="83"/>
      <c r="R26" s="83"/>
      <c r="S26" s="83"/>
      <c r="T26" s="83"/>
      <c r="U26" s="83"/>
      <c r="V26" s="83"/>
      <c r="W26" s="83"/>
      <c r="X26" s="83"/>
      <c r="Y26" s="83"/>
      <c r="Z26" s="83"/>
      <c r="AA26" s="83"/>
      <c r="AB26" s="83"/>
      <c r="AC26" s="83"/>
      <c r="AD26" s="83"/>
      <c r="AE26" s="83"/>
      <c r="AF26" s="83"/>
      <c r="AG26" s="83"/>
    </row>
    <row r="27" ht="15.75" customHeight="1">
      <c r="A27" s="83" t="s">
        <v>2882</v>
      </c>
      <c r="B27" s="83" t="s">
        <v>93</v>
      </c>
      <c r="C27" s="50" t="s">
        <v>2940</v>
      </c>
      <c r="D27" s="51" t="s">
        <v>136</v>
      </c>
      <c r="E27" s="51" t="s">
        <v>137</v>
      </c>
      <c r="F27" s="52">
        <v>0.375</v>
      </c>
      <c r="G27" s="52">
        <v>0.6875</v>
      </c>
      <c r="H27" s="56">
        <f t="shared" si="1"/>
        <v>7.5</v>
      </c>
      <c r="I27" s="53">
        <v>226.88</v>
      </c>
      <c r="J27" s="132">
        <f t="shared" si="2"/>
        <v>6.050133333</v>
      </c>
      <c r="K27" s="50" t="s">
        <v>2941</v>
      </c>
      <c r="L27" s="50" t="s">
        <v>431</v>
      </c>
      <c r="M27" s="50" t="s">
        <v>2906</v>
      </c>
      <c r="N27" s="50">
        <v>5.0</v>
      </c>
      <c r="O27" s="83"/>
      <c r="P27" s="83"/>
      <c r="Q27" s="83"/>
      <c r="R27" s="83"/>
      <c r="S27" s="83"/>
      <c r="T27" s="83"/>
      <c r="U27" s="83"/>
      <c r="V27" s="83"/>
      <c r="W27" s="83"/>
      <c r="X27" s="83"/>
      <c r="Y27" s="83"/>
      <c r="Z27" s="83"/>
      <c r="AA27" s="83"/>
      <c r="AB27" s="83"/>
      <c r="AC27" s="83"/>
      <c r="AD27" s="83"/>
      <c r="AE27" s="83"/>
      <c r="AF27" s="83"/>
      <c r="AG27" s="83"/>
    </row>
    <row r="28" ht="15.75" customHeight="1">
      <c r="A28" s="83" t="s">
        <v>2882</v>
      </c>
      <c r="B28" s="83" t="s">
        <v>164</v>
      </c>
      <c r="C28" s="83" t="s">
        <v>2597</v>
      </c>
      <c r="D28" s="80" t="s">
        <v>2908</v>
      </c>
      <c r="E28" s="80" t="s">
        <v>2909</v>
      </c>
      <c r="F28" s="130">
        <v>0.7083333333333334</v>
      </c>
      <c r="G28" s="130">
        <v>0.7291666666666666</v>
      </c>
      <c r="H28" s="56">
        <f t="shared" si="1"/>
        <v>0.5</v>
      </c>
      <c r="I28" s="93">
        <v>67.75</v>
      </c>
      <c r="J28" s="132">
        <f t="shared" si="2"/>
        <v>3.151162791</v>
      </c>
      <c r="K28" s="83" t="s">
        <v>2942</v>
      </c>
      <c r="L28" s="83" t="s">
        <v>431</v>
      </c>
      <c r="M28" s="83" t="s">
        <v>2943</v>
      </c>
      <c r="N28" s="83">
        <v>43.0</v>
      </c>
      <c r="O28" s="83"/>
      <c r="P28" s="83"/>
      <c r="Q28" s="83"/>
      <c r="R28" s="83"/>
      <c r="S28" s="83"/>
      <c r="T28" s="83"/>
      <c r="U28" s="83"/>
      <c r="V28" s="83"/>
      <c r="W28" s="83"/>
      <c r="X28" s="83"/>
      <c r="Y28" s="83"/>
      <c r="Z28" s="83"/>
      <c r="AA28" s="83"/>
      <c r="AB28" s="83"/>
      <c r="AC28" s="83"/>
      <c r="AD28" s="83"/>
      <c r="AE28" s="83"/>
      <c r="AF28" s="83"/>
      <c r="AG28" s="83"/>
    </row>
    <row r="29" ht="15.75" customHeight="1">
      <c r="A29" s="83" t="s">
        <v>2882</v>
      </c>
      <c r="B29" s="83" t="s">
        <v>164</v>
      </c>
      <c r="C29" s="83" t="s">
        <v>2601</v>
      </c>
      <c r="D29" s="80" t="s">
        <v>2908</v>
      </c>
      <c r="E29" s="80" t="s">
        <v>2909</v>
      </c>
      <c r="F29" s="130">
        <v>0.6666666666666666</v>
      </c>
      <c r="G29" s="130">
        <v>0.6875</v>
      </c>
      <c r="H29" s="56">
        <f t="shared" si="1"/>
        <v>0.5</v>
      </c>
      <c r="I29" s="93">
        <v>90.33</v>
      </c>
      <c r="J29" s="132">
        <f t="shared" si="2"/>
        <v>3.169473684</v>
      </c>
      <c r="K29" s="83" t="s">
        <v>2944</v>
      </c>
      <c r="L29" s="83" t="s">
        <v>431</v>
      </c>
      <c r="M29" s="83" t="s">
        <v>2945</v>
      </c>
      <c r="N29" s="83">
        <v>57.0</v>
      </c>
      <c r="O29" s="83"/>
      <c r="P29" s="83"/>
      <c r="Q29" s="83"/>
      <c r="R29" s="83"/>
      <c r="S29" s="83"/>
      <c r="T29" s="83"/>
      <c r="U29" s="83"/>
      <c r="V29" s="83"/>
      <c r="W29" s="83"/>
      <c r="X29" s="83"/>
      <c r="Y29" s="83"/>
      <c r="Z29" s="83"/>
      <c r="AA29" s="83"/>
      <c r="AB29" s="83"/>
      <c r="AC29" s="83"/>
      <c r="AD29" s="83"/>
      <c r="AE29" s="83"/>
      <c r="AF29" s="83"/>
      <c r="AG29" s="83"/>
    </row>
    <row r="30" ht="15.75" customHeight="1">
      <c r="A30" s="83" t="s">
        <v>2882</v>
      </c>
      <c r="B30" s="83" t="s">
        <v>164</v>
      </c>
      <c r="C30" s="83" t="s">
        <v>2603</v>
      </c>
      <c r="D30" s="80" t="s">
        <v>2908</v>
      </c>
      <c r="E30" s="80" t="s">
        <v>2909</v>
      </c>
      <c r="F30" s="130">
        <v>0.3958333333333333</v>
      </c>
      <c r="G30" s="130">
        <v>0.4166666666666667</v>
      </c>
      <c r="H30" s="56">
        <f t="shared" si="1"/>
        <v>0.5</v>
      </c>
      <c r="I30" s="93">
        <v>67.75</v>
      </c>
      <c r="J30" s="132">
        <f t="shared" si="2"/>
        <v>3.151162791</v>
      </c>
      <c r="K30" s="83" t="s">
        <v>2946</v>
      </c>
      <c r="L30" s="83" t="s">
        <v>431</v>
      </c>
      <c r="M30" s="83" t="s">
        <v>2943</v>
      </c>
      <c r="N30" s="83">
        <v>43.0</v>
      </c>
      <c r="O30" s="83"/>
      <c r="P30" s="83"/>
      <c r="Q30" s="83"/>
      <c r="R30" s="83"/>
      <c r="S30" s="83"/>
      <c r="T30" s="83"/>
      <c r="U30" s="83"/>
      <c r="V30" s="83"/>
      <c r="W30" s="83"/>
      <c r="X30" s="83"/>
      <c r="Y30" s="83"/>
      <c r="Z30" s="83"/>
      <c r="AA30" s="83"/>
      <c r="AB30" s="83"/>
      <c r="AC30" s="83"/>
      <c r="AD30" s="83"/>
      <c r="AE30" s="83"/>
      <c r="AF30" s="83"/>
      <c r="AG30" s="83"/>
    </row>
    <row r="31" ht="15.75" customHeight="1">
      <c r="A31" s="83" t="s">
        <v>2882</v>
      </c>
      <c r="B31" s="83" t="s">
        <v>164</v>
      </c>
      <c r="C31" s="83" t="s">
        <v>2605</v>
      </c>
      <c r="D31" s="80" t="s">
        <v>2908</v>
      </c>
      <c r="E31" s="80" t="s">
        <v>2909</v>
      </c>
      <c r="F31" s="130">
        <v>0.7395833333333334</v>
      </c>
      <c r="G31" s="130">
        <v>0.7708333333333334</v>
      </c>
      <c r="H31" s="56">
        <f t="shared" si="1"/>
        <v>0.75</v>
      </c>
      <c r="I31" s="93">
        <v>47.69</v>
      </c>
      <c r="J31" s="132">
        <f t="shared" si="2"/>
        <v>1.115555556</v>
      </c>
      <c r="K31" s="83" t="s">
        <v>2947</v>
      </c>
      <c r="L31" s="83" t="s">
        <v>431</v>
      </c>
      <c r="M31" s="83" t="s">
        <v>2945</v>
      </c>
      <c r="N31" s="83">
        <v>57.0</v>
      </c>
      <c r="O31" s="83"/>
      <c r="P31" s="83"/>
      <c r="Q31" s="83"/>
      <c r="R31" s="83"/>
      <c r="S31" s="83"/>
      <c r="T31" s="83"/>
      <c r="U31" s="83"/>
      <c r="V31" s="83"/>
      <c r="W31" s="83"/>
      <c r="X31" s="83"/>
      <c r="Y31" s="83"/>
      <c r="Z31" s="83"/>
      <c r="AA31" s="83"/>
      <c r="AB31" s="83"/>
      <c r="AC31" s="83"/>
      <c r="AD31" s="83"/>
      <c r="AE31" s="83"/>
      <c r="AF31" s="83"/>
      <c r="AG31" s="83"/>
    </row>
    <row r="32" ht="15.75" customHeight="1">
      <c r="A32" s="83" t="s">
        <v>2882</v>
      </c>
      <c r="B32" s="83" t="s">
        <v>164</v>
      </c>
      <c r="C32" s="83" t="s">
        <v>2607</v>
      </c>
      <c r="D32" s="80" t="s">
        <v>2908</v>
      </c>
      <c r="E32" s="80" t="s">
        <v>2909</v>
      </c>
      <c r="F32" s="130">
        <v>0.6979166666666666</v>
      </c>
      <c r="G32" s="130">
        <v>0.7291666666666666</v>
      </c>
      <c r="H32" s="56">
        <f t="shared" si="1"/>
        <v>0.75</v>
      </c>
      <c r="I32" s="93">
        <v>95.37</v>
      </c>
      <c r="J32" s="132">
        <f t="shared" si="2"/>
        <v>1.5895</v>
      </c>
      <c r="K32" s="83" t="s">
        <v>2948</v>
      </c>
      <c r="L32" s="83" t="s">
        <v>431</v>
      </c>
      <c r="M32" s="83" t="s">
        <v>2949</v>
      </c>
      <c r="N32" s="83">
        <v>80.0</v>
      </c>
      <c r="O32" s="83"/>
      <c r="P32" s="83"/>
      <c r="Q32" s="83"/>
      <c r="R32" s="83"/>
      <c r="S32" s="83"/>
      <c r="T32" s="83"/>
      <c r="U32" s="83"/>
      <c r="V32" s="83"/>
      <c r="W32" s="83"/>
      <c r="X32" s="83"/>
      <c r="Y32" s="83"/>
      <c r="Z32" s="83"/>
      <c r="AA32" s="83"/>
      <c r="AB32" s="83"/>
      <c r="AC32" s="83"/>
      <c r="AD32" s="83"/>
      <c r="AE32" s="83"/>
      <c r="AF32" s="83"/>
      <c r="AG32" s="83"/>
    </row>
    <row r="33" ht="15.75" customHeight="1">
      <c r="A33" s="83" t="s">
        <v>2882</v>
      </c>
      <c r="B33" s="83" t="s">
        <v>164</v>
      </c>
      <c r="C33" s="83" t="s">
        <v>2950</v>
      </c>
      <c r="D33" s="80" t="s">
        <v>2908</v>
      </c>
      <c r="E33" s="80" t="s">
        <v>2909</v>
      </c>
      <c r="F33" s="130">
        <v>0.6979166666666666</v>
      </c>
      <c r="G33" s="130">
        <v>0.7291666666666666</v>
      </c>
      <c r="H33" s="56">
        <f t="shared" si="1"/>
        <v>0.75</v>
      </c>
      <c r="I33" s="93">
        <v>95.37</v>
      </c>
      <c r="J33" s="132">
        <f t="shared" si="2"/>
        <v>1.5895</v>
      </c>
      <c r="K33" s="83" t="s">
        <v>2951</v>
      </c>
      <c r="L33" s="83" t="s">
        <v>431</v>
      </c>
      <c r="M33" s="83" t="s">
        <v>2949</v>
      </c>
      <c r="N33" s="83">
        <v>80.0</v>
      </c>
      <c r="O33" s="83"/>
      <c r="P33" s="83"/>
      <c r="Q33" s="83"/>
      <c r="R33" s="83"/>
      <c r="S33" s="83"/>
      <c r="T33" s="83"/>
      <c r="U33" s="83"/>
      <c r="V33" s="83"/>
      <c r="W33" s="83"/>
      <c r="X33" s="83"/>
      <c r="Y33" s="83"/>
      <c r="Z33" s="83"/>
      <c r="AA33" s="83"/>
      <c r="AB33" s="83"/>
      <c r="AC33" s="83"/>
      <c r="AD33" s="83"/>
      <c r="AE33" s="83"/>
      <c r="AF33" s="83"/>
      <c r="AG33" s="83"/>
    </row>
    <row r="34" ht="15.75" customHeight="1">
      <c r="A34" s="83" t="s">
        <v>2882</v>
      </c>
      <c r="B34" s="83" t="s">
        <v>164</v>
      </c>
      <c r="C34" s="83" t="s">
        <v>2952</v>
      </c>
      <c r="D34" s="80" t="s">
        <v>2908</v>
      </c>
      <c r="E34" s="80" t="s">
        <v>2909</v>
      </c>
      <c r="F34" s="130">
        <v>0.7083333333333334</v>
      </c>
      <c r="G34" s="130">
        <v>0.7395833333333334</v>
      </c>
      <c r="H34" s="56">
        <f t="shared" si="1"/>
        <v>0.75</v>
      </c>
      <c r="I34" s="93">
        <v>47.69</v>
      </c>
      <c r="J34" s="132">
        <f t="shared" si="2"/>
        <v>2.89030303</v>
      </c>
      <c r="K34" s="83" t="s">
        <v>2953</v>
      </c>
      <c r="L34" s="83" t="s">
        <v>431</v>
      </c>
      <c r="M34" s="83" t="s">
        <v>2954</v>
      </c>
      <c r="N34" s="83">
        <v>22.0</v>
      </c>
      <c r="O34" s="83"/>
      <c r="P34" s="83"/>
      <c r="Q34" s="83"/>
      <c r="R34" s="83"/>
      <c r="S34" s="83"/>
      <c r="T34" s="83"/>
      <c r="U34" s="83"/>
      <c r="V34" s="83"/>
      <c r="W34" s="83"/>
      <c r="X34" s="83"/>
      <c r="Y34" s="83"/>
      <c r="Z34" s="83"/>
      <c r="AA34" s="83"/>
      <c r="AB34" s="83"/>
      <c r="AC34" s="83"/>
      <c r="AD34" s="83"/>
      <c r="AE34" s="83"/>
      <c r="AF34" s="83"/>
      <c r="AG34" s="83"/>
    </row>
    <row r="35" ht="15.75" customHeight="1">
      <c r="A35" s="83" t="s">
        <v>2882</v>
      </c>
      <c r="B35" s="83" t="s">
        <v>164</v>
      </c>
      <c r="C35" s="83" t="s">
        <v>2609</v>
      </c>
      <c r="D35" s="80" t="s">
        <v>2908</v>
      </c>
      <c r="E35" s="80" t="s">
        <v>2909</v>
      </c>
      <c r="F35" s="130">
        <v>0.7083333333333334</v>
      </c>
      <c r="G35" s="130">
        <v>0.7291666666666666</v>
      </c>
      <c r="H35" s="56">
        <f t="shared" si="1"/>
        <v>0.5</v>
      </c>
      <c r="I35" s="93">
        <v>95.37</v>
      </c>
      <c r="J35" s="132">
        <f t="shared" si="2"/>
        <v>3.8148</v>
      </c>
      <c r="K35" s="83" t="s">
        <v>2953</v>
      </c>
      <c r="L35" s="83" t="s">
        <v>2955</v>
      </c>
      <c r="M35" s="83" t="s">
        <v>2956</v>
      </c>
      <c r="N35" s="83">
        <v>50.0</v>
      </c>
      <c r="O35" s="83"/>
      <c r="P35" s="83"/>
      <c r="Q35" s="83"/>
      <c r="R35" s="83"/>
      <c r="S35" s="83"/>
      <c r="T35" s="83"/>
      <c r="U35" s="83"/>
      <c r="V35" s="83"/>
      <c r="W35" s="83"/>
      <c r="X35" s="83"/>
      <c r="Y35" s="83"/>
      <c r="Z35" s="83"/>
      <c r="AA35" s="83"/>
      <c r="AB35" s="83"/>
      <c r="AC35" s="83"/>
      <c r="AD35" s="83"/>
      <c r="AE35" s="83"/>
      <c r="AF35" s="83"/>
      <c r="AG35" s="83"/>
    </row>
    <row r="36" ht="15.75" customHeight="1">
      <c r="A36" s="83" t="s">
        <v>2882</v>
      </c>
      <c r="B36" s="83" t="s">
        <v>164</v>
      </c>
      <c r="C36" s="83" t="s">
        <v>2957</v>
      </c>
      <c r="D36" s="80" t="s">
        <v>2908</v>
      </c>
      <c r="E36" s="80" t="s">
        <v>2909</v>
      </c>
      <c r="F36" s="130">
        <v>0.4791666666666667</v>
      </c>
      <c r="G36" s="130">
        <v>0.5208333333333334</v>
      </c>
      <c r="H36" s="56">
        <f t="shared" si="1"/>
        <v>1</v>
      </c>
      <c r="I36" s="93">
        <v>79.48</v>
      </c>
      <c r="J36" s="132">
        <f t="shared" si="2"/>
        <v>1.5896</v>
      </c>
      <c r="K36" s="83" t="s">
        <v>2953</v>
      </c>
      <c r="L36" s="83" t="s">
        <v>2955</v>
      </c>
      <c r="M36" s="83" t="s">
        <v>2956</v>
      </c>
      <c r="N36" s="83">
        <v>50.0</v>
      </c>
      <c r="O36" s="83"/>
      <c r="P36" s="83"/>
      <c r="Q36" s="83"/>
      <c r="R36" s="83"/>
      <c r="S36" s="83"/>
      <c r="T36" s="83"/>
      <c r="U36" s="83"/>
      <c r="V36" s="83"/>
      <c r="W36" s="83"/>
      <c r="X36" s="83"/>
      <c r="Y36" s="83"/>
      <c r="Z36" s="83"/>
      <c r="AA36" s="83"/>
      <c r="AB36" s="83"/>
      <c r="AC36" s="83"/>
      <c r="AD36" s="83"/>
      <c r="AE36" s="83"/>
      <c r="AF36" s="83"/>
      <c r="AG36" s="83"/>
    </row>
    <row r="37" ht="15.75" customHeight="1">
      <c r="A37" s="83" t="s">
        <v>2882</v>
      </c>
      <c r="B37" s="83" t="s">
        <v>164</v>
      </c>
      <c r="C37" s="83" t="s">
        <v>2958</v>
      </c>
      <c r="D37" s="80" t="s">
        <v>2908</v>
      </c>
      <c r="E37" s="80" t="s">
        <v>2909</v>
      </c>
      <c r="F37" s="130">
        <v>0.4791666666666667</v>
      </c>
      <c r="G37" s="130">
        <v>0.5208333333333334</v>
      </c>
      <c r="H37" s="56">
        <f t="shared" si="1"/>
        <v>1</v>
      </c>
      <c r="I37" s="93">
        <v>79.48</v>
      </c>
      <c r="J37" s="132">
        <f t="shared" si="2"/>
        <v>15.896</v>
      </c>
      <c r="K37" s="83" t="s">
        <v>2959</v>
      </c>
      <c r="L37" s="83" t="s">
        <v>2939</v>
      </c>
      <c r="M37" s="83" t="s">
        <v>2891</v>
      </c>
      <c r="N37" s="83">
        <v>5.0</v>
      </c>
      <c r="O37" s="83"/>
      <c r="P37" s="83"/>
      <c r="Q37" s="83"/>
      <c r="R37" s="83"/>
      <c r="S37" s="83"/>
      <c r="T37" s="83"/>
      <c r="U37" s="83"/>
      <c r="V37" s="83"/>
      <c r="W37" s="83"/>
      <c r="X37" s="83"/>
      <c r="Y37" s="83"/>
      <c r="Z37" s="83"/>
      <c r="AA37" s="83"/>
      <c r="AB37" s="83"/>
      <c r="AC37" s="83"/>
      <c r="AD37" s="83"/>
      <c r="AE37" s="83"/>
      <c r="AF37" s="83"/>
      <c r="AG37" s="83"/>
    </row>
    <row r="38" ht="15.75" customHeight="1">
      <c r="A38" s="83" t="s">
        <v>2882</v>
      </c>
      <c r="B38" s="83" t="s">
        <v>164</v>
      </c>
      <c r="C38" s="83" t="s">
        <v>2960</v>
      </c>
      <c r="D38" s="80" t="s">
        <v>2908</v>
      </c>
      <c r="E38" s="80" t="s">
        <v>2909</v>
      </c>
      <c r="F38" s="130">
        <v>0.4791666666666667</v>
      </c>
      <c r="G38" s="130">
        <v>0.5208333333333334</v>
      </c>
      <c r="H38" s="56">
        <f t="shared" si="1"/>
        <v>1</v>
      </c>
      <c r="I38" s="93">
        <v>79.48</v>
      </c>
      <c r="J38" s="132">
        <f t="shared" si="2"/>
        <v>15.896</v>
      </c>
      <c r="K38" s="83" t="s">
        <v>2961</v>
      </c>
      <c r="L38" s="83" t="s">
        <v>2962</v>
      </c>
      <c r="M38" s="50" t="s">
        <v>2893</v>
      </c>
      <c r="N38" s="50">
        <v>5.0</v>
      </c>
      <c r="O38" s="83"/>
      <c r="P38" s="83"/>
      <c r="Q38" s="83"/>
      <c r="R38" s="83"/>
      <c r="S38" s="83"/>
      <c r="T38" s="83"/>
      <c r="U38" s="83"/>
      <c r="V38" s="83"/>
      <c r="W38" s="83"/>
      <c r="X38" s="83"/>
      <c r="Y38" s="83"/>
      <c r="Z38" s="83"/>
      <c r="AA38" s="83"/>
      <c r="AB38" s="83"/>
      <c r="AC38" s="83"/>
      <c r="AD38" s="83"/>
      <c r="AE38" s="83"/>
      <c r="AF38" s="83"/>
      <c r="AG38" s="83"/>
    </row>
    <row r="39" ht="15.75" customHeight="1">
      <c r="A39" s="83" t="s">
        <v>2882</v>
      </c>
      <c r="B39" s="83" t="s">
        <v>93</v>
      </c>
      <c r="C39" s="83" t="s">
        <v>2963</v>
      </c>
      <c r="D39" s="80" t="s">
        <v>2908</v>
      </c>
      <c r="E39" s="80" t="s">
        <v>2909</v>
      </c>
      <c r="F39" s="130">
        <v>0.375</v>
      </c>
      <c r="G39" s="130">
        <v>0.6875</v>
      </c>
      <c r="H39" s="56">
        <f t="shared" si="1"/>
        <v>7.5</v>
      </c>
      <c r="I39" s="93">
        <v>305.67</v>
      </c>
      <c r="J39" s="132">
        <f t="shared" si="2"/>
        <v>8.1512</v>
      </c>
      <c r="K39" s="83" t="s">
        <v>2964</v>
      </c>
      <c r="L39" s="83" t="s">
        <v>431</v>
      </c>
      <c r="M39" s="50" t="s">
        <v>2891</v>
      </c>
      <c r="N39" s="50">
        <v>5.0</v>
      </c>
      <c r="O39" s="83"/>
      <c r="P39" s="83"/>
      <c r="Q39" s="83"/>
      <c r="R39" s="83"/>
      <c r="S39" s="83"/>
      <c r="T39" s="83"/>
      <c r="U39" s="83"/>
      <c r="V39" s="83"/>
      <c r="W39" s="83"/>
      <c r="X39" s="83"/>
      <c r="Y39" s="83"/>
      <c r="Z39" s="83"/>
      <c r="AA39" s="83"/>
      <c r="AB39" s="83"/>
      <c r="AC39" s="83"/>
      <c r="AD39" s="83"/>
      <c r="AE39" s="83"/>
      <c r="AF39" s="83"/>
      <c r="AG39" s="83"/>
    </row>
    <row r="40" ht="15.75" customHeight="1">
      <c r="A40" s="83" t="s">
        <v>2965</v>
      </c>
      <c r="B40" s="83" t="s">
        <v>208</v>
      </c>
      <c r="C40" s="83" t="s">
        <v>2966</v>
      </c>
      <c r="D40" s="80" t="s">
        <v>475</v>
      </c>
      <c r="E40" s="80" t="s">
        <v>475</v>
      </c>
      <c r="F40" s="130">
        <v>0.4375</v>
      </c>
      <c r="G40" s="130">
        <v>0.4791666666666667</v>
      </c>
      <c r="H40" s="56">
        <f t="shared" si="1"/>
        <v>1</v>
      </c>
      <c r="I40" s="93" t="s">
        <v>297</v>
      </c>
      <c r="J40" s="132" t="str">
        <f t="shared" si="2"/>
        <v>#VALUE!</v>
      </c>
      <c r="K40" s="138" t="s">
        <v>2967</v>
      </c>
      <c r="L40" s="83" t="s">
        <v>371</v>
      </c>
      <c r="M40" s="83" t="s">
        <v>2968</v>
      </c>
      <c r="N40" s="83">
        <v>1.0</v>
      </c>
      <c r="O40" s="83"/>
      <c r="P40" s="83"/>
      <c r="Q40" s="83"/>
      <c r="R40" s="83"/>
      <c r="S40" s="83"/>
      <c r="T40" s="83"/>
      <c r="U40" s="83"/>
      <c r="V40" s="83"/>
      <c r="W40" s="83"/>
      <c r="X40" s="83"/>
      <c r="Y40" s="83"/>
      <c r="Z40" s="83"/>
      <c r="AA40" s="83"/>
      <c r="AB40" s="83"/>
      <c r="AC40" s="83"/>
      <c r="AD40" s="83"/>
      <c r="AE40" s="83"/>
      <c r="AF40" s="83"/>
      <c r="AG40" s="83"/>
    </row>
    <row r="41" ht="15.75" customHeight="1">
      <c r="A41" s="83" t="s">
        <v>2965</v>
      </c>
      <c r="B41" s="83" t="s">
        <v>208</v>
      </c>
      <c r="C41" s="83" t="s">
        <v>2969</v>
      </c>
      <c r="D41" s="80" t="s">
        <v>483</v>
      </c>
      <c r="E41" s="80" t="s">
        <v>484</v>
      </c>
      <c r="F41" s="130">
        <v>0.4375</v>
      </c>
      <c r="G41" s="130">
        <v>0.4791666666666667</v>
      </c>
      <c r="H41" s="56">
        <f t="shared" si="1"/>
        <v>1</v>
      </c>
      <c r="I41" s="93" t="s">
        <v>297</v>
      </c>
      <c r="J41" s="132" t="str">
        <f t="shared" si="2"/>
        <v>#VALUE!</v>
      </c>
      <c r="K41" s="83" t="s">
        <v>2970</v>
      </c>
      <c r="L41" s="83" t="s">
        <v>371</v>
      </c>
      <c r="M41" s="83" t="s">
        <v>2968</v>
      </c>
      <c r="N41" s="83">
        <v>1.0</v>
      </c>
      <c r="O41" s="83"/>
      <c r="P41" s="83"/>
      <c r="Q41" s="83"/>
      <c r="R41" s="83"/>
      <c r="S41" s="83"/>
      <c r="T41" s="83"/>
      <c r="U41" s="83"/>
      <c r="V41" s="83"/>
      <c r="W41" s="83"/>
      <c r="X41" s="83"/>
      <c r="Y41" s="83"/>
      <c r="Z41" s="83"/>
      <c r="AA41" s="83"/>
      <c r="AB41" s="83"/>
      <c r="AC41" s="83"/>
      <c r="AD41" s="83"/>
      <c r="AE41" s="83"/>
      <c r="AF41" s="83"/>
      <c r="AG41" s="83"/>
    </row>
    <row r="42" ht="15.75" customHeight="1">
      <c r="A42" s="83" t="s">
        <v>2965</v>
      </c>
      <c r="B42" s="83" t="s">
        <v>64</v>
      </c>
      <c r="C42" s="83" t="s">
        <v>2971</v>
      </c>
      <c r="D42" s="80" t="s">
        <v>2155</v>
      </c>
      <c r="E42" s="80" t="s">
        <v>2972</v>
      </c>
      <c r="F42" s="130">
        <v>0.625</v>
      </c>
      <c r="G42" s="130">
        <v>0.6666666666666666</v>
      </c>
      <c r="H42" s="56">
        <f t="shared" si="1"/>
        <v>1</v>
      </c>
      <c r="I42" s="93" t="s">
        <v>297</v>
      </c>
      <c r="J42" s="132" t="str">
        <f t="shared" si="2"/>
        <v>#VALUE!</v>
      </c>
      <c r="K42" s="83" t="s">
        <v>2973</v>
      </c>
      <c r="L42" s="83" t="s">
        <v>371</v>
      </c>
      <c r="M42" s="83" t="s">
        <v>2968</v>
      </c>
      <c r="N42" s="83">
        <v>1.0</v>
      </c>
      <c r="O42" s="83"/>
      <c r="P42" s="83"/>
      <c r="Q42" s="83"/>
      <c r="R42" s="83"/>
      <c r="S42" s="83"/>
      <c r="T42" s="83"/>
      <c r="U42" s="83"/>
      <c r="V42" s="83"/>
      <c r="W42" s="83"/>
      <c r="X42" s="83"/>
      <c r="Y42" s="83"/>
      <c r="Z42" s="83"/>
      <c r="AA42" s="83"/>
      <c r="AB42" s="83"/>
      <c r="AC42" s="83"/>
      <c r="AD42" s="83"/>
      <c r="AE42" s="83"/>
      <c r="AF42" s="83"/>
      <c r="AG42" s="83"/>
    </row>
    <row r="43" ht="15.75" customHeight="1">
      <c r="A43" s="83" t="s">
        <v>2974</v>
      </c>
      <c r="B43" s="83" t="s">
        <v>208</v>
      </c>
      <c r="C43" s="83" t="s">
        <v>2975</v>
      </c>
      <c r="D43" s="80" t="s">
        <v>725</v>
      </c>
      <c r="E43" s="80" t="s">
        <v>725</v>
      </c>
      <c r="F43" s="130">
        <v>0.4166666666666667</v>
      </c>
      <c r="G43" s="130">
        <v>0.4791666666666667</v>
      </c>
      <c r="H43" s="56">
        <f t="shared" si="1"/>
        <v>1.5</v>
      </c>
      <c r="I43" s="93" t="s">
        <v>297</v>
      </c>
      <c r="J43" s="132" t="str">
        <f t="shared" si="2"/>
        <v>#VALUE!</v>
      </c>
      <c r="K43" s="83" t="s">
        <v>2976</v>
      </c>
      <c r="L43" s="83" t="s">
        <v>371</v>
      </c>
      <c r="M43" s="83" t="s">
        <v>2977</v>
      </c>
      <c r="N43" s="83">
        <v>1.0</v>
      </c>
      <c r="O43" s="83"/>
      <c r="P43" s="83"/>
      <c r="Q43" s="83"/>
      <c r="R43" s="83"/>
      <c r="S43" s="83"/>
      <c r="T43" s="83"/>
      <c r="U43" s="83"/>
      <c r="V43" s="83"/>
      <c r="W43" s="83"/>
      <c r="X43" s="83"/>
      <c r="Y43" s="83"/>
      <c r="Z43" s="83"/>
      <c r="AA43" s="83"/>
      <c r="AB43" s="83"/>
      <c r="AC43" s="83"/>
      <c r="AD43" s="83"/>
      <c r="AE43" s="83"/>
      <c r="AF43" s="83"/>
      <c r="AG43" s="83"/>
    </row>
    <row r="44" ht="15.75" customHeight="1">
      <c r="A44" s="83" t="s">
        <v>2974</v>
      </c>
      <c r="B44" s="83" t="s">
        <v>208</v>
      </c>
      <c r="C44" s="83" t="s">
        <v>2978</v>
      </c>
      <c r="D44" s="80" t="s">
        <v>725</v>
      </c>
      <c r="E44" s="80" t="s">
        <v>725</v>
      </c>
      <c r="F44" s="130">
        <v>0.4375</v>
      </c>
      <c r="G44" s="130">
        <v>0.4791666666666667</v>
      </c>
      <c r="H44" s="56">
        <f t="shared" si="1"/>
        <v>1</v>
      </c>
      <c r="I44" s="93" t="s">
        <v>297</v>
      </c>
      <c r="J44" s="132" t="str">
        <f t="shared" si="2"/>
        <v>#VALUE!</v>
      </c>
      <c r="K44" s="83" t="s">
        <v>2979</v>
      </c>
      <c r="L44" s="83" t="s">
        <v>371</v>
      </c>
      <c r="M44" s="83" t="s">
        <v>2977</v>
      </c>
      <c r="N44" s="83">
        <v>1.0</v>
      </c>
      <c r="O44" s="83"/>
      <c r="P44" s="83"/>
      <c r="Q44" s="83"/>
      <c r="R44" s="83"/>
      <c r="S44" s="83"/>
      <c r="T44" s="83"/>
      <c r="U44" s="83"/>
      <c r="V44" s="83"/>
      <c r="W44" s="83"/>
      <c r="X44" s="83"/>
      <c r="Y44" s="83"/>
      <c r="Z44" s="83"/>
      <c r="AA44" s="83"/>
      <c r="AB44" s="83"/>
      <c r="AC44" s="83"/>
      <c r="AD44" s="83"/>
      <c r="AE44" s="83"/>
      <c r="AF44" s="83"/>
      <c r="AG44" s="83"/>
    </row>
    <row r="45" ht="15.75" customHeight="1">
      <c r="A45" s="83" t="s">
        <v>2980</v>
      </c>
      <c r="B45" s="83" t="s">
        <v>208</v>
      </c>
      <c r="C45" s="83" t="s">
        <v>2981</v>
      </c>
      <c r="D45" s="80" t="s">
        <v>483</v>
      </c>
      <c r="E45" s="80" t="s">
        <v>484</v>
      </c>
      <c r="F45" s="130">
        <v>0.4375</v>
      </c>
      <c r="G45" s="130">
        <v>0.46875</v>
      </c>
      <c r="H45" s="56">
        <f t="shared" si="1"/>
        <v>0.75</v>
      </c>
      <c r="I45" s="93" t="s">
        <v>297</v>
      </c>
      <c r="J45" s="132" t="str">
        <f t="shared" si="2"/>
        <v>#VALUE!</v>
      </c>
      <c r="K45" s="83" t="s">
        <v>2982</v>
      </c>
      <c r="L45" s="83" t="s">
        <v>371</v>
      </c>
      <c r="M45" s="83" t="s">
        <v>2983</v>
      </c>
      <c r="N45" s="83">
        <v>1.0</v>
      </c>
      <c r="O45" s="83"/>
      <c r="P45" s="83"/>
      <c r="Q45" s="83"/>
      <c r="R45" s="83"/>
      <c r="S45" s="83"/>
      <c r="T45" s="83"/>
      <c r="U45" s="83"/>
      <c r="V45" s="83"/>
      <c r="W45" s="83"/>
      <c r="X45" s="83"/>
      <c r="Y45" s="83"/>
      <c r="Z45" s="83"/>
      <c r="AA45" s="83"/>
      <c r="AB45" s="83"/>
      <c r="AC45" s="83"/>
      <c r="AD45" s="83"/>
      <c r="AE45" s="83"/>
      <c r="AF45" s="83"/>
      <c r="AG45" s="83"/>
    </row>
    <row r="46" ht="15.75" customHeight="1">
      <c r="A46" s="83" t="s">
        <v>2980</v>
      </c>
      <c r="B46" s="83" t="s">
        <v>208</v>
      </c>
      <c r="C46" s="83" t="s">
        <v>2984</v>
      </c>
      <c r="D46" s="80" t="s">
        <v>725</v>
      </c>
      <c r="E46" s="80" t="s">
        <v>725</v>
      </c>
      <c r="F46" s="130">
        <v>0.7083333333333334</v>
      </c>
      <c r="G46" s="130">
        <v>0.75</v>
      </c>
      <c r="H46" s="56">
        <f t="shared" si="1"/>
        <v>1</v>
      </c>
      <c r="I46" s="93" t="s">
        <v>297</v>
      </c>
      <c r="J46" s="132" t="str">
        <f t="shared" si="2"/>
        <v>#VALUE!</v>
      </c>
      <c r="K46" s="83" t="s">
        <v>2985</v>
      </c>
      <c r="L46" s="83" t="s">
        <v>371</v>
      </c>
      <c r="M46" s="83" t="s">
        <v>2983</v>
      </c>
      <c r="N46" s="83">
        <v>1.0</v>
      </c>
      <c r="O46" s="83"/>
      <c r="P46" s="83"/>
      <c r="Q46" s="83"/>
      <c r="R46" s="83"/>
      <c r="S46" s="83"/>
      <c r="T46" s="83"/>
      <c r="U46" s="83"/>
      <c r="V46" s="83"/>
      <c r="W46" s="83"/>
      <c r="X46" s="83"/>
      <c r="Y46" s="83"/>
      <c r="Z46" s="83"/>
      <c r="AA46" s="83"/>
      <c r="AB46" s="83"/>
      <c r="AC46" s="83"/>
      <c r="AD46" s="83"/>
      <c r="AE46" s="83"/>
      <c r="AF46" s="83"/>
      <c r="AG46" s="83"/>
    </row>
    <row r="47" ht="15.75" customHeight="1">
      <c r="A47" s="83" t="s">
        <v>2986</v>
      </c>
      <c r="B47" s="83" t="s">
        <v>187</v>
      </c>
      <c r="C47" s="83" t="s">
        <v>2987</v>
      </c>
      <c r="D47" s="80" t="s">
        <v>2988</v>
      </c>
      <c r="E47" s="80" t="s">
        <v>2988</v>
      </c>
      <c r="F47" s="130">
        <v>0.4166666666666667</v>
      </c>
      <c r="G47" s="130">
        <v>0.5</v>
      </c>
      <c r="H47" s="56">
        <f t="shared" si="1"/>
        <v>2</v>
      </c>
      <c r="I47" s="93" t="s">
        <v>297</v>
      </c>
      <c r="J47" s="132" t="str">
        <f t="shared" si="2"/>
        <v>#VALUE!</v>
      </c>
      <c r="K47" s="83" t="s">
        <v>2989</v>
      </c>
      <c r="L47" s="83" t="s">
        <v>371</v>
      </c>
      <c r="M47" s="83" t="s">
        <v>2990</v>
      </c>
      <c r="N47" s="83">
        <v>1.0</v>
      </c>
      <c r="O47" s="83"/>
      <c r="P47" s="83"/>
      <c r="Q47" s="83"/>
      <c r="R47" s="83"/>
      <c r="S47" s="83"/>
      <c r="T47" s="83"/>
      <c r="U47" s="83"/>
      <c r="V47" s="83"/>
      <c r="W47" s="83"/>
      <c r="X47" s="83"/>
      <c r="Y47" s="83"/>
      <c r="Z47" s="83"/>
      <c r="AA47" s="83"/>
      <c r="AB47" s="83"/>
      <c r="AC47" s="83"/>
      <c r="AD47" s="83"/>
      <c r="AE47" s="83"/>
      <c r="AF47" s="83"/>
      <c r="AG47" s="83"/>
    </row>
    <row r="48" ht="15.75" customHeight="1">
      <c r="A48" s="83" t="s">
        <v>2986</v>
      </c>
      <c r="B48" s="83" t="s">
        <v>208</v>
      </c>
      <c r="C48" s="83" t="s">
        <v>2991</v>
      </c>
      <c r="D48" s="80" t="s">
        <v>483</v>
      </c>
      <c r="E48" s="80" t="s">
        <v>484</v>
      </c>
      <c r="F48" s="130">
        <v>0.4375</v>
      </c>
      <c r="G48" s="130">
        <v>0.46875</v>
      </c>
      <c r="H48" s="56">
        <f t="shared" si="1"/>
        <v>0.75</v>
      </c>
      <c r="I48" s="93" t="s">
        <v>297</v>
      </c>
      <c r="J48" s="132" t="str">
        <f t="shared" si="2"/>
        <v>#VALUE!</v>
      </c>
      <c r="K48" s="83" t="s">
        <v>2982</v>
      </c>
      <c r="L48" s="83" t="s">
        <v>371</v>
      </c>
      <c r="M48" s="83" t="s">
        <v>2990</v>
      </c>
      <c r="N48" s="83">
        <v>1.0</v>
      </c>
      <c r="O48" s="83"/>
      <c r="P48" s="83"/>
      <c r="Q48" s="83"/>
      <c r="R48" s="83"/>
      <c r="S48" s="83"/>
      <c r="T48" s="83"/>
      <c r="U48" s="83"/>
      <c r="V48" s="83"/>
      <c r="W48" s="83"/>
      <c r="X48" s="83"/>
      <c r="Y48" s="83"/>
      <c r="Z48" s="83"/>
      <c r="AA48" s="83"/>
      <c r="AB48" s="83"/>
      <c r="AC48" s="83"/>
      <c r="AD48" s="83"/>
      <c r="AE48" s="83"/>
      <c r="AF48" s="83"/>
      <c r="AG48" s="83"/>
    </row>
    <row r="49" ht="15.75" customHeight="1">
      <c r="A49" s="83" t="s">
        <v>2986</v>
      </c>
      <c r="B49" s="83" t="s">
        <v>208</v>
      </c>
      <c r="C49" s="83" t="s">
        <v>2992</v>
      </c>
      <c r="D49" s="80" t="s">
        <v>483</v>
      </c>
      <c r="E49" s="80" t="s">
        <v>484</v>
      </c>
      <c r="F49" s="130">
        <v>0.4375</v>
      </c>
      <c r="G49" s="130">
        <v>0.4791666666666667</v>
      </c>
      <c r="H49" s="56">
        <f t="shared" si="1"/>
        <v>1</v>
      </c>
      <c r="I49" s="93" t="s">
        <v>297</v>
      </c>
      <c r="J49" s="132" t="str">
        <f t="shared" si="2"/>
        <v>#VALUE!</v>
      </c>
      <c r="K49" s="83" t="s">
        <v>2970</v>
      </c>
      <c r="L49" s="83" t="s">
        <v>371</v>
      </c>
      <c r="M49" s="83" t="s">
        <v>2990</v>
      </c>
      <c r="N49" s="83">
        <v>1.0</v>
      </c>
      <c r="O49" s="83"/>
      <c r="P49" s="83"/>
      <c r="Q49" s="83"/>
      <c r="R49" s="83"/>
      <c r="S49" s="83"/>
      <c r="T49" s="83"/>
      <c r="U49" s="83"/>
      <c r="V49" s="83"/>
      <c r="W49" s="83"/>
      <c r="X49" s="83"/>
      <c r="Y49" s="83"/>
      <c r="Z49" s="83"/>
      <c r="AA49" s="83"/>
      <c r="AB49" s="83"/>
      <c r="AC49" s="83"/>
      <c r="AD49" s="83"/>
      <c r="AE49" s="83"/>
      <c r="AF49" s="83"/>
      <c r="AG49" s="83"/>
    </row>
    <row r="50" ht="15.75" customHeight="1">
      <c r="A50" s="83" t="s">
        <v>2986</v>
      </c>
      <c r="B50" s="83" t="s">
        <v>208</v>
      </c>
      <c r="C50" s="83" t="s">
        <v>2993</v>
      </c>
      <c r="D50" s="80" t="s">
        <v>2994</v>
      </c>
      <c r="E50" s="80" t="s">
        <v>2994</v>
      </c>
      <c r="F50" s="130">
        <v>0.6041666666666666</v>
      </c>
      <c r="G50" s="130">
        <v>0.6458333333333334</v>
      </c>
      <c r="H50" s="56">
        <f t="shared" si="1"/>
        <v>1</v>
      </c>
      <c r="I50" s="93">
        <v>70.0</v>
      </c>
      <c r="J50" s="132">
        <f t="shared" si="2"/>
        <v>70</v>
      </c>
      <c r="K50" s="83" t="s">
        <v>2995</v>
      </c>
      <c r="L50" s="83" t="s">
        <v>371</v>
      </c>
      <c r="M50" s="83" t="s">
        <v>2990</v>
      </c>
      <c r="N50" s="83">
        <v>1.0</v>
      </c>
      <c r="O50" s="83"/>
      <c r="P50" s="83"/>
      <c r="Q50" s="83"/>
      <c r="R50" s="83"/>
      <c r="S50" s="83"/>
      <c r="T50" s="83"/>
      <c r="U50" s="83"/>
      <c r="V50" s="83"/>
      <c r="W50" s="83"/>
      <c r="X50" s="83"/>
      <c r="Y50" s="83"/>
      <c r="Z50" s="83"/>
      <c r="AA50" s="83"/>
      <c r="AB50" s="83"/>
      <c r="AC50" s="83"/>
      <c r="AD50" s="83"/>
      <c r="AE50" s="83"/>
      <c r="AF50" s="83"/>
      <c r="AG50" s="83"/>
    </row>
    <row r="51" ht="15.75" customHeight="1">
      <c r="A51" s="83" t="s">
        <v>2986</v>
      </c>
      <c r="B51" s="83" t="s">
        <v>208</v>
      </c>
      <c r="C51" s="83" t="s">
        <v>2996</v>
      </c>
      <c r="D51" s="80" t="s">
        <v>2155</v>
      </c>
      <c r="E51" s="80" t="s">
        <v>2972</v>
      </c>
      <c r="F51" s="130">
        <v>0.6875</v>
      </c>
      <c r="G51" s="130">
        <v>0.7291666666666666</v>
      </c>
      <c r="H51" s="56">
        <f t="shared" si="1"/>
        <v>1</v>
      </c>
      <c r="I51" s="93" t="s">
        <v>297</v>
      </c>
      <c r="J51" s="132" t="str">
        <f t="shared" si="2"/>
        <v>#VALUE!</v>
      </c>
      <c r="K51" s="83" t="s">
        <v>2997</v>
      </c>
      <c r="L51" s="83" t="s">
        <v>371</v>
      </c>
      <c r="M51" s="83" t="s">
        <v>2990</v>
      </c>
      <c r="N51" s="83">
        <v>1.0</v>
      </c>
      <c r="O51" s="83"/>
      <c r="P51" s="83"/>
      <c r="Q51" s="83"/>
      <c r="R51" s="83"/>
      <c r="S51" s="83"/>
      <c r="T51" s="83"/>
      <c r="U51" s="83"/>
      <c r="V51" s="83"/>
      <c r="W51" s="83"/>
      <c r="X51" s="83"/>
      <c r="Y51" s="83"/>
      <c r="Z51" s="83"/>
      <c r="AA51" s="83"/>
      <c r="AB51" s="83"/>
      <c r="AC51" s="83"/>
      <c r="AD51" s="83"/>
      <c r="AE51" s="83"/>
      <c r="AF51" s="83"/>
      <c r="AG51" s="83"/>
    </row>
    <row r="52" ht="15.75" customHeight="1">
      <c r="A52" s="83" t="s">
        <v>2986</v>
      </c>
      <c r="B52" s="83" t="s">
        <v>208</v>
      </c>
      <c r="C52" s="83" t="s">
        <v>2998</v>
      </c>
      <c r="D52" s="80" t="s">
        <v>2999</v>
      </c>
      <c r="E52" s="80" t="s">
        <v>2999</v>
      </c>
      <c r="F52" s="130">
        <v>0.6875</v>
      </c>
      <c r="G52" s="130">
        <v>0.7291666666666666</v>
      </c>
      <c r="H52" s="56">
        <f t="shared" si="1"/>
        <v>1</v>
      </c>
      <c r="I52" s="93" t="s">
        <v>297</v>
      </c>
      <c r="J52" s="132" t="str">
        <f t="shared" si="2"/>
        <v>#VALUE!</v>
      </c>
      <c r="K52" s="83" t="s">
        <v>3000</v>
      </c>
      <c r="L52" s="83" t="s">
        <v>371</v>
      </c>
      <c r="M52" s="83" t="s">
        <v>2990</v>
      </c>
      <c r="N52" s="83">
        <v>1.0</v>
      </c>
      <c r="O52" s="83"/>
      <c r="P52" s="83"/>
      <c r="Q52" s="83"/>
      <c r="R52" s="83"/>
      <c r="S52" s="83"/>
      <c r="T52" s="83"/>
      <c r="U52" s="83"/>
      <c r="V52" s="83"/>
      <c r="W52" s="83"/>
      <c r="X52" s="83"/>
      <c r="Y52" s="83"/>
      <c r="Z52" s="83"/>
      <c r="AA52" s="83"/>
      <c r="AB52" s="83"/>
      <c r="AC52" s="83"/>
      <c r="AD52" s="83"/>
      <c r="AE52" s="83"/>
      <c r="AF52" s="83"/>
      <c r="AG52" s="83"/>
    </row>
    <row r="53" ht="15.75" customHeight="1">
      <c r="A53" s="83" t="s">
        <v>3001</v>
      </c>
      <c r="B53" s="83" t="s">
        <v>3002</v>
      </c>
      <c r="C53" s="83" t="s">
        <v>3003</v>
      </c>
      <c r="D53" s="80" t="s">
        <v>3004</v>
      </c>
      <c r="E53" s="80" t="s">
        <v>3004</v>
      </c>
      <c r="F53" s="130">
        <v>0.4166666666666667</v>
      </c>
      <c r="G53" s="130">
        <v>0.7083333333333334</v>
      </c>
      <c r="H53" s="56">
        <f t="shared" si="1"/>
        <v>7</v>
      </c>
      <c r="I53" s="93" t="s">
        <v>297</v>
      </c>
      <c r="J53" s="132" t="str">
        <f t="shared" si="2"/>
        <v>#VALUE!</v>
      </c>
      <c r="K53" s="83" t="s">
        <v>3005</v>
      </c>
      <c r="L53" s="83" t="s">
        <v>371</v>
      </c>
      <c r="M53" s="83" t="s">
        <v>3006</v>
      </c>
      <c r="N53" s="83">
        <v>1.0</v>
      </c>
      <c r="O53" s="83"/>
      <c r="P53" s="83"/>
      <c r="Q53" s="83"/>
      <c r="R53" s="83"/>
      <c r="S53" s="83"/>
      <c r="T53" s="83"/>
      <c r="U53" s="83"/>
      <c r="V53" s="83"/>
      <c r="W53" s="83"/>
      <c r="X53" s="83"/>
      <c r="Y53" s="83"/>
      <c r="Z53" s="83"/>
      <c r="AA53" s="83"/>
      <c r="AB53" s="83"/>
      <c r="AC53" s="83"/>
      <c r="AD53" s="83"/>
      <c r="AE53" s="83"/>
      <c r="AF53" s="83"/>
      <c r="AG53" s="83"/>
    </row>
    <row r="54" ht="15.75" customHeight="1">
      <c r="A54" s="83" t="s">
        <v>3001</v>
      </c>
      <c r="B54" s="83" t="s">
        <v>208</v>
      </c>
      <c r="C54" s="83" t="s">
        <v>3007</v>
      </c>
      <c r="D54" s="80" t="s">
        <v>483</v>
      </c>
      <c r="E54" s="80" t="s">
        <v>484</v>
      </c>
      <c r="F54" s="130">
        <v>0.4375</v>
      </c>
      <c r="G54" s="130">
        <v>0.46875</v>
      </c>
      <c r="H54" s="56">
        <f t="shared" si="1"/>
        <v>0.75</v>
      </c>
      <c r="I54" s="93" t="s">
        <v>297</v>
      </c>
      <c r="J54" s="132" t="str">
        <f t="shared" si="2"/>
        <v>#VALUE!</v>
      </c>
      <c r="K54" s="83" t="s">
        <v>2982</v>
      </c>
      <c r="L54" s="83" t="s">
        <v>371</v>
      </c>
      <c r="M54" s="83" t="s">
        <v>3006</v>
      </c>
      <c r="N54" s="83">
        <v>1.0</v>
      </c>
      <c r="O54" s="83"/>
      <c r="P54" s="83"/>
      <c r="Q54" s="83"/>
      <c r="R54" s="83"/>
      <c r="S54" s="83"/>
      <c r="T54" s="83"/>
      <c r="U54" s="83"/>
      <c r="V54" s="83"/>
      <c r="W54" s="83"/>
      <c r="X54" s="83"/>
      <c r="Y54" s="83"/>
      <c r="Z54" s="83"/>
      <c r="AA54" s="83"/>
      <c r="AB54" s="83"/>
      <c r="AC54" s="83"/>
      <c r="AD54" s="83"/>
      <c r="AE54" s="83"/>
      <c r="AF54" s="83"/>
      <c r="AG54" s="83"/>
    </row>
    <row r="55" ht="15.75" customHeight="1">
      <c r="A55" s="83" t="s">
        <v>3001</v>
      </c>
      <c r="B55" s="83" t="s">
        <v>114</v>
      </c>
      <c r="C55" s="83" t="s">
        <v>3008</v>
      </c>
      <c r="D55" s="80" t="s">
        <v>3009</v>
      </c>
      <c r="E55" s="80" t="s">
        <v>3009</v>
      </c>
      <c r="F55" s="130">
        <v>0.5625</v>
      </c>
      <c r="G55" s="130">
        <v>0.625</v>
      </c>
      <c r="H55" s="56">
        <f t="shared" si="1"/>
        <v>1.5</v>
      </c>
      <c r="I55" s="93" t="s">
        <v>297</v>
      </c>
      <c r="J55" s="132" t="str">
        <f t="shared" si="2"/>
        <v>#VALUE!</v>
      </c>
      <c r="K55" s="83" t="s">
        <v>3010</v>
      </c>
      <c r="L55" s="83" t="s">
        <v>371</v>
      </c>
      <c r="M55" s="83" t="s">
        <v>3006</v>
      </c>
      <c r="N55" s="83">
        <v>1.0</v>
      </c>
      <c r="O55" s="83"/>
      <c r="P55" s="83"/>
      <c r="Q55" s="83"/>
      <c r="R55" s="83"/>
      <c r="S55" s="83"/>
      <c r="T55" s="83"/>
      <c r="U55" s="83"/>
      <c r="V55" s="83"/>
      <c r="W55" s="83"/>
      <c r="X55" s="83"/>
      <c r="Y55" s="83"/>
      <c r="Z55" s="83"/>
      <c r="AA55" s="83"/>
      <c r="AB55" s="83"/>
      <c r="AC55" s="83"/>
      <c r="AD55" s="83"/>
      <c r="AE55" s="83"/>
      <c r="AF55" s="83"/>
      <c r="AG55" s="83"/>
    </row>
    <row r="56" ht="15.75" customHeight="1">
      <c r="A56" s="83" t="s">
        <v>3001</v>
      </c>
      <c r="B56" s="83" t="s">
        <v>208</v>
      </c>
      <c r="C56" s="83" t="s">
        <v>3011</v>
      </c>
      <c r="D56" s="80" t="s">
        <v>2994</v>
      </c>
      <c r="E56" s="80" t="s">
        <v>2994</v>
      </c>
      <c r="F56" s="130">
        <v>0.75</v>
      </c>
      <c r="G56" s="130">
        <v>0.8125</v>
      </c>
      <c r="H56" s="56">
        <f t="shared" si="1"/>
        <v>1.5</v>
      </c>
      <c r="I56" s="93" t="s">
        <v>297</v>
      </c>
      <c r="J56" s="132" t="str">
        <f t="shared" si="2"/>
        <v>#VALUE!</v>
      </c>
      <c r="K56" s="83" t="s">
        <v>3012</v>
      </c>
      <c r="L56" s="83" t="s">
        <v>371</v>
      </c>
      <c r="M56" s="83" t="s">
        <v>3006</v>
      </c>
      <c r="N56" s="83">
        <v>1.0</v>
      </c>
      <c r="O56" s="83"/>
      <c r="P56" s="83"/>
      <c r="Q56" s="83"/>
      <c r="R56" s="83"/>
      <c r="S56" s="83"/>
      <c r="T56" s="83"/>
      <c r="U56" s="83"/>
      <c r="V56" s="83"/>
      <c r="W56" s="83"/>
      <c r="X56" s="83"/>
      <c r="Y56" s="83"/>
      <c r="Z56" s="83"/>
      <c r="AA56" s="83"/>
      <c r="AB56" s="83"/>
      <c r="AC56" s="83"/>
      <c r="AD56" s="83"/>
      <c r="AE56" s="83"/>
      <c r="AF56" s="83"/>
      <c r="AG56" s="83"/>
    </row>
    <row r="57" ht="15.75" customHeight="1">
      <c r="A57" s="83" t="s">
        <v>3013</v>
      </c>
      <c r="B57" s="83" t="s">
        <v>208</v>
      </c>
      <c r="C57" s="83" t="s">
        <v>3014</v>
      </c>
      <c r="D57" s="80" t="s">
        <v>483</v>
      </c>
      <c r="E57" s="80" t="s">
        <v>484</v>
      </c>
      <c r="F57" s="130">
        <v>0.4375</v>
      </c>
      <c r="G57" s="130">
        <v>0.4791666666666667</v>
      </c>
      <c r="H57" s="56">
        <f t="shared" si="1"/>
        <v>1</v>
      </c>
      <c r="I57" s="93" t="s">
        <v>297</v>
      </c>
      <c r="J57" s="132" t="str">
        <f t="shared" si="2"/>
        <v>#VALUE!</v>
      </c>
      <c r="K57" s="83" t="s">
        <v>2970</v>
      </c>
      <c r="L57" s="83" t="s">
        <v>297</v>
      </c>
      <c r="M57" s="83" t="s">
        <v>3015</v>
      </c>
      <c r="N57" s="83">
        <v>1.0</v>
      </c>
      <c r="O57" s="83"/>
      <c r="P57" s="83"/>
      <c r="Q57" s="83"/>
      <c r="R57" s="83"/>
      <c r="S57" s="83"/>
      <c r="T57" s="83"/>
      <c r="U57" s="83"/>
      <c r="V57" s="83"/>
      <c r="W57" s="83"/>
      <c r="X57" s="83"/>
      <c r="Y57" s="83"/>
      <c r="Z57" s="83"/>
      <c r="AA57" s="83"/>
      <c r="AB57" s="83"/>
      <c r="AC57" s="83"/>
      <c r="AD57" s="83"/>
      <c r="AE57" s="83"/>
      <c r="AF57" s="83"/>
      <c r="AG57" s="83"/>
    </row>
    <row r="58" ht="15.75" customHeight="1">
      <c r="A58" s="83" t="s">
        <v>3013</v>
      </c>
      <c r="B58" s="83" t="s">
        <v>208</v>
      </c>
      <c r="C58" s="83" t="s">
        <v>3016</v>
      </c>
      <c r="D58" s="80" t="s">
        <v>3017</v>
      </c>
      <c r="E58" s="80" t="s">
        <v>3017</v>
      </c>
      <c r="F58" s="130">
        <v>0.5833333333333334</v>
      </c>
      <c r="G58" s="130">
        <v>0.625</v>
      </c>
      <c r="H58" s="56">
        <f t="shared" si="1"/>
        <v>1</v>
      </c>
      <c r="I58" s="93" t="s">
        <v>297</v>
      </c>
      <c r="J58" s="132" t="str">
        <f t="shared" si="2"/>
        <v>#VALUE!</v>
      </c>
      <c r="K58" s="83" t="s">
        <v>3018</v>
      </c>
      <c r="L58" s="83" t="s">
        <v>297</v>
      </c>
      <c r="M58" s="83" t="s">
        <v>3015</v>
      </c>
      <c r="N58" s="83">
        <v>1.0</v>
      </c>
      <c r="O58" s="83"/>
      <c r="P58" s="83"/>
      <c r="Q58" s="83"/>
      <c r="R58" s="83"/>
      <c r="S58" s="83"/>
      <c r="T58" s="83"/>
      <c r="U58" s="83"/>
      <c r="V58" s="83"/>
      <c r="W58" s="83"/>
      <c r="X58" s="83"/>
      <c r="Y58" s="83"/>
      <c r="Z58" s="83"/>
      <c r="AA58" s="83"/>
      <c r="AB58" s="83"/>
      <c r="AC58" s="83"/>
      <c r="AD58" s="83"/>
      <c r="AE58" s="83"/>
      <c r="AF58" s="83"/>
      <c r="AG58" s="83"/>
    </row>
    <row r="59" ht="15.75" customHeight="1">
      <c r="A59" s="83" t="s">
        <v>3013</v>
      </c>
      <c r="B59" s="83" t="s">
        <v>208</v>
      </c>
      <c r="C59" s="83" t="s">
        <v>2971</v>
      </c>
      <c r="D59" s="80" t="s">
        <v>2155</v>
      </c>
      <c r="E59" s="80" t="s">
        <v>2972</v>
      </c>
      <c r="F59" s="130">
        <v>0.625</v>
      </c>
      <c r="G59" s="130">
        <v>0.6666666666666666</v>
      </c>
      <c r="H59" s="56">
        <f t="shared" si="1"/>
        <v>1</v>
      </c>
      <c r="I59" s="93" t="s">
        <v>297</v>
      </c>
      <c r="J59" s="132" t="str">
        <f t="shared" si="2"/>
        <v>#VALUE!</v>
      </c>
      <c r="K59" s="83" t="s">
        <v>2973</v>
      </c>
      <c r="L59" s="83" t="s">
        <v>297</v>
      </c>
      <c r="M59" s="83" t="s">
        <v>3015</v>
      </c>
      <c r="N59" s="83">
        <v>1.0</v>
      </c>
      <c r="O59" s="83"/>
      <c r="P59" s="83"/>
      <c r="Q59" s="83"/>
      <c r="R59" s="83"/>
      <c r="S59" s="83"/>
      <c r="T59" s="83"/>
      <c r="U59" s="83"/>
      <c r="V59" s="83"/>
      <c r="W59" s="83"/>
      <c r="X59" s="83"/>
      <c r="Y59" s="83"/>
      <c r="Z59" s="83"/>
      <c r="AA59" s="83"/>
      <c r="AB59" s="83"/>
      <c r="AC59" s="83"/>
      <c r="AD59" s="83"/>
      <c r="AE59" s="83"/>
      <c r="AF59" s="83"/>
      <c r="AG59" s="83"/>
    </row>
    <row r="60" ht="15.75" customHeight="1">
      <c r="A60" s="83" t="s">
        <v>3019</v>
      </c>
      <c r="B60" s="83" t="s">
        <v>208</v>
      </c>
      <c r="C60" s="83" t="s">
        <v>2975</v>
      </c>
      <c r="D60" s="80" t="s">
        <v>725</v>
      </c>
      <c r="E60" s="80" t="s">
        <v>725</v>
      </c>
      <c r="F60" s="130">
        <v>0.4166666666666667</v>
      </c>
      <c r="G60" s="130">
        <v>0.4791666666666667</v>
      </c>
      <c r="H60" s="56">
        <f t="shared" si="1"/>
        <v>1.5</v>
      </c>
      <c r="I60" s="93" t="s">
        <v>297</v>
      </c>
      <c r="J60" s="132" t="str">
        <f t="shared" si="2"/>
        <v>#VALUE!</v>
      </c>
      <c r="K60" s="83" t="s">
        <v>2976</v>
      </c>
      <c r="L60" s="83" t="s">
        <v>297</v>
      </c>
      <c r="M60" s="83" t="s">
        <v>3020</v>
      </c>
      <c r="N60" s="83">
        <v>1.0</v>
      </c>
      <c r="O60" s="83"/>
      <c r="P60" s="83"/>
      <c r="Q60" s="83"/>
      <c r="R60" s="83"/>
      <c r="S60" s="83"/>
      <c r="T60" s="83"/>
      <c r="U60" s="83"/>
      <c r="V60" s="83"/>
      <c r="W60" s="83"/>
      <c r="X60" s="83"/>
      <c r="Y60" s="83"/>
      <c r="Z60" s="83"/>
      <c r="AA60" s="83"/>
      <c r="AB60" s="83"/>
      <c r="AC60" s="83"/>
      <c r="AD60" s="83"/>
      <c r="AE60" s="83"/>
      <c r="AF60" s="83"/>
      <c r="AG60" s="83"/>
    </row>
    <row r="61" ht="15.75" customHeight="1">
      <c r="A61" s="83" t="s">
        <v>3019</v>
      </c>
      <c r="B61" s="83" t="s">
        <v>208</v>
      </c>
      <c r="C61" s="83" t="s">
        <v>3021</v>
      </c>
      <c r="D61" s="80" t="s">
        <v>143</v>
      </c>
      <c r="E61" s="80" t="s">
        <v>144</v>
      </c>
      <c r="F61" s="130">
        <v>0.4270833333333333</v>
      </c>
      <c r="G61" s="130">
        <v>0.6770833333333334</v>
      </c>
      <c r="H61" s="56">
        <f t="shared" si="1"/>
        <v>6</v>
      </c>
      <c r="I61" s="93">
        <v>66.0</v>
      </c>
      <c r="J61" s="132">
        <f t="shared" si="2"/>
        <v>11</v>
      </c>
      <c r="K61" s="83" t="s">
        <v>3022</v>
      </c>
      <c r="L61" s="83" t="s">
        <v>297</v>
      </c>
      <c r="M61" s="83" t="s">
        <v>3020</v>
      </c>
      <c r="N61" s="83">
        <v>1.0</v>
      </c>
      <c r="O61" s="83"/>
      <c r="P61" s="83"/>
      <c r="Q61" s="83"/>
      <c r="R61" s="83"/>
      <c r="S61" s="83"/>
      <c r="T61" s="83"/>
      <c r="U61" s="83"/>
      <c r="V61" s="83"/>
      <c r="W61" s="83"/>
      <c r="X61" s="83"/>
      <c r="Y61" s="83"/>
      <c r="Z61" s="83"/>
      <c r="AA61" s="83"/>
      <c r="AB61" s="83"/>
      <c r="AC61" s="83"/>
      <c r="AD61" s="83"/>
      <c r="AE61" s="83"/>
      <c r="AF61" s="83"/>
      <c r="AG61" s="83"/>
    </row>
    <row r="62" ht="15.75" customHeight="1">
      <c r="A62" s="83" t="s">
        <v>3019</v>
      </c>
      <c r="B62" s="83" t="s">
        <v>208</v>
      </c>
      <c r="C62" s="83" t="s">
        <v>3023</v>
      </c>
      <c r="D62" s="80" t="s">
        <v>143</v>
      </c>
      <c r="E62" s="80" t="s">
        <v>144</v>
      </c>
      <c r="F62" s="130">
        <v>0.5625</v>
      </c>
      <c r="G62" s="130">
        <v>0.6458333333333334</v>
      </c>
      <c r="H62" s="56">
        <f t="shared" si="1"/>
        <v>2</v>
      </c>
      <c r="I62" s="93" t="s">
        <v>297</v>
      </c>
      <c r="J62" s="132" t="str">
        <f t="shared" si="2"/>
        <v>#VALUE!</v>
      </c>
      <c r="K62" s="83" t="s">
        <v>3024</v>
      </c>
      <c r="L62" s="83" t="s">
        <v>297</v>
      </c>
      <c r="M62" s="83" t="s">
        <v>3020</v>
      </c>
      <c r="N62" s="83">
        <v>1.0</v>
      </c>
      <c r="O62" s="83"/>
      <c r="P62" s="83"/>
      <c r="Q62" s="83"/>
      <c r="R62" s="83"/>
      <c r="S62" s="83"/>
      <c r="T62" s="83"/>
      <c r="U62" s="83"/>
      <c r="V62" s="83"/>
      <c r="W62" s="83"/>
      <c r="X62" s="83"/>
      <c r="Y62" s="83"/>
      <c r="Z62" s="83"/>
      <c r="AA62" s="83"/>
      <c r="AB62" s="83"/>
      <c r="AC62" s="83"/>
      <c r="AD62" s="83"/>
      <c r="AE62" s="83"/>
      <c r="AF62" s="83"/>
      <c r="AG62" s="83"/>
    </row>
    <row r="63" ht="15.75" customHeight="1">
      <c r="A63" s="83" t="s">
        <v>3025</v>
      </c>
      <c r="B63" s="83" t="s">
        <v>208</v>
      </c>
      <c r="C63" s="83" t="s">
        <v>3026</v>
      </c>
      <c r="D63" s="80" t="s">
        <v>725</v>
      </c>
      <c r="E63" s="80" t="s">
        <v>725</v>
      </c>
      <c r="F63" s="130">
        <v>0.4166666666666667</v>
      </c>
      <c r="G63" s="130">
        <v>0.4375</v>
      </c>
      <c r="H63" s="56">
        <f t="shared" si="1"/>
        <v>0.5</v>
      </c>
      <c r="I63" s="93" t="s">
        <v>297</v>
      </c>
      <c r="J63" s="132" t="str">
        <f t="shared" si="2"/>
        <v>#VALUE!</v>
      </c>
      <c r="K63" s="83" t="s">
        <v>3027</v>
      </c>
      <c r="L63" s="83" t="s">
        <v>297</v>
      </c>
      <c r="M63" s="83" t="s">
        <v>3028</v>
      </c>
      <c r="N63" s="83">
        <v>1.0</v>
      </c>
      <c r="O63" s="83"/>
      <c r="P63" s="83"/>
      <c r="Q63" s="83"/>
      <c r="R63" s="83"/>
      <c r="S63" s="83"/>
      <c r="T63" s="83"/>
      <c r="U63" s="83"/>
      <c r="V63" s="83"/>
      <c r="W63" s="83"/>
      <c r="X63" s="83"/>
      <c r="Y63" s="83"/>
      <c r="Z63" s="83"/>
      <c r="AA63" s="83"/>
      <c r="AB63" s="83"/>
      <c r="AC63" s="83"/>
      <c r="AD63" s="83"/>
      <c r="AE63" s="83"/>
      <c r="AF63" s="83"/>
      <c r="AG63" s="83"/>
    </row>
    <row r="64" ht="15.75" customHeight="1">
      <c r="A64" s="83" t="s">
        <v>3025</v>
      </c>
      <c r="B64" s="139" t="s">
        <v>208</v>
      </c>
      <c r="C64" s="139" t="s">
        <v>3029</v>
      </c>
      <c r="D64" s="80" t="s">
        <v>483</v>
      </c>
      <c r="E64" s="80" t="s">
        <v>484</v>
      </c>
      <c r="F64" s="130">
        <v>0.4375</v>
      </c>
      <c r="G64" s="130">
        <v>0.4791666666666667</v>
      </c>
      <c r="H64" s="56">
        <f t="shared" si="1"/>
        <v>1</v>
      </c>
      <c r="I64" s="93" t="s">
        <v>297</v>
      </c>
      <c r="J64" s="132" t="str">
        <f t="shared" si="2"/>
        <v>#VALUE!</v>
      </c>
      <c r="K64" s="83" t="s">
        <v>2970</v>
      </c>
      <c r="L64" s="81" t="s">
        <v>297</v>
      </c>
      <c r="M64" s="83" t="s">
        <v>3028</v>
      </c>
      <c r="N64" s="83">
        <v>1.0</v>
      </c>
      <c r="O64" s="83"/>
      <c r="P64" s="83"/>
      <c r="Q64" s="83"/>
      <c r="R64" s="83"/>
      <c r="S64" s="83"/>
      <c r="T64" s="83"/>
      <c r="U64" s="83"/>
      <c r="V64" s="83"/>
      <c r="W64" s="83"/>
      <c r="X64" s="83"/>
      <c r="Y64" s="83"/>
      <c r="Z64" s="83"/>
      <c r="AA64" s="83"/>
      <c r="AB64" s="83"/>
      <c r="AC64" s="83"/>
      <c r="AD64" s="83"/>
      <c r="AE64" s="83"/>
      <c r="AF64" s="83"/>
      <c r="AG64" s="83"/>
    </row>
    <row r="65" ht="15.75" customHeight="1">
      <c r="A65" s="83" t="s">
        <v>3025</v>
      </c>
      <c r="B65" s="139" t="s">
        <v>114</v>
      </c>
      <c r="C65" s="139" t="s">
        <v>3030</v>
      </c>
      <c r="D65" s="80" t="s">
        <v>3009</v>
      </c>
      <c r="E65" s="80" t="s">
        <v>3009</v>
      </c>
      <c r="F65" s="130">
        <v>0.5625</v>
      </c>
      <c r="G65" s="130">
        <v>0.625</v>
      </c>
      <c r="H65" s="56">
        <f t="shared" si="1"/>
        <v>1.5</v>
      </c>
      <c r="I65" s="93" t="s">
        <v>297</v>
      </c>
      <c r="J65" s="132" t="str">
        <f t="shared" si="2"/>
        <v>#VALUE!</v>
      </c>
      <c r="K65" s="83" t="s">
        <v>3010</v>
      </c>
      <c r="L65" s="81" t="s">
        <v>297</v>
      </c>
      <c r="M65" s="83" t="s">
        <v>3028</v>
      </c>
      <c r="N65" s="83">
        <v>1.0</v>
      </c>
      <c r="O65" s="83"/>
      <c r="P65" s="83"/>
      <c r="Q65" s="83"/>
      <c r="R65" s="83"/>
      <c r="S65" s="83"/>
      <c r="T65" s="83"/>
      <c r="U65" s="83"/>
      <c r="V65" s="83"/>
      <c r="W65" s="83"/>
      <c r="X65" s="83"/>
      <c r="Y65" s="83"/>
      <c r="Z65" s="83"/>
      <c r="AA65" s="83"/>
      <c r="AB65" s="83"/>
      <c r="AC65" s="83"/>
      <c r="AD65" s="83"/>
      <c r="AE65" s="83"/>
      <c r="AF65" s="83"/>
      <c r="AG65" s="83"/>
    </row>
    <row r="66" ht="15.75" customHeight="1">
      <c r="A66" s="83" t="s">
        <v>3025</v>
      </c>
      <c r="B66" s="139" t="s">
        <v>114</v>
      </c>
      <c r="C66" s="139" t="s">
        <v>3008</v>
      </c>
      <c r="D66" s="80" t="s">
        <v>3031</v>
      </c>
      <c r="E66" s="80" t="s">
        <v>3031</v>
      </c>
      <c r="F66" s="130">
        <v>0.5625</v>
      </c>
      <c r="G66" s="130">
        <v>0.625</v>
      </c>
      <c r="H66" s="56">
        <f t="shared" si="1"/>
        <v>1.5</v>
      </c>
      <c r="I66" s="93" t="s">
        <v>297</v>
      </c>
      <c r="J66" s="132" t="str">
        <f t="shared" si="2"/>
        <v>#VALUE!</v>
      </c>
      <c r="K66" s="83" t="s">
        <v>3010</v>
      </c>
      <c r="L66" s="81" t="s">
        <v>297</v>
      </c>
      <c r="M66" s="83" t="s">
        <v>3028</v>
      </c>
      <c r="N66" s="83">
        <v>1.0</v>
      </c>
      <c r="O66" s="83"/>
      <c r="P66" s="83"/>
      <c r="Q66" s="83"/>
      <c r="R66" s="83"/>
      <c r="S66" s="83"/>
      <c r="T66" s="83"/>
      <c r="U66" s="83"/>
      <c r="V66" s="83"/>
      <c r="W66" s="83"/>
      <c r="X66" s="83"/>
      <c r="Y66" s="83"/>
      <c r="Z66" s="83"/>
      <c r="AA66" s="83"/>
      <c r="AB66" s="83"/>
      <c r="AC66" s="83"/>
      <c r="AD66" s="83"/>
      <c r="AE66" s="83"/>
      <c r="AF66" s="83"/>
      <c r="AG66" s="83"/>
    </row>
    <row r="67" ht="15.75" customHeight="1">
      <c r="A67" s="83" t="s">
        <v>3025</v>
      </c>
      <c r="B67" s="139" t="s">
        <v>46</v>
      </c>
      <c r="C67" s="139" t="s">
        <v>1813</v>
      </c>
      <c r="D67" s="80" t="s">
        <v>2155</v>
      </c>
      <c r="E67" s="80" t="s">
        <v>2972</v>
      </c>
      <c r="F67" s="130">
        <v>0.75</v>
      </c>
      <c r="G67" s="130">
        <v>0.7916666666666666</v>
      </c>
      <c r="H67" s="56">
        <f t="shared" si="1"/>
        <v>1</v>
      </c>
      <c r="I67" s="93" t="s">
        <v>297</v>
      </c>
      <c r="J67" s="132" t="str">
        <f t="shared" si="2"/>
        <v>#VALUE!</v>
      </c>
      <c r="K67" s="83" t="s">
        <v>3032</v>
      </c>
      <c r="L67" s="81" t="s">
        <v>297</v>
      </c>
      <c r="M67" s="83" t="s">
        <v>3028</v>
      </c>
      <c r="N67" s="83">
        <v>1.0</v>
      </c>
      <c r="O67" s="83"/>
      <c r="P67" s="83"/>
      <c r="Q67" s="83"/>
      <c r="R67" s="83"/>
      <c r="S67" s="83"/>
      <c r="T67" s="83"/>
      <c r="U67" s="83"/>
      <c r="V67" s="83"/>
      <c r="W67" s="83"/>
      <c r="X67" s="83"/>
      <c r="Y67" s="83"/>
      <c r="Z67" s="83"/>
      <c r="AA67" s="83"/>
      <c r="AB67" s="83"/>
      <c r="AC67" s="83"/>
      <c r="AD67" s="83"/>
      <c r="AE67" s="83"/>
      <c r="AF67" s="83"/>
      <c r="AG67" s="83"/>
    </row>
    <row r="68" ht="15.75" customHeight="1">
      <c r="A68" s="83" t="s">
        <v>3033</v>
      </c>
      <c r="B68" s="139" t="s">
        <v>208</v>
      </c>
      <c r="C68" s="139" t="s">
        <v>2981</v>
      </c>
      <c r="D68" s="80" t="s">
        <v>483</v>
      </c>
      <c r="E68" s="80" t="s">
        <v>484</v>
      </c>
      <c r="F68" s="130">
        <v>0.4375</v>
      </c>
      <c r="G68" s="130">
        <v>0.46875</v>
      </c>
      <c r="H68" s="56">
        <f t="shared" si="1"/>
        <v>0.75</v>
      </c>
      <c r="I68" s="93" t="s">
        <v>297</v>
      </c>
      <c r="J68" s="132" t="str">
        <f t="shared" si="2"/>
        <v>#VALUE!</v>
      </c>
      <c r="K68" s="83" t="s">
        <v>2982</v>
      </c>
      <c r="L68" s="81" t="s">
        <v>297</v>
      </c>
      <c r="M68" s="83" t="s">
        <v>3034</v>
      </c>
      <c r="N68" s="83">
        <v>1.0</v>
      </c>
      <c r="O68" s="83"/>
      <c r="P68" s="83"/>
      <c r="Q68" s="83"/>
      <c r="R68" s="83"/>
      <c r="S68" s="83"/>
      <c r="T68" s="83"/>
      <c r="U68" s="83"/>
      <c r="V68" s="83"/>
      <c r="W68" s="83"/>
      <c r="X68" s="83"/>
      <c r="Y68" s="83"/>
      <c r="Z68" s="83"/>
      <c r="AA68" s="83"/>
      <c r="AB68" s="83"/>
      <c r="AC68" s="83"/>
      <c r="AD68" s="83"/>
      <c r="AE68" s="83"/>
      <c r="AF68" s="83"/>
      <c r="AG68" s="83"/>
    </row>
    <row r="69" ht="15.75" customHeight="1">
      <c r="A69" s="83" t="s">
        <v>3033</v>
      </c>
      <c r="B69" s="139" t="s">
        <v>3035</v>
      </c>
      <c r="C69" s="139" t="s">
        <v>1952</v>
      </c>
      <c r="D69" s="80" t="s">
        <v>2155</v>
      </c>
      <c r="E69" s="80" t="s">
        <v>2972</v>
      </c>
      <c r="F69" s="130">
        <v>0.5625</v>
      </c>
      <c r="G69" s="130">
        <v>0.6006944444444444</v>
      </c>
      <c r="H69" s="56">
        <f t="shared" si="1"/>
        <v>0.9166666667</v>
      </c>
      <c r="I69" s="93" t="s">
        <v>297</v>
      </c>
      <c r="J69" s="132" t="str">
        <f t="shared" si="2"/>
        <v>#VALUE!</v>
      </c>
      <c r="K69" s="83" t="s">
        <v>3036</v>
      </c>
      <c r="L69" s="81" t="s">
        <v>297</v>
      </c>
      <c r="M69" s="83" t="s">
        <v>3034</v>
      </c>
      <c r="N69" s="83">
        <v>1.0</v>
      </c>
      <c r="O69" s="83"/>
      <c r="P69" s="83"/>
      <c r="Q69" s="83"/>
      <c r="R69" s="83"/>
      <c r="S69" s="83"/>
      <c r="T69" s="83"/>
      <c r="U69" s="83"/>
      <c r="V69" s="83"/>
      <c r="W69" s="83"/>
      <c r="X69" s="83"/>
      <c r="Y69" s="83"/>
      <c r="Z69" s="83"/>
      <c r="AA69" s="83"/>
      <c r="AB69" s="83"/>
      <c r="AC69" s="83"/>
      <c r="AD69" s="83"/>
      <c r="AE69" s="83"/>
      <c r="AF69" s="83"/>
      <c r="AG69" s="83"/>
    </row>
    <row r="70" ht="15.75" customHeight="1">
      <c r="A70" s="83" t="s">
        <v>3033</v>
      </c>
      <c r="B70" s="139" t="s">
        <v>208</v>
      </c>
      <c r="C70" s="139" t="s">
        <v>3037</v>
      </c>
      <c r="D70" s="80" t="s">
        <v>2994</v>
      </c>
      <c r="E70" s="80" t="s">
        <v>2994</v>
      </c>
      <c r="F70" s="130">
        <v>0.5625</v>
      </c>
      <c r="G70" s="130">
        <v>0.6875</v>
      </c>
      <c r="H70" s="56">
        <f t="shared" si="1"/>
        <v>3</v>
      </c>
      <c r="I70" s="93" t="s">
        <v>297</v>
      </c>
      <c r="J70" s="132" t="str">
        <f t="shared" si="2"/>
        <v>#VALUE!</v>
      </c>
      <c r="K70" s="83" t="s">
        <v>3038</v>
      </c>
      <c r="L70" s="81" t="s">
        <v>297</v>
      </c>
      <c r="M70" s="83" t="s">
        <v>3034</v>
      </c>
      <c r="N70" s="83">
        <v>1.0</v>
      </c>
      <c r="O70" s="83"/>
      <c r="P70" s="83"/>
      <c r="Q70" s="83"/>
      <c r="R70" s="83"/>
      <c r="S70" s="83"/>
      <c r="T70" s="83"/>
      <c r="U70" s="83"/>
      <c r="V70" s="83"/>
      <c r="W70" s="83"/>
      <c r="X70" s="83"/>
      <c r="Y70" s="83"/>
      <c r="Z70" s="83"/>
      <c r="AA70" s="83"/>
      <c r="AB70" s="83"/>
      <c r="AC70" s="83"/>
      <c r="AD70" s="83"/>
      <c r="AE70" s="83"/>
      <c r="AF70" s="83"/>
      <c r="AG70" s="83"/>
    </row>
    <row r="71" ht="15.75" customHeight="1">
      <c r="A71" s="83" t="s">
        <v>3033</v>
      </c>
      <c r="B71" s="139" t="s">
        <v>187</v>
      </c>
      <c r="C71" s="139" t="s">
        <v>3039</v>
      </c>
      <c r="D71" s="80" t="s">
        <v>2999</v>
      </c>
      <c r="E71" s="80" t="s">
        <v>2999</v>
      </c>
      <c r="F71" s="130">
        <v>0.5625</v>
      </c>
      <c r="G71" s="130">
        <v>0.6875</v>
      </c>
      <c r="H71" s="56">
        <f t="shared" si="1"/>
        <v>3</v>
      </c>
      <c r="I71" s="93">
        <v>5.0</v>
      </c>
      <c r="J71" s="132">
        <f t="shared" si="2"/>
        <v>1.666666667</v>
      </c>
      <c r="K71" s="83" t="s">
        <v>3040</v>
      </c>
      <c r="L71" s="81" t="s">
        <v>297</v>
      </c>
      <c r="M71" s="83" t="s">
        <v>3034</v>
      </c>
      <c r="N71" s="83">
        <v>1.0</v>
      </c>
      <c r="O71" s="83"/>
      <c r="P71" s="83"/>
      <c r="Q71" s="83"/>
      <c r="R71" s="83"/>
      <c r="S71" s="83"/>
      <c r="T71" s="83"/>
      <c r="U71" s="83"/>
      <c r="V71" s="83"/>
      <c r="W71" s="83"/>
      <c r="X71" s="83"/>
      <c r="Y71" s="83"/>
      <c r="Z71" s="83"/>
      <c r="AA71" s="83"/>
      <c r="AB71" s="83"/>
      <c r="AC71" s="83"/>
      <c r="AD71" s="83"/>
      <c r="AE71" s="83"/>
      <c r="AF71" s="83"/>
      <c r="AG71" s="83"/>
    </row>
    <row r="72" ht="15.75" customHeight="1">
      <c r="A72" s="83" t="s">
        <v>3033</v>
      </c>
      <c r="B72" s="139" t="s">
        <v>208</v>
      </c>
      <c r="C72" s="139" t="s">
        <v>2984</v>
      </c>
      <c r="D72" s="80" t="s">
        <v>725</v>
      </c>
      <c r="E72" s="80" t="s">
        <v>725</v>
      </c>
      <c r="F72" s="130">
        <v>0.7083333333333334</v>
      </c>
      <c r="G72" s="130">
        <v>0.75</v>
      </c>
      <c r="H72" s="56">
        <f t="shared" si="1"/>
        <v>1</v>
      </c>
      <c r="I72" s="93" t="s">
        <v>297</v>
      </c>
      <c r="J72" s="132" t="str">
        <f t="shared" si="2"/>
        <v>#VALUE!</v>
      </c>
      <c r="K72" s="83" t="s">
        <v>2985</v>
      </c>
      <c r="L72" s="81" t="s">
        <v>297</v>
      </c>
      <c r="M72" s="83" t="s">
        <v>3034</v>
      </c>
      <c r="N72" s="83">
        <v>1.0</v>
      </c>
      <c r="O72" s="83"/>
      <c r="P72" s="83"/>
      <c r="Q72" s="83"/>
      <c r="R72" s="83"/>
      <c r="S72" s="83"/>
      <c r="T72" s="83"/>
      <c r="U72" s="83"/>
      <c r="V72" s="83"/>
      <c r="W72" s="83"/>
      <c r="X72" s="83"/>
      <c r="Y72" s="83"/>
      <c r="Z72" s="83"/>
      <c r="AA72" s="83"/>
      <c r="AB72" s="83"/>
      <c r="AC72" s="83"/>
      <c r="AD72" s="83"/>
      <c r="AE72" s="83"/>
      <c r="AF72" s="83"/>
      <c r="AG72" s="83"/>
    </row>
    <row r="73" ht="15.75" customHeight="1">
      <c r="A73" s="83" t="s">
        <v>3041</v>
      </c>
      <c r="B73" s="83" t="s">
        <v>208</v>
      </c>
      <c r="C73" s="83" t="s">
        <v>2991</v>
      </c>
      <c r="D73" s="80" t="s">
        <v>483</v>
      </c>
      <c r="E73" s="80" t="s">
        <v>484</v>
      </c>
      <c r="F73" s="130">
        <v>0.4375</v>
      </c>
      <c r="G73" s="130">
        <v>0.46875</v>
      </c>
      <c r="H73" s="56">
        <f t="shared" si="1"/>
        <v>0.75</v>
      </c>
      <c r="I73" s="93" t="s">
        <v>297</v>
      </c>
      <c r="J73" s="132" t="str">
        <f t="shared" si="2"/>
        <v>#VALUE!</v>
      </c>
      <c r="K73" s="83" t="s">
        <v>2982</v>
      </c>
      <c r="L73" s="83" t="s">
        <v>297</v>
      </c>
      <c r="M73" s="83" t="s">
        <v>3042</v>
      </c>
      <c r="N73" s="83">
        <v>1.0</v>
      </c>
      <c r="O73" s="83"/>
      <c r="P73" s="83"/>
      <c r="Q73" s="83"/>
      <c r="R73" s="83"/>
      <c r="S73" s="83"/>
      <c r="T73" s="83"/>
      <c r="U73" s="83"/>
      <c r="V73" s="83"/>
      <c r="W73" s="83"/>
      <c r="X73" s="83"/>
      <c r="Y73" s="83"/>
      <c r="Z73" s="83"/>
      <c r="AA73" s="83"/>
      <c r="AB73" s="83"/>
      <c r="AC73" s="83"/>
      <c r="AD73" s="83"/>
      <c r="AE73" s="83"/>
      <c r="AF73" s="83"/>
      <c r="AG73" s="83"/>
    </row>
    <row r="74" ht="15.75" customHeight="1">
      <c r="A74" s="83" t="s">
        <v>3041</v>
      </c>
      <c r="B74" s="83" t="s">
        <v>208</v>
      </c>
      <c r="C74" s="83" t="s">
        <v>2992</v>
      </c>
      <c r="D74" s="80" t="s">
        <v>483</v>
      </c>
      <c r="E74" s="80" t="s">
        <v>484</v>
      </c>
      <c r="F74" s="130">
        <v>0.4375</v>
      </c>
      <c r="G74" s="130">
        <v>0.4791666666666667</v>
      </c>
      <c r="H74" s="56">
        <f t="shared" si="1"/>
        <v>1</v>
      </c>
      <c r="I74" s="93" t="s">
        <v>297</v>
      </c>
      <c r="J74" s="132" t="str">
        <f t="shared" si="2"/>
        <v>#VALUE!</v>
      </c>
      <c r="K74" s="83" t="s">
        <v>2970</v>
      </c>
      <c r="L74" s="83" t="s">
        <v>297</v>
      </c>
      <c r="M74" s="83" t="s">
        <v>3042</v>
      </c>
      <c r="N74" s="83">
        <v>1.0</v>
      </c>
      <c r="O74" s="83"/>
      <c r="P74" s="83"/>
      <c r="Q74" s="83"/>
      <c r="R74" s="83"/>
      <c r="S74" s="83"/>
      <c r="T74" s="83"/>
      <c r="U74" s="83"/>
      <c r="V74" s="83"/>
      <c r="W74" s="83"/>
      <c r="X74" s="83"/>
      <c r="Y74" s="83"/>
      <c r="Z74" s="83"/>
      <c r="AA74" s="83"/>
      <c r="AB74" s="83"/>
      <c r="AC74" s="83"/>
      <c r="AD74" s="83"/>
      <c r="AE74" s="83"/>
      <c r="AF74" s="83"/>
      <c r="AG74" s="83"/>
    </row>
    <row r="75" ht="15.75" customHeight="1">
      <c r="A75" s="83" t="s">
        <v>3041</v>
      </c>
      <c r="B75" s="83" t="s">
        <v>208</v>
      </c>
      <c r="C75" s="83" t="s">
        <v>2971</v>
      </c>
      <c r="D75" s="80" t="s">
        <v>2155</v>
      </c>
      <c r="E75" s="80" t="s">
        <v>2972</v>
      </c>
      <c r="F75" s="130">
        <v>0.5</v>
      </c>
      <c r="G75" s="130">
        <v>0.5416666666666666</v>
      </c>
      <c r="H75" s="56">
        <f t="shared" si="1"/>
        <v>1</v>
      </c>
      <c r="I75" s="93" t="s">
        <v>297</v>
      </c>
      <c r="J75" s="132" t="str">
        <f t="shared" si="2"/>
        <v>#VALUE!</v>
      </c>
      <c r="K75" s="83" t="s">
        <v>2973</v>
      </c>
      <c r="L75" s="83" t="s">
        <v>297</v>
      </c>
      <c r="M75" s="83" t="s">
        <v>3042</v>
      </c>
      <c r="N75" s="83">
        <v>1.0</v>
      </c>
      <c r="O75" s="83"/>
      <c r="P75" s="83"/>
      <c r="Q75" s="83"/>
      <c r="R75" s="83"/>
      <c r="S75" s="83"/>
      <c r="T75" s="83"/>
      <c r="U75" s="83"/>
      <c r="V75" s="83"/>
      <c r="W75" s="83"/>
      <c r="X75" s="83"/>
      <c r="Y75" s="83"/>
      <c r="Z75" s="83"/>
      <c r="AA75" s="83"/>
      <c r="AB75" s="83"/>
      <c r="AC75" s="83"/>
      <c r="AD75" s="83"/>
      <c r="AE75" s="83"/>
      <c r="AF75" s="83"/>
      <c r="AG75" s="83"/>
    </row>
    <row r="76" ht="15.75" customHeight="1">
      <c r="A76" s="83" t="s">
        <v>3041</v>
      </c>
      <c r="B76" s="139" t="s">
        <v>187</v>
      </c>
      <c r="C76" s="139" t="s">
        <v>3039</v>
      </c>
      <c r="D76" s="80" t="s">
        <v>2999</v>
      </c>
      <c r="E76" s="80" t="s">
        <v>2999</v>
      </c>
      <c r="F76" s="130">
        <v>0.5625</v>
      </c>
      <c r="G76" s="130">
        <v>0.6875</v>
      </c>
      <c r="H76" s="56">
        <f t="shared" si="1"/>
        <v>3</v>
      </c>
      <c r="I76" s="93">
        <v>5.0</v>
      </c>
      <c r="J76" s="132">
        <f t="shared" si="2"/>
        <v>1.666666667</v>
      </c>
      <c r="K76" s="83" t="s">
        <v>3040</v>
      </c>
      <c r="L76" s="81" t="s">
        <v>297</v>
      </c>
      <c r="M76" s="83" t="s">
        <v>3042</v>
      </c>
      <c r="N76" s="83">
        <v>1.0</v>
      </c>
      <c r="O76" s="83"/>
      <c r="P76" s="83"/>
      <c r="Q76" s="83"/>
      <c r="R76" s="83"/>
      <c r="S76" s="83"/>
      <c r="T76" s="83"/>
      <c r="U76" s="83"/>
      <c r="V76" s="83"/>
      <c r="W76" s="83"/>
      <c r="X76" s="83"/>
      <c r="Y76" s="83"/>
      <c r="Z76" s="83"/>
      <c r="AA76" s="83"/>
      <c r="AB76" s="83"/>
      <c r="AC76" s="83"/>
      <c r="AD76" s="83"/>
      <c r="AE76" s="83"/>
      <c r="AF76" s="83"/>
      <c r="AG76" s="83"/>
    </row>
    <row r="77" ht="15.75" customHeight="1">
      <c r="A77" s="83" t="s">
        <v>3041</v>
      </c>
      <c r="B77" s="85" t="s">
        <v>46</v>
      </c>
      <c r="C77" s="85" t="s">
        <v>3043</v>
      </c>
      <c r="D77" s="80" t="s">
        <v>3044</v>
      </c>
      <c r="E77" s="80" t="s">
        <v>3044</v>
      </c>
      <c r="F77" s="130">
        <v>0.5833333333333334</v>
      </c>
      <c r="G77" s="130">
        <v>0.6145833333333334</v>
      </c>
      <c r="H77" s="56">
        <f t="shared" si="1"/>
        <v>0.75</v>
      </c>
      <c r="I77" s="93" t="s">
        <v>297</v>
      </c>
      <c r="J77" s="132" t="str">
        <f t="shared" si="2"/>
        <v>#VALUE!</v>
      </c>
      <c r="K77" s="85" t="s">
        <v>3045</v>
      </c>
      <c r="L77" s="83" t="s">
        <v>297</v>
      </c>
      <c r="M77" s="83" t="s">
        <v>3042</v>
      </c>
      <c r="N77" s="83">
        <v>1.0</v>
      </c>
      <c r="O77" s="83"/>
      <c r="P77" s="83"/>
      <c r="Q77" s="83"/>
      <c r="R77" s="83"/>
      <c r="S77" s="83"/>
      <c r="T77" s="83"/>
      <c r="U77" s="83"/>
      <c r="V77" s="83"/>
      <c r="W77" s="83"/>
      <c r="X77" s="83"/>
      <c r="Y77" s="83"/>
      <c r="Z77" s="83"/>
      <c r="AA77" s="83"/>
      <c r="AB77" s="83"/>
      <c r="AC77" s="83"/>
      <c r="AD77" s="83"/>
      <c r="AE77" s="83"/>
      <c r="AF77" s="83"/>
      <c r="AG77" s="83"/>
    </row>
    <row r="78" ht="15.75" customHeight="1">
      <c r="A78" s="83" t="s">
        <v>3041</v>
      </c>
      <c r="B78" s="83" t="s">
        <v>208</v>
      </c>
      <c r="C78" s="83" t="s">
        <v>2993</v>
      </c>
      <c r="D78" s="80" t="s">
        <v>2994</v>
      </c>
      <c r="E78" s="80" t="s">
        <v>2994</v>
      </c>
      <c r="F78" s="130">
        <v>0.6041666666666666</v>
      </c>
      <c r="G78" s="130">
        <v>0.6458333333333334</v>
      </c>
      <c r="H78" s="56">
        <f t="shared" si="1"/>
        <v>1</v>
      </c>
      <c r="I78" s="140">
        <v>70.0</v>
      </c>
      <c r="J78" s="132">
        <f t="shared" si="2"/>
        <v>70</v>
      </c>
      <c r="K78" s="83" t="s">
        <v>3046</v>
      </c>
      <c r="L78" s="83" t="s">
        <v>297</v>
      </c>
      <c r="M78" s="83" t="s">
        <v>3042</v>
      </c>
      <c r="N78" s="83">
        <v>1.0</v>
      </c>
      <c r="O78" s="83"/>
      <c r="P78" s="83"/>
      <c r="Q78" s="83"/>
      <c r="R78" s="83"/>
      <c r="S78" s="83"/>
      <c r="T78" s="83"/>
      <c r="U78" s="83"/>
      <c r="V78" s="83"/>
      <c r="W78" s="83"/>
      <c r="X78" s="83"/>
      <c r="Y78" s="83"/>
      <c r="Z78" s="83"/>
      <c r="AA78" s="83"/>
      <c r="AB78" s="83"/>
      <c r="AC78" s="83"/>
      <c r="AD78" s="83"/>
      <c r="AE78" s="83"/>
      <c r="AF78" s="83"/>
      <c r="AG78" s="83"/>
    </row>
    <row r="79" ht="15.75" customHeight="1">
      <c r="A79" s="83" t="s">
        <v>3041</v>
      </c>
      <c r="B79" s="83" t="s">
        <v>208</v>
      </c>
      <c r="C79" s="83" t="s">
        <v>2996</v>
      </c>
      <c r="D79" s="80" t="s">
        <v>2155</v>
      </c>
      <c r="E79" s="80" t="s">
        <v>2972</v>
      </c>
      <c r="F79" s="130">
        <v>0.6875</v>
      </c>
      <c r="G79" s="130">
        <v>0.7291666666666666</v>
      </c>
      <c r="H79" s="56">
        <f t="shared" si="1"/>
        <v>1</v>
      </c>
      <c r="I79" s="83" t="s">
        <v>297</v>
      </c>
      <c r="J79" s="132" t="str">
        <f t="shared" si="2"/>
        <v>#VALUE!</v>
      </c>
      <c r="K79" s="83" t="s">
        <v>2997</v>
      </c>
      <c r="L79" s="83" t="s">
        <v>297</v>
      </c>
      <c r="M79" s="83" t="s">
        <v>3042</v>
      </c>
      <c r="N79" s="83">
        <v>1.0</v>
      </c>
      <c r="O79" s="83"/>
      <c r="P79" s="83"/>
      <c r="Q79" s="83"/>
      <c r="R79" s="83"/>
      <c r="S79" s="83"/>
      <c r="T79" s="83"/>
      <c r="U79" s="83"/>
      <c r="V79" s="83"/>
      <c r="W79" s="83"/>
      <c r="X79" s="83"/>
      <c r="Y79" s="83"/>
      <c r="Z79" s="83"/>
      <c r="AA79" s="83"/>
      <c r="AB79" s="83"/>
      <c r="AC79" s="83"/>
      <c r="AD79" s="83"/>
      <c r="AE79" s="83"/>
      <c r="AF79" s="83"/>
      <c r="AG79" s="83"/>
    </row>
    <row r="80" ht="15.75" customHeight="1">
      <c r="A80" s="83" t="s">
        <v>3041</v>
      </c>
      <c r="B80" s="83" t="s">
        <v>64</v>
      </c>
      <c r="C80" s="83" t="s">
        <v>3047</v>
      </c>
      <c r="D80" s="80" t="s">
        <v>3048</v>
      </c>
      <c r="E80" s="80" t="s">
        <v>3048</v>
      </c>
      <c r="F80" s="130">
        <v>0.75</v>
      </c>
      <c r="G80" s="130">
        <v>0.7916666666666666</v>
      </c>
      <c r="H80" s="56">
        <f t="shared" si="1"/>
        <v>1</v>
      </c>
      <c r="I80" s="83" t="s">
        <v>297</v>
      </c>
      <c r="J80" s="132" t="str">
        <f t="shared" si="2"/>
        <v>#VALUE!</v>
      </c>
      <c r="K80" s="83" t="s">
        <v>3049</v>
      </c>
      <c r="L80" s="83" t="s">
        <v>297</v>
      </c>
      <c r="M80" s="83" t="s">
        <v>3042</v>
      </c>
      <c r="N80" s="83">
        <v>1.0</v>
      </c>
      <c r="O80" s="83"/>
      <c r="P80" s="83"/>
      <c r="Q80" s="83"/>
      <c r="R80" s="83"/>
      <c r="S80" s="83"/>
      <c r="T80" s="83"/>
      <c r="U80" s="83"/>
      <c r="V80" s="83"/>
      <c r="W80" s="83"/>
      <c r="X80" s="83"/>
      <c r="Y80" s="83"/>
      <c r="Z80" s="83"/>
      <c r="AA80" s="83"/>
      <c r="AB80" s="83"/>
      <c r="AC80" s="83"/>
      <c r="AD80" s="83"/>
      <c r="AE80" s="83"/>
      <c r="AF80" s="83"/>
      <c r="AG80" s="83"/>
    </row>
    <row r="81" ht="15.75" customHeight="1">
      <c r="A81" s="83" t="s">
        <v>3050</v>
      </c>
      <c r="B81" s="83" t="s">
        <v>208</v>
      </c>
      <c r="C81" s="83" t="s">
        <v>3007</v>
      </c>
      <c r="D81" s="80" t="s">
        <v>3048</v>
      </c>
      <c r="E81" s="80" t="s">
        <v>3048</v>
      </c>
      <c r="F81" s="130">
        <v>0.4375</v>
      </c>
      <c r="G81" s="130">
        <v>0.46875</v>
      </c>
      <c r="H81" s="56">
        <f t="shared" si="1"/>
        <v>0.75</v>
      </c>
      <c r="I81" s="83" t="s">
        <v>297</v>
      </c>
      <c r="J81" s="132" t="str">
        <f t="shared" si="2"/>
        <v>#VALUE!</v>
      </c>
      <c r="K81" s="83" t="s">
        <v>2982</v>
      </c>
      <c r="L81" s="83" t="s">
        <v>297</v>
      </c>
      <c r="M81" s="83" t="s">
        <v>3051</v>
      </c>
      <c r="N81" s="83">
        <v>1.0</v>
      </c>
      <c r="O81" s="83"/>
      <c r="P81" s="83"/>
      <c r="Q81" s="83"/>
      <c r="R81" s="83"/>
      <c r="S81" s="83"/>
      <c r="T81" s="83"/>
      <c r="U81" s="83"/>
      <c r="V81" s="83"/>
      <c r="W81" s="83"/>
      <c r="X81" s="83"/>
      <c r="Y81" s="83"/>
      <c r="Z81" s="83"/>
      <c r="AA81" s="83"/>
      <c r="AB81" s="83"/>
      <c r="AC81" s="83"/>
      <c r="AD81" s="83"/>
      <c r="AE81" s="83"/>
      <c r="AF81" s="83"/>
      <c r="AG81" s="83"/>
    </row>
    <row r="82" ht="15.75" customHeight="1">
      <c r="A82" s="83" t="s">
        <v>3050</v>
      </c>
      <c r="B82" s="139" t="s">
        <v>114</v>
      </c>
      <c r="C82" s="139" t="s">
        <v>3030</v>
      </c>
      <c r="D82" s="80" t="s">
        <v>3009</v>
      </c>
      <c r="E82" s="80" t="s">
        <v>3009</v>
      </c>
      <c r="F82" s="130">
        <v>0.5625</v>
      </c>
      <c r="G82" s="130">
        <v>0.625</v>
      </c>
      <c r="H82" s="56">
        <f t="shared" si="1"/>
        <v>1.5</v>
      </c>
      <c r="I82" s="93" t="s">
        <v>297</v>
      </c>
      <c r="J82" s="132" t="str">
        <f t="shared" si="2"/>
        <v>#VALUE!</v>
      </c>
      <c r="K82" s="83" t="s">
        <v>3010</v>
      </c>
      <c r="L82" s="81" t="s">
        <v>297</v>
      </c>
      <c r="M82" s="83" t="s">
        <v>3051</v>
      </c>
      <c r="N82" s="83">
        <v>1.0</v>
      </c>
      <c r="O82" s="83"/>
      <c r="P82" s="83"/>
      <c r="Q82" s="83"/>
      <c r="R82" s="83"/>
      <c r="S82" s="83"/>
      <c r="T82" s="83"/>
      <c r="U82" s="83"/>
      <c r="V82" s="83"/>
      <c r="W82" s="83"/>
      <c r="X82" s="83"/>
      <c r="Y82" s="83"/>
      <c r="Z82" s="83"/>
      <c r="AA82" s="83"/>
      <c r="AB82" s="83"/>
      <c r="AC82" s="83"/>
      <c r="AD82" s="83"/>
      <c r="AE82" s="83"/>
      <c r="AF82" s="83"/>
      <c r="AG82" s="83"/>
    </row>
    <row r="83" ht="15.75" customHeight="1">
      <c r="A83" s="83" t="s">
        <v>3050</v>
      </c>
      <c r="B83" s="139" t="s">
        <v>114</v>
      </c>
      <c r="C83" s="139" t="s">
        <v>3008</v>
      </c>
      <c r="D83" s="80" t="s">
        <v>3031</v>
      </c>
      <c r="E83" s="80" t="s">
        <v>3031</v>
      </c>
      <c r="F83" s="130">
        <v>0.5625</v>
      </c>
      <c r="G83" s="130">
        <v>0.625</v>
      </c>
      <c r="H83" s="56">
        <f t="shared" si="1"/>
        <v>1.5</v>
      </c>
      <c r="I83" s="93" t="s">
        <v>297</v>
      </c>
      <c r="J83" s="132" t="str">
        <f t="shared" si="2"/>
        <v>#VALUE!</v>
      </c>
      <c r="K83" s="83" t="s">
        <v>3010</v>
      </c>
      <c r="L83" s="81" t="s">
        <v>297</v>
      </c>
      <c r="M83" s="83" t="s">
        <v>3051</v>
      </c>
      <c r="N83" s="83">
        <v>1.0</v>
      </c>
      <c r="O83" s="83"/>
      <c r="P83" s="83"/>
      <c r="Q83" s="83"/>
      <c r="R83" s="83"/>
      <c r="S83" s="83"/>
      <c r="T83" s="83"/>
      <c r="U83" s="83"/>
      <c r="V83" s="83"/>
      <c r="W83" s="83"/>
      <c r="X83" s="83"/>
      <c r="Y83" s="83"/>
      <c r="Z83" s="83"/>
      <c r="AA83" s="83"/>
      <c r="AB83" s="83"/>
      <c r="AC83" s="83"/>
      <c r="AD83" s="83"/>
      <c r="AE83" s="83"/>
      <c r="AF83" s="83"/>
      <c r="AG83" s="83"/>
    </row>
    <row r="84" ht="15.75" customHeight="1">
      <c r="A84" s="83" t="s">
        <v>3050</v>
      </c>
      <c r="B84" s="139" t="s">
        <v>187</v>
      </c>
      <c r="C84" s="139" t="s">
        <v>3039</v>
      </c>
      <c r="D84" s="80" t="s">
        <v>2999</v>
      </c>
      <c r="E84" s="80" t="s">
        <v>2999</v>
      </c>
      <c r="F84" s="130">
        <v>0.5625</v>
      </c>
      <c r="G84" s="130">
        <v>0.6875</v>
      </c>
      <c r="H84" s="56">
        <f t="shared" si="1"/>
        <v>3</v>
      </c>
      <c r="I84" s="93">
        <v>5.0</v>
      </c>
      <c r="J84" s="132">
        <f t="shared" si="2"/>
        <v>1.666666667</v>
      </c>
      <c r="K84" s="83" t="s">
        <v>3040</v>
      </c>
      <c r="L84" s="81" t="s">
        <v>297</v>
      </c>
      <c r="M84" s="83" t="s">
        <v>3051</v>
      </c>
      <c r="N84" s="83">
        <v>1.0</v>
      </c>
      <c r="O84" s="83"/>
      <c r="P84" s="83"/>
      <c r="Q84" s="83"/>
      <c r="R84" s="83"/>
      <c r="S84" s="83"/>
      <c r="T84" s="83"/>
      <c r="U84" s="83"/>
      <c r="V84" s="83"/>
      <c r="W84" s="83"/>
      <c r="X84" s="83"/>
      <c r="Y84" s="83"/>
      <c r="Z84" s="83"/>
      <c r="AA84" s="83"/>
      <c r="AB84" s="83"/>
      <c r="AC84" s="83"/>
      <c r="AD84" s="83"/>
      <c r="AE84" s="83"/>
      <c r="AF84" s="83"/>
      <c r="AG84" s="83"/>
    </row>
    <row r="85" ht="15.75" customHeight="1">
      <c r="A85" s="83" t="s">
        <v>3050</v>
      </c>
      <c r="B85" s="83" t="s">
        <v>208</v>
      </c>
      <c r="C85" s="83" t="s">
        <v>3011</v>
      </c>
      <c r="D85" s="80" t="s">
        <v>2994</v>
      </c>
      <c r="E85" s="80" t="s">
        <v>2994</v>
      </c>
      <c r="F85" s="130">
        <v>0.75</v>
      </c>
      <c r="G85" s="130">
        <v>0.8125</v>
      </c>
      <c r="H85" s="56">
        <f t="shared" si="1"/>
        <v>1.5</v>
      </c>
      <c r="I85" s="93" t="s">
        <v>297</v>
      </c>
      <c r="J85" s="132" t="str">
        <f t="shared" si="2"/>
        <v>#VALUE!</v>
      </c>
      <c r="K85" s="83" t="s">
        <v>3012</v>
      </c>
      <c r="L85" s="83" t="s">
        <v>297</v>
      </c>
      <c r="M85" s="83" t="s">
        <v>3051</v>
      </c>
      <c r="N85" s="83">
        <v>1.0</v>
      </c>
      <c r="O85" s="83"/>
      <c r="P85" s="83"/>
      <c r="Q85" s="83"/>
      <c r="R85" s="83"/>
      <c r="S85" s="83"/>
      <c r="T85" s="83"/>
      <c r="U85" s="83"/>
      <c r="V85" s="83"/>
      <c r="W85" s="83"/>
      <c r="X85" s="83"/>
      <c r="Y85" s="83"/>
      <c r="Z85" s="83"/>
      <c r="AA85" s="83"/>
      <c r="AB85" s="83"/>
      <c r="AC85" s="83"/>
      <c r="AD85" s="83"/>
      <c r="AE85" s="83"/>
      <c r="AF85" s="83"/>
      <c r="AG85" s="83"/>
    </row>
    <row r="86" ht="15.75" customHeight="1">
      <c r="A86" s="83" t="s">
        <v>3050</v>
      </c>
      <c r="B86" s="83" t="s">
        <v>208</v>
      </c>
      <c r="C86" s="83" t="s">
        <v>3052</v>
      </c>
      <c r="D86" s="80" t="s">
        <v>725</v>
      </c>
      <c r="E86" s="80" t="s">
        <v>725</v>
      </c>
      <c r="F86" s="130">
        <v>0.7708333333333334</v>
      </c>
      <c r="G86" s="130">
        <v>0.8125</v>
      </c>
      <c r="H86" s="56">
        <f t="shared" si="1"/>
        <v>1</v>
      </c>
      <c r="I86" s="93" t="s">
        <v>297</v>
      </c>
      <c r="J86" s="132" t="str">
        <f t="shared" si="2"/>
        <v>#VALUE!</v>
      </c>
      <c r="K86" s="83" t="s">
        <v>3053</v>
      </c>
      <c r="L86" s="83" t="s">
        <v>297</v>
      </c>
      <c r="M86" s="83" t="s">
        <v>3051</v>
      </c>
      <c r="N86" s="83">
        <v>1.0</v>
      </c>
      <c r="O86" s="83"/>
      <c r="P86" s="83"/>
      <c r="Q86" s="83"/>
      <c r="R86" s="83"/>
      <c r="S86" s="83"/>
      <c r="T86" s="83"/>
      <c r="U86" s="83"/>
      <c r="V86" s="83"/>
      <c r="W86" s="83"/>
      <c r="X86" s="83"/>
      <c r="Y86" s="83"/>
      <c r="Z86" s="83"/>
      <c r="AA86" s="83"/>
      <c r="AB86" s="83"/>
      <c r="AC86" s="83"/>
      <c r="AD86" s="83"/>
      <c r="AE86" s="83"/>
      <c r="AF86" s="83"/>
      <c r="AG86" s="83"/>
    </row>
    <row r="87" ht="15.75" customHeight="1">
      <c r="A87" s="83" t="s">
        <v>3054</v>
      </c>
      <c r="B87" s="83" t="s">
        <v>187</v>
      </c>
      <c r="C87" s="83" t="s">
        <v>3055</v>
      </c>
      <c r="D87" s="80" t="s">
        <v>3056</v>
      </c>
      <c r="E87" s="80" t="s">
        <v>3056</v>
      </c>
      <c r="F87" s="130">
        <v>0.4375</v>
      </c>
      <c r="G87" s="130">
        <v>0.4791666666666667</v>
      </c>
      <c r="H87" s="56">
        <f t="shared" si="1"/>
        <v>1</v>
      </c>
      <c r="I87" s="93" t="s">
        <v>297</v>
      </c>
      <c r="J87" s="132" t="str">
        <f t="shared" si="2"/>
        <v>#VALUE!</v>
      </c>
      <c r="K87" s="83" t="s">
        <v>3018</v>
      </c>
      <c r="L87" s="83" t="s">
        <v>297</v>
      </c>
      <c r="M87" s="83" t="s">
        <v>3057</v>
      </c>
      <c r="N87" s="83">
        <v>1.0</v>
      </c>
      <c r="O87" s="83"/>
      <c r="P87" s="83"/>
      <c r="Q87" s="83"/>
      <c r="R87" s="83"/>
      <c r="S87" s="83"/>
      <c r="T87" s="83"/>
      <c r="U87" s="83"/>
      <c r="V87" s="83"/>
      <c r="W87" s="83"/>
      <c r="X87" s="83"/>
      <c r="Y87" s="83"/>
      <c r="Z87" s="83"/>
      <c r="AA87" s="83"/>
      <c r="AB87" s="83"/>
      <c r="AC87" s="83"/>
      <c r="AD87" s="83"/>
      <c r="AE87" s="83"/>
      <c r="AF87" s="83"/>
      <c r="AG87" s="83"/>
    </row>
    <row r="88" ht="15.75" customHeight="1">
      <c r="A88" s="83" t="s">
        <v>3054</v>
      </c>
      <c r="B88" s="83" t="s">
        <v>208</v>
      </c>
      <c r="C88" s="83" t="s">
        <v>3014</v>
      </c>
      <c r="D88" s="80" t="s">
        <v>483</v>
      </c>
      <c r="E88" s="80" t="s">
        <v>484</v>
      </c>
      <c r="F88" s="130">
        <v>0.4375</v>
      </c>
      <c r="G88" s="130">
        <v>0.4791666666666667</v>
      </c>
      <c r="H88" s="56">
        <f t="shared" si="1"/>
        <v>1</v>
      </c>
      <c r="I88" s="93" t="s">
        <v>297</v>
      </c>
      <c r="J88" s="132" t="str">
        <f t="shared" si="2"/>
        <v>#VALUE!</v>
      </c>
      <c r="K88" s="83" t="s">
        <v>2970</v>
      </c>
      <c r="L88" s="83" t="s">
        <v>297</v>
      </c>
      <c r="M88" s="83" t="s">
        <v>3057</v>
      </c>
      <c r="N88" s="83">
        <v>1.0</v>
      </c>
      <c r="O88" s="83"/>
      <c r="P88" s="83"/>
      <c r="Q88" s="83"/>
      <c r="R88" s="83"/>
      <c r="S88" s="83"/>
      <c r="T88" s="83"/>
      <c r="U88" s="83"/>
      <c r="V88" s="83"/>
      <c r="W88" s="83"/>
      <c r="X88" s="83"/>
      <c r="Y88" s="83"/>
      <c r="Z88" s="83"/>
      <c r="AA88" s="83"/>
      <c r="AB88" s="83"/>
      <c r="AC88" s="83"/>
      <c r="AD88" s="83"/>
      <c r="AE88" s="83"/>
      <c r="AF88" s="83"/>
      <c r="AG88" s="83"/>
    </row>
    <row r="89" ht="15.75" customHeight="1">
      <c r="A89" s="83" t="s">
        <v>3054</v>
      </c>
      <c r="B89" s="139" t="s">
        <v>208</v>
      </c>
      <c r="C89" s="83" t="s">
        <v>3058</v>
      </c>
      <c r="D89" s="80" t="s">
        <v>483</v>
      </c>
      <c r="E89" s="80" t="s">
        <v>484</v>
      </c>
      <c r="F89" s="130">
        <v>0.4375</v>
      </c>
      <c r="G89" s="130">
        <v>0.4791666666666667</v>
      </c>
      <c r="H89" s="56">
        <f t="shared" si="1"/>
        <v>1</v>
      </c>
      <c r="I89" s="93" t="s">
        <v>297</v>
      </c>
      <c r="J89" s="132" t="str">
        <f t="shared" si="2"/>
        <v>#VALUE!</v>
      </c>
      <c r="K89" s="83" t="s">
        <v>2970</v>
      </c>
      <c r="L89" s="83" t="s">
        <v>297</v>
      </c>
      <c r="M89" s="83" t="s">
        <v>3057</v>
      </c>
      <c r="N89" s="83">
        <v>1.0</v>
      </c>
      <c r="O89" s="83"/>
      <c r="P89" s="83"/>
      <c r="Q89" s="83"/>
      <c r="R89" s="83"/>
      <c r="S89" s="83"/>
      <c r="T89" s="83"/>
      <c r="U89" s="83"/>
      <c r="V89" s="83"/>
      <c r="W89" s="83"/>
      <c r="X89" s="83"/>
      <c r="Y89" s="83"/>
      <c r="Z89" s="83"/>
      <c r="AA89" s="83"/>
      <c r="AB89" s="83"/>
      <c r="AC89" s="83"/>
      <c r="AD89" s="83"/>
      <c r="AE89" s="83"/>
      <c r="AF89" s="83"/>
      <c r="AG89" s="83"/>
    </row>
    <row r="90" ht="15.75" customHeight="1">
      <c r="A90" s="83" t="s">
        <v>3054</v>
      </c>
      <c r="B90" s="83" t="s">
        <v>208</v>
      </c>
      <c r="C90" s="83" t="s">
        <v>3059</v>
      </c>
      <c r="D90" s="80" t="s">
        <v>2155</v>
      </c>
      <c r="E90" s="80" t="s">
        <v>2972</v>
      </c>
      <c r="F90" s="130">
        <v>0.625</v>
      </c>
      <c r="G90" s="130">
        <v>0.6666666666666666</v>
      </c>
      <c r="H90" s="56">
        <f t="shared" si="1"/>
        <v>1</v>
      </c>
      <c r="I90" s="93" t="s">
        <v>297</v>
      </c>
      <c r="J90" s="132" t="str">
        <f t="shared" si="2"/>
        <v>#VALUE!</v>
      </c>
      <c r="K90" s="83" t="s">
        <v>2973</v>
      </c>
      <c r="L90" s="83" t="s">
        <v>297</v>
      </c>
      <c r="M90" s="83" t="s">
        <v>3057</v>
      </c>
      <c r="N90" s="83">
        <v>1.0</v>
      </c>
      <c r="O90" s="83"/>
      <c r="P90" s="83"/>
      <c r="Q90" s="83"/>
      <c r="R90" s="83"/>
      <c r="S90" s="83"/>
      <c r="T90" s="83"/>
      <c r="U90" s="83"/>
      <c r="V90" s="83"/>
      <c r="W90" s="83"/>
      <c r="X90" s="83"/>
      <c r="Y90" s="83"/>
      <c r="Z90" s="83"/>
      <c r="AA90" s="83"/>
      <c r="AB90" s="83"/>
      <c r="AC90" s="83"/>
      <c r="AD90" s="83"/>
      <c r="AE90" s="83"/>
      <c r="AF90" s="83"/>
      <c r="AG90" s="83"/>
    </row>
    <row r="91" ht="15.75" customHeight="1">
      <c r="A91" s="83" t="s">
        <v>3054</v>
      </c>
      <c r="B91" s="139" t="s">
        <v>208</v>
      </c>
      <c r="C91" s="83" t="s">
        <v>3060</v>
      </c>
      <c r="D91" s="80" t="s">
        <v>3061</v>
      </c>
      <c r="E91" s="80" t="s">
        <v>3061</v>
      </c>
      <c r="F91" s="130">
        <v>0.6458333333333334</v>
      </c>
      <c r="G91" s="130">
        <v>0.6875</v>
      </c>
      <c r="H91" s="56">
        <f t="shared" si="1"/>
        <v>1</v>
      </c>
      <c r="I91" s="93" t="s">
        <v>297</v>
      </c>
      <c r="J91" s="132" t="str">
        <f t="shared" si="2"/>
        <v>#VALUE!</v>
      </c>
      <c r="K91" s="83" t="s">
        <v>3062</v>
      </c>
      <c r="L91" s="83" t="s">
        <v>297</v>
      </c>
      <c r="M91" s="83" t="s">
        <v>3057</v>
      </c>
      <c r="N91" s="83">
        <v>1.0</v>
      </c>
      <c r="O91" s="83"/>
      <c r="P91" s="83"/>
      <c r="Q91" s="83"/>
      <c r="R91" s="83"/>
      <c r="S91" s="83"/>
      <c r="T91" s="83"/>
      <c r="U91" s="83"/>
      <c r="V91" s="83"/>
      <c r="W91" s="83"/>
      <c r="X91" s="83"/>
      <c r="Y91" s="83"/>
      <c r="Z91" s="83"/>
      <c r="AA91" s="83"/>
      <c r="AB91" s="83"/>
      <c r="AC91" s="83"/>
      <c r="AD91" s="83"/>
      <c r="AE91" s="83"/>
      <c r="AF91" s="83"/>
      <c r="AG91" s="83"/>
    </row>
    <row r="92" ht="15.75" customHeight="1">
      <c r="A92" s="83" t="s">
        <v>3054</v>
      </c>
      <c r="B92" s="83" t="s">
        <v>208</v>
      </c>
      <c r="C92" s="83" t="s">
        <v>2975</v>
      </c>
      <c r="D92" s="80" t="s">
        <v>725</v>
      </c>
      <c r="E92" s="80" t="s">
        <v>725</v>
      </c>
      <c r="F92" s="130">
        <v>0.4166666666666667</v>
      </c>
      <c r="G92" s="130">
        <v>0.4791666666666667</v>
      </c>
      <c r="H92" s="56">
        <f t="shared" si="1"/>
        <v>1.5</v>
      </c>
      <c r="I92" s="93" t="s">
        <v>297</v>
      </c>
      <c r="J92" s="132" t="str">
        <f t="shared" si="2"/>
        <v>#VALUE!</v>
      </c>
      <c r="K92" s="83" t="s">
        <v>2976</v>
      </c>
      <c r="L92" s="83" t="s">
        <v>297</v>
      </c>
      <c r="M92" s="83" t="s">
        <v>3057</v>
      </c>
      <c r="N92" s="83">
        <v>1.0</v>
      </c>
      <c r="O92" s="83"/>
      <c r="P92" s="83"/>
      <c r="Q92" s="83"/>
      <c r="R92" s="83"/>
      <c r="S92" s="83"/>
      <c r="T92" s="83"/>
      <c r="U92" s="83"/>
      <c r="V92" s="83"/>
      <c r="W92" s="83"/>
      <c r="X92" s="83"/>
      <c r="Y92" s="83"/>
      <c r="Z92" s="83"/>
      <c r="AA92" s="83"/>
      <c r="AB92" s="83"/>
      <c r="AC92" s="83"/>
      <c r="AD92" s="83"/>
      <c r="AE92" s="83"/>
      <c r="AF92" s="83"/>
      <c r="AG92" s="83"/>
    </row>
    <row r="93" ht="15.75" customHeight="1">
      <c r="A93" s="83" t="s">
        <v>3063</v>
      </c>
      <c r="B93" s="139" t="s">
        <v>64</v>
      </c>
      <c r="C93" s="83" t="s">
        <v>3064</v>
      </c>
      <c r="D93" s="80" t="s">
        <v>725</v>
      </c>
      <c r="E93" s="80" t="s">
        <v>725</v>
      </c>
      <c r="F93" s="130">
        <v>0.4375</v>
      </c>
      <c r="G93" s="130">
        <v>0.46875</v>
      </c>
      <c r="H93" s="56">
        <f t="shared" si="1"/>
        <v>0.75</v>
      </c>
      <c r="I93" s="93" t="s">
        <v>297</v>
      </c>
      <c r="J93" s="132" t="str">
        <f t="shared" si="2"/>
        <v>#VALUE!</v>
      </c>
      <c r="K93" s="83" t="s">
        <v>3065</v>
      </c>
      <c r="L93" s="83" t="s">
        <v>297</v>
      </c>
      <c r="M93" s="83" t="s">
        <v>3066</v>
      </c>
      <c r="N93" s="83">
        <v>1.0</v>
      </c>
      <c r="O93" s="83"/>
      <c r="P93" s="83"/>
      <c r="Q93" s="83"/>
      <c r="R93" s="83"/>
      <c r="S93" s="83"/>
      <c r="T93" s="83"/>
      <c r="U93" s="83"/>
      <c r="V93" s="83"/>
      <c r="W93" s="83"/>
      <c r="X93" s="83"/>
      <c r="Y93" s="83"/>
      <c r="Z93" s="83"/>
      <c r="AA93" s="83"/>
      <c r="AB93" s="83"/>
      <c r="AC93" s="83"/>
      <c r="AD93" s="83"/>
      <c r="AE93" s="83"/>
      <c r="AF93" s="83"/>
      <c r="AG93" s="83"/>
    </row>
    <row r="94" ht="15.75" customHeight="1">
      <c r="A94" s="83" t="s">
        <v>3063</v>
      </c>
      <c r="B94" s="83" t="s">
        <v>208</v>
      </c>
      <c r="C94" s="83" t="s">
        <v>3067</v>
      </c>
      <c r="D94" s="80" t="s">
        <v>2994</v>
      </c>
      <c r="E94" s="80" t="s">
        <v>2994</v>
      </c>
      <c r="F94" s="130">
        <v>0.5625</v>
      </c>
      <c r="G94" s="130">
        <v>0.625</v>
      </c>
      <c r="H94" s="56">
        <f t="shared" si="1"/>
        <v>1.5</v>
      </c>
      <c r="I94" s="93" t="s">
        <v>297</v>
      </c>
      <c r="J94" s="132" t="str">
        <f t="shared" si="2"/>
        <v>#VALUE!</v>
      </c>
      <c r="K94" s="83" t="s">
        <v>3068</v>
      </c>
      <c r="L94" s="83" t="s">
        <v>297</v>
      </c>
      <c r="M94" s="83" t="s">
        <v>3066</v>
      </c>
      <c r="N94" s="83">
        <v>1.0</v>
      </c>
      <c r="O94" s="83"/>
      <c r="P94" s="83"/>
      <c r="Q94" s="83"/>
      <c r="R94" s="83"/>
      <c r="S94" s="83"/>
      <c r="T94" s="83"/>
      <c r="U94" s="83"/>
      <c r="V94" s="83"/>
      <c r="W94" s="83"/>
      <c r="X94" s="83"/>
      <c r="Y94" s="83"/>
      <c r="Z94" s="83"/>
      <c r="AA94" s="83"/>
      <c r="AB94" s="83"/>
      <c r="AC94" s="83"/>
      <c r="AD94" s="83"/>
      <c r="AE94" s="83"/>
      <c r="AF94" s="83"/>
      <c r="AG94" s="83"/>
    </row>
    <row r="95" ht="15.75" customHeight="1">
      <c r="A95" s="83" t="s">
        <v>3069</v>
      </c>
      <c r="B95" s="139" t="s">
        <v>208</v>
      </c>
      <c r="C95" s="139" t="s">
        <v>3029</v>
      </c>
      <c r="D95" s="80" t="s">
        <v>483</v>
      </c>
      <c r="E95" s="80" t="s">
        <v>484</v>
      </c>
      <c r="F95" s="130">
        <v>0.4375</v>
      </c>
      <c r="G95" s="130">
        <v>0.4791666666666667</v>
      </c>
      <c r="H95" s="56">
        <f t="shared" si="1"/>
        <v>1</v>
      </c>
      <c r="I95" s="93" t="s">
        <v>297</v>
      </c>
      <c r="J95" s="132" t="str">
        <f t="shared" si="2"/>
        <v>#VALUE!</v>
      </c>
      <c r="K95" s="83" t="s">
        <v>2970</v>
      </c>
      <c r="L95" s="81" t="s">
        <v>297</v>
      </c>
      <c r="M95" s="83" t="s">
        <v>3070</v>
      </c>
      <c r="N95" s="83">
        <v>1.0</v>
      </c>
      <c r="O95" s="83"/>
      <c r="P95" s="83"/>
      <c r="Q95" s="83"/>
      <c r="R95" s="83"/>
      <c r="S95" s="83"/>
      <c r="T95" s="83"/>
      <c r="U95" s="83"/>
      <c r="V95" s="83"/>
      <c r="W95" s="83"/>
      <c r="X95" s="83"/>
      <c r="Y95" s="83"/>
      <c r="Z95" s="83"/>
      <c r="AA95" s="83"/>
      <c r="AB95" s="83"/>
      <c r="AC95" s="83"/>
      <c r="AD95" s="83"/>
      <c r="AE95" s="83"/>
      <c r="AF95" s="83"/>
      <c r="AG95" s="83"/>
    </row>
    <row r="96" ht="15.75" customHeight="1">
      <c r="A96" s="83" t="s">
        <v>3069</v>
      </c>
      <c r="B96" s="83" t="s">
        <v>114</v>
      </c>
      <c r="C96" s="83" t="s">
        <v>3008</v>
      </c>
      <c r="D96" s="80" t="s">
        <v>3009</v>
      </c>
      <c r="E96" s="80" t="s">
        <v>3009</v>
      </c>
      <c r="F96" s="130">
        <v>0.5625</v>
      </c>
      <c r="G96" s="130">
        <v>0.625</v>
      </c>
      <c r="H96" s="56">
        <f t="shared" si="1"/>
        <v>1.5</v>
      </c>
      <c r="I96" s="93" t="s">
        <v>297</v>
      </c>
      <c r="J96" s="132" t="str">
        <f t="shared" si="2"/>
        <v>#VALUE!</v>
      </c>
      <c r="K96" s="83" t="s">
        <v>3010</v>
      </c>
      <c r="L96" s="83" t="s">
        <v>297</v>
      </c>
      <c r="M96" s="83" t="s">
        <v>3070</v>
      </c>
      <c r="N96" s="83">
        <v>1.0</v>
      </c>
      <c r="O96" s="83"/>
      <c r="P96" s="83"/>
      <c r="Q96" s="83"/>
      <c r="R96" s="83"/>
      <c r="S96" s="83"/>
      <c r="T96" s="83"/>
      <c r="U96" s="83"/>
      <c r="V96" s="83"/>
      <c r="W96" s="83"/>
      <c r="X96" s="83"/>
      <c r="Y96" s="83"/>
      <c r="Z96" s="83"/>
      <c r="AA96" s="83"/>
      <c r="AB96" s="83"/>
      <c r="AC96" s="83"/>
      <c r="AD96" s="83"/>
      <c r="AE96" s="83"/>
      <c r="AF96" s="83"/>
      <c r="AG96" s="83"/>
    </row>
    <row r="97" ht="15.75" customHeight="1">
      <c r="A97" s="83" t="s">
        <v>3069</v>
      </c>
      <c r="B97" s="139" t="s">
        <v>208</v>
      </c>
      <c r="C97" s="83" t="s">
        <v>3058</v>
      </c>
      <c r="D97" s="80" t="s">
        <v>483</v>
      </c>
      <c r="E97" s="80" t="s">
        <v>484</v>
      </c>
      <c r="F97" s="130">
        <v>0.4375</v>
      </c>
      <c r="G97" s="130">
        <v>0.4791666666666667</v>
      </c>
      <c r="H97" s="56">
        <f t="shared" si="1"/>
        <v>1</v>
      </c>
      <c r="I97" s="93" t="s">
        <v>297</v>
      </c>
      <c r="J97" s="132" t="str">
        <f t="shared" si="2"/>
        <v>#VALUE!</v>
      </c>
      <c r="K97" s="83" t="s">
        <v>2970</v>
      </c>
      <c r="L97" s="83" t="s">
        <v>297</v>
      </c>
      <c r="M97" s="83" t="s">
        <v>3070</v>
      </c>
      <c r="N97" s="83">
        <v>1.0</v>
      </c>
      <c r="O97" s="83"/>
      <c r="P97" s="83"/>
      <c r="Q97" s="83"/>
      <c r="R97" s="83"/>
      <c r="S97" s="83"/>
      <c r="T97" s="83"/>
      <c r="U97" s="83"/>
      <c r="V97" s="83"/>
      <c r="W97" s="83"/>
      <c r="X97" s="83"/>
      <c r="Y97" s="83"/>
      <c r="Z97" s="83"/>
      <c r="AA97" s="83"/>
      <c r="AB97" s="83"/>
      <c r="AC97" s="83"/>
      <c r="AD97" s="83"/>
      <c r="AE97" s="83"/>
      <c r="AF97" s="83"/>
      <c r="AG97" s="83"/>
    </row>
    <row r="98" ht="15.75" customHeight="1">
      <c r="A98" s="83" t="s">
        <v>3069</v>
      </c>
      <c r="B98" s="83" t="s">
        <v>46</v>
      </c>
      <c r="C98" s="139" t="s">
        <v>1813</v>
      </c>
      <c r="D98" s="80" t="s">
        <v>2155</v>
      </c>
      <c r="E98" s="80" t="s">
        <v>2972</v>
      </c>
      <c r="F98" s="130">
        <v>0.75</v>
      </c>
      <c r="G98" s="130">
        <v>0.7916666666666666</v>
      </c>
      <c r="H98" s="56">
        <f t="shared" si="1"/>
        <v>1</v>
      </c>
      <c r="I98" s="93" t="s">
        <v>297</v>
      </c>
      <c r="J98" s="132" t="str">
        <f t="shared" si="2"/>
        <v>#VALUE!</v>
      </c>
      <c r="K98" s="83" t="s">
        <v>3032</v>
      </c>
      <c r="L98" s="81" t="s">
        <v>297</v>
      </c>
      <c r="M98" s="83" t="s">
        <v>3070</v>
      </c>
      <c r="N98" s="83">
        <v>1.0</v>
      </c>
      <c r="O98" s="83"/>
      <c r="P98" s="83"/>
      <c r="Q98" s="83"/>
      <c r="R98" s="83"/>
      <c r="S98" s="83"/>
      <c r="T98" s="83"/>
      <c r="U98" s="83"/>
      <c r="V98" s="83"/>
      <c r="W98" s="83"/>
      <c r="X98" s="83"/>
      <c r="Y98" s="83"/>
      <c r="Z98" s="83"/>
      <c r="AA98" s="83"/>
      <c r="AB98" s="83"/>
      <c r="AC98" s="83"/>
      <c r="AD98" s="83"/>
      <c r="AE98" s="83"/>
      <c r="AF98" s="83"/>
      <c r="AG98" s="83"/>
    </row>
    <row r="99" ht="15.75" customHeight="1">
      <c r="A99" s="83" t="s">
        <v>3071</v>
      </c>
      <c r="B99" s="139" t="s">
        <v>208</v>
      </c>
      <c r="C99" s="83" t="s">
        <v>2981</v>
      </c>
      <c r="D99" s="80" t="s">
        <v>483</v>
      </c>
      <c r="E99" s="80" t="s">
        <v>484</v>
      </c>
      <c r="F99" s="130">
        <v>0.4375</v>
      </c>
      <c r="G99" s="130">
        <v>0.46875</v>
      </c>
      <c r="H99" s="56">
        <f t="shared" si="1"/>
        <v>0.75</v>
      </c>
      <c r="I99" s="93" t="s">
        <v>297</v>
      </c>
      <c r="J99" s="132" t="str">
        <f t="shared" si="2"/>
        <v>#VALUE!</v>
      </c>
      <c r="K99" s="83" t="s">
        <v>2982</v>
      </c>
      <c r="L99" s="83" t="s">
        <v>297</v>
      </c>
      <c r="M99" s="83" t="s">
        <v>3072</v>
      </c>
      <c r="N99" s="83">
        <v>1.0</v>
      </c>
      <c r="O99" s="83"/>
      <c r="P99" s="83"/>
      <c r="Q99" s="83"/>
      <c r="R99" s="83"/>
      <c r="S99" s="83"/>
      <c r="T99" s="83"/>
      <c r="U99" s="83"/>
      <c r="V99" s="83"/>
      <c r="W99" s="83"/>
      <c r="X99" s="83"/>
      <c r="Y99" s="83"/>
      <c r="Z99" s="83"/>
      <c r="AA99" s="83"/>
      <c r="AB99" s="83"/>
      <c r="AC99" s="83"/>
      <c r="AD99" s="83"/>
      <c r="AE99" s="83"/>
      <c r="AF99" s="83"/>
      <c r="AG99" s="83"/>
    </row>
    <row r="100" ht="15.75" customHeight="1">
      <c r="A100" s="83" t="s">
        <v>3071</v>
      </c>
      <c r="B100" s="83" t="s">
        <v>3035</v>
      </c>
      <c r="C100" s="139" t="s">
        <v>1952</v>
      </c>
      <c r="D100" s="80" t="s">
        <v>2155</v>
      </c>
      <c r="E100" s="80" t="s">
        <v>2972</v>
      </c>
      <c r="F100" s="130">
        <v>0.5625</v>
      </c>
      <c r="G100" s="130">
        <v>0.6006944444444444</v>
      </c>
      <c r="H100" s="56">
        <f t="shared" si="1"/>
        <v>0.9166666667</v>
      </c>
      <c r="I100" s="93" t="s">
        <v>297</v>
      </c>
      <c r="J100" s="132" t="str">
        <f t="shared" si="2"/>
        <v>#VALUE!</v>
      </c>
      <c r="K100" s="83" t="s">
        <v>3036</v>
      </c>
      <c r="L100" s="81" t="s">
        <v>297</v>
      </c>
      <c r="M100" s="83" t="s">
        <v>3072</v>
      </c>
      <c r="N100" s="83">
        <v>1.0</v>
      </c>
      <c r="O100" s="83"/>
      <c r="P100" s="83"/>
      <c r="Q100" s="83"/>
      <c r="R100" s="83"/>
      <c r="S100" s="83"/>
      <c r="T100" s="83"/>
      <c r="U100" s="83"/>
      <c r="V100" s="83"/>
      <c r="W100" s="83"/>
      <c r="X100" s="83"/>
      <c r="Y100" s="83"/>
      <c r="Z100" s="83"/>
      <c r="AA100" s="83"/>
      <c r="AB100" s="83"/>
      <c r="AC100" s="83"/>
      <c r="AD100" s="83"/>
      <c r="AE100" s="83"/>
      <c r="AF100" s="83"/>
      <c r="AG100" s="83"/>
    </row>
    <row r="101" ht="15.75" customHeight="1">
      <c r="A101" s="83" t="s">
        <v>3071</v>
      </c>
      <c r="B101" s="139" t="s">
        <v>208</v>
      </c>
      <c r="C101" s="83" t="s">
        <v>3037</v>
      </c>
      <c r="D101" s="80" t="s">
        <v>2994</v>
      </c>
      <c r="E101" s="80" t="s">
        <v>2994</v>
      </c>
      <c r="F101" s="130">
        <v>0.5625</v>
      </c>
      <c r="G101" s="130">
        <v>0.6875</v>
      </c>
      <c r="H101" s="56">
        <f t="shared" si="1"/>
        <v>3</v>
      </c>
      <c r="I101" s="93" t="s">
        <v>297</v>
      </c>
      <c r="J101" s="132" t="str">
        <f t="shared" si="2"/>
        <v>#VALUE!</v>
      </c>
      <c r="K101" s="83" t="s">
        <v>3038</v>
      </c>
      <c r="L101" s="81" t="s">
        <v>297</v>
      </c>
      <c r="M101" s="83" t="s">
        <v>3072</v>
      </c>
      <c r="N101" s="83">
        <v>1.0</v>
      </c>
      <c r="O101" s="83"/>
      <c r="P101" s="83"/>
      <c r="Q101" s="83"/>
      <c r="R101" s="83"/>
      <c r="S101" s="83"/>
      <c r="T101" s="83"/>
      <c r="U101" s="83"/>
      <c r="V101" s="83"/>
      <c r="W101" s="83"/>
      <c r="X101" s="83"/>
      <c r="Y101" s="83"/>
      <c r="Z101" s="83"/>
      <c r="AA101" s="83"/>
      <c r="AB101" s="83"/>
      <c r="AC101" s="83"/>
      <c r="AD101" s="83"/>
      <c r="AE101" s="83"/>
      <c r="AF101" s="83"/>
      <c r="AG101" s="83"/>
    </row>
    <row r="102" ht="15.75" customHeight="1">
      <c r="A102" s="83" t="s">
        <v>3071</v>
      </c>
      <c r="B102" s="83" t="s">
        <v>208</v>
      </c>
      <c r="C102" s="83" t="s">
        <v>2984</v>
      </c>
      <c r="D102" s="80" t="s">
        <v>725</v>
      </c>
      <c r="E102" s="80" t="s">
        <v>725</v>
      </c>
      <c r="F102" s="130">
        <v>0.7083333333333334</v>
      </c>
      <c r="G102" s="130">
        <v>0.75</v>
      </c>
      <c r="H102" s="56">
        <f t="shared" si="1"/>
        <v>1</v>
      </c>
      <c r="I102" s="93" t="s">
        <v>297</v>
      </c>
      <c r="J102" s="132" t="str">
        <f t="shared" si="2"/>
        <v>#VALUE!</v>
      </c>
      <c r="K102" s="83" t="s">
        <v>2985</v>
      </c>
      <c r="L102" s="83" t="s">
        <v>297</v>
      </c>
      <c r="M102" s="83" t="s">
        <v>3072</v>
      </c>
      <c r="N102" s="83">
        <v>1.0</v>
      </c>
      <c r="O102" s="83"/>
      <c r="P102" s="83"/>
      <c r="Q102" s="83"/>
      <c r="R102" s="83"/>
      <c r="S102" s="83"/>
      <c r="T102" s="83"/>
      <c r="U102" s="83"/>
      <c r="V102" s="83"/>
      <c r="W102" s="83"/>
      <c r="X102" s="83"/>
      <c r="Y102" s="83"/>
      <c r="Z102" s="83"/>
      <c r="AA102" s="83"/>
      <c r="AB102" s="83"/>
      <c r="AC102" s="83"/>
      <c r="AD102" s="83"/>
      <c r="AE102" s="83"/>
      <c r="AF102" s="83"/>
      <c r="AG102" s="83"/>
    </row>
    <row r="103" ht="15.75" customHeight="1">
      <c r="A103" s="83" t="s">
        <v>3073</v>
      </c>
      <c r="B103" s="139" t="s">
        <v>187</v>
      </c>
      <c r="C103" s="83" t="s">
        <v>3074</v>
      </c>
      <c r="D103" s="80" t="s">
        <v>3075</v>
      </c>
      <c r="E103" s="80" t="s">
        <v>3075</v>
      </c>
      <c r="F103" s="130">
        <v>0.4375</v>
      </c>
      <c r="G103" s="130">
        <v>0.4791666666666667</v>
      </c>
      <c r="H103" s="56">
        <f t="shared" si="1"/>
        <v>1</v>
      </c>
      <c r="I103" s="83" t="s">
        <v>297</v>
      </c>
      <c r="J103" s="132" t="str">
        <f t="shared" si="2"/>
        <v>#VALUE!</v>
      </c>
      <c r="K103" s="83" t="s">
        <v>3076</v>
      </c>
      <c r="L103" s="83" t="s">
        <v>297</v>
      </c>
      <c r="M103" s="83" t="s">
        <v>3077</v>
      </c>
      <c r="N103" s="83">
        <v>1.0</v>
      </c>
      <c r="O103" s="83"/>
      <c r="P103" s="83"/>
      <c r="Q103" s="83"/>
      <c r="R103" s="83"/>
      <c r="S103" s="83"/>
      <c r="T103" s="83"/>
      <c r="U103" s="83"/>
      <c r="V103" s="83"/>
      <c r="W103" s="83"/>
      <c r="X103" s="83"/>
      <c r="Y103" s="83"/>
      <c r="Z103" s="83"/>
      <c r="AA103" s="83"/>
      <c r="AB103" s="83"/>
      <c r="AC103" s="83"/>
      <c r="AD103" s="83"/>
      <c r="AE103" s="83"/>
      <c r="AF103" s="83"/>
      <c r="AG103" s="83"/>
    </row>
    <row r="104" ht="15.75" customHeight="1">
      <c r="A104" s="83" t="s">
        <v>3073</v>
      </c>
      <c r="B104" s="83" t="s">
        <v>208</v>
      </c>
      <c r="C104" s="83" t="s">
        <v>2991</v>
      </c>
      <c r="D104" s="80" t="s">
        <v>483</v>
      </c>
      <c r="E104" s="80" t="s">
        <v>484</v>
      </c>
      <c r="F104" s="130">
        <v>0.4375</v>
      </c>
      <c r="G104" s="130">
        <v>0.46875</v>
      </c>
      <c r="H104" s="56">
        <f t="shared" si="1"/>
        <v>0.75</v>
      </c>
      <c r="I104" s="93" t="s">
        <v>297</v>
      </c>
      <c r="J104" s="132" t="str">
        <f t="shared" si="2"/>
        <v>#VALUE!</v>
      </c>
      <c r="K104" s="83" t="s">
        <v>2982</v>
      </c>
      <c r="L104" s="83" t="s">
        <v>297</v>
      </c>
      <c r="M104" s="83" t="s">
        <v>3077</v>
      </c>
      <c r="N104" s="83">
        <v>1.0</v>
      </c>
      <c r="O104" s="83"/>
      <c r="P104" s="83"/>
      <c r="Q104" s="83"/>
      <c r="R104" s="83"/>
      <c r="S104" s="83"/>
      <c r="T104" s="83"/>
      <c r="U104" s="83"/>
      <c r="V104" s="83"/>
      <c r="W104" s="83"/>
      <c r="X104" s="83"/>
      <c r="Y104" s="83"/>
      <c r="Z104" s="83"/>
      <c r="AA104" s="83"/>
      <c r="AB104" s="83"/>
      <c r="AC104" s="83"/>
      <c r="AD104" s="83"/>
      <c r="AE104" s="83"/>
      <c r="AF104" s="83"/>
      <c r="AG104" s="83"/>
    </row>
    <row r="105" ht="15.75" customHeight="1">
      <c r="A105" s="83" t="s">
        <v>3073</v>
      </c>
      <c r="B105" s="83" t="s">
        <v>208</v>
      </c>
      <c r="C105" s="83" t="s">
        <v>2992</v>
      </c>
      <c r="D105" s="80" t="s">
        <v>483</v>
      </c>
      <c r="E105" s="80" t="s">
        <v>484</v>
      </c>
      <c r="F105" s="130">
        <v>0.4375</v>
      </c>
      <c r="G105" s="130">
        <v>0.4791666666666667</v>
      </c>
      <c r="H105" s="56">
        <f t="shared" si="1"/>
        <v>1</v>
      </c>
      <c r="I105" s="93" t="s">
        <v>297</v>
      </c>
      <c r="J105" s="132" t="str">
        <f t="shared" si="2"/>
        <v>#VALUE!</v>
      </c>
      <c r="K105" s="83" t="s">
        <v>2970</v>
      </c>
      <c r="L105" s="83" t="s">
        <v>297</v>
      </c>
      <c r="M105" s="83" t="s">
        <v>3077</v>
      </c>
      <c r="N105" s="83">
        <v>1.0</v>
      </c>
      <c r="O105" s="83"/>
      <c r="P105" s="83"/>
      <c r="Q105" s="83"/>
      <c r="R105" s="83"/>
      <c r="S105" s="83"/>
      <c r="T105" s="83"/>
      <c r="U105" s="83"/>
      <c r="V105" s="83"/>
      <c r="W105" s="83"/>
      <c r="X105" s="83"/>
      <c r="Y105" s="83"/>
      <c r="Z105" s="83"/>
      <c r="AA105" s="83"/>
      <c r="AB105" s="83"/>
      <c r="AC105" s="83"/>
      <c r="AD105" s="83"/>
      <c r="AE105" s="83"/>
      <c r="AF105" s="83"/>
      <c r="AG105" s="83"/>
    </row>
    <row r="106" ht="15.75" customHeight="1">
      <c r="A106" s="83" t="s">
        <v>3073</v>
      </c>
      <c r="B106" s="83" t="s">
        <v>64</v>
      </c>
      <c r="C106" s="83" t="s">
        <v>2971</v>
      </c>
      <c r="D106" s="80" t="s">
        <v>2155</v>
      </c>
      <c r="E106" s="80" t="s">
        <v>2972</v>
      </c>
      <c r="F106" s="130">
        <v>0.5</v>
      </c>
      <c r="G106" s="130">
        <v>0.5416666666666666</v>
      </c>
      <c r="H106" s="56">
        <f t="shared" si="1"/>
        <v>1</v>
      </c>
      <c r="I106" s="93" t="s">
        <v>297</v>
      </c>
      <c r="J106" s="132" t="str">
        <f t="shared" si="2"/>
        <v>#VALUE!</v>
      </c>
      <c r="K106" s="83" t="s">
        <v>2973</v>
      </c>
      <c r="L106" s="83" t="s">
        <v>297</v>
      </c>
      <c r="M106" s="83" t="s">
        <v>3077</v>
      </c>
      <c r="N106" s="83">
        <v>1.0</v>
      </c>
      <c r="O106" s="83"/>
      <c r="P106" s="83"/>
      <c r="Q106" s="83"/>
      <c r="R106" s="83"/>
      <c r="S106" s="83"/>
      <c r="T106" s="83"/>
      <c r="U106" s="83"/>
      <c r="V106" s="83"/>
      <c r="W106" s="83"/>
      <c r="X106" s="83"/>
      <c r="Y106" s="83"/>
      <c r="Z106" s="83"/>
      <c r="AA106" s="83"/>
      <c r="AB106" s="83"/>
      <c r="AC106" s="83"/>
      <c r="AD106" s="83"/>
      <c r="AE106" s="83"/>
      <c r="AF106" s="83"/>
      <c r="AG106" s="83"/>
    </row>
    <row r="107" ht="15.75" customHeight="1">
      <c r="A107" s="83" t="s">
        <v>3073</v>
      </c>
      <c r="B107" s="85" t="s">
        <v>46</v>
      </c>
      <c r="C107" s="85" t="s">
        <v>3043</v>
      </c>
      <c r="D107" s="80" t="s">
        <v>3044</v>
      </c>
      <c r="E107" s="80" t="s">
        <v>3044</v>
      </c>
      <c r="F107" s="130">
        <v>0.5833333333333334</v>
      </c>
      <c r="G107" s="130">
        <v>0.6145833333333334</v>
      </c>
      <c r="H107" s="56">
        <f t="shared" si="1"/>
        <v>0.75</v>
      </c>
      <c r="I107" s="93" t="s">
        <v>297</v>
      </c>
      <c r="J107" s="132" t="str">
        <f t="shared" si="2"/>
        <v>#VALUE!</v>
      </c>
      <c r="K107" s="85" t="s">
        <v>3045</v>
      </c>
      <c r="L107" s="83" t="s">
        <v>297</v>
      </c>
      <c r="M107" s="83" t="s">
        <v>3077</v>
      </c>
      <c r="N107" s="83">
        <v>1.0</v>
      </c>
      <c r="O107" s="83"/>
      <c r="P107" s="83"/>
      <c r="Q107" s="83"/>
      <c r="R107" s="83"/>
      <c r="S107" s="83"/>
      <c r="T107" s="83"/>
      <c r="U107" s="83"/>
      <c r="V107" s="83"/>
      <c r="W107" s="83"/>
      <c r="X107" s="83"/>
      <c r="Y107" s="83"/>
      <c r="Z107" s="83"/>
      <c r="AA107" s="83"/>
      <c r="AB107" s="83"/>
      <c r="AC107" s="83"/>
      <c r="AD107" s="83"/>
      <c r="AE107" s="83"/>
      <c r="AF107" s="83"/>
      <c r="AG107" s="83"/>
    </row>
    <row r="108" ht="15.75" customHeight="1">
      <c r="A108" s="83" t="s">
        <v>3073</v>
      </c>
      <c r="B108" s="139" t="s">
        <v>208</v>
      </c>
      <c r="C108" s="83" t="s">
        <v>3060</v>
      </c>
      <c r="D108" s="80" t="s">
        <v>3061</v>
      </c>
      <c r="E108" s="80" t="s">
        <v>3061</v>
      </c>
      <c r="F108" s="130">
        <v>0.6458333333333334</v>
      </c>
      <c r="G108" s="130">
        <v>0.6875</v>
      </c>
      <c r="H108" s="56">
        <f t="shared" si="1"/>
        <v>1</v>
      </c>
      <c r="I108" s="93" t="s">
        <v>297</v>
      </c>
      <c r="J108" s="132" t="str">
        <f t="shared" si="2"/>
        <v>#VALUE!</v>
      </c>
      <c r="K108" s="83" t="s">
        <v>3062</v>
      </c>
      <c r="L108" s="83" t="s">
        <v>297</v>
      </c>
      <c r="M108" s="83" t="s">
        <v>3077</v>
      </c>
      <c r="N108" s="83">
        <v>1.0</v>
      </c>
      <c r="O108" s="83"/>
      <c r="P108" s="83"/>
      <c r="Q108" s="83"/>
      <c r="R108" s="83"/>
      <c r="S108" s="83"/>
      <c r="T108" s="83"/>
      <c r="U108" s="83"/>
      <c r="V108" s="83"/>
      <c r="W108" s="83"/>
      <c r="X108" s="83"/>
      <c r="Y108" s="83"/>
      <c r="Z108" s="83"/>
      <c r="AA108" s="83"/>
      <c r="AB108" s="83"/>
      <c r="AC108" s="83"/>
      <c r="AD108" s="83"/>
      <c r="AE108" s="83"/>
      <c r="AF108" s="83"/>
      <c r="AG108" s="83"/>
    </row>
    <row r="109" ht="15.75" customHeight="1">
      <c r="A109" s="83" t="s">
        <v>3073</v>
      </c>
      <c r="B109" s="83" t="s">
        <v>208</v>
      </c>
      <c r="C109" s="83" t="s">
        <v>2996</v>
      </c>
      <c r="D109" s="80" t="s">
        <v>2155</v>
      </c>
      <c r="E109" s="80" t="s">
        <v>2972</v>
      </c>
      <c r="F109" s="130">
        <v>0.6875</v>
      </c>
      <c r="G109" s="130">
        <v>0.7291666666666666</v>
      </c>
      <c r="H109" s="56">
        <f t="shared" si="1"/>
        <v>1</v>
      </c>
      <c r="I109" s="93" t="s">
        <v>297</v>
      </c>
      <c r="J109" s="132" t="str">
        <f t="shared" si="2"/>
        <v>#VALUE!</v>
      </c>
      <c r="K109" s="83" t="s">
        <v>2997</v>
      </c>
      <c r="L109" s="83" t="s">
        <v>297</v>
      </c>
      <c r="M109" s="83" t="s">
        <v>3077</v>
      </c>
      <c r="N109" s="83">
        <v>1.0</v>
      </c>
      <c r="O109" s="83"/>
      <c r="P109" s="83"/>
      <c r="Q109" s="83"/>
      <c r="R109" s="83"/>
      <c r="S109" s="83"/>
      <c r="T109" s="83"/>
      <c r="U109" s="83"/>
      <c r="V109" s="83"/>
      <c r="W109" s="83"/>
      <c r="X109" s="83"/>
      <c r="Y109" s="83"/>
      <c r="Z109" s="83"/>
      <c r="AA109" s="83"/>
      <c r="AB109" s="83"/>
      <c r="AC109" s="83"/>
      <c r="AD109" s="83"/>
      <c r="AE109" s="83"/>
      <c r="AF109" s="83"/>
      <c r="AG109" s="83"/>
    </row>
    <row r="110" ht="15.75" customHeight="1">
      <c r="A110" s="83" t="s">
        <v>3078</v>
      </c>
      <c r="B110" s="139" t="s">
        <v>3002</v>
      </c>
      <c r="C110" s="83" t="s">
        <v>3003</v>
      </c>
      <c r="D110" s="80" t="s">
        <v>3004</v>
      </c>
      <c r="E110" s="80" t="s">
        <v>3004</v>
      </c>
      <c r="F110" s="130">
        <v>0.4166666666666667</v>
      </c>
      <c r="G110" s="130">
        <v>0.7083333333333334</v>
      </c>
      <c r="H110" s="56">
        <f t="shared" si="1"/>
        <v>7</v>
      </c>
      <c r="I110" s="83" t="s">
        <v>297</v>
      </c>
      <c r="J110" s="132" t="str">
        <f t="shared" si="2"/>
        <v>#VALUE!</v>
      </c>
      <c r="K110" s="83" t="s">
        <v>3079</v>
      </c>
      <c r="L110" s="83" t="s">
        <v>297</v>
      </c>
      <c r="M110" s="83" t="s">
        <v>3080</v>
      </c>
      <c r="N110" s="83">
        <v>1.0</v>
      </c>
      <c r="O110" s="83"/>
      <c r="P110" s="83"/>
      <c r="Q110" s="83"/>
      <c r="R110" s="83"/>
      <c r="S110" s="83"/>
      <c r="T110" s="83"/>
      <c r="U110" s="83"/>
      <c r="V110" s="83"/>
      <c r="W110" s="83"/>
      <c r="X110" s="83"/>
      <c r="Y110" s="83"/>
      <c r="Z110" s="83"/>
      <c r="AA110" s="83"/>
      <c r="AB110" s="83"/>
      <c r="AC110" s="83"/>
      <c r="AD110" s="83"/>
      <c r="AE110" s="83"/>
      <c r="AF110" s="83"/>
      <c r="AG110" s="83"/>
    </row>
    <row r="111" ht="15.75" customHeight="1">
      <c r="A111" s="83" t="s">
        <v>3078</v>
      </c>
      <c r="B111" s="139" t="s">
        <v>208</v>
      </c>
      <c r="C111" s="83" t="s">
        <v>3007</v>
      </c>
      <c r="D111" s="80" t="s">
        <v>3004</v>
      </c>
      <c r="E111" s="80" t="s">
        <v>3004</v>
      </c>
      <c r="F111" s="130">
        <v>0.4375</v>
      </c>
      <c r="G111" s="130">
        <v>0.46875</v>
      </c>
      <c r="H111" s="56">
        <f t="shared" si="1"/>
        <v>0.75</v>
      </c>
      <c r="I111" s="83" t="s">
        <v>297</v>
      </c>
      <c r="J111" s="132" t="str">
        <f t="shared" si="2"/>
        <v>#VALUE!</v>
      </c>
      <c r="K111" s="83" t="s">
        <v>2982</v>
      </c>
      <c r="L111" s="83" t="s">
        <v>297</v>
      </c>
      <c r="M111" s="83" t="s">
        <v>3080</v>
      </c>
      <c r="N111" s="83">
        <v>1.0</v>
      </c>
      <c r="O111" s="83"/>
      <c r="P111" s="83"/>
      <c r="Q111" s="83"/>
      <c r="R111" s="83"/>
      <c r="S111" s="83"/>
      <c r="T111" s="83"/>
      <c r="U111" s="83"/>
      <c r="V111" s="83"/>
      <c r="W111" s="83"/>
      <c r="X111" s="83"/>
      <c r="Y111" s="83"/>
      <c r="Z111" s="83"/>
      <c r="AA111" s="83"/>
      <c r="AB111" s="83"/>
      <c r="AC111" s="83"/>
      <c r="AD111" s="83"/>
      <c r="AE111" s="83"/>
      <c r="AF111" s="83"/>
      <c r="AG111" s="83"/>
    </row>
    <row r="112" ht="15.75" customHeight="1">
      <c r="A112" s="83" t="s">
        <v>3078</v>
      </c>
      <c r="B112" s="83" t="s">
        <v>114</v>
      </c>
      <c r="C112" s="83" t="s">
        <v>3008</v>
      </c>
      <c r="D112" s="80" t="s">
        <v>3009</v>
      </c>
      <c r="E112" s="80" t="s">
        <v>3009</v>
      </c>
      <c r="F112" s="130">
        <v>0.5625</v>
      </c>
      <c r="G112" s="130">
        <v>0.625</v>
      </c>
      <c r="H112" s="56">
        <f t="shared" si="1"/>
        <v>1.5</v>
      </c>
      <c r="I112" s="93" t="s">
        <v>297</v>
      </c>
      <c r="J112" s="132" t="str">
        <f t="shared" si="2"/>
        <v>#VALUE!</v>
      </c>
      <c r="K112" s="83" t="s">
        <v>3010</v>
      </c>
      <c r="L112" s="83" t="s">
        <v>297</v>
      </c>
      <c r="M112" s="83" t="s">
        <v>3080</v>
      </c>
      <c r="N112" s="83">
        <v>1.0</v>
      </c>
      <c r="O112" s="83"/>
      <c r="P112" s="83"/>
      <c r="Q112" s="83"/>
      <c r="R112" s="83"/>
      <c r="S112" s="83"/>
      <c r="T112" s="83"/>
      <c r="U112" s="83"/>
      <c r="V112" s="83"/>
      <c r="W112" s="83"/>
      <c r="X112" s="83"/>
      <c r="Y112" s="83"/>
      <c r="Z112" s="83"/>
      <c r="AA112" s="83"/>
      <c r="AB112" s="83"/>
      <c r="AC112" s="83"/>
      <c r="AD112" s="83"/>
      <c r="AE112" s="83"/>
      <c r="AF112" s="83"/>
      <c r="AG112" s="83"/>
    </row>
    <row r="113" ht="15.75" customHeight="1">
      <c r="A113" s="83" t="s">
        <v>3078</v>
      </c>
      <c r="B113" s="139" t="s">
        <v>114</v>
      </c>
      <c r="C113" s="139" t="s">
        <v>3030</v>
      </c>
      <c r="D113" s="80" t="s">
        <v>3009</v>
      </c>
      <c r="E113" s="80" t="s">
        <v>3009</v>
      </c>
      <c r="F113" s="130">
        <v>0.5625</v>
      </c>
      <c r="G113" s="130">
        <v>0.625</v>
      </c>
      <c r="H113" s="56">
        <f t="shared" si="1"/>
        <v>1.5</v>
      </c>
      <c r="I113" s="93" t="s">
        <v>297</v>
      </c>
      <c r="J113" s="132" t="str">
        <f t="shared" si="2"/>
        <v>#VALUE!</v>
      </c>
      <c r="K113" s="83" t="s">
        <v>3010</v>
      </c>
      <c r="L113" s="81" t="s">
        <v>297</v>
      </c>
      <c r="M113" s="83" t="s">
        <v>3080</v>
      </c>
      <c r="N113" s="83">
        <v>1.0</v>
      </c>
      <c r="O113" s="83"/>
      <c r="P113" s="83"/>
      <c r="Q113" s="83"/>
      <c r="R113" s="83"/>
      <c r="S113" s="83"/>
      <c r="T113" s="83"/>
      <c r="U113" s="83"/>
      <c r="V113" s="83"/>
      <c r="W113" s="83"/>
      <c r="X113" s="83"/>
      <c r="Y113" s="83"/>
      <c r="Z113" s="83"/>
      <c r="AA113" s="83"/>
      <c r="AB113" s="83"/>
      <c r="AC113" s="83"/>
      <c r="AD113" s="83"/>
      <c r="AE113" s="83"/>
      <c r="AF113" s="83"/>
      <c r="AG113" s="83"/>
    </row>
    <row r="114" ht="15.75" customHeight="1">
      <c r="A114" s="83" t="s">
        <v>3078</v>
      </c>
      <c r="B114" s="139" t="s">
        <v>208</v>
      </c>
      <c r="C114" s="83" t="s">
        <v>3081</v>
      </c>
      <c r="D114" s="80" t="s">
        <v>725</v>
      </c>
      <c r="E114" s="80" t="s">
        <v>725</v>
      </c>
      <c r="F114" s="130">
        <v>0.7708333333333334</v>
      </c>
      <c r="G114" s="130">
        <v>0.8125</v>
      </c>
      <c r="H114" s="56">
        <f t="shared" si="1"/>
        <v>1</v>
      </c>
      <c r="I114" s="83" t="s">
        <v>297</v>
      </c>
      <c r="J114" s="132" t="str">
        <f t="shared" si="2"/>
        <v>#VALUE!</v>
      </c>
      <c r="K114" s="83" t="s">
        <v>3082</v>
      </c>
      <c r="L114" s="83" t="s">
        <v>297</v>
      </c>
      <c r="M114" s="83" t="s">
        <v>3080</v>
      </c>
      <c r="N114" s="83">
        <v>1.0</v>
      </c>
      <c r="O114" s="83"/>
      <c r="P114" s="83"/>
      <c r="Q114" s="83"/>
      <c r="R114" s="83"/>
      <c r="S114" s="83"/>
      <c r="T114" s="83"/>
      <c r="U114" s="83"/>
      <c r="V114" s="83"/>
      <c r="W114" s="83"/>
      <c r="X114" s="83"/>
      <c r="Y114" s="83"/>
      <c r="Z114" s="83"/>
      <c r="AA114" s="83"/>
      <c r="AB114" s="83"/>
      <c r="AC114" s="83"/>
      <c r="AD114" s="83"/>
      <c r="AE114" s="83"/>
      <c r="AF114" s="83"/>
      <c r="AG114" s="83"/>
    </row>
    <row r="115" ht="15.75" customHeight="1">
      <c r="A115" s="83" t="s">
        <v>3059</v>
      </c>
      <c r="B115" s="83" t="s">
        <v>208</v>
      </c>
      <c r="C115" s="83" t="s">
        <v>3014</v>
      </c>
      <c r="D115" s="80" t="s">
        <v>483</v>
      </c>
      <c r="E115" s="80" t="s">
        <v>484</v>
      </c>
      <c r="F115" s="130">
        <v>0.4375</v>
      </c>
      <c r="G115" s="130">
        <v>0.4791666666666667</v>
      </c>
      <c r="H115" s="56">
        <f t="shared" si="1"/>
        <v>1</v>
      </c>
      <c r="I115" s="93" t="s">
        <v>297</v>
      </c>
      <c r="J115" s="132" t="str">
        <f t="shared" si="2"/>
        <v>#VALUE!</v>
      </c>
      <c r="K115" s="83" t="s">
        <v>2970</v>
      </c>
      <c r="L115" s="83" t="s">
        <v>297</v>
      </c>
      <c r="M115" s="83" t="s">
        <v>3083</v>
      </c>
      <c r="N115" s="83">
        <v>1.0</v>
      </c>
      <c r="O115" s="83"/>
      <c r="P115" s="83"/>
      <c r="Q115" s="83"/>
      <c r="R115" s="83"/>
      <c r="S115" s="83"/>
      <c r="T115" s="83"/>
      <c r="U115" s="83"/>
      <c r="V115" s="83"/>
      <c r="W115" s="83"/>
      <c r="X115" s="83"/>
      <c r="Y115" s="83"/>
      <c r="Z115" s="83"/>
      <c r="AA115" s="83"/>
      <c r="AB115" s="83"/>
      <c r="AC115" s="83"/>
      <c r="AD115" s="83"/>
      <c r="AE115" s="83"/>
      <c r="AF115" s="83"/>
      <c r="AG115" s="83"/>
    </row>
    <row r="116" ht="15.75" customHeight="1">
      <c r="A116" s="83" t="s">
        <v>3059</v>
      </c>
      <c r="B116" s="139" t="s">
        <v>208</v>
      </c>
      <c r="C116" s="83" t="s">
        <v>3058</v>
      </c>
      <c r="D116" s="80" t="s">
        <v>483</v>
      </c>
      <c r="E116" s="80" t="s">
        <v>484</v>
      </c>
      <c r="F116" s="130">
        <v>0.4375</v>
      </c>
      <c r="G116" s="130">
        <v>0.4791666666666667</v>
      </c>
      <c r="H116" s="56">
        <f t="shared" si="1"/>
        <v>1</v>
      </c>
      <c r="I116" s="93" t="s">
        <v>297</v>
      </c>
      <c r="J116" s="132" t="str">
        <f t="shared" si="2"/>
        <v>#VALUE!</v>
      </c>
      <c r="K116" s="83" t="s">
        <v>2970</v>
      </c>
      <c r="L116" s="83" t="s">
        <v>297</v>
      </c>
      <c r="M116" s="83" t="s">
        <v>3083</v>
      </c>
      <c r="N116" s="83">
        <v>1.0</v>
      </c>
      <c r="O116" s="83"/>
      <c r="P116" s="83"/>
      <c r="Q116" s="83"/>
      <c r="R116" s="83"/>
      <c r="S116" s="83"/>
      <c r="T116" s="83"/>
      <c r="U116" s="83"/>
      <c r="V116" s="83"/>
      <c r="W116" s="83"/>
      <c r="X116" s="83"/>
      <c r="Y116" s="83"/>
      <c r="Z116" s="83"/>
      <c r="AA116" s="83"/>
      <c r="AB116" s="83"/>
      <c r="AC116" s="83"/>
      <c r="AD116" s="83"/>
      <c r="AE116" s="83"/>
      <c r="AF116" s="83"/>
      <c r="AG116" s="83"/>
    </row>
    <row r="117" ht="15.75" customHeight="1">
      <c r="A117" s="83" t="s">
        <v>3059</v>
      </c>
      <c r="B117" s="83" t="s">
        <v>64</v>
      </c>
      <c r="C117" s="83" t="s">
        <v>2971</v>
      </c>
      <c r="D117" s="80" t="s">
        <v>2155</v>
      </c>
      <c r="E117" s="80" t="s">
        <v>2972</v>
      </c>
      <c r="F117" s="130">
        <v>0.625</v>
      </c>
      <c r="G117" s="130">
        <v>0.6666666666666666</v>
      </c>
      <c r="H117" s="56">
        <f t="shared" si="1"/>
        <v>1</v>
      </c>
      <c r="I117" s="93" t="s">
        <v>297</v>
      </c>
      <c r="J117" s="132" t="str">
        <f t="shared" si="2"/>
        <v>#VALUE!</v>
      </c>
      <c r="K117" s="83" t="s">
        <v>2973</v>
      </c>
      <c r="L117" s="83" t="s">
        <v>297</v>
      </c>
      <c r="M117" s="83" t="s">
        <v>3083</v>
      </c>
      <c r="N117" s="83">
        <v>1.0</v>
      </c>
      <c r="O117" s="83"/>
      <c r="P117" s="83"/>
      <c r="Q117" s="83"/>
      <c r="R117" s="83"/>
      <c r="S117" s="83"/>
      <c r="T117" s="83"/>
      <c r="U117" s="83"/>
      <c r="V117" s="83"/>
      <c r="W117" s="83"/>
      <c r="X117" s="83"/>
      <c r="Y117" s="83"/>
      <c r="Z117" s="83"/>
      <c r="AA117" s="83"/>
      <c r="AB117" s="83"/>
      <c r="AC117" s="83"/>
      <c r="AD117" s="83"/>
      <c r="AE117" s="83"/>
      <c r="AF117" s="83"/>
      <c r="AG117" s="83"/>
    </row>
    <row r="118" ht="15.75" customHeight="1">
      <c r="A118" s="83" t="s">
        <v>3084</v>
      </c>
      <c r="B118" s="139" t="s">
        <v>114</v>
      </c>
      <c r="C118" s="139" t="s">
        <v>3030</v>
      </c>
      <c r="D118" s="80" t="s">
        <v>3009</v>
      </c>
      <c r="E118" s="80" t="s">
        <v>3009</v>
      </c>
      <c r="F118" s="130">
        <v>0.5625</v>
      </c>
      <c r="G118" s="130">
        <v>0.625</v>
      </c>
      <c r="H118" s="56">
        <f t="shared" si="1"/>
        <v>1.5</v>
      </c>
      <c r="I118" s="93" t="s">
        <v>297</v>
      </c>
      <c r="J118" s="132" t="str">
        <f t="shared" si="2"/>
        <v>#VALUE!</v>
      </c>
      <c r="K118" s="83" t="s">
        <v>3010</v>
      </c>
      <c r="L118" s="81" t="s">
        <v>297</v>
      </c>
      <c r="M118" s="83" t="s">
        <v>3085</v>
      </c>
      <c r="N118" s="83">
        <v>1.0</v>
      </c>
      <c r="O118" s="83"/>
      <c r="P118" s="83"/>
      <c r="Q118" s="83"/>
      <c r="R118" s="83"/>
      <c r="S118" s="83"/>
      <c r="T118" s="83"/>
      <c r="U118" s="83"/>
      <c r="V118" s="83"/>
      <c r="W118" s="83"/>
      <c r="X118" s="83"/>
      <c r="Y118" s="83"/>
      <c r="Z118" s="83"/>
      <c r="AA118" s="83"/>
      <c r="AB118" s="83"/>
      <c r="AC118" s="83"/>
      <c r="AD118" s="83"/>
      <c r="AE118" s="83"/>
      <c r="AF118" s="83"/>
      <c r="AG118" s="83"/>
    </row>
    <row r="119" ht="15.75" customHeight="1">
      <c r="A119" s="83" t="s">
        <v>3084</v>
      </c>
      <c r="B119" s="139" t="s">
        <v>114</v>
      </c>
      <c r="C119" s="139" t="s">
        <v>3008</v>
      </c>
      <c r="D119" s="80" t="s">
        <v>3031</v>
      </c>
      <c r="E119" s="80" t="s">
        <v>3031</v>
      </c>
      <c r="F119" s="130">
        <v>0.5625</v>
      </c>
      <c r="G119" s="130">
        <v>0.625</v>
      </c>
      <c r="H119" s="56">
        <f t="shared" si="1"/>
        <v>1.5</v>
      </c>
      <c r="I119" s="93" t="s">
        <v>297</v>
      </c>
      <c r="J119" s="132" t="str">
        <f t="shared" si="2"/>
        <v>#VALUE!</v>
      </c>
      <c r="K119" s="83" t="s">
        <v>3010</v>
      </c>
      <c r="L119" s="81" t="s">
        <v>297</v>
      </c>
      <c r="M119" s="83" t="s">
        <v>3085</v>
      </c>
      <c r="N119" s="83">
        <v>1.0</v>
      </c>
      <c r="O119" s="83"/>
      <c r="P119" s="83"/>
      <c r="Q119" s="83"/>
      <c r="R119" s="83"/>
      <c r="S119" s="83"/>
      <c r="T119" s="83"/>
      <c r="U119" s="83"/>
      <c r="V119" s="83"/>
      <c r="W119" s="83"/>
      <c r="X119" s="83"/>
      <c r="Y119" s="83"/>
      <c r="Z119" s="83"/>
      <c r="AA119" s="83"/>
      <c r="AB119" s="83"/>
      <c r="AC119" s="83"/>
      <c r="AD119" s="83"/>
      <c r="AE119" s="83"/>
      <c r="AF119" s="83"/>
      <c r="AG119" s="83"/>
    </row>
    <row r="120" ht="15.75" customHeight="1">
      <c r="A120" s="83" t="s">
        <v>3084</v>
      </c>
      <c r="B120" s="139" t="s">
        <v>46</v>
      </c>
      <c r="C120" s="139" t="s">
        <v>1813</v>
      </c>
      <c r="D120" s="80" t="s">
        <v>2155</v>
      </c>
      <c r="E120" s="80" t="s">
        <v>2972</v>
      </c>
      <c r="F120" s="130">
        <v>0.75</v>
      </c>
      <c r="G120" s="130">
        <v>0.7916666666666666</v>
      </c>
      <c r="H120" s="56">
        <f t="shared" si="1"/>
        <v>1</v>
      </c>
      <c r="I120" s="93" t="s">
        <v>297</v>
      </c>
      <c r="J120" s="132" t="str">
        <f t="shared" si="2"/>
        <v>#VALUE!</v>
      </c>
      <c r="K120" s="83" t="s">
        <v>3032</v>
      </c>
      <c r="L120" s="81" t="s">
        <v>297</v>
      </c>
      <c r="M120" s="83" t="s">
        <v>3085</v>
      </c>
      <c r="N120" s="83">
        <v>1.0</v>
      </c>
      <c r="O120" s="83"/>
      <c r="P120" s="83"/>
      <c r="Q120" s="83"/>
      <c r="R120" s="83"/>
      <c r="S120" s="83"/>
      <c r="T120" s="83"/>
      <c r="U120" s="83"/>
      <c r="V120" s="83"/>
      <c r="W120" s="83"/>
      <c r="X120" s="83"/>
      <c r="Y120" s="83"/>
      <c r="Z120" s="83"/>
      <c r="AA120" s="83"/>
      <c r="AB120" s="83"/>
      <c r="AC120" s="83"/>
      <c r="AD120" s="83"/>
      <c r="AE120" s="83"/>
      <c r="AF120" s="83"/>
      <c r="AG120" s="83"/>
    </row>
    <row r="121" ht="15.75" customHeight="1">
      <c r="A121" s="83" t="s">
        <v>3086</v>
      </c>
      <c r="B121" s="83" t="s">
        <v>187</v>
      </c>
      <c r="C121" s="83" t="s">
        <v>3087</v>
      </c>
      <c r="D121" s="80" t="s">
        <v>3075</v>
      </c>
      <c r="E121" s="80" t="s">
        <v>3075</v>
      </c>
      <c r="F121" s="130">
        <v>0.4375</v>
      </c>
      <c r="G121" s="130">
        <v>0.4791666666666667</v>
      </c>
      <c r="H121" s="56">
        <f t="shared" si="1"/>
        <v>1</v>
      </c>
      <c r="I121" s="83" t="s">
        <v>297</v>
      </c>
      <c r="J121" s="132" t="str">
        <f t="shared" si="2"/>
        <v>#VALUE!</v>
      </c>
      <c r="K121" s="83" t="s">
        <v>3076</v>
      </c>
      <c r="L121" s="83" t="s">
        <v>297</v>
      </c>
      <c r="M121" s="83" t="s">
        <v>3088</v>
      </c>
      <c r="N121" s="83">
        <v>1.0</v>
      </c>
      <c r="O121" s="83"/>
      <c r="P121" s="83"/>
      <c r="Q121" s="83"/>
      <c r="R121" s="83"/>
      <c r="S121" s="83"/>
      <c r="T121" s="83"/>
      <c r="U121" s="83"/>
      <c r="V121" s="83"/>
      <c r="W121" s="83"/>
      <c r="X121" s="83"/>
      <c r="Y121" s="83"/>
      <c r="Z121" s="83"/>
      <c r="AA121" s="83"/>
      <c r="AB121" s="83"/>
      <c r="AC121" s="83"/>
      <c r="AD121" s="83"/>
      <c r="AE121" s="83"/>
      <c r="AF121" s="83"/>
      <c r="AG121" s="83"/>
    </row>
    <row r="122" ht="15.75" customHeight="1">
      <c r="A122" s="83" t="s">
        <v>3086</v>
      </c>
      <c r="B122" s="83" t="s">
        <v>3035</v>
      </c>
      <c r="C122" s="139" t="s">
        <v>1952</v>
      </c>
      <c r="D122" s="80" t="s">
        <v>2155</v>
      </c>
      <c r="E122" s="80" t="s">
        <v>2972</v>
      </c>
      <c r="F122" s="130">
        <v>0.5625</v>
      </c>
      <c r="G122" s="130">
        <v>0.6006944444444444</v>
      </c>
      <c r="H122" s="56">
        <f t="shared" si="1"/>
        <v>0.9166666667</v>
      </c>
      <c r="I122" s="93" t="s">
        <v>297</v>
      </c>
      <c r="J122" s="132" t="str">
        <f t="shared" si="2"/>
        <v>#VALUE!</v>
      </c>
      <c r="K122" s="83" t="s">
        <v>3036</v>
      </c>
      <c r="L122" s="81" t="s">
        <v>297</v>
      </c>
      <c r="M122" s="83" t="s">
        <v>3088</v>
      </c>
      <c r="N122" s="83">
        <v>1.0</v>
      </c>
      <c r="O122" s="83"/>
      <c r="P122" s="83"/>
      <c r="Q122" s="83"/>
      <c r="R122" s="83"/>
      <c r="S122" s="83"/>
      <c r="T122" s="83"/>
      <c r="U122" s="83"/>
      <c r="V122" s="83"/>
      <c r="W122" s="83"/>
      <c r="X122" s="83"/>
      <c r="Y122" s="83"/>
      <c r="Z122" s="83"/>
      <c r="AA122" s="83"/>
      <c r="AB122" s="83"/>
      <c r="AC122" s="83"/>
      <c r="AD122" s="83"/>
      <c r="AE122" s="83"/>
      <c r="AF122" s="83"/>
      <c r="AG122" s="83"/>
    </row>
    <row r="123" ht="15.75" customHeight="1">
      <c r="A123" s="83" t="s">
        <v>3086</v>
      </c>
      <c r="B123" s="139" t="s">
        <v>208</v>
      </c>
      <c r="C123" s="83" t="s">
        <v>3037</v>
      </c>
      <c r="D123" s="80" t="s">
        <v>2994</v>
      </c>
      <c r="E123" s="80" t="s">
        <v>2994</v>
      </c>
      <c r="F123" s="130">
        <v>0.5625</v>
      </c>
      <c r="G123" s="130">
        <v>0.6875</v>
      </c>
      <c r="H123" s="56">
        <f t="shared" si="1"/>
        <v>3</v>
      </c>
      <c r="I123" s="93" t="s">
        <v>297</v>
      </c>
      <c r="J123" s="132" t="str">
        <f t="shared" si="2"/>
        <v>#VALUE!</v>
      </c>
      <c r="K123" s="83" t="s">
        <v>3038</v>
      </c>
      <c r="L123" s="81" t="s">
        <v>297</v>
      </c>
      <c r="M123" s="83" t="s">
        <v>3088</v>
      </c>
      <c r="N123" s="83">
        <v>1.0</v>
      </c>
      <c r="O123" s="83"/>
      <c r="P123" s="83"/>
      <c r="Q123" s="83"/>
      <c r="R123" s="83"/>
      <c r="S123" s="83"/>
      <c r="T123" s="83"/>
      <c r="U123" s="83"/>
      <c r="V123" s="83"/>
      <c r="W123" s="83"/>
      <c r="X123" s="83"/>
      <c r="Y123" s="83"/>
      <c r="Z123" s="83"/>
      <c r="AA123" s="83"/>
      <c r="AB123" s="83"/>
      <c r="AC123" s="83"/>
      <c r="AD123" s="83"/>
      <c r="AE123" s="83"/>
      <c r="AF123" s="83"/>
      <c r="AG123" s="83"/>
    </row>
    <row r="124" ht="15.75" customHeight="1">
      <c r="A124" s="83" t="s">
        <v>3086</v>
      </c>
      <c r="B124" s="83" t="s">
        <v>208</v>
      </c>
      <c r="C124" s="83" t="s">
        <v>2984</v>
      </c>
      <c r="D124" s="80" t="s">
        <v>725</v>
      </c>
      <c r="E124" s="80" t="s">
        <v>725</v>
      </c>
      <c r="F124" s="130">
        <v>0.7083333333333334</v>
      </c>
      <c r="G124" s="130">
        <v>0.75</v>
      </c>
      <c r="H124" s="56">
        <f t="shared" si="1"/>
        <v>1</v>
      </c>
      <c r="I124" s="93" t="s">
        <v>297</v>
      </c>
      <c r="J124" s="132" t="str">
        <f t="shared" si="2"/>
        <v>#VALUE!</v>
      </c>
      <c r="K124" s="83" t="s">
        <v>2985</v>
      </c>
      <c r="L124" s="83" t="s">
        <v>297</v>
      </c>
      <c r="M124" s="83" t="s">
        <v>3088</v>
      </c>
      <c r="N124" s="83">
        <v>1.0</v>
      </c>
      <c r="O124" s="83"/>
      <c r="P124" s="83"/>
      <c r="Q124" s="83"/>
      <c r="R124" s="83"/>
      <c r="S124" s="83"/>
      <c r="T124" s="83"/>
      <c r="U124" s="83"/>
      <c r="V124" s="83"/>
      <c r="W124" s="83"/>
      <c r="X124" s="83"/>
      <c r="Y124" s="83"/>
      <c r="Z124" s="83"/>
      <c r="AA124" s="83"/>
      <c r="AB124" s="83"/>
      <c r="AC124" s="83"/>
      <c r="AD124" s="83"/>
      <c r="AE124" s="83"/>
      <c r="AF124" s="83"/>
      <c r="AG124" s="83"/>
    </row>
    <row r="125" ht="15.75" customHeight="1">
      <c r="A125" s="83" t="s">
        <v>3089</v>
      </c>
      <c r="B125" s="83" t="s">
        <v>64</v>
      </c>
      <c r="C125" s="83" t="s">
        <v>2971</v>
      </c>
      <c r="D125" s="80" t="s">
        <v>2155</v>
      </c>
      <c r="E125" s="80" t="s">
        <v>2972</v>
      </c>
      <c r="F125" s="130">
        <v>0.5</v>
      </c>
      <c r="G125" s="130">
        <v>0.5416666666666666</v>
      </c>
      <c r="H125" s="56">
        <f t="shared" si="1"/>
        <v>1</v>
      </c>
      <c r="I125" s="93" t="s">
        <v>297</v>
      </c>
      <c r="J125" s="132" t="str">
        <f t="shared" si="2"/>
        <v>#VALUE!</v>
      </c>
      <c r="K125" s="83" t="s">
        <v>2973</v>
      </c>
      <c r="L125" s="83" t="s">
        <v>297</v>
      </c>
      <c r="M125" s="83" t="s">
        <v>3090</v>
      </c>
      <c r="N125" s="83">
        <v>1.0</v>
      </c>
      <c r="O125" s="83"/>
      <c r="P125" s="83"/>
      <c r="Q125" s="83"/>
      <c r="R125" s="83"/>
      <c r="S125" s="83"/>
      <c r="T125" s="83"/>
      <c r="U125" s="83"/>
      <c r="V125" s="83"/>
      <c r="W125" s="83"/>
      <c r="X125" s="83"/>
      <c r="Y125" s="83"/>
      <c r="Z125" s="83"/>
      <c r="AA125" s="83"/>
      <c r="AB125" s="83"/>
      <c r="AC125" s="83"/>
      <c r="AD125" s="83"/>
      <c r="AE125" s="83"/>
      <c r="AF125" s="83"/>
      <c r="AG125" s="83"/>
    </row>
    <row r="126" ht="15.75" customHeight="1">
      <c r="A126" s="83" t="s">
        <v>3089</v>
      </c>
      <c r="B126" s="83" t="s">
        <v>208</v>
      </c>
      <c r="C126" s="139" t="s">
        <v>3091</v>
      </c>
      <c r="D126" s="80" t="s">
        <v>725</v>
      </c>
      <c r="E126" s="80" t="s">
        <v>725</v>
      </c>
      <c r="F126" s="130">
        <v>0.5625</v>
      </c>
      <c r="G126" s="130">
        <v>0.6041666666666666</v>
      </c>
      <c r="H126" s="56">
        <f t="shared" si="1"/>
        <v>1</v>
      </c>
      <c r="I126" s="93" t="s">
        <v>297</v>
      </c>
      <c r="J126" s="132" t="str">
        <f t="shared" si="2"/>
        <v>#VALUE!</v>
      </c>
      <c r="K126" s="83" t="s">
        <v>3092</v>
      </c>
      <c r="L126" s="83" t="s">
        <v>297</v>
      </c>
      <c r="M126" s="83" t="s">
        <v>3090</v>
      </c>
      <c r="N126" s="83">
        <v>1.0</v>
      </c>
      <c r="O126" s="83"/>
      <c r="P126" s="83"/>
      <c r="Q126" s="83"/>
      <c r="R126" s="83"/>
      <c r="S126" s="83"/>
      <c r="T126" s="83"/>
      <c r="U126" s="83"/>
      <c r="V126" s="83"/>
      <c r="W126" s="83"/>
      <c r="X126" s="83"/>
      <c r="Y126" s="83"/>
      <c r="Z126" s="83"/>
      <c r="AA126" s="83"/>
      <c r="AB126" s="83"/>
      <c r="AC126" s="83"/>
      <c r="AD126" s="83"/>
      <c r="AE126" s="83"/>
      <c r="AF126" s="83"/>
      <c r="AG126" s="83"/>
    </row>
    <row r="127" ht="15.75" customHeight="1">
      <c r="A127" s="83"/>
      <c r="B127" s="139"/>
      <c r="C127" s="83"/>
      <c r="D127" s="80"/>
      <c r="E127" s="83"/>
      <c r="F127" s="130"/>
      <c r="G127" s="130"/>
      <c r="H127" s="130"/>
      <c r="I127" s="83"/>
      <c r="J127" s="83"/>
      <c r="K127" s="83"/>
      <c r="L127" s="83"/>
      <c r="M127" s="83"/>
      <c r="N127" s="83"/>
      <c r="O127" s="83"/>
      <c r="P127" s="83"/>
      <c r="Q127" s="83"/>
      <c r="R127" s="83"/>
      <c r="S127" s="83"/>
      <c r="T127" s="83"/>
      <c r="U127" s="83"/>
      <c r="V127" s="83"/>
      <c r="W127" s="83"/>
      <c r="X127" s="83"/>
      <c r="Y127" s="83"/>
      <c r="Z127" s="83"/>
      <c r="AA127" s="83"/>
      <c r="AB127" s="83"/>
      <c r="AC127" s="83"/>
      <c r="AD127" s="83"/>
      <c r="AE127" s="83"/>
      <c r="AF127" s="83"/>
      <c r="AG127" s="83"/>
    </row>
    <row r="128" ht="15.75" customHeight="1">
      <c r="A128" s="83"/>
      <c r="B128" s="139"/>
      <c r="C128" s="83"/>
      <c r="D128" s="80"/>
      <c r="E128" s="83"/>
      <c r="F128" s="50"/>
      <c r="G128" s="50"/>
      <c r="H128" s="50"/>
      <c r="I128" s="50"/>
      <c r="J128" s="50"/>
      <c r="K128" s="50"/>
      <c r="L128" s="50"/>
      <c r="M128" s="50"/>
      <c r="N128" s="50"/>
      <c r="O128" s="83"/>
      <c r="P128" s="83"/>
      <c r="Q128" s="83"/>
      <c r="R128" s="83"/>
      <c r="S128" s="83"/>
      <c r="T128" s="83"/>
      <c r="U128" s="83"/>
      <c r="V128" s="83"/>
      <c r="W128" s="83"/>
      <c r="X128" s="83"/>
      <c r="Y128" s="83"/>
      <c r="Z128" s="83"/>
      <c r="AA128" s="83"/>
      <c r="AB128" s="83"/>
      <c r="AC128" s="83"/>
      <c r="AD128" s="83"/>
      <c r="AE128" s="83"/>
      <c r="AF128" s="83"/>
      <c r="AG128" s="83"/>
    </row>
    <row r="129" ht="15.75" customHeight="1">
      <c r="A129" s="83"/>
      <c r="B129" s="139"/>
      <c r="C129" s="83"/>
      <c r="D129" s="80"/>
      <c r="E129" s="83"/>
      <c r="F129" s="141"/>
      <c r="G129" s="141"/>
      <c r="H129" s="141"/>
      <c r="I129" s="93"/>
      <c r="J129" s="93"/>
      <c r="K129" s="83"/>
      <c r="L129" s="83"/>
      <c r="M129" s="81"/>
      <c r="N129" s="81"/>
      <c r="O129" s="83"/>
      <c r="P129" s="83"/>
      <c r="Q129" s="83"/>
      <c r="R129" s="83"/>
      <c r="S129" s="83"/>
      <c r="T129" s="83"/>
      <c r="U129" s="83"/>
      <c r="V129" s="83"/>
      <c r="W129" s="83"/>
      <c r="X129" s="83"/>
      <c r="Y129" s="83"/>
      <c r="Z129" s="83"/>
      <c r="AA129" s="83"/>
      <c r="AB129" s="83"/>
      <c r="AC129" s="83"/>
      <c r="AD129" s="83"/>
      <c r="AE129" s="83"/>
      <c r="AF129" s="83"/>
      <c r="AG129" s="83"/>
    </row>
    <row r="130" ht="15.75" customHeight="1">
      <c r="A130" s="83"/>
      <c r="B130" s="139"/>
      <c r="C130" s="83"/>
      <c r="D130" s="80"/>
      <c r="E130" s="83"/>
      <c r="F130" s="130"/>
      <c r="G130" s="130"/>
      <c r="H130" s="130"/>
      <c r="I130" s="93"/>
      <c r="J130" s="93"/>
      <c r="K130" s="83"/>
      <c r="L130" s="83"/>
      <c r="M130" s="81"/>
      <c r="N130" s="81"/>
      <c r="O130" s="83"/>
      <c r="P130" s="83"/>
      <c r="Q130" s="83"/>
      <c r="R130" s="83"/>
      <c r="S130" s="83"/>
      <c r="T130" s="83"/>
      <c r="U130" s="83"/>
      <c r="V130" s="83"/>
      <c r="W130" s="83"/>
      <c r="X130" s="83"/>
      <c r="Y130" s="83"/>
      <c r="Z130" s="83"/>
      <c r="AA130" s="83"/>
      <c r="AB130" s="83"/>
      <c r="AC130" s="83"/>
      <c r="AD130" s="83"/>
      <c r="AE130" s="83"/>
      <c r="AF130" s="83"/>
      <c r="AG130" s="83"/>
    </row>
    <row r="131" ht="15.75" customHeight="1">
      <c r="A131" s="83"/>
      <c r="B131" s="139"/>
      <c r="C131" s="83"/>
      <c r="D131" s="80"/>
      <c r="E131" s="83"/>
      <c r="F131" s="130"/>
      <c r="G131" s="130"/>
      <c r="H131" s="130"/>
      <c r="I131" s="34"/>
      <c r="J131" s="34"/>
      <c r="K131" s="83"/>
      <c r="L131" s="83"/>
      <c r="M131" s="81"/>
      <c r="N131" s="81"/>
      <c r="O131" s="83"/>
      <c r="P131" s="83"/>
      <c r="Q131" s="83"/>
      <c r="R131" s="83"/>
      <c r="S131" s="83"/>
      <c r="T131" s="83"/>
      <c r="U131" s="83"/>
      <c r="V131" s="83"/>
      <c r="W131" s="83"/>
      <c r="X131" s="83"/>
      <c r="Y131" s="83"/>
      <c r="Z131" s="83"/>
      <c r="AA131" s="83"/>
      <c r="AB131" s="83"/>
      <c r="AC131" s="83"/>
      <c r="AD131" s="83"/>
      <c r="AE131" s="83"/>
      <c r="AF131" s="83"/>
      <c r="AG131" s="83"/>
    </row>
    <row r="132" ht="15.75" customHeight="1">
      <c r="A132" s="83"/>
      <c r="B132" s="139"/>
      <c r="C132" s="83"/>
      <c r="D132" s="80"/>
      <c r="E132" s="83"/>
      <c r="F132" s="130"/>
      <c r="G132" s="130"/>
      <c r="H132" s="130"/>
      <c r="I132" s="94"/>
      <c r="J132" s="94"/>
      <c r="K132" s="83"/>
      <c r="L132" s="83"/>
      <c r="M132" s="81"/>
      <c r="N132" s="81"/>
      <c r="O132" s="83"/>
      <c r="P132" s="83"/>
      <c r="Q132" s="83"/>
      <c r="R132" s="83"/>
      <c r="S132" s="83"/>
      <c r="T132" s="83"/>
      <c r="U132" s="83"/>
      <c r="V132" s="83"/>
      <c r="W132" s="83"/>
      <c r="X132" s="83"/>
      <c r="Y132" s="83"/>
      <c r="Z132" s="83"/>
      <c r="AA132" s="83"/>
      <c r="AB132" s="83"/>
      <c r="AC132" s="83"/>
      <c r="AD132" s="83"/>
      <c r="AE132" s="83"/>
      <c r="AF132" s="83"/>
      <c r="AG132" s="83"/>
    </row>
    <row r="133" ht="15.75" customHeight="1">
      <c r="A133" s="83"/>
      <c r="B133" s="139"/>
      <c r="C133" s="83"/>
      <c r="D133" s="80"/>
      <c r="E133" s="83"/>
      <c r="F133" s="130"/>
      <c r="G133" s="130"/>
      <c r="H133" s="130"/>
      <c r="I133" s="93"/>
      <c r="J133" s="93"/>
      <c r="K133" s="83"/>
      <c r="L133" s="83"/>
      <c r="M133" s="81"/>
      <c r="N133" s="81"/>
      <c r="O133" s="83"/>
      <c r="P133" s="83"/>
      <c r="Q133" s="83"/>
      <c r="R133" s="83"/>
      <c r="S133" s="83"/>
      <c r="T133" s="83"/>
      <c r="U133" s="83"/>
      <c r="V133" s="83"/>
      <c r="W133" s="83"/>
      <c r="X133" s="83"/>
      <c r="Y133" s="83"/>
      <c r="Z133" s="83"/>
      <c r="AA133" s="83"/>
      <c r="AB133" s="83"/>
      <c r="AC133" s="83"/>
      <c r="AD133" s="83"/>
      <c r="AE133" s="83"/>
      <c r="AF133" s="83"/>
      <c r="AG133" s="83"/>
    </row>
    <row r="134" ht="15.75" customHeight="1">
      <c r="A134" s="83"/>
      <c r="B134" s="139"/>
      <c r="C134" s="83"/>
      <c r="D134" s="80"/>
      <c r="E134" s="83"/>
      <c r="F134" s="50"/>
      <c r="G134" s="50"/>
      <c r="H134" s="50"/>
      <c r="I134" s="50"/>
      <c r="J134" s="50"/>
      <c r="K134" s="50"/>
      <c r="L134" s="50"/>
      <c r="M134" s="50"/>
      <c r="N134" s="50"/>
      <c r="O134" s="83"/>
      <c r="P134" s="83"/>
      <c r="Q134" s="83"/>
      <c r="R134" s="83"/>
      <c r="S134" s="83"/>
      <c r="T134" s="83"/>
      <c r="U134" s="83"/>
      <c r="V134" s="83"/>
      <c r="W134" s="83"/>
      <c r="X134" s="83"/>
      <c r="Y134" s="83"/>
      <c r="Z134" s="83"/>
      <c r="AA134" s="83"/>
      <c r="AB134" s="83"/>
      <c r="AC134" s="83"/>
      <c r="AD134" s="83"/>
      <c r="AE134" s="83"/>
      <c r="AF134" s="83"/>
      <c r="AG134" s="83"/>
    </row>
    <row r="135" ht="15.75" customHeight="1">
      <c r="A135" s="83"/>
      <c r="B135" s="139"/>
      <c r="C135" s="83"/>
      <c r="D135" s="80"/>
      <c r="E135" s="83"/>
      <c r="F135" s="130"/>
      <c r="G135" s="130"/>
      <c r="H135" s="130"/>
      <c r="I135" s="93"/>
      <c r="J135" s="93"/>
      <c r="K135" s="83"/>
      <c r="L135" s="83"/>
      <c r="M135" s="83"/>
      <c r="N135" s="83"/>
      <c r="O135" s="83"/>
      <c r="P135" s="83"/>
      <c r="Q135" s="83"/>
      <c r="R135" s="83"/>
      <c r="S135" s="83"/>
      <c r="T135" s="83"/>
      <c r="U135" s="83"/>
      <c r="V135" s="83"/>
      <c r="W135" s="83"/>
      <c r="X135" s="83"/>
      <c r="Y135" s="83"/>
      <c r="Z135" s="83"/>
      <c r="AA135" s="83"/>
      <c r="AB135" s="83"/>
      <c r="AC135" s="83"/>
      <c r="AD135" s="83"/>
      <c r="AE135" s="83"/>
      <c r="AF135" s="83"/>
      <c r="AG135" s="83"/>
    </row>
    <row r="136" ht="15.75" customHeight="1">
      <c r="A136" s="83"/>
      <c r="B136" s="139"/>
      <c r="C136" s="83"/>
      <c r="D136" s="80"/>
      <c r="E136" s="83"/>
      <c r="F136" s="130"/>
      <c r="G136" s="130"/>
      <c r="H136" s="130"/>
      <c r="I136" s="93"/>
      <c r="J136" s="93"/>
      <c r="K136" s="83"/>
      <c r="L136" s="83"/>
      <c r="M136" s="83"/>
      <c r="N136" s="83"/>
      <c r="O136" s="83"/>
      <c r="P136" s="83"/>
      <c r="Q136" s="83"/>
      <c r="R136" s="83"/>
      <c r="S136" s="83"/>
      <c r="T136" s="83"/>
      <c r="U136" s="83"/>
      <c r="V136" s="83"/>
      <c r="W136" s="83"/>
      <c r="X136" s="83"/>
      <c r="Y136" s="83"/>
      <c r="Z136" s="83"/>
      <c r="AA136" s="83"/>
      <c r="AB136" s="83"/>
      <c r="AC136" s="83"/>
      <c r="AD136" s="83"/>
      <c r="AE136" s="83"/>
      <c r="AF136" s="83"/>
      <c r="AG136" s="83"/>
    </row>
    <row r="137" ht="1.5" customHeight="1">
      <c r="A137" s="83"/>
      <c r="B137" s="139"/>
      <c r="C137" s="83"/>
      <c r="D137" s="80"/>
      <c r="E137" s="83"/>
      <c r="F137" s="83"/>
      <c r="G137" s="83"/>
      <c r="H137" s="83"/>
      <c r="I137" s="83"/>
      <c r="J137" s="83"/>
      <c r="K137" s="83"/>
      <c r="L137" s="83"/>
      <c r="M137" s="83"/>
      <c r="N137" s="83"/>
      <c r="O137" s="83"/>
      <c r="P137" s="83"/>
      <c r="Q137" s="83"/>
      <c r="R137" s="83"/>
      <c r="S137" s="83"/>
      <c r="T137" s="83"/>
      <c r="U137" s="83"/>
      <c r="V137" s="83"/>
      <c r="W137" s="83"/>
      <c r="X137" s="83"/>
      <c r="Y137" s="83"/>
      <c r="Z137" s="83"/>
      <c r="AA137" s="83"/>
      <c r="AB137" s="83"/>
      <c r="AC137" s="83"/>
      <c r="AD137" s="83"/>
      <c r="AE137" s="83"/>
      <c r="AF137" s="83"/>
      <c r="AG137" s="83"/>
    </row>
    <row r="138" ht="15.75" customHeight="1">
      <c r="A138" s="83"/>
      <c r="B138" s="139"/>
      <c r="C138" s="83"/>
      <c r="D138" s="80"/>
      <c r="E138" s="83"/>
      <c r="F138" s="130"/>
      <c r="G138" s="130"/>
      <c r="H138" s="130"/>
      <c r="I138" s="93"/>
      <c r="J138" s="93"/>
      <c r="K138" s="83"/>
      <c r="L138" s="83"/>
      <c r="M138" s="83"/>
      <c r="N138" s="83"/>
      <c r="O138" s="83"/>
      <c r="P138" s="83"/>
      <c r="Q138" s="83"/>
      <c r="R138" s="83"/>
      <c r="S138" s="83"/>
      <c r="T138" s="83"/>
      <c r="U138" s="83"/>
      <c r="V138" s="83"/>
      <c r="W138" s="83"/>
      <c r="X138" s="83"/>
      <c r="Y138" s="83"/>
      <c r="Z138" s="83"/>
      <c r="AA138" s="83"/>
      <c r="AB138" s="83"/>
      <c r="AC138" s="83"/>
      <c r="AD138" s="83"/>
      <c r="AE138" s="83"/>
      <c r="AF138" s="83"/>
      <c r="AG138" s="83"/>
    </row>
    <row r="139" ht="15.75" customHeight="1">
      <c r="A139" s="83"/>
      <c r="B139" s="139"/>
      <c r="C139" s="83"/>
      <c r="D139" s="80"/>
      <c r="E139" s="83"/>
      <c r="F139" s="130"/>
      <c r="G139" s="130"/>
      <c r="H139" s="130"/>
      <c r="I139" s="142"/>
      <c r="J139" s="142"/>
      <c r="K139" s="83"/>
      <c r="L139" s="83"/>
      <c r="M139" s="83"/>
      <c r="N139" s="83"/>
      <c r="O139" s="83"/>
      <c r="P139" s="83"/>
      <c r="Q139" s="83"/>
      <c r="R139" s="83"/>
      <c r="S139" s="83"/>
      <c r="T139" s="83"/>
      <c r="U139" s="83"/>
      <c r="V139" s="83"/>
      <c r="W139" s="83"/>
      <c r="X139" s="83"/>
      <c r="Y139" s="83"/>
      <c r="Z139" s="83"/>
      <c r="AA139" s="83"/>
      <c r="AB139" s="83"/>
      <c r="AC139" s="83"/>
      <c r="AD139" s="83"/>
      <c r="AE139" s="83"/>
      <c r="AF139" s="83"/>
      <c r="AG139" s="83"/>
    </row>
    <row r="140" ht="15.75" customHeight="1">
      <c r="A140" s="83"/>
      <c r="B140" s="139"/>
      <c r="C140" s="83"/>
      <c r="D140" s="80"/>
      <c r="E140" s="83"/>
      <c r="F140" s="83"/>
      <c r="G140" s="83"/>
      <c r="H140" s="83"/>
      <c r="I140" s="143"/>
      <c r="J140" s="143"/>
      <c r="K140" s="83"/>
      <c r="L140" s="83"/>
      <c r="M140" s="83"/>
      <c r="N140" s="83"/>
      <c r="O140" s="83"/>
      <c r="P140" s="83"/>
      <c r="Q140" s="83"/>
      <c r="R140" s="83"/>
      <c r="S140" s="83"/>
      <c r="T140" s="83"/>
      <c r="U140" s="83"/>
      <c r="V140" s="83"/>
      <c r="W140" s="83"/>
      <c r="X140" s="83"/>
      <c r="Y140" s="83"/>
      <c r="Z140" s="83"/>
      <c r="AA140" s="83"/>
      <c r="AB140" s="83"/>
      <c r="AC140" s="83"/>
      <c r="AD140" s="83"/>
      <c r="AE140" s="83"/>
      <c r="AF140" s="83"/>
      <c r="AG140" s="83"/>
    </row>
    <row r="141" ht="15.75" customHeight="1">
      <c r="A141" s="83"/>
      <c r="B141" s="139"/>
      <c r="C141" s="83"/>
      <c r="D141" s="80"/>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c r="AF141" s="83"/>
      <c r="AG141" s="83"/>
    </row>
    <row r="142" ht="15.75" customHeight="1">
      <c r="A142" s="83"/>
      <c r="B142" s="139"/>
      <c r="C142" s="83"/>
      <c r="D142" s="80"/>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c r="AF142" s="83"/>
      <c r="AG142" s="83"/>
    </row>
    <row r="143" ht="15.75" customHeight="1">
      <c r="A143" s="83"/>
      <c r="B143" s="139"/>
      <c r="C143" s="83"/>
      <c r="D143" s="80"/>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c r="AF143" s="83"/>
      <c r="AG143" s="83"/>
    </row>
    <row r="144" ht="15.75" customHeight="1">
      <c r="A144" s="83"/>
      <c r="B144" s="139"/>
      <c r="C144" s="83"/>
      <c r="D144" s="80"/>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c r="AF144" s="83"/>
      <c r="AG144" s="83"/>
    </row>
    <row r="145" ht="15.75" customHeight="1">
      <c r="A145" s="83"/>
      <c r="B145" s="139"/>
      <c r="C145" s="83"/>
      <c r="D145" s="80"/>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c r="AF145" s="83"/>
      <c r="AG145" s="83"/>
    </row>
    <row r="146" ht="15.75" customHeight="1">
      <c r="A146" s="83"/>
      <c r="B146" s="139"/>
      <c r="C146" s="83"/>
      <c r="D146" s="80"/>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83"/>
    </row>
    <row r="147" ht="15.75" customHeight="1">
      <c r="A147" s="83"/>
      <c r="B147" s="139"/>
      <c r="C147" s="83"/>
      <c r="D147" s="80"/>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c r="AF147" s="83"/>
      <c r="AG147" s="83"/>
    </row>
    <row r="148" ht="15.75" customHeight="1">
      <c r="A148" s="83"/>
      <c r="B148" s="139"/>
      <c r="C148" s="83"/>
      <c r="D148" s="80"/>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c r="AF148" s="83"/>
      <c r="AG148" s="83"/>
    </row>
    <row r="149" ht="15.75" customHeight="1">
      <c r="A149" s="83"/>
      <c r="B149" s="139"/>
      <c r="C149" s="83"/>
      <c r="D149" s="80"/>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c r="AF149" s="83"/>
      <c r="AG149" s="83"/>
    </row>
    <row r="150" ht="15.75" customHeight="1">
      <c r="A150" s="83"/>
      <c r="B150" s="139"/>
      <c r="C150" s="83"/>
      <c r="D150" s="80"/>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c r="AF150" s="83"/>
      <c r="AG150" s="83"/>
    </row>
    <row r="151" ht="15.75" customHeight="1">
      <c r="A151" s="83"/>
      <c r="B151" s="139"/>
      <c r="C151" s="83"/>
      <c r="D151" s="80"/>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c r="AF151" s="83"/>
      <c r="AG151" s="83"/>
    </row>
    <row r="152" ht="15.75" customHeight="1">
      <c r="A152" s="83"/>
      <c r="B152" s="139"/>
      <c r="C152" s="83"/>
      <c r="D152" s="80"/>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row>
    <row r="153" ht="15.75" customHeight="1">
      <c r="A153" s="83"/>
      <c r="B153" s="139"/>
      <c r="C153" s="83"/>
      <c r="D153" s="80"/>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c r="AF153" s="83"/>
      <c r="AG153" s="83"/>
    </row>
    <row r="154" ht="15.75" customHeight="1">
      <c r="A154" s="83"/>
      <c r="B154" s="139"/>
      <c r="C154" s="83"/>
      <c r="D154" s="80"/>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row>
    <row r="155" ht="15.75" customHeight="1">
      <c r="A155" s="83"/>
      <c r="B155" s="139"/>
      <c r="C155" s="83"/>
      <c r="D155" s="80"/>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c r="AF155" s="83"/>
      <c r="AG155" s="83"/>
    </row>
    <row r="156" ht="15.75" customHeight="1">
      <c r="A156" s="83"/>
      <c r="B156" s="139"/>
      <c r="C156" s="83"/>
      <c r="D156" s="80"/>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row>
    <row r="157" ht="15.75" customHeight="1">
      <c r="A157" s="83"/>
      <c r="B157" s="139"/>
      <c r="C157" s="83"/>
      <c r="D157" s="80"/>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c r="AF157" s="83"/>
      <c r="AG157" s="83"/>
    </row>
    <row r="158" ht="15.75" customHeight="1">
      <c r="A158" s="83"/>
      <c r="B158" s="139"/>
      <c r="C158" s="83"/>
      <c r="D158" s="80"/>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row>
    <row r="159" ht="15.75" customHeight="1">
      <c r="A159" s="83"/>
      <c r="B159" s="139"/>
      <c r="C159" s="83"/>
      <c r="D159" s="80"/>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c r="AF159" s="83"/>
      <c r="AG159" s="83"/>
    </row>
    <row r="160" ht="15.75" customHeight="1">
      <c r="A160" s="83"/>
      <c r="B160" s="139"/>
      <c r="C160" s="83"/>
      <c r="D160" s="80"/>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row>
    <row r="161" ht="15.75" customHeight="1">
      <c r="A161" s="83"/>
      <c r="B161" s="139"/>
      <c r="C161" s="83"/>
      <c r="D161" s="80"/>
      <c r="E161" s="83"/>
      <c r="F161" s="83"/>
      <c r="G161" s="83"/>
      <c r="H161" s="83"/>
      <c r="I161" s="83"/>
      <c r="J161" s="83"/>
      <c r="K161" s="83"/>
      <c r="L161" s="83"/>
      <c r="M161" s="83"/>
      <c r="N161" s="83"/>
      <c r="O161" s="83"/>
      <c r="P161" s="83"/>
      <c r="Q161" s="83"/>
      <c r="R161" s="83"/>
      <c r="S161" s="83"/>
      <c r="T161" s="83"/>
      <c r="U161" s="83"/>
      <c r="V161" s="83"/>
      <c r="W161" s="83"/>
      <c r="X161" s="83"/>
      <c r="Y161" s="83"/>
      <c r="Z161" s="83"/>
      <c r="AA161" s="83"/>
      <c r="AB161" s="83"/>
      <c r="AC161" s="83"/>
      <c r="AD161" s="83"/>
      <c r="AE161" s="83"/>
      <c r="AF161" s="83"/>
      <c r="AG161" s="83"/>
    </row>
    <row r="162" ht="15.75" customHeight="1">
      <c r="A162" s="83"/>
      <c r="B162" s="139"/>
      <c r="C162" s="83"/>
      <c r="D162" s="80"/>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c r="AF162" s="83"/>
      <c r="AG162" s="83"/>
    </row>
    <row r="163" ht="15.75" customHeight="1">
      <c r="A163" s="83"/>
      <c r="B163" s="139"/>
      <c r="C163" s="83"/>
      <c r="D163" s="80"/>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row>
    <row r="164" ht="15.75" customHeight="1">
      <c r="A164" s="83"/>
      <c r="B164" s="139"/>
      <c r="C164" s="83"/>
      <c r="D164" s="80"/>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c r="AF164" s="83"/>
      <c r="AG164" s="83"/>
    </row>
    <row r="165" ht="15.75" customHeight="1">
      <c r="A165" s="83"/>
      <c r="B165" s="139"/>
      <c r="C165" s="83"/>
      <c r="D165" s="80"/>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c r="AF165" s="83"/>
      <c r="AG165" s="83"/>
    </row>
    <row r="166" ht="15.75" customHeight="1">
      <c r="A166" s="83"/>
      <c r="B166" s="139"/>
      <c r="C166" s="83"/>
      <c r="D166" s="80"/>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row>
    <row r="167" ht="15.75" customHeight="1">
      <c r="A167" s="83"/>
      <c r="B167" s="139"/>
      <c r="C167" s="83"/>
      <c r="D167" s="80"/>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c r="AC167" s="83"/>
      <c r="AD167" s="83"/>
      <c r="AE167" s="83"/>
      <c r="AF167" s="83"/>
      <c r="AG167" s="83"/>
    </row>
    <row r="168" ht="15.75" customHeight="1">
      <c r="A168" s="83"/>
      <c r="B168" s="139"/>
      <c r="C168" s="83"/>
      <c r="D168" s="80"/>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c r="AG168" s="83"/>
    </row>
    <row r="169" ht="15.75" customHeight="1">
      <c r="A169" s="83"/>
      <c r="B169" s="139"/>
      <c r="C169" s="83"/>
      <c r="D169" s="80"/>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3"/>
    </row>
    <row r="170" ht="15.75" customHeight="1">
      <c r="A170" s="83"/>
      <c r="B170" s="139"/>
      <c r="C170" s="83"/>
      <c r="D170" s="80"/>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row>
    <row r="171" ht="15.75" customHeight="1">
      <c r="A171" s="83"/>
      <c r="B171" s="139"/>
      <c r="C171" s="83"/>
      <c r="D171" s="80"/>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row>
    <row r="172" ht="15.75" customHeight="1">
      <c r="A172" s="83"/>
      <c r="B172" s="139"/>
      <c r="C172" s="83"/>
      <c r="D172" s="80"/>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row>
    <row r="173" ht="15.75" customHeight="1">
      <c r="A173" s="83"/>
      <c r="B173" s="139"/>
      <c r="C173" s="83"/>
      <c r="D173" s="80"/>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c r="AC173" s="83"/>
      <c r="AD173" s="83"/>
      <c r="AE173" s="83"/>
      <c r="AF173" s="83"/>
      <c r="AG173" s="83"/>
    </row>
    <row r="174" ht="15.75" customHeight="1">
      <c r="A174" s="83"/>
      <c r="B174" s="139"/>
      <c r="C174" s="83"/>
      <c r="D174" s="80"/>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c r="AF174" s="83"/>
      <c r="AG174" s="83"/>
    </row>
    <row r="175" ht="15.75" customHeight="1">
      <c r="A175" s="83"/>
      <c r="B175" s="139"/>
      <c r="C175" s="83"/>
      <c r="D175" s="80"/>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c r="AC175" s="83"/>
      <c r="AD175" s="83"/>
      <c r="AE175" s="83"/>
      <c r="AF175" s="83"/>
      <c r="AG175" s="83"/>
    </row>
    <row r="176" ht="15.75" customHeight="1">
      <c r="A176" s="83"/>
      <c r="B176" s="139"/>
      <c r="C176" s="83"/>
      <c r="D176" s="80"/>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row>
    <row r="177" ht="15.75" customHeight="1">
      <c r="A177" s="83"/>
      <c r="B177" s="139"/>
      <c r="C177" s="83"/>
      <c r="D177" s="80"/>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c r="AC177" s="83"/>
      <c r="AD177" s="83"/>
      <c r="AE177" s="83"/>
      <c r="AF177" s="83"/>
      <c r="AG177" s="83"/>
    </row>
    <row r="178" ht="15.75" customHeight="1">
      <c r="A178" s="83"/>
      <c r="B178" s="139"/>
      <c r="C178" s="83"/>
      <c r="D178" s="80"/>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c r="AC178" s="83"/>
      <c r="AD178" s="83"/>
      <c r="AE178" s="83"/>
      <c r="AF178" s="83"/>
      <c r="AG178" s="83"/>
    </row>
    <row r="179" ht="15.75" customHeight="1">
      <c r="A179" s="83"/>
      <c r="B179" s="139"/>
      <c r="C179" s="83"/>
      <c r="D179" s="80"/>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c r="AC179" s="83"/>
      <c r="AD179" s="83"/>
      <c r="AE179" s="83"/>
      <c r="AF179" s="83"/>
      <c r="AG179" s="83"/>
    </row>
    <row r="180" ht="15.75" customHeight="1">
      <c r="A180" s="83"/>
      <c r="B180" s="139"/>
      <c r="C180" s="83"/>
      <c r="D180" s="80"/>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c r="AF180" s="83"/>
      <c r="AG180" s="83"/>
    </row>
    <row r="181" ht="15.75" customHeight="1">
      <c r="A181" s="83"/>
      <c r="B181" s="139"/>
      <c r="C181" s="83"/>
      <c r="D181" s="80"/>
      <c r="E181" s="83"/>
      <c r="F181" s="83"/>
      <c r="G181" s="83"/>
      <c r="H181" s="83"/>
      <c r="I181" s="83"/>
      <c r="J181" s="83"/>
      <c r="K181" s="83"/>
      <c r="L181" s="83"/>
      <c r="M181" s="83"/>
      <c r="N181" s="83"/>
      <c r="O181" s="83"/>
      <c r="P181" s="83"/>
      <c r="Q181" s="83"/>
      <c r="R181" s="83"/>
      <c r="S181" s="83"/>
      <c r="T181" s="83"/>
      <c r="U181" s="83"/>
      <c r="V181" s="83"/>
      <c r="W181" s="83"/>
      <c r="X181" s="83"/>
      <c r="Y181" s="83"/>
      <c r="Z181" s="83"/>
      <c r="AA181" s="83"/>
      <c r="AB181" s="83"/>
      <c r="AC181" s="83"/>
      <c r="AD181" s="83"/>
      <c r="AE181" s="83"/>
      <c r="AF181" s="83"/>
      <c r="AG181" s="83"/>
    </row>
    <row r="182" ht="15.75" customHeight="1">
      <c r="A182" s="83"/>
      <c r="B182" s="139"/>
      <c r="C182" s="83"/>
      <c r="D182" s="80"/>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c r="AF182" s="83"/>
      <c r="AG182" s="83"/>
    </row>
    <row r="183" ht="15.75" customHeight="1">
      <c r="A183" s="83"/>
      <c r="B183" s="139"/>
      <c r="C183" s="83"/>
      <c r="D183" s="80"/>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row>
    <row r="184" ht="15.75" customHeight="1">
      <c r="A184" s="83"/>
      <c r="B184" s="139"/>
      <c r="C184" s="83"/>
      <c r="D184" s="80"/>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c r="AF184" s="83"/>
      <c r="AG184" s="83"/>
    </row>
    <row r="185" ht="15.75" customHeight="1">
      <c r="A185" s="83"/>
      <c r="B185" s="139"/>
      <c r="C185" s="83"/>
      <c r="D185" s="80"/>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row>
    <row r="186" ht="15.75" customHeight="1">
      <c r="A186" s="83"/>
      <c r="B186" s="139"/>
      <c r="C186" s="83"/>
      <c r="D186" s="80"/>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row>
    <row r="187" ht="15.75" customHeight="1">
      <c r="A187" s="83"/>
      <c r="B187" s="139"/>
      <c r="C187" s="83"/>
      <c r="D187" s="80"/>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row>
    <row r="188" ht="15.75" customHeight="1">
      <c r="A188" s="83"/>
      <c r="B188" s="139"/>
      <c r="C188" s="83"/>
      <c r="D188" s="80"/>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row>
    <row r="189" ht="15.75" customHeight="1">
      <c r="A189" s="83"/>
      <c r="B189" s="139"/>
      <c r="C189" s="83"/>
      <c r="D189" s="80"/>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row>
    <row r="190" ht="15.75" customHeight="1">
      <c r="A190" s="83"/>
      <c r="B190" s="139"/>
      <c r="C190" s="83"/>
      <c r="D190" s="80"/>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c r="AF190" s="83"/>
      <c r="AG190" s="83"/>
    </row>
    <row r="191" ht="15.75" customHeight="1">
      <c r="A191" s="83"/>
      <c r="B191" s="139"/>
      <c r="C191" s="83"/>
      <c r="D191" s="80"/>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c r="AF191" s="83"/>
      <c r="AG191" s="83"/>
    </row>
    <row r="192" ht="15.75" customHeight="1">
      <c r="A192" s="83"/>
      <c r="B192" s="139"/>
      <c r="C192" s="83"/>
      <c r="D192" s="80"/>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c r="AF192" s="83"/>
      <c r="AG192" s="83"/>
    </row>
    <row r="193" ht="15.75" customHeight="1">
      <c r="A193" s="83"/>
      <c r="B193" s="139"/>
      <c r="C193" s="83"/>
      <c r="D193" s="80"/>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c r="AC193" s="83"/>
      <c r="AD193" s="83"/>
      <c r="AE193" s="83"/>
      <c r="AF193" s="83"/>
      <c r="AG193" s="83"/>
    </row>
    <row r="194" ht="15.75" customHeight="1">
      <c r="A194" s="83"/>
      <c r="B194" s="139"/>
      <c r="C194" s="83"/>
      <c r="D194" s="80"/>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row>
    <row r="195" ht="15.75" customHeight="1">
      <c r="A195" s="83"/>
      <c r="B195" s="139"/>
      <c r="C195" s="83"/>
      <c r="D195" s="80"/>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c r="AF195" s="83"/>
      <c r="AG195" s="83"/>
    </row>
    <row r="196" ht="15.75" customHeight="1">
      <c r="A196" s="83"/>
      <c r="B196" s="139"/>
      <c r="C196" s="83"/>
      <c r="D196" s="80"/>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row>
    <row r="197" ht="15.75" customHeight="1">
      <c r="A197" s="83"/>
      <c r="B197" s="139"/>
      <c r="C197" s="83"/>
      <c r="D197" s="80"/>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c r="AF197" s="83"/>
      <c r="AG197" s="83"/>
    </row>
    <row r="198" ht="15.75" customHeight="1">
      <c r="A198" s="83"/>
      <c r="B198" s="139"/>
      <c r="C198" s="83"/>
      <c r="D198" s="80"/>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row>
    <row r="199" ht="15.75" customHeight="1">
      <c r="A199" s="83"/>
      <c r="B199" s="139"/>
      <c r="C199" s="83"/>
      <c r="D199" s="80"/>
      <c r="E199" s="83"/>
      <c r="F199" s="83"/>
      <c r="G199" s="83"/>
      <c r="H199" s="83"/>
      <c r="I199" s="83"/>
      <c r="J199" s="83"/>
      <c r="K199" s="83"/>
      <c r="L199" s="83"/>
      <c r="M199" s="83"/>
      <c r="N199" s="83"/>
      <c r="O199" s="83"/>
      <c r="P199" s="83"/>
      <c r="Q199" s="83"/>
      <c r="R199" s="83"/>
      <c r="S199" s="83"/>
      <c r="T199" s="83"/>
      <c r="U199" s="83"/>
      <c r="V199" s="83"/>
      <c r="W199" s="83"/>
      <c r="X199" s="83"/>
      <c r="Y199" s="83"/>
      <c r="Z199" s="83"/>
      <c r="AA199" s="83"/>
      <c r="AB199" s="83"/>
      <c r="AC199" s="83"/>
      <c r="AD199" s="83"/>
      <c r="AE199" s="83"/>
      <c r="AF199" s="83"/>
      <c r="AG199" s="83"/>
    </row>
    <row r="200" ht="15.75" customHeight="1">
      <c r="A200" s="83"/>
      <c r="B200" s="139"/>
      <c r="C200" s="83"/>
      <c r="D200" s="80"/>
      <c r="E200" s="83"/>
      <c r="F200" s="83"/>
      <c r="G200" s="83"/>
      <c r="H200" s="83"/>
      <c r="I200" s="83"/>
      <c r="J200" s="83"/>
      <c r="K200" s="83"/>
      <c r="L200" s="83"/>
      <c r="M200" s="83"/>
      <c r="N200" s="83"/>
      <c r="O200" s="83"/>
      <c r="P200" s="83"/>
      <c r="Q200" s="83"/>
      <c r="R200" s="83"/>
      <c r="S200" s="83"/>
      <c r="T200" s="83"/>
      <c r="U200" s="83"/>
      <c r="V200" s="83"/>
      <c r="W200" s="83"/>
      <c r="X200" s="83"/>
      <c r="Y200" s="83"/>
      <c r="Z200" s="83"/>
      <c r="AA200" s="83"/>
      <c r="AB200" s="83"/>
      <c r="AC200" s="83"/>
      <c r="AD200" s="83"/>
      <c r="AE200" s="83"/>
      <c r="AF200" s="83"/>
      <c r="AG200" s="83"/>
    </row>
    <row r="201" ht="15.75" customHeight="1">
      <c r="A201" s="83"/>
      <c r="B201" s="139"/>
      <c r="C201" s="83"/>
      <c r="D201" s="80"/>
      <c r="E201" s="83"/>
      <c r="F201" s="83"/>
      <c r="G201" s="83"/>
      <c r="H201" s="83"/>
      <c r="I201" s="83"/>
      <c r="J201" s="83"/>
      <c r="K201" s="83"/>
      <c r="L201" s="83"/>
      <c r="M201" s="83"/>
      <c r="N201" s="83"/>
      <c r="O201" s="83"/>
      <c r="P201" s="83"/>
      <c r="Q201" s="83"/>
      <c r="R201" s="83"/>
      <c r="S201" s="83"/>
      <c r="T201" s="83"/>
      <c r="U201" s="83"/>
      <c r="V201" s="83"/>
      <c r="W201" s="83"/>
      <c r="X201" s="83"/>
      <c r="Y201" s="83"/>
      <c r="Z201" s="83"/>
      <c r="AA201" s="83"/>
      <c r="AB201" s="83"/>
      <c r="AC201" s="83"/>
      <c r="AD201" s="83"/>
      <c r="AE201" s="83"/>
      <c r="AF201" s="83"/>
      <c r="AG201" s="83"/>
    </row>
    <row r="202" ht="15.75" customHeight="1">
      <c r="A202" s="83"/>
      <c r="B202" s="139"/>
      <c r="C202" s="83"/>
      <c r="D202" s="80"/>
      <c r="E202" s="83"/>
      <c r="F202" s="83"/>
      <c r="G202" s="83"/>
      <c r="H202" s="83"/>
      <c r="I202" s="83"/>
      <c r="J202" s="83"/>
      <c r="K202" s="83"/>
      <c r="L202" s="83"/>
      <c r="M202" s="83"/>
      <c r="N202" s="83"/>
      <c r="O202" s="83"/>
      <c r="P202" s="83"/>
      <c r="Q202" s="83"/>
      <c r="R202" s="83"/>
      <c r="S202" s="83"/>
      <c r="T202" s="83"/>
      <c r="U202" s="83"/>
      <c r="V202" s="83"/>
      <c r="W202" s="83"/>
      <c r="X202" s="83"/>
      <c r="Y202" s="83"/>
      <c r="Z202" s="83"/>
      <c r="AA202" s="83"/>
      <c r="AB202" s="83"/>
      <c r="AC202" s="83"/>
      <c r="AD202" s="83"/>
      <c r="AE202" s="83"/>
      <c r="AF202" s="83"/>
      <c r="AG202" s="83"/>
    </row>
    <row r="203" ht="15.75" customHeight="1">
      <c r="A203" s="83"/>
      <c r="B203" s="139"/>
      <c r="C203" s="83"/>
      <c r="D203" s="80"/>
      <c r="E203" s="83"/>
      <c r="F203" s="83"/>
      <c r="G203" s="83"/>
      <c r="H203" s="83"/>
      <c r="I203" s="83"/>
      <c r="J203" s="83"/>
      <c r="K203" s="83"/>
      <c r="L203" s="83"/>
      <c r="M203" s="83"/>
      <c r="N203" s="83"/>
      <c r="O203" s="83"/>
      <c r="P203" s="83"/>
      <c r="Q203" s="83"/>
      <c r="R203" s="83"/>
      <c r="S203" s="83"/>
      <c r="T203" s="83"/>
      <c r="U203" s="83"/>
      <c r="V203" s="83"/>
      <c r="W203" s="83"/>
      <c r="X203" s="83"/>
      <c r="Y203" s="83"/>
      <c r="Z203" s="83"/>
      <c r="AA203" s="83"/>
      <c r="AB203" s="83"/>
      <c r="AC203" s="83"/>
      <c r="AD203" s="83"/>
      <c r="AE203" s="83"/>
      <c r="AF203" s="83"/>
      <c r="AG203" s="83"/>
    </row>
    <row r="204" ht="15.75" customHeight="1">
      <c r="A204" s="83"/>
      <c r="B204" s="139"/>
      <c r="C204" s="83"/>
      <c r="D204" s="80"/>
      <c r="E204" s="83"/>
      <c r="F204" s="83"/>
      <c r="G204" s="83"/>
      <c r="H204" s="83"/>
      <c r="I204" s="83"/>
      <c r="J204" s="83"/>
      <c r="K204" s="83"/>
      <c r="L204" s="83"/>
      <c r="M204" s="83"/>
      <c r="N204" s="83"/>
      <c r="O204" s="83"/>
      <c r="P204" s="83"/>
      <c r="Q204" s="83"/>
      <c r="R204" s="83"/>
      <c r="S204" s="83"/>
      <c r="T204" s="83"/>
      <c r="U204" s="83"/>
      <c r="V204" s="83"/>
      <c r="W204" s="83"/>
      <c r="X204" s="83"/>
      <c r="Y204" s="83"/>
      <c r="Z204" s="83"/>
      <c r="AA204" s="83"/>
      <c r="AB204" s="83"/>
      <c r="AC204" s="83"/>
      <c r="AD204" s="83"/>
      <c r="AE204" s="83"/>
      <c r="AF204" s="83"/>
      <c r="AG204" s="83"/>
    </row>
    <row r="205" ht="15.75" customHeight="1">
      <c r="A205" s="83"/>
      <c r="B205" s="139"/>
      <c r="C205" s="83"/>
      <c r="D205" s="80"/>
      <c r="E205" s="83"/>
      <c r="F205" s="83"/>
      <c r="G205" s="83"/>
      <c r="H205" s="83"/>
      <c r="I205" s="83"/>
      <c r="J205" s="83"/>
      <c r="K205" s="83"/>
      <c r="L205" s="83"/>
      <c r="M205" s="83"/>
      <c r="N205" s="83"/>
      <c r="O205" s="83"/>
      <c r="P205" s="83"/>
      <c r="Q205" s="83"/>
      <c r="R205" s="83"/>
      <c r="S205" s="83"/>
      <c r="T205" s="83"/>
      <c r="U205" s="83"/>
      <c r="V205" s="83"/>
      <c r="W205" s="83"/>
      <c r="X205" s="83"/>
      <c r="Y205" s="83"/>
      <c r="Z205" s="83"/>
      <c r="AA205" s="83"/>
      <c r="AB205" s="83"/>
      <c r="AC205" s="83"/>
      <c r="AD205" s="83"/>
      <c r="AE205" s="83"/>
      <c r="AF205" s="83"/>
      <c r="AG205" s="83"/>
    </row>
    <row r="206" ht="15.75" customHeight="1">
      <c r="A206" s="83"/>
      <c r="B206" s="139"/>
      <c r="C206" s="83"/>
      <c r="D206" s="80"/>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c r="AF206" s="83"/>
      <c r="AG206" s="83"/>
    </row>
    <row r="207" ht="15.75" customHeight="1">
      <c r="A207" s="83"/>
      <c r="B207" s="139"/>
      <c r="C207" s="83"/>
      <c r="D207" s="80"/>
      <c r="E207" s="83"/>
      <c r="F207" s="83"/>
      <c r="G207" s="83"/>
      <c r="H207" s="83"/>
      <c r="I207" s="83"/>
      <c r="J207" s="83"/>
      <c r="K207" s="83"/>
      <c r="L207" s="83"/>
      <c r="M207" s="83"/>
      <c r="N207" s="83"/>
      <c r="O207" s="83"/>
      <c r="P207" s="83"/>
      <c r="Q207" s="83"/>
      <c r="R207" s="83"/>
      <c r="S207" s="83"/>
      <c r="T207" s="83"/>
      <c r="U207" s="83"/>
      <c r="V207" s="83"/>
      <c r="W207" s="83"/>
      <c r="X207" s="83"/>
      <c r="Y207" s="83"/>
      <c r="Z207" s="83"/>
      <c r="AA207" s="83"/>
      <c r="AB207" s="83"/>
      <c r="AC207" s="83"/>
      <c r="AD207" s="83"/>
      <c r="AE207" s="83"/>
      <c r="AF207" s="83"/>
      <c r="AG207" s="83"/>
    </row>
    <row r="208" ht="15.75" customHeight="1">
      <c r="A208" s="83"/>
      <c r="B208" s="139"/>
      <c r="C208" s="83"/>
      <c r="D208" s="80"/>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row>
    <row r="209" ht="15.75" customHeight="1">
      <c r="A209" s="83"/>
      <c r="B209" s="139"/>
      <c r="C209" s="83"/>
      <c r="D209" s="80"/>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row>
    <row r="210" ht="15.75" customHeight="1">
      <c r="A210" s="83"/>
      <c r="B210" s="139"/>
      <c r="C210" s="83"/>
      <c r="D210" s="80"/>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row>
    <row r="211" ht="15.75" customHeight="1">
      <c r="A211" s="83"/>
      <c r="B211" s="139"/>
      <c r="C211" s="83"/>
      <c r="D211" s="80"/>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c r="AF211" s="83"/>
      <c r="AG211" s="83"/>
    </row>
    <row r="212" ht="15.75" customHeight="1">
      <c r="A212" s="83"/>
      <c r="B212" s="139"/>
      <c r="C212" s="83"/>
      <c r="D212" s="80"/>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c r="AF212" s="83"/>
      <c r="AG212" s="83"/>
    </row>
    <row r="213" ht="15.75" customHeight="1">
      <c r="A213" s="83"/>
      <c r="B213" s="139"/>
      <c r="C213" s="83"/>
      <c r="D213" s="80"/>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c r="AC213" s="83"/>
      <c r="AD213" s="83"/>
      <c r="AE213" s="83"/>
      <c r="AF213" s="83"/>
      <c r="AG213" s="83"/>
    </row>
    <row r="214" ht="15.75" customHeight="1">
      <c r="A214" s="83"/>
      <c r="B214" s="139"/>
      <c r="C214" s="83"/>
      <c r="D214" s="80"/>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c r="AF214" s="83"/>
      <c r="AG214" s="83"/>
    </row>
    <row r="215" ht="15.75" customHeight="1">
      <c r="A215" s="83"/>
      <c r="B215" s="139"/>
      <c r="C215" s="83"/>
      <c r="D215" s="80"/>
      <c r="E215" s="83"/>
      <c r="F215" s="83"/>
      <c r="G215" s="83"/>
      <c r="H215" s="83"/>
      <c r="I215" s="83"/>
      <c r="J215" s="83"/>
      <c r="K215" s="83"/>
      <c r="L215" s="83"/>
      <c r="M215" s="83"/>
      <c r="N215" s="83"/>
      <c r="O215" s="83"/>
      <c r="P215" s="83"/>
      <c r="Q215" s="83"/>
      <c r="R215" s="83"/>
      <c r="S215" s="83"/>
      <c r="T215" s="83"/>
      <c r="U215" s="83"/>
      <c r="V215" s="83"/>
      <c r="W215" s="83"/>
      <c r="X215" s="83"/>
      <c r="Y215" s="83"/>
      <c r="Z215" s="83"/>
      <c r="AA215" s="83"/>
      <c r="AB215" s="83"/>
      <c r="AC215" s="83"/>
      <c r="AD215" s="83"/>
      <c r="AE215" s="83"/>
      <c r="AF215" s="83"/>
      <c r="AG215" s="83"/>
    </row>
    <row r="216" ht="15.75" customHeight="1">
      <c r="A216" s="83"/>
      <c r="B216" s="139"/>
      <c r="C216" s="83"/>
      <c r="D216" s="80"/>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c r="AF216" s="83"/>
      <c r="AG216" s="83"/>
    </row>
    <row r="217" ht="15.75" customHeight="1">
      <c r="A217" s="83"/>
      <c r="B217" s="139"/>
      <c r="C217" s="83"/>
      <c r="D217" s="80"/>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c r="AF217" s="83"/>
      <c r="AG217" s="83"/>
    </row>
    <row r="218" ht="15.75" customHeight="1">
      <c r="A218" s="83"/>
      <c r="B218" s="139"/>
      <c r="C218" s="83"/>
      <c r="D218" s="80"/>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c r="AF218" s="83"/>
      <c r="AG218" s="83"/>
    </row>
    <row r="219" ht="15.75" customHeight="1">
      <c r="A219" s="83"/>
      <c r="B219" s="139"/>
      <c r="C219" s="83"/>
      <c r="D219" s="80"/>
      <c r="E219" s="83"/>
      <c r="F219" s="83"/>
      <c r="G219" s="83"/>
      <c r="H219" s="83"/>
      <c r="I219" s="83"/>
      <c r="J219" s="83"/>
      <c r="K219" s="83"/>
      <c r="L219" s="83"/>
      <c r="M219" s="83"/>
      <c r="N219" s="83"/>
      <c r="O219" s="83"/>
      <c r="P219" s="83"/>
      <c r="Q219" s="83"/>
      <c r="R219" s="83"/>
      <c r="S219" s="83"/>
      <c r="T219" s="83"/>
      <c r="U219" s="83"/>
      <c r="V219" s="83"/>
      <c r="W219" s="83"/>
      <c r="X219" s="83"/>
      <c r="Y219" s="83"/>
      <c r="Z219" s="83"/>
      <c r="AA219" s="83"/>
      <c r="AB219" s="83"/>
      <c r="AC219" s="83"/>
      <c r="AD219" s="83"/>
      <c r="AE219" s="83"/>
      <c r="AF219" s="83"/>
      <c r="AG219" s="83"/>
    </row>
    <row r="220" ht="15.75" customHeight="1">
      <c r="A220" s="83"/>
      <c r="B220" s="139"/>
      <c r="C220" s="83"/>
      <c r="D220" s="80"/>
      <c r="E220" s="83"/>
      <c r="F220" s="83"/>
      <c r="G220" s="83"/>
      <c r="H220" s="83"/>
      <c r="I220" s="83"/>
      <c r="J220" s="83"/>
      <c r="K220" s="83"/>
      <c r="L220" s="83"/>
      <c r="M220" s="83"/>
      <c r="N220" s="83"/>
      <c r="O220" s="83"/>
      <c r="P220" s="83"/>
      <c r="Q220" s="83"/>
      <c r="R220" s="83"/>
      <c r="S220" s="83"/>
      <c r="T220" s="83"/>
      <c r="U220" s="83"/>
      <c r="V220" s="83"/>
      <c r="W220" s="83"/>
      <c r="X220" s="83"/>
      <c r="Y220" s="83"/>
      <c r="Z220" s="83"/>
      <c r="AA220" s="83"/>
      <c r="AB220" s="83"/>
      <c r="AC220" s="83"/>
      <c r="AD220" s="83"/>
      <c r="AE220" s="83"/>
      <c r="AF220" s="83"/>
      <c r="AG220" s="83"/>
    </row>
    <row r="221" ht="15.75" customHeight="1">
      <c r="A221" s="83"/>
      <c r="B221" s="139"/>
      <c r="C221" s="83"/>
      <c r="D221" s="80"/>
      <c r="E221" s="83"/>
      <c r="F221" s="83"/>
      <c r="G221" s="83"/>
      <c r="H221" s="83"/>
      <c r="I221" s="83"/>
      <c r="J221" s="83"/>
      <c r="K221" s="83"/>
      <c r="L221" s="83"/>
      <c r="M221" s="83"/>
      <c r="N221" s="83"/>
      <c r="O221" s="83"/>
      <c r="P221" s="83"/>
      <c r="Q221" s="83"/>
      <c r="R221" s="83"/>
      <c r="S221" s="83"/>
      <c r="T221" s="83"/>
      <c r="U221" s="83"/>
      <c r="V221" s="83"/>
      <c r="W221" s="83"/>
      <c r="X221" s="83"/>
      <c r="Y221" s="83"/>
      <c r="Z221" s="83"/>
      <c r="AA221" s="83"/>
      <c r="AB221" s="83"/>
      <c r="AC221" s="83"/>
      <c r="AD221" s="83"/>
      <c r="AE221" s="83"/>
      <c r="AF221" s="83"/>
      <c r="AG221" s="83"/>
    </row>
    <row r="222" ht="15.75" customHeight="1">
      <c r="A222" s="83"/>
      <c r="B222" s="139"/>
      <c r="C222" s="83"/>
      <c r="D222" s="80"/>
      <c r="E222" s="83"/>
      <c r="F222" s="83"/>
      <c r="G222" s="83"/>
      <c r="H222" s="83"/>
      <c r="I222" s="83"/>
      <c r="J222" s="83"/>
      <c r="K222" s="83"/>
      <c r="L222" s="83"/>
      <c r="M222" s="83"/>
      <c r="N222" s="83"/>
      <c r="O222" s="83"/>
      <c r="P222" s="83"/>
      <c r="Q222" s="83"/>
      <c r="R222" s="83"/>
      <c r="S222" s="83"/>
      <c r="T222" s="83"/>
      <c r="U222" s="83"/>
      <c r="V222" s="83"/>
      <c r="W222" s="83"/>
      <c r="X222" s="83"/>
      <c r="Y222" s="83"/>
      <c r="Z222" s="83"/>
      <c r="AA222" s="83"/>
      <c r="AB222" s="83"/>
      <c r="AC222" s="83"/>
      <c r="AD222" s="83"/>
      <c r="AE222" s="83"/>
      <c r="AF222" s="83"/>
      <c r="AG222" s="83"/>
    </row>
    <row r="223" ht="15.75" customHeight="1">
      <c r="A223" s="83"/>
      <c r="B223" s="139"/>
      <c r="C223" s="83"/>
      <c r="D223" s="80"/>
      <c r="E223" s="83"/>
      <c r="F223" s="83"/>
      <c r="G223" s="83"/>
      <c r="H223" s="83"/>
      <c r="I223" s="83"/>
      <c r="J223" s="83"/>
      <c r="K223" s="83"/>
      <c r="L223" s="83"/>
      <c r="M223" s="83"/>
      <c r="N223" s="83"/>
      <c r="O223" s="83"/>
      <c r="P223" s="83"/>
      <c r="Q223" s="83"/>
      <c r="R223" s="83"/>
      <c r="S223" s="83"/>
      <c r="T223" s="83"/>
      <c r="U223" s="83"/>
      <c r="V223" s="83"/>
      <c r="W223" s="83"/>
      <c r="X223" s="83"/>
      <c r="Y223" s="83"/>
      <c r="Z223" s="83"/>
      <c r="AA223" s="83"/>
      <c r="AB223" s="83"/>
      <c r="AC223" s="83"/>
      <c r="AD223" s="83"/>
      <c r="AE223" s="83"/>
      <c r="AF223" s="83"/>
      <c r="AG223" s="83"/>
    </row>
    <row r="224" ht="15.75" customHeight="1">
      <c r="A224" s="83"/>
      <c r="B224" s="139"/>
      <c r="C224" s="83"/>
      <c r="D224" s="80"/>
      <c r="E224" s="83"/>
      <c r="F224" s="83"/>
      <c r="G224" s="83"/>
      <c r="H224" s="83"/>
      <c r="I224" s="83"/>
      <c r="J224" s="83"/>
      <c r="K224" s="83"/>
      <c r="L224" s="83"/>
      <c r="M224" s="83"/>
      <c r="N224" s="83"/>
      <c r="O224" s="83"/>
      <c r="P224" s="83"/>
      <c r="Q224" s="83"/>
      <c r="R224" s="83"/>
      <c r="S224" s="83"/>
      <c r="T224" s="83"/>
      <c r="U224" s="83"/>
      <c r="V224" s="83"/>
      <c r="W224" s="83"/>
      <c r="X224" s="83"/>
      <c r="Y224" s="83"/>
      <c r="Z224" s="83"/>
      <c r="AA224" s="83"/>
      <c r="AB224" s="83"/>
      <c r="AC224" s="83"/>
      <c r="AD224" s="83"/>
      <c r="AE224" s="83"/>
      <c r="AF224" s="83"/>
      <c r="AG224" s="83"/>
    </row>
    <row r="225" ht="15.75" customHeight="1">
      <c r="A225" s="83"/>
      <c r="B225" s="139"/>
      <c r="C225" s="83"/>
      <c r="D225" s="80"/>
      <c r="E225" s="83"/>
      <c r="F225" s="83"/>
      <c r="G225" s="83"/>
      <c r="H225" s="83"/>
      <c r="I225" s="83"/>
      <c r="J225" s="83"/>
      <c r="K225" s="83"/>
      <c r="L225" s="83"/>
      <c r="M225" s="83"/>
      <c r="N225" s="83"/>
      <c r="O225" s="83"/>
      <c r="P225" s="83"/>
      <c r="Q225" s="83"/>
      <c r="R225" s="83"/>
      <c r="S225" s="83"/>
      <c r="T225" s="83"/>
      <c r="U225" s="83"/>
      <c r="V225" s="83"/>
      <c r="W225" s="83"/>
      <c r="X225" s="83"/>
      <c r="Y225" s="83"/>
      <c r="Z225" s="83"/>
      <c r="AA225" s="83"/>
      <c r="AB225" s="83"/>
      <c r="AC225" s="83"/>
      <c r="AD225" s="83"/>
      <c r="AE225" s="83"/>
      <c r="AF225" s="83"/>
      <c r="AG225" s="83"/>
    </row>
    <row r="226" ht="15.75" customHeight="1">
      <c r="A226" s="83"/>
      <c r="B226" s="139"/>
      <c r="C226" s="83"/>
      <c r="D226" s="80"/>
      <c r="E226" s="83"/>
      <c r="F226" s="83"/>
      <c r="G226" s="83"/>
      <c r="H226" s="83"/>
      <c r="I226" s="83"/>
      <c r="J226" s="83"/>
      <c r="K226" s="83"/>
      <c r="L226" s="83"/>
      <c r="M226" s="83"/>
      <c r="N226" s="83"/>
      <c r="O226" s="83"/>
      <c r="P226" s="83"/>
      <c r="Q226" s="83"/>
      <c r="R226" s="83"/>
      <c r="S226" s="83"/>
      <c r="T226" s="83"/>
      <c r="U226" s="83"/>
      <c r="V226" s="83"/>
      <c r="W226" s="83"/>
      <c r="X226" s="83"/>
      <c r="Y226" s="83"/>
      <c r="Z226" s="83"/>
      <c r="AA226" s="83"/>
      <c r="AB226" s="83"/>
      <c r="AC226" s="83"/>
      <c r="AD226" s="83"/>
      <c r="AE226" s="83"/>
      <c r="AF226" s="83"/>
      <c r="AG226" s="83"/>
    </row>
    <row r="227" ht="15.75" customHeight="1">
      <c r="A227" s="83"/>
      <c r="B227" s="139"/>
      <c r="C227" s="83"/>
      <c r="D227" s="80"/>
      <c r="E227" s="83"/>
      <c r="F227" s="83"/>
      <c r="G227" s="83"/>
      <c r="H227" s="83"/>
      <c r="I227" s="83"/>
      <c r="J227" s="83"/>
      <c r="K227" s="83"/>
      <c r="L227" s="83"/>
      <c r="M227" s="83"/>
      <c r="N227" s="83"/>
      <c r="O227" s="83"/>
      <c r="P227" s="83"/>
      <c r="Q227" s="83"/>
      <c r="R227" s="83"/>
      <c r="S227" s="83"/>
      <c r="T227" s="83"/>
      <c r="U227" s="83"/>
      <c r="V227" s="83"/>
      <c r="W227" s="83"/>
      <c r="X227" s="83"/>
      <c r="Y227" s="83"/>
      <c r="Z227" s="83"/>
      <c r="AA227" s="83"/>
      <c r="AB227" s="83"/>
      <c r="AC227" s="83"/>
      <c r="AD227" s="83"/>
      <c r="AE227" s="83"/>
      <c r="AF227" s="83"/>
      <c r="AG227" s="83"/>
    </row>
    <row r="228" ht="15.75" customHeight="1">
      <c r="A228" s="83"/>
      <c r="B228" s="139"/>
      <c r="C228" s="83"/>
      <c r="D228" s="80"/>
      <c r="E228" s="83"/>
      <c r="F228" s="83"/>
      <c r="G228" s="83"/>
      <c r="H228" s="83"/>
      <c r="I228" s="83"/>
      <c r="J228" s="83"/>
      <c r="K228" s="83"/>
      <c r="L228" s="83"/>
      <c r="M228" s="83"/>
      <c r="N228" s="83"/>
      <c r="O228" s="83"/>
      <c r="P228" s="83"/>
      <c r="Q228" s="83"/>
      <c r="R228" s="83"/>
      <c r="S228" s="83"/>
      <c r="T228" s="83"/>
      <c r="U228" s="83"/>
      <c r="V228" s="83"/>
      <c r="W228" s="83"/>
      <c r="X228" s="83"/>
      <c r="Y228" s="83"/>
      <c r="Z228" s="83"/>
      <c r="AA228" s="83"/>
      <c r="AB228" s="83"/>
      <c r="AC228" s="83"/>
      <c r="AD228" s="83"/>
      <c r="AE228" s="83"/>
      <c r="AF228" s="83"/>
      <c r="AG228" s="83"/>
    </row>
    <row r="229" ht="15.75" customHeight="1">
      <c r="A229" s="83"/>
      <c r="B229" s="139"/>
      <c r="C229" s="83"/>
      <c r="D229" s="80"/>
      <c r="E229" s="83"/>
      <c r="F229" s="83"/>
      <c r="G229" s="83"/>
      <c r="H229" s="83"/>
      <c r="I229" s="83"/>
      <c r="J229" s="83"/>
      <c r="K229" s="83"/>
      <c r="L229" s="83"/>
      <c r="M229" s="83"/>
      <c r="N229" s="83"/>
      <c r="O229" s="83"/>
      <c r="P229" s="83"/>
      <c r="Q229" s="83"/>
      <c r="R229" s="83"/>
      <c r="S229" s="83"/>
      <c r="T229" s="83"/>
      <c r="U229" s="83"/>
      <c r="V229" s="83"/>
      <c r="W229" s="83"/>
      <c r="X229" s="83"/>
      <c r="Y229" s="83"/>
      <c r="Z229" s="83"/>
      <c r="AA229" s="83"/>
      <c r="AB229" s="83"/>
      <c r="AC229" s="83"/>
      <c r="AD229" s="83"/>
      <c r="AE229" s="83"/>
      <c r="AF229" s="83"/>
      <c r="AG229" s="83"/>
    </row>
    <row r="230" ht="15.75" customHeight="1">
      <c r="A230" s="83"/>
      <c r="B230" s="139"/>
      <c r="C230" s="83"/>
      <c r="D230" s="80"/>
      <c r="E230" s="83"/>
      <c r="F230" s="83"/>
      <c r="G230" s="83"/>
      <c r="H230" s="83"/>
      <c r="I230" s="83"/>
      <c r="J230" s="83"/>
      <c r="K230" s="83"/>
      <c r="L230" s="83"/>
      <c r="M230" s="83"/>
      <c r="N230" s="83"/>
      <c r="O230" s="83"/>
      <c r="P230" s="83"/>
      <c r="Q230" s="83"/>
      <c r="R230" s="83"/>
      <c r="S230" s="83"/>
      <c r="T230" s="83"/>
      <c r="U230" s="83"/>
      <c r="V230" s="83"/>
      <c r="W230" s="83"/>
      <c r="X230" s="83"/>
      <c r="Y230" s="83"/>
      <c r="Z230" s="83"/>
      <c r="AA230" s="83"/>
      <c r="AB230" s="83"/>
      <c r="AC230" s="83"/>
      <c r="AD230" s="83"/>
      <c r="AE230" s="83"/>
      <c r="AF230" s="83"/>
      <c r="AG230" s="83"/>
    </row>
    <row r="231" ht="15.75" customHeight="1">
      <c r="A231" s="83"/>
      <c r="B231" s="139"/>
      <c r="C231" s="83"/>
      <c r="D231" s="80"/>
      <c r="E231" s="83"/>
      <c r="F231" s="83"/>
      <c r="G231" s="83"/>
      <c r="H231" s="83"/>
      <c r="I231" s="83"/>
      <c r="J231" s="83"/>
      <c r="K231" s="83"/>
      <c r="L231" s="83"/>
      <c r="M231" s="83"/>
      <c r="N231" s="83"/>
      <c r="O231" s="83"/>
      <c r="P231" s="83"/>
      <c r="Q231" s="83"/>
      <c r="R231" s="83"/>
      <c r="S231" s="83"/>
      <c r="T231" s="83"/>
      <c r="U231" s="83"/>
      <c r="V231" s="83"/>
      <c r="W231" s="83"/>
      <c r="X231" s="83"/>
      <c r="Y231" s="83"/>
      <c r="Z231" s="83"/>
      <c r="AA231" s="83"/>
      <c r="AB231" s="83"/>
      <c r="AC231" s="83"/>
      <c r="AD231" s="83"/>
      <c r="AE231" s="83"/>
      <c r="AF231" s="83"/>
      <c r="AG231" s="83"/>
    </row>
    <row r="232" ht="15.75" customHeight="1">
      <c r="A232" s="83"/>
      <c r="B232" s="139"/>
      <c r="C232" s="83"/>
      <c r="D232" s="80"/>
      <c r="E232" s="83"/>
      <c r="F232" s="83"/>
      <c r="G232" s="83"/>
      <c r="H232" s="83"/>
      <c r="I232" s="83"/>
      <c r="J232" s="83"/>
      <c r="K232" s="83"/>
      <c r="L232" s="83"/>
      <c r="M232" s="83"/>
      <c r="N232" s="83"/>
      <c r="O232" s="83"/>
      <c r="P232" s="83"/>
      <c r="Q232" s="83"/>
      <c r="R232" s="83"/>
      <c r="S232" s="83"/>
      <c r="T232" s="83"/>
      <c r="U232" s="83"/>
      <c r="V232" s="83"/>
      <c r="W232" s="83"/>
      <c r="X232" s="83"/>
      <c r="Y232" s="83"/>
      <c r="Z232" s="83"/>
      <c r="AA232" s="83"/>
      <c r="AB232" s="83"/>
      <c r="AC232" s="83"/>
      <c r="AD232" s="83"/>
      <c r="AE232" s="83"/>
      <c r="AF232" s="83"/>
      <c r="AG232" s="83"/>
    </row>
    <row r="233" ht="15.75" customHeight="1">
      <c r="A233" s="83"/>
      <c r="B233" s="139"/>
      <c r="C233" s="83"/>
      <c r="D233" s="80"/>
      <c r="E233" s="83"/>
      <c r="F233" s="83"/>
      <c r="G233" s="83"/>
      <c r="H233" s="83"/>
      <c r="I233" s="83"/>
      <c r="J233" s="83"/>
      <c r="K233" s="83"/>
      <c r="L233" s="83"/>
      <c r="M233" s="83"/>
      <c r="N233" s="83"/>
      <c r="O233" s="83"/>
      <c r="P233" s="83"/>
      <c r="Q233" s="83"/>
      <c r="R233" s="83"/>
      <c r="S233" s="83"/>
      <c r="T233" s="83"/>
      <c r="U233" s="83"/>
      <c r="V233" s="83"/>
      <c r="W233" s="83"/>
      <c r="X233" s="83"/>
      <c r="Y233" s="83"/>
      <c r="Z233" s="83"/>
      <c r="AA233" s="83"/>
      <c r="AB233" s="83"/>
      <c r="AC233" s="83"/>
      <c r="AD233" s="83"/>
      <c r="AE233" s="83"/>
      <c r="AF233" s="83"/>
      <c r="AG233" s="83"/>
    </row>
    <row r="234" ht="15.75" customHeight="1">
      <c r="A234" s="83"/>
      <c r="B234" s="139"/>
      <c r="C234" s="83"/>
      <c r="D234" s="80"/>
      <c r="E234" s="83"/>
      <c r="F234" s="83"/>
      <c r="G234" s="83"/>
      <c r="H234" s="83"/>
      <c r="I234" s="83"/>
      <c r="J234" s="83"/>
      <c r="K234" s="83"/>
      <c r="L234" s="83"/>
      <c r="M234" s="83"/>
      <c r="N234" s="83"/>
      <c r="O234" s="83"/>
      <c r="P234" s="83"/>
      <c r="Q234" s="83"/>
      <c r="R234" s="83"/>
      <c r="S234" s="83"/>
      <c r="T234" s="83"/>
      <c r="U234" s="83"/>
      <c r="V234" s="83"/>
      <c r="W234" s="83"/>
      <c r="X234" s="83"/>
      <c r="Y234" s="83"/>
      <c r="Z234" s="83"/>
      <c r="AA234" s="83"/>
      <c r="AB234" s="83"/>
      <c r="AC234" s="83"/>
      <c r="AD234" s="83"/>
      <c r="AE234" s="83"/>
      <c r="AF234" s="83"/>
      <c r="AG234" s="83"/>
    </row>
    <row r="235" ht="15.75" customHeight="1">
      <c r="A235" s="83"/>
      <c r="B235" s="139"/>
      <c r="C235" s="83"/>
      <c r="D235" s="80"/>
      <c r="E235" s="83"/>
      <c r="F235" s="83"/>
      <c r="G235" s="83"/>
      <c r="H235" s="83"/>
      <c r="I235" s="83"/>
      <c r="J235" s="83"/>
      <c r="K235" s="83"/>
      <c r="L235" s="83"/>
      <c r="M235" s="83"/>
      <c r="N235" s="83"/>
      <c r="O235" s="83"/>
      <c r="P235" s="83"/>
      <c r="Q235" s="83"/>
      <c r="R235" s="83"/>
      <c r="S235" s="83"/>
      <c r="T235" s="83"/>
      <c r="U235" s="83"/>
      <c r="V235" s="83"/>
      <c r="W235" s="83"/>
      <c r="X235" s="83"/>
      <c r="Y235" s="83"/>
      <c r="Z235" s="83"/>
      <c r="AA235" s="83"/>
      <c r="AB235" s="83"/>
      <c r="AC235" s="83"/>
      <c r="AD235" s="83"/>
      <c r="AE235" s="83"/>
      <c r="AF235" s="83"/>
      <c r="AG235" s="83"/>
    </row>
    <row r="236" ht="15.75" customHeight="1">
      <c r="A236" s="83"/>
      <c r="B236" s="139"/>
      <c r="C236" s="83"/>
      <c r="D236" s="80"/>
      <c r="E236" s="83"/>
      <c r="F236" s="83"/>
      <c r="G236" s="83"/>
      <c r="H236" s="83"/>
      <c r="I236" s="83"/>
      <c r="J236" s="83"/>
      <c r="K236" s="83"/>
      <c r="L236" s="83"/>
      <c r="M236" s="83"/>
      <c r="N236" s="83"/>
      <c r="O236" s="83"/>
      <c r="P236" s="83"/>
      <c r="Q236" s="83"/>
      <c r="R236" s="83"/>
      <c r="S236" s="83"/>
      <c r="T236" s="83"/>
      <c r="U236" s="83"/>
      <c r="V236" s="83"/>
      <c r="W236" s="83"/>
      <c r="X236" s="83"/>
      <c r="Y236" s="83"/>
      <c r="Z236" s="83"/>
      <c r="AA236" s="83"/>
      <c r="AB236" s="83"/>
      <c r="AC236" s="83"/>
      <c r="AD236" s="83"/>
      <c r="AE236" s="83"/>
      <c r="AF236" s="83"/>
      <c r="AG236" s="83"/>
    </row>
    <row r="237" ht="15.75" customHeight="1">
      <c r="A237" s="83"/>
      <c r="B237" s="139"/>
      <c r="C237" s="83"/>
      <c r="D237" s="80"/>
      <c r="E237" s="83"/>
      <c r="F237" s="83"/>
      <c r="G237" s="83"/>
      <c r="H237" s="83"/>
      <c r="I237" s="83"/>
      <c r="J237" s="83"/>
      <c r="K237" s="83"/>
      <c r="L237" s="83"/>
      <c r="M237" s="83"/>
      <c r="N237" s="83"/>
      <c r="O237" s="83"/>
      <c r="P237" s="83"/>
      <c r="Q237" s="83"/>
      <c r="R237" s="83"/>
      <c r="S237" s="83"/>
      <c r="T237" s="83"/>
      <c r="U237" s="83"/>
      <c r="V237" s="83"/>
      <c r="W237" s="83"/>
      <c r="X237" s="83"/>
      <c r="Y237" s="83"/>
      <c r="Z237" s="83"/>
      <c r="AA237" s="83"/>
      <c r="AB237" s="83"/>
      <c r="AC237" s="83"/>
      <c r="AD237" s="83"/>
      <c r="AE237" s="83"/>
      <c r="AF237" s="83"/>
      <c r="AG237" s="83"/>
    </row>
    <row r="238" ht="15.75" customHeight="1">
      <c r="A238" s="83"/>
      <c r="B238" s="139"/>
      <c r="C238" s="83"/>
      <c r="D238" s="80"/>
      <c r="E238" s="83"/>
      <c r="F238" s="83"/>
      <c r="G238" s="83"/>
      <c r="H238" s="83"/>
      <c r="I238" s="83"/>
      <c r="J238" s="83"/>
      <c r="K238" s="83"/>
      <c r="L238" s="83"/>
      <c r="M238" s="83"/>
      <c r="N238" s="83"/>
      <c r="O238" s="83"/>
      <c r="P238" s="83"/>
      <c r="Q238" s="83"/>
      <c r="R238" s="83"/>
      <c r="S238" s="83"/>
      <c r="T238" s="83"/>
      <c r="U238" s="83"/>
      <c r="V238" s="83"/>
      <c r="W238" s="83"/>
      <c r="X238" s="83"/>
      <c r="Y238" s="83"/>
      <c r="Z238" s="83"/>
      <c r="AA238" s="83"/>
      <c r="AB238" s="83"/>
      <c r="AC238" s="83"/>
      <c r="AD238" s="83"/>
      <c r="AE238" s="83"/>
      <c r="AF238" s="83"/>
      <c r="AG238" s="83"/>
    </row>
    <row r="239" ht="15.75" customHeight="1">
      <c r="A239" s="83"/>
      <c r="B239" s="139"/>
      <c r="C239" s="83"/>
      <c r="D239" s="80"/>
      <c r="E239" s="83"/>
      <c r="F239" s="83"/>
      <c r="G239" s="83"/>
      <c r="H239" s="83"/>
      <c r="I239" s="83"/>
      <c r="J239" s="83"/>
      <c r="K239" s="83"/>
      <c r="L239" s="83"/>
      <c r="M239" s="83"/>
      <c r="N239" s="83"/>
      <c r="O239" s="83"/>
      <c r="P239" s="83"/>
      <c r="Q239" s="83"/>
      <c r="R239" s="83"/>
      <c r="S239" s="83"/>
      <c r="T239" s="83"/>
      <c r="U239" s="83"/>
      <c r="V239" s="83"/>
      <c r="W239" s="83"/>
      <c r="X239" s="83"/>
      <c r="Y239" s="83"/>
      <c r="Z239" s="83"/>
      <c r="AA239" s="83"/>
      <c r="AB239" s="83"/>
      <c r="AC239" s="83"/>
      <c r="AD239" s="83"/>
      <c r="AE239" s="83"/>
      <c r="AF239" s="83"/>
      <c r="AG239" s="83"/>
    </row>
    <row r="240" ht="15.75" customHeight="1">
      <c r="A240" s="83"/>
      <c r="B240" s="139"/>
      <c r="C240" s="83"/>
      <c r="D240" s="80"/>
      <c r="E240" s="83"/>
      <c r="F240" s="83"/>
      <c r="G240" s="83"/>
      <c r="H240" s="83"/>
      <c r="I240" s="83"/>
      <c r="J240" s="83"/>
      <c r="K240" s="83"/>
      <c r="L240" s="83"/>
      <c r="M240" s="83"/>
      <c r="N240" s="83"/>
      <c r="O240" s="83"/>
      <c r="P240" s="83"/>
      <c r="Q240" s="83"/>
      <c r="R240" s="83"/>
      <c r="S240" s="83"/>
      <c r="T240" s="83"/>
      <c r="U240" s="83"/>
      <c r="V240" s="83"/>
      <c r="W240" s="83"/>
      <c r="X240" s="83"/>
      <c r="Y240" s="83"/>
      <c r="Z240" s="83"/>
      <c r="AA240" s="83"/>
      <c r="AB240" s="83"/>
      <c r="AC240" s="83"/>
      <c r="AD240" s="83"/>
      <c r="AE240" s="83"/>
      <c r="AF240" s="83"/>
      <c r="AG240" s="83"/>
    </row>
    <row r="241" ht="15.75" customHeight="1">
      <c r="A241" s="83"/>
      <c r="B241" s="139"/>
      <c r="C241" s="83"/>
      <c r="D241" s="80"/>
      <c r="E241" s="83"/>
      <c r="F241" s="83"/>
      <c r="G241" s="83"/>
      <c r="H241" s="83"/>
      <c r="I241" s="83"/>
      <c r="J241" s="83"/>
      <c r="K241" s="83"/>
      <c r="L241" s="83"/>
      <c r="M241" s="83"/>
      <c r="N241" s="83"/>
      <c r="O241" s="83"/>
      <c r="P241" s="83"/>
      <c r="Q241" s="83"/>
      <c r="R241" s="83"/>
      <c r="S241" s="83"/>
      <c r="T241" s="83"/>
      <c r="U241" s="83"/>
      <c r="V241" s="83"/>
      <c r="W241" s="83"/>
      <c r="X241" s="83"/>
      <c r="Y241" s="83"/>
      <c r="Z241" s="83"/>
      <c r="AA241" s="83"/>
      <c r="AB241" s="83"/>
      <c r="AC241" s="83"/>
      <c r="AD241" s="83"/>
      <c r="AE241" s="83"/>
      <c r="AF241" s="83"/>
      <c r="AG241" s="83"/>
    </row>
    <row r="242" ht="15.75" customHeight="1">
      <c r="A242" s="83"/>
      <c r="B242" s="139"/>
      <c r="C242" s="83"/>
      <c r="D242" s="80"/>
      <c r="E242" s="83"/>
      <c r="F242" s="83"/>
      <c r="G242" s="83"/>
      <c r="H242" s="83"/>
      <c r="I242" s="83"/>
      <c r="J242" s="83"/>
      <c r="K242" s="83"/>
      <c r="L242" s="83"/>
      <c r="M242" s="83"/>
      <c r="N242" s="83"/>
      <c r="O242" s="83"/>
      <c r="P242" s="83"/>
      <c r="Q242" s="83"/>
      <c r="R242" s="83"/>
      <c r="S242" s="83"/>
      <c r="T242" s="83"/>
      <c r="U242" s="83"/>
      <c r="V242" s="83"/>
      <c r="W242" s="83"/>
      <c r="X242" s="83"/>
      <c r="Y242" s="83"/>
      <c r="Z242" s="83"/>
      <c r="AA242" s="83"/>
      <c r="AB242" s="83"/>
      <c r="AC242" s="83"/>
      <c r="AD242" s="83"/>
      <c r="AE242" s="83"/>
      <c r="AF242" s="83"/>
      <c r="AG242" s="83"/>
    </row>
    <row r="243" ht="15.75" customHeight="1">
      <c r="A243" s="83"/>
      <c r="B243" s="139"/>
      <c r="C243" s="83"/>
      <c r="D243" s="80"/>
      <c r="E243" s="83"/>
      <c r="F243" s="83"/>
      <c r="G243" s="83"/>
      <c r="H243" s="83"/>
      <c r="I243" s="83"/>
      <c r="J243" s="83"/>
      <c r="K243" s="83"/>
      <c r="L243" s="83"/>
      <c r="M243" s="83"/>
      <c r="N243" s="83"/>
      <c r="O243" s="83"/>
      <c r="P243" s="83"/>
      <c r="Q243" s="83"/>
      <c r="R243" s="83"/>
      <c r="S243" s="83"/>
      <c r="T243" s="83"/>
      <c r="U243" s="83"/>
      <c r="V243" s="83"/>
      <c r="W243" s="83"/>
      <c r="X243" s="83"/>
      <c r="Y243" s="83"/>
      <c r="Z243" s="83"/>
      <c r="AA243" s="83"/>
      <c r="AB243" s="83"/>
      <c r="AC243" s="83"/>
      <c r="AD243" s="83"/>
      <c r="AE243" s="83"/>
      <c r="AF243" s="83"/>
      <c r="AG243" s="83"/>
    </row>
    <row r="244" ht="15.75" customHeight="1">
      <c r="A244" s="83"/>
      <c r="B244" s="139"/>
      <c r="C244" s="83"/>
      <c r="D244" s="80"/>
      <c r="E244" s="83"/>
      <c r="F244" s="83"/>
      <c r="G244" s="83"/>
      <c r="H244" s="83"/>
      <c r="I244" s="83"/>
      <c r="J244" s="83"/>
      <c r="K244" s="83"/>
      <c r="L244" s="83"/>
      <c r="M244" s="83"/>
      <c r="N244" s="83"/>
      <c r="O244" s="83"/>
      <c r="P244" s="83"/>
      <c r="Q244" s="83"/>
      <c r="R244" s="83"/>
      <c r="S244" s="83"/>
      <c r="T244" s="83"/>
      <c r="U244" s="83"/>
      <c r="V244" s="83"/>
      <c r="W244" s="83"/>
      <c r="X244" s="83"/>
      <c r="Y244" s="83"/>
      <c r="Z244" s="83"/>
      <c r="AA244" s="83"/>
      <c r="AB244" s="83"/>
      <c r="AC244" s="83"/>
      <c r="AD244" s="83"/>
      <c r="AE244" s="83"/>
      <c r="AF244" s="83"/>
      <c r="AG244" s="83"/>
    </row>
    <row r="245" ht="15.75" customHeight="1">
      <c r="A245" s="83"/>
      <c r="B245" s="139"/>
      <c r="C245" s="83"/>
      <c r="D245" s="80"/>
      <c r="E245" s="83"/>
      <c r="F245" s="83"/>
      <c r="G245" s="83"/>
      <c r="H245" s="83"/>
      <c r="I245" s="83"/>
      <c r="J245" s="83"/>
      <c r="K245" s="83"/>
      <c r="L245" s="83"/>
      <c r="M245" s="83"/>
      <c r="N245" s="83"/>
      <c r="O245" s="83"/>
      <c r="P245" s="83"/>
      <c r="Q245" s="83"/>
      <c r="R245" s="83"/>
      <c r="S245" s="83"/>
      <c r="T245" s="83"/>
      <c r="U245" s="83"/>
      <c r="V245" s="83"/>
      <c r="W245" s="83"/>
      <c r="X245" s="83"/>
      <c r="Y245" s="83"/>
      <c r="Z245" s="83"/>
      <c r="AA245" s="83"/>
      <c r="AB245" s="83"/>
      <c r="AC245" s="83"/>
      <c r="AD245" s="83"/>
      <c r="AE245" s="83"/>
      <c r="AF245" s="83"/>
      <c r="AG245" s="83"/>
    </row>
    <row r="246" ht="15.75" customHeight="1">
      <c r="A246" s="83"/>
      <c r="B246" s="139"/>
      <c r="C246" s="83"/>
      <c r="D246" s="80"/>
      <c r="E246" s="83"/>
      <c r="F246" s="83"/>
      <c r="G246" s="83"/>
      <c r="H246" s="83"/>
      <c r="I246" s="83"/>
      <c r="J246" s="83"/>
      <c r="K246" s="83"/>
      <c r="L246" s="83"/>
      <c r="M246" s="83"/>
      <c r="N246" s="83"/>
      <c r="O246" s="83"/>
      <c r="P246" s="83"/>
      <c r="Q246" s="83"/>
      <c r="R246" s="83"/>
      <c r="S246" s="83"/>
      <c r="T246" s="83"/>
      <c r="U246" s="83"/>
      <c r="V246" s="83"/>
      <c r="W246" s="83"/>
      <c r="X246" s="83"/>
      <c r="Y246" s="83"/>
      <c r="Z246" s="83"/>
      <c r="AA246" s="83"/>
      <c r="AB246" s="83"/>
      <c r="AC246" s="83"/>
      <c r="AD246" s="83"/>
      <c r="AE246" s="83"/>
      <c r="AF246" s="83"/>
      <c r="AG246" s="83"/>
    </row>
    <row r="247" ht="15.75" customHeight="1">
      <c r="A247" s="83"/>
      <c r="B247" s="139"/>
      <c r="C247" s="83"/>
      <c r="D247" s="80"/>
      <c r="E247" s="83"/>
      <c r="F247" s="83"/>
      <c r="G247" s="83"/>
      <c r="H247" s="83"/>
      <c r="I247" s="83"/>
      <c r="J247" s="83"/>
      <c r="K247" s="83"/>
      <c r="L247" s="83"/>
      <c r="M247" s="83"/>
      <c r="N247" s="83"/>
      <c r="O247" s="83"/>
      <c r="P247" s="83"/>
      <c r="Q247" s="83"/>
      <c r="R247" s="83"/>
      <c r="S247" s="83"/>
      <c r="T247" s="83"/>
      <c r="U247" s="83"/>
      <c r="V247" s="83"/>
      <c r="W247" s="83"/>
      <c r="X247" s="83"/>
      <c r="Y247" s="83"/>
      <c r="Z247" s="83"/>
      <c r="AA247" s="83"/>
      <c r="AB247" s="83"/>
      <c r="AC247" s="83"/>
      <c r="AD247" s="83"/>
      <c r="AE247" s="83"/>
      <c r="AF247" s="83"/>
      <c r="AG247" s="83"/>
    </row>
    <row r="248" ht="15.75" customHeight="1">
      <c r="A248" s="83"/>
      <c r="B248" s="139"/>
      <c r="C248" s="83"/>
      <c r="D248" s="80"/>
      <c r="E248" s="83"/>
      <c r="F248" s="83"/>
      <c r="G248" s="83"/>
      <c r="H248" s="83"/>
      <c r="I248" s="83"/>
      <c r="J248" s="83"/>
      <c r="K248" s="83"/>
      <c r="L248" s="83"/>
      <c r="M248" s="83"/>
      <c r="N248" s="83"/>
      <c r="O248" s="83"/>
      <c r="P248" s="83"/>
      <c r="Q248" s="83"/>
      <c r="R248" s="83"/>
      <c r="S248" s="83"/>
      <c r="T248" s="83"/>
      <c r="U248" s="83"/>
      <c r="V248" s="83"/>
      <c r="W248" s="83"/>
      <c r="X248" s="83"/>
      <c r="Y248" s="83"/>
      <c r="Z248" s="83"/>
      <c r="AA248" s="83"/>
      <c r="AB248" s="83"/>
      <c r="AC248" s="83"/>
      <c r="AD248" s="83"/>
      <c r="AE248" s="83"/>
      <c r="AF248" s="83"/>
      <c r="AG248" s="83"/>
    </row>
    <row r="249" ht="15.75" customHeight="1">
      <c r="A249" s="83"/>
      <c r="B249" s="139"/>
      <c r="C249" s="83"/>
      <c r="D249" s="80"/>
      <c r="E249" s="83"/>
      <c r="F249" s="83"/>
      <c r="G249" s="83"/>
      <c r="H249" s="83"/>
      <c r="I249" s="83"/>
      <c r="J249" s="83"/>
      <c r="K249" s="83"/>
      <c r="L249" s="83"/>
      <c r="M249" s="83"/>
      <c r="N249" s="83"/>
      <c r="O249" s="83"/>
      <c r="P249" s="83"/>
      <c r="Q249" s="83"/>
      <c r="R249" s="83"/>
      <c r="S249" s="83"/>
      <c r="T249" s="83"/>
      <c r="U249" s="83"/>
      <c r="V249" s="83"/>
      <c r="W249" s="83"/>
      <c r="X249" s="83"/>
      <c r="Y249" s="83"/>
      <c r="Z249" s="83"/>
      <c r="AA249" s="83"/>
      <c r="AB249" s="83"/>
      <c r="AC249" s="83"/>
      <c r="AD249" s="83"/>
      <c r="AE249" s="83"/>
      <c r="AF249" s="83"/>
      <c r="AG249" s="83"/>
    </row>
    <row r="250" ht="15.75" customHeight="1">
      <c r="A250" s="83"/>
      <c r="B250" s="139"/>
      <c r="C250" s="83"/>
      <c r="D250" s="80"/>
      <c r="E250" s="83"/>
      <c r="F250" s="83"/>
      <c r="G250" s="83"/>
      <c r="H250" s="83"/>
      <c r="I250" s="83"/>
      <c r="J250" s="83"/>
      <c r="K250" s="83"/>
      <c r="L250" s="83"/>
      <c r="M250" s="83"/>
      <c r="N250" s="83"/>
      <c r="O250" s="83"/>
      <c r="P250" s="83"/>
      <c r="Q250" s="83"/>
      <c r="R250" s="83"/>
      <c r="S250" s="83"/>
      <c r="T250" s="83"/>
      <c r="U250" s="83"/>
      <c r="V250" s="83"/>
      <c r="W250" s="83"/>
      <c r="X250" s="83"/>
      <c r="Y250" s="83"/>
      <c r="Z250" s="83"/>
      <c r="AA250" s="83"/>
      <c r="AB250" s="83"/>
      <c r="AC250" s="83"/>
      <c r="AD250" s="83"/>
      <c r="AE250" s="83"/>
      <c r="AF250" s="83"/>
      <c r="AG250" s="83"/>
    </row>
    <row r="251" ht="15.75" customHeight="1">
      <c r="A251" s="83"/>
      <c r="B251" s="139"/>
      <c r="C251" s="83"/>
      <c r="D251" s="80"/>
      <c r="E251" s="83"/>
      <c r="F251" s="83"/>
      <c r="G251" s="83"/>
      <c r="H251" s="83"/>
      <c r="I251" s="83"/>
      <c r="J251" s="83"/>
      <c r="K251" s="83"/>
      <c r="L251" s="83"/>
      <c r="M251" s="83"/>
      <c r="N251" s="83"/>
      <c r="O251" s="83"/>
      <c r="P251" s="83"/>
      <c r="Q251" s="83"/>
      <c r="R251" s="83"/>
      <c r="S251" s="83"/>
      <c r="T251" s="83"/>
      <c r="U251" s="83"/>
      <c r="V251" s="83"/>
      <c r="W251" s="83"/>
      <c r="X251" s="83"/>
      <c r="Y251" s="83"/>
      <c r="Z251" s="83"/>
      <c r="AA251" s="83"/>
      <c r="AB251" s="83"/>
      <c r="AC251" s="83"/>
      <c r="AD251" s="83"/>
      <c r="AE251" s="83"/>
      <c r="AF251" s="83"/>
      <c r="AG251" s="83"/>
    </row>
    <row r="252" ht="15.75" customHeight="1">
      <c r="A252" s="83"/>
      <c r="B252" s="139"/>
      <c r="C252" s="83"/>
      <c r="D252" s="80"/>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row>
    <row r="253" ht="15.75" customHeight="1">
      <c r="A253" s="83"/>
      <c r="B253" s="139"/>
      <c r="C253" s="83"/>
      <c r="D253" s="80"/>
      <c r="E253" s="83"/>
      <c r="F253" s="83"/>
      <c r="G253" s="83"/>
      <c r="H253" s="83"/>
      <c r="I253" s="83"/>
      <c r="J253" s="83"/>
      <c r="K253" s="83"/>
      <c r="L253" s="83"/>
      <c r="M253" s="83"/>
      <c r="N253" s="83"/>
      <c r="O253" s="83"/>
      <c r="P253" s="83"/>
      <c r="Q253" s="83"/>
      <c r="R253" s="83"/>
      <c r="S253" s="83"/>
      <c r="T253" s="83"/>
      <c r="U253" s="83"/>
      <c r="V253" s="83"/>
      <c r="W253" s="83"/>
      <c r="X253" s="83"/>
      <c r="Y253" s="83"/>
      <c r="Z253" s="83"/>
      <c r="AA253" s="83"/>
      <c r="AB253" s="83"/>
      <c r="AC253" s="83"/>
      <c r="AD253" s="83"/>
      <c r="AE253" s="83"/>
      <c r="AF253" s="83"/>
      <c r="AG253" s="83"/>
    </row>
    <row r="254" ht="15.75" customHeight="1">
      <c r="A254" s="83"/>
      <c r="B254" s="139"/>
      <c r="C254" s="83"/>
      <c r="D254" s="80"/>
      <c r="E254" s="83"/>
      <c r="F254" s="83"/>
      <c r="G254" s="83"/>
      <c r="H254" s="83"/>
      <c r="I254" s="83"/>
      <c r="J254" s="83"/>
      <c r="K254" s="83"/>
      <c r="L254" s="83"/>
      <c r="M254" s="83"/>
      <c r="N254" s="83"/>
      <c r="O254" s="83"/>
      <c r="P254" s="83"/>
      <c r="Q254" s="83"/>
      <c r="R254" s="83"/>
      <c r="S254" s="83"/>
      <c r="T254" s="83"/>
      <c r="U254" s="83"/>
      <c r="V254" s="83"/>
      <c r="W254" s="83"/>
      <c r="X254" s="83"/>
      <c r="Y254" s="83"/>
      <c r="Z254" s="83"/>
      <c r="AA254" s="83"/>
      <c r="AB254" s="83"/>
      <c r="AC254" s="83"/>
      <c r="AD254" s="83"/>
      <c r="AE254" s="83"/>
      <c r="AF254" s="83"/>
      <c r="AG254" s="83"/>
    </row>
    <row r="255" ht="15.75" customHeight="1">
      <c r="A255" s="83"/>
      <c r="B255" s="139"/>
      <c r="C255" s="83"/>
      <c r="D255" s="80"/>
      <c r="E255" s="83"/>
      <c r="F255" s="83"/>
      <c r="G255" s="83"/>
      <c r="H255" s="83"/>
      <c r="I255" s="83"/>
      <c r="J255" s="83"/>
      <c r="K255" s="83"/>
      <c r="L255" s="83"/>
      <c r="M255" s="83"/>
      <c r="N255" s="83"/>
      <c r="O255" s="83"/>
      <c r="P255" s="83"/>
      <c r="Q255" s="83"/>
      <c r="R255" s="83"/>
      <c r="S255" s="83"/>
      <c r="T255" s="83"/>
      <c r="U255" s="83"/>
      <c r="V255" s="83"/>
      <c r="W255" s="83"/>
      <c r="X255" s="83"/>
      <c r="Y255" s="83"/>
      <c r="Z255" s="83"/>
      <c r="AA255" s="83"/>
      <c r="AB255" s="83"/>
      <c r="AC255" s="83"/>
      <c r="AD255" s="83"/>
      <c r="AE255" s="83"/>
      <c r="AF255" s="83"/>
      <c r="AG255" s="83"/>
    </row>
    <row r="256" ht="15.75" customHeight="1">
      <c r="A256" s="83"/>
      <c r="B256" s="139"/>
      <c r="C256" s="83"/>
      <c r="D256" s="80"/>
      <c r="E256" s="83"/>
      <c r="F256" s="83"/>
      <c r="G256" s="83"/>
      <c r="H256" s="83"/>
      <c r="I256" s="83"/>
      <c r="J256" s="83"/>
      <c r="K256" s="83"/>
      <c r="L256" s="83"/>
      <c r="M256" s="83"/>
      <c r="N256" s="83"/>
      <c r="O256" s="83"/>
      <c r="P256" s="83"/>
      <c r="Q256" s="83"/>
      <c r="R256" s="83"/>
      <c r="S256" s="83"/>
      <c r="T256" s="83"/>
      <c r="U256" s="83"/>
      <c r="V256" s="83"/>
      <c r="W256" s="83"/>
      <c r="X256" s="83"/>
      <c r="Y256" s="83"/>
      <c r="Z256" s="83"/>
      <c r="AA256" s="83"/>
      <c r="AB256" s="83"/>
      <c r="AC256" s="83"/>
      <c r="AD256" s="83"/>
      <c r="AE256" s="83"/>
      <c r="AF256" s="83"/>
      <c r="AG256" s="83"/>
    </row>
    <row r="257" ht="15.75" customHeight="1">
      <c r="A257" s="83"/>
      <c r="B257" s="139"/>
      <c r="C257" s="83"/>
      <c r="D257" s="80"/>
      <c r="E257" s="83"/>
      <c r="F257" s="83"/>
      <c r="G257" s="83"/>
      <c r="H257" s="83"/>
      <c r="I257" s="83"/>
      <c r="J257" s="83"/>
      <c r="K257" s="83"/>
      <c r="L257" s="83"/>
      <c r="M257" s="83"/>
      <c r="N257" s="83"/>
      <c r="O257" s="83"/>
      <c r="P257" s="83"/>
      <c r="Q257" s="83"/>
      <c r="R257" s="83"/>
      <c r="S257" s="83"/>
      <c r="T257" s="83"/>
      <c r="U257" s="83"/>
      <c r="V257" s="83"/>
      <c r="W257" s="83"/>
      <c r="X257" s="83"/>
      <c r="Y257" s="83"/>
      <c r="Z257" s="83"/>
      <c r="AA257" s="83"/>
      <c r="AB257" s="83"/>
      <c r="AC257" s="83"/>
      <c r="AD257" s="83"/>
      <c r="AE257" s="83"/>
      <c r="AF257" s="83"/>
      <c r="AG257" s="83"/>
    </row>
    <row r="258" ht="15.75" customHeight="1">
      <c r="A258" s="83"/>
      <c r="B258" s="139"/>
      <c r="C258" s="83"/>
      <c r="D258" s="80"/>
      <c r="E258" s="83"/>
      <c r="F258" s="83"/>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c r="AD258" s="83"/>
      <c r="AE258" s="83"/>
      <c r="AF258" s="83"/>
      <c r="AG258" s="83"/>
    </row>
    <row r="259" ht="15.75" customHeight="1">
      <c r="A259" s="83"/>
      <c r="B259" s="139"/>
      <c r="C259" s="83"/>
      <c r="D259" s="80"/>
      <c r="E259" s="83"/>
      <c r="F259" s="83"/>
      <c r="G259" s="83"/>
      <c r="H259" s="83"/>
      <c r="I259" s="83"/>
      <c r="J259" s="83"/>
      <c r="K259" s="83"/>
      <c r="L259" s="83"/>
      <c r="M259" s="83"/>
      <c r="N259" s="83"/>
      <c r="O259" s="83"/>
      <c r="P259" s="83"/>
      <c r="Q259" s="83"/>
      <c r="R259" s="83"/>
      <c r="S259" s="83"/>
      <c r="T259" s="83"/>
      <c r="U259" s="83"/>
      <c r="V259" s="83"/>
      <c r="W259" s="83"/>
      <c r="X259" s="83"/>
      <c r="Y259" s="83"/>
      <c r="Z259" s="83"/>
      <c r="AA259" s="83"/>
      <c r="AB259" s="83"/>
      <c r="AC259" s="83"/>
      <c r="AD259" s="83"/>
      <c r="AE259" s="83"/>
      <c r="AF259" s="83"/>
      <c r="AG259" s="83"/>
    </row>
    <row r="260" ht="15.75" customHeight="1">
      <c r="A260" s="83"/>
      <c r="B260" s="139"/>
      <c r="C260" s="83"/>
      <c r="D260" s="80"/>
      <c r="E260" s="83"/>
      <c r="F260" s="83"/>
      <c r="G260" s="83"/>
      <c r="H260" s="83"/>
      <c r="I260" s="83"/>
      <c r="J260" s="83"/>
      <c r="K260" s="83"/>
      <c r="L260" s="83"/>
      <c r="M260" s="83"/>
      <c r="N260" s="83"/>
      <c r="O260" s="83"/>
      <c r="P260" s="83"/>
      <c r="Q260" s="83"/>
      <c r="R260" s="83"/>
      <c r="S260" s="83"/>
      <c r="T260" s="83"/>
      <c r="U260" s="83"/>
      <c r="V260" s="83"/>
      <c r="W260" s="83"/>
      <c r="X260" s="83"/>
      <c r="Y260" s="83"/>
      <c r="Z260" s="83"/>
      <c r="AA260" s="83"/>
      <c r="AB260" s="83"/>
      <c r="AC260" s="83"/>
      <c r="AD260" s="83"/>
      <c r="AE260" s="83"/>
      <c r="AF260" s="83"/>
      <c r="AG260" s="83"/>
    </row>
    <row r="261" ht="15.75" customHeight="1">
      <c r="A261" s="83"/>
      <c r="B261" s="139"/>
      <c r="C261" s="83"/>
      <c r="D261" s="80"/>
      <c r="E261" s="83"/>
      <c r="F261" s="83"/>
      <c r="G261" s="83"/>
      <c r="H261" s="83"/>
      <c r="I261" s="83"/>
      <c r="J261" s="83"/>
      <c r="K261" s="83"/>
      <c r="L261" s="83"/>
      <c r="M261" s="83"/>
      <c r="N261" s="83"/>
      <c r="O261" s="83"/>
      <c r="P261" s="83"/>
      <c r="Q261" s="83"/>
      <c r="R261" s="83"/>
      <c r="S261" s="83"/>
      <c r="T261" s="83"/>
      <c r="U261" s="83"/>
      <c r="V261" s="83"/>
      <c r="W261" s="83"/>
      <c r="X261" s="83"/>
      <c r="Y261" s="83"/>
      <c r="Z261" s="83"/>
      <c r="AA261" s="83"/>
      <c r="AB261" s="83"/>
      <c r="AC261" s="83"/>
      <c r="AD261" s="83"/>
      <c r="AE261" s="83"/>
      <c r="AF261" s="83"/>
      <c r="AG261" s="83"/>
    </row>
    <row r="262" ht="15.75" customHeight="1">
      <c r="A262" s="83"/>
      <c r="B262" s="139"/>
      <c r="C262" s="83"/>
      <c r="D262" s="80"/>
      <c r="E262" s="83"/>
      <c r="F262" s="83"/>
      <c r="G262" s="83"/>
      <c r="H262" s="83"/>
      <c r="I262" s="83"/>
      <c r="J262" s="83"/>
      <c r="K262" s="83"/>
      <c r="L262" s="83"/>
      <c r="M262" s="83"/>
      <c r="N262" s="83"/>
      <c r="O262" s="83"/>
      <c r="P262" s="83"/>
      <c r="Q262" s="83"/>
      <c r="R262" s="83"/>
      <c r="S262" s="83"/>
      <c r="T262" s="83"/>
      <c r="U262" s="83"/>
      <c r="V262" s="83"/>
      <c r="W262" s="83"/>
      <c r="X262" s="83"/>
      <c r="Y262" s="83"/>
      <c r="Z262" s="83"/>
      <c r="AA262" s="83"/>
      <c r="AB262" s="83"/>
      <c r="AC262" s="83"/>
      <c r="AD262" s="83"/>
      <c r="AE262" s="83"/>
      <c r="AF262" s="83"/>
      <c r="AG262" s="83"/>
    </row>
    <row r="263" ht="15.75" customHeight="1">
      <c r="A263" s="83"/>
      <c r="B263" s="139"/>
      <c r="C263" s="83"/>
      <c r="D263" s="80"/>
      <c r="E263" s="83"/>
      <c r="F263" s="83"/>
      <c r="G263" s="83"/>
      <c r="H263" s="83"/>
      <c r="I263" s="83"/>
      <c r="J263" s="83"/>
      <c r="K263" s="83"/>
      <c r="L263" s="83"/>
      <c r="M263" s="83"/>
      <c r="N263" s="83"/>
      <c r="O263" s="83"/>
      <c r="P263" s="83"/>
      <c r="Q263" s="83"/>
      <c r="R263" s="83"/>
      <c r="S263" s="83"/>
      <c r="T263" s="83"/>
      <c r="U263" s="83"/>
      <c r="V263" s="83"/>
      <c r="W263" s="83"/>
      <c r="X263" s="83"/>
      <c r="Y263" s="83"/>
      <c r="Z263" s="83"/>
      <c r="AA263" s="83"/>
      <c r="AB263" s="83"/>
      <c r="AC263" s="83"/>
      <c r="AD263" s="83"/>
      <c r="AE263" s="83"/>
      <c r="AF263" s="83"/>
      <c r="AG263" s="83"/>
    </row>
    <row r="264" ht="15.75" customHeight="1">
      <c r="A264" s="83"/>
      <c r="B264" s="139"/>
      <c r="C264" s="83"/>
      <c r="D264" s="80"/>
      <c r="E264" s="83"/>
      <c r="F264" s="83"/>
      <c r="G264" s="83"/>
      <c r="H264" s="83"/>
      <c r="I264" s="83"/>
      <c r="J264" s="83"/>
      <c r="K264" s="83"/>
      <c r="L264" s="83"/>
      <c r="M264" s="83"/>
      <c r="N264" s="83"/>
      <c r="O264" s="83"/>
      <c r="P264" s="83"/>
      <c r="Q264" s="83"/>
      <c r="R264" s="83"/>
      <c r="S264" s="83"/>
      <c r="T264" s="83"/>
      <c r="U264" s="83"/>
      <c r="V264" s="83"/>
      <c r="W264" s="83"/>
      <c r="X264" s="83"/>
      <c r="Y264" s="83"/>
      <c r="Z264" s="83"/>
      <c r="AA264" s="83"/>
      <c r="AB264" s="83"/>
      <c r="AC264" s="83"/>
      <c r="AD264" s="83"/>
      <c r="AE264" s="83"/>
      <c r="AF264" s="83"/>
      <c r="AG264" s="83"/>
    </row>
    <row r="265" ht="15.75" customHeight="1">
      <c r="A265" s="83"/>
      <c r="B265" s="139"/>
      <c r="C265" s="83"/>
      <c r="D265" s="80"/>
      <c r="E265" s="83"/>
      <c r="F265" s="83"/>
      <c r="G265" s="83"/>
      <c r="H265" s="83"/>
      <c r="I265" s="83"/>
      <c r="J265" s="83"/>
      <c r="K265" s="83"/>
      <c r="L265" s="83"/>
      <c r="M265" s="83"/>
      <c r="N265" s="83"/>
      <c r="O265" s="83"/>
      <c r="P265" s="83"/>
      <c r="Q265" s="83"/>
      <c r="R265" s="83"/>
      <c r="S265" s="83"/>
      <c r="T265" s="83"/>
      <c r="U265" s="83"/>
      <c r="V265" s="83"/>
      <c r="W265" s="83"/>
      <c r="X265" s="83"/>
      <c r="Y265" s="83"/>
      <c r="Z265" s="83"/>
      <c r="AA265" s="83"/>
      <c r="AB265" s="83"/>
      <c r="AC265" s="83"/>
      <c r="AD265" s="83"/>
      <c r="AE265" s="83"/>
      <c r="AF265" s="83"/>
      <c r="AG265" s="83"/>
    </row>
    <row r="266" ht="15.75" customHeight="1">
      <c r="A266" s="83"/>
      <c r="B266" s="139"/>
      <c r="C266" s="83"/>
      <c r="D266" s="80"/>
      <c r="E266" s="83"/>
      <c r="F266" s="83"/>
      <c r="G266" s="83"/>
      <c r="H266" s="83"/>
      <c r="I266" s="83"/>
      <c r="J266" s="83"/>
      <c r="K266" s="83"/>
      <c r="L266" s="83"/>
      <c r="M266" s="83"/>
      <c r="N266" s="83"/>
      <c r="O266" s="83"/>
      <c r="P266" s="83"/>
      <c r="Q266" s="83"/>
      <c r="R266" s="83"/>
      <c r="S266" s="83"/>
      <c r="T266" s="83"/>
      <c r="U266" s="83"/>
      <c r="V266" s="83"/>
      <c r="W266" s="83"/>
      <c r="X266" s="83"/>
      <c r="Y266" s="83"/>
      <c r="Z266" s="83"/>
      <c r="AA266" s="83"/>
      <c r="AB266" s="83"/>
      <c r="AC266" s="83"/>
      <c r="AD266" s="83"/>
      <c r="AE266" s="83"/>
      <c r="AF266" s="83"/>
      <c r="AG266" s="83"/>
    </row>
    <row r="267" ht="15.75" customHeight="1">
      <c r="A267" s="83"/>
      <c r="B267" s="139"/>
      <c r="C267" s="83"/>
      <c r="D267" s="80"/>
      <c r="E267" s="83"/>
      <c r="F267" s="83"/>
      <c r="G267" s="83"/>
      <c r="H267" s="83"/>
      <c r="I267" s="83"/>
      <c r="J267" s="83"/>
      <c r="K267" s="83"/>
      <c r="L267" s="83"/>
      <c r="M267" s="83"/>
      <c r="N267" s="83"/>
      <c r="O267" s="83"/>
      <c r="P267" s="83"/>
      <c r="Q267" s="83"/>
      <c r="R267" s="83"/>
      <c r="S267" s="83"/>
      <c r="T267" s="83"/>
      <c r="U267" s="83"/>
      <c r="V267" s="83"/>
      <c r="W267" s="83"/>
      <c r="X267" s="83"/>
      <c r="Y267" s="83"/>
      <c r="Z267" s="83"/>
      <c r="AA267" s="83"/>
      <c r="AB267" s="83"/>
      <c r="AC267" s="83"/>
      <c r="AD267" s="83"/>
      <c r="AE267" s="83"/>
      <c r="AF267" s="83"/>
      <c r="AG267" s="83"/>
    </row>
    <row r="268" ht="15.75" customHeight="1">
      <c r="A268" s="83"/>
      <c r="B268" s="139"/>
      <c r="C268" s="83"/>
      <c r="D268" s="80"/>
      <c r="E268" s="83"/>
      <c r="F268" s="83"/>
      <c r="G268" s="83"/>
      <c r="H268" s="83"/>
      <c r="I268" s="83"/>
      <c r="J268" s="83"/>
      <c r="K268" s="83"/>
      <c r="L268" s="83"/>
      <c r="M268" s="83"/>
      <c r="N268" s="83"/>
      <c r="O268" s="83"/>
      <c r="P268" s="83"/>
      <c r="Q268" s="83"/>
      <c r="R268" s="83"/>
      <c r="S268" s="83"/>
      <c r="T268" s="83"/>
      <c r="U268" s="83"/>
      <c r="V268" s="83"/>
      <c r="W268" s="83"/>
      <c r="X268" s="83"/>
      <c r="Y268" s="83"/>
      <c r="Z268" s="83"/>
      <c r="AA268" s="83"/>
      <c r="AB268" s="83"/>
      <c r="AC268" s="83"/>
      <c r="AD268" s="83"/>
      <c r="AE268" s="83"/>
      <c r="AF268" s="83"/>
      <c r="AG268" s="83"/>
    </row>
    <row r="269" ht="15.75" customHeight="1">
      <c r="A269" s="83"/>
      <c r="B269" s="139"/>
      <c r="C269" s="83"/>
      <c r="D269" s="80"/>
      <c r="E269" s="83"/>
      <c r="F269" s="83"/>
      <c r="G269" s="83"/>
      <c r="H269" s="83"/>
      <c r="I269" s="83"/>
      <c r="J269" s="83"/>
      <c r="K269" s="83"/>
      <c r="L269" s="83"/>
      <c r="M269" s="83"/>
      <c r="N269" s="83"/>
      <c r="O269" s="83"/>
      <c r="P269" s="83"/>
      <c r="Q269" s="83"/>
      <c r="R269" s="83"/>
      <c r="S269" s="83"/>
      <c r="T269" s="83"/>
      <c r="U269" s="83"/>
      <c r="V269" s="83"/>
      <c r="W269" s="83"/>
      <c r="X269" s="83"/>
      <c r="Y269" s="83"/>
      <c r="Z269" s="83"/>
      <c r="AA269" s="83"/>
      <c r="AB269" s="83"/>
      <c r="AC269" s="83"/>
      <c r="AD269" s="83"/>
      <c r="AE269" s="83"/>
      <c r="AF269" s="83"/>
      <c r="AG269" s="83"/>
    </row>
    <row r="270" ht="15.75" customHeight="1">
      <c r="A270" s="83"/>
      <c r="B270" s="139"/>
      <c r="C270" s="83"/>
      <c r="D270" s="80"/>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row>
    <row r="271" ht="15.75" customHeight="1">
      <c r="A271" s="83"/>
      <c r="B271" s="139"/>
      <c r="C271" s="83"/>
      <c r="D271" s="80"/>
      <c r="E271" s="83"/>
      <c r="F271" s="83"/>
      <c r="G271" s="83"/>
      <c r="H271" s="83"/>
      <c r="I271" s="83"/>
      <c r="J271" s="83"/>
      <c r="K271" s="83"/>
      <c r="L271" s="83"/>
      <c r="M271" s="83"/>
      <c r="N271" s="83"/>
      <c r="O271" s="83"/>
      <c r="P271" s="83"/>
      <c r="Q271" s="83"/>
      <c r="R271" s="83"/>
      <c r="S271" s="83"/>
      <c r="T271" s="83"/>
      <c r="U271" s="83"/>
      <c r="V271" s="83"/>
      <c r="W271" s="83"/>
      <c r="X271" s="83"/>
      <c r="Y271" s="83"/>
      <c r="Z271" s="83"/>
      <c r="AA271" s="83"/>
      <c r="AB271" s="83"/>
      <c r="AC271" s="83"/>
      <c r="AD271" s="83"/>
      <c r="AE271" s="83"/>
      <c r="AF271" s="83"/>
      <c r="AG271" s="83"/>
    </row>
    <row r="272" ht="15.75" customHeight="1">
      <c r="A272" s="83"/>
      <c r="B272" s="139"/>
      <c r="C272" s="83"/>
      <c r="D272" s="80"/>
      <c r="E272" s="83"/>
      <c r="F272" s="83"/>
      <c r="G272" s="83"/>
      <c r="H272" s="83"/>
      <c r="I272" s="83"/>
      <c r="J272" s="83"/>
      <c r="K272" s="83"/>
      <c r="L272" s="83"/>
      <c r="M272" s="83"/>
      <c r="N272" s="83"/>
      <c r="O272" s="83"/>
      <c r="P272" s="83"/>
      <c r="Q272" s="83"/>
      <c r="R272" s="83"/>
      <c r="S272" s="83"/>
      <c r="T272" s="83"/>
      <c r="U272" s="83"/>
      <c r="V272" s="83"/>
      <c r="W272" s="83"/>
      <c r="X272" s="83"/>
      <c r="Y272" s="83"/>
      <c r="Z272" s="83"/>
      <c r="AA272" s="83"/>
      <c r="AB272" s="83"/>
      <c r="AC272" s="83"/>
      <c r="AD272" s="83"/>
      <c r="AE272" s="83"/>
      <c r="AF272" s="83"/>
      <c r="AG272" s="83"/>
    </row>
    <row r="273" ht="15.75" customHeight="1">
      <c r="A273" s="83"/>
      <c r="B273" s="139"/>
      <c r="C273" s="83"/>
      <c r="D273" s="80"/>
      <c r="E273" s="83"/>
      <c r="F273" s="83"/>
      <c r="G273" s="83"/>
      <c r="H273" s="83"/>
      <c r="I273" s="83"/>
      <c r="J273" s="83"/>
      <c r="K273" s="83"/>
      <c r="L273" s="83"/>
      <c r="M273" s="83"/>
      <c r="N273" s="83"/>
      <c r="O273" s="83"/>
      <c r="P273" s="83"/>
      <c r="Q273" s="83"/>
      <c r="R273" s="83"/>
      <c r="S273" s="83"/>
      <c r="T273" s="83"/>
      <c r="U273" s="83"/>
      <c r="V273" s="83"/>
      <c r="W273" s="83"/>
      <c r="X273" s="83"/>
      <c r="Y273" s="83"/>
      <c r="Z273" s="83"/>
      <c r="AA273" s="83"/>
      <c r="AB273" s="83"/>
      <c r="AC273" s="83"/>
      <c r="AD273" s="83"/>
      <c r="AE273" s="83"/>
      <c r="AF273" s="83"/>
      <c r="AG273" s="83"/>
    </row>
    <row r="274" ht="15.75" customHeight="1">
      <c r="A274" s="83"/>
      <c r="B274" s="139"/>
      <c r="C274" s="83"/>
      <c r="D274" s="80"/>
      <c r="E274" s="83"/>
      <c r="F274" s="83"/>
      <c r="G274" s="83"/>
      <c r="H274" s="83"/>
      <c r="I274" s="83"/>
      <c r="J274" s="83"/>
      <c r="K274" s="83"/>
      <c r="L274" s="83"/>
      <c r="M274" s="83"/>
      <c r="N274" s="83"/>
      <c r="O274" s="83"/>
      <c r="P274" s="83"/>
      <c r="Q274" s="83"/>
      <c r="R274" s="83"/>
      <c r="S274" s="83"/>
      <c r="T274" s="83"/>
      <c r="U274" s="83"/>
      <c r="V274" s="83"/>
      <c r="W274" s="83"/>
      <c r="X274" s="83"/>
      <c r="Y274" s="83"/>
      <c r="Z274" s="83"/>
      <c r="AA274" s="83"/>
      <c r="AB274" s="83"/>
      <c r="AC274" s="83"/>
      <c r="AD274" s="83"/>
      <c r="AE274" s="83"/>
      <c r="AF274" s="83"/>
      <c r="AG274" s="83"/>
    </row>
    <row r="275" ht="15.75" customHeight="1">
      <c r="A275" s="83"/>
      <c r="B275" s="139"/>
      <c r="C275" s="83"/>
      <c r="D275" s="80"/>
      <c r="E275" s="83"/>
      <c r="F275" s="83"/>
      <c r="G275" s="83"/>
      <c r="H275" s="83"/>
      <c r="I275" s="83"/>
      <c r="J275" s="83"/>
      <c r="K275" s="83"/>
      <c r="L275" s="83"/>
      <c r="M275" s="83"/>
      <c r="N275" s="83"/>
      <c r="O275" s="83"/>
      <c r="P275" s="83"/>
      <c r="Q275" s="83"/>
      <c r="R275" s="83"/>
      <c r="S275" s="83"/>
      <c r="T275" s="83"/>
      <c r="U275" s="83"/>
      <c r="V275" s="83"/>
      <c r="W275" s="83"/>
      <c r="X275" s="83"/>
      <c r="Y275" s="83"/>
      <c r="Z275" s="83"/>
      <c r="AA275" s="83"/>
      <c r="AB275" s="83"/>
      <c r="AC275" s="83"/>
      <c r="AD275" s="83"/>
      <c r="AE275" s="83"/>
      <c r="AF275" s="83"/>
      <c r="AG275" s="83"/>
    </row>
    <row r="276" ht="15.75" customHeight="1">
      <c r="A276" s="83"/>
      <c r="B276" s="139"/>
      <c r="C276" s="83"/>
      <c r="D276" s="80"/>
      <c r="E276" s="83"/>
      <c r="F276" s="83"/>
      <c r="G276" s="83"/>
      <c r="H276" s="83"/>
      <c r="I276" s="83"/>
      <c r="J276" s="83"/>
      <c r="K276" s="83"/>
      <c r="L276" s="83"/>
      <c r="M276" s="83"/>
      <c r="N276" s="83"/>
      <c r="O276" s="83"/>
      <c r="P276" s="83"/>
      <c r="Q276" s="83"/>
      <c r="R276" s="83"/>
      <c r="S276" s="83"/>
      <c r="T276" s="83"/>
      <c r="U276" s="83"/>
      <c r="V276" s="83"/>
      <c r="W276" s="83"/>
      <c r="X276" s="83"/>
      <c r="Y276" s="83"/>
      <c r="Z276" s="83"/>
      <c r="AA276" s="83"/>
      <c r="AB276" s="83"/>
      <c r="AC276" s="83"/>
      <c r="AD276" s="83"/>
      <c r="AE276" s="83"/>
      <c r="AF276" s="83"/>
      <c r="AG276" s="83"/>
    </row>
    <row r="277" ht="15.75" customHeight="1">
      <c r="A277" s="83"/>
      <c r="B277" s="139"/>
      <c r="C277" s="83"/>
      <c r="D277" s="80"/>
      <c r="E277" s="83"/>
      <c r="F277" s="83"/>
      <c r="G277" s="83"/>
      <c r="H277" s="83"/>
      <c r="I277" s="83"/>
      <c r="J277" s="83"/>
      <c r="K277" s="83"/>
      <c r="L277" s="83"/>
      <c r="M277" s="83"/>
      <c r="N277" s="83"/>
      <c r="O277" s="83"/>
      <c r="P277" s="83"/>
      <c r="Q277" s="83"/>
      <c r="R277" s="83"/>
      <c r="S277" s="83"/>
      <c r="T277" s="83"/>
      <c r="U277" s="83"/>
      <c r="V277" s="83"/>
      <c r="W277" s="83"/>
      <c r="X277" s="83"/>
      <c r="Y277" s="83"/>
      <c r="Z277" s="83"/>
      <c r="AA277" s="83"/>
      <c r="AB277" s="83"/>
      <c r="AC277" s="83"/>
      <c r="AD277" s="83"/>
      <c r="AE277" s="83"/>
      <c r="AF277" s="83"/>
      <c r="AG277" s="83"/>
    </row>
    <row r="278" ht="15.75" customHeight="1">
      <c r="A278" s="83"/>
      <c r="B278" s="139"/>
      <c r="C278" s="83"/>
      <c r="D278" s="80"/>
      <c r="E278" s="83"/>
      <c r="F278" s="83"/>
      <c r="G278" s="83"/>
      <c r="H278" s="83"/>
      <c r="I278" s="83"/>
      <c r="J278" s="83"/>
      <c r="K278" s="83"/>
      <c r="L278" s="83"/>
      <c r="M278" s="83"/>
      <c r="N278" s="83"/>
      <c r="O278" s="83"/>
      <c r="P278" s="83"/>
      <c r="Q278" s="83"/>
      <c r="R278" s="83"/>
      <c r="S278" s="83"/>
      <c r="T278" s="83"/>
      <c r="U278" s="83"/>
      <c r="V278" s="83"/>
      <c r="W278" s="83"/>
      <c r="X278" s="83"/>
      <c r="Y278" s="83"/>
      <c r="Z278" s="83"/>
      <c r="AA278" s="83"/>
      <c r="AB278" s="83"/>
      <c r="AC278" s="83"/>
      <c r="AD278" s="83"/>
      <c r="AE278" s="83"/>
      <c r="AF278" s="83"/>
      <c r="AG278" s="83"/>
    </row>
    <row r="279" ht="15.75" customHeight="1">
      <c r="A279" s="83"/>
      <c r="B279" s="139"/>
      <c r="C279" s="83"/>
      <c r="D279" s="80"/>
      <c r="E279" s="83"/>
      <c r="F279" s="83"/>
      <c r="G279" s="83"/>
      <c r="H279" s="83"/>
      <c r="I279" s="83"/>
      <c r="J279" s="83"/>
      <c r="K279" s="83"/>
      <c r="L279" s="83"/>
      <c r="M279" s="83"/>
      <c r="N279" s="83"/>
      <c r="O279" s="83"/>
      <c r="P279" s="83"/>
      <c r="Q279" s="83"/>
      <c r="R279" s="83"/>
      <c r="S279" s="83"/>
      <c r="T279" s="83"/>
      <c r="U279" s="83"/>
      <c r="V279" s="83"/>
      <c r="W279" s="83"/>
      <c r="X279" s="83"/>
      <c r="Y279" s="83"/>
      <c r="Z279" s="83"/>
      <c r="AA279" s="83"/>
      <c r="AB279" s="83"/>
      <c r="AC279" s="83"/>
      <c r="AD279" s="83"/>
      <c r="AE279" s="83"/>
      <c r="AF279" s="83"/>
      <c r="AG279" s="83"/>
    </row>
    <row r="280" ht="15.75" customHeight="1">
      <c r="A280" s="83"/>
      <c r="B280" s="139"/>
      <c r="C280" s="83"/>
      <c r="D280" s="80"/>
      <c r="E280" s="83"/>
      <c r="F280" s="83"/>
      <c r="G280" s="83"/>
      <c r="H280" s="83"/>
      <c r="I280" s="83"/>
      <c r="J280" s="83"/>
      <c r="K280" s="83"/>
      <c r="L280" s="83"/>
      <c r="M280" s="83"/>
      <c r="N280" s="83"/>
      <c r="O280" s="83"/>
      <c r="P280" s="83"/>
      <c r="Q280" s="83"/>
      <c r="R280" s="83"/>
      <c r="S280" s="83"/>
      <c r="T280" s="83"/>
      <c r="U280" s="83"/>
      <c r="V280" s="83"/>
      <c r="W280" s="83"/>
      <c r="X280" s="83"/>
      <c r="Y280" s="83"/>
      <c r="Z280" s="83"/>
      <c r="AA280" s="83"/>
      <c r="AB280" s="83"/>
      <c r="AC280" s="83"/>
      <c r="AD280" s="83"/>
      <c r="AE280" s="83"/>
      <c r="AF280" s="83"/>
      <c r="AG280" s="83"/>
    </row>
    <row r="281" ht="15.75" customHeight="1">
      <c r="A281" s="83"/>
      <c r="B281" s="139"/>
      <c r="C281" s="83"/>
      <c r="D281" s="80"/>
      <c r="E281" s="83"/>
      <c r="F281" s="83"/>
      <c r="G281" s="83"/>
      <c r="H281" s="83"/>
      <c r="I281" s="83"/>
      <c r="J281" s="83"/>
      <c r="K281" s="83"/>
      <c r="L281" s="83"/>
      <c r="M281" s="83"/>
      <c r="N281" s="83"/>
      <c r="O281" s="83"/>
      <c r="P281" s="83"/>
      <c r="Q281" s="83"/>
      <c r="R281" s="83"/>
      <c r="S281" s="83"/>
      <c r="T281" s="83"/>
      <c r="U281" s="83"/>
      <c r="V281" s="83"/>
      <c r="W281" s="83"/>
      <c r="X281" s="83"/>
      <c r="Y281" s="83"/>
      <c r="Z281" s="83"/>
      <c r="AA281" s="83"/>
      <c r="AB281" s="83"/>
      <c r="AC281" s="83"/>
      <c r="AD281" s="83"/>
      <c r="AE281" s="83"/>
      <c r="AF281" s="83"/>
      <c r="AG281" s="83"/>
    </row>
    <row r="282" ht="15.75" customHeight="1">
      <c r="A282" s="83"/>
      <c r="B282" s="139"/>
      <c r="C282" s="83"/>
      <c r="D282" s="80"/>
      <c r="E282" s="83"/>
      <c r="F282" s="83"/>
      <c r="G282" s="83"/>
      <c r="H282" s="83"/>
      <c r="I282" s="83"/>
      <c r="J282" s="83"/>
      <c r="K282" s="83"/>
      <c r="L282" s="83"/>
      <c r="M282" s="83"/>
      <c r="N282" s="83"/>
      <c r="O282" s="83"/>
      <c r="P282" s="83"/>
      <c r="Q282" s="83"/>
      <c r="R282" s="83"/>
      <c r="S282" s="83"/>
      <c r="T282" s="83"/>
      <c r="U282" s="83"/>
      <c r="V282" s="83"/>
      <c r="W282" s="83"/>
      <c r="X282" s="83"/>
      <c r="Y282" s="83"/>
      <c r="Z282" s="83"/>
      <c r="AA282" s="83"/>
      <c r="AB282" s="83"/>
      <c r="AC282" s="83"/>
      <c r="AD282" s="83"/>
      <c r="AE282" s="83"/>
      <c r="AF282" s="83"/>
      <c r="AG282" s="83"/>
    </row>
    <row r="283" ht="15.75" customHeight="1">
      <c r="A283" s="83"/>
      <c r="B283" s="139"/>
      <c r="C283" s="83"/>
      <c r="D283" s="80"/>
      <c r="E283" s="83"/>
      <c r="F283" s="83"/>
      <c r="G283" s="83"/>
      <c r="H283" s="83"/>
      <c r="I283" s="83"/>
      <c r="J283" s="83"/>
      <c r="K283" s="83"/>
      <c r="L283" s="83"/>
      <c r="M283" s="83"/>
      <c r="N283" s="83"/>
      <c r="O283" s="83"/>
      <c r="P283" s="83"/>
      <c r="Q283" s="83"/>
      <c r="R283" s="83"/>
      <c r="S283" s="83"/>
      <c r="T283" s="83"/>
      <c r="U283" s="83"/>
      <c r="V283" s="83"/>
      <c r="W283" s="83"/>
      <c r="X283" s="83"/>
      <c r="Y283" s="83"/>
      <c r="Z283" s="83"/>
      <c r="AA283" s="83"/>
      <c r="AB283" s="83"/>
      <c r="AC283" s="83"/>
      <c r="AD283" s="83"/>
      <c r="AE283" s="83"/>
      <c r="AF283" s="83"/>
      <c r="AG283" s="83"/>
    </row>
    <row r="284" ht="15.75" customHeight="1">
      <c r="A284" s="83"/>
      <c r="B284" s="139"/>
      <c r="C284" s="83"/>
      <c r="D284" s="80"/>
      <c r="E284" s="83"/>
      <c r="F284" s="83"/>
      <c r="G284" s="83"/>
      <c r="H284" s="83"/>
      <c r="I284" s="83"/>
      <c r="J284" s="83"/>
      <c r="K284" s="83"/>
      <c r="L284" s="83"/>
      <c r="M284" s="83"/>
      <c r="N284" s="83"/>
      <c r="O284" s="83"/>
      <c r="P284" s="83"/>
      <c r="Q284" s="83"/>
      <c r="R284" s="83"/>
      <c r="S284" s="83"/>
      <c r="T284" s="83"/>
      <c r="U284" s="83"/>
      <c r="V284" s="83"/>
      <c r="W284" s="83"/>
      <c r="X284" s="83"/>
      <c r="Y284" s="83"/>
      <c r="Z284" s="83"/>
      <c r="AA284" s="83"/>
      <c r="AB284" s="83"/>
      <c r="AC284" s="83"/>
      <c r="AD284" s="83"/>
      <c r="AE284" s="83"/>
      <c r="AF284" s="83"/>
      <c r="AG284" s="83"/>
    </row>
    <row r="285" ht="15.75" customHeight="1">
      <c r="A285" s="83"/>
      <c r="B285" s="139"/>
      <c r="C285" s="83"/>
      <c r="D285" s="80"/>
      <c r="E285" s="83"/>
      <c r="F285" s="83"/>
      <c r="G285" s="83"/>
      <c r="H285" s="83"/>
      <c r="I285" s="83"/>
      <c r="J285" s="83"/>
      <c r="K285" s="83"/>
      <c r="L285" s="83"/>
      <c r="M285" s="83"/>
      <c r="N285" s="83"/>
      <c r="O285" s="83"/>
      <c r="P285" s="83"/>
      <c r="Q285" s="83"/>
      <c r="R285" s="83"/>
      <c r="S285" s="83"/>
      <c r="T285" s="83"/>
      <c r="U285" s="83"/>
      <c r="V285" s="83"/>
      <c r="W285" s="83"/>
      <c r="X285" s="83"/>
      <c r="Y285" s="83"/>
      <c r="Z285" s="83"/>
      <c r="AA285" s="83"/>
      <c r="AB285" s="83"/>
      <c r="AC285" s="83"/>
      <c r="AD285" s="83"/>
      <c r="AE285" s="83"/>
      <c r="AF285" s="83"/>
      <c r="AG285" s="83"/>
    </row>
    <row r="286" ht="15.75" customHeight="1">
      <c r="A286" s="83"/>
      <c r="B286" s="139"/>
      <c r="C286" s="83"/>
      <c r="D286" s="80"/>
      <c r="E286" s="83"/>
      <c r="F286" s="83"/>
      <c r="G286" s="83"/>
      <c r="H286" s="83"/>
      <c r="I286" s="83"/>
      <c r="J286" s="83"/>
      <c r="K286" s="83"/>
      <c r="L286" s="83"/>
      <c r="M286" s="83"/>
      <c r="N286" s="83"/>
      <c r="O286" s="83"/>
      <c r="P286" s="83"/>
      <c r="Q286" s="83"/>
      <c r="R286" s="83"/>
      <c r="S286" s="83"/>
      <c r="T286" s="83"/>
      <c r="U286" s="83"/>
      <c r="V286" s="83"/>
      <c r="W286" s="83"/>
      <c r="X286" s="83"/>
      <c r="Y286" s="83"/>
      <c r="Z286" s="83"/>
      <c r="AA286" s="83"/>
      <c r="AB286" s="83"/>
      <c r="AC286" s="83"/>
      <c r="AD286" s="83"/>
      <c r="AE286" s="83"/>
      <c r="AF286" s="83"/>
      <c r="AG286" s="83"/>
    </row>
    <row r="287" ht="15.75" customHeight="1">
      <c r="A287" s="83"/>
      <c r="B287" s="139"/>
      <c r="C287" s="83"/>
      <c r="D287" s="80"/>
      <c r="E287" s="83"/>
      <c r="F287" s="83"/>
      <c r="G287" s="83"/>
      <c r="H287" s="83"/>
      <c r="I287" s="83"/>
      <c r="J287" s="83"/>
      <c r="K287" s="83"/>
      <c r="L287" s="83"/>
      <c r="M287" s="83"/>
      <c r="N287" s="83"/>
      <c r="O287" s="83"/>
      <c r="P287" s="83"/>
      <c r="Q287" s="83"/>
      <c r="R287" s="83"/>
      <c r="S287" s="83"/>
      <c r="T287" s="83"/>
      <c r="U287" s="83"/>
      <c r="V287" s="83"/>
      <c r="W287" s="83"/>
      <c r="X287" s="83"/>
      <c r="Y287" s="83"/>
      <c r="Z287" s="83"/>
      <c r="AA287" s="83"/>
      <c r="AB287" s="83"/>
      <c r="AC287" s="83"/>
      <c r="AD287" s="83"/>
      <c r="AE287" s="83"/>
      <c r="AF287" s="83"/>
      <c r="AG287" s="83"/>
    </row>
    <row r="288" ht="15.75" customHeight="1">
      <c r="A288" s="83"/>
      <c r="B288" s="139"/>
      <c r="C288" s="83"/>
      <c r="D288" s="80"/>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c r="AC288" s="83"/>
      <c r="AD288" s="83"/>
      <c r="AE288" s="83"/>
      <c r="AF288" s="83"/>
      <c r="AG288" s="83"/>
    </row>
    <row r="289" ht="15.75" customHeight="1">
      <c r="A289" s="83"/>
      <c r="B289" s="139"/>
      <c r="C289" s="83"/>
      <c r="D289" s="80"/>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row>
    <row r="290" ht="15.75" customHeight="1">
      <c r="A290" s="83"/>
      <c r="B290" s="139"/>
      <c r="C290" s="83"/>
      <c r="D290" s="80"/>
      <c r="E290" s="83"/>
      <c r="F290" s="83"/>
      <c r="G290" s="83"/>
      <c r="H290" s="83"/>
      <c r="I290" s="83"/>
      <c r="J290" s="83"/>
      <c r="K290" s="83"/>
      <c r="L290" s="83"/>
      <c r="M290" s="83"/>
      <c r="N290" s="83"/>
      <c r="O290" s="83"/>
      <c r="P290" s="83"/>
      <c r="Q290" s="83"/>
      <c r="R290" s="83"/>
      <c r="S290" s="83"/>
      <c r="T290" s="83"/>
      <c r="U290" s="83"/>
      <c r="V290" s="83"/>
      <c r="W290" s="83"/>
      <c r="X290" s="83"/>
      <c r="Y290" s="83"/>
      <c r="Z290" s="83"/>
      <c r="AA290" s="83"/>
      <c r="AB290" s="83"/>
      <c r="AC290" s="83"/>
      <c r="AD290" s="83"/>
      <c r="AE290" s="83"/>
      <c r="AF290" s="83"/>
      <c r="AG290" s="83"/>
    </row>
    <row r="291" ht="15.75" customHeight="1">
      <c r="A291" s="83"/>
      <c r="B291" s="139"/>
      <c r="C291" s="83"/>
      <c r="D291" s="80"/>
      <c r="E291" s="83"/>
      <c r="F291" s="83"/>
      <c r="G291" s="83"/>
      <c r="H291" s="83"/>
      <c r="I291" s="83"/>
      <c r="J291" s="83"/>
      <c r="K291" s="83"/>
      <c r="L291" s="83"/>
      <c r="M291" s="83"/>
      <c r="N291" s="83"/>
      <c r="O291" s="83"/>
      <c r="P291" s="83"/>
      <c r="Q291" s="83"/>
      <c r="R291" s="83"/>
      <c r="S291" s="83"/>
      <c r="T291" s="83"/>
      <c r="U291" s="83"/>
      <c r="V291" s="83"/>
      <c r="W291" s="83"/>
      <c r="X291" s="83"/>
      <c r="Y291" s="83"/>
      <c r="Z291" s="83"/>
      <c r="AA291" s="83"/>
      <c r="AB291" s="83"/>
      <c r="AC291" s="83"/>
      <c r="AD291" s="83"/>
      <c r="AE291" s="83"/>
      <c r="AF291" s="83"/>
      <c r="AG291" s="83"/>
    </row>
    <row r="292" ht="15.75" customHeight="1">
      <c r="A292" s="83"/>
      <c r="B292" s="139"/>
      <c r="C292" s="83"/>
      <c r="D292" s="80"/>
      <c r="E292" s="83"/>
      <c r="F292" s="83"/>
      <c r="G292" s="83"/>
      <c r="H292" s="83"/>
      <c r="I292" s="83"/>
      <c r="J292" s="83"/>
      <c r="K292" s="83"/>
      <c r="L292" s="83"/>
      <c r="M292" s="83"/>
      <c r="N292" s="83"/>
      <c r="O292" s="83"/>
      <c r="P292" s="83"/>
      <c r="Q292" s="83"/>
      <c r="R292" s="83"/>
      <c r="S292" s="83"/>
      <c r="T292" s="83"/>
      <c r="U292" s="83"/>
      <c r="V292" s="83"/>
      <c r="W292" s="83"/>
      <c r="X292" s="83"/>
      <c r="Y292" s="83"/>
      <c r="Z292" s="83"/>
      <c r="AA292" s="83"/>
      <c r="AB292" s="83"/>
      <c r="AC292" s="83"/>
      <c r="AD292" s="83"/>
      <c r="AE292" s="83"/>
      <c r="AF292" s="83"/>
      <c r="AG292" s="83"/>
    </row>
    <row r="293" ht="15.75" customHeight="1">
      <c r="A293" s="83"/>
      <c r="B293" s="139"/>
      <c r="C293" s="83"/>
      <c r="D293" s="80"/>
      <c r="E293" s="83"/>
      <c r="F293" s="83"/>
      <c r="G293" s="83"/>
      <c r="H293" s="83"/>
      <c r="I293" s="83"/>
      <c r="J293" s="83"/>
      <c r="K293" s="83"/>
      <c r="L293" s="83"/>
      <c r="M293" s="83"/>
      <c r="N293" s="83"/>
      <c r="O293" s="83"/>
      <c r="P293" s="83"/>
      <c r="Q293" s="83"/>
      <c r="R293" s="83"/>
      <c r="S293" s="83"/>
      <c r="T293" s="83"/>
      <c r="U293" s="83"/>
      <c r="V293" s="83"/>
      <c r="W293" s="83"/>
      <c r="X293" s="83"/>
      <c r="Y293" s="83"/>
      <c r="Z293" s="83"/>
      <c r="AA293" s="83"/>
      <c r="AB293" s="83"/>
      <c r="AC293" s="83"/>
      <c r="AD293" s="83"/>
      <c r="AE293" s="83"/>
      <c r="AF293" s="83"/>
      <c r="AG293" s="83"/>
    </row>
    <row r="294" ht="15.75" customHeight="1">
      <c r="A294" s="83"/>
      <c r="B294" s="139"/>
      <c r="C294" s="83"/>
      <c r="D294" s="80"/>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row>
    <row r="295" ht="15.75" customHeight="1">
      <c r="A295" s="83"/>
      <c r="B295" s="139"/>
      <c r="C295" s="83"/>
      <c r="D295" s="80"/>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row>
    <row r="296" ht="15.75" customHeight="1">
      <c r="A296" s="83"/>
      <c r="B296" s="139"/>
      <c r="C296" s="83"/>
      <c r="D296" s="80"/>
      <c r="E296" s="83"/>
      <c r="F296" s="83"/>
      <c r="G296" s="83"/>
      <c r="H296" s="83"/>
      <c r="I296" s="83"/>
      <c r="J296" s="83"/>
      <c r="K296" s="83"/>
      <c r="L296" s="83"/>
      <c r="M296" s="83"/>
      <c r="N296" s="83"/>
      <c r="O296" s="83"/>
      <c r="P296" s="83"/>
      <c r="Q296" s="83"/>
      <c r="R296" s="83"/>
      <c r="S296" s="83"/>
      <c r="T296" s="83"/>
      <c r="U296" s="83"/>
      <c r="V296" s="83"/>
      <c r="W296" s="83"/>
      <c r="X296" s="83"/>
      <c r="Y296" s="83"/>
      <c r="Z296" s="83"/>
      <c r="AA296" s="83"/>
      <c r="AB296" s="83"/>
      <c r="AC296" s="83"/>
      <c r="AD296" s="83"/>
      <c r="AE296" s="83"/>
      <c r="AF296" s="83"/>
      <c r="AG296" s="83"/>
    </row>
    <row r="297" ht="15.75" customHeight="1">
      <c r="A297" s="83"/>
      <c r="B297" s="139"/>
      <c r="C297" s="83"/>
      <c r="D297" s="80"/>
      <c r="E297" s="83"/>
      <c r="F297" s="83"/>
      <c r="G297" s="83"/>
      <c r="H297" s="83"/>
      <c r="I297" s="83"/>
      <c r="J297" s="83"/>
      <c r="K297" s="83"/>
      <c r="L297" s="83"/>
      <c r="M297" s="83"/>
      <c r="N297" s="83"/>
      <c r="O297" s="83"/>
      <c r="P297" s="83"/>
      <c r="Q297" s="83"/>
      <c r="R297" s="83"/>
      <c r="S297" s="83"/>
      <c r="T297" s="83"/>
      <c r="U297" s="83"/>
      <c r="V297" s="83"/>
      <c r="W297" s="83"/>
      <c r="X297" s="83"/>
      <c r="Y297" s="83"/>
      <c r="Z297" s="83"/>
      <c r="AA297" s="83"/>
      <c r="AB297" s="83"/>
      <c r="AC297" s="83"/>
      <c r="AD297" s="83"/>
      <c r="AE297" s="83"/>
      <c r="AF297" s="83"/>
      <c r="AG297" s="83"/>
    </row>
    <row r="298" ht="15.75" customHeight="1">
      <c r="A298" s="83"/>
      <c r="B298" s="139"/>
      <c r="C298" s="83"/>
      <c r="D298" s="80"/>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c r="AC298" s="83"/>
      <c r="AD298" s="83"/>
      <c r="AE298" s="83"/>
      <c r="AF298" s="83"/>
      <c r="AG298" s="83"/>
    </row>
    <row r="299" ht="15.75" customHeight="1">
      <c r="A299" s="83"/>
      <c r="B299" s="139"/>
      <c r="C299" s="83"/>
      <c r="D299" s="80"/>
      <c r="E299" s="83"/>
      <c r="F299" s="83"/>
      <c r="G299" s="83"/>
      <c r="H299" s="83"/>
      <c r="I299" s="83"/>
      <c r="J299" s="83"/>
      <c r="K299" s="83"/>
      <c r="L299" s="83"/>
      <c r="M299" s="83"/>
      <c r="N299" s="83"/>
      <c r="O299" s="83"/>
      <c r="P299" s="83"/>
      <c r="Q299" s="83"/>
      <c r="R299" s="83"/>
      <c r="S299" s="83"/>
      <c r="T299" s="83"/>
      <c r="U299" s="83"/>
      <c r="V299" s="83"/>
      <c r="W299" s="83"/>
      <c r="X299" s="83"/>
      <c r="Y299" s="83"/>
      <c r="Z299" s="83"/>
      <c r="AA299" s="83"/>
      <c r="AB299" s="83"/>
      <c r="AC299" s="83"/>
      <c r="AD299" s="83"/>
      <c r="AE299" s="83"/>
      <c r="AF299" s="83"/>
      <c r="AG299" s="83"/>
    </row>
    <row r="300" ht="15.75" customHeight="1">
      <c r="A300" s="83"/>
      <c r="B300" s="139"/>
      <c r="C300" s="83"/>
      <c r="D300" s="80"/>
      <c r="E300" s="83"/>
      <c r="F300" s="83"/>
      <c r="G300" s="83"/>
      <c r="H300" s="83"/>
      <c r="I300" s="83"/>
      <c r="J300" s="83"/>
      <c r="K300" s="83"/>
      <c r="L300" s="83"/>
      <c r="M300" s="83"/>
      <c r="N300" s="83"/>
      <c r="O300" s="83"/>
      <c r="P300" s="83"/>
      <c r="Q300" s="83"/>
      <c r="R300" s="83"/>
      <c r="S300" s="83"/>
      <c r="T300" s="83"/>
      <c r="U300" s="83"/>
      <c r="V300" s="83"/>
      <c r="W300" s="83"/>
      <c r="X300" s="83"/>
      <c r="Y300" s="83"/>
      <c r="Z300" s="83"/>
      <c r="AA300" s="83"/>
      <c r="AB300" s="83"/>
      <c r="AC300" s="83"/>
      <c r="AD300" s="83"/>
      <c r="AE300" s="83"/>
      <c r="AF300" s="83"/>
      <c r="AG300" s="83"/>
    </row>
    <row r="301" ht="15.75" customHeight="1">
      <c r="A301" s="83"/>
      <c r="B301" s="139"/>
      <c r="C301" s="83"/>
      <c r="D301" s="80"/>
      <c r="E301" s="83"/>
      <c r="F301" s="83"/>
      <c r="G301" s="83"/>
      <c r="H301" s="83"/>
      <c r="I301" s="83"/>
      <c r="J301" s="83"/>
      <c r="K301" s="83"/>
      <c r="L301" s="83"/>
      <c r="M301" s="83"/>
      <c r="N301" s="83"/>
      <c r="O301" s="83"/>
      <c r="P301" s="83"/>
      <c r="Q301" s="83"/>
      <c r="R301" s="83"/>
      <c r="S301" s="83"/>
      <c r="T301" s="83"/>
      <c r="U301" s="83"/>
      <c r="V301" s="83"/>
      <c r="W301" s="83"/>
      <c r="X301" s="83"/>
      <c r="Y301" s="83"/>
      <c r="Z301" s="83"/>
      <c r="AA301" s="83"/>
      <c r="AB301" s="83"/>
      <c r="AC301" s="83"/>
      <c r="AD301" s="83"/>
      <c r="AE301" s="83"/>
      <c r="AF301" s="83"/>
      <c r="AG301" s="83"/>
    </row>
    <row r="302" ht="15.75" customHeight="1">
      <c r="A302" s="83"/>
      <c r="B302" s="139"/>
      <c r="C302" s="83"/>
      <c r="D302" s="80"/>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row>
    <row r="303" ht="15.75" customHeight="1">
      <c r="A303" s="83"/>
      <c r="B303" s="139"/>
      <c r="C303" s="83"/>
      <c r="D303" s="80"/>
      <c r="E303" s="83"/>
      <c r="F303" s="83"/>
      <c r="G303" s="83"/>
      <c r="H303" s="83"/>
      <c r="I303" s="83"/>
      <c r="J303" s="83"/>
      <c r="K303" s="83"/>
      <c r="L303" s="83"/>
      <c r="M303" s="83"/>
      <c r="N303" s="83"/>
      <c r="O303" s="83"/>
      <c r="P303" s="83"/>
      <c r="Q303" s="83"/>
      <c r="R303" s="83"/>
      <c r="S303" s="83"/>
      <c r="T303" s="83"/>
      <c r="U303" s="83"/>
      <c r="V303" s="83"/>
      <c r="W303" s="83"/>
      <c r="X303" s="83"/>
      <c r="Y303" s="83"/>
      <c r="Z303" s="83"/>
      <c r="AA303" s="83"/>
      <c r="AB303" s="83"/>
      <c r="AC303" s="83"/>
      <c r="AD303" s="83"/>
      <c r="AE303" s="83"/>
      <c r="AF303" s="83"/>
      <c r="AG303" s="83"/>
    </row>
    <row r="304" ht="15.75" customHeight="1">
      <c r="A304" s="83"/>
      <c r="B304" s="139"/>
      <c r="C304" s="83"/>
      <c r="D304" s="80"/>
      <c r="E304" s="83"/>
      <c r="F304" s="83"/>
      <c r="G304" s="83"/>
      <c r="H304" s="83"/>
      <c r="I304" s="83"/>
      <c r="J304" s="83"/>
      <c r="K304" s="83"/>
      <c r="L304" s="83"/>
      <c r="M304" s="83"/>
      <c r="N304" s="83"/>
      <c r="O304" s="83"/>
      <c r="P304" s="83"/>
      <c r="Q304" s="83"/>
      <c r="R304" s="83"/>
      <c r="S304" s="83"/>
      <c r="T304" s="83"/>
      <c r="U304" s="83"/>
      <c r="V304" s="83"/>
      <c r="W304" s="83"/>
      <c r="X304" s="83"/>
      <c r="Y304" s="83"/>
      <c r="Z304" s="83"/>
      <c r="AA304" s="83"/>
      <c r="AB304" s="83"/>
      <c r="AC304" s="83"/>
      <c r="AD304" s="83"/>
      <c r="AE304" s="83"/>
      <c r="AF304" s="83"/>
      <c r="AG304" s="83"/>
    </row>
    <row r="305" ht="15.75" customHeight="1">
      <c r="A305" s="83"/>
      <c r="B305" s="139"/>
      <c r="C305" s="83"/>
      <c r="D305" s="80"/>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c r="AC305" s="83"/>
      <c r="AD305" s="83"/>
      <c r="AE305" s="83"/>
      <c r="AF305" s="83"/>
      <c r="AG305" s="83"/>
    </row>
    <row r="306" ht="15.75" customHeight="1">
      <c r="A306" s="83"/>
      <c r="B306" s="139"/>
      <c r="C306" s="83"/>
      <c r="D306" s="80"/>
      <c r="E306" s="83"/>
      <c r="F306" s="83"/>
      <c r="G306" s="83"/>
      <c r="H306" s="83"/>
      <c r="I306" s="83"/>
      <c r="J306" s="83"/>
      <c r="K306" s="83"/>
      <c r="L306" s="83"/>
      <c r="M306" s="83"/>
      <c r="N306" s="83"/>
      <c r="O306" s="83"/>
      <c r="P306" s="83"/>
      <c r="Q306" s="83"/>
      <c r="R306" s="83"/>
      <c r="S306" s="83"/>
      <c r="T306" s="83"/>
      <c r="U306" s="83"/>
      <c r="V306" s="83"/>
      <c r="W306" s="83"/>
      <c r="X306" s="83"/>
      <c r="Y306" s="83"/>
      <c r="Z306" s="83"/>
      <c r="AA306" s="83"/>
      <c r="AB306" s="83"/>
      <c r="AC306" s="83"/>
      <c r="AD306" s="83"/>
      <c r="AE306" s="83"/>
      <c r="AF306" s="83"/>
      <c r="AG306" s="83"/>
    </row>
    <row r="307" ht="15.75" customHeight="1">
      <c r="A307" s="83"/>
      <c r="B307" s="139"/>
      <c r="C307" s="83"/>
      <c r="D307" s="80"/>
      <c r="E307" s="83"/>
      <c r="F307" s="83"/>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c r="AD307" s="83"/>
      <c r="AE307" s="83"/>
      <c r="AF307" s="83"/>
      <c r="AG307" s="83"/>
    </row>
    <row r="308" ht="15.75" customHeight="1">
      <c r="A308" s="83"/>
      <c r="B308" s="139"/>
      <c r="C308" s="83"/>
      <c r="D308" s="80"/>
      <c r="E308" s="83"/>
      <c r="F308" s="83"/>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c r="AD308" s="83"/>
      <c r="AE308" s="83"/>
      <c r="AF308" s="83"/>
      <c r="AG308" s="83"/>
    </row>
    <row r="309" ht="15.75" customHeight="1">
      <c r="A309" s="83"/>
      <c r="B309" s="139"/>
      <c r="C309" s="83"/>
      <c r="D309" s="80"/>
      <c r="E309" s="83"/>
      <c r="F309" s="83"/>
      <c r="G309" s="83"/>
      <c r="H309" s="83"/>
      <c r="I309" s="83"/>
      <c r="J309" s="83"/>
      <c r="K309" s="83"/>
      <c r="L309" s="83"/>
      <c r="M309" s="83"/>
      <c r="N309" s="83"/>
      <c r="O309" s="83"/>
      <c r="P309" s="83"/>
      <c r="Q309" s="83"/>
      <c r="R309" s="83"/>
      <c r="S309" s="83"/>
      <c r="T309" s="83"/>
      <c r="U309" s="83"/>
      <c r="V309" s="83"/>
      <c r="W309" s="83"/>
      <c r="X309" s="83"/>
      <c r="Y309" s="83"/>
      <c r="Z309" s="83"/>
      <c r="AA309" s="83"/>
      <c r="AB309" s="83"/>
      <c r="AC309" s="83"/>
      <c r="AD309" s="83"/>
      <c r="AE309" s="83"/>
      <c r="AF309" s="83"/>
      <c r="AG309" s="83"/>
    </row>
    <row r="310" ht="15.75" customHeight="1">
      <c r="A310" s="83"/>
      <c r="B310" s="139"/>
      <c r="C310" s="83"/>
      <c r="D310" s="80"/>
      <c r="E310" s="83"/>
      <c r="F310" s="83"/>
      <c r="G310" s="83"/>
      <c r="H310" s="83"/>
      <c r="I310" s="83"/>
      <c r="J310" s="83"/>
      <c r="K310" s="83"/>
      <c r="L310" s="83"/>
      <c r="M310" s="83"/>
      <c r="N310" s="83"/>
      <c r="O310" s="83"/>
      <c r="P310" s="83"/>
      <c r="Q310" s="83"/>
      <c r="R310" s="83"/>
      <c r="S310" s="83"/>
      <c r="T310" s="83"/>
      <c r="U310" s="83"/>
      <c r="V310" s="83"/>
      <c r="W310" s="83"/>
      <c r="X310" s="83"/>
      <c r="Y310" s="83"/>
      <c r="Z310" s="83"/>
      <c r="AA310" s="83"/>
      <c r="AB310" s="83"/>
      <c r="AC310" s="83"/>
      <c r="AD310" s="83"/>
      <c r="AE310" s="83"/>
      <c r="AF310" s="83"/>
      <c r="AG310" s="83"/>
    </row>
    <row r="311" ht="15.75" customHeight="1">
      <c r="A311" s="83"/>
      <c r="B311" s="139"/>
      <c r="C311" s="83"/>
      <c r="D311" s="80"/>
      <c r="E311" s="83"/>
      <c r="F311" s="83"/>
      <c r="G311" s="83"/>
      <c r="H311" s="83"/>
      <c r="I311" s="83"/>
      <c r="J311" s="83"/>
      <c r="K311" s="83"/>
      <c r="L311" s="83"/>
      <c r="M311" s="83"/>
      <c r="N311" s="83"/>
      <c r="O311" s="83"/>
      <c r="P311" s="83"/>
      <c r="Q311" s="83"/>
      <c r="R311" s="83"/>
      <c r="S311" s="83"/>
      <c r="T311" s="83"/>
      <c r="U311" s="83"/>
      <c r="V311" s="83"/>
      <c r="W311" s="83"/>
      <c r="X311" s="83"/>
      <c r="Y311" s="83"/>
      <c r="Z311" s="83"/>
      <c r="AA311" s="83"/>
      <c r="AB311" s="83"/>
      <c r="AC311" s="83"/>
      <c r="AD311" s="83"/>
      <c r="AE311" s="83"/>
      <c r="AF311" s="83"/>
      <c r="AG311" s="83"/>
    </row>
    <row r="312" ht="15.75" customHeight="1">
      <c r="A312" s="83"/>
      <c r="B312" s="139"/>
      <c r="C312" s="83"/>
      <c r="D312" s="80"/>
      <c r="E312" s="83"/>
      <c r="F312" s="83"/>
      <c r="G312" s="83"/>
      <c r="H312" s="83"/>
      <c r="I312" s="83"/>
      <c r="J312" s="83"/>
      <c r="K312" s="83"/>
      <c r="L312" s="83"/>
      <c r="M312" s="83"/>
      <c r="N312" s="83"/>
      <c r="O312" s="83"/>
      <c r="P312" s="83"/>
      <c r="Q312" s="83"/>
      <c r="R312" s="83"/>
      <c r="S312" s="83"/>
      <c r="T312" s="83"/>
      <c r="U312" s="83"/>
      <c r="V312" s="83"/>
      <c r="W312" s="83"/>
      <c r="X312" s="83"/>
      <c r="Y312" s="83"/>
      <c r="Z312" s="83"/>
      <c r="AA312" s="83"/>
      <c r="AB312" s="83"/>
      <c r="AC312" s="83"/>
      <c r="AD312" s="83"/>
      <c r="AE312" s="83"/>
      <c r="AF312" s="83"/>
      <c r="AG312" s="83"/>
    </row>
    <row r="313" ht="15.75" customHeight="1">
      <c r="A313" s="83"/>
      <c r="B313" s="139"/>
      <c r="C313" s="83"/>
      <c r="D313" s="80"/>
      <c r="E313" s="83"/>
      <c r="F313" s="83"/>
      <c r="G313" s="83"/>
      <c r="H313" s="83"/>
      <c r="I313" s="83"/>
      <c r="J313" s="83"/>
      <c r="K313" s="83"/>
      <c r="L313" s="83"/>
      <c r="M313" s="83"/>
      <c r="N313" s="83"/>
      <c r="O313" s="83"/>
      <c r="P313" s="83"/>
      <c r="Q313" s="83"/>
      <c r="R313" s="83"/>
      <c r="S313" s="83"/>
      <c r="T313" s="83"/>
      <c r="U313" s="83"/>
      <c r="V313" s="83"/>
      <c r="W313" s="83"/>
      <c r="X313" s="83"/>
      <c r="Y313" s="83"/>
      <c r="Z313" s="83"/>
      <c r="AA313" s="83"/>
      <c r="AB313" s="83"/>
      <c r="AC313" s="83"/>
      <c r="AD313" s="83"/>
      <c r="AE313" s="83"/>
      <c r="AF313" s="83"/>
      <c r="AG313" s="83"/>
    </row>
    <row r="314" ht="15.75" customHeight="1">
      <c r="A314" s="83"/>
      <c r="B314" s="139"/>
      <c r="C314" s="83"/>
      <c r="D314" s="80"/>
      <c r="E314" s="83"/>
      <c r="F314" s="83"/>
      <c r="G314" s="83"/>
      <c r="H314" s="83"/>
      <c r="I314" s="83"/>
      <c r="J314" s="83"/>
      <c r="K314" s="83"/>
      <c r="L314" s="83"/>
      <c r="M314" s="83"/>
      <c r="N314" s="83"/>
      <c r="O314" s="83"/>
      <c r="P314" s="83"/>
      <c r="Q314" s="83"/>
      <c r="R314" s="83"/>
      <c r="S314" s="83"/>
      <c r="T314" s="83"/>
      <c r="U314" s="83"/>
      <c r="V314" s="83"/>
      <c r="W314" s="83"/>
      <c r="X314" s="83"/>
      <c r="Y314" s="83"/>
      <c r="Z314" s="83"/>
      <c r="AA314" s="83"/>
      <c r="AB314" s="83"/>
      <c r="AC314" s="83"/>
      <c r="AD314" s="83"/>
      <c r="AE314" s="83"/>
      <c r="AF314" s="83"/>
      <c r="AG314" s="83"/>
    </row>
    <row r="315" ht="15.75" customHeight="1">
      <c r="A315" s="83"/>
      <c r="B315" s="139"/>
      <c r="C315" s="83"/>
      <c r="D315" s="80"/>
      <c r="E315" s="83"/>
      <c r="F315" s="83"/>
      <c r="G315" s="83"/>
      <c r="H315" s="83"/>
      <c r="I315" s="83"/>
      <c r="J315" s="83"/>
      <c r="K315" s="83"/>
      <c r="L315" s="83"/>
      <c r="M315" s="83"/>
      <c r="N315" s="83"/>
      <c r="O315" s="83"/>
      <c r="P315" s="83"/>
      <c r="Q315" s="83"/>
      <c r="R315" s="83"/>
      <c r="S315" s="83"/>
      <c r="T315" s="83"/>
      <c r="U315" s="83"/>
      <c r="V315" s="83"/>
      <c r="W315" s="83"/>
      <c r="X315" s="83"/>
      <c r="Y315" s="83"/>
      <c r="Z315" s="83"/>
      <c r="AA315" s="83"/>
      <c r="AB315" s="83"/>
      <c r="AC315" s="83"/>
      <c r="AD315" s="83"/>
      <c r="AE315" s="83"/>
      <c r="AF315" s="83"/>
      <c r="AG315" s="83"/>
    </row>
    <row r="316" ht="15.75" customHeight="1">
      <c r="A316" s="83"/>
      <c r="B316" s="139"/>
      <c r="C316" s="83"/>
      <c r="D316" s="80"/>
      <c r="E316" s="83"/>
      <c r="F316" s="83"/>
      <c r="G316" s="83"/>
      <c r="H316" s="83"/>
      <c r="I316" s="83"/>
      <c r="J316" s="83"/>
      <c r="K316" s="83"/>
      <c r="L316" s="83"/>
      <c r="M316" s="83"/>
      <c r="N316" s="83"/>
      <c r="O316" s="83"/>
      <c r="P316" s="83"/>
      <c r="Q316" s="83"/>
      <c r="R316" s="83"/>
      <c r="S316" s="83"/>
      <c r="T316" s="83"/>
      <c r="U316" s="83"/>
      <c r="V316" s="83"/>
      <c r="W316" s="83"/>
      <c r="X316" s="83"/>
      <c r="Y316" s="83"/>
      <c r="Z316" s="83"/>
      <c r="AA316" s="83"/>
      <c r="AB316" s="83"/>
      <c r="AC316" s="83"/>
      <c r="AD316" s="83"/>
      <c r="AE316" s="83"/>
      <c r="AF316" s="83"/>
      <c r="AG316" s="83"/>
    </row>
    <row r="317" ht="15.75" customHeight="1">
      <c r="A317" s="83"/>
      <c r="B317" s="139"/>
      <c r="C317" s="83"/>
      <c r="D317" s="80"/>
      <c r="E317" s="83"/>
      <c r="F317" s="83"/>
      <c r="G317" s="83"/>
      <c r="H317" s="83"/>
      <c r="I317" s="83"/>
      <c r="J317" s="83"/>
      <c r="K317" s="83"/>
      <c r="L317" s="83"/>
      <c r="M317" s="83"/>
      <c r="N317" s="83"/>
      <c r="O317" s="83"/>
      <c r="P317" s="83"/>
      <c r="Q317" s="83"/>
      <c r="R317" s="83"/>
      <c r="S317" s="83"/>
      <c r="T317" s="83"/>
      <c r="U317" s="83"/>
      <c r="V317" s="83"/>
      <c r="W317" s="83"/>
      <c r="X317" s="83"/>
      <c r="Y317" s="83"/>
      <c r="Z317" s="83"/>
      <c r="AA317" s="83"/>
      <c r="AB317" s="83"/>
      <c r="AC317" s="83"/>
      <c r="AD317" s="83"/>
      <c r="AE317" s="83"/>
      <c r="AF317" s="83"/>
      <c r="AG317" s="83"/>
    </row>
    <row r="318" ht="15.75" customHeight="1">
      <c r="A318" s="83"/>
      <c r="B318" s="139"/>
      <c r="C318" s="83"/>
      <c r="D318" s="80"/>
      <c r="E318" s="83"/>
      <c r="F318" s="83"/>
      <c r="G318" s="83"/>
      <c r="H318" s="83"/>
      <c r="I318" s="83"/>
      <c r="J318" s="83"/>
      <c r="K318" s="83"/>
      <c r="L318" s="83"/>
      <c r="M318" s="83"/>
      <c r="N318" s="83"/>
      <c r="O318" s="83"/>
      <c r="P318" s="83"/>
      <c r="Q318" s="83"/>
      <c r="R318" s="83"/>
      <c r="S318" s="83"/>
      <c r="T318" s="83"/>
      <c r="U318" s="83"/>
      <c r="V318" s="83"/>
      <c r="W318" s="83"/>
      <c r="X318" s="83"/>
      <c r="Y318" s="83"/>
      <c r="Z318" s="83"/>
      <c r="AA318" s="83"/>
      <c r="AB318" s="83"/>
      <c r="AC318" s="83"/>
      <c r="AD318" s="83"/>
      <c r="AE318" s="83"/>
      <c r="AF318" s="83"/>
      <c r="AG318" s="83"/>
    </row>
    <row r="319" ht="15.75" customHeight="1">
      <c r="A319" s="83"/>
      <c r="B319" s="139"/>
      <c r="C319" s="83"/>
      <c r="D319" s="80"/>
      <c r="E319" s="83"/>
      <c r="F319" s="83"/>
      <c r="G319" s="83"/>
      <c r="H319" s="83"/>
      <c r="I319" s="83"/>
      <c r="J319" s="83"/>
      <c r="K319" s="83"/>
      <c r="L319" s="83"/>
      <c r="M319" s="83"/>
      <c r="N319" s="83"/>
      <c r="O319" s="83"/>
      <c r="P319" s="83"/>
      <c r="Q319" s="83"/>
      <c r="R319" s="83"/>
      <c r="S319" s="83"/>
      <c r="T319" s="83"/>
      <c r="U319" s="83"/>
      <c r="V319" s="83"/>
      <c r="W319" s="83"/>
      <c r="X319" s="83"/>
      <c r="Y319" s="83"/>
      <c r="Z319" s="83"/>
      <c r="AA319" s="83"/>
      <c r="AB319" s="83"/>
      <c r="AC319" s="83"/>
      <c r="AD319" s="83"/>
      <c r="AE319" s="83"/>
      <c r="AF319" s="83"/>
      <c r="AG319" s="83"/>
    </row>
    <row r="320" ht="15.75" customHeight="1">
      <c r="A320" s="83"/>
      <c r="B320" s="139"/>
      <c r="C320" s="83"/>
      <c r="D320" s="80"/>
      <c r="E320" s="83"/>
      <c r="F320" s="83"/>
      <c r="G320" s="83"/>
      <c r="H320" s="83"/>
      <c r="I320" s="83"/>
      <c r="J320" s="83"/>
      <c r="K320" s="83"/>
      <c r="L320" s="83"/>
      <c r="M320" s="83"/>
      <c r="N320" s="83"/>
      <c r="O320" s="83"/>
      <c r="P320" s="83"/>
      <c r="Q320" s="83"/>
      <c r="R320" s="83"/>
      <c r="S320" s="83"/>
      <c r="T320" s="83"/>
      <c r="U320" s="83"/>
      <c r="V320" s="83"/>
      <c r="W320" s="83"/>
      <c r="X320" s="83"/>
      <c r="Y320" s="83"/>
      <c r="Z320" s="83"/>
      <c r="AA320" s="83"/>
      <c r="AB320" s="83"/>
      <c r="AC320" s="83"/>
      <c r="AD320" s="83"/>
      <c r="AE320" s="83"/>
      <c r="AF320" s="83"/>
      <c r="AG320" s="83"/>
    </row>
    <row r="321" ht="15.75" customHeight="1">
      <c r="A321" s="83"/>
      <c r="B321" s="139"/>
      <c r="C321" s="83"/>
      <c r="D321" s="80"/>
      <c r="E321" s="83"/>
      <c r="F321" s="83"/>
      <c r="G321" s="83"/>
      <c r="H321" s="83"/>
      <c r="I321" s="83"/>
      <c r="J321" s="83"/>
      <c r="K321" s="83"/>
      <c r="L321" s="83"/>
      <c r="M321" s="83"/>
      <c r="N321" s="83"/>
      <c r="O321" s="83"/>
      <c r="P321" s="83"/>
      <c r="Q321" s="83"/>
      <c r="R321" s="83"/>
      <c r="S321" s="83"/>
      <c r="T321" s="83"/>
      <c r="U321" s="83"/>
      <c r="V321" s="83"/>
      <c r="W321" s="83"/>
      <c r="X321" s="83"/>
      <c r="Y321" s="83"/>
      <c r="Z321" s="83"/>
      <c r="AA321" s="83"/>
      <c r="AB321" s="83"/>
      <c r="AC321" s="83"/>
      <c r="AD321" s="83"/>
      <c r="AE321" s="83"/>
      <c r="AF321" s="83"/>
      <c r="AG321" s="83"/>
    </row>
    <row r="322" ht="15.75" customHeight="1">
      <c r="A322" s="83"/>
      <c r="B322" s="139"/>
      <c r="C322" s="83"/>
      <c r="D322" s="80"/>
      <c r="E322" s="83"/>
      <c r="F322" s="83"/>
      <c r="G322" s="83"/>
      <c r="H322" s="83"/>
      <c r="I322" s="83"/>
      <c r="J322" s="83"/>
      <c r="K322" s="83"/>
      <c r="L322" s="83"/>
      <c r="M322" s="83"/>
      <c r="N322" s="83"/>
      <c r="O322" s="83"/>
      <c r="P322" s="83"/>
      <c r="Q322" s="83"/>
      <c r="R322" s="83"/>
      <c r="S322" s="83"/>
      <c r="T322" s="83"/>
      <c r="U322" s="83"/>
      <c r="V322" s="83"/>
      <c r="W322" s="83"/>
      <c r="X322" s="83"/>
      <c r="Y322" s="83"/>
      <c r="Z322" s="83"/>
      <c r="AA322" s="83"/>
      <c r="AB322" s="83"/>
      <c r="AC322" s="83"/>
      <c r="AD322" s="83"/>
      <c r="AE322" s="83"/>
      <c r="AF322" s="83"/>
      <c r="AG322" s="83"/>
    </row>
    <row r="323" ht="15.75" customHeight="1">
      <c r="A323" s="83"/>
      <c r="B323" s="139"/>
      <c r="C323" s="83"/>
      <c r="D323" s="80"/>
      <c r="E323" s="83"/>
      <c r="F323" s="83"/>
      <c r="G323" s="83"/>
      <c r="H323" s="83"/>
      <c r="I323" s="83"/>
      <c r="J323" s="83"/>
      <c r="K323" s="83"/>
      <c r="L323" s="83"/>
      <c r="M323" s="83"/>
      <c r="N323" s="83"/>
      <c r="O323" s="83"/>
      <c r="P323" s="83"/>
      <c r="Q323" s="83"/>
      <c r="R323" s="83"/>
      <c r="S323" s="83"/>
      <c r="T323" s="83"/>
      <c r="U323" s="83"/>
      <c r="V323" s="83"/>
      <c r="W323" s="83"/>
      <c r="X323" s="83"/>
      <c r="Y323" s="83"/>
      <c r="Z323" s="83"/>
      <c r="AA323" s="83"/>
      <c r="AB323" s="83"/>
      <c r="AC323" s="83"/>
      <c r="AD323" s="83"/>
      <c r="AE323" s="83"/>
      <c r="AF323" s="83"/>
      <c r="AG323" s="83"/>
    </row>
    <row r="324" ht="15.75" customHeight="1">
      <c r="A324" s="83"/>
      <c r="B324" s="139"/>
      <c r="C324" s="83"/>
      <c r="D324" s="80"/>
      <c r="E324" s="83"/>
      <c r="F324" s="83"/>
      <c r="G324" s="83"/>
      <c r="H324" s="83"/>
      <c r="I324" s="83"/>
      <c r="J324" s="83"/>
      <c r="K324" s="83"/>
      <c r="L324" s="83"/>
      <c r="M324" s="83"/>
      <c r="N324" s="83"/>
      <c r="O324" s="83"/>
      <c r="P324" s="83"/>
      <c r="Q324" s="83"/>
      <c r="R324" s="83"/>
      <c r="S324" s="83"/>
      <c r="T324" s="83"/>
      <c r="U324" s="83"/>
      <c r="V324" s="83"/>
      <c r="W324" s="83"/>
      <c r="X324" s="83"/>
      <c r="Y324" s="83"/>
      <c r="Z324" s="83"/>
      <c r="AA324" s="83"/>
      <c r="AB324" s="83"/>
      <c r="AC324" s="83"/>
      <c r="AD324" s="83"/>
      <c r="AE324" s="83"/>
      <c r="AF324" s="83"/>
      <c r="AG324" s="83"/>
    </row>
    <row r="325" ht="15.75" customHeight="1">
      <c r="A325" s="83"/>
      <c r="B325" s="139"/>
      <c r="C325" s="83"/>
      <c r="D325" s="80"/>
      <c r="E325" s="83"/>
      <c r="F325" s="83"/>
      <c r="G325" s="83"/>
      <c r="H325" s="83"/>
      <c r="I325" s="83"/>
      <c r="J325" s="83"/>
      <c r="K325" s="83"/>
      <c r="L325" s="83"/>
      <c r="M325" s="83"/>
      <c r="N325" s="83"/>
      <c r="O325" s="83"/>
      <c r="P325" s="83"/>
      <c r="Q325" s="83"/>
      <c r="R325" s="83"/>
      <c r="S325" s="83"/>
      <c r="T325" s="83"/>
      <c r="U325" s="83"/>
      <c r="V325" s="83"/>
      <c r="W325" s="83"/>
      <c r="X325" s="83"/>
      <c r="Y325" s="83"/>
      <c r="Z325" s="83"/>
      <c r="AA325" s="83"/>
      <c r="AB325" s="83"/>
      <c r="AC325" s="83"/>
      <c r="AD325" s="83"/>
      <c r="AE325" s="83"/>
      <c r="AF325" s="83"/>
      <c r="AG325" s="83"/>
    </row>
    <row r="326" ht="15.75" customHeight="1">
      <c r="A326" s="83"/>
      <c r="B326" s="139"/>
      <c r="C326" s="83"/>
      <c r="D326" s="80"/>
      <c r="E326" s="83"/>
      <c r="F326" s="83"/>
      <c r="G326" s="83"/>
      <c r="H326" s="83"/>
      <c r="I326" s="83"/>
      <c r="J326" s="83"/>
      <c r="K326" s="83"/>
      <c r="L326" s="83"/>
      <c r="M326" s="83"/>
      <c r="N326" s="83"/>
      <c r="O326" s="83"/>
      <c r="P326" s="83"/>
      <c r="Q326" s="83"/>
      <c r="R326" s="83"/>
      <c r="S326" s="83"/>
      <c r="T326" s="83"/>
      <c r="U326" s="83"/>
      <c r="V326" s="83"/>
      <c r="W326" s="83"/>
      <c r="X326" s="83"/>
      <c r="Y326" s="83"/>
      <c r="Z326" s="83"/>
      <c r="AA326" s="83"/>
      <c r="AB326" s="83"/>
      <c r="AC326" s="83"/>
      <c r="AD326" s="83"/>
      <c r="AE326" s="83"/>
      <c r="AF326" s="83"/>
      <c r="AG326" s="83"/>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40"/>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0"/>
  <cols>
    <col customWidth="1" min="1" max="1" width="34.63"/>
    <col customWidth="1" min="2" max="3" width="37.75"/>
    <col customWidth="1" min="4" max="5" width="17.38"/>
    <col customWidth="1" min="6" max="6" width="12.63"/>
    <col customWidth="1" min="8" max="8" width="15.63"/>
    <col customWidth="1" min="11" max="11" width="18.63"/>
    <col customWidth="1" min="13" max="13" width="28.13"/>
  </cols>
  <sheetData>
    <row r="1" ht="15.75" customHeight="1">
      <c r="A1" s="144" t="s">
        <v>0</v>
      </c>
      <c r="B1" s="144" t="s">
        <v>1</v>
      </c>
      <c r="C1" s="144" t="s">
        <v>2</v>
      </c>
      <c r="D1" s="145" t="s">
        <v>3</v>
      </c>
      <c r="E1" s="145" t="s">
        <v>4</v>
      </c>
      <c r="F1" s="144" t="s">
        <v>5</v>
      </c>
      <c r="G1" s="144" t="s">
        <v>6</v>
      </c>
      <c r="H1" s="46" t="s">
        <v>7</v>
      </c>
      <c r="I1" s="146" t="s">
        <v>8</v>
      </c>
      <c r="J1" s="146" t="s">
        <v>9</v>
      </c>
      <c r="K1" s="144" t="s">
        <v>10</v>
      </c>
      <c r="L1" s="144" t="s">
        <v>11</v>
      </c>
      <c r="M1" s="144" t="s">
        <v>13</v>
      </c>
      <c r="N1" s="147"/>
      <c r="O1" s="147"/>
      <c r="P1" s="147"/>
      <c r="Q1" s="147"/>
      <c r="R1" s="147"/>
      <c r="S1" s="147"/>
      <c r="T1" s="147"/>
      <c r="U1" s="147"/>
      <c r="V1" s="147"/>
      <c r="W1" s="147"/>
      <c r="X1" s="147"/>
      <c r="Y1" s="147"/>
      <c r="Z1" s="147"/>
      <c r="AA1" s="147"/>
      <c r="AB1" s="147"/>
      <c r="AC1" s="147"/>
    </row>
    <row r="2" ht="15.75" customHeight="1">
      <c r="A2" s="147" t="s">
        <v>3093</v>
      </c>
      <c r="B2" s="147" t="s">
        <v>21</v>
      </c>
      <c r="C2" s="147" t="s">
        <v>3094</v>
      </c>
      <c r="D2" s="148" t="s">
        <v>243</v>
      </c>
      <c r="E2" s="148" t="s">
        <v>244</v>
      </c>
      <c r="F2" s="149">
        <v>0.6666666666666666</v>
      </c>
      <c r="G2" s="149">
        <v>0.7291666666666666</v>
      </c>
      <c r="H2" s="148">
        <f t="shared" ref="H2:H66" si="1">IF(G2&lt;F2, (G2+1)-F2, G2-F2)*24</f>
        <v>1.5</v>
      </c>
      <c r="I2" s="150">
        <v>32.0</v>
      </c>
      <c r="J2" s="150">
        <f t="shared" ref="J2:J66" si="2">DIVIDE(I2,H2)/M2</f>
        <v>4.266666667</v>
      </c>
      <c r="K2" s="147" t="s">
        <v>3095</v>
      </c>
      <c r="L2" s="147" t="s">
        <v>297</v>
      </c>
      <c r="M2" s="147">
        <v>5.0</v>
      </c>
      <c r="N2" s="147"/>
      <c r="O2" s="147"/>
      <c r="P2" s="147"/>
      <c r="Q2" s="147"/>
      <c r="R2" s="147"/>
      <c r="S2" s="147"/>
      <c r="T2" s="147"/>
      <c r="U2" s="147"/>
      <c r="V2" s="147"/>
      <c r="W2" s="147"/>
      <c r="X2" s="147"/>
      <c r="Y2" s="147"/>
      <c r="Z2" s="147"/>
      <c r="AA2" s="147"/>
      <c r="AB2" s="147"/>
      <c r="AC2" s="147"/>
    </row>
    <row r="3" ht="15.75" customHeight="1">
      <c r="A3" s="151" t="s">
        <v>3093</v>
      </c>
      <c r="B3" s="147" t="s">
        <v>21</v>
      </c>
      <c r="C3" s="151" t="s">
        <v>3096</v>
      </c>
      <c r="D3" s="152" t="s">
        <v>243</v>
      </c>
      <c r="E3" s="152" t="s">
        <v>244</v>
      </c>
      <c r="F3" s="153">
        <v>0.6666666666666666</v>
      </c>
      <c r="G3" s="149">
        <v>0.7291666666666666</v>
      </c>
      <c r="H3" s="148">
        <f t="shared" si="1"/>
        <v>1.5</v>
      </c>
      <c r="I3" s="154" t="s">
        <v>3097</v>
      </c>
      <c r="J3" s="150" t="str">
        <f t="shared" si="2"/>
        <v>#VALUE!</v>
      </c>
      <c r="K3" s="155" t="s">
        <v>3098</v>
      </c>
      <c r="L3" s="151" t="s">
        <v>297</v>
      </c>
      <c r="M3" s="151">
        <v>5.0</v>
      </c>
      <c r="N3" s="147"/>
      <c r="O3" s="147"/>
      <c r="P3" s="147"/>
      <c r="Q3" s="147"/>
      <c r="R3" s="147"/>
      <c r="S3" s="147"/>
      <c r="T3" s="147"/>
      <c r="U3" s="147"/>
      <c r="V3" s="147"/>
      <c r="W3" s="147"/>
      <c r="X3" s="147"/>
      <c r="Y3" s="147"/>
      <c r="Z3" s="147"/>
      <c r="AA3" s="147"/>
      <c r="AB3" s="147"/>
      <c r="AC3" s="147"/>
    </row>
    <row r="4" ht="15.75" customHeight="1">
      <c r="A4" s="147" t="s">
        <v>3093</v>
      </c>
      <c r="B4" s="147" t="s">
        <v>21</v>
      </c>
      <c r="C4" s="147" t="s">
        <v>3099</v>
      </c>
      <c r="D4" s="148" t="s">
        <v>243</v>
      </c>
      <c r="E4" s="148" t="s">
        <v>244</v>
      </c>
      <c r="F4" s="149">
        <v>0.6666666666666666</v>
      </c>
      <c r="G4" s="149">
        <v>0.7291666666666666</v>
      </c>
      <c r="H4" s="148">
        <f t="shared" si="1"/>
        <v>1.5</v>
      </c>
      <c r="I4" s="156" t="s">
        <v>3097</v>
      </c>
      <c r="J4" s="150" t="str">
        <f t="shared" si="2"/>
        <v>#VALUE!</v>
      </c>
      <c r="K4" s="157" t="s">
        <v>3100</v>
      </c>
      <c r="L4" s="147" t="s">
        <v>297</v>
      </c>
      <c r="M4" s="157">
        <v>5.0</v>
      </c>
      <c r="N4" s="147"/>
      <c r="O4" s="147"/>
      <c r="P4" s="147"/>
      <c r="Q4" s="147"/>
      <c r="R4" s="147"/>
      <c r="S4" s="147"/>
      <c r="T4" s="147"/>
      <c r="U4" s="147"/>
      <c r="V4" s="147"/>
      <c r="W4" s="147"/>
      <c r="X4" s="147"/>
      <c r="Y4" s="147"/>
      <c r="Z4" s="147"/>
      <c r="AA4" s="147"/>
      <c r="AB4" s="147"/>
      <c r="AC4" s="147"/>
    </row>
    <row r="5" ht="15.75" customHeight="1">
      <c r="A5" s="147" t="s">
        <v>3093</v>
      </c>
      <c r="B5" s="147" t="s">
        <v>21</v>
      </c>
      <c r="C5" s="147" t="s">
        <v>3101</v>
      </c>
      <c r="D5" s="148" t="s">
        <v>243</v>
      </c>
      <c r="E5" s="148" t="s">
        <v>244</v>
      </c>
      <c r="F5" s="149">
        <v>0.6666666666666666</v>
      </c>
      <c r="G5" s="149">
        <v>0.7291666666666666</v>
      </c>
      <c r="H5" s="148">
        <f t="shared" si="1"/>
        <v>1.5</v>
      </c>
      <c r="I5" s="156" t="s">
        <v>3097</v>
      </c>
      <c r="J5" s="150" t="str">
        <f t="shared" si="2"/>
        <v>#VALUE!</v>
      </c>
      <c r="K5" s="158" t="s">
        <v>3102</v>
      </c>
      <c r="L5" s="147" t="s">
        <v>297</v>
      </c>
      <c r="M5" s="147">
        <v>5.0</v>
      </c>
      <c r="N5" s="147"/>
      <c r="O5" s="147"/>
      <c r="P5" s="147"/>
      <c r="Q5" s="147"/>
      <c r="R5" s="147"/>
      <c r="S5" s="147"/>
      <c r="T5" s="147"/>
      <c r="U5" s="147"/>
      <c r="V5" s="147"/>
      <c r="W5" s="147"/>
      <c r="X5" s="147"/>
      <c r="Y5" s="147"/>
      <c r="Z5" s="147"/>
      <c r="AA5" s="147"/>
      <c r="AB5" s="147"/>
      <c r="AC5" s="147"/>
    </row>
    <row r="6" ht="15.75" customHeight="1">
      <c r="A6" s="147" t="s">
        <v>3093</v>
      </c>
      <c r="B6" s="147" t="s">
        <v>59</v>
      </c>
      <c r="C6" s="147" t="s">
        <v>3103</v>
      </c>
      <c r="D6" s="148" t="s">
        <v>243</v>
      </c>
      <c r="E6" s="148" t="s">
        <v>244</v>
      </c>
      <c r="F6" s="149">
        <v>0.3125</v>
      </c>
      <c r="G6" s="149">
        <v>0.375</v>
      </c>
      <c r="H6" s="148">
        <f t="shared" si="1"/>
        <v>1.5</v>
      </c>
      <c r="I6" s="156" t="s">
        <v>3097</v>
      </c>
      <c r="J6" s="150" t="str">
        <f t="shared" si="2"/>
        <v>#VALUE!</v>
      </c>
      <c r="K6" s="158" t="s">
        <v>3104</v>
      </c>
      <c r="L6" s="147" t="s">
        <v>297</v>
      </c>
      <c r="M6" s="147">
        <v>5.0</v>
      </c>
      <c r="N6" s="147"/>
      <c r="O6" s="147"/>
      <c r="P6" s="147"/>
      <c r="Q6" s="147"/>
      <c r="R6" s="147"/>
      <c r="S6" s="147"/>
      <c r="T6" s="147"/>
      <c r="U6" s="147"/>
      <c r="V6" s="147"/>
      <c r="W6" s="147"/>
      <c r="X6" s="147"/>
      <c r="Y6" s="147"/>
      <c r="Z6" s="147"/>
      <c r="AA6" s="147"/>
      <c r="AB6" s="147"/>
      <c r="AC6" s="147"/>
    </row>
    <row r="7" ht="15.75" customHeight="1">
      <c r="A7" s="147" t="s">
        <v>3093</v>
      </c>
      <c r="B7" s="147" t="s">
        <v>59</v>
      </c>
      <c r="C7" s="147" t="s">
        <v>3105</v>
      </c>
      <c r="D7" s="148" t="s">
        <v>243</v>
      </c>
      <c r="E7" s="148" t="s">
        <v>244</v>
      </c>
      <c r="F7" s="149">
        <v>0.3125</v>
      </c>
      <c r="G7" s="149">
        <v>0.375</v>
      </c>
      <c r="H7" s="148">
        <f t="shared" si="1"/>
        <v>1.5</v>
      </c>
      <c r="I7" s="156" t="s">
        <v>3097</v>
      </c>
      <c r="J7" s="150" t="str">
        <f t="shared" si="2"/>
        <v>#VALUE!</v>
      </c>
      <c r="K7" s="158" t="s">
        <v>3106</v>
      </c>
      <c r="L7" s="147" t="s">
        <v>297</v>
      </c>
      <c r="M7" s="147">
        <v>5.0</v>
      </c>
      <c r="N7" s="147"/>
      <c r="O7" s="147"/>
      <c r="P7" s="147"/>
      <c r="Q7" s="147"/>
      <c r="R7" s="147"/>
      <c r="S7" s="147"/>
      <c r="T7" s="147"/>
      <c r="U7" s="147"/>
      <c r="V7" s="147"/>
      <c r="W7" s="147"/>
      <c r="X7" s="147"/>
      <c r="Y7" s="147"/>
      <c r="Z7" s="147"/>
      <c r="AA7" s="147"/>
      <c r="AB7" s="147"/>
      <c r="AC7" s="147"/>
    </row>
    <row r="8" ht="15.75" customHeight="1">
      <c r="A8" s="151" t="s">
        <v>3093</v>
      </c>
      <c r="B8" s="147" t="s">
        <v>59</v>
      </c>
      <c r="C8" s="151" t="s">
        <v>3107</v>
      </c>
      <c r="D8" s="152" t="s">
        <v>243</v>
      </c>
      <c r="E8" s="152" t="s">
        <v>244</v>
      </c>
      <c r="F8" s="153">
        <v>0.3125</v>
      </c>
      <c r="G8" s="153">
        <v>0.375</v>
      </c>
      <c r="H8" s="148">
        <f t="shared" si="1"/>
        <v>1.5</v>
      </c>
      <c r="I8" s="154" t="s">
        <v>3097</v>
      </c>
      <c r="J8" s="150" t="str">
        <f t="shared" si="2"/>
        <v>#VALUE!</v>
      </c>
      <c r="K8" s="158" t="s">
        <v>3108</v>
      </c>
      <c r="L8" s="151" t="s">
        <v>297</v>
      </c>
      <c r="M8" s="147">
        <v>5.0</v>
      </c>
      <c r="N8" s="147"/>
      <c r="O8" s="147"/>
      <c r="P8" s="147"/>
      <c r="Q8" s="147"/>
      <c r="R8" s="147"/>
      <c r="S8" s="147"/>
      <c r="T8" s="147"/>
      <c r="U8" s="147"/>
      <c r="V8" s="147"/>
      <c r="W8" s="147"/>
      <c r="X8" s="147"/>
      <c r="Y8" s="147"/>
      <c r="Z8" s="147"/>
      <c r="AA8" s="147"/>
      <c r="AB8" s="147"/>
      <c r="AC8" s="147"/>
    </row>
    <row r="9" ht="15.75" customHeight="1">
      <c r="A9" s="147" t="s">
        <v>3093</v>
      </c>
      <c r="B9" s="147" t="s">
        <v>59</v>
      </c>
      <c r="C9" s="147" t="s">
        <v>3109</v>
      </c>
      <c r="D9" s="148" t="s">
        <v>243</v>
      </c>
      <c r="E9" s="148" t="s">
        <v>244</v>
      </c>
      <c r="F9" s="149">
        <v>0.3125</v>
      </c>
      <c r="G9" s="149">
        <v>0.375</v>
      </c>
      <c r="H9" s="148">
        <f t="shared" si="1"/>
        <v>1.5</v>
      </c>
      <c r="I9" s="156" t="s">
        <v>3097</v>
      </c>
      <c r="J9" s="150" t="str">
        <f t="shared" si="2"/>
        <v>#VALUE!</v>
      </c>
      <c r="K9" s="157" t="s">
        <v>3110</v>
      </c>
      <c r="L9" s="147" t="s">
        <v>297</v>
      </c>
      <c r="M9" s="147">
        <v>5.0</v>
      </c>
      <c r="N9" s="147"/>
      <c r="O9" s="147"/>
      <c r="P9" s="147"/>
      <c r="Q9" s="147"/>
      <c r="R9" s="147"/>
      <c r="S9" s="147"/>
      <c r="T9" s="147"/>
      <c r="U9" s="147"/>
      <c r="V9" s="147"/>
      <c r="W9" s="147"/>
      <c r="X9" s="147"/>
      <c r="Y9" s="147"/>
      <c r="Z9" s="147"/>
      <c r="AA9" s="147"/>
      <c r="AB9" s="147"/>
      <c r="AC9" s="147"/>
    </row>
    <row r="10" ht="15.75" customHeight="1">
      <c r="A10" s="147" t="s">
        <v>3093</v>
      </c>
      <c r="B10" s="147" t="s">
        <v>93</v>
      </c>
      <c r="C10" s="147" t="s">
        <v>3111</v>
      </c>
      <c r="D10" s="148" t="s">
        <v>108</v>
      </c>
      <c r="E10" s="148" t="s">
        <v>109</v>
      </c>
      <c r="F10" s="149">
        <v>0.375</v>
      </c>
      <c r="G10" s="149">
        <v>0.6666666666666666</v>
      </c>
      <c r="H10" s="148">
        <f t="shared" si="1"/>
        <v>7</v>
      </c>
      <c r="I10" s="150">
        <v>235.0</v>
      </c>
      <c r="J10" s="150">
        <f t="shared" si="2"/>
        <v>6.714285714</v>
      </c>
      <c r="K10" s="157" t="s">
        <v>3112</v>
      </c>
      <c r="L10" s="147" t="s">
        <v>297</v>
      </c>
      <c r="M10" s="147">
        <v>5.0</v>
      </c>
      <c r="N10" s="147"/>
      <c r="O10" s="147"/>
      <c r="P10" s="147"/>
      <c r="Q10" s="147"/>
      <c r="R10" s="147"/>
      <c r="S10" s="147"/>
      <c r="T10" s="147"/>
      <c r="U10" s="147"/>
      <c r="V10" s="147"/>
      <c r="W10" s="147"/>
      <c r="X10" s="147"/>
      <c r="Y10" s="147"/>
      <c r="Z10" s="147"/>
      <c r="AA10" s="147"/>
      <c r="AB10" s="147"/>
      <c r="AC10" s="147"/>
    </row>
    <row r="11" ht="15.75" customHeight="1">
      <c r="A11" s="147" t="s">
        <v>3093</v>
      </c>
      <c r="B11" s="147" t="s">
        <v>93</v>
      </c>
      <c r="C11" s="147" t="s">
        <v>3113</v>
      </c>
      <c r="D11" s="148" t="s">
        <v>108</v>
      </c>
      <c r="E11" s="148" t="s">
        <v>109</v>
      </c>
      <c r="F11" s="149">
        <v>0.375</v>
      </c>
      <c r="G11" s="149">
        <v>0.6666666666666666</v>
      </c>
      <c r="H11" s="148">
        <f t="shared" si="1"/>
        <v>7</v>
      </c>
      <c r="I11" s="150">
        <v>235.0</v>
      </c>
      <c r="J11" s="150">
        <f t="shared" si="2"/>
        <v>6.714285714</v>
      </c>
      <c r="K11" s="157" t="s">
        <v>3112</v>
      </c>
      <c r="L11" s="147" t="s">
        <v>297</v>
      </c>
      <c r="M11" s="147">
        <v>5.0</v>
      </c>
      <c r="N11" s="147"/>
      <c r="O11" s="147"/>
      <c r="P11" s="147"/>
      <c r="Q11" s="147"/>
      <c r="R11" s="147"/>
      <c r="S11" s="147"/>
      <c r="T11" s="147"/>
      <c r="U11" s="147"/>
      <c r="V11" s="147"/>
      <c r="W11" s="147"/>
      <c r="X11" s="147"/>
      <c r="Y11" s="147"/>
      <c r="Z11" s="147"/>
      <c r="AA11" s="147"/>
      <c r="AB11" s="147"/>
      <c r="AC11" s="147"/>
    </row>
    <row r="12" ht="15.75" customHeight="1">
      <c r="A12" s="151" t="s">
        <v>3093</v>
      </c>
      <c r="B12" s="147" t="s">
        <v>93</v>
      </c>
      <c r="C12" s="151" t="s">
        <v>3114</v>
      </c>
      <c r="D12" s="152" t="s">
        <v>108</v>
      </c>
      <c r="E12" s="152" t="s">
        <v>109</v>
      </c>
      <c r="F12" s="153">
        <v>0.375</v>
      </c>
      <c r="G12" s="153">
        <v>0.6666666666666666</v>
      </c>
      <c r="H12" s="148">
        <f t="shared" si="1"/>
        <v>7</v>
      </c>
      <c r="I12" s="159">
        <v>235.0</v>
      </c>
      <c r="J12" s="150">
        <f t="shared" si="2"/>
        <v>6.714285714</v>
      </c>
      <c r="K12" s="157" t="s">
        <v>3112</v>
      </c>
      <c r="L12" s="151" t="s">
        <v>297</v>
      </c>
      <c r="M12" s="151">
        <v>5.0</v>
      </c>
      <c r="N12" s="147"/>
      <c r="O12" s="147"/>
      <c r="P12" s="147"/>
      <c r="Q12" s="147"/>
      <c r="R12" s="147"/>
      <c r="S12" s="147"/>
      <c r="T12" s="147"/>
      <c r="U12" s="147"/>
      <c r="V12" s="147"/>
      <c r="W12" s="147"/>
      <c r="X12" s="147"/>
      <c r="Y12" s="147"/>
      <c r="Z12" s="147"/>
      <c r="AA12" s="147"/>
      <c r="AB12" s="147"/>
      <c r="AC12" s="147"/>
    </row>
    <row r="13" ht="15.75" customHeight="1">
      <c r="A13" s="147" t="s">
        <v>3093</v>
      </c>
      <c r="B13" s="147" t="s">
        <v>93</v>
      </c>
      <c r="C13" s="147" t="s">
        <v>3115</v>
      </c>
      <c r="D13" s="148" t="s">
        <v>384</v>
      </c>
      <c r="E13" s="148" t="s">
        <v>385</v>
      </c>
      <c r="F13" s="149">
        <v>0.375</v>
      </c>
      <c r="G13" s="149">
        <v>0.6666666666666666</v>
      </c>
      <c r="H13" s="148">
        <f t="shared" si="1"/>
        <v>7</v>
      </c>
      <c r="I13" s="150">
        <v>235.0</v>
      </c>
      <c r="J13" s="150">
        <f t="shared" si="2"/>
        <v>6.714285714</v>
      </c>
      <c r="K13" s="157" t="s">
        <v>3112</v>
      </c>
      <c r="L13" s="147" t="s">
        <v>297</v>
      </c>
      <c r="M13" s="147">
        <v>5.0</v>
      </c>
      <c r="N13" s="147"/>
      <c r="O13" s="147"/>
      <c r="P13" s="147"/>
      <c r="Q13" s="147"/>
      <c r="R13" s="147"/>
      <c r="S13" s="147"/>
      <c r="T13" s="147"/>
      <c r="U13" s="147"/>
      <c r="V13" s="147"/>
      <c r="W13" s="147"/>
      <c r="X13" s="147"/>
      <c r="Y13" s="147"/>
      <c r="Z13" s="147"/>
      <c r="AA13" s="147"/>
      <c r="AB13" s="147"/>
      <c r="AC13" s="147"/>
    </row>
    <row r="14" ht="15.75" customHeight="1">
      <c r="A14" s="147" t="s">
        <v>3093</v>
      </c>
      <c r="B14" s="147" t="s">
        <v>93</v>
      </c>
      <c r="C14" s="147" t="s">
        <v>3116</v>
      </c>
      <c r="D14" s="148" t="s">
        <v>384</v>
      </c>
      <c r="E14" s="148" t="s">
        <v>385</v>
      </c>
      <c r="F14" s="149">
        <v>0.375</v>
      </c>
      <c r="G14" s="149">
        <v>0.6666666666666666</v>
      </c>
      <c r="H14" s="148">
        <f t="shared" si="1"/>
        <v>7</v>
      </c>
      <c r="I14" s="150">
        <v>235.0</v>
      </c>
      <c r="J14" s="150">
        <f t="shared" si="2"/>
        <v>6.714285714</v>
      </c>
      <c r="K14" s="160" t="s">
        <v>3117</v>
      </c>
      <c r="L14" s="147" t="s">
        <v>297</v>
      </c>
      <c r="M14" s="147">
        <v>5.0</v>
      </c>
      <c r="N14" s="147"/>
      <c r="O14" s="147"/>
      <c r="P14" s="147"/>
      <c r="Q14" s="147"/>
      <c r="R14" s="147"/>
      <c r="S14" s="147"/>
      <c r="T14" s="147"/>
      <c r="U14" s="147"/>
      <c r="V14" s="147"/>
      <c r="W14" s="147"/>
      <c r="X14" s="147"/>
      <c r="Y14" s="147"/>
      <c r="Z14" s="147"/>
      <c r="AA14" s="147"/>
      <c r="AB14" s="147"/>
      <c r="AC14" s="147"/>
    </row>
    <row r="15" ht="15.75" customHeight="1">
      <c r="A15" s="147" t="s">
        <v>3093</v>
      </c>
      <c r="B15" s="147" t="s">
        <v>93</v>
      </c>
      <c r="C15" s="147" t="s">
        <v>3118</v>
      </c>
      <c r="D15" s="148" t="s">
        <v>384</v>
      </c>
      <c r="E15" s="148" t="s">
        <v>385</v>
      </c>
      <c r="F15" s="149">
        <v>0.375</v>
      </c>
      <c r="G15" s="149">
        <v>0.6666666666666666</v>
      </c>
      <c r="H15" s="148">
        <f t="shared" si="1"/>
        <v>7</v>
      </c>
      <c r="I15" s="150">
        <v>235.0</v>
      </c>
      <c r="J15" s="150">
        <f t="shared" si="2"/>
        <v>6.714285714</v>
      </c>
      <c r="K15" s="157" t="s">
        <v>3119</v>
      </c>
      <c r="L15" s="147" t="s">
        <v>297</v>
      </c>
      <c r="M15" s="147">
        <v>5.0</v>
      </c>
      <c r="N15" s="147"/>
      <c r="O15" s="147"/>
      <c r="P15" s="147"/>
      <c r="Q15" s="147"/>
      <c r="R15" s="147"/>
      <c r="S15" s="147"/>
      <c r="T15" s="147"/>
      <c r="U15" s="147"/>
      <c r="V15" s="147"/>
      <c r="W15" s="147"/>
      <c r="X15" s="147"/>
      <c r="Y15" s="147"/>
      <c r="Z15" s="147"/>
      <c r="AA15" s="147"/>
      <c r="AB15" s="147"/>
      <c r="AC15" s="147"/>
    </row>
    <row r="16" ht="15.75" customHeight="1">
      <c r="A16" s="147" t="s">
        <v>3093</v>
      </c>
      <c r="B16" s="147" t="s">
        <v>187</v>
      </c>
      <c r="C16" s="147" t="s">
        <v>3120</v>
      </c>
      <c r="D16" s="148" t="s">
        <v>108</v>
      </c>
      <c r="E16" s="148" t="s">
        <v>109</v>
      </c>
      <c r="F16" s="149">
        <v>0.375</v>
      </c>
      <c r="G16" s="149">
        <v>0.6666666666666666</v>
      </c>
      <c r="H16" s="148">
        <f t="shared" si="1"/>
        <v>7</v>
      </c>
      <c r="I16" s="150">
        <v>304.0</v>
      </c>
      <c r="J16" s="150">
        <f t="shared" si="2"/>
        <v>10.85714286</v>
      </c>
      <c r="K16" s="157" t="s">
        <v>3121</v>
      </c>
      <c r="L16" s="147" t="s">
        <v>297</v>
      </c>
      <c r="M16" s="147">
        <v>4.0</v>
      </c>
      <c r="N16" s="147"/>
      <c r="O16" s="147"/>
      <c r="P16" s="147"/>
      <c r="Q16" s="147"/>
      <c r="R16" s="147"/>
      <c r="S16" s="147"/>
      <c r="T16" s="147"/>
      <c r="U16" s="147"/>
      <c r="V16" s="147"/>
      <c r="W16" s="147"/>
      <c r="X16" s="147"/>
      <c r="Y16" s="147"/>
      <c r="Z16" s="147"/>
      <c r="AA16" s="147"/>
      <c r="AB16" s="147"/>
      <c r="AC16" s="147"/>
    </row>
    <row r="17" ht="15.75" customHeight="1">
      <c r="A17" s="151" t="s">
        <v>3093</v>
      </c>
      <c r="B17" s="151" t="s">
        <v>187</v>
      </c>
      <c r="C17" s="151" t="s">
        <v>3122</v>
      </c>
      <c r="D17" s="152" t="s">
        <v>108</v>
      </c>
      <c r="E17" s="152" t="s">
        <v>109</v>
      </c>
      <c r="F17" s="153">
        <v>0.375</v>
      </c>
      <c r="G17" s="153">
        <v>0.6666666666666666</v>
      </c>
      <c r="H17" s="148">
        <f t="shared" si="1"/>
        <v>7</v>
      </c>
      <c r="I17" s="159">
        <v>380.0</v>
      </c>
      <c r="J17" s="150">
        <f t="shared" si="2"/>
        <v>10.85714286</v>
      </c>
      <c r="K17" s="157" t="s">
        <v>3123</v>
      </c>
      <c r="L17" s="151" t="s">
        <v>297</v>
      </c>
      <c r="M17" s="147">
        <v>5.0</v>
      </c>
      <c r="N17" s="147"/>
      <c r="O17" s="147"/>
      <c r="P17" s="147"/>
      <c r="Q17" s="147"/>
      <c r="R17" s="147"/>
      <c r="S17" s="147"/>
      <c r="T17" s="147"/>
      <c r="U17" s="147"/>
      <c r="V17" s="147"/>
      <c r="W17" s="147"/>
      <c r="X17" s="147"/>
      <c r="Y17" s="147"/>
      <c r="Z17" s="147"/>
      <c r="AA17" s="147"/>
      <c r="AB17" s="147"/>
      <c r="AC17" s="147"/>
    </row>
    <row r="18" ht="15.75" customHeight="1">
      <c r="A18" s="147" t="s">
        <v>3093</v>
      </c>
      <c r="B18" s="147" t="s">
        <v>64</v>
      </c>
      <c r="C18" s="147" t="s">
        <v>3124</v>
      </c>
      <c r="D18" s="148" t="s">
        <v>3125</v>
      </c>
      <c r="E18" s="148" t="s">
        <v>3126</v>
      </c>
      <c r="F18" s="149">
        <v>0.375</v>
      </c>
      <c r="G18" s="149">
        <v>0.6666666666666666</v>
      </c>
      <c r="H18" s="148">
        <f t="shared" si="1"/>
        <v>7</v>
      </c>
      <c r="I18" s="150">
        <v>380.0</v>
      </c>
      <c r="J18" s="150">
        <f t="shared" si="2"/>
        <v>10.85714286</v>
      </c>
      <c r="K18" s="157" t="s">
        <v>3127</v>
      </c>
      <c r="L18" s="147" t="s">
        <v>297</v>
      </c>
      <c r="M18" s="147">
        <v>5.0</v>
      </c>
      <c r="N18" s="147"/>
      <c r="O18" s="147"/>
      <c r="P18" s="147"/>
      <c r="Q18" s="147"/>
      <c r="R18" s="147"/>
      <c r="S18" s="147"/>
      <c r="T18" s="147"/>
      <c r="U18" s="147"/>
      <c r="V18" s="147"/>
      <c r="W18" s="147"/>
      <c r="X18" s="147"/>
      <c r="Y18" s="147"/>
      <c r="Z18" s="147"/>
      <c r="AA18" s="147"/>
      <c r="AB18" s="147"/>
      <c r="AC18" s="147"/>
    </row>
    <row r="19" ht="15.75" customHeight="1">
      <c r="A19" s="147" t="s">
        <v>3093</v>
      </c>
      <c r="B19" s="147" t="s">
        <v>28</v>
      </c>
      <c r="C19" s="147" t="s">
        <v>3128</v>
      </c>
      <c r="D19" s="148" t="s">
        <v>30</v>
      </c>
      <c r="E19" s="148" t="s">
        <v>31</v>
      </c>
      <c r="F19" s="149">
        <v>0.375</v>
      </c>
      <c r="G19" s="149">
        <v>0.6666666666666666</v>
      </c>
      <c r="H19" s="148">
        <f t="shared" si="1"/>
        <v>7</v>
      </c>
      <c r="I19" s="150">
        <v>330.0</v>
      </c>
      <c r="J19" s="150">
        <f t="shared" si="2"/>
        <v>9.428571429</v>
      </c>
      <c r="K19" s="157" t="s">
        <v>3129</v>
      </c>
      <c r="L19" s="147" t="s">
        <v>297</v>
      </c>
      <c r="M19" s="147">
        <v>5.0</v>
      </c>
      <c r="N19" s="147"/>
      <c r="O19" s="147"/>
      <c r="P19" s="147"/>
      <c r="Q19" s="147"/>
      <c r="R19" s="147"/>
      <c r="S19" s="147"/>
      <c r="T19" s="147"/>
      <c r="U19" s="147"/>
      <c r="V19" s="147"/>
      <c r="W19" s="147"/>
      <c r="X19" s="147"/>
      <c r="Y19" s="147"/>
      <c r="Z19" s="147"/>
      <c r="AA19" s="147"/>
      <c r="AB19" s="147"/>
      <c r="AC19" s="147"/>
    </row>
    <row r="20" ht="15.75" customHeight="1">
      <c r="A20" s="147" t="s">
        <v>3130</v>
      </c>
      <c r="B20" s="147" t="s">
        <v>114</v>
      </c>
      <c r="C20" s="147" t="s">
        <v>3131</v>
      </c>
      <c r="D20" s="148" t="s">
        <v>2381</v>
      </c>
      <c r="E20" s="148" t="s">
        <v>3132</v>
      </c>
      <c r="F20" s="149">
        <v>0.75</v>
      </c>
      <c r="G20" s="149">
        <v>0.78125</v>
      </c>
      <c r="H20" s="148">
        <f t="shared" si="1"/>
        <v>0.75</v>
      </c>
      <c r="I20" s="156" t="s">
        <v>3133</v>
      </c>
      <c r="J20" s="150" t="str">
        <f t="shared" si="2"/>
        <v>#VALUE!</v>
      </c>
      <c r="K20" s="160" t="s">
        <v>3134</v>
      </c>
      <c r="L20" s="147" t="s">
        <v>297</v>
      </c>
      <c r="M20" s="147">
        <v>5.0</v>
      </c>
      <c r="N20" s="147"/>
      <c r="O20" s="147"/>
      <c r="P20" s="147"/>
      <c r="Q20" s="147"/>
      <c r="R20" s="147"/>
      <c r="S20" s="147"/>
      <c r="T20" s="147"/>
      <c r="U20" s="147"/>
      <c r="V20" s="147"/>
      <c r="W20" s="147"/>
      <c r="X20" s="147"/>
      <c r="Y20" s="147"/>
      <c r="Z20" s="147"/>
      <c r="AA20" s="147"/>
      <c r="AB20" s="147"/>
      <c r="AC20" s="147"/>
    </row>
    <row r="21" ht="15.75" customHeight="1">
      <c r="A21" s="147" t="s">
        <v>3093</v>
      </c>
      <c r="B21" s="147" t="s">
        <v>35</v>
      </c>
      <c r="C21" s="147" t="s">
        <v>3135</v>
      </c>
      <c r="D21" s="148" t="s">
        <v>384</v>
      </c>
      <c r="E21" s="148" t="s">
        <v>385</v>
      </c>
      <c r="F21" s="149">
        <v>0.375</v>
      </c>
      <c r="G21" s="149">
        <v>0.6666666666666666</v>
      </c>
      <c r="H21" s="148">
        <f t="shared" si="1"/>
        <v>7</v>
      </c>
      <c r="I21" s="150">
        <v>245.0</v>
      </c>
      <c r="J21" s="150">
        <f t="shared" si="2"/>
        <v>7</v>
      </c>
      <c r="K21" s="157" t="s">
        <v>3136</v>
      </c>
      <c r="L21" s="147" t="s">
        <v>297</v>
      </c>
      <c r="M21" s="147">
        <v>5.0</v>
      </c>
      <c r="N21" s="147"/>
      <c r="O21" s="147"/>
      <c r="P21" s="147"/>
      <c r="Q21" s="147"/>
      <c r="R21" s="147"/>
      <c r="S21" s="147"/>
      <c r="T21" s="147"/>
      <c r="U21" s="147"/>
      <c r="V21" s="147"/>
      <c r="W21" s="147"/>
      <c r="X21" s="147"/>
      <c r="Y21" s="147"/>
      <c r="Z21" s="147"/>
      <c r="AA21" s="147"/>
      <c r="AB21" s="147"/>
      <c r="AC21" s="147"/>
    </row>
    <row r="22" ht="15.75" customHeight="1">
      <c r="A22" s="151" t="s">
        <v>3093</v>
      </c>
      <c r="B22" s="151" t="s">
        <v>93</v>
      </c>
      <c r="C22" s="151" t="s">
        <v>3137</v>
      </c>
      <c r="D22" s="152" t="s">
        <v>384</v>
      </c>
      <c r="E22" s="152" t="s">
        <v>385</v>
      </c>
      <c r="F22" s="153">
        <v>0.375</v>
      </c>
      <c r="G22" s="153">
        <v>0.6666666666666666</v>
      </c>
      <c r="H22" s="148">
        <f t="shared" si="1"/>
        <v>7</v>
      </c>
      <c r="I22" s="159">
        <v>235.0</v>
      </c>
      <c r="J22" s="150">
        <f t="shared" si="2"/>
        <v>6.714285714</v>
      </c>
      <c r="K22" s="157" t="s">
        <v>3138</v>
      </c>
      <c r="L22" s="151" t="s">
        <v>297</v>
      </c>
      <c r="M22" s="151">
        <v>5.0</v>
      </c>
      <c r="N22" s="147"/>
      <c r="O22" s="147"/>
      <c r="P22" s="147"/>
      <c r="Q22" s="147"/>
      <c r="R22" s="147"/>
      <c r="S22" s="147"/>
      <c r="T22" s="147"/>
      <c r="U22" s="147"/>
      <c r="V22" s="147"/>
      <c r="W22" s="147"/>
      <c r="X22" s="147"/>
      <c r="Y22" s="147"/>
      <c r="Z22" s="147"/>
      <c r="AA22" s="147"/>
      <c r="AB22" s="147"/>
      <c r="AC22" s="147"/>
    </row>
    <row r="23" ht="15.75" customHeight="1">
      <c r="A23" s="147" t="s">
        <v>3093</v>
      </c>
      <c r="B23" s="147" t="s">
        <v>28</v>
      </c>
      <c r="C23" s="147" t="s">
        <v>3139</v>
      </c>
      <c r="D23" s="148" t="s">
        <v>384</v>
      </c>
      <c r="E23" s="148" t="s">
        <v>385</v>
      </c>
      <c r="F23" s="149">
        <v>0.375</v>
      </c>
      <c r="G23" s="149">
        <v>0.6666666666666666</v>
      </c>
      <c r="H23" s="148">
        <f t="shared" si="1"/>
        <v>7</v>
      </c>
      <c r="I23" s="150">
        <v>235.0</v>
      </c>
      <c r="J23" s="150">
        <f t="shared" si="2"/>
        <v>6.714285714</v>
      </c>
      <c r="K23" s="160" t="s">
        <v>3140</v>
      </c>
      <c r="L23" s="147" t="s">
        <v>297</v>
      </c>
      <c r="M23" s="151">
        <v>5.0</v>
      </c>
      <c r="N23" s="147"/>
      <c r="O23" s="147"/>
      <c r="P23" s="147"/>
      <c r="Q23" s="147"/>
      <c r="R23" s="147"/>
      <c r="S23" s="147"/>
      <c r="T23" s="147"/>
      <c r="U23" s="147"/>
      <c r="V23" s="147"/>
      <c r="W23" s="147"/>
      <c r="X23" s="147"/>
      <c r="Y23" s="147"/>
      <c r="Z23" s="147"/>
      <c r="AA23" s="147"/>
      <c r="AB23" s="147"/>
      <c r="AC23" s="147"/>
    </row>
    <row r="24" ht="15.75" customHeight="1">
      <c r="A24" s="147" t="s">
        <v>3093</v>
      </c>
      <c r="B24" s="147" t="s">
        <v>28</v>
      </c>
      <c r="C24" s="147" t="s">
        <v>3141</v>
      </c>
      <c r="D24" s="148" t="s">
        <v>384</v>
      </c>
      <c r="E24" s="148" t="s">
        <v>385</v>
      </c>
      <c r="F24" s="149">
        <v>0.375</v>
      </c>
      <c r="G24" s="149">
        <v>0.6666666666666666</v>
      </c>
      <c r="H24" s="148">
        <f t="shared" si="1"/>
        <v>7</v>
      </c>
      <c r="I24" s="150">
        <v>235.0</v>
      </c>
      <c r="J24" s="150">
        <f t="shared" si="2"/>
        <v>6.714285714</v>
      </c>
      <c r="K24" s="161" t="s">
        <v>3142</v>
      </c>
      <c r="L24" s="147" t="s">
        <v>297</v>
      </c>
      <c r="M24" s="151">
        <v>5.0</v>
      </c>
      <c r="N24" s="147"/>
      <c r="O24" s="147"/>
      <c r="P24" s="147"/>
      <c r="Q24" s="147"/>
      <c r="R24" s="147"/>
      <c r="S24" s="147"/>
      <c r="T24" s="147"/>
      <c r="U24" s="147"/>
      <c r="V24" s="147"/>
      <c r="W24" s="147"/>
      <c r="X24" s="147"/>
      <c r="Y24" s="147"/>
      <c r="Z24" s="147"/>
      <c r="AA24" s="147"/>
      <c r="AB24" s="147"/>
      <c r="AC24" s="147"/>
    </row>
    <row r="25" ht="15.75" customHeight="1">
      <c r="A25" s="147" t="s">
        <v>3093</v>
      </c>
      <c r="B25" s="147" t="s">
        <v>28</v>
      </c>
      <c r="C25" s="147" t="s">
        <v>3143</v>
      </c>
      <c r="D25" s="148" t="s">
        <v>384</v>
      </c>
      <c r="E25" s="148" t="s">
        <v>385</v>
      </c>
      <c r="F25" s="149">
        <v>0.375</v>
      </c>
      <c r="G25" s="149">
        <v>0.6666666666666666</v>
      </c>
      <c r="H25" s="148">
        <f t="shared" si="1"/>
        <v>7</v>
      </c>
      <c r="I25" s="150">
        <v>235.0</v>
      </c>
      <c r="J25" s="150">
        <f t="shared" si="2"/>
        <v>6.714285714</v>
      </c>
      <c r="K25" s="6" t="s">
        <v>3144</v>
      </c>
      <c r="L25" s="147" t="s">
        <v>297</v>
      </c>
      <c r="M25" s="147">
        <v>5.0</v>
      </c>
      <c r="N25" s="147"/>
      <c r="O25" s="147"/>
      <c r="P25" s="147"/>
      <c r="Q25" s="147"/>
      <c r="R25" s="147"/>
      <c r="S25" s="147"/>
      <c r="T25" s="147"/>
      <c r="U25" s="147"/>
      <c r="V25" s="147"/>
      <c r="W25" s="147"/>
      <c r="X25" s="147"/>
      <c r="Y25" s="147"/>
      <c r="Z25" s="147"/>
      <c r="AA25" s="147"/>
      <c r="AB25" s="147"/>
      <c r="AC25" s="147"/>
    </row>
    <row r="26" ht="15.75" customHeight="1">
      <c r="A26" s="147" t="s">
        <v>3130</v>
      </c>
      <c r="B26" s="147" t="s">
        <v>35</v>
      </c>
      <c r="C26" s="147" t="s">
        <v>3145</v>
      </c>
      <c r="D26" s="148" t="s">
        <v>384</v>
      </c>
      <c r="E26" s="148" t="s">
        <v>385</v>
      </c>
      <c r="F26" s="149">
        <v>0.7083333333333334</v>
      </c>
      <c r="G26" s="149">
        <v>0.7430555555555556</v>
      </c>
      <c r="H26" s="148">
        <f t="shared" si="1"/>
        <v>0.8333333333</v>
      </c>
      <c r="I26" s="150">
        <v>155.0</v>
      </c>
      <c r="J26" s="150">
        <f t="shared" si="2"/>
        <v>26.57142857</v>
      </c>
      <c r="K26" s="162" t="s">
        <v>3146</v>
      </c>
      <c r="L26" s="163" t="s">
        <v>431</v>
      </c>
      <c r="M26" s="147">
        <v>7.0</v>
      </c>
      <c r="N26" s="147"/>
      <c r="O26" s="147"/>
      <c r="P26" s="147"/>
      <c r="Q26" s="147"/>
      <c r="R26" s="147"/>
      <c r="S26" s="147"/>
      <c r="T26" s="147"/>
      <c r="U26" s="147"/>
      <c r="V26" s="147"/>
      <c r="W26" s="147"/>
      <c r="X26" s="147"/>
      <c r="Y26" s="147"/>
      <c r="Z26" s="147"/>
      <c r="AA26" s="147"/>
      <c r="AB26" s="147"/>
      <c r="AC26" s="147"/>
    </row>
    <row r="27" ht="15.75" customHeight="1">
      <c r="A27" s="151" t="s">
        <v>3130</v>
      </c>
      <c r="B27" s="147" t="s">
        <v>35</v>
      </c>
      <c r="C27" s="151" t="s">
        <v>3147</v>
      </c>
      <c r="D27" s="152" t="s">
        <v>174</v>
      </c>
      <c r="E27" s="152" t="s">
        <v>175</v>
      </c>
      <c r="F27" s="153">
        <v>0.75</v>
      </c>
      <c r="G27" s="153">
        <v>0.7916666666666666</v>
      </c>
      <c r="H27" s="148">
        <f t="shared" si="1"/>
        <v>1</v>
      </c>
      <c r="I27" s="159">
        <v>155.0</v>
      </c>
      <c r="J27" s="150">
        <f t="shared" si="2"/>
        <v>22.14285714</v>
      </c>
      <c r="K27" s="162" t="s">
        <v>3148</v>
      </c>
      <c r="L27" s="164" t="s">
        <v>431</v>
      </c>
      <c r="M27" s="147">
        <v>7.0</v>
      </c>
      <c r="N27" s="147"/>
      <c r="O27" s="147"/>
      <c r="P27" s="147"/>
      <c r="Q27" s="147"/>
      <c r="R27" s="147"/>
      <c r="S27" s="147"/>
      <c r="T27" s="147"/>
      <c r="U27" s="147"/>
      <c r="V27" s="147"/>
      <c r="W27" s="147"/>
      <c r="X27" s="147"/>
      <c r="Y27" s="147"/>
      <c r="Z27" s="147"/>
      <c r="AA27" s="147"/>
      <c r="AB27" s="147"/>
      <c r="AC27" s="147"/>
    </row>
    <row r="28" ht="15.75" customHeight="1">
      <c r="A28" s="147" t="s">
        <v>3093</v>
      </c>
      <c r="B28" s="147" t="s">
        <v>3149</v>
      </c>
      <c r="C28" s="147" t="s">
        <v>3150</v>
      </c>
      <c r="D28" s="148" t="s">
        <v>108</v>
      </c>
      <c r="E28" s="148" t="s">
        <v>109</v>
      </c>
      <c r="F28" s="149">
        <v>0.375</v>
      </c>
      <c r="G28" s="149">
        <v>0.6666666666666666</v>
      </c>
      <c r="H28" s="148">
        <f t="shared" si="1"/>
        <v>7</v>
      </c>
      <c r="I28" s="150">
        <v>235.0</v>
      </c>
      <c r="J28" s="150">
        <f t="shared" si="2"/>
        <v>6.714285714</v>
      </c>
      <c r="K28" s="161" t="s">
        <v>3151</v>
      </c>
      <c r="L28" s="147" t="s">
        <v>297</v>
      </c>
      <c r="M28" s="147">
        <v>5.0</v>
      </c>
      <c r="N28" s="147"/>
      <c r="O28" s="147"/>
      <c r="P28" s="147"/>
      <c r="Q28" s="147"/>
      <c r="R28" s="147"/>
      <c r="S28" s="147"/>
      <c r="T28" s="147"/>
      <c r="U28" s="147"/>
      <c r="V28" s="147"/>
      <c r="W28" s="147"/>
      <c r="X28" s="147"/>
      <c r="Y28" s="147"/>
      <c r="Z28" s="147"/>
      <c r="AA28" s="147"/>
      <c r="AB28" s="147"/>
      <c r="AC28" s="147"/>
    </row>
    <row r="29" ht="15.75" customHeight="1">
      <c r="A29" s="147" t="s">
        <v>3093</v>
      </c>
      <c r="B29" s="147" t="s">
        <v>3149</v>
      </c>
      <c r="C29" s="147" t="s">
        <v>3152</v>
      </c>
      <c r="D29" s="148" t="s">
        <v>384</v>
      </c>
      <c r="E29" s="148" t="s">
        <v>385</v>
      </c>
      <c r="F29" s="149">
        <v>0.375</v>
      </c>
      <c r="G29" s="149">
        <v>0.6666666666666666</v>
      </c>
      <c r="H29" s="148">
        <f t="shared" si="1"/>
        <v>7</v>
      </c>
      <c r="I29" s="150">
        <v>235.0</v>
      </c>
      <c r="J29" s="150">
        <f t="shared" si="2"/>
        <v>6.714285714</v>
      </c>
      <c r="K29" s="161" t="s">
        <v>3153</v>
      </c>
      <c r="L29" s="147" t="s">
        <v>297</v>
      </c>
      <c r="M29" s="147">
        <v>5.0</v>
      </c>
      <c r="N29" s="147"/>
      <c r="O29" s="147"/>
      <c r="P29" s="147"/>
      <c r="Q29" s="147"/>
      <c r="R29" s="147"/>
      <c r="S29" s="147"/>
      <c r="T29" s="147"/>
      <c r="U29" s="147"/>
      <c r="V29" s="147"/>
      <c r="W29" s="147"/>
      <c r="X29" s="147"/>
      <c r="Y29" s="147"/>
      <c r="Z29" s="147"/>
      <c r="AA29" s="147"/>
      <c r="AB29" s="147"/>
      <c r="AC29" s="147"/>
    </row>
    <row r="30" ht="15.75" customHeight="1">
      <c r="A30" s="147" t="s">
        <v>3093</v>
      </c>
      <c r="B30" s="147" t="s">
        <v>3149</v>
      </c>
      <c r="C30" s="147" t="s">
        <v>3154</v>
      </c>
      <c r="D30" s="148" t="s">
        <v>384</v>
      </c>
      <c r="E30" s="148" t="s">
        <v>385</v>
      </c>
      <c r="F30" s="149">
        <v>0.375</v>
      </c>
      <c r="G30" s="149">
        <v>0.6666666666666666</v>
      </c>
      <c r="H30" s="148">
        <f t="shared" si="1"/>
        <v>7</v>
      </c>
      <c r="I30" s="150">
        <v>188.0</v>
      </c>
      <c r="J30" s="150">
        <f t="shared" si="2"/>
        <v>5.371428571</v>
      </c>
      <c r="K30" s="161" t="s">
        <v>3153</v>
      </c>
      <c r="L30" s="147" t="s">
        <v>297</v>
      </c>
      <c r="M30" s="147">
        <v>5.0</v>
      </c>
      <c r="N30" s="147"/>
      <c r="O30" s="147"/>
      <c r="P30" s="147"/>
      <c r="Q30" s="147"/>
      <c r="R30" s="147"/>
      <c r="S30" s="147"/>
      <c r="T30" s="147"/>
      <c r="U30" s="147"/>
      <c r="V30" s="147"/>
      <c r="W30" s="147"/>
      <c r="X30" s="147"/>
      <c r="Y30" s="147"/>
      <c r="Z30" s="147"/>
      <c r="AA30" s="147"/>
      <c r="AB30" s="147"/>
      <c r="AC30" s="147"/>
    </row>
    <row r="31" ht="15.75" customHeight="1">
      <c r="A31" s="151" t="s">
        <v>3093</v>
      </c>
      <c r="B31" s="151" t="s">
        <v>93</v>
      </c>
      <c r="C31" s="151" t="s">
        <v>3155</v>
      </c>
      <c r="D31" s="152" t="s">
        <v>100</v>
      </c>
      <c r="E31" s="152" t="s">
        <v>101</v>
      </c>
      <c r="F31" s="153">
        <v>0.3541666666666667</v>
      </c>
      <c r="G31" s="153">
        <v>0.7083333333333334</v>
      </c>
      <c r="H31" s="148">
        <f t="shared" si="1"/>
        <v>8.5</v>
      </c>
      <c r="I31" s="159">
        <v>190.0</v>
      </c>
      <c r="J31" s="150">
        <f t="shared" si="2"/>
        <v>4.470588235</v>
      </c>
      <c r="K31" s="165" t="s">
        <v>3156</v>
      </c>
      <c r="L31" s="151" t="s">
        <v>297</v>
      </c>
      <c r="M31" s="147">
        <v>5.0</v>
      </c>
      <c r="N31" s="147"/>
      <c r="O31" s="147"/>
      <c r="P31" s="147"/>
      <c r="Q31" s="147"/>
      <c r="R31" s="147"/>
      <c r="S31" s="147"/>
      <c r="T31" s="147"/>
      <c r="U31" s="147"/>
      <c r="V31" s="147"/>
      <c r="W31" s="147"/>
      <c r="X31" s="147"/>
      <c r="Y31" s="147"/>
      <c r="Z31" s="147"/>
      <c r="AA31" s="147"/>
      <c r="AB31" s="147"/>
      <c r="AC31" s="147"/>
    </row>
    <row r="32" ht="15.75" customHeight="1">
      <c r="A32" s="147" t="s">
        <v>3093</v>
      </c>
      <c r="B32" s="147" t="s">
        <v>93</v>
      </c>
      <c r="C32" s="147" t="s">
        <v>3157</v>
      </c>
      <c r="D32" s="148" t="s">
        <v>2381</v>
      </c>
      <c r="E32" s="148" t="s">
        <v>3132</v>
      </c>
      <c r="F32" s="149">
        <v>0.3541666666666667</v>
      </c>
      <c r="G32" s="149">
        <v>0.7083333333333334</v>
      </c>
      <c r="H32" s="148">
        <f t="shared" si="1"/>
        <v>8.5</v>
      </c>
      <c r="I32" s="150">
        <v>190.0</v>
      </c>
      <c r="J32" s="150">
        <f t="shared" si="2"/>
        <v>4.470588235</v>
      </c>
      <c r="K32" s="165" t="s">
        <v>3156</v>
      </c>
      <c r="L32" s="147" t="s">
        <v>297</v>
      </c>
      <c r="M32" s="147">
        <v>5.0</v>
      </c>
      <c r="N32" s="147"/>
      <c r="O32" s="147"/>
      <c r="P32" s="147"/>
      <c r="Q32" s="147"/>
      <c r="R32" s="147"/>
      <c r="S32" s="147"/>
      <c r="T32" s="147"/>
      <c r="U32" s="147"/>
      <c r="V32" s="147"/>
      <c r="W32" s="147"/>
      <c r="X32" s="147"/>
      <c r="Y32" s="147"/>
      <c r="Z32" s="147"/>
      <c r="AA32" s="147"/>
      <c r="AB32" s="147"/>
      <c r="AC32" s="147"/>
    </row>
    <row r="33" ht="15.75" customHeight="1">
      <c r="A33" s="147" t="s">
        <v>3093</v>
      </c>
      <c r="B33" s="147" t="s">
        <v>93</v>
      </c>
      <c r="C33" s="147" t="s">
        <v>3158</v>
      </c>
      <c r="D33" s="148" t="s">
        <v>100</v>
      </c>
      <c r="E33" s="148" t="s">
        <v>101</v>
      </c>
      <c r="F33" s="149">
        <v>0.3541666666666667</v>
      </c>
      <c r="G33" s="149">
        <v>0.7083333333333334</v>
      </c>
      <c r="H33" s="148">
        <f t="shared" si="1"/>
        <v>8.5</v>
      </c>
      <c r="I33" s="150">
        <v>235.0</v>
      </c>
      <c r="J33" s="150">
        <f t="shared" si="2"/>
        <v>5.529411765</v>
      </c>
      <c r="K33" s="165" t="s">
        <v>3159</v>
      </c>
      <c r="L33" s="147" t="s">
        <v>297</v>
      </c>
      <c r="M33" s="147">
        <v>5.0</v>
      </c>
      <c r="N33" s="147"/>
      <c r="O33" s="147"/>
      <c r="P33" s="147"/>
      <c r="Q33" s="147"/>
      <c r="R33" s="147"/>
      <c r="S33" s="147"/>
      <c r="T33" s="147"/>
      <c r="U33" s="147"/>
      <c r="V33" s="147"/>
      <c r="W33" s="147"/>
      <c r="X33" s="147"/>
      <c r="Y33" s="147"/>
      <c r="Z33" s="147"/>
      <c r="AA33" s="147"/>
      <c r="AB33" s="147"/>
      <c r="AC33" s="147"/>
    </row>
    <row r="34" ht="15.75" customHeight="1">
      <c r="A34" s="147" t="s">
        <v>3093</v>
      </c>
      <c r="B34" s="147" t="s">
        <v>93</v>
      </c>
      <c r="C34" s="147" t="s">
        <v>3160</v>
      </c>
      <c r="D34" s="148" t="s">
        <v>2381</v>
      </c>
      <c r="E34" s="148" t="s">
        <v>3132</v>
      </c>
      <c r="F34" s="149">
        <v>0.3541666666666667</v>
      </c>
      <c r="G34" s="149">
        <v>0.7083333333333334</v>
      </c>
      <c r="H34" s="148">
        <f t="shared" si="1"/>
        <v>8.5</v>
      </c>
      <c r="I34" s="150">
        <v>235.0</v>
      </c>
      <c r="J34" s="150">
        <f t="shared" si="2"/>
        <v>5.529411765</v>
      </c>
      <c r="K34" s="165" t="s">
        <v>3159</v>
      </c>
      <c r="L34" s="147" t="s">
        <v>297</v>
      </c>
      <c r="M34" s="147">
        <v>5.0</v>
      </c>
      <c r="N34" s="147"/>
      <c r="O34" s="147"/>
      <c r="P34" s="147"/>
      <c r="Q34" s="147"/>
      <c r="R34" s="147"/>
      <c r="S34" s="147"/>
      <c r="T34" s="147"/>
      <c r="U34" s="147"/>
      <c r="V34" s="147"/>
      <c r="W34" s="147"/>
      <c r="X34" s="147"/>
      <c r="Y34" s="147"/>
      <c r="Z34" s="147"/>
      <c r="AA34" s="147"/>
      <c r="AB34" s="147"/>
      <c r="AC34" s="147"/>
    </row>
    <row r="35" ht="15.75" customHeight="1">
      <c r="A35" s="151" t="s">
        <v>3161</v>
      </c>
      <c r="B35" s="151" t="s">
        <v>164</v>
      </c>
      <c r="C35" s="151" t="s">
        <v>3162</v>
      </c>
      <c r="D35" s="152" t="s">
        <v>725</v>
      </c>
      <c r="E35" s="152" t="s">
        <v>725</v>
      </c>
      <c r="F35" s="153">
        <v>0.3333333333333333</v>
      </c>
      <c r="G35" s="153">
        <v>0.6666666666666666</v>
      </c>
      <c r="H35" s="148">
        <f t="shared" si="1"/>
        <v>8</v>
      </c>
      <c r="I35" s="159">
        <v>0.0</v>
      </c>
      <c r="J35" s="150">
        <f t="shared" si="2"/>
        <v>0</v>
      </c>
      <c r="K35" s="162" t="s">
        <v>3163</v>
      </c>
      <c r="L35" s="164" t="s">
        <v>431</v>
      </c>
      <c r="M35" s="151">
        <v>8.0</v>
      </c>
      <c r="N35" s="147"/>
      <c r="O35" s="147"/>
      <c r="P35" s="147"/>
      <c r="Q35" s="147"/>
      <c r="R35" s="147"/>
      <c r="S35" s="147"/>
      <c r="T35" s="147"/>
      <c r="U35" s="147"/>
      <c r="V35" s="147"/>
      <c r="W35" s="147"/>
      <c r="X35" s="147"/>
      <c r="Y35" s="147"/>
      <c r="Z35" s="147"/>
      <c r="AA35" s="147"/>
      <c r="AB35" s="147"/>
      <c r="AC35" s="147"/>
    </row>
    <row r="36" ht="15.75" customHeight="1">
      <c r="A36" s="151" t="s">
        <v>3093</v>
      </c>
      <c r="B36" s="151" t="s">
        <v>35</v>
      </c>
      <c r="C36" s="151" t="s">
        <v>3164</v>
      </c>
      <c r="D36" s="152" t="s">
        <v>108</v>
      </c>
      <c r="E36" s="152" t="s">
        <v>109</v>
      </c>
      <c r="F36" s="153">
        <v>0.375</v>
      </c>
      <c r="G36" s="153">
        <v>0.6666666666666666</v>
      </c>
      <c r="H36" s="148">
        <f t="shared" si="1"/>
        <v>7</v>
      </c>
      <c r="I36" s="159">
        <v>245.0</v>
      </c>
      <c r="J36" s="150">
        <f t="shared" si="2"/>
        <v>7</v>
      </c>
      <c r="K36" s="161" t="s">
        <v>3165</v>
      </c>
      <c r="L36" s="151" t="s">
        <v>297</v>
      </c>
      <c r="M36" s="151">
        <v>5.0</v>
      </c>
      <c r="N36" s="147"/>
      <c r="O36" s="147"/>
      <c r="P36" s="147"/>
      <c r="Q36" s="147"/>
      <c r="R36" s="147"/>
      <c r="S36" s="147"/>
      <c r="T36" s="147"/>
      <c r="U36" s="147"/>
      <c r="V36" s="147"/>
      <c r="W36" s="147"/>
      <c r="X36" s="147"/>
      <c r="Y36" s="147"/>
      <c r="Z36" s="147"/>
      <c r="AA36" s="147"/>
      <c r="AB36" s="147"/>
      <c r="AC36" s="147"/>
    </row>
    <row r="37" ht="15.75" customHeight="1">
      <c r="A37" s="147" t="s">
        <v>3093</v>
      </c>
      <c r="B37" s="147" t="s">
        <v>93</v>
      </c>
      <c r="C37" s="147" t="s">
        <v>3166</v>
      </c>
      <c r="D37" s="148" t="s">
        <v>108</v>
      </c>
      <c r="E37" s="148" t="s">
        <v>109</v>
      </c>
      <c r="F37" s="149">
        <v>0.375</v>
      </c>
      <c r="G37" s="149">
        <v>0.6666666666666666</v>
      </c>
      <c r="H37" s="148">
        <f t="shared" si="1"/>
        <v>7</v>
      </c>
      <c r="I37" s="150">
        <v>250.0</v>
      </c>
      <c r="J37" s="150">
        <f t="shared" si="2"/>
        <v>7.142857143</v>
      </c>
      <c r="K37" s="6" t="s">
        <v>3167</v>
      </c>
      <c r="L37" s="147" t="s">
        <v>297</v>
      </c>
      <c r="M37" s="147">
        <v>5.0</v>
      </c>
      <c r="N37" s="147"/>
      <c r="O37" s="147"/>
      <c r="P37" s="147"/>
      <c r="Q37" s="147"/>
      <c r="R37" s="147"/>
      <c r="S37" s="147"/>
      <c r="T37" s="147"/>
      <c r="U37" s="147"/>
      <c r="V37" s="147"/>
      <c r="W37" s="147"/>
      <c r="X37" s="147"/>
      <c r="Y37" s="147"/>
      <c r="Z37" s="147"/>
      <c r="AA37" s="147"/>
      <c r="AB37" s="147"/>
      <c r="AC37" s="147"/>
    </row>
    <row r="38" ht="15.75" customHeight="1">
      <c r="A38" s="147" t="s">
        <v>3093</v>
      </c>
      <c r="B38" s="147" t="s">
        <v>93</v>
      </c>
      <c r="C38" s="147" t="s">
        <v>3168</v>
      </c>
      <c r="D38" s="148" t="s">
        <v>108</v>
      </c>
      <c r="E38" s="148" t="s">
        <v>109</v>
      </c>
      <c r="F38" s="149">
        <v>0.375</v>
      </c>
      <c r="G38" s="149">
        <v>0.6666666666666666</v>
      </c>
      <c r="H38" s="148">
        <f t="shared" si="1"/>
        <v>7</v>
      </c>
      <c r="I38" s="150">
        <v>235.0</v>
      </c>
      <c r="J38" s="150">
        <f t="shared" si="2"/>
        <v>6.714285714</v>
      </c>
      <c r="K38" s="161" t="s">
        <v>3169</v>
      </c>
      <c r="L38" s="147" t="s">
        <v>297</v>
      </c>
      <c r="M38" s="147">
        <v>5.0</v>
      </c>
      <c r="N38" s="147"/>
      <c r="O38" s="147"/>
      <c r="P38" s="147"/>
      <c r="Q38" s="147"/>
      <c r="R38" s="147"/>
      <c r="S38" s="147"/>
      <c r="T38" s="147"/>
      <c r="U38" s="147"/>
      <c r="V38" s="147"/>
      <c r="W38" s="147"/>
      <c r="X38" s="147"/>
      <c r="Y38" s="147"/>
      <c r="Z38" s="147"/>
      <c r="AA38" s="147"/>
      <c r="AB38" s="147"/>
      <c r="AC38" s="147"/>
    </row>
    <row r="39" ht="15.75" customHeight="1">
      <c r="A39" s="147" t="s">
        <v>3093</v>
      </c>
      <c r="B39" s="147" t="s">
        <v>28</v>
      </c>
      <c r="C39" s="147" t="s">
        <v>3170</v>
      </c>
      <c r="D39" s="148" t="s">
        <v>108</v>
      </c>
      <c r="E39" s="148" t="s">
        <v>109</v>
      </c>
      <c r="F39" s="149">
        <v>0.375</v>
      </c>
      <c r="G39" s="149">
        <v>0.6666666666666666</v>
      </c>
      <c r="H39" s="148">
        <f t="shared" si="1"/>
        <v>7</v>
      </c>
      <c r="I39" s="150">
        <v>235.0</v>
      </c>
      <c r="J39" s="150">
        <f t="shared" si="2"/>
        <v>6.714285714</v>
      </c>
      <c r="K39" s="161" t="s">
        <v>3171</v>
      </c>
      <c r="L39" s="147" t="s">
        <v>297</v>
      </c>
      <c r="M39" s="147">
        <v>5.0</v>
      </c>
      <c r="N39" s="147"/>
      <c r="O39" s="147"/>
      <c r="P39" s="147"/>
      <c r="Q39" s="147"/>
      <c r="R39" s="147"/>
      <c r="S39" s="147"/>
      <c r="T39" s="147"/>
      <c r="U39" s="147"/>
      <c r="V39" s="147"/>
      <c r="W39" s="147"/>
      <c r="X39" s="147"/>
      <c r="Y39" s="147"/>
      <c r="Z39" s="147"/>
      <c r="AA39" s="147"/>
      <c r="AB39" s="147"/>
      <c r="AC39" s="147"/>
    </row>
    <row r="40" ht="15.75" customHeight="1">
      <c r="A40" s="147" t="s">
        <v>3093</v>
      </c>
      <c r="B40" s="147" t="s">
        <v>28</v>
      </c>
      <c r="C40" s="147" t="s">
        <v>3172</v>
      </c>
      <c r="D40" s="148" t="s">
        <v>108</v>
      </c>
      <c r="E40" s="148" t="s">
        <v>109</v>
      </c>
      <c r="F40" s="149">
        <v>0.375</v>
      </c>
      <c r="G40" s="149">
        <v>0.6666666666666666</v>
      </c>
      <c r="H40" s="148">
        <f t="shared" si="1"/>
        <v>7</v>
      </c>
      <c r="I40" s="150">
        <v>188.0</v>
      </c>
      <c r="J40" s="150">
        <f t="shared" si="2"/>
        <v>5.371428571</v>
      </c>
      <c r="K40" s="161" t="s">
        <v>3144</v>
      </c>
      <c r="L40" s="147" t="s">
        <v>297</v>
      </c>
      <c r="M40" s="147">
        <v>5.0</v>
      </c>
      <c r="N40" s="147"/>
      <c r="O40" s="147"/>
      <c r="P40" s="147"/>
      <c r="Q40" s="147"/>
      <c r="R40" s="147"/>
      <c r="S40" s="147"/>
      <c r="T40" s="147"/>
      <c r="U40" s="147"/>
      <c r="V40" s="147"/>
      <c r="W40" s="147"/>
      <c r="X40" s="147"/>
      <c r="Y40" s="147"/>
      <c r="Z40" s="147"/>
      <c r="AA40" s="147"/>
      <c r="AB40" s="147"/>
      <c r="AC40" s="147"/>
    </row>
    <row r="41" ht="15.75" customHeight="1">
      <c r="A41" s="147" t="s">
        <v>3093</v>
      </c>
      <c r="B41" s="147" t="s">
        <v>28</v>
      </c>
      <c r="C41" s="147" t="s">
        <v>3173</v>
      </c>
      <c r="D41" s="148" t="s">
        <v>108</v>
      </c>
      <c r="E41" s="148" t="s">
        <v>109</v>
      </c>
      <c r="F41" s="149">
        <v>0.375</v>
      </c>
      <c r="G41" s="149">
        <v>0.6666666666666666</v>
      </c>
      <c r="H41" s="148">
        <f t="shared" si="1"/>
        <v>7</v>
      </c>
      <c r="I41" s="150">
        <v>235.0</v>
      </c>
      <c r="J41" s="150">
        <f t="shared" si="2"/>
        <v>6.714285714</v>
      </c>
      <c r="K41" s="161" t="s">
        <v>3144</v>
      </c>
      <c r="L41" s="147" t="s">
        <v>297</v>
      </c>
      <c r="M41" s="147">
        <v>5.0</v>
      </c>
      <c r="N41" s="147"/>
      <c r="O41" s="147"/>
      <c r="P41" s="147"/>
      <c r="Q41" s="147"/>
      <c r="R41" s="147"/>
      <c r="S41" s="147"/>
      <c r="T41" s="147"/>
      <c r="U41" s="147"/>
      <c r="V41" s="147"/>
      <c r="W41" s="147"/>
      <c r="X41" s="147"/>
      <c r="Y41" s="147"/>
      <c r="Z41" s="147"/>
      <c r="AA41" s="147"/>
      <c r="AB41" s="147"/>
      <c r="AC41" s="147"/>
    </row>
    <row r="42" ht="15.75" customHeight="1">
      <c r="A42" s="147" t="s">
        <v>3093</v>
      </c>
      <c r="B42" s="147" t="s">
        <v>28</v>
      </c>
      <c r="C42" s="147" t="s">
        <v>3174</v>
      </c>
      <c r="D42" s="148" t="s">
        <v>153</v>
      </c>
      <c r="E42" s="148" t="s">
        <v>154</v>
      </c>
      <c r="F42" s="149">
        <v>0.375</v>
      </c>
      <c r="G42" s="149">
        <v>0.5</v>
      </c>
      <c r="H42" s="148">
        <f t="shared" si="1"/>
        <v>3</v>
      </c>
      <c r="I42" s="150">
        <v>260.0</v>
      </c>
      <c r="J42" s="150">
        <f t="shared" si="2"/>
        <v>17.33333333</v>
      </c>
      <c r="K42" s="161" t="s">
        <v>3175</v>
      </c>
      <c r="L42" s="147" t="s">
        <v>297</v>
      </c>
      <c r="M42" s="147">
        <v>5.0</v>
      </c>
      <c r="N42" s="147"/>
      <c r="O42" s="147"/>
      <c r="P42" s="147"/>
      <c r="Q42" s="147"/>
      <c r="R42" s="147"/>
      <c r="S42" s="147"/>
      <c r="T42" s="147"/>
      <c r="U42" s="147"/>
      <c r="V42" s="147"/>
      <c r="W42" s="147"/>
      <c r="X42" s="147"/>
      <c r="Y42" s="147"/>
      <c r="Z42" s="147"/>
      <c r="AA42" s="147"/>
      <c r="AB42" s="147"/>
      <c r="AC42" s="147"/>
    </row>
    <row r="43" ht="15.75" customHeight="1">
      <c r="A43" s="165" t="s">
        <v>3176</v>
      </c>
      <c r="B43" s="165" t="s">
        <v>208</v>
      </c>
      <c r="C43" s="165" t="s">
        <v>3177</v>
      </c>
      <c r="D43" s="166" t="s">
        <v>2734</v>
      </c>
      <c r="E43" s="166" t="s">
        <v>3178</v>
      </c>
      <c r="F43" s="167">
        <v>0.4375</v>
      </c>
      <c r="G43" s="167">
        <v>0.4791666666666667</v>
      </c>
      <c r="H43" s="148">
        <f t="shared" si="1"/>
        <v>1</v>
      </c>
      <c r="I43" s="168">
        <v>0.0</v>
      </c>
      <c r="J43" s="150">
        <f t="shared" si="2"/>
        <v>0</v>
      </c>
      <c r="K43" s="160" t="s">
        <v>3179</v>
      </c>
      <c r="L43" s="165" t="s">
        <v>297</v>
      </c>
      <c r="M43" s="147">
        <v>1.0</v>
      </c>
      <c r="N43" s="147"/>
      <c r="O43" s="147"/>
      <c r="P43" s="147"/>
      <c r="Q43" s="147"/>
      <c r="R43" s="147"/>
      <c r="S43" s="147"/>
      <c r="T43" s="147"/>
      <c r="U43" s="147"/>
      <c r="V43" s="147"/>
      <c r="W43" s="147"/>
      <c r="X43" s="147"/>
      <c r="Y43" s="147"/>
      <c r="Z43" s="147"/>
      <c r="AA43" s="147"/>
      <c r="AB43" s="147"/>
      <c r="AC43" s="147"/>
    </row>
    <row r="44" ht="15.75" customHeight="1">
      <c r="A44" s="165" t="s">
        <v>3180</v>
      </c>
      <c r="B44" s="165" t="s">
        <v>208</v>
      </c>
      <c r="C44" s="165" t="s">
        <v>3181</v>
      </c>
      <c r="D44" s="166" t="s">
        <v>725</v>
      </c>
      <c r="E44" s="166" t="s">
        <v>725</v>
      </c>
      <c r="F44" s="167">
        <v>0.5625</v>
      </c>
      <c r="G44" s="167">
        <v>0.6041666666666666</v>
      </c>
      <c r="H44" s="148">
        <f t="shared" si="1"/>
        <v>1</v>
      </c>
      <c r="I44" s="168">
        <v>0.0</v>
      </c>
      <c r="J44" s="150">
        <f t="shared" si="2"/>
        <v>0</v>
      </c>
      <c r="K44" s="160" t="s">
        <v>3182</v>
      </c>
      <c r="L44" s="165">
        <v>5.0</v>
      </c>
      <c r="M44" s="147">
        <v>1.0</v>
      </c>
      <c r="N44" s="147"/>
      <c r="O44" s="147"/>
      <c r="P44" s="147"/>
      <c r="Q44" s="147"/>
      <c r="R44" s="147"/>
      <c r="S44" s="147"/>
      <c r="T44" s="147"/>
      <c r="U44" s="147"/>
      <c r="V44" s="147"/>
      <c r="W44" s="147"/>
      <c r="X44" s="147"/>
      <c r="Y44" s="147"/>
      <c r="Z44" s="147"/>
      <c r="AA44" s="147"/>
      <c r="AB44" s="147"/>
      <c r="AC44" s="147"/>
    </row>
    <row r="45" ht="15.75" customHeight="1">
      <c r="A45" s="165" t="s">
        <v>2994</v>
      </c>
      <c r="B45" s="165" t="s">
        <v>35</v>
      </c>
      <c r="C45" s="165" t="s">
        <v>3183</v>
      </c>
      <c r="D45" s="166" t="s">
        <v>725</v>
      </c>
      <c r="E45" s="166" t="s">
        <v>725</v>
      </c>
      <c r="F45" s="167">
        <v>0.5833333333333334</v>
      </c>
      <c r="G45" s="167">
        <v>0.625</v>
      </c>
      <c r="H45" s="148">
        <f t="shared" si="1"/>
        <v>1</v>
      </c>
      <c r="I45" s="168">
        <v>2.0</v>
      </c>
      <c r="J45" s="150">
        <f t="shared" si="2"/>
        <v>2</v>
      </c>
      <c r="K45" s="160" t="s">
        <v>3184</v>
      </c>
      <c r="L45" s="165" t="s">
        <v>297</v>
      </c>
      <c r="M45" s="147">
        <v>1.0</v>
      </c>
      <c r="N45" s="147"/>
      <c r="O45" s="147"/>
      <c r="P45" s="147"/>
      <c r="Q45" s="147"/>
      <c r="R45" s="147"/>
      <c r="S45" s="147"/>
      <c r="T45" s="147"/>
      <c r="U45" s="147"/>
      <c r="V45" s="147"/>
      <c r="W45" s="147"/>
      <c r="X45" s="147"/>
      <c r="Y45" s="147"/>
      <c r="Z45" s="147"/>
      <c r="AA45" s="147"/>
      <c r="AB45" s="147"/>
      <c r="AC45" s="147"/>
    </row>
    <row r="46" ht="15.75" customHeight="1">
      <c r="A46" s="165" t="s">
        <v>3176</v>
      </c>
      <c r="B46" s="165" t="s">
        <v>208</v>
      </c>
      <c r="C46" s="165" t="s">
        <v>3185</v>
      </c>
      <c r="D46" s="166" t="s">
        <v>2464</v>
      </c>
      <c r="E46" s="166" t="s">
        <v>3186</v>
      </c>
      <c r="F46" s="167">
        <v>0.4375</v>
      </c>
      <c r="G46" s="167">
        <v>0.4791666666666667</v>
      </c>
      <c r="H46" s="148">
        <f t="shared" si="1"/>
        <v>1</v>
      </c>
      <c r="I46" s="168">
        <v>0.0</v>
      </c>
      <c r="J46" s="150">
        <f t="shared" si="2"/>
        <v>0</v>
      </c>
      <c r="K46" s="160" t="s">
        <v>3187</v>
      </c>
      <c r="L46" s="165" t="s">
        <v>297</v>
      </c>
      <c r="M46" s="147">
        <v>1.0</v>
      </c>
      <c r="N46" s="147"/>
      <c r="O46" s="147"/>
      <c r="P46" s="147"/>
      <c r="Q46" s="147"/>
      <c r="R46" s="147"/>
      <c r="S46" s="147"/>
      <c r="T46" s="147"/>
      <c r="U46" s="147"/>
      <c r="V46" s="147"/>
      <c r="W46" s="147"/>
      <c r="X46" s="147"/>
      <c r="Y46" s="147"/>
      <c r="Z46" s="147"/>
      <c r="AA46" s="147"/>
      <c r="AB46" s="147"/>
      <c r="AC46" s="147"/>
    </row>
    <row r="47" ht="15.75" customHeight="1">
      <c r="A47" s="165" t="s">
        <v>3180</v>
      </c>
      <c r="B47" s="165" t="s">
        <v>208</v>
      </c>
      <c r="C47" s="165" t="s">
        <v>3188</v>
      </c>
      <c r="D47" s="166" t="s">
        <v>297</v>
      </c>
      <c r="E47" s="166" t="s">
        <v>297</v>
      </c>
      <c r="F47" s="167">
        <v>0.4791666666666667</v>
      </c>
      <c r="G47" s="167">
        <v>0.5625</v>
      </c>
      <c r="H47" s="148">
        <f t="shared" si="1"/>
        <v>2</v>
      </c>
      <c r="I47" s="168">
        <v>0.0</v>
      </c>
      <c r="J47" s="150">
        <f t="shared" si="2"/>
        <v>0</v>
      </c>
      <c r="K47" s="160" t="s">
        <v>3189</v>
      </c>
      <c r="L47" s="165">
        <v>6.0</v>
      </c>
      <c r="M47" s="147">
        <v>1.0</v>
      </c>
      <c r="N47" s="147"/>
      <c r="O47" s="147"/>
      <c r="P47" s="147"/>
      <c r="Q47" s="147"/>
      <c r="R47" s="147"/>
      <c r="S47" s="147"/>
      <c r="T47" s="147"/>
      <c r="U47" s="147"/>
      <c r="V47" s="147"/>
      <c r="W47" s="147"/>
      <c r="X47" s="147"/>
      <c r="Y47" s="147"/>
      <c r="Z47" s="147"/>
      <c r="AA47" s="147"/>
      <c r="AB47" s="147"/>
      <c r="AC47" s="147"/>
    </row>
    <row r="48" ht="15.75" customHeight="1">
      <c r="A48" s="165" t="s">
        <v>3176</v>
      </c>
      <c r="B48" s="165" t="s">
        <v>64</v>
      </c>
      <c r="C48" s="165" t="s">
        <v>3190</v>
      </c>
      <c r="D48" s="166" t="s">
        <v>2256</v>
      </c>
      <c r="E48" s="166" t="s">
        <v>3191</v>
      </c>
      <c r="F48" s="167">
        <v>0.5416666666666666</v>
      </c>
      <c r="G48" s="167">
        <v>0.5833333333333334</v>
      </c>
      <c r="H48" s="148">
        <f t="shared" si="1"/>
        <v>1</v>
      </c>
      <c r="I48" s="168">
        <v>0.0</v>
      </c>
      <c r="J48" s="150">
        <f t="shared" si="2"/>
        <v>0</v>
      </c>
      <c r="K48" s="160" t="s">
        <v>3192</v>
      </c>
      <c r="L48" s="165">
        <v>12.0</v>
      </c>
      <c r="M48" s="147">
        <v>1.0</v>
      </c>
      <c r="N48" s="147"/>
      <c r="O48" s="147"/>
      <c r="P48" s="147"/>
      <c r="Q48" s="147"/>
      <c r="R48" s="147"/>
      <c r="S48" s="147"/>
      <c r="T48" s="147"/>
      <c r="U48" s="147"/>
      <c r="V48" s="147"/>
      <c r="W48" s="147"/>
      <c r="X48" s="147"/>
      <c r="Y48" s="147"/>
      <c r="Z48" s="147"/>
      <c r="AA48" s="147"/>
      <c r="AB48" s="147"/>
      <c r="AC48" s="147"/>
    </row>
    <row r="49" ht="15.75" customHeight="1">
      <c r="A49" s="165" t="s">
        <v>2994</v>
      </c>
      <c r="B49" s="165" t="s">
        <v>3002</v>
      </c>
      <c r="C49" s="165" t="s">
        <v>3193</v>
      </c>
      <c r="D49" s="166" t="s">
        <v>297</v>
      </c>
      <c r="E49" s="166" t="s">
        <v>297</v>
      </c>
      <c r="F49" s="167">
        <v>0.4166666666666667</v>
      </c>
      <c r="G49" s="167">
        <v>0.6458333333333334</v>
      </c>
      <c r="H49" s="148">
        <f t="shared" si="1"/>
        <v>5.5</v>
      </c>
      <c r="I49" s="168">
        <v>0.0</v>
      </c>
      <c r="J49" s="150">
        <f t="shared" si="2"/>
        <v>0</v>
      </c>
      <c r="K49" s="160" t="s">
        <v>3194</v>
      </c>
      <c r="L49" s="165" t="s">
        <v>297</v>
      </c>
      <c r="M49" s="147">
        <v>1.0</v>
      </c>
      <c r="N49" s="147"/>
      <c r="O49" s="147"/>
      <c r="P49" s="147"/>
      <c r="Q49" s="147"/>
      <c r="R49" s="147"/>
      <c r="S49" s="147"/>
      <c r="T49" s="147"/>
      <c r="U49" s="147"/>
      <c r="V49" s="147"/>
      <c r="W49" s="147"/>
      <c r="X49" s="147"/>
      <c r="Y49" s="147"/>
      <c r="Z49" s="147"/>
      <c r="AA49" s="147"/>
      <c r="AB49" s="147"/>
      <c r="AC49" s="147"/>
    </row>
    <row r="50" ht="15.75" customHeight="1">
      <c r="A50" s="165" t="s">
        <v>3176</v>
      </c>
      <c r="B50" s="165" t="s">
        <v>208</v>
      </c>
      <c r="C50" s="165" t="s">
        <v>3195</v>
      </c>
      <c r="D50" s="166" t="s">
        <v>3196</v>
      </c>
      <c r="E50" s="166" t="s">
        <v>3197</v>
      </c>
      <c r="F50" s="167">
        <v>0.4375</v>
      </c>
      <c r="G50" s="167">
        <v>0.4791666666666667</v>
      </c>
      <c r="H50" s="148">
        <f t="shared" si="1"/>
        <v>1</v>
      </c>
      <c r="I50" s="168">
        <v>0.0</v>
      </c>
      <c r="J50" s="150">
        <f t="shared" si="2"/>
        <v>0</v>
      </c>
      <c r="K50" s="160" t="s">
        <v>3198</v>
      </c>
      <c r="L50" s="165" t="s">
        <v>297</v>
      </c>
      <c r="M50" s="147">
        <v>1.0</v>
      </c>
      <c r="N50" s="147"/>
      <c r="O50" s="147"/>
      <c r="P50" s="147"/>
      <c r="Q50" s="147"/>
      <c r="R50" s="147"/>
      <c r="S50" s="147"/>
      <c r="T50" s="147"/>
      <c r="U50" s="147"/>
      <c r="V50" s="147"/>
      <c r="W50" s="147"/>
      <c r="X50" s="147"/>
      <c r="Y50" s="147"/>
      <c r="Z50" s="147"/>
      <c r="AA50" s="147"/>
      <c r="AB50" s="147"/>
      <c r="AC50" s="147"/>
    </row>
    <row r="51" ht="15.75" customHeight="1">
      <c r="A51" s="147" t="s">
        <v>2994</v>
      </c>
      <c r="B51" s="147" t="s">
        <v>64</v>
      </c>
      <c r="C51" s="147" t="s">
        <v>3199</v>
      </c>
      <c r="D51" s="148" t="s">
        <v>725</v>
      </c>
      <c r="E51" s="148" t="s">
        <v>725</v>
      </c>
      <c r="F51" s="149">
        <v>0.0625</v>
      </c>
      <c r="G51" s="149">
        <v>0.625</v>
      </c>
      <c r="H51" s="148">
        <f t="shared" si="1"/>
        <v>13.5</v>
      </c>
      <c r="I51" s="150">
        <v>0.0</v>
      </c>
      <c r="J51" s="150">
        <f t="shared" si="2"/>
        <v>0</v>
      </c>
      <c r="K51" s="160" t="s">
        <v>3200</v>
      </c>
      <c r="L51" s="147" t="s">
        <v>297</v>
      </c>
      <c r="M51" s="147">
        <v>1.0</v>
      </c>
      <c r="N51" s="147"/>
      <c r="O51" s="147"/>
      <c r="P51" s="147"/>
      <c r="Q51" s="147"/>
      <c r="R51" s="147"/>
      <c r="S51" s="147"/>
      <c r="T51" s="147"/>
      <c r="U51" s="147"/>
      <c r="V51" s="147"/>
      <c r="W51" s="147"/>
      <c r="X51" s="147"/>
      <c r="Y51" s="147"/>
      <c r="Z51" s="147"/>
      <c r="AA51" s="147"/>
      <c r="AB51" s="147"/>
      <c r="AC51" s="147"/>
    </row>
    <row r="52" ht="15.75" customHeight="1">
      <c r="A52" s="147" t="s">
        <v>3180</v>
      </c>
      <c r="B52" s="147" t="s">
        <v>208</v>
      </c>
      <c r="C52" s="147" t="s">
        <v>3201</v>
      </c>
      <c r="D52" s="148" t="s">
        <v>222</v>
      </c>
      <c r="E52" s="148" t="s">
        <v>223</v>
      </c>
      <c r="F52" s="149">
        <v>0.75</v>
      </c>
      <c r="G52" s="149">
        <v>0.8333333333333334</v>
      </c>
      <c r="H52" s="148">
        <f t="shared" si="1"/>
        <v>2</v>
      </c>
      <c r="I52" s="169">
        <v>0.0</v>
      </c>
      <c r="J52" s="150">
        <f t="shared" si="2"/>
        <v>0</v>
      </c>
      <c r="K52" s="160" t="s">
        <v>3202</v>
      </c>
      <c r="L52" s="147" t="s">
        <v>297</v>
      </c>
      <c r="M52" s="147">
        <v>1.0</v>
      </c>
      <c r="N52" s="147"/>
      <c r="O52" s="147"/>
      <c r="P52" s="147"/>
      <c r="Q52" s="147"/>
      <c r="R52" s="147"/>
      <c r="S52" s="147"/>
      <c r="T52" s="147"/>
      <c r="U52" s="147"/>
      <c r="V52" s="147"/>
      <c r="W52" s="147"/>
      <c r="X52" s="147"/>
      <c r="Y52" s="147"/>
      <c r="Z52" s="147"/>
      <c r="AA52" s="147"/>
      <c r="AB52" s="147"/>
      <c r="AC52" s="147"/>
    </row>
    <row r="53" ht="15.75" customHeight="1">
      <c r="A53" s="147" t="s">
        <v>3176</v>
      </c>
      <c r="B53" s="147" t="s">
        <v>208</v>
      </c>
      <c r="C53" s="147" t="s">
        <v>3203</v>
      </c>
      <c r="D53" s="148" t="s">
        <v>2464</v>
      </c>
      <c r="E53" s="148" t="s">
        <v>3186</v>
      </c>
      <c r="F53" s="149">
        <v>0.4375</v>
      </c>
      <c r="G53" s="149">
        <v>0.4791666666666667</v>
      </c>
      <c r="H53" s="148">
        <f t="shared" si="1"/>
        <v>1</v>
      </c>
      <c r="I53" s="150">
        <v>0.0</v>
      </c>
      <c r="J53" s="150">
        <f t="shared" si="2"/>
        <v>0</v>
      </c>
      <c r="K53" s="160" t="s">
        <v>3204</v>
      </c>
      <c r="L53" s="147" t="s">
        <v>297</v>
      </c>
      <c r="M53" s="147">
        <v>1.0</v>
      </c>
      <c r="N53" s="147"/>
      <c r="O53" s="147"/>
      <c r="P53" s="147"/>
      <c r="Q53" s="147"/>
      <c r="R53" s="147"/>
      <c r="S53" s="147"/>
      <c r="T53" s="147"/>
      <c r="U53" s="147"/>
      <c r="V53" s="147"/>
      <c r="W53" s="147"/>
      <c r="X53" s="147"/>
      <c r="Y53" s="147"/>
      <c r="Z53" s="147"/>
      <c r="AA53" s="147"/>
      <c r="AB53" s="147"/>
      <c r="AC53" s="147"/>
    </row>
    <row r="54" ht="15.75" customHeight="1">
      <c r="A54" s="147" t="s">
        <v>3176</v>
      </c>
      <c r="B54" s="147" t="s">
        <v>3149</v>
      </c>
      <c r="C54" s="147" t="s">
        <v>3205</v>
      </c>
      <c r="D54" s="148" t="s">
        <v>3206</v>
      </c>
      <c r="E54" s="148" t="s">
        <v>3207</v>
      </c>
      <c r="F54" s="149">
        <v>0.4375</v>
      </c>
      <c r="G54" s="149">
        <v>0.4583333333333333</v>
      </c>
      <c r="H54" s="148">
        <f t="shared" si="1"/>
        <v>0.5</v>
      </c>
      <c r="I54" s="150">
        <v>0.0</v>
      </c>
      <c r="J54" s="150">
        <f t="shared" si="2"/>
        <v>0</v>
      </c>
      <c r="K54" s="160" t="s">
        <v>3208</v>
      </c>
      <c r="L54" s="147" t="s">
        <v>297</v>
      </c>
      <c r="M54" s="147">
        <v>1.0</v>
      </c>
      <c r="N54" s="147"/>
      <c r="O54" s="147"/>
      <c r="P54" s="147"/>
      <c r="Q54" s="147"/>
      <c r="R54" s="147"/>
      <c r="S54" s="147"/>
      <c r="T54" s="147"/>
      <c r="U54" s="147"/>
      <c r="V54" s="147"/>
      <c r="W54" s="147"/>
      <c r="X54" s="147"/>
      <c r="Y54" s="147"/>
      <c r="Z54" s="147"/>
      <c r="AA54" s="147"/>
      <c r="AB54" s="147"/>
      <c r="AC54" s="147"/>
    </row>
    <row r="55" ht="15.75" customHeight="1">
      <c r="A55" s="151" t="s">
        <v>2994</v>
      </c>
      <c r="B55" s="151" t="s">
        <v>208</v>
      </c>
      <c r="C55" s="151" t="s">
        <v>3209</v>
      </c>
      <c r="D55" s="152" t="s">
        <v>725</v>
      </c>
      <c r="E55" s="152" t="s">
        <v>725</v>
      </c>
      <c r="F55" s="153">
        <v>0.5</v>
      </c>
      <c r="G55" s="153">
        <v>0.5833333333333334</v>
      </c>
      <c r="H55" s="148">
        <f t="shared" si="1"/>
        <v>2</v>
      </c>
      <c r="I55" s="159">
        <v>0.0</v>
      </c>
      <c r="J55" s="150">
        <f t="shared" si="2"/>
        <v>0</v>
      </c>
      <c r="K55" s="160" t="s">
        <v>3210</v>
      </c>
      <c r="L55" s="151" t="s">
        <v>297</v>
      </c>
      <c r="M55" s="151">
        <v>1.0</v>
      </c>
      <c r="N55" s="147"/>
      <c r="O55" s="147"/>
      <c r="P55" s="147"/>
      <c r="Q55" s="147"/>
      <c r="R55" s="147"/>
      <c r="S55" s="147"/>
      <c r="T55" s="147"/>
      <c r="U55" s="147"/>
      <c r="V55" s="147"/>
      <c r="W55" s="147"/>
      <c r="X55" s="147"/>
      <c r="Y55" s="147"/>
      <c r="Z55" s="147"/>
      <c r="AA55" s="147"/>
      <c r="AB55" s="147"/>
      <c r="AC55" s="147"/>
    </row>
    <row r="56" ht="15.75" customHeight="1">
      <c r="A56" s="147" t="s">
        <v>3176</v>
      </c>
      <c r="B56" s="147" t="s">
        <v>208</v>
      </c>
      <c r="C56" s="147" t="s">
        <v>3211</v>
      </c>
      <c r="D56" s="148" t="s">
        <v>2490</v>
      </c>
      <c r="E56" s="148" t="s">
        <v>3212</v>
      </c>
      <c r="F56" s="149">
        <v>0.7083333333333334</v>
      </c>
      <c r="G56" s="149">
        <v>0.75</v>
      </c>
      <c r="H56" s="148">
        <f t="shared" si="1"/>
        <v>1</v>
      </c>
      <c r="I56" s="150">
        <v>0.0</v>
      </c>
      <c r="J56" s="150">
        <f t="shared" si="2"/>
        <v>0</v>
      </c>
      <c r="K56" s="160" t="s">
        <v>3213</v>
      </c>
      <c r="L56" s="147">
        <v>5.0</v>
      </c>
      <c r="M56" s="147">
        <v>1.0</v>
      </c>
      <c r="N56" s="147"/>
      <c r="O56" s="147"/>
      <c r="P56" s="147"/>
      <c r="Q56" s="147"/>
      <c r="R56" s="147"/>
      <c r="S56" s="147"/>
      <c r="T56" s="147"/>
      <c r="U56" s="147"/>
      <c r="V56" s="147"/>
      <c r="W56" s="147"/>
      <c r="X56" s="147"/>
      <c r="Y56" s="147"/>
      <c r="Z56" s="147"/>
      <c r="AA56" s="147"/>
      <c r="AB56" s="147"/>
      <c r="AC56" s="147"/>
    </row>
    <row r="57" ht="15.75" customHeight="1">
      <c r="A57" s="147" t="s">
        <v>2994</v>
      </c>
      <c r="B57" s="147" t="s">
        <v>208</v>
      </c>
      <c r="C57" s="147" t="s">
        <v>3214</v>
      </c>
      <c r="D57" s="148" t="s">
        <v>297</v>
      </c>
      <c r="E57" s="148" t="s">
        <v>297</v>
      </c>
      <c r="F57" s="149">
        <v>0.75</v>
      </c>
      <c r="G57" s="149">
        <v>0.8125</v>
      </c>
      <c r="H57" s="148">
        <f t="shared" si="1"/>
        <v>1.5</v>
      </c>
      <c r="I57" s="150">
        <v>0.0</v>
      </c>
      <c r="J57" s="150">
        <f t="shared" si="2"/>
        <v>0</v>
      </c>
      <c r="K57" s="160" t="s">
        <v>3215</v>
      </c>
      <c r="L57" s="147">
        <v>6.0</v>
      </c>
      <c r="M57" s="147">
        <v>1.0</v>
      </c>
      <c r="N57" s="147"/>
      <c r="O57" s="147"/>
      <c r="P57" s="147"/>
      <c r="Q57" s="147"/>
      <c r="R57" s="147"/>
      <c r="S57" s="147"/>
      <c r="T57" s="147"/>
      <c r="U57" s="147"/>
      <c r="V57" s="147"/>
      <c r="W57" s="147"/>
      <c r="X57" s="147"/>
      <c r="Y57" s="147"/>
      <c r="Z57" s="147"/>
      <c r="AA57" s="147"/>
      <c r="AB57" s="147"/>
      <c r="AC57" s="147"/>
    </row>
    <row r="58" ht="15.75" customHeight="1">
      <c r="A58" s="147" t="s">
        <v>3176</v>
      </c>
      <c r="B58" s="147" t="s">
        <v>35</v>
      </c>
      <c r="C58" s="147" t="s">
        <v>3216</v>
      </c>
      <c r="D58" s="148" t="s">
        <v>2490</v>
      </c>
      <c r="E58" s="148" t="s">
        <v>3212</v>
      </c>
      <c r="F58" s="149">
        <v>0.75</v>
      </c>
      <c r="G58" s="149">
        <v>0.7916666666666666</v>
      </c>
      <c r="H58" s="148">
        <f t="shared" si="1"/>
        <v>1</v>
      </c>
      <c r="I58" s="150">
        <v>0.0</v>
      </c>
      <c r="J58" s="150">
        <f t="shared" si="2"/>
        <v>0</v>
      </c>
      <c r="K58" s="160" t="s">
        <v>3217</v>
      </c>
      <c r="L58" s="147">
        <v>6.0</v>
      </c>
      <c r="M58" s="147">
        <v>1.0</v>
      </c>
      <c r="N58" s="147"/>
      <c r="O58" s="147"/>
      <c r="P58" s="147"/>
      <c r="Q58" s="147"/>
      <c r="R58" s="147"/>
      <c r="S58" s="147"/>
      <c r="T58" s="147"/>
      <c r="U58" s="147"/>
      <c r="V58" s="147"/>
      <c r="W58" s="147"/>
      <c r="X58" s="147"/>
      <c r="Y58" s="147"/>
      <c r="Z58" s="147"/>
      <c r="AA58" s="147"/>
      <c r="AB58" s="147"/>
      <c r="AC58" s="147"/>
    </row>
    <row r="59" ht="15.75" customHeight="1">
      <c r="A59" s="147" t="s">
        <v>3176</v>
      </c>
      <c r="B59" s="147" t="s">
        <v>35</v>
      </c>
      <c r="C59" s="147" t="s">
        <v>3218</v>
      </c>
      <c r="D59" s="148" t="s">
        <v>725</v>
      </c>
      <c r="E59" s="148" t="s">
        <v>725</v>
      </c>
      <c r="F59" s="149">
        <v>0.4583333333333333</v>
      </c>
      <c r="G59" s="149">
        <v>0.5208333333333334</v>
      </c>
      <c r="H59" s="148">
        <f t="shared" si="1"/>
        <v>1.5</v>
      </c>
      <c r="I59" s="150">
        <v>0.0</v>
      </c>
      <c r="J59" s="150">
        <f t="shared" si="2"/>
        <v>0</v>
      </c>
      <c r="K59" s="160" t="s">
        <v>3219</v>
      </c>
      <c r="L59" s="147">
        <v>9.0</v>
      </c>
      <c r="M59" s="147">
        <v>1.0</v>
      </c>
      <c r="N59" s="147"/>
      <c r="O59" s="147"/>
      <c r="P59" s="147"/>
      <c r="Q59" s="147"/>
      <c r="R59" s="147"/>
      <c r="S59" s="147"/>
      <c r="T59" s="147"/>
      <c r="U59" s="147"/>
      <c r="V59" s="147"/>
      <c r="W59" s="147"/>
      <c r="X59" s="147"/>
      <c r="Y59" s="147"/>
      <c r="Z59" s="147"/>
      <c r="AA59" s="147"/>
      <c r="AB59" s="147"/>
      <c r="AC59" s="147"/>
    </row>
    <row r="60" ht="15.75" customHeight="1">
      <c r="A60" s="147" t="s">
        <v>3180</v>
      </c>
      <c r="B60" s="147" t="s">
        <v>35</v>
      </c>
      <c r="C60" s="147" t="s">
        <v>3220</v>
      </c>
      <c r="D60" s="148" t="s">
        <v>90</v>
      </c>
      <c r="E60" s="148" t="s">
        <v>91</v>
      </c>
      <c r="F60" s="149">
        <v>0.4583333333333333</v>
      </c>
      <c r="G60" s="149">
        <v>0.5</v>
      </c>
      <c r="H60" s="148">
        <f t="shared" si="1"/>
        <v>1</v>
      </c>
      <c r="I60" s="150">
        <v>0.0</v>
      </c>
      <c r="J60" s="150">
        <f t="shared" si="2"/>
        <v>0</v>
      </c>
      <c r="K60" s="160" t="s">
        <v>3221</v>
      </c>
      <c r="L60" s="147">
        <v>8.0</v>
      </c>
      <c r="M60" s="147">
        <v>1.0</v>
      </c>
      <c r="N60" s="147"/>
      <c r="O60" s="147"/>
      <c r="P60" s="147"/>
      <c r="Q60" s="147"/>
      <c r="R60" s="147"/>
      <c r="S60" s="147"/>
      <c r="T60" s="147"/>
      <c r="U60" s="147"/>
      <c r="V60" s="147"/>
      <c r="W60" s="147"/>
      <c r="X60" s="147"/>
      <c r="Y60" s="147"/>
      <c r="Z60" s="147"/>
      <c r="AA60" s="147"/>
      <c r="AB60" s="147"/>
      <c r="AC60" s="147"/>
    </row>
    <row r="61" ht="15.75" customHeight="1">
      <c r="A61" s="147" t="s">
        <v>3176</v>
      </c>
      <c r="B61" s="147" t="s">
        <v>46</v>
      </c>
      <c r="C61" s="147" t="s">
        <v>3222</v>
      </c>
      <c r="D61" s="148" t="s">
        <v>725</v>
      </c>
      <c r="E61" s="148" t="s">
        <v>725</v>
      </c>
      <c r="F61" s="149">
        <v>0.4375</v>
      </c>
      <c r="G61" s="149">
        <v>0.9791666666666666</v>
      </c>
      <c r="H61" s="148">
        <f t="shared" si="1"/>
        <v>13</v>
      </c>
      <c r="I61" s="150">
        <v>0.0</v>
      </c>
      <c r="J61" s="150">
        <f t="shared" si="2"/>
        <v>0</v>
      </c>
      <c r="K61" s="160" t="s">
        <v>3223</v>
      </c>
      <c r="L61" s="147">
        <v>12.0</v>
      </c>
      <c r="M61" s="147">
        <v>1.0</v>
      </c>
      <c r="N61" s="147"/>
      <c r="O61" s="147"/>
      <c r="P61" s="147"/>
      <c r="Q61" s="147"/>
      <c r="R61" s="147"/>
      <c r="S61" s="147"/>
      <c r="T61" s="147"/>
      <c r="U61" s="147"/>
      <c r="V61" s="147"/>
      <c r="W61" s="147"/>
      <c r="X61" s="147"/>
      <c r="Y61" s="147"/>
      <c r="Z61" s="147"/>
      <c r="AA61" s="147"/>
      <c r="AB61" s="147"/>
      <c r="AC61" s="147"/>
    </row>
    <row r="62" ht="15.75" customHeight="1">
      <c r="A62" s="147" t="s">
        <v>3180</v>
      </c>
      <c r="B62" s="147" t="s">
        <v>35</v>
      </c>
      <c r="C62" s="147" t="s">
        <v>3224</v>
      </c>
      <c r="D62" s="148" t="s">
        <v>3225</v>
      </c>
      <c r="E62" s="148" t="s">
        <v>3226</v>
      </c>
      <c r="F62" s="149">
        <v>0.7291666666666666</v>
      </c>
      <c r="G62" s="149">
        <v>0.8125</v>
      </c>
      <c r="H62" s="148">
        <f t="shared" si="1"/>
        <v>2</v>
      </c>
      <c r="I62" s="150">
        <v>0.0</v>
      </c>
      <c r="J62" s="150">
        <f t="shared" si="2"/>
        <v>0</v>
      </c>
      <c r="K62" s="160" t="s">
        <v>3227</v>
      </c>
      <c r="L62" s="147">
        <v>13.0</v>
      </c>
      <c r="M62" s="147">
        <v>1.0</v>
      </c>
      <c r="N62" s="147"/>
      <c r="O62" s="147"/>
      <c r="P62" s="147"/>
      <c r="Q62" s="147"/>
      <c r="R62" s="147"/>
      <c r="S62" s="147"/>
      <c r="T62" s="147"/>
      <c r="U62" s="147"/>
      <c r="V62" s="147"/>
      <c r="W62" s="147"/>
      <c r="X62" s="147"/>
      <c r="Y62" s="147"/>
      <c r="Z62" s="147"/>
      <c r="AA62" s="147"/>
      <c r="AB62" s="147"/>
      <c r="AC62" s="147"/>
    </row>
    <row r="63" ht="15.75" customHeight="1">
      <c r="A63" s="147" t="s">
        <v>3176</v>
      </c>
      <c r="B63" s="147" t="s">
        <v>208</v>
      </c>
      <c r="C63" s="147" t="s">
        <v>3228</v>
      </c>
      <c r="D63" s="148" t="s">
        <v>725</v>
      </c>
      <c r="E63" s="148" t="s">
        <v>725</v>
      </c>
      <c r="F63" s="149">
        <v>0.4583333333333333</v>
      </c>
      <c r="G63" s="149">
        <v>0.5</v>
      </c>
      <c r="H63" s="148">
        <f t="shared" si="1"/>
        <v>1</v>
      </c>
      <c r="I63" s="150">
        <v>0.0</v>
      </c>
      <c r="J63" s="150">
        <f t="shared" si="2"/>
        <v>0</v>
      </c>
      <c r="K63" s="160" t="s">
        <v>3229</v>
      </c>
      <c r="L63" s="147" t="s">
        <v>297</v>
      </c>
      <c r="M63" s="147">
        <v>1.0</v>
      </c>
      <c r="N63" s="147"/>
      <c r="O63" s="147"/>
      <c r="P63" s="147"/>
      <c r="Q63" s="147"/>
      <c r="R63" s="147"/>
      <c r="S63" s="147"/>
      <c r="T63" s="147"/>
      <c r="U63" s="147"/>
      <c r="V63" s="147"/>
      <c r="W63" s="147"/>
      <c r="X63" s="147"/>
      <c r="Y63" s="147"/>
      <c r="Z63" s="147"/>
      <c r="AA63" s="147"/>
      <c r="AB63" s="147"/>
      <c r="AC63" s="147"/>
    </row>
    <row r="64" ht="15.75" customHeight="1">
      <c r="A64" s="147" t="s">
        <v>3176</v>
      </c>
      <c r="B64" s="147" t="s">
        <v>114</v>
      </c>
      <c r="C64" s="147" t="s">
        <v>3230</v>
      </c>
      <c r="D64" s="170" t="s">
        <v>3231</v>
      </c>
      <c r="E64" s="170" t="s">
        <v>3232</v>
      </c>
      <c r="F64" s="149">
        <v>0.4375</v>
      </c>
      <c r="G64" s="149">
        <v>0.4583333333333333</v>
      </c>
      <c r="H64" s="148">
        <f t="shared" si="1"/>
        <v>0.5</v>
      </c>
      <c r="I64" s="150">
        <v>0.0</v>
      </c>
      <c r="J64" s="150">
        <f t="shared" si="2"/>
        <v>0</v>
      </c>
      <c r="K64" s="160" t="s">
        <v>3233</v>
      </c>
      <c r="L64" s="147" t="s">
        <v>297</v>
      </c>
      <c r="M64" s="147">
        <v>1.0</v>
      </c>
      <c r="N64" s="147"/>
      <c r="O64" s="147"/>
      <c r="P64" s="147"/>
      <c r="Q64" s="147"/>
      <c r="R64" s="147"/>
      <c r="S64" s="147"/>
      <c r="T64" s="147"/>
      <c r="U64" s="147"/>
      <c r="V64" s="147"/>
      <c r="W64" s="147"/>
      <c r="X64" s="147"/>
      <c r="Y64" s="147"/>
      <c r="Z64" s="147"/>
      <c r="AA64" s="147"/>
      <c r="AB64" s="147"/>
      <c r="AC64" s="147"/>
    </row>
    <row r="65" ht="15.75" customHeight="1">
      <c r="A65" s="171" t="s">
        <v>3180</v>
      </c>
      <c r="B65" s="172" t="s">
        <v>208</v>
      </c>
      <c r="C65" s="172" t="s">
        <v>3234</v>
      </c>
      <c r="D65" s="170" t="s">
        <v>297</v>
      </c>
      <c r="E65" s="170" t="s">
        <v>297</v>
      </c>
      <c r="F65" s="173">
        <v>0.75</v>
      </c>
      <c r="G65" s="173">
        <v>0.7916666666666666</v>
      </c>
      <c r="H65" s="148">
        <f t="shared" si="1"/>
        <v>1</v>
      </c>
      <c r="I65" s="174">
        <v>0.0</v>
      </c>
      <c r="J65" s="150">
        <f t="shared" si="2"/>
        <v>0</v>
      </c>
      <c r="K65" s="160" t="s">
        <v>3235</v>
      </c>
      <c r="L65" s="171">
        <v>3.0</v>
      </c>
      <c r="M65" s="175">
        <v>1.0</v>
      </c>
      <c r="N65" s="147"/>
      <c r="O65" s="147"/>
      <c r="P65" s="147"/>
      <c r="Q65" s="147"/>
      <c r="R65" s="147"/>
      <c r="S65" s="147"/>
      <c r="T65" s="147"/>
      <c r="U65" s="147"/>
      <c r="V65" s="147"/>
      <c r="W65" s="147"/>
      <c r="X65" s="147"/>
      <c r="Y65" s="147"/>
      <c r="Z65" s="147"/>
      <c r="AA65" s="147"/>
      <c r="AB65" s="147"/>
      <c r="AC65" s="147"/>
    </row>
    <row r="66" ht="15.75" customHeight="1">
      <c r="A66" s="171" t="s">
        <v>2994</v>
      </c>
      <c r="B66" s="172" t="s">
        <v>208</v>
      </c>
      <c r="C66" s="172" t="s">
        <v>3236</v>
      </c>
      <c r="D66" s="170" t="s">
        <v>725</v>
      </c>
      <c r="E66" s="170" t="s">
        <v>725</v>
      </c>
      <c r="F66" s="173">
        <v>0.4166666666666667</v>
      </c>
      <c r="G66" s="173">
        <v>0.5625</v>
      </c>
      <c r="H66" s="148">
        <f t="shared" si="1"/>
        <v>3.5</v>
      </c>
      <c r="I66" s="174">
        <v>0.0</v>
      </c>
      <c r="J66" s="150">
        <f t="shared" si="2"/>
        <v>0</v>
      </c>
      <c r="K66" s="160" t="s">
        <v>3237</v>
      </c>
      <c r="L66" s="171" t="s">
        <v>297</v>
      </c>
      <c r="M66" s="175">
        <v>1.0</v>
      </c>
      <c r="N66" s="147"/>
      <c r="O66" s="147"/>
      <c r="P66" s="147"/>
      <c r="Q66" s="147"/>
      <c r="R66" s="147"/>
      <c r="S66" s="147"/>
      <c r="T66" s="147"/>
      <c r="U66" s="147"/>
      <c r="V66" s="147"/>
      <c r="W66" s="147"/>
      <c r="X66" s="147"/>
      <c r="Y66" s="147"/>
      <c r="Z66" s="147"/>
      <c r="AA66" s="147"/>
      <c r="AB66" s="147"/>
      <c r="AC66" s="147"/>
    </row>
    <row r="67" ht="15.75" customHeight="1">
      <c r="A67" s="175"/>
      <c r="B67" s="172"/>
      <c r="C67" s="172"/>
      <c r="D67" s="170"/>
      <c r="E67" s="170"/>
      <c r="F67" s="173"/>
      <c r="G67" s="173"/>
      <c r="H67" s="170"/>
      <c r="I67" s="174"/>
      <c r="J67" s="174"/>
      <c r="K67" s="6"/>
      <c r="L67" s="171"/>
      <c r="M67" s="175"/>
      <c r="N67" s="147"/>
      <c r="O67" s="147"/>
      <c r="P67" s="147"/>
      <c r="Q67" s="147"/>
      <c r="R67" s="147"/>
      <c r="S67" s="147"/>
      <c r="T67" s="147"/>
      <c r="U67" s="147"/>
      <c r="V67" s="147"/>
      <c r="W67" s="147"/>
      <c r="X67" s="147"/>
      <c r="Y67" s="147"/>
      <c r="Z67" s="147"/>
      <c r="AA67" s="147"/>
      <c r="AB67" s="147"/>
      <c r="AC67" s="147"/>
    </row>
    <row r="68" ht="15.75" customHeight="1">
      <c r="A68" s="175"/>
      <c r="B68" s="172"/>
      <c r="C68" s="172"/>
      <c r="D68" s="170"/>
      <c r="E68" s="170"/>
      <c r="F68" s="173"/>
      <c r="G68" s="173"/>
      <c r="H68" s="170"/>
      <c r="I68" s="174"/>
      <c r="J68" s="174"/>
      <c r="K68" s="6"/>
      <c r="L68" s="175"/>
      <c r="M68" s="171"/>
      <c r="N68" s="147"/>
      <c r="O68" s="147"/>
      <c r="P68" s="147"/>
      <c r="Q68" s="147"/>
      <c r="R68" s="147"/>
      <c r="S68" s="147"/>
      <c r="T68" s="147"/>
      <c r="U68" s="147"/>
      <c r="V68" s="147"/>
      <c r="W68" s="147"/>
      <c r="X68" s="147"/>
      <c r="Y68" s="147"/>
      <c r="Z68" s="147"/>
      <c r="AA68" s="147"/>
      <c r="AB68" s="147"/>
      <c r="AC68" s="147"/>
    </row>
    <row r="69" ht="15.75" customHeight="1">
      <c r="A69" s="175"/>
      <c r="B69" s="171"/>
      <c r="C69" s="171"/>
      <c r="D69" s="170"/>
      <c r="E69" s="170"/>
      <c r="F69" s="173"/>
      <c r="G69" s="173"/>
      <c r="H69" s="170"/>
      <c r="I69" s="175"/>
      <c r="J69" s="175"/>
      <c r="K69" s="151"/>
      <c r="L69" s="172"/>
      <c r="M69" s="175"/>
      <c r="N69" s="147"/>
      <c r="O69" s="147"/>
      <c r="P69" s="147"/>
      <c r="Q69" s="147"/>
      <c r="R69" s="147"/>
      <c r="S69" s="147"/>
      <c r="T69" s="147"/>
      <c r="U69" s="147"/>
      <c r="V69" s="147"/>
      <c r="W69" s="147"/>
      <c r="X69" s="147"/>
      <c r="Y69" s="147"/>
      <c r="Z69" s="147"/>
      <c r="AA69" s="147"/>
      <c r="AB69" s="147"/>
      <c r="AC69" s="147"/>
    </row>
    <row r="70" ht="15.75" customHeight="1">
      <c r="A70" s="175"/>
      <c r="B70" s="172"/>
      <c r="C70" s="172"/>
      <c r="D70" s="170"/>
      <c r="E70" s="170"/>
      <c r="F70" s="173"/>
      <c r="G70" s="173"/>
      <c r="H70" s="170"/>
      <c r="I70" s="175"/>
      <c r="J70" s="175"/>
      <c r="K70" s="175"/>
      <c r="L70" s="175"/>
      <c r="M70" s="175"/>
      <c r="N70" s="147"/>
      <c r="O70" s="147"/>
      <c r="P70" s="147"/>
      <c r="Q70" s="147"/>
      <c r="R70" s="147"/>
      <c r="S70" s="147"/>
      <c r="T70" s="147"/>
      <c r="U70" s="147"/>
      <c r="V70" s="147"/>
      <c r="W70" s="147"/>
      <c r="X70" s="147"/>
      <c r="Y70" s="147"/>
      <c r="Z70" s="147"/>
      <c r="AA70" s="147"/>
      <c r="AB70" s="147"/>
      <c r="AC70" s="147"/>
    </row>
    <row r="71" ht="15.75" customHeight="1">
      <c r="A71" s="175"/>
      <c r="B71" s="147"/>
      <c r="C71" s="147"/>
      <c r="D71" s="170"/>
      <c r="E71" s="170"/>
      <c r="F71" s="173"/>
      <c r="G71" s="173"/>
      <c r="H71" s="170"/>
      <c r="I71" s="175"/>
      <c r="J71" s="175"/>
      <c r="K71" s="147"/>
      <c r="L71" s="175"/>
      <c r="M71" s="175"/>
      <c r="N71" s="147"/>
      <c r="O71" s="147"/>
      <c r="P71" s="147"/>
      <c r="Q71" s="147"/>
      <c r="R71" s="147"/>
      <c r="S71" s="147"/>
      <c r="T71" s="147"/>
      <c r="U71" s="147"/>
      <c r="V71" s="147"/>
      <c r="W71" s="147"/>
      <c r="X71" s="147"/>
      <c r="Y71" s="147"/>
      <c r="Z71" s="147"/>
      <c r="AA71" s="147"/>
      <c r="AB71" s="147"/>
      <c r="AC71" s="147"/>
    </row>
    <row r="72" ht="15.75" customHeight="1">
      <c r="A72" s="175"/>
      <c r="B72" s="175"/>
      <c r="C72" s="175"/>
      <c r="D72" s="170"/>
      <c r="E72" s="170"/>
      <c r="F72" s="173"/>
      <c r="G72" s="173"/>
      <c r="H72" s="170"/>
      <c r="I72" s="175"/>
      <c r="J72" s="175"/>
      <c r="K72" s="147"/>
      <c r="L72" s="171"/>
      <c r="M72" s="175"/>
      <c r="N72" s="147"/>
      <c r="O72" s="147"/>
      <c r="P72" s="147"/>
      <c r="Q72" s="147"/>
      <c r="R72" s="147"/>
      <c r="S72" s="147"/>
      <c r="T72" s="147"/>
      <c r="U72" s="147"/>
      <c r="V72" s="147"/>
      <c r="W72" s="147"/>
      <c r="X72" s="147"/>
      <c r="Y72" s="147"/>
      <c r="Z72" s="147"/>
      <c r="AA72" s="147"/>
      <c r="AB72" s="147"/>
      <c r="AC72" s="147"/>
    </row>
    <row r="73" ht="15.75" customHeight="1">
      <c r="A73" s="175"/>
      <c r="B73" s="147"/>
      <c r="C73" s="147"/>
      <c r="D73" s="170"/>
      <c r="E73" s="170"/>
      <c r="F73" s="173"/>
      <c r="G73" s="173"/>
      <c r="H73" s="170"/>
      <c r="I73" s="174"/>
      <c r="J73" s="174"/>
      <c r="K73" s="175"/>
      <c r="L73" s="171"/>
      <c r="M73" s="175"/>
      <c r="N73" s="147"/>
      <c r="O73" s="147"/>
      <c r="P73" s="147"/>
      <c r="Q73" s="147"/>
      <c r="R73" s="147"/>
      <c r="S73" s="147"/>
      <c r="T73" s="147"/>
      <c r="U73" s="147"/>
      <c r="V73" s="147"/>
      <c r="W73" s="147"/>
      <c r="X73" s="147"/>
      <c r="Y73" s="147"/>
      <c r="Z73" s="147"/>
      <c r="AA73" s="147"/>
      <c r="AB73" s="147"/>
      <c r="AC73" s="147"/>
    </row>
    <row r="74" ht="15.75" customHeight="1">
      <c r="A74" s="175"/>
      <c r="B74" s="175"/>
      <c r="C74" s="175"/>
      <c r="D74" s="170"/>
      <c r="E74" s="170"/>
      <c r="F74" s="173"/>
      <c r="G74" s="173"/>
      <c r="H74" s="170"/>
      <c r="I74" s="175"/>
      <c r="J74" s="175"/>
      <c r="K74" s="151"/>
      <c r="L74" s="171"/>
      <c r="M74" s="175"/>
      <c r="N74" s="147"/>
      <c r="O74" s="147"/>
      <c r="P74" s="147"/>
      <c r="Q74" s="147"/>
      <c r="R74" s="147"/>
      <c r="S74" s="147"/>
      <c r="T74" s="147"/>
      <c r="U74" s="147"/>
      <c r="V74" s="147"/>
      <c r="W74" s="147"/>
      <c r="X74" s="147"/>
      <c r="Y74" s="147"/>
      <c r="Z74" s="147"/>
      <c r="AA74" s="147"/>
      <c r="AB74" s="147"/>
      <c r="AC74" s="147"/>
    </row>
    <row r="75" ht="15.75" customHeight="1">
      <c r="A75" s="175"/>
      <c r="B75" s="147"/>
      <c r="C75" s="147"/>
      <c r="D75" s="170"/>
      <c r="E75" s="170"/>
      <c r="F75" s="173"/>
      <c r="G75" s="173"/>
      <c r="H75" s="170"/>
      <c r="I75" s="174"/>
      <c r="J75" s="174"/>
      <c r="K75" s="147"/>
      <c r="L75" s="175"/>
      <c r="M75" s="175"/>
      <c r="N75" s="147"/>
      <c r="O75" s="147"/>
      <c r="P75" s="147"/>
      <c r="Q75" s="147"/>
      <c r="R75" s="147"/>
      <c r="S75" s="147"/>
      <c r="T75" s="147"/>
      <c r="U75" s="147"/>
      <c r="V75" s="147"/>
      <c r="W75" s="147"/>
      <c r="X75" s="147"/>
      <c r="Y75" s="147"/>
      <c r="Z75" s="147"/>
      <c r="AA75" s="147"/>
      <c r="AB75" s="147"/>
      <c r="AC75" s="147"/>
    </row>
    <row r="76" ht="15.75" customHeight="1">
      <c r="A76" s="175"/>
      <c r="B76" s="147"/>
      <c r="C76" s="147"/>
      <c r="D76" s="170"/>
      <c r="E76" s="170"/>
      <c r="F76" s="173"/>
      <c r="G76" s="173"/>
      <c r="H76" s="170"/>
      <c r="I76" s="174"/>
      <c r="J76" s="174"/>
      <c r="K76" s="176"/>
      <c r="L76" s="175"/>
      <c r="M76" s="175"/>
      <c r="N76" s="147"/>
      <c r="O76" s="147"/>
      <c r="P76" s="147"/>
      <c r="Q76" s="147"/>
      <c r="R76" s="147"/>
      <c r="S76" s="147"/>
      <c r="T76" s="147"/>
      <c r="U76" s="147"/>
      <c r="V76" s="147"/>
      <c r="W76" s="147"/>
      <c r="X76" s="147"/>
      <c r="Y76" s="147"/>
      <c r="Z76" s="147"/>
      <c r="AA76" s="147"/>
      <c r="AB76" s="147"/>
      <c r="AC76" s="147"/>
    </row>
    <row r="77" ht="15.75" customHeight="1">
      <c r="A77" s="175"/>
      <c r="B77" s="147"/>
      <c r="C77" s="147"/>
      <c r="D77" s="170"/>
      <c r="E77" s="170"/>
      <c r="F77" s="173"/>
      <c r="G77" s="173"/>
      <c r="H77" s="170"/>
      <c r="I77" s="174"/>
      <c r="J77" s="174"/>
      <c r="K77" s="147"/>
      <c r="L77" s="175"/>
      <c r="M77" s="175"/>
      <c r="N77" s="147"/>
      <c r="O77" s="147"/>
      <c r="P77" s="147"/>
      <c r="Q77" s="147"/>
      <c r="R77" s="147"/>
      <c r="S77" s="147"/>
      <c r="T77" s="147"/>
      <c r="U77" s="147"/>
      <c r="V77" s="147"/>
      <c r="W77" s="147"/>
      <c r="X77" s="147"/>
      <c r="Y77" s="147"/>
      <c r="Z77" s="147"/>
      <c r="AA77" s="147"/>
      <c r="AB77" s="147"/>
      <c r="AC77" s="147"/>
    </row>
    <row r="78" ht="15.75" customHeight="1">
      <c r="A78" s="175"/>
      <c r="B78" s="147"/>
      <c r="C78" s="147"/>
      <c r="D78" s="148"/>
      <c r="E78" s="148"/>
      <c r="F78" s="173"/>
      <c r="G78" s="173"/>
      <c r="H78" s="170"/>
      <c r="I78" s="174"/>
      <c r="J78" s="174"/>
      <c r="K78" s="147"/>
      <c r="L78" s="175"/>
      <c r="M78" s="175"/>
      <c r="N78" s="147"/>
      <c r="O78" s="147"/>
      <c r="P78" s="147"/>
      <c r="Q78" s="147"/>
      <c r="R78" s="147"/>
      <c r="S78" s="147"/>
      <c r="T78" s="147"/>
      <c r="U78" s="147"/>
      <c r="V78" s="147"/>
      <c r="W78" s="147"/>
      <c r="X78" s="147"/>
      <c r="Y78" s="147"/>
      <c r="Z78" s="147"/>
      <c r="AA78" s="147"/>
      <c r="AB78" s="147"/>
      <c r="AC78" s="147"/>
    </row>
    <row r="79" ht="15.75" customHeight="1">
      <c r="A79" s="175"/>
      <c r="B79" s="175"/>
      <c r="C79" s="175"/>
      <c r="D79" s="148"/>
      <c r="E79" s="148"/>
      <c r="F79" s="175"/>
      <c r="G79" s="175"/>
      <c r="H79" s="170"/>
      <c r="I79" s="175"/>
      <c r="J79" s="175"/>
      <c r="K79" s="175"/>
      <c r="L79" s="175"/>
      <c r="M79" s="175"/>
      <c r="N79" s="147"/>
      <c r="O79" s="147"/>
      <c r="P79" s="147"/>
      <c r="Q79" s="147"/>
      <c r="R79" s="147"/>
      <c r="S79" s="147"/>
      <c r="T79" s="147"/>
      <c r="U79" s="147"/>
      <c r="V79" s="147"/>
      <c r="W79" s="147"/>
      <c r="X79" s="147"/>
      <c r="Y79" s="147"/>
      <c r="Z79" s="147"/>
      <c r="AA79" s="147"/>
      <c r="AB79" s="147"/>
      <c r="AC79" s="147"/>
    </row>
    <row r="80" ht="15.75" customHeight="1">
      <c r="A80" s="175"/>
      <c r="B80" s="175"/>
      <c r="C80" s="175"/>
      <c r="D80" s="148"/>
      <c r="E80" s="148"/>
      <c r="F80" s="175"/>
      <c r="G80" s="175"/>
      <c r="H80" s="170"/>
      <c r="I80" s="175"/>
      <c r="J80" s="175"/>
      <c r="K80" s="175"/>
      <c r="L80" s="175"/>
      <c r="M80" s="175"/>
      <c r="N80" s="147"/>
      <c r="O80" s="147"/>
      <c r="P80" s="147"/>
      <c r="Q80" s="147"/>
      <c r="R80" s="147"/>
      <c r="S80" s="147"/>
      <c r="T80" s="147"/>
      <c r="U80" s="147"/>
      <c r="V80" s="147"/>
      <c r="W80" s="147"/>
      <c r="X80" s="147"/>
      <c r="Y80" s="147"/>
      <c r="Z80" s="147"/>
      <c r="AA80" s="147"/>
      <c r="AB80" s="147"/>
      <c r="AC80" s="147"/>
    </row>
    <row r="81" ht="15.75" customHeight="1">
      <c r="A81" s="151"/>
      <c r="B81" s="151"/>
      <c r="C81" s="151"/>
      <c r="D81" s="152"/>
      <c r="E81" s="152"/>
      <c r="F81" s="151"/>
      <c r="G81" s="151"/>
      <c r="H81" s="152"/>
      <c r="I81" s="151"/>
      <c r="J81" s="151"/>
      <c r="K81" s="151"/>
      <c r="L81" s="151"/>
      <c r="M81" s="151"/>
      <c r="N81" s="147"/>
      <c r="O81" s="147"/>
      <c r="P81" s="147"/>
      <c r="Q81" s="147"/>
      <c r="R81" s="147"/>
      <c r="S81" s="147"/>
      <c r="T81" s="147"/>
      <c r="U81" s="147"/>
      <c r="V81" s="147"/>
      <c r="W81" s="147"/>
      <c r="X81" s="147"/>
      <c r="Y81" s="147"/>
      <c r="Z81" s="147"/>
      <c r="AA81" s="147"/>
      <c r="AB81" s="147"/>
      <c r="AC81" s="147"/>
    </row>
    <row r="82" ht="15.75" customHeight="1">
      <c r="A82" s="147"/>
      <c r="B82" s="147"/>
      <c r="C82" s="147"/>
      <c r="D82" s="148"/>
      <c r="E82" s="148"/>
      <c r="F82" s="149"/>
      <c r="G82" s="149"/>
      <c r="H82" s="148"/>
      <c r="I82" s="177"/>
      <c r="J82" s="177"/>
      <c r="K82" s="147"/>
      <c r="L82" s="147"/>
      <c r="M82" s="147"/>
      <c r="N82" s="147"/>
      <c r="O82" s="147"/>
      <c r="P82" s="147"/>
      <c r="Q82" s="147"/>
      <c r="R82" s="147"/>
      <c r="S82" s="147"/>
      <c r="T82" s="147"/>
      <c r="U82" s="147"/>
      <c r="V82" s="147"/>
      <c r="W82" s="147"/>
      <c r="X82" s="147"/>
      <c r="Y82" s="147"/>
      <c r="Z82" s="147"/>
      <c r="AA82" s="147"/>
      <c r="AB82" s="147"/>
      <c r="AC82" s="147"/>
    </row>
    <row r="83" ht="15.75" customHeight="1">
      <c r="A83" s="147"/>
      <c r="B83" s="147"/>
      <c r="C83" s="147"/>
      <c r="D83" s="148"/>
      <c r="E83" s="148"/>
      <c r="F83" s="149"/>
      <c r="G83" s="149"/>
      <c r="H83" s="148"/>
      <c r="I83" s="177"/>
      <c r="J83" s="177"/>
      <c r="K83" s="147"/>
      <c r="L83" s="147"/>
      <c r="M83" s="147"/>
      <c r="N83" s="147"/>
      <c r="O83" s="147"/>
      <c r="P83" s="147"/>
      <c r="Q83" s="147"/>
      <c r="R83" s="147"/>
      <c r="S83" s="147"/>
      <c r="T83" s="147"/>
      <c r="U83" s="147"/>
      <c r="V83" s="147"/>
      <c r="W83" s="147"/>
      <c r="X83" s="147"/>
      <c r="Y83" s="147"/>
      <c r="Z83" s="147"/>
      <c r="AA83" s="147"/>
      <c r="AB83" s="147"/>
      <c r="AC83" s="147"/>
    </row>
    <row r="84" ht="15.75" customHeight="1">
      <c r="A84" s="147"/>
      <c r="B84" s="147"/>
      <c r="C84" s="147"/>
      <c r="D84" s="148"/>
      <c r="E84" s="148"/>
      <c r="F84" s="149"/>
      <c r="G84" s="149"/>
      <c r="H84" s="148"/>
      <c r="I84" s="150"/>
      <c r="J84" s="150"/>
      <c r="K84" s="147"/>
      <c r="L84" s="147"/>
      <c r="M84" s="147"/>
      <c r="N84" s="147"/>
      <c r="O84" s="147"/>
      <c r="P84" s="147"/>
      <c r="Q84" s="147"/>
      <c r="R84" s="147"/>
      <c r="S84" s="147"/>
      <c r="T84" s="147"/>
      <c r="U84" s="147"/>
      <c r="V84" s="147"/>
      <c r="W84" s="147"/>
      <c r="X84" s="147"/>
      <c r="Y84" s="147"/>
      <c r="Z84" s="147"/>
      <c r="AA84" s="147"/>
      <c r="AB84" s="147"/>
      <c r="AC84" s="147"/>
    </row>
    <row r="85" ht="15.75" customHeight="1">
      <c r="A85" s="147"/>
      <c r="B85" s="147"/>
      <c r="C85" s="147"/>
      <c r="D85" s="148"/>
      <c r="E85" s="148"/>
      <c r="F85" s="149"/>
      <c r="G85" s="149"/>
      <c r="H85" s="148"/>
      <c r="I85" s="150"/>
      <c r="J85" s="150"/>
      <c r="K85" s="147"/>
      <c r="L85" s="147"/>
      <c r="M85" s="147"/>
      <c r="N85" s="147"/>
      <c r="O85" s="147"/>
      <c r="P85" s="147"/>
      <c r="Q85" s="147"/>
      <c r="R85" s="147"/>
      <c r="S85" s="147"/>
      <c r="T85" s="147"/>
      <c r="U85" s="147"/>
      <c r="V85" s="147"/>
      <c r="W85" s="147"/>
      <c r="X85" s="147"/>
      <c r="Y85" s="147"/>
      <c r="Z85" s="147"/>
      <c r="AA85" s="147"/>
      <c r="AB85" s="147"/>
      <c r="AC85" s="147"/>
    </row>
    <row r="86" ht="15.75" customHeight="1">
      <c r="A86" s="147"/>
      <c r="B86" s="147"/>
      <c r="C86" s="147"/>
      <c r="D86" s="148"/>
      <c r="E86" s="148"/>
      <c r="F86" s="149"/>
      <c r="G86" s="149"/>
      <c r="H86" s="148"/>
      <c r="I86" s="150"/>
      <c r="J86" s="150"/>
      <c r="K86" s="147"/>
      <c r="L86" s="147"/>
      <c r="M86" s="147"/>
      <c r="N86" s="147"/>
      <c r="O86" s="147"/>
      <c r="P86" s="147"/>
      <c r="Q86" s="147"/>
      <c r="R86" s="147"/>
      <c r="S86" s="147"/>
      <c r="T86" s="147"/>
      <c r="U86" s="147"/>
      <c r="V86" s="147"/>
      <c r="W86" s="147"/>
      <c r="X86" s="147"/>
      <c r="Y86" s="147"/>
      <c r="Z86" s="147"/>
      <c r="AA86" s="147"/>
      <c r="AB86" s="147"/>
      <c r="AC86" s="147"/>
    </row>
    <row r="87" ht="15.75" customHeight="1">
      <c r="A87" s="147"/>
      <c r="B87" s="147"/>
      <c r="C87" s="147"/>
      <c r="D87" s="148"/>
      <c r="E87" s="148"/>
      <c r="F87" s="149"/>
      <c r="G87" s="147"/>
      <c r="H87" s="148"/>
      <c r="I87" s="150"/>
      <c r="J87" s="150"/>
      <c r="K87" s="147"/>
      <c r="L87" s="147"/>
      <c r="M87" s="147"/>
      <c r="N87" s="147"/>
      <c r="O87" s="147"/>
      <c r="P87" s="147"/>
      <c r="Q87" s="147"/>
      <c r="R87" s="147"/>
      <c r="S87" s="147"/>
      <c r="T87" s="147"/>
      <c r="U87" s="147"/>
      <c r="V87" s="147"/>
      <c r="W87" s="147"/>
      <c r="X87" s="147"/>
      <c r="Y87" s="147"/>
      <c r="Z87" s="147"/>
      <c r="AA87" s="147"/>
      <c r="AB87" s="147"/>
      <c r="AC87" s="147"/>
    </row>
    <row r="88" ht="15.75" customHeight="1">
      <c r="A88" s="147"/>
      <c r="B88" s="147"/>
      <c r="C88" s="147"/>
      <c r="D88" s="148"/>
      <c r="E88" s="148"/>
      <c r="F88" s="149"/>
      <c r="G88" s="149"/>
      <c r="H88" s="148"/>
      <c r="I88" s="150"/>
      <c r="J88" s="150"/>
      <c r="K88" s="147"/>
      <c r="L88" s="147"/>
      <c r="M88" s="147"/>
      <c r="N88" s="147"/>
      <c r="O88" s="147"/>
      <c r="P88" s="147"/>
      <c r="Q88" s="147"/>
      <c r="R88" s="147"/>
      <c r="S88" s="147"/>
      <c r="T88" s="147"/>
      <c r="U88" s="147"/>
      <c r="V88" s="147"/>
      <c r="W88" s="147"/>
      <c r="X88" s="147"/>
      <c r="Y88" s="147"/>
      <c r="Z88" s="147"/>
      <c r="AA88" s="147"/>
      <c r="AB88" s="147"/>
      <c r="AC88" s="147"/>
    </row>
    <row r="89" ht="15.75" customHeight="1">
      <c r="A89" s="147"/>
      <c r="B89" s="147"/>
      <c r="C89" s="147"/>
      <c r="D89" s="148"/>
      <c r="E89" s="148"/>
      <c r="F89" s="149"/>
      <c r="G89" s="149"/>
      <c r="H89" s="148"/>
      <c r="I89" s="150"/>
      <c r="J89" s="150"/>
      <c r="K89" s="147"/>
      <c r="L89" s="147"/>
      <c r="M89" s="147"/>
      <c r="N89" s="147"/>
      <c r="O89" s="147"/>
      <c r="P89" s="147"/>
      <c r="Q89" s="147"/>
      <c r="R89" s="147"/>
      <c r="S89" s="147"/>
      <c r="T89" s="147"/>
      <c r="U89" s="147"/>
      <c r="V89" s="147"/>
      <c r="W89" s="147"/>
      <c r="X89" s="147"/>
      <c r="Y89" s="147"/>
      <c r="Z89" s="147"/>
      <c r="AA89" s="147"/>
      <c r="AB89" s="147"/>
      <c r="AC89" s="147"/>
    </row>
    <row r="90" ht="15.75" customHeight="1">
      <c r="A90" s="151"/>
      <c r="B90" s="151"/>
      <c r="C90" s="151"/>
      <c r="D90" s="152"/>
      <c r="E90" s="152"/>
      <c r="F90" s="151"/>
      <c r="G90" s="151"/>
      <c r="H90" s="152"/>
      <c r="I90" s="151"/>
      <c r="J90" s="151"/>
      <c r="K90" s="151"/>
      <c r="L90" s="151"/>
      <c r="M90" s="151"/>
      <c r="N90" s="147"/>
      <c r="O90" s="147"/>
      <c r="P90" s="147"/>
      <c r="Q90" s="147"/>
      <c r="R90" s="147"/>
      <c r="S90" s="147"/>
      <c r="T90" s="147"/>
      <c r="U90" s="147"/>
      <c r="V90" s="147"/>
      <c r="W90" s="147"/>
      <c r="X90" s="147"/>
      <c r="Y90" s="147"/>
      <c r="Z90" s="147"/>
      <c r="AA90" s="147"/>
      <c r="AB90" s="147"/>
      <c r="AC90" s="147"/>
    </row>
    <row r="91" ht="15.75" customHeight="1">
      <c r="A91" s="147"/>
      <c r="B91" s="147"/>
      <c r="C91" s="147"/>
      <c r="D91" s="148"/>
      <c r="E91" s="148"/>
      <c r="F91" s="149"/>
      <c r="G91" s="149"/>
      <c r="H91" s="148"/>
      <c r="I91" s="147"/>
      <c r="J91" s="147"/>
      <c r="K91" s="147"/>
      <c r="L91" s="147"/>
      <c r="M91" s="147"/>
      <c r="N91" s="147"/>
      <c r="O91" s="147"/>
      <c r="P91" s="147"/>
      <c r="Q91" s="147"/>
      <c r="R91" s="147"/>
      <c r="S91" s="147"/>
      <c r="T91" s="147"/>
      <c r="U91" s="147"/>
      <c r="V91" s="147"/>
      <c r="W91" s="147"/>
      <c r="X91" s="147"/>
      <c r="Y91" s="147"/>
      <c r="Z91" s="147"/>
      <c r="AA91" s="147"/>
      <c r="AB91" s="147"/>
      <c r="AC91" s="147"/>
    </row>
    <row r="92" ht="15.75" customHeight="1">
      <c r="A92" s="147"/>
      <c r="B92" s="147"/>
      <c r="C92" s="147"/>
      <c r="D92" s="148"/>
      <c r="E92" s="148"/>
      <c r="F92" s="149"/>
      <c r="G92" s="178"/>
      <c r="H92" s="148"/>
      <c r="I92" s="147"/>
      <c r="J92" s="147"/>
      <c r="K92" s="147"/>
      <c r="L92" s="147"/>
      <c r="M92" s="147"/>
      <c r="N92" s="147"/>
      <c r="O92" s="147"/>
      <c r="P92" s="147"/>
      <c r="Q92" s="147"/>
      <c r="R92" s="147"/>
      <c r="S92" s="147"/>
      <c r="T92" s="147"/>
      <c r="U92" s="147"/>
      <c r="V92" s="147"/>
      <c r="W92" s="147"/>
      <c r="X92" s="147"/>
      <c r="Y92" s="147"/>
      <c r="Z92" s="147"/>
      <c r="AA92" s="147"/>
      <c r="AB92" s="147"/>
      <c r="AC92" s="147"/>
    </row>
    <row r="93" ht="15.75" customHeight="1">
      <c r="A93" s="147"/>
      <c r="B93" s="147"/>
      <c r="C93" s="147"/>
      <c r="D93" s="148"/>
      <c r="E93" s="148"/>
      <c r="F93" s="149"/>
      <c r="G93" s="149"/>
      <c r="H93" s="148"/>
      <c r="I93" s="147"/>
      <c r="J93" s="147"/>
      <c r="K93" s="147"/>
      <c r="L93" s="147"/>
      <c r="M93" s="147"/>
      <c r="N93" s="147"/>
      <c r="O93" s="147"/>
      <c r="P93" s="147"/>
      <c r="Q93" s="147"/>
      <c r="R93" s="147"/>
      <c r="S93" s="147"/>
      <c r="T93" s="147"/>
      <c r="U93" s="147"/>
      <c r="V93" s="147"/>
      <c r="W93" s="147"/>
      <c r="X93" s="147"/>
      <c r="Y93" s="147"/>
      <c r="Z93" s="147"/>
      <c r="AA93" s="147"/>
      <c r="AB93" s="147"/>
      <c r="AC93" s="147"/>
    </row>
    <row r="94" ht="15.75" customHeight="1">
      <c r="A94" s="147"/>
      <c r="B94" s="147"/>
      <c r="C94" s="147"/>
      <c r="D94" s="148"/>
      <c r="E94" s="148"/>
      <c r="F94" s="149"/>
      <c r="G94" s="149"/>
      <c r="H94" s="148"/>
      <c r="I94" s="147"/>
      <c r="J94" s="147"/>
      <c r="K94" s="147"/>
      <c r="L94" s="147"/>
      <c r="M94" s="147"/>
      <c r="N94" s="147"/>
      <c r="O94" s="147"/>
      <c r="P94" s="147"/>
      <c r="Q94" s="147"/>
      <c r="R94" s="147"/>
      <c r="S94" s="147"/>
      <c r="T94" s="147"/>
      <c r="U94" s="147"/>
      <c r="V94" s="147"/>
      <c r="W94" s="147"/>
      <c r="X94" s="147"/>
      <c r="Y94" s="147"/>
      <c r="Z94" s="147"/>
      <c r="AA94" s="147"/>
      <c r="AB94" s="147"/>
      <c r="AC94" s="147"/>
    </row>
    <row r="95" ht="15.75" customHeight="1">
      <c r="A95" s="147"/>
      <c r="B95" s="147"/>
      <c r="C95" s="147"/>
      <c r="D95" s="148"/>
      <c r="E95" s="148"/>
      <c r="F95" s="149"/>
      <c r="G95" s="149"/>
      <c r="H95" s="148"/>
      <c r="I95" s="147"/>
      <c r="J95" s="147"/>
      <c r="K95" s="147"/>
      <c r="L95" s="147"/>
      <c r="M95" s="147"/>
      <c r="N95" s="147"/>
      <c r="O95" s="147"/>
      <c r="P95" s="147"/>
      <c r="Q95" s="147"/>
      <c r="R95" s="147"/>
      <c r="S95" s="147"/>
      <c r="T95" s="147"/>
      <c r="U95" s="147"/>
      <c r="V95" s="147"/>
      <c r="W95" s="147"/>
      <c r="X95" s="147"/>
      <c r="Y95" s="147"/>
      <c r="Z95" s="147"/>
      <c r="AA95" s="147"/>
      <c r="AB95" s="147"/>
      <c r="AC95" s="147"/>
    </row>
    <row r="96" ht="15.75" customHeight="1">
      <c r="A96" s="147"/>
      <c r="B96" s="147"/>
      <c r="C96" s="147"/>
      <c r="D96" s="148"/>
      <c r="E96" s="148"/>
      <c r="F96" s="149"/>
      <c r="G96" s="149"/>
      <c r="H96" s="148"/>
      <c r="I96" s="147"/>
      <c r="J96" s="147"/>
      <c r="K96" s="147"/>
      <c r="L96" s="147"/>
      <c r="M96" s="147"/>
      <c r="N96" s="147"/>
      <c r="O96" s="147"/>
      <c r="P96" s="147"/>
      <c r="Q96" s="147"/>
      <c r="R96" s="147"/>
      <c r="S96" s="147"/>
      <c r="T96" s="147"/>
      <c r="U96" s="147"/>
      <c r="V96" s="147"/>
      <c r="W96" s="147"/>
      <c r="X96" s="147"/>
      <c r="Y96" s="147"/>
      <c r="Z96" s="147"/>
      <c r="AA96" s="147"/>
      <c r="AB96" s="147"/>
      <c r="AC96" s="147"/>
    </row>
    <row r="97" ht="15.75" customHeight="1">
      <c r="A97" s="147"/>
      <c r="B97" s="147"/>
      <c r="C97" s="147"/>
      <c r="D97" s="148"/>
      <c r="E97" s="148"/>
      <c r="F97" s="149"/>
      <c r="G97" s="149"/>
      <c r="H97" s="148"/>
      <c r="I97" s="147"/>
      <c r="J97" s="147"/>
      <c r="K97" s="147"/>
      <c r="L97" s="147"/>
      <c r="M97" s="147"/>
      <c r="N97" s="147"/>
      <c r="O97" s="147"/>
      <c r="P97" s="147"/>
      <c r="Q97" s="147"/>
      <c r="R97" s="147"/>
      <c r="S97" s="147"/>
      <c r="T97" s="147"/>
      <c r="U97" s="147"/>
      <c r="V97" s="147"/>
      <c r="W97" s="147"/>
      <c r="X97" s="147"/>
      <c r="Y97" s="147"/>
      <c r="Z97" s="147"/>
      <c r="AA97" s="147"/>
      <c r="AB97" s="147"/>
      <c r="AC97" s="147"/>
    </row>
    <row r="98" ht="15.75" customHeight="1">
      <c r="A98" s="147"/>
      <c r="B98" s="147"/>
      <c r="C98" s="147"/>
      <c r="D98" s="148"/>
      <c r="E98" s="148"/>
      <c r="F98" s="149"/>
      <c r="G98" s="149"/>
      <c r="H98" s="148"/>
      <c r="I98" s="147"/>
      <c r="J98" s="147"/>
      <c r="K98" s="147"/>
      <c r="L98" s="147"/>
      <c r="M98" s="147"/>
      <c r="N98" s="147"/>
      <c r="O98" s="147"/>
      <c r="P98" s="147"/>
      <c r="Q98" s="147"/>
      <c r="R98" s="147"/>
      <c r="S98" s="147"/>
      <c r="T98" s="147"/>
      <c r="U98" s="147"/>
      <c r="V98" s="147"/>
      <c r="W98" s="147"/>
      <c r="X98" s="147"/>
      <c r="Y98" s="147"/>
      <c r="Z98" s="147"/>
      <c r="AA98" s="147"/>
      <c r="AB98" s="147"/>
      <c r="AC98" s="147"/>
    </row>
    <row r="99" ht="15.75" customHeight="1">
      <c r="A99" s="147"/>
      <c r="B99" s="147"/>
      <c r="C99" s="147"/>
      <c r="D99" s="148"/>
      <c r="E99" s="148"/>
      <c r="F99" s="149"/>
      <c r="G99" s="149"/>
      <c r="H99" s="148"/>
      <c r="I99" s="147"/>
      <c r="J99" s="147"/>
      <c r="K99" s="147"/>
      <c r="L99" s="147"/>
      <c r="M99" s="147"/>
      <c r="N99" s="147"/>
      <c r="O99" s="147"/>
      <c r="P99" s="147"/>
      <c r="Q99" s="147"/>
      <c r="R99" s="147"/>
      <c r="S99" s="147"/>
      <c r="T99" s="147"/>
      <c r="U99" s="147"/>
      <c r="V99" s="147"/>
      <c r="W99" s="147"/>
      <c r="X99" s="147"/>
      <c r="Y99" s="147"/>
      <c r="Z99" s="147"/>
      <c r="AA99" s="147"/>
      <c r="AB99" s="147"/>
      <c r="AC99" s="147"/>
    </row>
    <row r="100" ht="15.75" customHeight="1">
      <c r="A100" s="147"/>
      <c r="B100" s="147"/>
      <c r="C100" s="147"/>
      <c r="D100" s="148"/>
      <c r="E100" s="148"/>
      <c r="F100" s="149"/>
      <c r="G100" s="149"/>
      <c r="H100" s="148"/>
      <c r="I100" s="147"/>
      <c r="J100" s="147"/>
      <c r="K100" s="147"/>
      <c r="L100" s="147"/>
      <c r="M100" s="147"/>
      <c r="N100" s="147"/>
      <c r="O100" s="147"/>
      <c r="P100" s="147"/>
      <c r="Q100" s="147"/>
      <c r="R100" s="147"/>
      <c r="S100" s="147"/>
      <c r="T100" s="147"/>
      <c r="U100" s="147"/>
      <c r="V100" s="147"/>
      <c r="W100" s="147"/>
      <c r="X100" s="147"/>
      <c r="Y100" s="147"/>
      <c r="Z100" s="147"/>
      <c r="AA100" s="147"/>
      <c r="AB100" s="147"/>
      <c r="AC100" s="147"/>
    </row>
    <row r="101" ht="15.75" customHeight="1">
      <c r="A101" s="147"/>
      <c r="B101" s="147"/>
      <c r="C101" s="147"/>
      <c r="D101" s="148"/>
      <c r="E101" s="148"/>
      <c r="F101" s="149"/>
      <c r="G101" s="149"/>
      <c r="H101" s="148"/>
      <c r="I101" s="147"/>
      <c r="J101" s="147"/>
      <c r="K101" s="147"/>
      <c r="L101" s="147"/>
      <c r="M101" s="147"/>
      <c r="N101" s="147"/>
      <c r="O101" s="147"/>
      <c r="P101" s="147"/>
      <c r="Q101" s="147"/>
      <c r="R101" s="147"/>
      <c r="S101" s="147"/>
      <c r="T101" s="147"/>
      <c r="U101" s="147"/>
      <c r="V101" s="147"/>
      <c r="W101" s="147"/>
      <c r="X101" s="147"/>
      <c r="Y101" s="147"/>
      <c r="Z101" s="147"/>
      <c r="AA101" s="147"/>
      <c r="AB101" s="147"/>
      <c r="AC101" s="147"/>
    </row>
    <row r="102" ht="15.75" customHeight="1">
      <c r="A102" s="147"/>
      <c r="B102" s="147"/>
      <c r="C102" s="147"/>
      <c r="D102" s="148"/>
      <c r="E102" s="148"/>
      <c r="F102" s="149"/>
      <c r="G102" s="149"/>
      <c r="H102" s="148"/>
      <c r="I102" s="147"/>
      <c r="J102" s="147"/>
      <c r="K102" s="147"/>
      <c r="L102" s="147"/>
      <c r="M102" s="147"/>
      <c r="N102" s="147"/>
      <c r="O102" s="147"/>
      <c r="P102" s="147"/>
      <c r="Q102" s="147"/>
      <c r="R102" s="147"/>
      <c r="S102" s="147"/>
      <c r="T102" s="147"/>
      <c r="U102" s="147"/>
      <c r="V102" s="147"/>
      <c r="W102" s="147"/>
      <c r="X102" s="147"/>
      <c r="Y102" s="147"/>
      <c r="Z102" s="147"/>
      <c r="AA102" s="147"/>
      <c r="AB102" s="147"/>
      <c r="AC102" s="147"/>
    </row>
    <row r="103" ht="15.75" customHeight="1">
      <c r="A103" s="147"/>
      <c r="B103" s="147"/>
      <c r="C103" s="147"/>
      <c r="D103" s="148"/>
      <c r="E103" s="148"/>
      <c r="F103" s="149"/>
      <c r="G103" s="149"/>
      <c r="H103" s="148"/>
      <c r="I103" s="147"/>
      <c r="J103" s="147"/>
      <c r="K103" s="147"/>
      <c r="L103" s="147"/>
      <c r="M103" s="147"/>
      <c r="N103" s="147"/>
      <c r="O103" s="147"/>
      <c r="P103" s="147"/>
      <c r="Q103" s="147"/>
      <c r="R103" s="147"/>
      <c r="S103" s="147"/>
      <c r="T103" s="147"/>
      <c r="U103" s="147"/>
      <c r="V103" s="147"/>
      <c r="W103" s="147"/>
      <c r="X103" s="147"/>
      <c r="Y103" s="147"/>
      <c r="Z103" s="147"/>
      <c r="AA103" s="147"/>
      <c r="AB103" s="147"/>
      <c r="AC103" s="147"/>
    </row>
    <row r="104" ht="15.75" customHeight="1">
      <c r="A104" s="147"/>
      <c r="B104" s="147"/>
      <c r="C104" s="147"/>
      <c r="D104" s="148"/>
      <c r="E104" s="148"/>
      <c r="F104" s="149"/>
      <c r="G104" s="149"/>
      <c r="H104" s="148"/>
      <c r="I104" s="147"/>
      <c r="J104" s="147"/>
      <c r="K104" s="147"/>
      <c r="L104" s="147"/>
      <c r="M104" s="147"/>
      <c r="N104" s="147"/>
      <c r="O104" s="147"/>
      <c r="P104" s="147"/>
      <c r="Q104" s="147"/>
      <c r="R104" s="147"/>
      <c r="S104" s="147"/>
      <c r="T104" s="147"/>
      <c r="U104" s="147"/>
      <c r="V104" s="147"/>
      <c r="W104" s="147"/>
      <c r="X104" s="147"/>
      <c r="Y104" s="147"/>
      <c r="Z104" s="147"/>
      <c r="AA104" s="147"/>
      <c r="AB104" s="147"/>
      <c r="AC104" s="147"/>
    </row>
    <row r="105" ht="15.75" customHeight="1">
      <c r="A105" s="147"/>
      <c r="B105" s="147"/>
      <c r="C105" s="147"/>
      <c r="D105" s="148"/>
      <c r="E105" s="148"/>
      <c r="F105" s="149"/>
      <c r="G105" s="149"/>
      <c r="H105" s="148"/>
      <c r="I105" s="147"/>
      <c r="J105" s="147"/>
      <c r="K105" s="147"/>
      <c r="L105" s="147"/>
      <c r="M105" s="147"/>
      <c r="N105" s="147"/>
      <c r="O105" s="147"/>
      <c r="P105" s="147"/>
      <c r="Q105" s="147"/>
      <c r="R105" s="147"/>
      <c r="S105" s="147"/>
      <c r="T105" s="147"/>
      <c r="U105" s="147"/>
      <c r="V105" s="147"/>
      <c r="W105" s="147"/>
      <c r="X105" s="147"/>
      <c r="Y105" s="147"/>
      <c r="Z105" s="147"/>
      <c r="AA105" s="147"/>
      <c r="AB105" s="147"/>
      <c r="AC105" s="147"/>
    </row>
    <row r="106" ht="15.75" customHeight="1">
      <c r="A106" s="147"/>
      <c r="B106" s="147"/>
      <c r="C106" s="147"/>
      <c r="D106" s="148"/>
      <c r="E106" s="148"/>
      <c r="F106" s="149"/>
      <c r="G106" s="149"/>
      <c r="H106" s="148"/>
      <c r="I106" s="147"/>
      <c r="J106" s="147"/>
      <c r="K106" s="147"/>
      <c r="L106" s="147"/>
      <c r="M106" s="147"/>
      <c r="N106" s="147"/>
      <c r="O106" s="147"/>
      <c r="P106" s="147"/>
      <c r="Q106" s="147"/>
      <c r="R106" s="147"/>
      <c r="S106" s="147"/>
      <c r="T106" s="147"/>
      <c r="U106" s="147"/>
      <c r="V106" s="147"/>
      <c r="W106" s="147"/>
      <c r="X106" s="147"/>
      <c r="Y106" s="147"/>
      <c r="Z106" s="147"/>
      <c r="AA106" s="147"/>
      <c r="AB106" s="147"/>
      <c r="AC106" s="147"/>
    </row>
    <row r="107" ht="15.75" customHeight="1">
      <c r="A107" s="147"/>
      <c r="B107" s="147"/>
      <c r="C107" s="147"/>
      <c r="D107" s="148"/>
      <c r="E107" s="148"/>
      <c r="F107" s="149"/>
      <c r="G107" s="149"/>
      <c r="H107" s="148"/>
      <c r="I107" s="147"/>
      <c r="J107" s="147"/>
      <c r="K107" s="147"/>
      <c r="L107" s="147"/>
      <c r="M107" s="147"/>
      <c r="N107" s="147"/>
      <c r="O107" s="147"/>
      <c r="P107" s="147"/>
      <c r="Q107" s="147"/>
      <c r="R107" s="147"/>
      <c r="S107" s="147"/>
      <c r="T107" s="147"/>
      <c r="U107" s="147"/>
      <c r="V107" s="147"/>
      <c r="W107" s="147"/>
      <c r="X107" s="147"/>
      <c r="Y107" s="147"/>
      <c r="Z107" s="147"/>
      <c r="AA107" s="147"/>
      <c r="AB107" s="147"/>
      <c r="AC107" s="147"/>
    </row>
    <row r="108" ht="15.75" customHeight="1">
      <c r="A108" s="147"/>
      <c r="B108" s="147"/>
      <c r="C108" s="147"/>
      <c r="D108" s="148"/>
      <c r="E108" s="148"/>
      <c r="F108" s="149"/>
      <c r="G108" s="149"/>
      <c r="H108" s="148"/>
      <c r="I108" s="147"/>
      <c r="J108" s="147"/>
      <c r="K108" s="147"/>
      <c r="L108" s="147"/>
      <c r="M108" s="147"/>
      <c r="N108" s="147"/>
      <c r="O108" s="147"/>
      <c r="P108" s="147"/>
      <c r="Q108" s="147"/>
      <c r="R108" s="147"/>
      <c r="S108" s="147"/>
      <c r="T108" s="147"/>
      <c r="U108" s="147"/>
      <c r="V108" s="147"/>
      <c r="W108" s="147"/>
      <c r="X108" s="147"/>
      <c r="Y108" s="147"/>
      <c r="Z108" s="147"/>
      <c r="AA108" s="147"/>
      <c r="AB108" s="147"/>
      <c r="AC108" s="147"/>
    </row>
    <row r="109" ht="15.75" customHeight="1">
      <c r="A109" s="147"/>
      <c r="B109" s="147"/>
      <c r="C109" s="147"/>
      <c r="D109" s="148"/>
      <c r="E109" s="148"/>
      <c r="F109" s="149"/>
      <c r="G109" s="149"/>
      <c r="H109" s="148"/>
      <c r="I109" s="147"/>
      <c r="J109" s="147"/>
      <c r="K109" s="147"/>
      <c r="L109" s="147"/>
      <c r="M109" s="147"/>
      <c r="N109" s="147"/>
      <c r="O109" s="147"/>
      <c r="P109" s="147"/>
      <c r="Q109" s="147"/>
      <c r="R109" s="147"/>
      <c r="S109" s="147"/>
      <c r="T109" s="147"/>
      <c r="U109" s="147"/>
      <c r="V109" s="147"/>
      <c r="W109" s="147"/>
      <c r="X109" s="147"/>
      <c r="Y109" s="147"/>
      <c r="Z109" s="147"/>
      <c r="AA109" s="147"/>
      <c r="AB109" s="147"/>
      <c r="AC109" s="147"/>
    </row>
    <row r="110" ht="15.75" customHeight="1">
      <c r="A110" s="147"/>
      <c r="B110" s="147"/>
      <c r="C110" s="147"/>
      <c r="D110" s="148"/>
      <c r="E110" s="148"/>
      <c r="F110" s="149"/>
      <c r="G110" s="149"/>
      <c r="H110" s="148"/>
      <c r="I110" s="147"/>
      <c r="J110" s="147"/>
      <c r="K110" s="147"/>
      <c r="L110" s="147"/>
      <c r="M110" s="147"/>
      <c r="N110" s="147"/>
      <c r="O110" s="147"/>
      <c r="P110" s="147"/>
      <c r="Q110" s="147"/>
      <c r="R110" s="147"/>
      <c r="S110" s="147"/>
      <c r="T110" s="147"/>
      <c r="U110" s="147"/>
      <c r="V110" s="147"/>
      <c r="W110" s="147"/>
      <c r="X110" s="147"/>
      <c r="Y110" s="147"/>
      <c r="Z110" s="147"/>
      <c r="AA110" s="147"/>
      <c r="AB110" s="147"/>
      <c r="AC110" s="147"/>
    </row>
    <row r="111" ht="15.75" customHeight="1">
      <c r="A111" s="147"/>
      <c r="B111" s="147"/>
      <c r="C111" s="147"/>
      <c r="D111" s="148"/>
      <c r="E111" s="148"/>
      <c r="F111" s="149"/>
      <c r="G111" s="149"/>
      <c r="H111" s="148"/>
      <c r="I111" s="147"/>
      <c r="J111" s="147"/>
      <c r="K111" s="147"/>
      <c r="L111" s="147"/>
      <c r="M111" s="147"/>
      <c r="N111" s="147"/>
      <c r="O111" s="147"/>
      <c r="P111" s="147"/>
      <c r="Q111" s="147"/>
      <c r="R111" s="147"/>
      <c r="S111" s="147"/>
      <c r="T111" s="147"/>
      <c r="U111" s="147"/>
      <c r="V111" s="147"/>
      <c r="W111" s="147"/>
      <c r="X111" s="147"/>
      <c r="Y111" s="147"/>
      <c r="Z111" s="147"/>
      <c r="AA111" s="147"/>
      <c r="AB111" s="147"/>
      <c r="AC111" s="147"/>
    </row>
    <row r="112" ht="15.75" customHeight="1">
      <c r="A112" s="147"/>
      <c r="B112" s="147"/>
      <c r="C112" s="147"/>
      <c r="D112" s="148"/>
      <c r="E112" s="148"/>
      <c r="F112" s="149"/>
      <c r="G112" s="149"/>
      <c r="H112" s="148"/>
      <c r="I112" s="147"/>
      <c r="J112" s="147"/>
      <c r="K112" s="147"/>
      <c r="L112" s="147"/>
      <c r="M112" s="147"/>
      <c r="N112" s="147"/>
      <c r="O112" s="147"/>
      <c r="P112" s="147"/>
      <c r="Q112" s="147"/>
      <c r="R112" s="147"/>
      <c r="S112" s="147"/>
      <c r="T112" s="147"/>
      <c r="U112" s="147"/>
      <c r="V112" s="147"/>
      <c r="W112" s="147"/>
      <c r="X112" s="147"/>
      <c r="Y112" s="147"/>
      <c r="Z112" s="147"/>
      <c r="AA112" s="147"/>
      <c r="AB112" s="147"/>
      <c r="AC112" s="147"/>
    </row>
    <row r="113" ht="15.75" customHeight="1">
      <c r="A113" s="147"/>
      <c r="B113" s="147"/>
      <c r="C113" s="147"/>
      <c r="D113" s="148"/>
      <c r="E113" s="148"/>
      <c r="F113" s="149"/>
      <c r="G113" s="149"/>
      <c r="H113" s="148"/>
      <c r="I113" s="147"/>
      <c r="J113" s="147"/>
      <c r="K113" s="147"/>
      <c r="L113" s="147"/>
      <c r="M113" s="147"/>
      <c r="N113" s="147"/>
      <c r="O113" s="147"/>
      <c r="P113" s="147"/>
      <c r="Q113" s="147"/>
      <c r="R113" s="147"/>
      <c r="S113" s="147"/>
      <c r="T113" s="147"/>
      <c r="U113" s="147"/>
      <c r="V113" s="147"/>
      <c r="W113" s="147"/>
      <c r="X113" s="147"/>
      <c r="Y113" s="147"/>
      <c r="Z113" s="147"/>
      <c r="AA113" s="147"/>
      <c r="AB113" s="147"/>
      <c r="AC113" s="147"/>
    </row>
    <row r="114" ht="15.75" customHeight="1">
      <c r="A114" s="147"/>
      <c r="B114" s="147"/>
      <c r="C114" s="147"/>
      <c r="D114" s="148"/>
      <c r="E114" s="148"/>
      <c r="F114" s="149"/>
      <c r="G114" s="149"/>
      <c r="H114" s="148"/>
      <c r="I114" s="147"/>
      <c r="J114" s="147"/>
      <c r="K114" s="147"/>
      <c r="L114" s="147"/>
      <c r="M114" s="147"/>
      <c r="N114" s="147"/>
      <c r="O114" s="147"/>
      <c r="P114" s="147"/>
      <c r="Q114" s="147"/>
      <c r="R114" s="147"/>
      <c r="S114" s="147"/>
      <c r="T114" s="147"/>
      <c r="U114" s="147"/>
      <c r="V114" s="147"/>
      <c r="W114" s="147"/>
      <c r="X114" s="147"/>
      <c r="Y114" s="147"/>
      <c r="Z114" s="147"/>
      <c r="AA114" s="147"/>
      <c r="AB114" s="147"/>
      <c r="AC114" s="147"/>
    </row>
    <row r="115" ht="15.75" customHeight="1">
      <c r="A115" s="147"/>
      <c r="B115" s="147"/>
      <c r="C115" s="147"/>
      <c r="D115" s="148"/>
      <c r="E115" s="148"/>
      <c r="F115" s="149"/>
      <c r="G115" s="149"/>
      <c r="H115" s="148"/>
      <c r="I115" s="147"/>
      <c r="J115" s="147"/>
      <c r="K115" s="147"/>
      <c r="L115" s="147"/>
      <c r="M115" s="147"/>
      <c r="N115" s="147"/>
      <c r="O115" s="147"/>
      <c r="P115" s="147"/>
      <c r="Q115" s="147"/>
      <c r="R115" s="147"/>
      <c r="S115" s="147"/>
      <c r="T115" s="147"/>
      <c r="U115" s="147"/>
      <c r="V115" s="147"/>
      <c r="W115" s="147"/>
      <c r="X115" s="147"/>
      <c r="Y115" s="147"/>
      <c r="Z115" s="147"/>
      <c r="AA115" s="147"/>
      <c r="AB115" s="147"/>
      <c r="AC115" s="147"/>
    </row>
    <row r="116" ht="15.75" customHeight="1">
      <c r="A116" s="147"/>
      <c r="B116" s="147"/>
      <c r="C116" s="147"/>
      <c r="D116" s="148"/>
      <c r="E116" s="148"/>
      <c r="F116" s="149"/>
      <c r="G116" s="149"/>
      <c r="H116" s="148"/>
      <c r="I116" s="147"/>
      <c r="J116" s="147"/>
      <c r="K116" s="147"/>
      <c r="L116" s="147"/>
      <c r="M116" s="147"/>
      <c r="N116" s="147"/>
      <c r="O116" s="147"/>
      <c r="P116" s="147"/>
      <c r="Q116" s="147"/>
      <c r="R116" s="147"/>
      <c r="S116" s="147"/>
      <c r="T116" s="147"/>
      <c r="U116" s="147"/>
      <c r="V116" s="147"/>
      <c r="W116" s="147"/>
      <c r="X116" s="147"/>
      <c r="Y116" s="147"/>
      <c r="Z116" s="147"/>
      <c r="AA116" s="147"/>
      <c r="AB116" s="147"/>
      <c r="AC116" s="147"/>
    </row>
    <row r="117" ht="15.75" customHeight="1">
      <c r="A117" s="147"/>
      <c r="B117" s="147"/>
      <c r="C117" s="147"/>
      <c r="D117" s="148"/>
      <c r="E117" s="148"/>
      <c r="F117" s="149"/>
      <c r="G117" s="149"/>
      <c r="H117" s="148"/>
      <c r="I117" s="147"/>
      <c r="J117" s="147"/>
      <c r="K117" s="147"/>
      <c r="L117" s="147"/>
      <c r="M117" s="147"/>
      <c r="N117" s="147"/>
      <c r="O117" s="147"/>
      <c r="P117" s="147"/>
      <c r="Q117" s="147"/>
      <c r="R117" s="147"/>
      <c r="S117" s="147"/>
      <c r="T117" s="147"/>
      <c r="U117" s="147"/>
      <c r="V117" s="147"/>
      <c r="W117" s="147"/>
      <c r="X117" s="147"/>
      <c r="Y117" s="147"/>
      <c r="Z117" s="147"/>
      <c r="AA117" s="147"/>
      <c r="AB117" s="147"/>
      <c r="AC117" s="147"/>
    </row>
    <row r="118" ht="15.75" customHeight="1">
      <c r="A118" s="147"/>
      <c r="B118" s="147"/>
      <c r="C118" s="147"/>
      <c r="D118" s="148"/>
      <c r="E118" s="148"/>
      <c r="F118" s="149"/>
      <c r="G118" s="149"/>
      <c r="H118" s="148"/>
      <c r="I118" s="147"/>
      <c r="J118" s="147"/>
      <c r="K118" s="147"/>
      <c r="L118" s="147"/>
      <c r="M118" s="147"/>
      <c r="N118" s="147"/>
      <c r="O118" s="147"/>
      <c r="P118" s="147"/>
      <c r="Q118" s="147"/>
      <c r="R118" s="147"/>
      <c r="S118" s="147"/>
      <c r="T118" s="147"/>
      <c r="U118" s="147"/>
      <c r="V118" s="147"/>
      <c r="W118" s="147"/>
      <c r="X118" s="147"/>
      <c r="Y118" s="147"/>
      <c r="Z118" s="147"/>
      <c r="AA118" s="147"/>
      <c r="AB118" s="147"/>
      <c r="AC118" s="147"/>
    </row>
    <row r="119" ht="15.75" customHeight="1">
      <c r="A119" s="147"/>
      <c r="B119" s="147"/>
      <c r="C119" s="147"/>
      <c r="D119" s="148"/>
      <c r="E119" s="148"/>
      <c r="F119" s="149"/>
      <c r="G119" s="149"/>
      <c r="H119" s="148"/>
      <c r="I119" s="147"/>
      <c r="J119" s="147"/>
      <c r="K119" s="147"/>
      <c r="L119" s="147"/>
      <c r="M119" s="147"/>
      <c r="N119" s="147"/>
      <c r="O119" s="147"/>
      <c r="P119" s="147"/>
      <c r="Q119" s="147"/>
      <c r="R119" s="147"/>
      <c r="S119" s="147"/>
      <c r="T119" s="147"/>
      <c r="U119" s="147"/>
      <c r="V119" s="147"/>
      <c r="W119" s="147"/>
      <c r="X119" s="147"/>
      <c r="Y119" s="147"/>
      <c r="Z119" s="147"/>
      <c r="AA119" s="147"/>
      <c r="AB119" s="147"/>
      <c r="AC119" s="147"/>
    </row>
    <row r="120" ht="15.75" customHeight="1">
      <c r="A120" s="147"/>
      <c r="B120" s="147"/>
      <c r="C120" s="147"/>
      <c r="D120" s="148"/>
      <c r="E120" s="148"/>
      <c r="F120" s="149"/>
      <c r="G120" s="149"/>
      <c r="H120" s="148"/>
      <c r="I120" s="147"/>
      <c r="J120" s="147"/>
      <c r="K120" s="147"/>
      <c r="L120" s="147"/>
      <c r="M120" s="147"/>
      <c r="N120" s="147"/>
      <c r="O120" s="147"/>
      <c r="P120" s="147"/>
      <c r="Q120" s="147"/>
      <c r="R120" s="147"/>
      <c r="S120" s="147"/>
      <c r="T120" s="147"/>
      <c r="U120" s="147"/>
      <c r="V120" s="147"/>
      <c r="W120" s="147"/>
      <c r="X120" s="147"/>
      <c r="Y120" s="147"/>
      <c r="Z120" s="147"/>
      <c r="AA120" s="147"/>
      <c r="AB120" s="147"/>
      <c r="AC120" s="147"/>
    </row>
    <row r="121" ht="15.75" customHeight="1">
      <c r="A121" s="147"/>
      <c r="B121" s="147"/>
      <c r="C121" s="147"/>
      <c r="D121" s="148"/>
      <c r="E121" s="148"/>
      <c r="F121" s="149"/>
      <c r="G121" s="149"/>
      <c r="H121" s="148"/>
      <c r="I121" s="147"/>
      <c r="J121" s="147"/>
      <c r="K121" s="147"/>
      <c r="L121" s="147"/>
      <c r="M121" s="147"/>
      <c r="N121" s="147"/>
      <c r="O121" s="147"/>
      <c r="P121" s="147"/>
      <c r="Q121" s="147"/>
      <c r="R121" s="147"/>
      <c r="S121" s="147"/>
      <c r="T121" s="147"/>
      <c r="U121" s="147"/>
      <c r="V121" s="147"/>
      <c r="W121" s="147"/>
      <c r="X121" s="147"/>
      <c r="Y121" s="147"/>
      <c r="Z121" s="147"/>
      <c r="AA121" s="147"/>
      <c r="AB121" s="147"/>
      <c r="AC121" s="147"/>
    </row>
    <row r="122" ht="15.75" customHeight="1">
      <c r="A122" s="147"/>
      <c r="B122" s="147"/>
      <c r="C122" s="147"/>
      <c r="D122" s="148"/>
      <c r="E122" s="148"/>
      <c r="F122" s="149"/>
      <c r="G122" s="149"/>
      <c r="H122" s="148"/>
      <c r="I122" s="147"/>
      <c r="J122" s="147"/>
      <c r="K122" s="147"/>
      <c r="L122" s="147"/>
      <c r="M122" s="147"/>
      <c r="N122" s="147"/>
      <c r="O122" s="147"/>
      <c r="P122" s="147"/>
      <c r="Q122" s="147"/>
      <c r="R122" s="147"/>
      <c r="S122" s="147"/>
      <c r="T122" s="147"/>
      <c r="U122" s="147"/>
      <c r="V122" s="147"/>
      <c r="W122" s="147"/>
      <c r="X122" s="147"/>
      <c r="Y122" s="147"/>
      <c r="Z122" s="147"/>
      <c r="AA122" s="147"/>
      <c r="AB122" s="147"/>
      <c r="AC122" s="147"/>
    </row>
    <row r="123" ht="15.75" customHeight="1">
      <c r="A123" s="147"/>
      <c r="B123" s="147"/>
      <c r="C123" s="147"/>
      <c r="D123" s="148"/>
      <c r="E123" s="148"/>
      <c r="F123" s="149"/>
      <c r="G123" s="149"/>
      <c r="H123" s="148"/>
      <c r="I123" s="147"/>
      <c r="J123" s="147"/>
      <c r="K123" s="147"/>
      <c r="L123" s="147"/>
      <c r="M123" s="147"/>
      <c r="N123" s="147"/>
      <c r="O123" s="147"/>
      <c r="P123" s="147"/>
      <c r="Q123" s="147"/>
      <c r="R123" s="147"/>
      <c r="S123" s="147"/>
      <c r="T123" s="147"/>
      <c r="U123" s="147"/>
      <c r="V123" s="147"/>
      <c r="W123" s="147"/>
      <c r="X123" s="147"/>
      <c r="Y123" s="147"/>
      <c r="Z123" s="147"/>
      <c r="AA123" s="147"/>
      <c r="AB123" s="147"/>
      <c r="AC123" s="147"/>
    </row>
    <row r="124" ht="15.75" customHeight="1">
      <c r="A124" s="147"/>
      <c r="B124" s="147"/>
      <c r="C124" s="147"/>
      <c r="D124" s="148"/>
      <c r="E124" s="148"/>
      <c r="F124" s="149"/>
      <c r="G124" s="149"/>
      <c r="H124" s="148"/>
      <c r="I124" s="150"/>
      <c r="J124" s="150"/>
      <c r="K124" s="147"/>
      <c r="L124" s="147"/>
      <c r="M124" s="147"/>
      <c r="N124" s="147"/>
      <c r="O124" s="147"/>
      <c r="P124" s="147"/>
      <c r="Q124" s="147"/>
      <c r="R124" s="147"/>
      <c r="S124" s="147"/>
      <c r="T124" s="147"/>
      <c r="U124" s="147"/>
      <c r="V124" s="147"/>
      <c r="W124" s="147"/>
      <c r="X124" s="147"/>
      <c r="Y124" s="147"/>
      <c r="Z124" s="147"/>
      <c r="AA124" s="147"/>
      <c r="AB124" s="147"/>
      <c r="AC124" s="147"/>
    </row>
    <row r="125" ht="15.75" customHeight="1">
      <c r="A125" s="147"/>
      <c r="B125" s="147"/>
      <c r="C125" s="147"/>
      <c r="D125" s="148"/>
      <c r="E125" s="148"/>
      <c r="F125" s="149"/>
      <c r="G125" s="149"/>
      <c r="H125" s="148"/>
      <c r="I125" s="147"/>
      <c r="J125" s="147"/>
      <c r="K125" s="147"/>
      <c r="L125" s="147"/>
      <c r="M125" s="147"/>
      <c r="N125" s="147"/>
      <c r="O125" s="147"/>
      <c r="P125" s="147"/>
      <c r="Q125" s="147"/>
      <c r="R125" s="147"/>
      <c r="S125" s="147"/>
      <c r="T125" s="147"/>
      <c r="U125" s="147"/>
      <c r="V125" s="147"/>
      <c r="W125" s="147"/>
      <c r="X125" s="147"/>
      <c r="Y125" s="147"/>
      <c r="Z125" s="147"/>
      <c r="AA125" s="147"/>
      <c r="AB125" s="147"/>
      <c r="AC125" s="147"/>
    </row>
    <row r="126" ht="15.75" customHeight="1">
      <c r="A126" s="147"/>
      <c r="B126" s="147"/>
      <c r="C126" s="147"/>
      <c r="D126" s="148"/>
      <c r="E126" s="148"/>
      <c r="F126" s="149"/>
      <c r="G126" s="149"/>
      <c r="H126" s="148"/>
      <c r="I126" s="147"/>
      <c r="J126" s="147"/>
      <c r="K126" s="147"/>
      <c r="L126" s="147"/>
      <c r="M126" s="147"/>
      <c r="N126" s="147"/>
      <c r="O126" s="147"/>
      <c r="P126" s="147"/>
      <c r="Q126" s="147"/>
      <c r="R126" s="147"/>
      <c r="S126" s="147"/>
      <c r="T126" s="147"/>
      <c r="U126" s="147"/>
      <c r="V126" s="147"/>
      <c r="W126" s="147"/>
      <c r="X126" s="147"/>
      <c r="Y126" s="147"/>
      <c r="Z126" s="147"/>
      <c r="AA126" s="147"/>
      <c r="AB126" s="147"/>
      <c r="AC126" s="147"/>
    </row>
    <row r="127" ht="15.75" customHeight="1">
      <c r="A127" s="147"/>
      <c r="B127" s="147"/>
      <c r="C127" s="147"/>
      <c r="D127" s="148"/>
      <c r="E127" s="148"/>
      <c r="F127" s="149"/>
      <c r="G127" s="149"/>
      <c r="H127" s="148"/>
      <c r="I127" s="147"/>
      <c r="J127" s="147"/>
      <c r="K127" s="147"/>
      <c r="L127" s="147"/>
      <c r="M127" s="147"/>
      <c r="N127" s="147"/>
      <c r="O127" s="147"/>
      <c r="P127" s="147"/>
      <c r="Q127" s="147"/>
      <c r="R127" s="147"/>
      <c r="S127" s="147"/>
      <c r="T127" s="147"/>
      <c r="U127" s="147"/>
      <c r="V127" s="147"/>
      <c r="W127" s="147"/>
      <c r="X127" s="147"/>
      <c r="Y127" s="147"/>
      <c r="Z127" s="147"/>
      <c r="AA127" s="147"/>
      <c r="AB127" s="147"/>
      <c r="AC127" s="147"/>
    </row>
    <row r="128" ht="15.75" customHeight="1">
      <c r="A128" s="147"/>
      <c r="B128" s="147"/>
      <c r="C128" s="147"/>
      <c r="D128" s="148"/>
      <c r="E128" s="148"/>
      <c r="F128" s="149"/>
      <c r="G128" s="149"/>
      <c r="H128" s="148"/>
      <c r="I128" s="147"/>
      <c r="J128" s="147"/>
      <c r="K128" s="147"/>
      <c r="L128" s="147"/>
      <c r="M128" s="147"/>
      <c r="N128" s="147"/>
      <c r="O128" s="147"/>
      <c r="P128" s="147"/>
      <c r="Q128" s="147"/>
      <c r="R128" s="147"/>
      <c r="S128" s="147"/>
      <c r="T128" s="147"/>
      <c r="U128" s="147"/>
      <c r="V128" s="147"/>
      <c r="W128" s="147"/>
      <c r="X128" s="147"/>
      <c r="Y128" s="147"/>
      <c r="Z128" s="147"/>
      <c r="AA128" s="147"/>
      <c r="AB128" s="147"/>
      <c r="AC128" s="147"/>
    </row>
    <row r="129" ht="15.75" customHeight="1">
      <c r="A129" s="151"/>
      <c r="B129" s="151"/>
      <c r="C129" s="151"/>
      <c r="D129" s="152"/>
      <c r="E129" s="152"/>
      <c r="F129" s="151"/>
      <c r="G129" s="151"/>
      <c r="H129" s="152"/>
      <c r="I129" s="151"/>
      <c r="J129" s="151"/>
      <c r="K129" s="151"/>
      <c r="L129" s="151"/>
      <c r="M129" s="151"/>
      <c r="N129" s="147"/>
      <c r="O129" s="147"/>
      <c r="P129" s="147"/>
      <c r="Q129" s="147"/>
      <c r="R129" s="147"/>
      <c r="S129" s="147"/>
      <c r="T129" s="147"/>
      <c r="U129" s="147"/>
      <c r="V129" s="147"/>
      <c r="W129" s="147"/>
      <c r="X129" s="147"/>
      <c r="Y129" s="147"/>
      <c r="Z129" s="147"/>
      <c r="AA129" s="147"/>
      <c r="AB129" s="147"/>
      <c r="AC129" s="147"/>
    </row>
    <row r="130" ht="15.75" customHeight="1">
      <c r="A130" s="175"/>
      <c r="B130" s="171"/>
      <c r="C130" s="171"/>
      <c r="D130" s="179"/>
      <c r="E130" s="179"/>
      <c r="F130" s="180"/>
      <c r="G130" s="180"/>
      <c r="H130" s="179"/>
      <c r="I130" s="174"/>
      <c r="J130" s="174"/>
      <c r="K130" s="175"/>
      <c r="L130" s="175"/>
      <c r="M130" s="171"/>
      <c r="N130" s="147"/>
      <c r="O130" s="147"/>
      <c r="P130" s="147"/>
      <c r="Q130" s="147"/>
      <c r="R130" s="147"/>
      <c r="S130" s="147"/>
      <c r="T130" s="147"/>
      <c r="U130" s="147"/>
      <c r="V130" s="147"/>
      <c r="W130" s="147"/>
      <c r="X130" s="147"/>
      <c r="Y130" s="147"/>
      <c r="Z130" s="147"/>
      <c r="AA130" s="147"/>
      <c r="AB130" s="147"/>
      <c r="AC130" s="147"/>
    </row>
    <row r="131" ht="15.75" customHeight="1">
      <c r="A131" s="175"/>
      <c r="B131" s="171"/>
      <c r="C131" s="171"/>
      <c r="D131" s="170"/>
      <c r="E131" s="170"/>
      <c r="F131" s="173"/>
      <c r="G131" s="173"/>
      <c r="H131" s="170"/>
      <c r="I131" s="174"/>
      <c r="J131" s="174"/>
      <c r="K131" s="175"/>
      <c r="L131" s="175"/>
      <c r="M131" s="171"/>
      <c r="N131" s="147"/>
      <c r="O131" s="147"/>
      <c r="P131" s="147"/>
      <c r="Q131" s="147"/>
      <c r="R131" s="147"/>
      <c r="S131" s="147"/>
      <c r="T131" s="147"/>
      <c r="U131" s="147"/>
      <c r="V131" s="147"/>
      <c r="W131" s="147"/>
      <c r="X131" s="147"/>
      <c r="Y131" s="147"/>
      <c r="Z131" s="147"/>
      <c r="AA131" s="147"/>
      <c r="AB131" s="147"/>
      <c r="AC131" s="147"/>
    </row>
    <row r="132" ht="15.75" customHeight="1">
      <c r="A132" s="175"/>
      <c r="B132" s="171"/>
      <c r="C132" s="171"/>
      <c r="D132" s="170"/>
      <c r="E132" s="170"/>
      <c r="F132" s="173"/>
      <c r="G132" s="173"/>
      <c r="H132" s="170"/>
      <c r="I132" s="174"/>
      <c r="J132" s="174"/>
      <c r="K132" s="175"/>
      <c r="L132" s="175"/>
      <c r="M132" s="171"/>
      <c r="N132" s="147"/>
      <c r="O132" s="147"/>
      <c r="P132" s="147"/>
      <c r="Q132" s="147"/>
      <c r="R132" s="147"/>
      <c r="S132" s="147"/>
      <c r="T132" s="147"/>
      <c r="U132" s="147"/>
      <c r="V132" s="147"/>
      <c r="W132" s="147"/>
      <c r="X132" s="147"/>
      <c r="Y132" s="147"/>
      <c r="Z132" s="147"/>
      <c r="AA132" s="147"/>
      <c r="AB132" s="147"/>
      <c r="AC132" s="147"/>
    </row>
    <row r="133" ht="15.75" customHeight="1">
      <c r="A133" s="175"/>
      <c r="B133" s="171"/>
      <c r="C133" s="171"/>
      <c r="D133" s="170"/>
      <c r="E133" s="170"/>
      <c r="F133" s="173"/>
      <c r="G133" s="173"/>
      <c r="H133" s="170"/>
      <c r="I133" s="174"/>
      <c r="J133" s="174"/>
      <c r="K133" s="175"/>
      <c r="L133" s="175"/>
      <c r="M133" s="171"/>
      <c r="N133" s="147"/>
      <c r="O133" s="147"/>
      <c r="P133" s="147"/>
      <c r="Q133" s="147"/>
      <c r="R133" s="147"/>
      <c r="S133" s="147"/>
      <c r="T133" s="147"/>
      <c r="U133" s="147"/>
      <c r="V133" s="147"/>
      <c r="W133" s="147"/>
      <c r="X133" s="147"/>
      <c r="Y133" s="147"/>
      <c r="Z133" s="147"/>
      <c r="AA133" s="147"/>
      <c r="AB133" s="147"/>
      <c r="AC133" s="147"/>
    </row>
    <row r="134" ht="15.75" customHeight="1">
      <c r="A134" s="175"/>
      <c r="B134" s="171"/>
      <c r="C134" s="171"/>
      <c r="D134" s="170"/>
      <c r="E134" s="170"/>
      <c r="F134" s="173"/>
      <c r="G134" s="173"/>
      <c r="H134" s="170"/>
      <c r="I134" s="174"/>
      <c r="J134" s="174"/>
      <c r="K134" s="175"/>
      <c r="L134" s="175"/>
      <c r="M134" s="171"/>
      <c r="N134" s="147"/>
      <c r="O134" s="147"/>
      <c r="P134" s="147"/>
      <c r="Q134" s="147"/>
      <c r="R134" s="147"/>
      <c r="S134" s="147"/>
      <c r="T134" s="147"/>
      <c r="U134" s="147"/>
      <c r="V134" s="147"/>
      <c r="W134" s="147"/>
      <c r="X134" s="147"/>
      <c r="Y134" s="147"/>
      <c r="Z134" s="147"/>
      <c r="AA134" s="147"/>
      <c r="AB134" s="147"/>
      <c r="AC134" s="147"/>
    </row>
    <row r="135" ht="15.75" customHeight="1">
      <c r="A135" s="151"/>
      <c r="B135" s="151"/>
      <c r="C135" s="151"/>
      <c r="D135" s="152"/>
      <c r="E135" s="152"/>
      <c r="F135" s="151"/>
      <c r="G135" s="151"/>
      <c r="H135" s="152"/>
      <c r="I135" s="151"/>
      <c r="J135" s="151"/>
      <c r="K135" s="151"/>
      <c r="L135" s="151"/>
      <c r="M135" s="151"/>
      <c r="N135" s="147"/>
      <c r="O135" s="147"/>
      <c r="P135" s="147"/>
      <c r="Q135" s="147"/>
      <c r="R135" s="147"/>
      <c r="S135" s="147"/>
      <c r="T135" s="147"/>
      <c r="U135" s="147"/>
      <c r="V135" s="147"/>
      <c r="W135" s="147"/>
      <c r="X135" s="147"/>
      <c r="Y135" s="147"/>
      <c r="Z135" s="147"/>
      <c r="AA135" s="147"/>
      <c r="AB135" s="147"/>
      <c r="AC135" s="147"/>
    </row>
    <row r="136" ht="15.75" customHeight="1">
      <c r="A136" s="147"/>
      <c r="B136" s="147"/>
      <c r="C136" s="147"/>
      <c r="D136" s="148"/>
      <c r="E136" s="148"/>
      <c r="F136" s="149"/>
      <c r="G136" s="149"/>
      <c r="H136" s="148"/>
      <c r="I136" s="150"/>
      <c r="J136" s="150"/>
      <c r="K136" s="147"/>
      <c r="L136" s="147"/>
      <c r="M136" s="147"/>
      <c r="N136" s="147"/>
      <c r="O136" s="147"/>
      <c r="P136" s="147"/>
      <c r="Q136" s="147"/>
      <c r="R136" s="147"/>
      <c r="S136" s="147"/>
      <c r="T136" s="147"/>
      <c r="U136" s="147"/>
      <c r="V136" s="147"/>
      <c r="W136" s="147"/>
      <c r="X136" s="147"/>
      <c r="Y136" s="147"/>
      <c r="Z136" s="147"/>
      <c r="AA136" s="147"/>
      <c r="AB136" s="147"/>
      <c r="AC136" s="147"/>
    </row>
    <row r="137" ht="15.75" customHeight="1">
      <c r="A137" s="147"/>
      <c r="B137" s="147"/>
      <c r="C137" s="147"/>
      <c r="D137" s="148"/>
      <c r="E137" s="148"/>
      <c r="F137" s="149"/>
      <c r="G137" s="149"/>
      <c r="H137" s="148"/>
      <c r="I137" s="150"/>
      <c r="J137" s="150"/>
      <c r="K137" s="147"/>
      <c r="L137" s="147"/>
      <c r="M137" s="147"/>
      <c r="N137" s="147"/>
      <c r="O137" s="147"/>
      <c r="P137" s="147"/>
      <c r="Q137" s="147"/>
      <c r="R137" s="147"/>
      <c r="S137" s="147"/>
      <c r="T137" s="147"/>
      <c r="U137" s="147"/>
      <c r="V137" s="147"/>
      <c r="W137" s="147"/>
      <c r="X137" s="147"/>
      <c r="Y137" s="147"/>
      <c r="Z137" s="147"/>
      <c r="AA137" s="147"/>
      <c r="AB137" s="147"/>
      <c r="AC137" s="147"/>
    </row>
    <row r="138" ht="1.5" customHeight="1">
      <c r="A138" s="147"/>
      <c r="B138" s="147"/>
      <c r="C138" s="147"/>
      <c r="D138" s="148"/>
      <c r="E138" s="148"/>
      <c r="F138" s="147"/>
      <c r="G138" s="147"/>
      <c r="H138" s="148"/>
      <c r="I138" s="147"/>
      <c r="J138" s="147"/>
      <c r="K138" s="147"/>
      <c r="L138" s="147"/>
      <c r="M138" s="147"/>
      <c r="N138" s="147"/>
      <c r="O138" s="147"/>
      <c r="P138" s="147"/>
      <c r="Q138" s="147"/>
      <c r="R138" s="147"/>
      <c r="S138" s="147"/>
      <c r="T138" s="147"/>
      <c r="U138" s="147"/>
      <c r="V138" s="147"/>
      <c r="W138" s="147"/>
      <c r="X138" s="147"/>
      <c r="Y138" s="147"/>
      <c r="Z138" s="147"/>
      <c r="AA138" s="147"/>
      <c r="AB138" s="147"/>
      <c r="AC138" s="147"/>
    </row>
    <row r="139" ht="15.75" customHeight="1">
      <c r="A139" s="147"/>
      <c r="B139" s="147"/>
      <c r="C139" s="147"/>
      <c r="D139" s="148"/>
      <c r="E139" s="148"/>
      <c r="F139" s="149"/>
      <c r="G139" s="149"/>
      <c r="H139" s="148"/>
      <c r="I139" s="150"/>
      <c r="J139" s="150"/>
      <c r="K139" s="147"/>
      <c r="L139" s="147"/>
      <c r="M139" s="147"/>
      <c r="N139" s="147"/>
      <c r="O139" s="147"/>
      <c r="P139" s="147"/>
      <c r="Q139" s="147"/>
      <c r="R139" s="147"/>
      <c r="S139" s="147"/>
      <c r="T139" s="147"/>
      <c r="U139" s="147"/>
      <c r="V139" s="147"/>
      <c r="W139" s="147"/>
      <c r="X139" s="147"/>
      <c r="Y139" s="147"/>
      <c r="Z139" s="147"/>
      <c r="AA139" s="147"/>
      <c r="AB139" s="147"/>
      <c r="AC139" s="147"/>
    </row>
    <row r="140" ht="15.75" customHeight="1">
      <c r="A140" s="147"/>
      <c r="B140" s="147"/>
      <c r="C140" s="147"/>
      <c r="D140" s="148"/>
      <c r="E140" s="148"/>
      <c r="F140" s="149"/>
      <c r="G140" s="149"/>
      <c r="H140" s="148"/>
      <c r="I140" s="181"/>
      <c r="J140" s="181"/>
      <c r="K140" s="147"/>
      <c r="L140" s="147"/>
      <c r="M140" s="147"/>
      <c r="N140" s="147"/>
      <c r="O140" s="147"/>
      <c r="P140" s="147"/>
      <c r="Q140" s="147"/>
      <c r="R140" s="147"/>
      <c r="S140" s="147"/>
      <c r="T140" s="147"/>
      <c r="U140" s="147"/>
      <c r="V140" s="147"/>
      <c r="W140" s="147"/>
      <c r="X140" s="147"/>
      <c r="Y140" s="147"/>
      <c r="Z140" s="147"/>
      <c r="AA140" s="147"/>
      <c r="AB140" s="147"/>
      <c r="AC140" s="147"/>
    </row>
    <row r="141" ht="15.75" customHeight="1">
      <c r="A141" s="147"/>
      <c r="B141" s="147"/>
      <c r="C141" s="147"/>
      <c r="D141" s="148"/>
      <c r="E141" s="148"/>
      <c r="F141" s="147"/>
      <c r="G141" s="147"/>
      <c r="H141" s="148"/>
      <c r="I141" s="182"/>
      <c r="J141" s="182"/>
      <c r="K141" s="147"/>
      <c r="L141" s="147"/>
      <c r="M141" s="147"/>
      <c r="N141" s="147"/>
      <c r="O141" s="147"/>
      <c r="P141" s="147"/>
      <c r="Q141" s="147"/>
      <c r="R141" s="147"/>
      <c r="S141" s="147"/>
      <c r="T141" s="147"/>
      <c r="U141" s="147"/>
      <c r="V141" s="147"/>
      <c r="W141" s="147"/>
      <c r="X141" s="147"/>
      <c r="Y141" s="147"/>
      <c r="Z141" s="147"/>
      <c r="AA141" s="147"/>
      <c r="AB141" s="147"/>
      <c r="AC141" s="147"/>
    </row>
    <row r="142" ht="15.75" customHeight="1">
      <c r="A142" s="147"/>
      <c r="B142" s="147"/>
      <c r="C142" s="147"/>
      <c r="D142" s="148"/>
      <c r="E142" s="148"/>
      <c r="F142" s="147"/>
      <c r="G142" s="147"/>
      <c r="H142" s="148"/>
      <c r="I142" s="147"/>
      <c r="J142" s="147"/>
      <c r="K142" s="147"/>
      <c r="L142" s="147"/>
      <c r="M142" s="147"/>
      <c r="N142" s="147"/>
      <c r="O142" s="147"/>
      <c r="P142" s="147"/>
      <c r="Q142" s="147"/>
      <c r="R142" s="147"/>
      <c r="S142" s="147"/>
      <c r="T142" s="147"/>
      <c r="U142" s="147"/>
      <c r="V142" s="147"/>
      <c r="W142" s="147"/>
      <c r="X142" s="147"/>
      <c r="Y142" s="147"/>
      <c r="Z142" s="147"/>
      <c r="AA142" s="147"/>
      <c r="AB142" s="147"/>
      <c r="AC142" s="147"/>
    </row>
    <row r="143" ht="15.75" customHeight="1">
      <c r="A143" s="147"/>
      <c r="B143" s="147"/>
      <c r="C143" s="147"/>
      <c r="D143" s="148"/>
      <c r="E143" s="148"/>
      <c r="F143" s="147"/>
      <c r="G143" s="147"/>
      <c r="H143" s="148"/>
      <c r="I143" s="147"/>
      <c r="J143" s="147"/>
      <c r="K143" s="147"/>
      <c r="L143" s="147"/>
      <c r="M143" s="147"/>
      <c r="N143" s="147"/>
      <c r="O143" s="147"/>
      <c r="P143" s="147"/>
      <c r="Q143" s="147"/>
      <c r="R143" s="147"/>
      <c r="S143" s="147"/>
      <c r="T143" s="147"/>
      <c r="U143" s="147"/>
      <c r="V143" s="147"/>
      <c r="W143" s="147"/>
      <c r="X143" s="147"/>
      <c r="Y143" s="147"/>
      <c r="Z143" s="147"/>
      <c r="AA143" s="147"/>
      <c r="AB143" s="147"/>
      <c r="AC143" s="147"/>
    </row>
    <row r="144" ht="15.75" customHeight="1">
      <c r="A144" s="147"/>
      <c r="B144" s="147"/>
      <c r="C144" s="147"/>
      <c r="D144" s="148"/>
      <c r="E144" s="148"/>
      <c r="F144" s="147"/>
      <c r="G144" s="147"/>
      <c r="H144" s="148"/>
      <c r="I144" s="147"/>
      <c r="J144" s="147"/>
      <c r="K144" s="147"/>
      <c r="L144" s="147"/>
      <c r="M144" s="147"/>
      <c r="N144" s="147"/>
      <c r="O144" s="147"/>
      <c r="P144" s="147"/>
      <c r="Q144" s="147"/>
      <c r="R144" s="147"/>
      <c r="S144" s="147"/>
      <c r="T144" s="147"/>
      <c r="U144" s="147"/>
      <c r="V144" s="147"/>
      <c r="W144" s="147"/>
      <c r="X144" s="147"/>
      <c r="Y144" s="147"/>
      <c r="Z144" s="147"/>
      <c r="AA144" s="147"/>
      <c r="AB144" s="147"/>
      <c r="AC144" s="147"/>
    </row>
    <row r="145" ht="15.75" customHeight="1">
      <c r="A145" s="147"/>
      <c r="B145" s="147"/>
      <c r="C145" s="147"/>
      <c r="D145" s="148"/>
      <c r="E145" s="148"/>
      <c r="F145" s="147"/>
      <c r="G145" s="147"/>
      <c r="H145" s="148"/>
      <c r="I145" s="147"/>
      <c r="J145" s="147"/>
      <c r="K145" s="147"/>
      <c r="L145" s="147"/>
      <c r="M145" s="147"/>
      <c r="N145" s="147"/>
      <c r="O145" s="147"/>
      <c r="P145" s="147"/>
      <c r="Q145" s="147"/>
      <c r="R145" s="147"/>
      <c r="S145" s="147"/>
      <c r="T145" s="147"/>
      <c r="U145" s="147"/>
      <c r="V145" s="147"/>
      <c r="W145" s="147"/>
      <c r="X145" s="147"/>
      <c r="Y145" s="147"/>
      <c r="Z145" s="147"/>
      <c r="AA145" s="147"/>
      <c r="AB145" s="147"/>
      <c r="AC145" s="147"/>
    </row>
    <row r="146" ht="15.75" customHeight="1">
      <c r="A146" s="147"/>
      <c r="B146" s="147"/>
      <c r="C146" s="147"/>
      <c r="D146" s="148"/>
      <c r="E146" s="148"/>
      <c r="F146" s="147"/>
      <c r="G146" s="147"/>
      <c r="H146" s="148"/>
      <c r="I146" s="147"/>
      <c r="J146" s="147"/>
      <c r="K146" s="147"/>
      <c r="L146" s="147"/>
      <c r="M146" s="147"/>
      <c r="N146" s="147"/>
      <c r="O146" s="147"/>
      <c r="P146" s="147"/>
      <c r="Q146" s="147"/>
      <c r="R146" s="147"/>
      <c r="S146" s="147"/>
      <c r="T146" s="147"/>
      <c r="U146" s="147"/>
      <c r="V146" s="147"/>
      <c r="W146" s="147"/>
      <c r="X146" s="147"/>
      <c r="Y146" s="147"/>
      <c r="Z146" s="147"/>
      <c r="AA146" s="147"/>
      <c r="AB146" s="147"/>
      <c r="AC146" s="147"/>
    </row>
    <row r="147" ht="15.75" customHeight="1">
      <c r="A147" s="147"/>
      <c r="B147" s="147"/>
      <c r="C147" s="147"/>
      <c r="D147" s="148"/>
      <c r="E147" s="148"/>
      <c r="F147" s="147"/>
      <c r="G147" s="147"/>
      <c r="H147" s="148"/>
      <c r="I147" s="147"/>
      <c r="J147" s="147"/>
      <c r="K147" s="147"/>
      <c r="L147" s="147"/>
      <c r="M147" s="147"/>
      <c r="N147" s="147"/>
      <c r="O147" s="147"/>
      <c r="P147" s="147"/>
      <c r="Q147" s="147"/>
      <c r="R147" s="147"/>
      <c r="S147" s="147"/>
      <c r="T147" s="147"/>
      <c r="U147" s="147"/>
      <c r="V147" s="147"/>
      <c r="W147" s="147"/>
      <c r="X147" s="147"/>
      <c r="Y147" s="147"/>
      <c r="Z147" s="147"/>
      <c r="AA147" s="147"/>
      <c r="AB147" s="147"/>
      <c r="AC147" s="147"/>
    </row>
    <row r="148" ht="15.75" customHeight="1">
      <c r="A148" s="147"/>
      <c r="B148" s="147"/>
      <c r="C148" s="147"/>
      <c r="D148" s="148"/>
      <c r="E148" s="148"/>
      <c r="F148" s="147"/>
      <c r="G148" s="147"/>
      <c r="H148" s="148"/>
      <c r="I148" s="147"/>
      <c r="J148" s="147"/>
      <c r="K148" s="147"/>
      <c r="L148" s="147"/>
      <c r="M148" s="147"/>
      <c r="N148" s="147"/>
      <c r="O148" s="147"/>
      <c r="P148" s="147"/>
      <c r="Q148" s="147"/>
      <c r="R148" s="147"/>
      <c r="S148" s="147"/>
      <c r="T148" s="147"/>
      <c r="U148" s="147"/>
      <c r="V148" s="147"/>
      <c r="W148" s="147"/>
      <c r="X148" s="147"/>
      <c r="Y148" s="147"/>
      <c r="Z148" s="147"/>
      <c r="AA148" s="147"/>
      <c r="AB148" s="147"/>
      <c r="AC148" s="147"/>
    </row>
    <row r="149" ht="15.75" customHeight="1">
      <c r="A149" s="147"/>
      <c r="B149" s="147"/>
      <c r="C149" s="147"/>
      <c r="D149" s="148"/>
      <c r="E149" s="148"/>
      <c r="F149" s="147"/>
      <c r="G149" s="147"/>
      <c r="H149" s="148"/>
      <c r="I149" s="147"/>
      <c r="J149" s="147"/>
      <c r="K149" s="147"/>
      <c r="L149" s="147"/>
      <c r="M149" s="147"/>
      <c r="N149" s="147"/>
      <c r="O149" s="147"/>
      <c r="P149" s="147"/>
      <c r="Q149" s="147"/>
      <c r="R149" s="147"/>
      <c r="S149" s="147"/>
      <c r="T149" s="147"/>
      <c r="U149" s="147"/>
      <c r="V149" s="147"/>
      <c r="W149" s="147"/>
      <c r="X149" s="147"/>
      <c r="Y149" s="147"/>
      <c r="Z149" s="147"/>
      <c r="AA149" s="147"/>
      <c r="AB149" s="147"/>
      <c r="AC149" s="147"/>
    </row>
    <row r="150" ht="15.75" customHeight="1">
      <c r="A150" s="147"/>
      <c r="B150" s="147"/>
      <c r="C150" s="147"/>
      <c r="D150" s="148"/>
      <c r="E150" s="148"/>
      <c r="F150" s="147"/>
      <c r="G150" s="147"/>
      <c r="H150" s="148"/>
      <c r="I150" s="147"/>
      <c r="J150" s="147"/>
      <c r="K150" s="147"/>
      <c r="L150" s="147"/>
      <c r="M150" s="147"/>
      <c r="N150" s="147"/>
      <c r="O150" s="147"/>
      <c r="P150" s="147"/>
      <c r="Q150" s="147"/>
      <c r="R150" s="147"/>
      <c r="S150" s="147"/>
      <c r="T150" s="147"/>
      <c r="U150" s="147"/>
      <c r="V150" s="147"/>
      <c r="W150" s="147"/>
      <c r="X150" s="147"/>
      <c r="Y150" s="147"/>
      <c r="Z150" s="147"/>
      <c r="AA150" s="147"/>
      <c r="AB150" s="147"/>
      <c r="AC150" s="147"/>
    </row>
    <row r="151" ht="15.75" customHeight="1">
      <c r="A151" s="147"/>
      <c r="B151" s="147"/>
      <c r="C151" s="147"/>
      <c r="D151" s="148"/>
      <c r="E151" s="148"/>
      <c r="F151" s="147"/>
      <c r="G151" s="147"/>
      <c r="H151" s="148"/>
      <c r="I151" s="147"/>
      <c r="J151" s="147"/>
      <c r="K151" s="147"/>
      <c r="L151" s="147"/>
      <c r="M151" s="147"/>
      <c r="N151" s="147"/>
      <c r="O151" s="147"/>
      <c r="P151" s="147"/>
      <c r="Q151" s="147"/>
      <c r="R151" s="147"/>
      <c r="S151" s="147"/>
      <c r="T151" s="147"/>
      <c r="U151" s="147"/>
      <c r="V151" s="147"/>
      <c r="W151" s="147"/>
      <c r="X151" s="147"/>
      <c r="Y151" s="147"/>
      <c r="Z151" s="147"/>
      <c r="AA151" s="147"/>
      <c r="AB151" s="147"/>
      <c r="AC151" s="147"/>
    </row>
    <row r="152" ht="15.75" customHeight="1">
      <c r="A152" s="147"/>
      <c r="B152" s="147"/>
      <c r="C152" s="147"/>
      <c r="D152" s="148"/>
      <c r="E152" s="148"/>
      <c r="F152" s="147"/>
      <c r="G152" s="147"/>
      <c r="H152" s="148"/>
      <c r="I152" s="147"/>
      <c r="J152" s="147"/>
      <c r="K152" s="147"/>
      <c r="L152" s="147"/>
      <c r="M152" s="147"/>
      <c r="N152" s="147"/>
      <c r="O152" s="147"/>
      <c r="P152" s="147"/>
      <c r="Q152" s="147"/>
      <c r="R152" s="147"/>
      <c r="S152" s="147"/>
      <c r="T152" s="147"/>
      <c r="U152" s="147"/>
      <c r="V152" s="147"/>
      <c r="W152" s="147"/>
      <c r="X152" s="147"/>
      <c r="Y152" s="147"/>
      <c r="Z152" s="147"/>
      <c r="AA152" s="147"/>
      <c r="AB152" s="147"/>
      <c r="AC152" s="147"/>
    </row>
    <row r="153" ht="15.75" customHeight="1">
      <c r="A153" s="147"/>
      <c r="B153" s="147"/>
      <c r="C153" s="147"/>
      <c r="D153" s="148"/>
      <c r="E153" s="148"/>
      <c r="F153" s="147"/>
      <c r="G153" s="147"/>
      <c r="H153" s="148"/>
      <c r="I153" s="147"/>
      <c r="J153" s="147"/>
      <c r="K153" s="147"/>
      <c r="L153" s="147"/>
      <c r="M153" s="147"/>
      <c r="N153" s="147"/>
      <c r="O153" s="147"/>
      <c r="P153" s="147"/>
      <c r="Q153" s="147"/>
      <c r="R153" s="147"/>
      <c r="S153" s="147"/>
      <c r="T153" s="147"/>
      <c r="U153" s="147"/>
      <c r="V153" s="147"/>
      <c r="W153" s="147"/>
      <c r="X153" s="147"/>
      <c r="Y153" s="147"/>
      <c r="Z153" s="147"/>
      <c r="AA153" s="147"/>
      <c r="AB153" s="147"/>
      <c r="AC153" s="147"/>
    </row>
    <row r="154" ht="15.75" customHeight="1">
      <c r="A154" s="147"/>
      <c r="B154" s="147"/>
      <c r="C154" s="147"/>
      <c r="D154" s="148"/>
      <c r="E154" s="148"/>
      <c r="F154" s="147"/>
      <c r="G154" s="147"/>
      <c r="H154" s="148"/>
      <c r="I154" s="147"/>
      <c r="J154" s="147"/>
      <c r="K154" s="147"/>
      <c r="L154" s="147"/>
      <c r="M154" s="147"/>
      <c r="N154" s="147"/>
      <c r="O154" s="147"/>
      <c r="P154" s="147"/>
      <c r="Q154" s="147"/>
      <c r="R154" s="147"/>
      <c r="S154" s="147"/>
      <c r="T154" s="147"/>
      <c r="U154" s="147"/>
      <c r="V154" s="147"/>
      <c r="W154" s="147"/>
      <c r="X154" s="147"/>
      <c r="Y154" s="147"/>
      <c r="Z154" s="147"/>
      <c r="AA154" s="147"/>
      <c r="AB154" s="147"/>
      <c r="AC154" s="147"/>
    </row>
    <row r="155" ht="15.75" customHeight="1">
      <c r="A155" s="147"/>
      <c r="B155" s="147"/>
      <c r="C155" s="147"/>
      <c r="D155" s="148"/>
      <c r="E155" s="148"/>
      <c r="F155" s="147"/>
      <c r="G155" s="147"/>
      <c r="H155" s="148"/>
      <c r="I155" s="147"/>
      <c r="J155" s="147"/>
      <c r="K155" s="147"/>
      <c r="L155" s="147"/>
      <c r="M155" s="147"/>
      <c r="N155" s="147"/>
      <c r="O155" s="147"/>
      <c r="P155" s="147"/>
      <c r="Q155" s="147"/>
      <c r="R155" s="147"/>
      <c r="S155" s="147"/>
      <c r="T155" s="147"/>
      <c r="U155" s="147"/>
      <c r="V155" s="147"/>
      <c r="W155" s="147"/>
      <c r="X155" s="147"/>
      <c r="Y155" s="147"/>
      <c r="Z155" s="147"/>
      <c r="AA155" s="147"/>
      <c r="AB155" s="147"/>
      <c r="AC155" s="147"/>
    </row>
    <row r="156" ht="15.75" customHeight="1">
      <c r="A156" s="147"/>
      <c r="B156" s="147"/>
      <c r="C156" s="147"/>
      <c r="D156" s="148"/>
      <c r="E156" s="148"/>
      <c r="F156" s="147"/>
      <c r="G156" s="147"/>
      <c r="H156" s="148"/>
      <c r="I156" s="147"/>
      <c r="J156" s="147"/>
      <c r="K156" s="147"/>
      <c r="L156" s="147"/>
      <c r="M156" s="147"/>
      <c r="N156" s="147"/>
      <c r="O156" s="147"/>
      <c r="P156" s="147"/>
      <c r="Q156" s="147"/>
      <c r="R156" s="147"/>
      <c r="S156" s="147"/>
      <c r="T156" s="147"/>
      <c r="U156" s="147"/>
      <c r="V156" s="147"/>
      <c r="W156" s="147"/>
      <c r="X156" s="147"/>
      <c r="Y156" s="147"/>
      <c r="Z156" s="147"/>
      <c r="AA156" s="147"/>
      <c r="AB156" s="147"/>
      <c r="AC156" s="147"/>
    </row>
    <row r="157" ht="15.75" customHeight="1">
      <c r="A157" s="147"/>
      <c r="B157" s="147"/>
      <c r="C157" s="147"/>
      <c r="D157" s="148"/>
      <c r="E157" s="148"/>
      <c r="F157" s="147"/>
      <c r="G157" s="147"/>
      <c r="H157" s="148"/>
      <c r="I157" s="147"/>
      <c r="J157" s="147"/>
      <c r="K157" s="147"/>
      <c r="L157" s="147"/>
      <c r="M157" s="147"/>
      <c r="N157" s="147"/>
      <c r="O157" s="147"/>
      <c r="P157" s="147"/>
      <c r="Q157" s="147"/>
      <c r="R157" s="147"/>
      <c r="S157" s="147"/>
      <c r="T157" s="147"/>
      <c r="U157" s="147"/>
      <c r="V157" s="147"/>
      <c r="W157" s="147"/>
      <c r="X157" s="147"/>
      <c r="Y157" s="147"/>
      <c r="Z157" s="147"/>
      <c r="AA157" s="147"/>
      <c r="AB157" s="147"/>
      <c r="AC157" s="147"/>
    </row>
    <row r="158" ht="15.75" customHeight="1">
      <c r="A158" s="147"/>
      <c r="B158" s="147"/>
      <c r="C158" s="147"/>
      <c r="D158" s="148"/>
      <c r="E158" s="148"/>
      <c r="F158" s="147"/>
      <c r="G158" s="147"/>
      <c r="H158" s="148"/>
      <c r="I158" s="147"/>
      <c r="J158" s="147"/>
      <c r="K158" s="147"/>
      <c r="L158" s="147"/>
      <c r="M158" s="147"/>
      <c r="N158" s="147"/>
      <c r="O158" s="147"/>
      <c r="P158" s="147"/>
      <c r="Q158" s="147"/>
      <c r="R158" s="147"/>
      <c r="S158" s="147"/>
      <c r="T158" s="147"/>
      <c r="U158" s="147"/>
      <c r="V158" s="147"/>
      <c r="W158" s="147"/>
      <c r="X158" s="147"/>
      <c r="Y158" s="147"/>
      <c r="Z158" s="147"/>
      <c r="AA158" s="147"/>
      <c r="AB158" s="147"/>
      <c r="AC158" s="147"/>
    </row>
    <row r="159" ht="15.75" customHeight="1">
      <c r="A159" s="147"/>
      <c r="B159" s="147"/>
      <c r="C159" s="147"/>
      <c r="D159" s="148"/>
      <c r="E159" s="148"/>
      <c r="F159" s="147"/>
      <c r="G159" s="147"/>
      <c r="H159" s="148"/>
      <c r="I159" s="147"/>
      <c r="J159" s="147"/>
      <c r="K159" s="147"/>
      <c r="L159" s="147"/>
      <c r="M159" s="147"/>
      <c r="N159" s="147"/>
      <c r="O159" s="147"/>
      <c r="P159" s="147"/>
      <c r="Q159" s="147"/>
      <c r="R159" s="147"/>
      <c r="S159" s="147"/>
      <c r="T159" s="147"/>
      <c r="U159" s="147"/>
      <c r="V159" s="147"/>
      <c r="W159" s="147"/>
      <c r="X159" s="147"/>
      <c r="Y159" s="147"/>
      <c r="Z159" s="147"/>
      <c r="AA159" s="147"/>
      <c r="AB159" s="147"/>
      <c r="AC159" s="147"/>
    </row>
    <row r="160" ht="15.75" customHeight="1">
      <c r="A160" s="147"/>
      <c r="B160" s="147"/>
      <c r="C160" s="147"/>
      <c r="D160" s="148"/>
      <c r="E160" s="148"/>
      <c r="F160" s="147"/>
      <c r="G160" s="147"/>
      <c r="H160" s="148"/>
      <c r="I160" s="147"/>
      <c r="J160" s="147"/>
      <c r="K160" s="147"/>
      <c r="L160" s="147"/>
      <c r="M160" s="147"/>
      <c r="N160" s="147"/>
      <c r="O160" s="147"/>
      <c r="P160" s="147"/>
      <c r="Q160" s="147"/>
      <c r="R160" s="147"/>
      <c r="S160" s="147"/>
      <c r="T160" s="147"/>
      <c r="U160" s="147"/>
      <c r="V160" s="147"/>
      <c r="W160" s="147"/>
      <c r="X160" s="147"/>
      <c r="Y160" s="147"/>
      <c r="Z160" s="147"/>
      <c r="AA160" s="147"/>
      <c r="AB160" s="147"/>
      <c r="AC160" s="147"/>
    </row>
    <row r="161" ht="15.75" customHeight="1">
      <c r="A161" s="147"/>
      <c r="B161" s="147"/>
      <c r="C161" s="147"/>
      <c r="D161" s="148"/>
      <c r="E161" s="148"/>
      <c r="F161" s="147"/>
      <c r="G161" s="147"/>
      <c r="H161" s="148"/>
      <c r="I161" s="147"/>
      <c r="J161" s="147"/>
      <c r="K161" s="147"/>
      <c r="L161" s="147"/>
      <c r="M161" s="147"/>
      <c r="N161" s="147"/>
      <c r="O161" s="147"/>
      <c r="P161" s="147"/>
      <c r="Q161" s="147"/>
      <c r="R161" s="147"/>
      <c r="S161" s="147"/>
      <c r="T161" s="147"/>
      <c r="U161" s="147"/>
      <c r="V161" s="147"/>
      <c r="W161" s="147"/>
      <c r="X161" s="147"/>
      <c r="Y161" s="147"/>
      <c r="Z161" s="147"/>
      <c r="AA161" s="147"/>
      <c r="AB161" s="147"/>
      <c r="AC161" s="147"/>
    </row>
    <row r="162" ht="15.75" customHeight="1">
      <c r="A162" s="147"/>
      <c r="B162" s="147"/>
      <c r="C162" s="147"/>
      <c r="D162" s="148"/>
      <c r="E162" s="148"/>
      <c r="F162" s="147"/>
      <c r="G162" s="147"/>
      <c r="H162" s="148"/>
      <c r="I162" s="147"/>
      <c r="J162" s="147"/>
      <c r="K162" s="147"/>
      <c r="L162" s="147"/>
      <c r="M162" s="147"/>
      <c r="N162" s="147"/>
      <c r="O162" s="147"/>
      <c r="P162" s="147"/>
      <c r="Q162" s="147"/>
      <c r="R162" s="147"/>
      <c r="S162" s="147"/>
      <c r="T162" s="147"/>
      <c r="U162" s="147"/>
      <c r="V162" s="147"/>
      <c r="W162" s="147"/>
      <c r="X162" s="147"/>
      <c r="Y162" s="147"/>
      <c r="Z162" s="147"/>
      <c r="AA162" s="147"/>
      <c r="AB162" s="147"/>
      <c r="AC162" s="147"/>
    </row>
    <row r="163" ht="15.75" customHeight="1">
      <c r="A163" s="147"/>
      <c r="B163" s="147"/>
      <c r="C163" s="147"/>
      <c r="D163" s="148"/>
      <c r="E163" s="148"/>
      <c r="F163" s="147"/>
      <c r="G163" s="147"/>
      <c r="H163" s="148"/>
      <c r="I163" s="147"/>
      <c r="J163" s="147"/>
      <c r="K163" s="147"/>
      <c r="L163" s="147"/>
      <c r="M163" s="147"/>
      <c r="N163" s="147"/>
      <c r="O163" s="147"/>
      <c r="P163" s="147"/>
      <c r="Q163" s="147"/>
      <c r="R163" s="147"/>
      <c r="S163" s="147"/>
      <c r="T163" s="147"/>
      <c r="U163" s="147"/>
      <c r="V163" s="147"/>
      <c r="W163" s="147"/>
      <c r="X163" s="147"/>
      <c r="Y163" s="147"/>
      <c r="Z163" s="147"/>
      <c r="AA163" s="147"/>
      <c r="AB163" s="147"/>
      <c r="AC163" s="147"/>
    </row>
    <row r="164" ht="15.75" customHeight="1">
      <c r="A164" s="147"/>
      <c r="B164" s="147"/>
      <c r="C164" s="147"/>
      <c r="D164" s="148"/>
      <c r="E164" s="148"/>
      <c r="F164" s="147"/>
      <c r="G164" s="147"/>
      <c r="H164" s="148"/>
      <c r="I164" s="147"/>
      <c r="J164" s="147"/>
      <c r="K164" s="147"/>
      <c r="L164" s="147"/>
      <c r="M164" s="147"/>
      <c r="N164" s="147"/>
      <c r="O164" s="147"/>
      <c r="P164" s="147"/>
      <c r="Q164" s="147"/>
      <c r="R164" s="147"/>
      <c r="S164" s="147"/>
      <c r="T164" s="147"/>
      <c r="U164" s="147"/>
      <c r="V164" s="147"/>
      <c r="W164" s="147"/>
      <c r="X164" s="147"/>
      <c r="Y164" s="147"/>
      <c r="Z164" s="147"/>
      <c r="AA164" s="147"/>
      <c r="AB164" s="147"/>
      <c r="AC164" s="147"/>
    </row>
    <row r="165" ht="15.75" customHeight="1">
      <c r="A165" s="147"/>
      <c r="B165" s="147"/>
      <c r="C165" s="147"/>
      <c r="D165" s="148"/>
      <c r="E165" s="148"/>
      <c r="F165" s="147"/>
      <c r="G165" s="147"/>
      <c r="H165" s="148"/>
      <c r="I165" s="147"/>
      <c r="J165" s="147"/>
      <c r="K165" s="147"/>
      <c r="L165" s="147"/>
      <c r="M165" s="147"/>
      <c r="N165" s="147"/>
      <c r="O165" s="147"/>
      <c r="P165" s="147"/>
      <c r="Q165" s="147"/>
      <c r="R165" s="147"/>
      <c r="S165" s="147"/>
      <c r="T165" s="147"/>
      <c r="U165" s="147"/>
      <c r="V165" s="147"/>
      <c r="W165" s="147"/>
      <c r="X165" s="147"/>
      <c r="Y165" s="147"/>
      <c r="Z165" s="147"/>
      <c r="AA165" s="147"/>
      <c r="AB165" s="147"/>
      <c r="AC165" s="147"/>
    </row>
    <row r="166" ht="15.75" customHeight="1">
      <c r="A166" s="147"/>
      <c r="B166" s="147"/>
      <c r="C166" s="147"/>
      <c r="D166" s="148"/>
      <c r="E166" s="148"/>
      <c r="F166" s="147"/>
      <c r="G166" s="147"/>
      <c r="H166" s="148"/>
      <c r="I166" s="147"/>
      <c r="J166" s="147"/>
      <c r="K166" s="147"/>
      <c r="L166" s="147"/>
      <c r="M166" s="147"/>
      <c r="N166" s="147"/>
      <c r="O166" s="147"/>
      <c r="P166" s="147"/>
      <c r="Q166" s="147"/>
      <c r="R166" s="147"/>
      <c r="S166" s="147"/>
      <c r="T166" s="147"/>
      <c r="U166" s="147"/>
      <c r="V166" s="147"/>
      <c r="W166" s="147"/>
      <c r="X166" s="147"/>
      <c r="Y166" s="147"/>
      <c r="Z166" s="147"/>
      <c r="AA166" s="147"/>
      <c r="AB166" s="147"/>
      <c r="AC166" s="147"/>
    </row>
    <row r="167" ht="15.75" customHeight="1">
      <c r="A167" s="147"/>
      <c r="B167" s="147"/>
      <c r="C167" s="147"/>
      <c r="D167" s="148"/>
      <c r="E167" s="148"/>
      <c r="F167" s="147"/>
      <c r="G167" s="147"/>
      <c r="H167" s="148"/>
      <c r="I167" s="147"/>
      <c r="J167" s="147"/>
      <c r="K167" s="147"/>
      <c r="L167" s="147"/>
      <c r="M167" s="147"/>
      <c r="N167" s="147"/>
      <c r="O167" s="147"/>
      <c r="P167" s="147"/>
      <c r="Q167" s="147"/>
      <c r="R167" s="147"/>
      <c r="S167" s="147"/>
      <c r="T167" s="147"/>
      <c r="U167" s="147"/>
      <c r="V167" s="147"/>
      <c r="W167" s="147"/>
      <c r="X167" s="147"/>
      <c r="Y167" s="147"/>
      <c r="Z167" s="147"/>
      <c r="AA167" s="147"/>
      <c r="AB167" s="147"/>
      <c r="AC167" s="147"/>
    </row>
    <row r="168" ht="15.75" customHeight="1">
      <c r="A168" s="147"/>
      <c r="B168" s="147"/>
      <c r="C168" s="147"/>
      <c r="D168" s="148"/>
      <c r="E168" s="148"/>
      <c r="F168" s="147"/>
      <c r="G168" s="147"/>
      <c r="H168" s="148"/>
      <c r="I168" s="147"/>
      <c r="J168" s="147"/>
      <c r="K168" s="147"/>
      <c r="L168" s="147"/>
      <c r="M168" s="147"/>
      <c r="N168" s="147"/>
      <c r="O168" s="147"/>
      <c r="P168" s="147"/>
      <c r="Q168" s="147"/>
      <c r="R168" s="147"/>
      <c r="S168" s="147"/>
      <c r="T168" s="147"/>
      <c r="U168" s="147"/>
      <c r="V168" s="147"/>
      <c r="W168" s="147"/>
      <c r="X168" s="147"/>
      <c r="Y168" s="147"/>
      <c r="Z168" s="147"/>
      <c r="AA168" s="147"/>
      <c r="AB168" s="147"/>
      <c r="AC168" s="147"/>
    </row>
    <row r="169" ht="15.75" customHeight="1">
      <c r="A169" s="147"/>
      <c r="B169" s="147"/>
      <c r="C169" s="147"/>
      <c r="D169" s="148"/>
      <c r="E169" s="148"/>
      <c r="F169" s="147"/>
      <c r="G169" s="147"/>
      <c r="H169" s="148"/>
      <c r="I169" s="147"/>
      <c r="J169" s="147"/>
      <c r="K169" s="147"/>
      <c r="L169" s="147"/>
      <c r="M169" s="147"/>
      <c r="N169" s="147"/>
      <c r="O169" s="147"/>
      <c r="P169" s="147"/>
      <c r="Q169" s="147"/>
      <c r="R169" s="147"/>
      <c r="S169" s="147"/>
      <c r="T169" s="147"/>
      <c r="U169" s="147"/>
      <c r="V169" s="147"/>
      <c r="W169" s="147"/>
      <c r="X169" s="147"/>
      <c r="Y169" s="147"/>
      <c r="Z169" s="147"/>
      <c r="AA169" s="147"/>
      <c r="AB169" s="147"/>
      <c r="AC169" s="147"/>
    </row>
    <row r="170" ht="15.75" customHeight="1">
      <c r="A170" s="147"/>
      <c r="B170" s="147"/>
      <c r="C170" s="147"/>
      <c r="D170" s="148"/>
      <c r="E170" s="148"/>
      <c r="F170" s="147"/>
      <c r="G170" s="147"/>
      <c r="H170" s="148"/>
      <c r="I170" s="147"/>
      <c r="J170" s="147"/>
      <c r="K170" s="147"/>
      <c r="L170" s="147"/>
      <c r="M170" s="147"/>
      <c r="N170" s="147"/>
      <c r="O170" s="147"/>
      <c r="P170" s="147"/>
      <c r="Q170" s="147"/>
      <c r="R170" s="147"/>
      <c r="S170" s="147"/>
      <c r="T170" s="147"/>
      <c r="U170" s="147"/>
      <c r="V170" s="147"/>
      <c r="W170" s="147"/>
      <c r="X170" s="147"/>
      <c r="Y170" s="147"/>
      <c r="Z170" s="147"/>
      <c r="AA170" s="147"/>
      <c r="AB170" s="147"/>
      <c r="AC170" s="147"/>
    </row>
    <row r="171" ht="15.75" customHeight="1">
      <c r="A171" s="147"/>
      <c r="B171" s="147"/>
      <c r="C171" s="147"/>
      <c r="D171" s="148"/>
      <c r="E171" s="148"/>
      <c r="F171" s="147"/>
      <c r="G171" s="147"/>
      <c r="H171" s="148"/>
      <c r="I171" s="147"/>
      <c r="J171" s="147"/>
      <c r="K171" s="147"/>
      <c r="L171" s="147"/>
      <c r="M171" s="147"/>
      <c r="N171" s="147"/>
      <c r="O171" s="147"/>
      <c r="P171" s="147"/>
      <c r="Q171" s="147"/>
      <c r="R171" s="147"/>
      <c r="S171" s="147"/>
      <c r="T171" s="147"/>
      <c r="U171" s="147"/>
      <c r="V171" s="147"/>
      <c r="W171" s="147"/>
      <c r="X171" s="147"/>
      <c r="Y171" s="147"/>
      <c r="Z171" s="147"/>
      <c r="AA171" s="147"/>
      <c r="AB171" s="147"/>
      <c r="AC171" s="147"/>
    </row>
    <row r="172" ht="15.75" customHeight="1">
      <c r="A172" s="147"/>
      <c r="B172" s="147"/>
      <c r="C172" s="147"/>
      <c r="D172" s="148"/>
      <c r="E172" s="148"/>
      <c r="F172" s="147"/>
      <c r="G172" s="147"/>
      <c r="H172" s="148"/>
      <c r="I172" s="147"/>
      <c r="J172" s="147"/>
      <c r="K172" s="147"/>
      <c r="L172" s="147"/>
      <c r="M172" s="147"/>
      <c r="N172" s="147"/>
      <c r="O172" s="147"/>
      <c r="P172" s="147"/>
      <c r="Q172" s="147"/>
      <c r="R172" s="147"/>
      <c r="S172" s="147"/>
      <c r="T172" s="147"/>
      <c r="U172" s="147"/>
      <c r="V172" s="147"/>
      <c r="W172" s="147"/>
      <c r="X172" s="147"/>
      <c r="Y172" s="147"/>
      <c r="Z172" s="147"/>
      <c r="AA172" s="147"/>
      <c r="AB172" s="147"/>
      <c r="AC172" s="147"/>
    </row>
    <row r="173" ht="15.75" customHeight="1">
      <c r="A173" s="147"/>
      <c r="B173" s="147"/>
      <c r="C173" s="147"/>
      <c r="D173" s="148"/>
      <c r="E173" s="148"/>
      <c r="F173" s="147"/>
      <c r="G173" s="147"/>
      <c r="H173" s="148"/>
      <c r="I173" s="147"/>
      <c r="J173" s="147"/>
      <c r="K173" s="147"/>
      <c r="L173" s="147"/>
      <c r="M173" s="147"/>
      <c r="N173" s="147"/>
      <c r="O173" s="147"/>
      <c r="P173" s="147"/>
      <c r="Q173" s="147"/>
      <c r="R173" s="147"/>
      <c r="S173" s="147"/>
      <c r="T173" s="147"/>
      <c r="U173" s="147"/>
      <c r="V173" s="147"/>
      <c r="W173" s="147"/>
      <c r="X173" s="147"/>
      <c r="Y173" s="147"/>
      <c r="Z173" s="147"/>
      <c r="AA173" s="147"/>
      <c r="AB173" s="147"/>
      <c r="AC173" s="147"/>
    </row>
    <row r="174" ht="15.75" customHeight="1">
      <c r="A174" s="147"/>
      <c r="B174" s="147"/>
      <c r="C174" s="147"/>
      <c r="D174" s="148"/>
      <c r="E174" s="148"/>
      <c r="F174" s="147"/>
      <c r="G174" s="147"/>
      <c r="H174" s="148"/>
      <c r="I174" s="147"/>
      <c r="J174" s="147"/>
      <c r="K174" s="147"/>
      <c r="L174" s="147"/>
      <c r="M174" s="147"/>
      <c r="N174" s="147"/>
      <c r="O174" s="147"/>
      <c r="P174" s="147"/>
      <c r="Q174" s="147"/>
      <c r="R174" s="147"/>
      <c r="S174" s="147"/>
      <c r="T174" s="147"/>
      <c r="U174" s="147"/>
      <c r="V174" s="147"/>
      <c r="W174" s="147"/>
      <c r="X174" s="147"/>
      <c r="Y174" s="147"/>
      <c r="Z174" s="147"/>
      <c r="AA174" s="147"/>
      <c r="AB174" s="147"/>
      <c r="AC174" s="147"/>
    </row>
    <row r="175" ht="15.75" customHeight="1">
      <c r="A175" s="147"/>
      <c r="B175" s="147"/>
      <c r="C175" s="147"/>
      <c r="D175" s="148"/>
      <c r="E175" s="148"/>
      <c r="F175" s="147"/>
      <c r="G175" s="147"/>
      <c r="H175" s="148"/>
      <c r="I175" s="147"/>
      <c r="J175" s="147"/>
      <c r="K175" s="147"/>
      <c r="L175" s="147"/>
      <c r="M175" s="147"/>
      <c r="N175" s="147"/>
      <c r="O175" s="147"/>
      <c r="P175" s="147"/>
      <c r="Q175" s="147"/>
      <c r="R175" s="147"/>
      <c r="S175" s="147"/>
      <c r="T175" s="147"/>
      <c r="U175" s="147"/>
      <c r="V175" s="147"/>
      <c r="W175" s="147"/>
      <c r="X175" s="147"/>
      <c r="Y175" s="147"/>
      <c r="Z175" s="147"/>
      <c r="AA175" s="147"/>
      <c r="AB175" s="147"/>
      <c r="AC175" s="147"/>
    </row>
    <row r="176" ht="15.75" customHeight="1">
      <c r="A176" s="147"/>
      <c r="B176" s="147"/>
      <c r="C176" s="147"/>
      <c r="D176" s="148"/>
      <c r="E176" s="148"/>
      <c r="F176" s="147"/>
      <c r="G176" s="147"/>
      <c r="H176" s="148"/>
      <c r="I176" s="147"/>
      <c r="J176" s="147"/>
      <c r="K176" s="147"/>
      <c r="L176" s="147"/>
      <c r="M176" s="147"/>
      <c r="N176" s="147"/>
      <c r="O176" s="147"/>
      <c r="P176" s="147"/>
      <c r="Q176" s="147"/>
      <c r="R176" s="147"/>
      <c r="S176" s="147"/>
      <c r="T176" s="147"/>
      <c r="U176" s="147"/>
      <c r="V176" s="147"/>
      <c r="W176" s="147"/>
      <c r="X176" s="147"/>
      <c r="Y176" s="147"/>
      <c r="Z176" s="147"/>
      <c r="AA176" s="147"/>
      <c r="AB176" s="147"/>
      <c r="AC176" s="147"/>
    </row>
    <row r="177" ht="15.75" customHeight="1">
      <c r="A177" s="147"/>
      <c r="B177" s="147"/>
      <c r="C177" s="147"/>
      <c r="D177" s="148"/>
      <c r="E177" s="148"/>
      <c r="F177" s="147"/>
      <c r="G177" s="147"/>
      <c r="H177" s="148"/>
      <c r="I177" s="147"/>
      <c r="J177" s="147"/>
      <c r="K177" s="147"/>
      <c r="L177" s="147"/>
      <c r="M177" s="147"/>
      <c r="N177" s="147"/>
      <c r="O177" s="147"/>
      <c r="P177" s="147"/>
      <c r="Q177" s="147"/>
      <c r="R177" s="147"/>
      <c r="S177" s="147"/>
      <c r="T177" s="147"/>
      <c r="U177" s="147"/>
      <c r="V177" s="147"/>
      <c r="W177" s="147"/>
      <c r="X177" s="147"/>
      <c r="Y177" s="147"/>
      <c r="Z177" s="147"/>
      <c r="AA177" s="147"/>
      <c r="AB177" s="147"/>
      <c r="AC177" s="147"/>
    </row>
    <row r="178" ht="15.75" customHeight="1">
      <c r="A178" s="147"/>
      <c r="B178" s="147"/>
      <c r="C178" s="147"/>
      <c r="D178" s="148"/>
      <c r="E178" s="148"/>
      <c r="F178" s="147"/>
      <c r="G178" s="147"/>
      <c r="H178" s="148"/>
      <c r="I178" s="147"/>
      <c r="J178" s="147"/>
      <c r="K178" s="147"/>
      <c r="L178" s="147"/>
      <c r="M178" s="147"/>
      <c r="N178" s="147"/>
      <c r="O178" s="147"/>
      <c r="P178" s="147"/>
      <c r="Q178" s="147"/>
      <c r="R178" s="147"/>
      <c r="S178" s="147"/>
      <c r="T178" s="147"/>
      <c r="U178" s="147"/>
      <c r="V178" s="147"/>
      <c r="W178" s="147"/>
      <c r="X178" s="147"/>
      <c r="Y178" s="147"/>
      <c r="Z178" s="147"/>
      <c r="AA178" s="147"/>
      <c r="AB178" s="147"/>
      <c r="AC178" s="147"/>
    </row>
    <row r="179" ht="15.75" customHeight="1">
      <c r="A179" s="147"/>
      <c r="B179" s="147"/>
      <c r="C179" s="147"/>
      <c r="D179" s="148"/>
      <c r="E179" s="148"/>
      <c r="F179" s="147"/>
      <c r="G179" s="147"/>
      <c r="H179" s="148"/>
      <c r="I179" s="147"/>
      <c r="J179" s="147"/>
      <c r="K179" s="147"/>
      <c r="L179" s="147"/>
      <c r="M179" s="147"/>
      <c r="N179" s="147"/>
      <c r="O179" s="147"/>
      <c r="P179" s="147"/>
      <c r="Q179" s="147"/>
      <c r="R179" s="147"/>
      <c r="S179" s="147"/>
      <c r="T179" s="147"/>
      <c r="U179" s="147"/>
      <c r="V179" s="147"/>
      <c r="W179" s="147"/>
      <c r="X179" s="147"/>
      <c r="Y179" s="147"/>
      <c r="Z179" s="147"/>
      <c r="AA179" s="147"/>
      <c r="AB179" s="147"/>
      <c r="AC179" s="147"/>
    </row>
    <row r="180" ht="15.75" customHeight="1">
      <c r="A180" s="147"/>
      <c r="B180" s="147"/>
      <c r="C180" s="147"/>
      <c r="D180" s="148"/>
      <c r="E180" s="148"/>
      <c r="F180" s="147"/>
      <c r="G180" s="147"/>
      <c r="H180" s="148"/>
      <c r="I180" s="147"/>
      <c r="J180" s="147"/>
      <c r="K180" s="147"/>
      <c r="L180" s="147"/>
      <c r="M180" s="147"/>
      <c r="N180" s="147"/>
      <c r="O180" s="147"/>
      <c r="P180" s="147"/>
      <c r="Q180" s="147"/>
      <c r="R180" s="147"/>
      <c r="S180" s="147"/>
      <c r="T180" s="147"/>
      <c r="U180" s="147"/>
      <c r="V180" s="147"/>
      <c r="W180" s="147"/>
      <c r="X180" s="147"/>
      <c r="Y180" s="147"/>
      <c r="Z180" s="147"/>
      <c r="AA180" s="147"/>
      <c r="AB180" s="147"/>
      <c r="AC180" s="147"/>
    </row>
    <row r="181" ht="15.75" customHeight="1">
      <c r="A181" s="147"/>
      <c r="B181" s="147"/>
      <c r="C181" s="147"/>
      <c r="D181" s="148"/>
      <c r="E181" s="148"/>
      <c r="F181" s="147"/>
      <c r="G181" s="147"/>
      <c r="H181" s="148"/>
      <c r="I181" s="147"/>
      <c r="J181" s="147"/>
      <c r="K181" s="147"/>
      <c r="L181" s="147"/>
      <c r="M181" s="147"/>
      <c r="N181" s="147"/>
      <c r="O181" s="147"/>
      <c r="P181" s="147"/>
      <c r="Q181" s="147"/>
      <c r="R181" s="147"/>
      <c r="S181" s="147"/>
      <c r="T181" s="147"/>
      <c r="U181" s="147"/>
      <c r="V181" s="147"/>
      <c r="W181" s="147"/>
      <c r="X181" s="147"/>
      <c r="Y181" s="147"/>
      <c r="Z181" s="147"/>
      <c r="AA181" s="147"/>
      <c r="AB181" s="147"/>
      <c r="AC181" s="147"/>
    </row>
    <row r="182" ht="15.75" customHeight="1">
      <c r="A182" s="147"/>
      <c r="B182" s="147"/>
      <c r="C182" s="147"/>
      <c r="D182" s="148"/>
      <c r="E182" s="148"/>
      <c r="F182" s="147"/>
      <c r="G182" s="147"/>
      <c r="H182" s="148"/>
      <c r="I182" s="147"/>
      <c r="J182" s="147"/>
      <c r="K182" s="147"/>
      <c r="L182" s="147"/>
      <c r="M182" s="147"/>
      <c r="N182" s="147"/>
      <c r="O182" s="147"/>
      <c r="P182" s="147"/>
      <c r="Q182" s="147"/>
      <c r="R182" s="147"/>
      <c r="S182" s="147"/>
      <c r="T182" s="147"/>
      <c r="U182" s="147"/>
      <c r="V182" s="147"/>
      <c r="W182" s="147"/>
      <c r="X182" s="147"/>
      <c r="Y182" s="147"/>
      <c r="Z182" s="147"/>
      <c r="AA182" s="147"/>
      <c r="AB182" s="147"/>
      <c r="AC182" s="147"/>
    </row>
    <row r="183" ht="15.75" customHeight="1">
      <c r="A183" s="147"/>
      <c r="B183" s="147"/>
      <c r="C183" s="147"/>
      <c r="D183" s="148"/>
      <c r="E183" s="148"/>
      <c r="F183" s="147"/>
      <c r="G183" s="147"/>
      <c r="H183" s="148"/>
      <c r="I183" s="147"/>
      <c r="J183" s="147"/>
      <c r="K183" s="147"/>
      <c r="L183" s="147"/>
      <c r="M183" s="147"/>
      <c r="N183" s="147"/>
      <c r="O183" s="147"/>
      <c r="P183" s="147"/>
      <c r="Q183" s="147"/>
      <c r="R183" s="147"/>
      <c r="S183" s="147"/>
      <c r="T183" s="147"/>
      <c r="U183" s="147"/>
      <c r="V183" s="147"/>
      <c r="W183" s="147"/>
      <c r="X183" s="147"/>
      <c r="Y183" s="147"/>
      <c r="Z183" s="147"/>
      <c r="AA183" s="147"/>
      <c r="AB183" s="147"/>
      <c r="AC183" s="147"/>
    </row>
    <row r="184" ht="15.75" customHeight="1">
      <c r="A184" s="147"/>
      <c r="B184" s="147"/>
      <c r="C184" s="147"/>
      <c r="D184" s="148"/>
      <c r="E184" s="148"/>
      <c r="F184" s="147"/>
      <c r="G184" s="147"/>
      <c r="H184" s="148"/>
      <c r="I184" s="147"/>
      <c r="J184" s="147"/>
      <c r="K184" s="147"/>
      <c r="L184" s="147"/>
      <c r="M184" s="147"/>
      <c r="N184" s="147"/>
      <c r="O184" s="147"/>
      <c r="P184" s="147"/>
      <c r="Q184" s="147"/>
      <c r="R184" s="147"/>
      <c r="S184" s="147"/>
      <c r="T184" s="147"/>
      <c r="U184" s="147"/>
      <c r="V184" s="147"/>
      <c r="W184" s="147"/>
      <c r="X184" s="147"/>
      <c r="Y184" s="147"/>
      <c r="Z184" s="147"/>
      <c r="AA184" s="147"/>
      <c r="AB184" s="147"/>
      <c r="AC184" s="147"/>
    </row>
    <row r="185" ht="15.75" customHeight="1">
      <c r="A185" s="147"/>
      <c r="B185" s="147"/>
      <c r="C185" s="147"/>
      <c r="D185" s="148"/>
      <c r="E185" s="148"/>
      <c r="F185" s="147"/>
      <c r="G185" s="147"/>
      <c r="H185" s="148"/>
      <c r="I185" s="147"/>
      <c r="J185" s="147"/>
      <c r="K185" s="147"/>
      <c r="L185" s="147"/>
      <c r="M185" s="147"/>
      <c r="N185" s="147"/>
      <c r="O185" s="147"/>
      <c r="P185" s="147"/>
      <c r="Q185" s="147"/>
      <c r="R185" s="147"/>
      <c r="S185" s="147"/>
      <c r="T185" s="147"/>
      <c r="U185" s="147"/>
      <c r="V185" s="147"/>
      <c r="W185" s="147"/>
      <c r="X185" s="147"/>
      <c r="Y185" s="147"/>
      <c r="Z185" s="147"/>
      <c r="AA185" s="147"/>
      <c r="AB185" s="147"/>
      <c r="AC185" s="147"/>
    </row>
    <row r="186" ht="15.75" customHeight="1">
      <c r="A186" s="147"/>
      <c r="B186" s="147"/>
      <c r="C186" s="147"/>
      <c r="D186" s="148"/>
      <c r="E186" s="148"/>
      <c r="F186" s="147"/>
      <c r="G186" s="147"/>
      <c r="H186" s="148"/>
      <c r="I186" s="147"/>
      <c r="J186" s="147"/>
      <c r="K186" s="147"/>
      <c r="L186" s="147"/>
      <c r="M186" s="147"/>
      <c r="N186" s="147"/>
      <c r="O186" s="147"/>
      <c r="P186" s="147"/>
      <c r="Q186" s="147"/>
      <c r="R186" s="147"/>
      <c r="S186" s="147"/>
      <c r="T186" s="147"/>
      <c r="U186" s="147"/>
      <c r="V186" s="147"/>
      <c r="W186" s="147"/>
      <c r="X186" s="147"/>
      <c r="Y186" s="147"/>
      <c r="Z186" s="147"/>
      <c r="AA186" s="147"/>
      <c r="AB186" s="147"/>
      <c r="AC186" s="147"/>
    </row>
    <row r="187" ht="15.75" customHeight="1">
      <c r="A187" s="147"/>
      <c r="B187" s="147"/>
      <c r="C187" s="147"/>
      <c r="D187" s="148"/>
      <c r="E187" s="148"/>
      <c r="F187" s="147"/>
      <c r="G187" s="147"/>
      <c r="H187" s="148"/>
      <c r="I187" s="147"/>
      <c r="J187" s="147"/>
      <c r="K187" s="147"/>
      <c r="L187" s="147"/>
      <c r="M187" s="147"/>
      <c r="N187" s="147"/>
      <c r="O187" s="147"/>
      <c r="P187" s="147"/>
      <c r="Q187" s="147"/>
      <c r="R187" s="147"/>
      <c r="S187" s="147"/>
      <c r="T187" s="147"/>
      <c r="U187" s="147"/>
      <c r="V187" s="147"/>
      <c r="W187" s="147"/>
      <c r="X187" s="147"/>
      <c r="Y187" s="147"/>
      <c r="Z187" s="147"/>
      <c r="AA187" s="147"/>
      <c r="AB187" s="147"/>
      <c r="AC187" s="147"/>
    </row>
    <row r="188" ht="15.75" customHeight="1">
      <c r="A188" s="147"/>
      <c r="B188" s="147"/>
      <c r="C188" s="147"/>
      <c r="D188" s="148"/>
      <c r="E188" s="148"/>
      <c r="F188" s="147"/>
      <c r="G188" s="147"/>
      <c r="H188" s="148"/>
      <c r="I188" s="147"/>
      <c r="J188" s="147"/>
      <c r="K188" s="147"/>
      <c r="L188" s="147"/>
      <c r="M188" s="147"/>
      <c r="N188" s="147"/>
      <c r="O188" s="147"/>
      <c r="P188" s="147"/>
      <c r="Q188" s="147"/>
      <c r="R188" s="147"/>
      <c r="S188" s="147"/>
      <c r="T188" s="147"/>
      <c r="U188" s="147"/>
      <c r="V188" s="147"/>
      <c r="W188" s="147"/>
      <c r="X188" s="147"/>
      <c r="Y188" s="147"/>
      <c r="Z188" s="147"/>
      <c r="AA188" s="147"/>
      <c r="AB188" s="147"/>
      <c r="AC188" s="147"/>
    </row>
    <row r="189" ht="15.75" customHeight="1">
      <c r="A189" s="147"/>
      <c r="B189" s="147"/>
      <c r="C189" s="147"/>
      <c r="D189" s="148"/>
      <c r="E189" s="148"/>
      <c r="F189" s="147"/>
      <c r="G189" s="147"/>
      <c r="H189" s="148"/>
      <c r="I189" s="147"/>
      <c r="J189" s="147"/>
      <c r="K189" s="147"/>
      <c r="L189" s="147"/>
      <c r="M189" s="147"/>
      <c r="N189" s="147"/>
      <c r="O189" s="147"/>
      <c r="P189" s="147"/>
      <c r="Q189" s="147"/>
      <c r="R189" s="147"/>
      <c r="S189" s="147"/>
      <c r="T189" s="147"/>
      <c r="U189" s="147"/>
      <c r="V189" s="147"/>
      <c r="W189" s="147"/>
      <c r="X189" s="147"/>
      <c r="Y189" s="147"/>
      <c r="Z189" s="147"/>
      <c r="AA189" s="147"/>
      <c r="AB189" s="147"/>
      <c r="AC189" s="147"/>
    </row>
    <row r="190" ht="15.75" customHeight="1">
      <c r="A190" s="147"/>
      <c r="B190" s="147"/>
      <c r="C190" s="147"/>
      <c r="D190" s="148"/>
      <c r="E190" s="148"/>
      <c r="F190" s="147"/>
      <c r="G190" s="147"/>
      <c r="H190" s="148"/>
      <c r="I190" s="147"/>
      <c r="J190" s="147"/>
      <c r="K190" s="147"/>
      <c r="L190" s="147"/>
      <c r="M190" s="147"/>
      <c r="N190" s="147"/>
      <c r="O190" s="147"/>
      <c r="P190" s="147"/>
      <c r="Q190" s="147"/>
      <c r="R190" s="147"/>
      <c r="S190" s="147"/>
      <c r="T190" s="147"/>
      <c r="U190" s="147"/>
      <c r="V190" s="147"/>
      <c r="W190" s="147"/>
      <c r="X190" s="147"/>
      <c r="Y190" s="147"/>
      <c r="Z190" s="147"/>
      <c r="AA190" s="147"/>
      <c r="AB190" s="147"/>
      <c r="AC190" s="147"/>
    </row>
    <row r="191" ht="15.75" customHeight="1">
      <c r="A191" s="147"/>
      <c r="B191" s="147"/>
      <c r="C191" s="147"/>
      <c r="D191" s="148"/>
      <c r="E191" s="148"/>
      <c r="F191" s="147"/>
      <c r="G191" s="147"/>
      <c r="H191" s="148"/>
      <c r="I191" s="147"/>
      <c r="J191" s="147"/>
      <c r="K191" s="147"/>
      <c r="L191" s="147"/>
      <c r="M191" s="147"/>
      <c r="N191" s="147"/>
      <c r="O191" s="147"/>
      <c r="P191" s="147"/>
      <c r="Q191" s="147"/>
      <c r="R191" s="147"/>
      <c r="S191" s="147"/>
      <c r="T191" s="147"/>
      <c r="U191" s="147"/>
      <c r="V191" s="147"/>
      <c r="W191" s="147"/>
      <c r="X191" s="147"/>
      <c r="Y191" s="147"/>
      <c r="Z191" s="147"/>
      <c r="AA191" s="147"/>
      <c r="AB191" s="147"/>
      <c r="AC191" s="147"/>
    </row>
    <row r="192" ht="15.75" customHeight="1">
      <c r="A192" s="147"/>
      <c r="B192" s="147"/>
      <c r="C192" s="147"/>
      <c r="D192" s="148"/>
      <c r="E192" s="148"/>
      <c r="F192" s="147"/>
      <c r="G192" s="147"/>
      <c r="H192" s="148"/>
      <c r="I192" s="147"/>
      <c r="J192" s="147"/>
      <c r="K192" s="147"/>
      <c r="L192" s="147"/>
      <c r="M192" s="147"/>
      <c r="N192" s="147"/>
      <c r="O192" s="147"/>
      <c r="P192" s="147"/>
      <c r="Q192" s="147"/>
      <c r="R192" s="147"/>
      <c r="S192" s="147"/>
      <c r="T192" s="147"/>
      <c r="U192" s="147"/>
      <c r="V192" s="147"/>
      <c r="W192" s="147"/>
      <c r="X192" s="147"/>
      <c r="Y192" s="147"/>
      <c r="Z192" s="147"/>
      <c r="AA192" s="147"/>
      <c r="AB192" s="147"/>
      <c r="AC192" s="147"/>
    </row>
    <row r="193" ht="15.75" customHeight="1">
      <c r="A193" s="147"/>
      <c r="B193" s="147"/>
      <c r="C193" s="147"/>
      <c r="D193" s="148"/>
      <c r="E193" s="148"/>
      <c r="F193" s="147"/>
      <c r="G193" s="147"/>
      <c r="H193" s="148"/>
      <c r="I193" s="147"/>
      <c r="J193" s="147"/>
      <c r="K193" s="147"/>
      <c r="L193" s="147"/>
      <c r="M193" s="147"/>
      <c r="N193" s="147"/>
      <c r="O193" s="147"/>
      <c r="P193" s="147"/>
      <c r="Q193" s="147"/>
      <c r="R193" s="147"/>
      <c r="S193" s="147"/>
      <c r="T193" s="147"/>
      <c r="U193" s="147"/>
      <c r="V193" s="147"/>
      <c r="W193" s="147"/>
      <c r="X193" s="147"/>
      <c r="Y193" s="147"/>
      <c r="Z193" s="147"/>
      <c r="AA193" s="147"/>
      <c r="AB193" s="147"/>
      <c r="AC193" s="147"/>
    </row>
    <row r="194" ht="15.75" customHeight="1">
      <c r="A194" s="147"/>
      <c r="B194" s="147"/>
      <c r="C194" s="147"/>
      <c r="D194" s="148"/>
      <c r="E194" s="148"/>
      <c r="F194" s="147"/>
      <c r="G194" s="147"/>
      <c r="H194" s="148"/>
      <c r="I194" s="147"/>
      <c r="J194" s="147"/>
      <c r="K194" s="147"/>
      <c r="L194" s="147"/>
      <c r="M194" s="147"/>
      <c r="N194" s="147"/>
      <c r="O194" s="147"/>
      <c r="P194" s="147"/>
      <c r="Q194" s="147"/>
      <c r="R194" s="147"/>
      <c r="S194" s="147"/>
      <c r="T194" s="147"/>
      <c r="U194" s="147"/>
      <c r="V194" s="147"/>
      <c r="W194" s="147"/>
      <c r="X194" s="147"/>
      <c r="Y194" s="147"/>
      <c r="Z194" s="147"/>
      <c r="AA194" s="147"/>
      <c r="AB194" s="147"/>
      <c r="AC194" s="147"/>
    </row>
    <row r="195" ht="15.75" customHeight="1">
      <c r="A195" s="147"/>
      <c r="B195" s="147"/>
      <c r="C195" s="147"/>
      <c r="D195" s="148"/>
      <c r="E195" s="148"/>
      <c r="F195" s="147"/>
      <c r="G195" s="147"/>
      <c r="H195" s="148"/>
      <c r="I195" s="147"/>
      <c r="J195" s="147"/>
      <c r="K195" s="147"/>
      <c r="L195" s="147"/>
      <c r="M195" s="147"/>
      <c r="N195" s="147"/>
      <c r="O195" s="147"/>
      <c r="P195" s="147"/>
      <c r="Q195" s="147"/>
      <c r="R195" s="147"/>
      <c r="S195" s="147"/>
      <c r="T195" s="147"/>
      <c r="U195" s="147"/>
      <c r="V195" s="147"/>
      <c r="W195" s="147"/>
      <c r="X195" s="147"/>
      <c r="Y195" s="147"/>
      <c r="Z195" s="147"/>
      <c r="AA195" s="147"/>
      <c r="AB195" s="147"/>
      <c r="AC195" s="147"/>
    </row>
    <row r="196" ht="15.75" customHeight="1">
      <c r="A196" s="147"/>
      <c r="B196" s="147"/>
      <c r="C196" s="147"/>
      <c r="D196" s="148"/>
      <c r="E196" s="148"/>
      <c r="F196" s="147"/>
      <c r="G196" s="147"/>
      <c r="H196" s="148"/>
      <c r="I196" s="147"/>
      <c r="J196" s="147"/>
      <c r="K196" s="147"/>
      <c r="L196" s="147"/>
      <c r="M196" s="147"/>
      <c r="N196" s="147"/>
      <c r="O196" s="147"/>
      <c r="P196" s="147"/>
      <c r="Q196" s="147"/>
      <c r="R196" s="147"/>
      <c r="S196" s="147"/>
      <c r="T196" s="147"/>
      <c r="U196" s="147"/>
      <c r="V196" s="147"/>
      <c r="W196" s="147"/>
      <c r="X196" s="147"/>
      <c r="Y196" s="147"/>
      <c r="Z196" s="147"/>
      <c r="AA196" s="147"/>
      <c r="AB196" s="147"/>
      <c r="AC196" s="147"/>
    </row>
    <row r="197" ht="15.75" customHeight="1">
      <c r="A197" s="147"/>
      <c r="B197" s="147"/>
      <c r="C197" s="147"/>
      <c r="D197" s="148"/>
      <c r="E197" s="148"/>
      <c r="F197" s="147"/>
      <c r="G197" s="147"/>
      <c r="H197" s="148"/>
      <c r="I197" s="147"/>
      <c r="J197" s="147"/>
      <c r="K197" s="147"/>
      <c r="L197" s="147"/>
      <c r="M197" s="147"/>
      <c r="N197" s="147"/>
      <c r="O197" s="147"/>
      <c r="P197" s="147"/>
      <c r="Q197" s="147"/>
      <c r="R197" s="147"/>
      <c r="S197" s="147"/>
      <c r="T197" s="147"/>
      <c r="U197" s="147"/>
      <c r="V197" s="147"/>
      <c r="W197" s="147"/>
      <c r="X197" s="147"/>
      <c r="Y197" s="147"/>
      <c r="Z197" s="147"/>
      <c r="AA197" s="147"/>
      <c r="AB197" s="147"/>
      <c r="AC197" s="147"/>
    </row>
    <row r="198" ht="15.75" customHeight="1">
      <c r="A198" s="147"/>
      <c r="B198" s="147"/>
      <c r="C198" s="147"/>
      <c r="D198" s="148"/>
      <c r="E198" s="148"/>
      <c r="F198" s="147"/>
      <c r="G198" s="147"/>
      <c r="H198" s="148"/>
      <c r="I198" s="147"/>
      <c r="J198" s="147"/>
      <c r="K198" s="147"/>
      <c r="L198" s="147"/>
      <c r="M198" s="147"/>
      <c r="N198" s="147"/>
      <c r="O198" s="147"/>
      <c r="P198" s="147"/>
      <c r="Q198" s="147"/>
      <c r="R198" s="147"/>
      <c r="S198" s="147"/>
      <c r="T198" s="147"/>
      <c r="U198" s="147"/>
      <c r="V198" s="147"/>
      <c r="W198" s="147"/>
      <c r="X198" s="147"/>
      <c r="Y198" s="147"/>
      <c r="Z198" s="147"/>
      <c r="AA198" s="147"/>
      <c r="AB198" s="147"/>
      <c r="AC198" s="147"/>
    </row>
    <row r="199" ht="15.75" customHeight="1">
      <c r="A199" s="147"/>
      <c r="B199" s="147"/>
      <c r="C199" s="147"/>
      <c r="D199" s="148"/>
      <c r="E199" s="148"/>
      <c r="F199" s="147"/>
      <c r="G199" s="147"/>
      <c r="H199" s="148"/>
      <c r="I199" s="147"/>
      <c r="J199" s="147"/>
      <c r="K199" s="147"/>
      <c r="L199" s="147"/>
      <c r="M199" s="147"/>
      <c r="N199" s="147"/>
      <c r="O199" s="147"/>
      <c r="P199" s="147"/>
      <c r="Q199" s="147"/>
      <c r="R199" s="147"/>
      <c r="S199" s="147"/>
      <c r="T199" s="147"/>
      <c r="U199" s="147"/>
      <c r="V199" s="147"/>
      <c r="W199" s="147"/>
      <c r="X199" s="147"/>
      <c r="Y199" s="147"/>
      <c r="Z199" s="147"/>
      <c r="AA199" s="147"/>
      <c r="AB199" s="147"/>
      <c r="AC199" s="147"/>
    </row>
    <row r="200" ht="15.75" customHeight="1">
      <c r="A200" s="147"/>
      <c r="B200" s="147"/>
      <c r="C200" s="147"/>
      <c r="D200" s="148"/>
      <c r="E200" s="148"/>
      <c r="F200" s="147"/>
      <c r="G200" s="147"/>
      <c r="H200" s="148"/>
      <c r="I200" s="147"/>
      <c r="J200" s="147"/>
      <c r="K200" s="147"/>
      <c r="L200" s="147"/>
      <c r="M200" s="147"/>
      <c r="N200" s="147"/>
      <c r="O200" s="147"/>
      <c r="P200" s="147"/>
      <c r="Q200" s="147"/>
      <c r="R200" s="147"/>
      <c r="S200" s="147"/>
      <c r="T200" s="147"/>
      <c r="U200" s="147"/>
      <c r="V200" s="147"/>
      <c r="W200" s="147"/>
      <c r="X200" s="147"/>
      <c r="Y200" s="147"/>
      <c r="Z200" s="147"/>
      <c r="AA200" s="147"/>
      <c r="AB200" s="147"/>
      <c r="AC200" s="147"/>
    </row>
    <row r="201" ht="15.75" customHeight="1">
      <c r="A201" s="147"/>
      <c r="B201" s="147"/>
      <c r="C201" s="147"/>
      <c r="D201" s="148"/>
      <c r="E201" s="148"/>
      <c r="F201" s="147"/>
      <c r="G201" s="147"/>
      <c r="H201" s="148"/>
      <c r="I201" s="147"/>
      <c r="J201" s="147"/>
      <c r="K201" s="147"/>
      <c r="L201" s="147"/>
      <c r="M201" s="147"/>
      <c r="N201" s="147"/>
      <c r="O201" s="147"/>
      <c r="P201" s="147"/>
      <c r="Q201" s="147"/>
      <c r="R201" s="147"/>
      <c r="S201" s="147"/>
      <c r="T201" s="147"/>
      <c r="U201" s="147"/>
      <c r="V201" s="147"/>
      <c r="W201" s="147"/>
      <c r="X201" s="147"/>
      <c r="Y201" s="147"/>
      <c r="Z201" s="147"/>
      <c r="AA201" s="147"/>
      <c r="AB201" s="147"/>
      <c r="AC201" s="147"/>
    </row>
    <row r="202" ht="15.75" customHeight="1">
      <c r="A202" s="147"/>
      <c r="B202" s="147"/>
      <c r="C202" s="147"/>
      <c r="D202" s="148"/>
      <c r="E202" s="148"/>
      <c r="F202" s="147"/>
      <c r="G202" s="147"/>
      <c r="H202" s="148"/>
      <c r="I202" s="147"/>
      <c r="J202" s="147"/>
      <c r="K202" s="147"/>
      <c r="L202" s="147"/>
      <c r="M202" s="147"/>
      <c r="N202" s="147"/>
      <c r="O202" s="147"/>
      <c r="P202" s="147"/>
      <c r="Q202" s="147"/>
      <c r="R202" s="147"/>
      <c r="S202" s="147"/>
      <c r="T202" s="147"/>
      <c r="U202" s="147"/>
      <c r="V202" s="147"/>
      <c r="W202" s="147"/>
      <c r="X202" s="147"/>
      <c r="Y202" s="147"/>
      <c r="Z202" s="147"/>
      <c r="AA202" s="147"/>
      <c r="AB202" s="147"/>
      <c r="AC202" s="147"/>
    </row>
    <row r="203" ht="15.75" customHeight="1">
      <c r="A203" s="147"/>
      <c r="B203" s="147"/>
      <c r="C203" s="147"/>
      <c r="D203" s="148"/>
      <c r="E203" s="148"/>
      <c r="F203" s="147"/>
      <c r="G203" s="147"/>
      <c r="H203" s="148"/>
      <c r="I203" s="147"/>
      <c r="J203" s="147"/>
      <c r="K203" s="147"/>
      <c r="L203" s="147"/>
      <c r="M203" s="147"/>
      <c r="N203" s="147"/>
      <c r="O203" s="147"/>
      <c r="P203" s="147"/>
      <c r="Q203" s="147"/>
      <c r="R203" s="147"/>
      <c r="S203" s="147"/>
      <c r="T203" s="147"/>
      <c r="U203" s="147"/>
      <c r="V203" s="147"/>
      <c r="W203" s="147"/>
      <c r="X203" s="147"/>
      <c r="Y203" s="147"/>
      <c r="Z203" s="147"/>
      <c r="AA203" s="147"/>
      <c r="AB203" s="147"/>
      <c r="AC203" s="147"/>
    </row>
    <row r="204" ht="15.75" customHeight="1">
      <c r="A204" s="147"/>
      <c r="B204" s="147"/>
      <c r="C204" s="147"/>
      <c r="D204" s="148"/>
      <c r="E204" s="148"/>
      <c r="F204" s="147"/>
      <c r="G204" s="147"/>
      <c r="H204" s="148"/>
      <c r="I204" s="147"/>
      <c r="J204" s="147"/>
      <c r="K204" s="147"/>
      <c r="L204" s="147"/>
      <c r="M204" s="147"/>
      <c r="N204" s="147"/>
      <c r="O204" s="147"/>
      <c r="P204" s="147"/>
      <c r="Q204" s="147"/>
      <c r="R204" s="147"/>
      <c r="S204" s="147"/>
      <c r="T204" s="147"/>
      <c r="U204" s="147"/>
      <c r="V204" s="147"/>
      <c r="W204" s="147"/>
      <c r="X204" s="147"/>
      <c r="Y204" s="147"/>
      <c r="Z204" s="147"/>
      <c r="AA204" s="147"/>
      <c r="AB204" s="147"/>
      <c r="AC204" s="147"/>
    </row>
    <row r="205" ht="15.75" customHeight="1">
      <c r="A205" s="147"/>
      <c r="B205" s="147"/>
      <c r="C205" s="147"/>
      <c r="D205" s="148"/>
      <c r="E205" s="148"/>
      <c r="F205" s="147"/>
      <c r="G205" s="147"/>
      <c r="H205" s="148"/>
      <c r="I205" s="147"/>
      <c r="J205" s="147"/>
      <c r="K205" s="147"/>
      <c r="L205" s="147"/>
      <c r="M205" s="147"/>
      <c r="N205" s="147"/>
      <c r="O205" s="147"/>
      <c r="P205" s="147"/>
      <c r="Q205" s="147"/>
      <c r="R205" s="147"/>
      <c r="S205" s="147"/>
      <c r="T205" s="147"/>
      <c r="U205" s="147"/>
      <c r="V205" s="147"/>
      <c r="W205" s="147"/>
      <c r="X205" s="147"/>
      <c r="Y205" s="147"/>
      <c r="Z205" s="147"/>
      <c r="AA205" s="147"/>
      <c r="AB205" s="147"/>
      <c r="AC205" s="147"/>
    </row>
    <row r="206" ht="15.75" customHeight="1">
      <c r="A206" s="147"/>
      <c r="B206" s="147"/>
      <c r="C206" s="147"/>
      <c r="D206" s="148"/>
      <c r="E206" s="148"/>
      <c r="F206" s="147"/>
      <c r="G206" s="147"/>
      <c r="H206" s="148"/>
      <c r="I206" s="147"/>
      <c r="J206" s="147"/>
      <c r="K206" s="147"/>
      <c r="L206" s="147"/>
      <c r="M206" s="147"/>
      <c r="N206" s="147"/>
      <c r="O206" s="147"/>
      <c r="P206" s="147"/>
      <c r="Q206" s="147"/>
      <c r="R206" s="147"/>
      <c r="S206" s="147"/>
      <c r="T206" s="147"/>
      <c r="U206" s="147"/>
      <c r="V206" s="147"/>
      <c r="W206" s="147"/>
      <c r="X206" s="147"/>
      <c r="Y206" s="147"/>
      <c r="Z206" s="147"/>
      <c r="AA206" s="147"/>
      <c r="AB206" s="147"/>
      <c r="AC206" s="147"/>
    </row>
    <row r="207" ht="15.75" customHeight="1">
      <c r="A207" s="147"/>
      <c r="B207" s="147"/>
      <c r="C207" s="147"/>
      <c r="D207" s="148"/>
      <c r="E207" s="148"/>
      <c r="F207" s="147"/>
      <c r="G207" s="147"/>
      <c r="H207" s="148"/>
      <c r="I207" s="147"/>
      <c r="J207" s="147"/>
      <c r="K207" s="147"/>
      <c r="L207" s="147"/>
      <c r="M207" s="147"/>
      <c r="N207" s="147"/>
      <c r="O207" s="147"/>
      <c r="P207" s="147"/>
      <c r="Q207" s="147"/>
      <c r="R207" s="147"/>
      <c r="S207" s="147"/>
      <c r="T207" s="147"/>
      <c r="U207" s="147"/>
      <c r="V207" s="147"/>
      <c r="W207" s="147"/>
      <c r="X207" s="147"/>
      <c r="Y207" s="147"/>
      <c r="Z207" s="147"/>
      <c r="AA207" s="147"/>
      <c r="AB207" s="147"/>
      <c r="AC207" s="147"/>
    </row>
    <row r="208" ht="15.75" customHeight="1">
      <c r="A208" s="147"/>
      <c r="B208" s="147"/>
      <c r="C208" s="147"/>
      <c r="D208" s="148"/>
      <c r="E208" s="148"/>
      <c r="F208" s="147"/>
      <c r="G208" s="147"/>
      <c r="H208" s="148"/>
      <c r="I208" s="147"/>
      <c r="J208" s="147"/>
      <c r="K208" s="147"/>
      <c r="L208" s="147"/>
      <c r="M208" s="147"/>
      <c r="N208" s="147"/>
      <c r="O208" s="147"/>
      <c r="P208" s="147"/>
      <c r="Q208" s="147"/>
      <c r="R208" s="147"/>
      <c r="S208" s="147"/>
      <c r="T208" s="147"/>
      <c r="U208" s="147"/>
      <c r="V208" s="147"/>
      <c r="W208" s="147"/>
      <c r="X208" s="147"/>
      <c r="Y208" s="147"/>
      <c r="Z208" s="147"/>
      <c r="AA208" s="147"/>
      <c r="AB208" s="147"/>
      <c r="AC208" s="147"/>
    </row>
    <row r="209" ht="15.75" customHeight="1">
      <c r="A209" s="147"/>
      <c r="B209" s="147"/>
      <c r="C209" s="147"/>
      <c r="D209" s="148"/>
      <c r="E209" s="148"/>
      <c r="F209" s="147"/>
      <c r="G209" s="147"/>
      <c r="H209" s="148"/>
      <c r="I209" s="147"/>
      <c r="J209" s="147"/>
      <c r="K209" s="147"/>
      <c r="L209" s="147"/>
      <c r="M209" s="147"/>
      <c r="N209" s="147"/>
      <c r="O209" s="147"/>
      <c r="P209" s="147"/>
      <c r="Q209" s="147"/>
      <c r="R209" s="147"/>
      <c r="S209" s="147"/>
      <c r="T209" s="147"/>
      <c r="U209" s="147"/>
      <c r="V209" s="147"/>
      <c r="W209" s="147"/>
      <c r="X209" s="147"/>
      <c r="Y209" s="147"/>
      <c r="Z209" s="147"/>
      <c r="AA209" s="147"/>
      <c r="AB209" s="147"/>
      <c r="AC209" s="147"/>
    </row>
    <row r="210" ht="15.75" customHeight="1">
      <c r="A210" s="147"/>
      <c r="B210" s="147"/>
      <c r="C210" s="147"/>
      <c r="D210" s="148"/>
      <c r="E210" s="148"/>
      <c r="F210" s="147"/>
      <c r="G210" s="147"/>
      <c r="H210" s="148"/>
      <c r="I210" s="147"/>
      <c r="J210" s="147"/>
      <c r="K210" s="147"/>
      <c r="L210" s="147"/>
      <c r="M210" s="147"/>
      <c r="N210" s="147"/>
      <c r="O210" s="147"/>
      <c r="P210" s="147"/>
      <c r="Q210" s="147"/>
      <c r="R210" s="147"/>
      <c r="S210" s="147"/>
      <c r="T210" s="147"/>
      <c r="U210" s="147"/>
      <c r="V210" s="147"/>
      <c r="W210" s="147"/>
      <c r="X210" s="147"/>
      <c r="Y210" s="147"/>
      <c r="Z210" s="147"/>
      <c r="AA210" s="147"/>
      <c r="AB210" s="147"/>
      <c r="AC210" s="147"/>
    </row>
    <row r="211" ht="15.75" customHeight="1">
      <c r="A211" s="147"/>
      <c r="B211" s="147"/>
      <c r="C211" s="147"/>
      <c r="D211" s="148"/>
      <c r="E211" s="148"/>
      <c r="F211" s="147"/>
      <c r="G211" s="147"/>
      <c r="H211" s="148"/>
      <c r="I211" s="147"/>
      <c r="J211" s="147"/>
      <c r="K211" s="147"/>
      <c r="L211" s="147"/>
      <c r="M211" s="147"/>
      <c r="N211" s="147"/>
      <c r="O211" s="147"/>
      <c r="P211" s="147"/>
      <c r="Q211" s="147"/>
      <c r="R211" s="147"/>
      <c r="S211" s="147"/>
      <c r="T211" s="147"/>
      <c r="U211" s="147"/>
      <c r="V211" s="147"/>
      <c r="W211" s="147"/>
      <c r="X211" s="147"/>
      <c r="Y211" s="147"/>
      <c r="Z211" s="147"/>
      <c r="AA211" s="147"/>
      <c r="AB211" s="147"/>
      <c r="AC211" s="147"/>
    </row>
    <row r="212" ht="15.75" customHeight="1">
      <c r="A212" s="147"/>
      <c r="B212" s="147"/>
      <c r="C212" s="147"/>
      <c r="D212" s="148"/>
      <c r="E212" s="148"/>
      <c r="F212" s="147"/>
      <c r="G212" s="147"/>
      <c r="H212" s="148"/>
      <c r="I212" s="147"/>
      <c r="J212" s="147"/>
      <c r="K212" s="147"/>
      <c r="L212" s="147"/>
      <c r="M212" s="147"/>
      <c r="N212" s="147"/>
      <c r="O212" s="147"/>
      <c r="P212" s="147"/>
      <c r="Q212" s="147"/>
      <c r="R212" s="147"/>
      <c r="S212" s="147"/>
      <c r="T212" s="147"/>
      <c r="U212" s="147"/>
      <c r="V212" s="147"/>
      <c r="W212" s="147"/>
      <c r="X212" s="147"/>
      <c r="Y212" s="147"/>
      <c r="Z212" s="147"/>
      <c r="AA212" s="147"/>
      <c r="AB212" s="147"/>
      <c r="AC212" s="147"/>
    </row>
    <row r="213" ht="15.75" customHeight="1">
      <c r="A213" s="147"/>
      <c r="B213" s="147"/>
      <c r="C213" s="147"/>
      <c r="D213" s="148"/>
      <c r="E213" s="148"/>
      <c r="F213" s="147"/>
      <c r="G213" s="147"/>
      <c r="H213" s="148"/>
      <c r="I213" s="147"/>
      <c r="J213" s="147"/>
      <c r="K213" s="147"/>
      <c r="L213" s="147"/>
      <c r="M213" s="147"/>
      <c r="N213" s="147"/>
      <c r="O213" s="147"/>
      <c r="P213" s="147"/>
      <c r="Q213" s="147"/>
      <c r="R213" s="147"/>
      <c r="S213" s="147"/>
      <c r="T213" s="147"/>
      <c r="U213" s="147"/>
      <c r="V213" s="147"/>
      <c r="W213" s="147"/>
      <c r="X213" s="147"/>
      <c r="Y213" s="147"/>
      <c r="Z213" s="147"/>
      <c r="AA213" s="147"/>
      <c r="AB213" s="147"/>
      <c r="AC213" s="147"/>
    </row>
    <row r="214" ht="15.75" customHeight="1">
      <c r="A214" s="147"/>
      <c r="B214" s="147"/>
      <c r="C214" s="147"/>
      <c r="D214" s="148"/>
      <c r="E214" s="148"/>
      <c r="F214" s="147"/>
      <c r="G214" s="147"/>
      <c r="H214" s="148"/>
      <c r="I214" s="147"/>
      <c r="J214" s="147"/>
      <c r="K214" s="147"/>
      <c r="L214" s="147"/>
      <c r="M214" s="147"/>
      <c r="N214" s="147"/>
      <c r="O214" s="147"/>
      <c r="P214" s="147"/>
      <c r="Q214" s="147"/>
      <c r="R214" s="147"/>
      <c r="S214" s="147"/>
      <c r="T214" s="147"/>
      <c r="U214" s="147"/>
      <c r="V214" s="147"/>
      <c r="W214" s="147"/>
      <c r="X214" s="147"/>
      <c r="Y214" s="147"/>
      <c r="Z214" s="147"/>
      <c r="AA214" s="147"/>
      <c r="AB214" s="147"/>
      <c r="AC214" s="147"/>
    </row>
    <row r="215" ht="15.75" customHeight="1">
      <c r="A215" s="147"/>
      <c r="B215" s="147"/>
      <c r="C215" s="147"/>
      <c r="D215" s="148"/>
      <c r="E215" s="148"/>
      <c r="F215" s="147"/>
      <c r="G215" s="147"/>
      <c r="H215" s="148"/>
      <c r="I215" s="147"/>
      <c r="J215" s="147"/>
      <c r="K215" s="147"/>
      <c r="L215" s="147"/>
      <c r="M215" s="147"/>
      <c r="N215" s="147"/>
      <c r="O215" s="147"/>
      <c r="P215" s="147"/>
      <c r="Q215" s="147"/>
      <c r="R215" s="147"/>
      <c r="S215" s="147"/>
      <c r="T215" s="147"/>
      <c r="U215" s="147"/>
      <c r="V215" s="147"/>
      <c r="W215" s="147"/>
      <c r="X215" s="147"/>
      <c r="Y215" s="147"/>
      <c r="Z215" s="147"/>
      <c r="AA215" s="147"/>
      <c r="AB215" s="147"/>
      <c r="AC215" s="147"/>
    </row>
    <row r="216" ht="15.75" customHeight="1">
      <c r="A216" s="147"/>
      <c r="B216" s="147"/>
      <c r="C216" s="147"/>
      <c r="D216" s="148"/>
      <c r="E216" s="148"/>
      <c r="F216" s="147"/>
      <c r="G216" s="147"/>
      <c r="H216" s="148"/>
      <c r="I216" s="147"/>
      <c r="J216" s="147"/>
      <c r="K216" s="147"/>
      <c r="L216" s="147"/>
      <c r="M216" s="147"/>
      <c r="N216" s="147"/>
      <c r="O216" s="147"/>
      <c r="P216" s="147"/>
      <c r="Q216" s="147"/>
      <c r="R216" s="147"/>
      <c r="S216" s="147"/>
      <c r="T216" s="147"/>
      <c r="U216" s="147"/>
      <c r="V216" s="147"/>
      <c r="W216" s="147"/>
      <c r="X216" s="147"/>
      <c r="Y216" s="147"/>
      <c r="Z216" s="147"/>
      <c r="AA216" s="147"/>
      <c r="AB216" s="147"/>
      <c r="AC216" s="147"/>
    </row>
    <row r="217" ht="15.75" customHeight="1">
      <c r="A217" s="147"/>
      <c r="B217" s="147"/>
      <c r="C217" s="147"/>
      <c r="D217" s="148"/>
      <c r="E217" s="148"/>
      <c r="F217" s="147"/>
      <c r="G217" s="147"/>
      <c r="H217" s="148"/>
      <c r="I217" s="147"/>
      <c r="J217" s="147"/>
      <c r="K217" s="147"/>
      <c r="L217" s="147"/>
      <c r="M217" s="147"/>
      <c r="N217" s="147"/>
      <c r="O217" s="147"/>
      <c r="P217" s="147"/>
      <c r="Q217" s="147"/>
      <c r="R217" s="147"/>
      <c r="S217" s="147"/>
      <c r="T217" s="147"/>
      <c r="U217" s="147"/>
      <c r="V217" s="147"/>
      <c r="W217" s="147"/>
      <c r="X217" s="147"/>
      <c r="Y217" s="147"/>
      <c r="Z217" s="147"/>
      <c r="AA217" s="147"/>
      <c r="AB217" s="147"/>
      <c r="AC217" s="147"/>
    </row>
    <row r="218" ht="15.75" customHeight="1">
      <c r="A218" s="147"/>
      <c r="B218" s="147"/>
      <c r="C218" s="147"/>
      <c r="D218" s="148"/>
      <c r="E218" s="148"/>
      <c r="F218" s="147"/>
      <c r="G218" s="147"/>
      <c r="H218" s="148"/>
      <c r="I218" s="147"/>
      <c r="J218" s="147"/>
      <c r="K218" s="147"/>
      <c r="L218" s="147"/>
      <c r="M218" s="147"/>
      <c r="N218" s="147"/>
      <c r="O218" s="147"/>
      <c r="P218" s="147"/>
      <c r="Q218" s="147"/>
      <c r="R218" s="147"/>
      <c r="S218" s="147"/>
      <c r="T218" s="147"/>
      <c r="U218" s="147"/>
      <c r="V218" s="147"/>
      <c r="W218" s="147"/>
      <c r="X218" s="147"/>
      <c r="Y218" s="147"/>
      <c r="Z218" s="147"/>
      <c r="AA218" s="147"/>
      <c r="AB218" s="147"/>
      <c r="AC218" s="147"/>
    </row>
    <row r="219" ht="15.75" customHeight="1">
      <c r="A219" s="147"/>
      <c r="B219" s="147"/>
      <c r="C219" s="147"/>
      <c r="D219" s="148"/>
      <c r="E219" s="148"/>
      <c r="F219" s="147"/>
      <c r="G219" s="147"/>
      <c r="H219" s="148"/>
      <c r="I219" s="147"/>
      <c r="J219" s="147"/>
      <c r="K219" s="147"/>
      <c r="L219" s="147"/>
      <c r="M219" s="147"/>
      <c r="N219" s="147"/>
      <c r="O219" s="147"/>
      <c r="P219" s="147"/>
      <c r="Q219" s="147"/>
      <c r="R219" s="147"/>
      <c r="S219" s="147"/>
      <c r="T219" s="147"/>
      <c r="U219" s="147"/>
      <c r="V219" s="147"/>
      <c r="W219" s="147"/>
      <c r="X219" s="147"/>
      <c r="Y219" s="147"/>
      <c r="Z219" s="147"/>
      <c r="AA219" s="147"/>
      <c r="AB219" s="147"/>
      <c r="AC219" s="147"/>
    </row>
    <row r="220" ht="15.75" customHeight="1">
      <c r="A220" s="147"/>
      <c r="B220" s="147"/>
      <c r="C220" s="147"/>
      <c r="D220" s="148"/>
      <c r="E220" s="148"/>
      <c r="F220" s="147"/>
      <c r="G220" s="147"/>
      <c r="H220" s="148"/>
      <c r="I220" s="147"/>
      <c r="J220" s="147"/>
      <c r="K220" s="147"/>
      <c r="L220" s="147"/>
      <c r="M220" s="147"/>
      <c r="N220" s="147"/>
      <c r="O220" s="147"/>
      <c r="P220" s="147"/>
      <c r="Q220" s="147"/>
      <c r="R220" s="147"/>
      <c r="S220" s="147"/>
      <c r="T220" s="147"/>
      <c r="U220" s="147"/>
      <c r="V220" s="147"/>
      <c r="W220" s="147"/>
      <c r="X220" s="147"/>
      <c r="Y220" s="147"/>
      <c r="Z220" s="147"/>
      <c r="AA220" s="147"/>
      <c r="AB220" s="147"/>
      <c r="AC220" s="147"/>
    </row>
    <row r="221" ht="15.75" customHeight="1">
      <c r="A221" s="147"/>
      <c r="B221" s="147"/>
      <c r="C221" s="147"/>
      <c r="D221" s="148"/>
      <c r="E221" s="148"/>
      <c r="F221" s="147"/>
      <c r="G221" s="147"/>
      <c r="H221" s="148"/>
      <c r="I221" s="147"/>
      <c r="J221" s="147"/>
      <c r="K221" s="147"/>
      <c r="L221" s="147"/>
      <c r="M221" s="147"/>
      <c r="N221" s="147"/>
      <c r="O221" s="147"/>
      <c r="P221" s="147"/>
      <c r="Q221" s="147"/>
      <c r="R221" s="147"/>
      <c r="S221" s="147"/>
      <c r="T221" s="147"/>
      <c r="U221" s="147"/>
      <c r="V221" s="147"/>
      <c r="W221" s="147"/>
      <c r="X221" s="147"/>
      <c r="Y221" s="147"/>
      <c r="Z221" s="147"/>
      <c r="AA221" s="147"/>
      <c r="AB221" s="147"/>
      <c r="AC221" s="147"/>
    </row>
    <row r="222" ht="15.75" customHeight="1">
      <c r="A222" s="147"/>
      <c r="B222" s="147"/>
      <c r="C222" s="147"/>
      <c r="D222" s="148"/>
      <c r="E222" s="148"/>
      <c r="F222" s="147"/>
      <c r="G222" s="147"/>
      <c r="H222" s="148"/>
      <c r="I222" s="147"/>
      <c r="J222" s="147"/>
      <c r="K222" s="147"/>
      <c r="L222" s="147"/>
      <c r="M222" s="147"/>
      <c r="N222" s="147"/>
      <c r="O222" s="147"/>
      <c r="P222" s="147"/>
      <c r="Q222" s="147"/>
      <c r="R222" s="147"/>
      <c r="S222" s="147"/>
      <c r="T222" s="147"/>
      <c r="U222" s="147"/>
      <c r="V222" s="147"/>
      <c r="W222" s="147"/>
      <c r="X222" s="147"/>
      <c r="Y222" s="147"/>
      <c r="Z222" s="147"/>
      <c r="AA222" s="147"/>
      <c r="AB222" s="147"/>
      <c r="AC222" s="147"/>
    </row>
    <row r="223" ht="15.75" customHeight="1">
      <c r="A223" s="147"/>
      <c r="B223" s="147"/>
      <c r="C223" s="147"/>
      <c r="D223" s="148"/>
      <c r="E223" s="148"/>
      <c r="F223" s="147"/>
      <c r="G223" s="147"/>
      <c r="H223" s="148"/>
      <c r="I223" s="147"/>
      <c r="J223" s="147"/>
      <c r="K223" s="147"/>
      <c r="L223" s="147"/>
      <c r="M223" s="147"/>
      <c r="N223" s="147"/>
      <c r="O223" s="147"/>
      <c r="P223" s="147"/>
      <c r="Q223" s="147"/>
      <c r="R223" s="147"/>
      <c r="S223" s="147"/>
      <c r="T223" s="147"/>
      <c r="U223" s="147"/>
      <c r="V223" s="147"/>
      <c r="W223" s="147"/>
      <c r="X223" s="147"/>
      <c r="Y223" s="147"/>
      <c r="Z223" s="147"/>
      <c r="AA223" s="147"/>
      <c r="AB223" s="147"/>
      <c r="AC223" s="147"/>
    </row>
    <row r="224" ht="15.75" customHeight="1">
      <c r="A224" s="147"/>
      <c r="B224" s="147"/>
      <c r="C224" s="147"/>
      <c r="D224" s="148"/>
      <c r="E224" s="148"/>
      <c r="F224" s="147"/>
      <c r="G224" s="147"/>
      <c r="H224" s="148"/>
      <c r="I224" s="147"/>
      <c r="J224" s="147"/>
      <c r="K224" s="147"/>
      <c r="L224" s="147"/>
      <c r="M224" s="147"/>
      <c r="N224" s="147"/>
      <c r="O224" s="147"/>
      <c r="P224" s="147"/>
      <c r="Q224" s="147"/>
      <c r="R224" s="147"/>
      <c r="S224" s="147"/>
      <c r="T224" s="147"/>
      <c r="U224" s="147"/>
      <c r="V224" s="147"/>
      <c r="W224" s="147"/>
      <c r="X224" s="147"/>
      <c r="Y224" s="147"/>
      <c r="Z224" s="147"/>
      <c r="AA224" s="147"/>
      <c r="AB224" s="147"/>
      <c r="AC224" s="147"/>
    </row>
    <row r="225" ht="15.75" customHeight="1">
      <c r="A225" s="147"/>
      <c r="B225" s="147"/>
      <c r="C225" s="147"/>
      <c r="D225" s="148"/>
      <c r="E225" s="148"/>
      <c r="F225" s="147"/>
      <c r="G225" s="147"/>
      <c r="H225" s="148"/>
      <c r="I225" s="147"/>
      <c r="J225" s="147"/>
      <c r="K225" s="147"/>
      <c r="L225" s="147"/>
      <c r="M225" s="147"/>
      <c r="N225" s="147"/>
      <c r="O225" s="147"/>
      <c r="P225" s="147"/>
      <c r="Q225" s="147"/>
      <c r="R225" s="147"/>
      <c r="S225" s="147"/>
      <c r="T225" s="147"/>
      <c r="U225" s="147"/>
      <c r="V225" s="147"/>
      <c r="W225" s="147"/>
      <c r="X225" s="147"/>
      <c r="Y225" s="147"/>
      <c r="Z225" s="147"/>
      <c r="AA225" s="147"/>
      <c r="AB225" s="147"/>
      <c r="AC225" s="147"/>
    </row>
    <row r="226" ht="15.75" customHeight="1">
      <c r="A226" s="147"/>
      <c r="B226" s="147"/>
      <c r="C226" s="147"/>
      <c r="D226" s="148"/>
      <c r="E226" s="148"/>
      <c r="F226" s="147"/>
      <c r="G226" s="147"/>
      <c r="H226" s="148"/>
      <c r="I226" s="147"/>
      <c r="J226" s="147"/>
      <c r="K226" s="147"/>
      <c r="L226" s="147"/>
      <c r="M226" s="147"/>
      <c r="N226" s="147"/>
      <c r="O226" s="147"/>
      <c r="P226" s="147"/>
      <c r="Q226" s="147"/>
      <c r="R226" s="147"/>
      <c r="S226" s="147"/>
      <c r="T226" s="147"/>
      <c r="U226" s="147"/>
      <c r="V226" s="147"/>
      <c r="W226" s="147"/>
      <c r="X226" s="147"/>
      <c r="Y226" s="147"/>
      <c r="Z226" s="147"/>
      <c r="AA226" s="147"/>
      <c r="AB226" s="147"/>
      <c r="AC226" s="147"/>
    </row>
    <row r="227" ht="15.75" customHeight="1">
      <c r="A227" s="147"/>
      <c r="B227" s="147"/>
      <c r="C227" s="147"/>
      <c r="D227" s="148"/>
      <c r="E227" s="148"/>
      <c r="F227" s="147"/>
      <c r="G227" s="147"/>
      <c r="H227" s="148"/>
      <c r="I227" s="147"/>
      <c r="J227" s="147"/>
      <c r="K227" s="147"/>
      <c r="L227" s="147"/>
      <c r="M227" s="147"/>
      <c r="N227" s="147"/>
      <c r="O227" s="147"/>
      <c r="P227" s="147"/>
      <c r="Q227" s="147"/>
      <c r="R227" s="147"/>
      <c r="S227" s="147"/>
      <c r="T227" s="147"/>
      <c r="U227" s="147"/>
      <c r="V227" s="147"/>
      <c r="W227" s="147"/>
      <c r="X227" s="147"/>
      <c r="Y227" s="147"/>
      <c r="Z227" s="147"/>
      <c r="AA227" s="147"/>
      <c r="AB227" s="147"/>
      <c r="AC227" s="147"/>
    </row>
    <row r="228" ht="15.75" customHeight="1">
      <c r="A228" s="147"/>
      <c r="B228" s="147"/>
      <c r="C228" s="147"/>
      <c r="D228" s="148"/>
      <c r="E228" s="148"/>
      <c r="F228" s="147"/>
      <c r="G228" s="147"/>
      <c r="H228" s="148"/>
      <c r="I228" s="147"/>
      <c r="J228" s="147"/>
      <c r="K228" s="147"/>
      <c r="L228" s="147"/>
      <c r="M228" s="147"/>
      <c r="N228" s="147"/>
      <c r="O228" s="147"/>
      <c r="P228" s="147"/>
      <c r="Q228" s="147"/>
      <c r="R228" s="147"/>
      <c r="S228" s="147"/>
      <c r="T228" s="147"/>
      <c r="U228" s="147"/>
      <c r="V228" s="147"/>
      <c r="W228" s="147"/>
      <c r="X228" s="147"/>
      <c r="Y228" s="147"/>
      <c r="Z228" s="147"/>
      <c r="AA228" s="147"/>
      <c r="AB228" s="147"/>
      <c r="AC228" s="147"/>
    </row>
    <row r="229" ht="15.75" customHeight="1">
      <c r="A229" s="147"/>
      <c r="B229" s="147"/>
      <c r="C229" s="147"/>
      <c r="D229" s="148"/>
      <c r="E229" s="148"/>
      <c r="F229" s="147"/>
      <c r="G229" s="147"/>
      <c r="H229" s="148"/>
      <c r="I229" s="147"/>
      <c r="J229" s="147"/>
      <c r="K229" s="147"/>
      <c r="L229" s="147"/>
      <c r="M229" s="147"/>
      <c r="N229" s="147"/>
      <c r="O229" s="147"/>
      <c r="P229" s="147"/>
      <c r="Q229" s="147"/>
      <c r="R229" s="147"/>
      <c r="S229" s="147"/>
      <c r="T229" s="147"/>
      <c r="U229" s="147"/>
      <c r="V229" s="147"/>
      <c r="W229" s="147"/>
      <c r="X229" s="147"/>
      <c r="Y229" s="147"/>
      <c r="Z229" s="147"/>
      <c r="AA229" s="147"/>
      <c r="AB229" s="147"/>
      <c r="AC229" s="147"/>
    </row>
    <row r="230" ht="15.75" customHeight="1">
      <c r="A230" s="147"/>
      <c r="B230" s="147"/>
      <c r="C230" s="147"/>
      <c r="D230" s="148"/>
      <c r="E230" s="148"/>
      <c r="F230" s="147"/>
      <c r="G230" s="147"/>
      <c r="H230" s="148"/>
      <c r="I230" s="147"/>
      <c r="J230" s="147"/>
      <c r="K230" s="147"/>
      <c r="L230" s="147"/>
      <c r="M230" s="147"/>
      <c r="N230" s="147"/>
      <c r="O230" s="147"/>
      <c r="P230" s="147"/>
      <c r="Q230" s="147"/>
      <c r="R230" s="147"/>
      <c r="S230" s="147"/>
      <c r="T230" s="147"/>
      <c r="U230" s="147"/>
      <c r="V230" s="147"/>
      <c r="W230" s="147"/>
      <c r="X230" s="147"/>
      <c r="Y230" s="147"/>
      <c r="Z230" s="147"/>
      <c r="AA230" s="147"/>
      <c r="AB230" s="147"/>
      <c r="AC230" s="147"/>
    </row>
    <row r="231" ht="15.75" customHeight="1">
      <c r="A231" s="147"/>
      <c r="B231" s="147"/>
      <c r="C231" s="147"/>
      <c r="D231" s="148"/>
      <c r="E231" s="148"/>
      <c r="F231" s="147"/>
      <c r="G231" s="147"/>
      <c r="H231" s="148"/>
      <c r="I231" s="147"/>
      <c r="J231" s="147"/>
      <c r="K231" s="147"/>
      <c r="L231" s="147"/>
      <c r="M231" s="147"/>
      <c r="N231" s="147"/>
      <c r="O231" s="147"/>
      <c r="P231" s="147"/>
      <c r="Q231" s="147"/>
      <c r="R231" s="147"/>
      <c r="S231" s="147"/>
      <c r="T231" s="147"/>
      <c r="U231" s="147"/>
      <c r="V231" s="147"/>
      <c r="W231" s="147"/>
      <c r="X231" s="147"/>
      <c r="Y231" s="147"/>
      <c r="Z231" s="147"/>
      <c r="AA231" s="147"/>
      <c r="AB231" s="147"/>
      <c r="AC231" s="147"/>
    </row>
    <row r="232" ht="15.75" customHeight="1">
      <c r="A232" s="147"/>
      <c r="B232" s="147"/>
      <c r="C232" s="147"/>
      <c r="D232" s="148"/>
      <c r="E232" s="148"/>
      <c r="F232" s="147"/>
      <c r="G232" s="147"/>
      <c r="H232" s="148"/>
      <c r="I232" s="147"/>
      <c r="J232" s="147"/>
      <c r="K232" s="147"/>
      <c r="L232" s="147"/>
      <c r="M232" s="147"/>
      <c r="N232" s="147"/>
      <c r="O232" s="147"/>
      <c r="P232" s="147"/>
      <c r="Q232" s="147"/>
      <c r="R232" s="147"/>
      <c r="S232" s="147"/>
      <c r="T232" s="147"/>
      <c r="U232" s="147"/>
      <c r="V232" s="147"/>
      <c r="W232" s="147"/>
      <c r="X232" s="147"/>
      <c r="Y232" s="147"/>
      <c r="Z232" s="147"/>
      <c r="AA232" s="147"/>
      <c r="AB232" s="147"/>
      <c r="AC232" s="147"/>
    </row>
    <row r="233" ht="15.75" customHeight="1">
      <c r="A233" s="147"/>
      <c r="B233" s="147"/>
      <c r="C233" s="147"/>
      <c r="D233" s="148"/>
      <c r="E233" s="148"/>
      <c r="F233" s="147"/>
      <c r="G233" s="147"/>
      <c r="H233" s="148"/>
      <c r="I233" s="147"/>
      <c r="J233" s="147"/>
      <c r="K233" s="147"/>
      <c r="L233" s="147"/>
      <c r="M233" s="147"/>
      <c r="N233" s="147"/>
      <c r="O233" s="147"/>
      <c r="P233" s="147"/>
      <c r="Q233" s="147"/>
      <c r="R233" s="147"/>
      <c r="S233" s="147"/>
      <c r="T233" s="147"/>
      <c r="U233" s="147"/>
      <c r="V233" s="147"/>
      <c r="W233" s="147"/>
      <c r="X233" s="147"/>
      <c r="Y233" s="147"/>
      <c r="Z233" s="147"/>
      <c r="AA233" s="147"/>
      <c r="AB233" s="147"/>
      <c r="AC233" s="147"/>
    </row>
    <row r="234" ht="15.75" customHeight="1">
      <c r="A234" s="147"/>
      <c r="B234" s="147"/>
      <c r="C234" s="147"/>
      <c r="D234" s="148"/>
      <c r="E234" s="148"/>
      <c r="F234" s="147"/>
      <c r="G234" s="147"/>
      <c r="H234" s="148"/>
      <c r="I234" s="147"/>
      <c r="J234" s="147"/>
      <c r="K234" s="147"/>
      <c r="L234" s="147"/>
      <c r="M234" s="147"/>
      <c r="N234" s="147"/>
      <c r="O234" s="147"/>
      <c r="P234" s="147"/>
      <c r="Q234" s="147"/>
      <c r="R234" s="147"/>
      <c r="S234" s="147"/>
      <c r="T234" s="147"/>
      <c r="U234" s="147"/>
      <c r="V234" s="147"/>
      <c r="W234" s="147"/>
      <c r="X234" s="147"/>
      <c r="Y234" s="147"/>
      <c r="Z234" s="147"/>
      <c r="AA234" s="147"/>
      <c r="AB234" s="147"/>
      <c r="AC234" s="147"/>
    </row>
    <row r="235" ht="15.75" customHeight="1">
      <c r="A235" s="147"/>
      <c r="B235" s="147"/>
      <c r="C235" s="147"/>
      <c r="D235" s="148"/>
      <c r="E235" s="148"/>
      <c r="F235" s="147"/>
      <c r="G235" s="147"/>
      <c r="H235" s="148"/>
      <c r="I235" s="147"/>
      <c r="J235" s="147"/>
      <c r="K235" s="147"/>
      <c r="L235" s="147"/>
      <c r="M235" s="147"/>
      <c r="N235" s="147"/>
      <c r="O235" s="147"/>
      <c r="P235" s="147"/>
      <c r="Q235" s="147"/>
      <c r="R235" s="147"/>
      <c r="S235" s="147"/>
      <c r="T235" s="147"/>
      <c r="U235" s="147"/>
      <c r="V235" s="147"/>
      <c r="W235" s="147"/>
      <c r="X235" s="147"/>
      <c r="Y235" s="147"/>
      <c r="Z235" s="147"/>
      <c r="AA235" s="147"/>
      <c r="AB235" s="147"/>
      <c r="AC235" s="147"/>
    </row>
    <row r="236" ht="15.75" customHeight="1">
      <c r="A236" s="147"/>
      <c r="B236" s="147"/>
      <c r="C236" s="147"/>
      <c r="D236" s="148"/>
      <c r="E236" s="148"/>
      <c r="F236" s="147"/>
      <c r="G236" s="147"/>
      <c r="H236" s="148"/>
      <c r="I236" s="147"/>
      <c r="J236" s="147"/>
      <c r="K236" s="147"/>
      <c r="L236" s="147"/>
      <c r="M236" s="147"/>
      <c r="N236" s="147"/>
      <c r="O236" s="147"/>
      <c r="P236" s="147"/>
      <c r="Q236" s="147"/>
      <c r="R236" s="147"/>
      <c r="S236" s="147"/>
      <c r="T236" s="147"/>
      <c r="U236" s="147"/>
      <c r="V236" s="147"/>
      <c r="W236" s="147"/>
      <c r="X236" s="147"/>
      <c r="Y236" s="147"/>
      <c r="Z236" s="147"/>
      <c r="AA236" s="147"/>
      <c r="AB236" s="147"/>
      <c r="AC236" s="147"/>
    </row>
    <row r="237" ht="15.75" customHeight="1">
      <c r="A237" s="147"/>
      <c r="B237" s="147"/>
      <c r="C237" s="147"/>
      <c r="D237" s="148"/>
      <c r="E237" s="148"/>
      <c r="F237" s="147"/>
      <c r="G237" s="147"/>
      <c r="H237" s="148"/>
      <c r="I237" s="147"/>
      <c r="J237" s="147"/>
      <c r="K237" s="147"/>
      <c r="L237" s="147"/>
      <c r="M237" s="147"/>
      <c r="N237" s="147"/>
      <c r="O237" s="147"/>
      <c r="P237" s="147"/>
      <c r="Q237" s="147"/>
      <c r="R237" s="147"/>
      <c r="S237" s="147"/>
      <c r="T237" s="147"/>
      <c r="U237" s="147"/>
      <c r="V237" s="147"/>
      <c r="W237" s="147"/>
      <c r="X237" s="147"/>
      <c r="Y237" s="147"/>
      <c r="Z237" s="147"/>
      <c r="AA237" s="147"/>
      <c r="AB237" s="147"/>
      <c r="AC237" s="147"/>
    </row>
    <row r="238" ht="15.75" customHeight="1">
      <c r="A238" s="147"/>
      <c r="B238" s="147"/>
      <c r="C238" s="147"/>
      <c r="D238" s="148"/>
      <c r="E238" s="148"/>
      <c r="F238" s="147"/>
      <c r="G238" s="147"/>
      <c r="H238" s="148"/>
      <c r="I238" s="147"/>
      <c r="J238" s="147"/>
      <c r="K238" s="147"/>
      <c r="L238" s="147"/>
      <c r="M238" s="147"/>
      <c r="N238" s="147"/>
      <c r="O238" s="147"/>
      <c r="P238" s="147"/>
      <c r="Q238" s="147"/>
      <c r="R238" s="147"/>
      <c r="S238" s="147"/>
      <c r="T238" s="147"/>
      <c r="U238" s="147"/>
      <c r="V238" s="147"/>
      <c r="W238" s="147"/>
      <c r="X238" s="147"/>
      <c r="Y238" s="147"/>
      <c r="Z238" s="147"/>
      <c r="AA238" s="147"/>
      <c r="AB238" s="147"/>
      <c r="AC238" s="147"/>
    </row>
    <row r="239" ht="15.75" customHeight="1">
      <c r="A239" s="147"/>
      <c r="B239" s="147"/>
      <c r="C239" s="147"/>
      <c r="D239" s="148"/>
      <c r="E239" s="148"/>
      <c r="F239" s="147"/>
      <c r="G239" s="147"/>
      <c r="H239" s="148"/>
      <c r="I239" s="147"/>
      <c r="J239" s="147"/>
      <c r="K239" s="147"/>
      <c r="L239" s="147"/>
      <c r="M239" s="147"/>
      <c r="N239" s="147"/>
      <c r="O239" s="147"/>
      <c r="P239" s="147"/>
      <c r="Q239" s="147"/>
      <c r="R239" s="147"/>
      <c r="S239" s="147"/>
      <c r="T239" s="147"/>
      <c r="U239" s="147"/>
      <c r="V239" s="147"/>
      <c r="W239" s="147"/>
      <c r="X239" s="147"/>
      <c r="Y239" s="147"/>
      <c r="Z239" s="147"/>
      <c r="AA239" s="147"/>
      <c r="AB239" s="147"/>
      <c r="AC239" s="147"/>
    </row>
    <row r="240" ht="15.75" customHeight="1">
      <c r="A240" s="147"/>
      <c r="B240" s="147"/>
      <c r="C240" s="147"/>
      <c r="D240" s="148"/>
      <c r="E240" s="148"/>
      <c r="F240" s="147"/>
      <c r="G240" s="147"/>
      <c r="H240" s="148"/>
      <c r="I240" s="147"/>
      <c r="J240" s="147"/>
      <c r="K240" s="147"/>
      <c r="L240" s="147"/>
      <c r="M240" s="147"/>
      <c r="N240" s="147"/>
      <c r="O240" s="147"/>
      <c r="P240" s="147"/>
      <c r="Q240" s="147"/>
      <c r="R240" s="147"/>
      <c r="S240" s="147"/>
      <c r="T240" s="147"/>
      <c r="U240" s="147"/>
      <c r="V240" s="147"/>
      <c r="W240" s="147"/>
      <c r="X240" s="147"/>
      <c r="Y240" s="147"/>
      <c r="Z240" s="147"/>
      <c r="AA240" s="147"/>
      <c r="AB240" s="147"/>
      <c r="AC240" s="147"/>
    </row>
    <row r="241" ht="15.75" customHeight="1">
      <c r="A241" s="147"/>
      <c r="B241" s="147"/>
      <c r="C241" s="147"/>
      <c r="D241" s="148"/>
      <c r="E241" s="148"/>
      <c r="F241" s="147"/>
      <c r="G241" s="147"/>
      <c r="H241" s="148"/>
      <c r="I241" s="147"/>
      <c r="J241" s="147"/>
      <c r="K241" s="147"/>
      <c r="L241" s="147"/>
      <c r="M241" s="147"/>
      <c r="N241" s="147"/>
      <c r="O241" s="147"/>
      <c r="P241" s="147"/>
      <c r="Q241" s="147"/>
      <c r="R241" s="147"/>
      <c r="S241" s="147"/>
      <c r="T241" s="147"/>
      <c r="U241" s="147"/>
      <c r="V241" s="147"/>
      <c r="W241" s="147"/>
      <c r="X241" s="147"/>
      <c r="Y241" s="147"/>
      <c r="Z241" s="147"/>
      <c r="AA241" s="147"/>
      <c r="AB241" s="147"/>
      <c r="AC241" s="147"/>
    </row>
    <row r="242" ht="15.75" customHeight="1">
      <c r="A242" s="147"/>
      <c r="B242" s="147"/>
      <c r="C242" s="147"/>
      <c r="D242" s="148"/>
      <c r="E242" s="148"/>
      <c r="F242" s="147"/>
      <c r="G242" s="147"/>
      <c r="H242" s="148"/>
      <c r="I242" s="147"/>
      <c r="J242" s="147"/>
      <c r="K242" s="147"/>
      <c r="L242" s="147"/>
      <c r="M242" s="147"/>
      <c r="N242" s="147"/>
      <c r="O242" s="147"/>
      <c r="P242" s="147"/>
      <c r="Q242" s="147"/>
      <c r="R242" s="147"/>
      <c r="S242" s="147"/>
      <c r="T242" s="147"/>
      <c r="U242" s="147"/>
      <c r="V242" s="147"/>
      <c r="W242" s="147"/>
      <c r="X242" s="147"/>
      <c r="Y242" s="147"/>
      <c r="Z242" s="147"/>
      <c r="AA242" s="147"/>
      <c r="AB242" s="147"/>
      <c r="AC242" s="147"/>
    </row>
    <row r="243" ht="15.75" customHeight="1">
      <c r="A243" s="147"/>
      <c r="B243" s="147"/>
      <c r="C243" s="147"/>
      <c r="D243" s="148"/>
      <c r="E243" s="148"/>
      <c r="F243" s="147"/>
      <c r="G243" s="147"/>
      <c r="H243" s="148"/>
      <c r="I243" s="147"/>
      <c r="J243" s="147"/>
      <c r="K243" s="147"/>
      <c r="L243" s="147"/>
      <c r="M243" s="147"/>
      <c r="N243" s="147"/>
      <c r="O243" s="147"/>
      <c r="P243" s="147"/>
      <c r="Q243" s="147"/>
      <c r="R243" s="147"/>
      <c r="S243" s="147"/>
      <c r="T243" s="147"/>
      <c r="U243" s="147"/>
      <c r="V243" s="147"/>
      <c r="W243" s="147"/>
      <c r="X243" s="147"/>
      <c r="Y243" s="147"/>
      <c r="Z243" s="147"/>
      <c r="AA243" s="147"/>
      <c r="AB243" s="147"/>
      <c r="AC243" s="147"/>
    </row>
    <row r="244" ht="15.75" customHeight="1">
      <c r="A244" s="147"/>
      <c r="B244" s="147"/>
      <c r="C244" s="147"/>
      <c r="D244" s="148"/>
      <c r="E244" s="148"/>
      <c r="F244" s="147"/>
      <c r="G244" s="147"/>
      <c r="H244" s="148"/>
      <c r="I244" s="147"/>
      <c r="J244" s="147"/>
      <c r="K244" s="147"/>
      <c r="L244" s="147"/>
      <c r="M244" s="147"/>
      <c r="N244" s="147"/>
      <c r="O244" s="147"/>
      <c r="P244" s="147"/>
      <c r="Q244" s="147"/>
      <c r="R244" s="147"/>
      <c r="S244" s="147"/>
      <c r="T244" s="147"/>
      <c r="U244" s="147"/>
      <c r="V244" s="147"/>
      <c r="W244" s="147"/>
      <c r="X244" s="147"/>
      <c r="Y244" s="147"/>
      <c r="Z244" s="147"/>
      <c r="AA244" s="147"/>
      <c r="AB244" s="147"/>
      <c r="AC244" s="147"/>
    </row>
    <row r="245" ht="15.75" customHeight="1">
      <c r="A245" s="147"/>
      <c r="B245" s="147"/>
      <c r="C245" s="147"/>
      <c r="D245" s="148"/>
      <c r="E245" s="148"/>
      <c r="F245" s="147"/>
      <c r="G245" s="147"/>
      <c r="H245" s="148"/>
      <c r="I245" s="147"/>
      <c r="J245" s="147"/>
      <c r="K245" s="147"/>
      <c r="L245" s="147"/>
      <c r="M245" s="147"/>
      <c r="N245" s="147"/>
      <c r="O245" s="147"/>
      <c r="P245" s="147"/>
      <c r="Q245" s="147"/>
      <c r="R245" s="147"/>
      <c r="S245" s="147"/>
      <c r="T245" s="147"/>
      <c r="U245" s="147"/>
      <c r="V245" s="147"/>
      <c r="W245" s="147"/>
      <c r="X245" s="147"/>
      <c r="Y245" s="147"/>
      <c r="Z245" s="147"/>
      <c r="AA245" s="147"/>
      <c r="AB245" s="147"/>
      <c r="AC245" s="147"/>
    </row>
    <row r="246" ht="15.75" customHeight="1">
      <c r="A246" s="147"/>
      <c r="B246" s="147"/>
      <c r="C246" s="147"/>
      <c r="D246" s="148"/>
      <c r="E246" s="148"/>
      <c r="F246" s="147"/>
      <c r="G246" s="147"/>
      <c r="H246" s="148"/>
      <c r="I246" s="147"/>
      <c r="J246" s="147"/>
      <c r="K246" s="147"/>
      <c r="L246" s="147"/>
      <c r="M246" s="147"/>
      <c r="N246" s="147"/>
      <c r="O246" s="147"/>
      <c r="P246" s="147"/>
      <c r="Q246" s="147"/>
      <c r="R246" s="147"/>
      <c r="S246" s="147"/>
      <c r="T246" s="147"/>
      <c r="U246" s="147"/>
      <c r="V246" s="147"/>
      <c r="W246" s="147"/>
      <c r="X246" s="147"/>
      <c r="Y246" s="147"/>
      <c r="Z246" s="147"/>
      <c r="AA246" s="147"/>
      <c r="AB246" s="147"/>
      <c r="AC246" s="147"/>
    </row>
    <row r="247" ht="15.75" customHeight="1">
      <c r="A247" s="147"/>
      <c r="B247" s="147"/>
      <c r="C247" s="147"/>
      <c r="D247" s="148"/>
      <c r="E247" s="148"/>
      <c r="F247" s="147"/>
      <c r="G247" s="147"/>
      <c r="H247" s="148"/>
      <c r="I247" s="147"/>
      <c r="J247" s="147"/>
      <c r="K247" s="147"/>
      <c r="L247" s="147"/>
      <c r="M247" s="147"/>
      <c r="N247" s="147"/>
      <c r="O247" s="147"/>
      <c r="P247" s="147"/>
      <c r="Q247" s="147"/>
      <c r="R247" s="147"/>
      <c r="S247" s="147"/>
      <c r="T247" s="147"/>
      <c r="U247" s="147"/>
      <c r="V247" s="147"/>
      <c r="W247" s="147"/>
      <c r="X247" s="147"/>
      <c r="Y247" s="147"/>
      <c r="Z247" s="147"/>
      <c r="AA247" s="147"/>
      <c r="AB247" s="147"/>
      <c r="AC247" s="147"/>
    </row>
    <row r="248" ht="15.75" customHeight="1">
      <c r="A248" s="147"/>
      <c r="B248" s="147"/>
      <c r="C248" s="147"/>
      <c r="D248" s="148"/>
      <c r="E248" s="148"/>
      <c r="F248" s="147"/>
      <c r="G248" s="147"/>
      <c r="H248" s="148"/>
      <c r="I248" s="147"/>
      <c r="J248" s="147"/>
      <c r="K248" s="147"/>
      <c r="L248" s="147"/>
      <c r="M248" s="147"/>
      <c r="N248" s="147"/>
      <c r="O248" s="147"/>
      <c r="P248" s="147"/>
      <c r="Q248" s="147"/>
      <c r="R248" s="147"/>
      <c r="S248" s="147"/>
      <c r="T248" s="147"/>
      <c r="U248" s="147"/>
      <c r="V248" s="147"/>
      <c r="W248" s="147"/>
      <c r="X248" s="147"/>
      <c r="Y248" s="147"/>
      <c r="Z248" s="147"/>
      <c r="AA248" s="147"/>
      <c r="AB248" s="147"/>
      <c r="AC248" s="147"/>
    </row>
    <row r="249" ht="15.75" customHeight="1">
      <c r="A249" s="147"/>
      <c r="B249" s="147"/>
      <c r="C249" s="147"/>
      <c r="D249" s="148"/>
      <c r="E249" s="148"/>
      <c r="F249" s="147"/>
      <c r="G249" s="147"/>
      <c r="H249" s="148"/>
      <c r="I249" s="147"/>
      <c r="J249" s="147"/>
      <c r="K249" s="147"/>
      <c r="L249" s="147"/>
      <c r="M249" s="147"/>
      <c r="N249" s="147"/>
      <c r="O249" s="147"/>
      <c r="P249" s="147"/>
      <c r="Q249" s="147"/>
      <c r="R249" s="147"/>
      <c r="S249" s="147"/>
      <c r="T249" s="147"/>
      <c r="U249" s="147"/>
      <c r="V249" s="147"/>
      <c r="W249" s="147"/>
      <c r="X249" s="147"/>
      <c r="Y249" s="147"/>
      <c r="Z249" s="147"/>
      <c r="AA249" s="147"/>
      <c r="AB249" s="147"/>
      <c r="AC249" s="147"/>
    </row>
    <row r="250" ht="15.75" customHeight="1">
      <c r="A250" s="147"/>
      <c r="B250" s="147"/>
      <c r="C250" s="147"/>
      <c r="D250" s="148"/>
      <c r="E250" s="148"/>
      <c r="F250" s="147"/>
      <c r="G250" s="147"/>
      <c r="H250" s="148"/>
      <c r="I250" s="147"/>
      <c r="J250" s="147"/>
      <c r="K250" s="147"/>
      <c r="L250" s="147"/>
      <c r="M250" s="147"/>
      <c r="N250" s="147"/>
      <c r="O250" s="147"/>
      <c r="P250" s="147"/>
      <c r="Q250" s="147"/>
      <c r="R250" s="147"/>
      <c r="S250" s="147"/>
      <c r="T250" s="147"/>
      <c r="U250" s="147"/>
      <c r="V250" s="147"/>
      <c r="W250" s="147"/>
      <c r="X250" s="147"/>
      <c r="Y250" s="147"/>
      <c r="Z250" s="147"/>
      <c r="AA250" s="147"/>
      <c r="AB250" s="147"/>
      <c r="AC250" s="147"/>
    </row>
    <row r="251" ht="15.75" customHeight="1">
      <c r="A251" s="147"/>
      <c r="B251" s="147"/>
      <c r="C251" s="147"/>
      <c r="D251" s="148"/>
      <c r="E251" s="148"/>
      <c r="F251" s="147"/>
      <c r="G251" s="147"/>
      <c r="H251" s="148"/>
      <c r="I251" s="147"/>
      <c r="J251" s="147"/>
      <c r="K251" s="147"/>
      <c r="L251" s="147"/>
      <c r="M251" s="147"/>
      <c r="N251" s="147"/>
      <c r="O251" s="147"/>
      <c r="P251" s="147"/>
      <c r="Q251" s="147"/>
      <c r="R251" s="147"/>
      <c r="S251" s="147"/>
      <c r="T251" s="147"/>
      <c r="U251" s="147"/>
      <c r="V251" s="147"/>
      <c r="W251" s="147"/>
      <c r="X251" s="147"/>
      <c r="Y251" s="147"/>
      <c r="Z251" s="147"/>
      <c r="AA251" s="147"/>
      <c r="AB251" s="147"/>
      <c r="AC251" s="147"/>
    </row>
    <row r="252" ht="15.75" customHeight="1">
      <c r="A252" s="147"/>
      <c r="B252" s="147"/>
      <c r="C252" s="147"/>
      <c r="D252" s="148"/>
      <c r="E252" s="148"/>
      <c r="F252" s="147"/>
      <c r="G252" s="147"/>
      <c r="H252" s="148"/>
      <c r="I252" s="147"/>
      <c r="J252" s="147"/>
      <c r="K252" s="147"/>
      <c r="L252" s="147"/>
      <c r="M252" s="147"/>
      <c r="N252" s="147"/>
      <c r="O252" s="147"/>
      <c r="P252" s="147"/>
      <c r="Q252" s="147"/>
      <c r="R252" s="147"/>
      <c r="S252" s="147"/>
      <c r="T252" s="147"/>
      <c r="U252" s="147"/>
      <c r="V252" s="147"/>
      <c r="W252" s="147"/>
      <c r="X252" s="147"/>
      <c r="Y252" s="147"/>
      <c r="Z252" s="147"/>
      <c r="AA252" s="147"/>
      <c r="AB252" s="147"/>
      <c r="AC252" s="147"/>
    </row>
    <row r="253" ht="15.75" customHeight="1">
      <c r="A253" s="147"/>
      <c r="B253" s="147"/>
      <c r="C253" s="147"/>
      <c r="D253" s="148"/>
      <c r="E253" s="148"/>
      <c r="F253" s="147"/>
      <c r="G253" s="147"/>
      <c r="H253" s="148"/>
      <c r="I253" s="147"/>
      <c r="J253" s="147"/>
      <c r="K253" s="147"/>
      <c r="L253" s="147"/>
      <c r="M253" s="147"/>
      <c r="N253" s="147"/>
      <c r="O253" s="147"/>
      <c r="P253" s="147"/>
      <c r="Q253" s="147"/>
      <c r="R253" s="147"/>
      <c r="S253" s="147"/>
      <c r="T253" s="147"/>
      <c r="U253" s="147"/>
      <c r="V253" s="147"/>
      <c r="W253" s="147"/>
      <c r="X253" s="147"/>
      <c r="Y253" s="147"/>
      <c r="Z253" s="147"/>
      <c r="AA253" s="147"/>
      <c r="AB253" s="147"/>
      <c r="AC253" s="147"/>
    </row>
    <row r="254" ht="15.75" customHeight="1">
      <c r="A254" s="147"/>
      <c r="B254" s="147"/>
      <c r="C254" s="147"/>
      <c r="D254" s="148"/>
      <c r="E254" s="148"/>
      <c r="F254" s="147"/>
      <c r="G254" s="147"/>
      <c r="H254" s="148"/>
      <c r="I254" s="147"/>
      <c r="J254" s="147"/>
      <c r="K254" s="147"/>
      <c r="L254" s="147"/>
      <c r="M254" s="147"/>
      <c r="N254" s="147"/>
      <c r="O254" s="147"/>
      <c r="P254" s="147"/>
      <c r="Q254" s="147"/>
      <c r="R254" s="147"/>
      <c r="S254" s="147"/>
      <c r="T254" s="147"/>
      <c r="U254" s="147"/>
      <c r="V254" s="147"/>
      <c r="W254" s="147"/>
      <c r="X254" s="147"/>
      <c r="Y254" s="147"/>
      <c r="Z254" s="147"/>
      <c r="AA254" s="147"/>
      <c r="AB254" s="147"/>
      <c r="AC254" s="147"/>
    </row>
    <row r="255" ht="15.75" customHeight="1">
      <c r="A255" s="147"/>
      <c r="B255" s="147"/>
      <c r="C255" s="147"/>
      <c r="D255" s="148"/>
      <c r="E255" s="148"/>
      <c r="F255" s="147"/>
      <c r="G255" s="147"/>
      <c r="H255" s="148"/>
      <c r="I255" s="147"/>
      <c r="J255" s="147"/>
      <c r="K255" s="147"/>
      <c r="L255" s="147"/>
      <c r="M255" s="147"/>
      <c r="N255" s="147"/>
      <c r="O255" s="147"/>
      <c r="P255" s="147"/>
      <c r="Q255" s="147"/>
      <c r="R255" s="147"/>
      <c r="S255" s="147"/>
      <c r="T255" s="147"/>
      <c r="U255" s="147"/>
      <c r="V255" s="147"/>
      <c r="W255" s="147"/>
      <c r="X255" s="147"/>
      <c r="Y255" s="147"/>
      <c r="Z255" s="147"/>
      <c r="AA255" s="147"/>
      <c r="AB255" s="147"/>
      <c r="AC255" s="147"/>
    </row>
    <row r="256" ht="15.75" customHeight="1">
      <c r="A256" s="147"/>
      <c r="B256" s="147"/>
      <c r="C256" s="147"/>
      <c r="D256" s="148"/>
      <c r="E256" s="148"/>
      <c r="F256" s="147"/>
      <c r="G256" s="147"/>
      <c r="H256" s="148"/>
      <c r="I256" s="147"/>
      <c r="J256" s="147"/>
      <c r="K256" s="147"/>
      <c r="L256" s="147"/>
      <c r="M256" s="147"/>
      <c r="N256" s="147"/>
      <c r="O256" s="147"/>
      <c r="P256" s="147"/>
      <c r="Q256" s="147"/>
      <c r="R256" s="147"/>
      <c r="S256" s="147"/>
      <c r="T256" s="147"/>
      <c r="U256" s="147"/>
      <c r="V256" s="147"/>
      <c r="W256" s="147"/>
      <c r="X256" s="147"/>
      <c r="Y256" s="147"/>
      <c r="Z256" s="147"/>
      <c r="AA256" s="147"/>
      <c r="AB256" s="147"/>
      <c r="AC256" s="147"/>
    </row>
    <row r="257" ht="15.75" customHeight="1">
      <c r="A257" s="147"/>
      <c r="B257" s="147"/>
      <c r="C257" s="147"/>
      <c r="D257" s="148"/>
      <c r="E257" s="148"/>
      <c r="F257" s="147"/>
      <c r="G257" s="147"/>
      <c r="H257" s="148"/>
      <c r="I257" s="147"/>
      <c r="J257" s="147"/>
      <c r="K257" s="147"/>
      <c r="L257" s="147"/>
      <c r="M257" s="147"/>
      <c r="N257" s="147"/>
      <c r="O257" s="147"/>
      <c r="P257" s="147"/>
      <c r="Q257" s="147"/>
      <c r="R257" s="147"/>
      <c r="S257" s="147"/>
      <c r="T257" s="147"/>
      <c r="U257" s="147"/>
      <c r="V257" s="147"/>
      <c r="W257" s="147"/>
      <c r="X257" s="147"/>
      <c r="Y257" s="147"/>
      <c r="Z257" s="147"/>
      <c r="AA257" s="147"/>
      <c r="AB257" s="147"/>
      <c r="AC257" s="147"/>
    </row>
    <row r="258" ht="15.75" customHeight="1">
      <c r="A258" s="147"/>
      <c r="B258" s="147"/>
      <c r="C258" s="147"/>
      <c r="D258" s="148"/>
      <c r="E258" s="148"/>
      <c r="F258" s="147"/>
      <c r="G258" s="147"/>
      <c r="H258" s="148"/>
      <c r="I258" s="147"/>
      <c r="J258" s="147"/>
      <c r="K258" s="147"/>
      <c r="L258" s="147"/>
      <c r="M258" s="147"/>
      <c r="N258" s="147"/>
      <c r="O258" s="147"/>
      <c r="P258" s="147"/>
      <c r="Q258" s="147"/>
      <c r="R258" s="147"/>
      <c r="S258" s="147"/>
      <c r="T258" s="147"/>
      <c r="U258" s="147"/>
      <c r="V258" s="147"/>
      <c r="W258" s="147"/>
      <c r="X258" s="147"/>
      <c r="Y258" s="147"/>
      <c r="Z258" s="147"/>
      <c r="AA258" s="147"/>
      <c r="AB258" s="147"/>
      <c r="AC258" s="147"/>
    </row>
    <row r="259" ht="15.75" customHeight="1">
      <c r="A259" s="147"/>
      <c r="B259" s="147"/>
      <c r="C259" s="147"/>
      <c r="D259" s="148"/>
      <c r="E259" s="148"/>
      <c r="F259" s="147"/>
      <c r="G259" s="147"/>
      <c r="H259" s="148"/>
      <c r="I259" s="147"/>
      <c r="J259" s="147"/>
      <c r="K259" s="147"/>
      <c r="L259" s="147"/>
      <c r="M259" s="147"/>
      <c r="N259" s="147"/>
      <c r="O259" s="147"/>
      <c r="P259" s="147"/>
      <c r="Q259" s="147"/>
      <c r="R259" s="147"/>
      <c r="S259" s="147"/>
      <c r="T259" s="147"/>
      <c r="U259" s="147"/>
      <c r="V259" s="147"/>
      <c r="W259" s="147"/>
      <c r="X259" s="147"/>
      <c r="Y259" s="147"/>
      <c r="Z259" s="147"/>
      <c r="AA259" s="147"/>
      <c r="AB259" s="147"/>
      <c r="AC259" s="147"/>
    </row>
    <row r="260" ht="15.75" customHeight="1">
      <c r="A260" s="147"/>
      <c r="B260" s="147"/>
      <c r="C260" s="147"/>
      <c r="D260" s="148"/>
      <c r="E260" s="148"/>
      <c r="F260" s="147"/>
      <c r="G260" s="147"/>
      <c r="H260" s="148"/>
      <c r="I260" s="147"/>
      <c r="J260" s="147"/>
      <c r="K260" s="147"/>
      <c r="L260" s="147"/>
      <c r="M260" s="147"/>
      <c r="N260" s="147"/>
      <c r="O260" s="147"/>
      <c r="P260" s="147"/>
      <c r="Q260" s="147"/>
      <c r="R260" s="147"/>
      <c r="S260" s="147"/>
      <c r="T260" s="147"/>
      <c r="U260" s="147"/>
      <c r="V260" s="147"/>
      <c r="W260" s="147"/>
      <c r="X260" s="147"/>
      <c r="Y260" s="147"/>
      <c r="Z260" s="147"/>
      <c r="AA260" s="147"/>
      <c r="AB260" s="147"/>
      <c r="AC260" s="147"/>
    </row>
    <row r="261" ht="15.75" customHeight="1">
      <c r="A261" s="147"/>
      <c r="B261" s="147"/>
      <c r="C261" s="147"/>
      <c r="D261" s="148"/>
      <c r="E261" s="148"/>
      <c r="F261" s="147"/>
      <c r="G261" s="147"/>
      <c r="H261" s="148"/>
      <c r="I261" s="147"/>
      <c r="J261" s="147"/>
      <c r="K261" s="147"/>
      <c r="L261" s="147"/>
      <c r="M261" s="147"/>
      <c r="N261" s="147"/>
      <c r="O261" s="147"/>
      <c r="P261" s="147"/>
      <c r="Q261" s="147"/>
      <c r="R261" s="147"/>
      <c r="S261" s="147"/>
      <c r="T261" s="147"/>
      <c r="U261" s="147"/>
      <c r="V261" s="147"/>
      <c r="W261" s="147"/>
      <c r="X261" s="147"/>
      <c r="Y261" s="147"/>
      <c r="Z261" s="147"/>
      <c r="AA261" s="147"/>
      <c r="AB261" s="147"/>
      <c r="AC261" s="147"/>
    </row>
    <row r="262" ht="15.75" customHeight="1">
      <c r="A262" s="147"/>
      <c r="B262" s="147"/>
      <c r="C262" s="147"/>
      <c r="D262" s="148"/>
      <c r="E262" s="148"/>
      <c r="F262" s="147"/>
      <c r="G262" s="147"/>
      <c r="H262" s="148"/>
      <c r="I262" s="147"/>
      <c r="J262" s="147"/>
      <c r="K262" s="147"/>
      <c r="L262" s="147"/>
      <c r="M262" s="147"/>
      <c r="N262" s="147"/>
      <c r="O262" s="147"/>
      <c r="P262" s="147"/>
      <c r="Q262" s="147"/>
      <c r="R262" s="147"/>
      <c r="S262" s="147"/>
      <c r="T262" s="147"/>
      <c r="U262" s="147"/>
      <c r="V262" s="147"/>
      <c r="W262" s="147"/>
      <c r="X262" s="147"/>
      <c r="Y262" s="147"/>
      <c r="Z262" s="147"/>
      <c r="AA262" s="147"/>
      <c r="AB262" s="147"/>
      <c r="AC262" s="147"/>
    </row>
    <row r="263" ht="15.75" customHeight="1">
      <c r="A263" s="147"/>
      <c r="B263" s="147"/>
      <c r="C263" s="147"/>
      <c r="D263" s="148"/>
      <c r="E263" s="148"/>
      <c r="F263" s="147"/>
      <c r="G263" s="147"/>
      <c r="H263" s="148"/>
      <c r="I263" s="147"/>
      <c r="J263" s="147"/>
      <c r="K263" s="147"/>
      <c r="L263" s="147"/>
      <c r="M263" s="147"/>
      <c r="N263" s="147"/>
      <c r="O263" s="147"/>
      <c r="P263" s="147"/>
      <c r="Q263" s="147"/>
      <c r="R263" s="147"/>
      <c r="S263" s="147"/>
      <c r="T263" s="147"/>
      <c r="U263" s="147"/>
      <c r="V263" s="147"/>
      <c r="W263" s="147"/>
      <c r="X263" s="147"/>
      <c r="Y263" s="147"/>
      <c r="Z263" s="147"/>
      <c r="AA263" s="147"/>
      <c r="AB263" s="147"/>
      <c r="AC263" s="147"/>
    </row>
    <row r="264" ht="15.75" customHeight="1">
      <c r="A264" s="147"/>
      <c r="B264" s="147"/>
      <c r="C264" s="147"/>
      <c r="D264" s="148"/>
      <c r="E264" s="148"/>
      <c r="F264" s="147"/>
      <c r="G264" s="147"/>
      <c r="H264" s="148"/>
      <c r="I264" s="147"/>
      <c r="J264" s="147"/>
      <c r="K264" s="147"/>
      <c r="L264" s="147"/>
      <c r="M264" s="147"/>
      <c r="N264" s="147"/>
      <c r="O264" s="147"/>
      <c r="P264" s="147"/>
      <c r="Q264" s="147"/>
      <c r="R264" s="147"/>
      <c r="S264" s="147"/>
      <c r="T264" s="147"/>
      <c r="U264" s="147"/>
      <c r="V264" s="147"/>
      <c r="W264" s="147"/>
      <c r="X264" s="147"/>
      <c r="Y264" s="147"/>
      <c r="Z264" s="147"/>
      <c r="AA264" s="147"/>
      <c r="AB264" s="147"/>
      <c r="AC264" s="147"/>
    </row>
    <row r="265" ht="15.75" customHeight="1">
      <c r="A265" s="147"/>
      <c r="B265" s="147"/>
      <c r="C265" s="147"/>
      <c r="D265" s="148"/>
      <c r="E265" s="148"/>
      <c r="F265" s="147"/>
      <c r="G265" s="147"/>
      <c r="H265" s="148"/>
      <c r="I265" s="147"/>
      <c r="J265" s="147"/>
      <c r="K265" s="147"/>
      <c r="L265" s="147"/>
      <c r="M265" s="147"/>
      <c r="N265" s="147"/>
      <c r="O265" s="147"/>
      <c r="P265" s="147"/>
      <c r="Q265" s="147"/>
      <c r="R265" s="147"/>
      <c r="S265" s="147"/>
      <c r="T265" s="147"/>
      <c r="U265" s="147"/>
      <c r="V265" s="147"/>
      <c r="W265" s="147"/>
      <c r="X265" s="147"/>
      <c r="Y265" s="147"/>
      <c r="Z265" s="147"/>
      <c r="AA265" s="147"/>
      <c r="AB265" s="147"/>
      <c r="AC265" s="147"/>
    </row>
    <row r="266" ht="15.75" customHeight="1">
      <c r="A266" s="147"/>
      <c r="B266" s="147"/>
      <c r="C266" s="147"/>
      <c r="D266" s="148"/>
      <c r="E266" s="148"/>
      <c r="F266" s="147"/>
      <c r="G266" s="147"/>
      <c r="H266" s="148"/>
      <c r="I266" s="147"/>
      <c r="J266" s="147"/>
      <c r="K266" s="147"/>
      <c r="L266" s="147"/>
      <c r="M266" s="147"/>
      <c r="N266" s="147"/>
      <c r="O266" s="147"/>
      <c r="P266" s="147"/>
      <c r="Q266" s="147"/>
      <c r="R266" s="147"/>
      <c r="S266" s="147"/>
      <c r="T266" s="147"/>
      <c r="U266" s="147"/>
      <c r="V266" s="147"/>
      <c r="W266" s="147"/>
      <c r="X266" s="147"/>
      <c r="Y266" s="147"/>
      <c r="Z266" s="147"/>
      <c r="AA266" s="147"/>
      <c r="AB266" s="147"/>
      <c r="AC266" s="147"/>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9.38"/>
    <col customWidth="1" min="2" max="2" width="32.0"/>
    <col customWidth="1" min="3" max="3" width="8.63"/>
    <col customWidth="1" min="4" max="4" width="13.63"/>
    <col customWidth="1" min="5" max="5" width="13.0"/>
    <col customWidth="1" min="6" max="6" width="10.0"/>
    <col customWidth="1" min="7" max="7" width="37.63"/>
    <col customWidth="1" min="8" max="8" width="14.13"/>
    <col customWidth="1" min="9" max="9" width="21.13"/>
    <col customWidth="1" min="10" max="10" width="28.13"/>
  </cols>
  <sheetData>
    <row r="1" ht="15.75" customHeight="1">
      <c r="A1" s="183" t="s">
        <v>0</v>
      </c>
      <c r="B1" s="183" t="s">
        <v>2</v>
      </c>
      <c r="C1" s="183" t="s">
        <v>3</v>
      </c>
      <c r="D1" s="183" t="s">
        <v>5</v>
      </c>
      <c r="E1" s="183" t="s">
        <v>6</v>
      </c>
      <c r="F1" s="184" t="s">
        <v>8</v>
      </c>
      <c r="G1" s="183" t="s">
        <v>10</v>
      </c>
      <c r="H1" s="183" t="s">
        <v>11</v>
      </c>
      <c r="I1" s="183" t="s">
        <v>12</v>
      </c>
      <c r="J1" s="129"/>
      <c r="K1" s="129"/>
      <c r="L1" s="129"/>
      <c r="M1" s="129"/>
      <c r="N1" s="129"/>
      <c r="O1" s="129"/>
      <c r="P1" s="129"/>
      <c r="Q1" s="129"/>
      <c r="R1" s="129"/>
      <c r="S1" s="129"/>
      <c r="T1" s="129"/>
      <c r="U1" s="129"/>
      <c r="V1" s="129"/>
      <c r="W1" s="129"/>
      <c r="X1" s="129"/>
      <c r="Y1" s="129"/>
      <c r="Z1" s="129"/>
    </row>
    <row r="2" ht="15.75" customHeight="1">
      <c r="A2" s="11" t="s">
        <v>3238</v>
      </c>
      <c r="B2" s="185" t="s">
        <v>3239</v>
      </c>
      <c r="C2" s="129" t="s">
        <v>2155</v>
      </c>
      <c r="D2" s="186">
        <v>0.7291666666666666</v>
      </c>
      <c r="E2" s="186">
        <v>0.8333333333333334</v>
      </c>
      <c r="F2" s="187">
        <v>0.0</v>
      </c>
      <c r="G2" s="188" t="s">
        <v>3240</v>
      </c>
      <c r="H2" s="129">
        <v>10.0</v>
      </c>
      <c r="I2" s="129" t="s">
        <v>1599</v>
      </c>
      <c r="J2" s="129"/>
      <c r="K2" s="129"/>
      <c r="L2" s="129"/>
      <c r="M2" s="129"/>
      <c r="N2" s="129"/>
      <c r="O2" s="129"/>
      <c r="P2" s="129"/>
      <c r="Q2" s="129"/>
      <c r="R2" s="129"/>
      <c r="S2" s="129"/>
      <c r="T2" s="129"/>
      <c r="U2" s="129"/>
      <c r="V2" s="129"/>
      <c r="W2" s="129"/>
      <c r="X2" s="129"/>
      <c r="Y2" s="129"/>
      <c r="Z2" s="129"/>
    </row>
    <row r="3" ht="15.75" customHeight="1">
      <c r="A3" s="11" t="s">
        <v>3238</v>
      </c>
      <c r="B3" s="128" t="s">
        <v>3241</v>
      </c>
      <c r="C3" s="189">
        <v>45722.0</v>
      </c>
      <c r="D3" s="190">
        <v>0.7291666666666666</v>
      </c>
      <c r="E3" s="190">
        <v>0.7708333333333334</v>
      </c>
      <c r="F3" s="191">
        <v>66.0</v>
      </c>
      <c r="G3" s="192" t="s">
        <v>3242</v>
      </c>
      <c r="H3" s="128">
        <v>8.0</v>
      </c>
      <c r="I3" s="128" t="s">
        <v>1265</v>
      </c>
      <c r="J3" s="128"/>
      <c r="K3" s="129"/>
      <c r="L3" s="129"/>
      <c r="M3" s="129"/>
      <c r="N3" s="129"/>
      <c r="O3" s="129"/>
      <c r="P3" s="129"/>
      <c r="Q3" s="129"/>
      <c r="R3" s="129"/>
      <c r="S3" s="129"/>
      <c r="T3" s="129"/>
      <c r="U3" s="129"/>
      <c r="V3" s="129"/>
      <c r="W3" s="129"/>
      <c r="X3" s="129"/>
      <c r="Y3" s="129"/>
      <c r="Z3" s="129"/>
    </row>
    <row r="4" ht="15.75" customHeight="1">
      <c r="A4" s="11" t="s">
        <v>3238</v>
      </c>
      <c r="B4" s="129" t="s">
        <v>3243</v>
      </c>
      <c r="C4" s="193">
        <v>45822.0</v>
      </c>
      <c r="D4" s="186">
        <v>0.78125</v>
      </c>
      <c r="E4" s="186">
        <v>0.8229166666666666</v>
      </c>
      <c r="F4" s="187">
        <v>66.0</v>
      </c>
      <c r="G4" s="168" t="s">
        <v>3244</v>
      </c>
      <c r="H4" s="129">
        <v>8.0</v>
      </c>
      <c r="I4" s="129" t="s">
        <v>1265</v>
      </c>
      <c r="J4" s="129"/>
      <c r="K4" s="129"/>
      <c r="L4" s="129"/>
      <c r="M4" s="129"/>
      <c r="N4" s="129"/>
      <c r="O4" s="129"/>
      <c r="P4" s="129"/>
      <c r="Q4" s="129"/>
      <c r="R4" s="129"/>
      <c r="S4" s="129"/>
      <c r="T4" s="129"/>
      <c r="U4" s="129"/>
      <c r="V4" s="129"/>
      <c r="W4" s="129"/>
      <c r="X4" s="129"/>
      <c r="Y4" s="129"/>
      <c r="Z4" s="129"/>
    </row>
    <row r="5" ht="15.75" customHeight="1">
      <c r="A5" s="11" t="s">
        <v>3245</v>
      </c>
      <c r="B5" s="129" t="s">
        <v>3246</v>
      </c>
      <c r="C5" s="193">
        <v>45851.0</v>
      </c>
      <c r="D5" s="186">
        <v>0.3090277777777778</v>
      </c>
      <c r="E5" s="186">
        <v>0.7222222222222222</v>
      </c>
      <c r="F5" s="187">
        <v>275.0</v>
      </c>
      <c r="G5" s="194" t="s">
        <v>3247</v>
      </c>
      <c r="H5" s="129" t="s">
        <v>297</v>
      </c>
      <c r="I5" s="129" t="s">
        <v>2420</v>
      </c>
      <c r="J5" s="129"/>
      <c r="K5" s="129"/>
      <c r="L5" s="129"/>
      <c r="M5" s="129"/>
      <c r="N5" s="129"/>
      <c r="O5" s="129"/>
      <c r="P5" s="129"/>
      <c r="Q5" s="129"/>
      <c r="R5" s="129"/>
      <c r="S5" s="129"/>
      <c r="T5" s="129"/>
      <c r="U5" s="129"/>
      <c r="V5" s="129"/>
      <c r="W5" s="129"/>
      <c r="X5" s="129"/>
      <c r="Y5" s="129"/>
      <c r="Z5" s="129"/>
    </row>
    <row r="6" ht="15.75" customHeight="1">
      <c r="A6" s="11" t="s">
        <v>3245</v>
      </c>
      <c r="B6" s="129" t="s">
        <v>3248</v>
      </c>
      <c r="C6" s="193">
        <v>45943.0</v>
      </c>
      <c r="D6" s="186">
        <v>0.6875</v>
      </c>
      <c r="E6" s="186">
        <v>0.7291666666666666</v>
      </c>
      <c r="F6" s="187">
        <v>138.0</v>
      </c>
      <c r="G6" s="195" t="s">
        <v>3249</v>
      </c>
      <c r="H6" s="129" t="s">
        <v>297</v>
      </c>
      <c r="I6" s="129" t="s">
        <v>1096</v>
      </c>
      <c r="J6" s="129"/>
      <c r="K6" s="129"/>
      <c r="L6" s="129"/>
      <c r="M6" s="129"/>
      <c r="N6" s="129"/>
      <c r="O6" s="129"/>
      <c r="P6" s="129"/>
      <c r="Q6" s="129"/>
      <c r="R6" s="129"/>
      <c r="S6" s="129"/>
      <c r="T6" s="129"/>
      <c r="U6" s="129"/>
      <c r="V6" s="129"/>
      <c r="W6" s="129"/>
      <c r="X6" s="129"/>
      <c r="Y6" s="129"/>
      <c r="Z6" s="129"/>
    </row>
    <row r="7" ht="15.75" customHeight="1">
      <c r="A7" s="11" t="s">
        <v>3245</v>
      </c>
      <c r="B7" s="129" t="s">
        <v>3250</v>
      </c>
      <c r="C7" s="193">
        <v>45851.0</v>
      </c>
      <c r="D7" s="186">
        <v>0.3541666666666667</v>
      </c>
      <c r="E7" s="186">
        <v>0.6875</v>
      </c>
      <c r="F7" s="196">
        <v>55.0</v>
      </c>
      <c r="G7" s="194" t="s">
        <v>3251</v>
      </c>
      <c r="H7" s="129" t="s">
        <v>297</v>
      </c>
      <c r="I7" s="129" t="s">
        <v>1563</v>
      </c>
      <c r="J7" s="129"/>
      <c r="K7" s="129"/>
      <c r="L7" s="129"/>
      <c r="M7" s="129"/>
      <c r="N7" s="129"/>
      <c r="O7" s="129"/>
      <c r="P7" s="129"/>
      <c r="Q7" s="129"/>
      <c r="R7" s="129"/>
      <c r="S7" s="129"/>
      <c r="T7" s="129"/>
      <c r="U7" s="129"/>
      <c r="V7" s="129"/>
      <c r="W7" s="129"/>
      <c r="X7" s="129"/>
      <c r="Y7" s="129"/>
      <c r="Z7" s="129"/>
    </row>
    <row r="8" ht="15.75" customHeight="1">
      <c r="A8" s="11" t="s">
        <v>3245</v>
      </c>
      <c r="B8" s="128" t="s">
        <v>3252</v>
      </c>
      <c r="C8" s="189">
        <v>45851.0</v>
      </c>
      <c r="D8" s="186">
        <v>0.3541666666666667</v>
      </c>
      <c r="E8" s="186">
        <v>0.6875</v>
      </c>
      <c r="F8" s="191">
        <v>46.25</v>
      </c>
      <c r="G8" s="194" t="s">
        <v>3253</v>
      </c>
      <c r="H8" s="129" t="s">
        <v>297</v>
      </c>
      <c r="I8" s="128" t="s">
        <v>1039</v>
      </c>
      <c r="J8" s="129"/>
      <c r="K8" s="129"/>
      <c r="L8" s="129"/>
      <c r="M8" s="129"/>
      <c r="N8" s="129"/>
      <c r="O8" s="129"/>
      <c r="P8" s="129"/>
      <c r="Q8" s="129"/>
      <c r="R8" s="129"/>
      <c r="S8" s="129"/>
      <c r="T8" s="129"/>
      <c r="U8" s="129"/>
      <c r="V8" s="129"/>
      <c r="W8" s="129"/>
      <c r="X8" s="129"/>
      <c r="Y8" s="129"/>
      <c r="Z8" s="129"/>
    </row>
    <row r="9" ht="15.75" customHeight="1">
      <c r="A9" s="11" t="s">
        <v>3245</v>
      </c>
      <c r="B9" s="129" t="s">
        <v>3254</v>
      </c>
      <c r="C9" s="193">
        <v>45851.0</v>
      </c>
      <c r="D9" s="186">
        <v>0.3541666666666667</v>
      </c>
      <c r="E9" s="186">
        <v>0.6875</v>
      </c>
      <c r="F9" s="191">
        <v>225.0</v>
      </c>
      <c r="G9" s="194" t="s">
        <v>3255</v>
      </c>
      <c r="H9" s="129" t="s">
        <v>297</v>
      </c>
      <c r="I9" s="129" t="s">
        <v>1039</v>
      </c>
      <c r="J9" s="129"/>
      <c r="K9" s="129"/>
      <c r="L9" s="129"/>
      <c r="M9" s="129"/>
      <c r="N9" s="129"/>
      <c r="O9" s="129"/>
      <c r="P9" s="129"/>
      <c r="Q9" s="129"/>
      <c r="R9" s="129"/>
      <c r="S9" s="129"/>
      <c r="T9" s="129"/>
      <c r="U9" s="129"/>
      <c r="V9" s="129"/>
      <c r="W9" s="129"/>
      <c r="X9" s="129"/>
      <c r="Y9" s="129"/>
      <c r="Z9" s="129"/>
    </row>
    <row r="10" ht="15.75" customHeight="1">
      <c r="A10" s="11" t="s">
        <v>3256</v>
      </c>
      <c r="B10" s="129" t="s">
        <v>3257</v>
      </c>
      <c r="C10" s="193">
        <v>45819.0</v>
      </c>
      <c r="D10" s="186">
        <v>0.3090277777777778</v>
      </c>
      <c r="E10" s="186">
        <v>0.7222222222222222</v>
      </c>
      <c r="F10" s="191">
        <v>150.0</v>
      </c>
      <c r="G10" s="194" t="s">
        <v>3258</v>
      </c>
      <c r="H10" s="129" t="s">
        <v>297</v>
      </c>
      <c r="I10" s="129" t="s">
        <v>2420</v>
      </c>
      <c r="J10" s="129"/>
      <c r="K10" s="129"/>
      <c r="L10" s="129"/>
      <c r="M10" s="129"/>
      <c r="N10" s="129"/>
      <c r="O10" s="129"/>
      <c r="P10" s="129"/>
      <c r="Q10" s="129"/>
      <c r="R10" s="129"/>
      <c r="S10" s="129"/>
      <c r="T10" s="129"/>
      <c r="U10" s="129"/>
      <c r="V10" s="129"/>
      <c r="W10" s="129"/>
      <c r="X10" s="129"/>
      <c r="Y10" s="129"/>
      <c r="Z10" s="129"/>
    </row>
    <row r="11" ht="15.75" customHeight="1">
      <c r="A11" s="11" t="s">
        <v>3256</v>
      </c>
      <c r="B11" s="129" t="s">
        <v>3259</v>
      </c>
      <c r="C11" s="193">
        <v>45851.0</v>
      </c>
      <c r="D11" s="186">
        <v>0.3090277777777778</v>
      </c>
      <c r="E11" s="186">
        <v>0.7222222222222222</v>
      </c>
      <c r="F11" s="191">
        <v>250.0</v>
      </c>
      <c r="G11" s="194" t="s">
        <v>3260</v>
      </c>
      <c r="H11" s="129" t="s">
        <v>297</v>
      </c>
      <c r="I11" s="129" t="s">
        <v>2420</v>
      </c>
      <c r="J11" s="129"/>
      <c r="K11" s="129"/>
      <c r="L11" s="129"/>
      <c r="M11" s="129"/>
      <c r="N11" s="129"/>
      <c r="O11" s="129"/>
      <c r="P11" s="129"/>
      <c r="Q11" s="129"/>
      <c r="R11" s="129"/>
      <c r="S11" s="129"/>
      <c r="T11" s="129"/>
      <c r="U11" s="129"/>
      <c r="V11" s="129"/>
      <c r="W11" s="129"/>
      <c r="X11" s="129"/>
      <c r="Y11" s="129"/>
      <c r="Z11" s="129"/>
    </row>
    <row r="12" ht="15.75" customHeight="1">
      <c r="A12" s="11" t="s">
        <v>3256</v>
      </c>
      <c r="B12" s="129" t="s">
        <v>3261</v>
      </c>
      <c r="C12" s="193">
        <v>45755.0</v>
      </c>
      <c r="D12" s="186">
        <v>0.4375</v>
      </c>
      <c r="E12" s="186">
        <v>0.4791666666666667</v>
      </c>
      <c r="F12" s="191">
        <v>35.0</v>
      </c>
      <c r="G12" s="194" t="s">
        <v>3262</v>
      </c>
      <c r="H12" s="129">
        <v>11.0</v>
      </c>
      <c r="I12" s="129" t="s">
        <v>2420</v>
      </c>
      <c r="J12" s="128"/>
      <c r="K12" s="129"/>
      <c r="L12" s="129"/>
      <c r="M12" s="129"/>
      <c r="N12" s="129"/>
      <c r="O12" s="129"/>
      <c r="P12" s="129"/>
      <c r="Q12" s="129"/>
      <c r="R12" s="129"/>
      <c r="S12" s="129"/>
      <c r="T12" s="129"/>
      <c r="U12" s="129"/>
      <c r="V12" s="129"/>
      <c r="W12" s="129"/>
      <c r="X12" s="129"/>
      <c r="Y12" s="129"/>
      <c r="Z12" s="129"/>
    </row>
    <row r="13" ht="15.75" customHeight="1">
      <c r="A13" s="11" t="s">
        <v>3256</v>
      </c>
      <c r="B13" s="129" t="s">
        <v>3263</v>
      </c>
      <c r="C13" s="129" t="s">
        <v>2525</v>
      </c>
      <c r="D13" s="186">
        <v>0.7708333333333334</v>
      </c>
      <c r="E13" s="186">
        <v>0.8333333333333334</v>
      </c>
      <c r="F13" s="197">
        <v>40.0</v>
      </c>
      <c r="G13" s="194" t="s">
        <v>3264</v>
      </c>
      <c r="H13" s="129">
        <v>25.0</v>
      </c>
      <c r="I13" s="129" t="s">
        <v>2420</v>
      </c>
      <c r="J13" s="129"/>
      <c r="K13" s="129"/>
      <c r="L13" s="129"/>
      <c r="M13" s="129"/>
      <c r="N13" s="129"/>
      <c r="O13" s="129"/>
      <c r="P13" s="129"/>
      <c r="Q13" s="129"/>
      <c r="R13" s="129"/>
      <c r="S13" s="129"/>
      <c r="T13" s="129"/>
      <c r="U13" s="129"/>
      <c r="V13" s="129"/>
      <c r="W13" s="129"/>
      <c r="X13" s="129"/>
      <c r="Y13" s="129"/>
      <c r="Z13" s="129"/>
    </row>
    <row r="14" ht="15.75" customHeight="1">
      <c r="A14" s="11" t="s">
        <v>3256</v>
      </c>
      <c r="B14" s="129" t="s">
        <v>3265</v>
      </c>
      <c r="C14" s="129" t="s">
        <v>2155</v>
      </c>
      <c r="D14" s="186">
        <v>0.4166666666666667</v>
      </c>
      <c r="E14" s="186">
        <v>0.5</v>
      </c>
      <c r="F14" s="191">
        <v>54.0</v>
      </c>
      <c r="G14" s="194" t="s">
        <v>3266</v>
      </c>
      <c r="H14" s="129">
        <v>12.0</v>
      </c>
      <c r="I14" s="129" t="s">
        <v>853</v>
      </c>
      <c r="J14" s="129"/>
      <c r="K14" s="129"/>
      <c r="L14" s="129"/>
      <c r="M14" s="129"/>
      <c r="N14" s="129"/>
      <c r="O14" s="129"/>
      <c r="P14" s="129"/>
      <c r="Q14" s="129"/>
      <c r="R14" s="129"/>
      <c r="S14" s="129"/>
      <c r="T14" s="129"/>
      <c r="U14" s="129"/>
      <c r="V14" s="129"/>
      <c r="W14" s="129"/>
      <c r="X14" s="129"/>
      <c r="Y14" s="129"/>
      <c r="Z14" s="129"/>
    </row>
    <row r="15" ht="15.75" customHeight="1">
      <c r="A15" s="11" t="s">
        <v>3256</v>
      </c>
      <c r="B15" s="129" t="s">
        <v>3267</v>
      </c>
      <c r="C15" s="193">
        <v>45852.0</v>
      </c>
      <c r="D15" s="186">
        <v>0.7291666666666666</v>
      </c>
      <c r="E15" s="186">
        <v>0.8125</v>
      </c>
      <c r="F15" s="191">
        <v>84.0</v>
      </c>
      <c r="G15" s="194" t="s">
        <v>3268</v>
      </c>
      <c r="H15" s="129">
        <v>16.0</v>
      </c>
      <c r="I15" s="129" t="s">
        <v>1563</v>
      </c>
      <c r="J15" s="129"/>
      <c r="K15" s="129"/>
      <c r="L15" s="129"/>
      <c r="M15" s="129"/>
      <c r="N15" s="129"/>
      <c r="O15" s="129"/>
      <c r="P15" s="129"/>
      <c r="Q15" s="129"/>
      <c r="R15" s="129"/>
      <c r="S15" s="129"/>
      <c r="T15" s="129"/>
      <c r="U15" s="129"/>
      <c r="V15" s="129"/>
      <c r="W15" s="129"/>
      <c r="X15" s="129"/>
      <c r="Y15" s="129"/>
      <c r="Z15" s="129"/>
    </row>
    <row r="16" ht="15.75" customHeight="1">
      <c r="A16" s="11" t="s">
        <v>3256</v>
      </c>
      <c r="B16" s="129" t="s">
        <v>3269</v>
      </c>
      <c r="C16" s="193">
        <v>45917.0</v>
      </c>
      <c r="D16" s="186">
        <v>0.7708333333333334</v>
      </c>
      <c r="E16" s="186">
        <v>0.8125</v>
      </c>
      <c r="F16" s="191">
        <v>22.0</v>
      </c>
      <c r="G16" s="194" t="s">
        <v>3270</v>
      </c>
      <c r="H16" s="129">
        <v>6.0</v>
      </c>
      <c r="I16" s="129" t="s">
        <v>1039</v>
      </c>
      <c r="J16" s="129"/>
      <c r="K16" s="129"/>
      <c r="L16" s="129"/>
      <c r="M16" s="129"/>
      <c r="N16" s="129"/>
      <c r="O16" s="129"/>
      <c r="P16" s="129"/>
      <c r="Q16" s="129"/>
      <c r="R16" s="129"/>
      <c r="S16" s="129"/>
      <c r="T16" s="129"/>
      <c r="U16" s="129"/>
      <c r="V16" s="129"/>
      <c r="W16" s="129"/>
      <c r="X16" s="129"/>
      <c r="Y16" s="129"/>
      <c r="Z16" s="129"/>
    </row>
    <row r="17" ht="15.75" customHeight="1">
      <c r="A17" s="11" t="s">
        <v>3256</v>
      </c>
      <c r="B17" s="129" t="s">
        <v>3271</v>
      </c>
      <c r="C17" s="129" t="s">
        <v>2525</v>
      </c>
      <c r="D17" s="186">
        <v>0.5416666666666666</v>
      </c>
      <c r="E17" s="186">
        <v>0.625</v>
      </c>
      <c r="F17" s="191">
        <v>40.0</v>
      </c>
      <c r="G17" s="194" t="s">
        <v>3272</v>
      </c>
      <c r="H17" s="129">
        <v>25.0</v>
      </c>
      <c r="I17" s="129" t="s">
        <v>2420</v>
      </c>
      <c r="J17" s="129"/>
      <c r="K17" s="129"/>
      <c r="L17" s="129"/>
      <c r="M17" s="129"/>
      <c r="N17" s="129"/>
      <c r="O17" s="129"/>
      <c r="P17" s="129"/>
      <c r="Q17" s="129"/>
      <c r="R17" s="129"/>
      <c r="S17" s="129"/>
      <c r="T17" s="129"/>
      <c r="U17" s="129"/>
      <c r="V17" s="129"/>
      <c r="W17" s="129"/>
      <c r="X17" s="129"/>
      <c r="Y17" s="129"/>
      <c r="Z17" s="129"/>
    </row>
    <row r="18" ht="15.75" customHeight="1">
      <c r="A18" s="11" t="s">
        <v>3256</v>
      </c>
      <c r="B18" s="129" t="s">
        <v>3273</v>
      </c>
      <c r="C18" s="193">
        <v>45884.0</v>
      </c>
      <c r="D18" s="186">
        <v>0.75</v>
      </c>
      <c r="E18" s="186">
        <v>0.8125</v>
      </c>
      <c r="F18" s="191">
        <v>66.0</v>
      </c>
      <c r="G18" s="198" t="s">
        <v>3274</v>
      </c>
      <c r="H18" s="129">
        <v>8.0</v>
      </c>
      <c r="I18" s="129" t="s">
        <v>853</v>
      </c>
      <c r="J18" s="129"/>
      <c r="K18" s="129"/>
      <c r="L18" s="129"/>
      <c r="M18" s="129"/>
      <c r="N18" s="129"/>
      <c r="O18" s="129"/>
      <c r="P18" s="129"/>
      <c r="Q18" s="129"/>
      <c r="R18" s="129"/>
      <c r="S18" s="129"/>
      <c r="T18" s="129"/>
      <c r="U18" s="129"/>
      <c r="V18" s="129"/>
      <c r="W18" s="129"/>
      <c r="X18" s="129"/>
      <c r="Y18" s="129"/>
      <c r="Z18" s="129"/>
    </row>
    <row r="19" ht="15.75" customHeight="1">
      <c r="A19" s="11" t="s">
        <v>3256</v>
      </c>
      <c r="B19" s="129" t="s">
        <v>3275</v>
      </c>
      <c r="C19" s="129" t="s">
        <v>2155</v>
      </c>
      <c r="D19" s="186">
        <v>0.4166666666666667</v>
      </c>
      <c r="E19" s="186">
        <v>0.5</v>
      </c>
      <c r="F19" s="191">
        <v>62.0</v>
      </c>
      <c r="G19" s="194" t="s">
        <v>3276</v>
      </c>
      <c r="H19" s="129">
        <v>12.0</v>
      </c>
      <c r="I19" s="129" t="s">
        <v>3277</v>
      </c>
      <c r="J19" s="129"/>
      <c r="K19" s="129"/>
      <c r="L19" s="129"/>
      <c r="M19" s="129"/>
      <c r="N19" s="129"/>
      <c r="O19" s="129"/>
      <c r="P19" s="129"/>
      <c r="Q19" s="129"/>
      <c r="R19" s="129"/>
      <c r="S19" s="129"/>
      <c r="T19" s="129"/>
      <c r="U19" s="129"/>
      <c r="V19" s="129"/>
      <c r="W19" s="129"/>
      <c r="X19" s="129"/>
      <c r="Y19" s="129"/>
      <c r="Z19" s="129"/>
    </row>
    <row r="20" ht="15.75" customHeight="1">
      <c r="A20" s="11" t="s">
        <v>3256</v>
      </c>
      <c r="B20" s="129" t="s">
        <v>3269</v>
      </c>
      <c r="C20" s="193">
        <v>45917.0</v>
      </c>
      <c r="D20" s="186">
        <v>0.7708333333333334</v>
      </c>
      <c r="E20" s="186">
        <v>0.8125</v>
      </c>
      <c r="F20" s="191">
        <v>22.0</v>
      </c>
      <c r="G20" s="194" t="s">
        <v>3278</v>
      </c>
      <c r="H20" s="129">
        <v>6.0</v>
      </c>
      <c r="I20" s="129" t="s">
        <v>1039</v>
      </c>
      <c r="J20" s="129"/>
      <c r="K20" s="129"/>
      <c r="L20" s="129"/>
      <c r="M20" s="129"/>
      <c r="N20" s="129"/>
      <c r="O20" s="129"/>
      <c r="P20" s="129"/>
      <c r="Q20" s="129"/>
      <c r="R20" s="129"/>
      <c r="S20" s="129"/>
      <c r="T20" s="129"/>
      <c r="U20" s="129"/>
      <c r="V20" s="129"/>
      <c r="W20" s="129"/>
      <c r="X20" s="129"/>
      <c r="Y20" s="129"/>
      <c r="Z20" s="129"/>
    </row>
    <row r="21" ht="15.75" customHeight="1">
      <c r="A21" s="11" t="s">
        <v>46</v>
      </c>
      <c r="B21" s="129" t="s">
        <v>3279</v>
      </c>
      <c r="C21" s="129" t="s">
        <v>2233</v>
      </c>
      <c r="D21" s="186">
        <v>0.53125</v>
      </c>
      <c r="E21" s="186">
        <v>0.59375</v>
      </c>
      <c r="F21" s="191">
        <v>4.0</v>
      </c>
      <c r="G21" s="194" t="s">
        <v>3280</v>
      </c>
      <c r="H21" s="129">
        <v>15.0</v>
      </c>
      <c r="I21" s="129" t="s">
        <v>1563</v>
      </c>
      <c r="J21" s="129"/>
      <c r="K21" s="129"/>
      <c r="L21" s="129"/>
      <c r="M21" s="129"/>
      <c r="N21" s="129"/>
      <c r="O21" s="129"/>
      <c r="P21" s="129"/>
      <c r="Q21" s="129"/>
      <c r="R21" s="129"/>
      <c r="S21" s="129"/>
      <c r="T21" s="129"/>
      <c r="U21" s="129"/>
      <c r="V21" s="129"/>
      <c r="W21" s="129"/>
      <c r="X21" s="129"/>
      <c r="Y21" s="129"/>
      <c r="Z21" s="129"/>
    </row>
    <row r="22" ht="15.75" customHeight="1">
      <c r="A22" s="11" t="s">
        <v>46</v>
      </c>
      <c r="B22" s="129" t="s">
        <v>3281</v>
      </c>
      <c r="C22" s="193">
        <v>45722.0</v>
      </c>
      <c r="D22" s="186">
        <v>0.6875</v>
      </c>
      <c r="E22" s="186">
        <v>0.7083333333333334</v>
      </c>
      <c r="F22" s="191">
        <v>52.0</v>
      </c>
      <c r="G22" s="194" t="s">
        <v>3282</v>
      </c>
      <c r="H22" s="129">
        <v>1.0</v>
      </c>
      <c r="I22" s="129" t="s">
        <v>866</v>
      </c>
      <c r="J22" s="128"/>
      <c r="K22" s="129"/>
      <c r="L22" s="129"/>
      <c r="M22" s="129"/>
      <c r="N22" s="129"/>
      <c r="O22" s="129"/>
      <c r="P22" s="129"/>
      <c r="Q22" s="129"/>
      <c r="R22" s="129"/>
      <c r="S22" s="129"/>
      <c r="T22" s="129"/>
      <c r="U22" s="129"/>
      <c r="V22" s="129"/>
      <c r="W22" s="129"/>
      <c r="X22" s="129"/>
      <c r="Y22" s="129"/>
      <c r="Z22" s="129"/>
    </row>
    <row r="23" ht="15.75" customHeight="1">
      <c r="A23" s="11" t="s">
        <v>46</v>
      </c>
      <c r="B23" s="129" t="s">
        <v>3283</v>
      </c>
      <c r="C23" s="193">
        <v>45721.0</v>
      </c>
      <c r="D23" s="186">
        <v>0.7083333333333334</v>
      </c>
      <c r="E23" s="186">
        <v>0.7291666666666666</v>
      </c>
      <c r="F23" s="191">
        <v>35.0</v>
      </c>
      <c r="G23" s="194" t="s">
        <v>3284</v>
      </c>
      <c r="H23" s="129">
        <v>3.0</v>
      </c>
      <c r="I23" s="129" t="s">
        <v>1265</v>
      </c>
      <c r="J23" s="128"/>
      <c r="K23" s="129"/>
      <c r="L23" s="129"/>
      <c r="M23" s="129"/>
      <c r="N23" s="129"/>
      <c r="O23" s="129"/>
      <c r="P23" s="129"/>
      <c r="Q23" s="129"/>
      <c r="R23" s="129"/>
      <c r="S23" s="129"/>
      <c r="T23" s="129"/>
      <c r="U23" s="129"/>
      <c r="V23" s="129"/>
      <c r="W23" s="129"/>
      <c r="X23" s="129"/>
      <c r="Y23" s="129"/>
      <c r="Z23" s="129"/>
    </row>
    <row r="24" ht="15.75" customHeight="1">
      <c r="A24" s="11" t="s">
        <v>46</v>
      </c>
      <c r="B24" s="129" t="s">
        <v>3285</v>
      </c>
      <c r="C24" s="193">
        <v>45721.0</v>
      </c>
      <c r="D24" s="186">
        <v>0.7291666666666666</v>
      </c>
      <c r="E24" s="186">
        <v>0.75</v>
      </c>
      <c r="F24" s="191">
        <v>35.0</v>
      </c>
      <c r="G24" s="194" t="s">
        <v>3286</v>
      </c>
      <c r="H24" s="129" t="s">
        <v>298</v>
      </c>
      <c r="I24" s="129" t="s">
        <v>1265</v>
      </c>
      <c r="J24" s="128"/>
      <c r="K24" s="129"/>
      <c r="L24" s="129"/>
      <c r="M24" s="129"/>
      <c r="N24" s="129"/>
      <c r="O24" s="129"/>
      <c r="P24" s="129"/>
      <c r="Q24" s="129"/>
      <c r="R24" s="129"/>
      <c r="S24" s="129"/>
      <c r="T24" s="129"/>
      <c r="U24" s="129"/>
      <c r="V24" s="129"/>
      <c r="W24" s="129"/>
      <c r="X24" s="129"/>
      <c r="Y24" s="129"/>
      <c r="Z24" s="129"/>
    </row>
    <row r="25" ht="15.75" customHeight="1">
      <c r="A25" s="11" t="s">
        <v>46</v>
      </c>
      <c r="B25" s="129" t="s">
        <v>3287</v>
      </c>
      <c r="C25" s="193">
        <v>45784.0</v>
      </c>
      <c r="D25" s="186">
        <v>0.75</v>
      </c>
      <c r="E25" s="186">
        <v>0.78125</v>
      </c>
      <c r="F25" s="191">
        <v>48.0</v>
      </c>
      <c r="G25" s="194" t="s">
        <v>3288</v>
      </c>
      <c r="H25" s="129">
        <v>2.0</v>
      </c>
      <c r="I25" s="129" t="s">
        <v>1265</v>
      </c>
      <c r="J25" s="129"/>
      <c r="K25" s="129"/>
      <c r="L25" s="129"/>
      <c r="M25" s="129"/>
      <c r="N25" s="129"/>
      <c r="O25" s="129"/>
      <c r="P25" s="129"/>
      <c r="Q25" s="129"/>
      <c r="R25" s="129"/>
      <c r="S25" s="129"/>
      <c r="T25" s="129"/>
      <c r="U25" s="129"/>
      <c r="V25" s="129"/>
      <c r="W25" s="129"/>
      <c r="X25" s="129"/>
      <c r="Y25" s="129"/>
      <c r="Z25" s="129"/>
    </row>
    <row r="26" ht="15.75" customHeight="1">
      <c r="A26" s="11" t="s">
        <v>46</v>
      </c>
      <c r="B26" s="129" t="s">
        <v>3289</v>
      </c>
      <c r="C26" s="129" t="s">
        <v>2275</v>
      </c>
      <c r="D26" s="186">
        <v>0.8229166666666666</v>
      </c>
      <c r="E26" s="186">
        <v>0.3645833333333333</v>
      </c>
      <c r="F26" s="191">
        <v>60.0</v>
      </c>
      <c r="G26" s="194" t="s">
        <v>3290</v>
      </c>
      <c r="H26" s="129">
        <v>15.0</v>
      </c>
      <c r="I26" s="129" t="s">
        <v>3291</v>
      </c>
      <c r="J26" s="129"/>
      <c r="K26" s="129"/>
      <c r="L26" s="129"/>
      <c r="M26" s="129"/>
      <c r="N26" s="129"/>
      <c r="O26" s="129"/>
      <c r="P26" s="129"/>
      <c r="Q26" s="129"/>
      <c r="R26" s="129"/>
      <c r="S26" s="129"/>
      <c r="T26" s="129"/>
      <c r="U26" s="129"/>
      <c r="V26" s="129"/>
      <c r="W26" s="129"/>
      <c r="X26" s="129"/>
      <c r="Y26" s="129"/>
      <c r="Z26" s="129"/>
    </row>
    <row r="27" ht="15.75" customHeight="1">
      <c r="A27" s="11" t="s">
        <v>46</v>
      </c>
      <c r="B27" s="129" t="s">
        <v>3283</v>
      </c>
      <c r="C27" s="193">
        <v>45721.0</v>
      </c>
      <c r="D27" s="186">
        <v>0.6875</v>
      </c>
      <c r="E27" s="186">
        <v>0.7083333333333334</v>
      </c>
      <c r="F27" s="191">
        <v>65.0</v>
      </c>
      <c r="G27" s="194" t="s">
        <v>3292</v>
      </c>
      <c r="H27" s="129">
        <v>8.0</v>
      </c>
      <c r="I27" s="129" t="s">
        <v>840</v>
      </c>
      <c r="J27" s="129"/>
      <c r="K27" s="129"/>
      <c r="L27" s="129"/>
      <c r="M27" s="129"/>
      <c r="N27" s="129"/>
      <c r="O27" s="129"/>
      <c r="P27" s="129"/>
      <c r="Q27" s="129"/>
      <c r="R27" s="129"/>
      <c r="S27" s="129"/>
      <c r="T27" s="129"/>
      <c r="U27" s="129"/>
      <c r="V27" s="129"/>
      <c r="W27" s="129"/>
      <c r="X27" s="129"/>
      <c r="Y27" s="129"/>
      <c r="Z27" s="129"/>
    </row>
    <row r="28" ht="15.75" customHeight="1">
      <c r="A28" s="11" t="s">
        <v>46</v>
      </c>
      <c r="B28" s="129" t="s">
        <v>3283</v>
      </c>
      <c r="C28" s="193">
        <v>45721.0</v>
      </c>
      <c r="D28" s="186">
        <v>0.7083333333333334</v>
      </c>
      <c r="E28" s="186">
        <v>0.7291666666666666</v>
      </c>
      <c r="F28" s="191">
        <v>65.0</v>
      </c>
      <c r="G28" s="194" t="s">
        <v>3292</v>
      </c>
      <c r="H28" s="129">
        <v>8.0</v>
      </c>
      <c r="I28" s="129" t="s">
        <v>840</v>
      </c>
      <c r="J28" s="129"/>
      <c r="K28" s="129"/>
      <c r="L28" s="129"/>
      <c r="M28" s="129"/>
      <c r="N28" s="129"/>
      <c r="O28" s="129"/>
      <c r="P28" s="129"/>
      <c r="Q28" s="129"/>
      <c r="R28" s="129"/>
      <c r="S28" s="129"/>
      <c r="T28" s="129"/>
      <c r="U28" s="129"/>
      <c r="V28" s="129"/>
      <c r="W28" s="129"/>
      <c r="X28" s="129"/>
      <c r="Y28" s="129"/>
      <c r="Z28" s="129"/>
    </row>
    <row r="29" ht="15.75" customHeight="1">
      <c r="A29" s="11" t="s">
        <v>46</v>
      </c>
      <c r="B29" s="129" t="s">
        <v>3285</v>
      </c>
      <c r="C29" s="193">
        <v>45721.0</v>
      </c>
      <c r="D29" s="186">
        <v>0.22916666666666666</v>
      </c>
      <c r="E29" s="186">
        <v>0.75</v>
      </c>
      <c r="F29" s="191">
        <v>65.0</v>
      </c>
      <c r="G29" s="194" t="s">
        <v>3286</v>
      </c>
      <c r="H29" s="129">
        <v>8.0</v>
      </c>
      <c r="I29" s="129" t="s">
        <v>3293</v>
      </c>
      <c r="J29" s="129"/>
      <c r="K29" s="129"/>
      <c r="L29" s="129"/>
      <c r="M29" s="129"/>
      <c r="N29" s="129"/>
      <c r="O29" s="129"/>
      <c r="P29" s="129"/>
      <c r="Q29" s="129"/>
      <c r="R29" s="129"/>
      <c r="S29" s="129"/>
      <c r="T29" s="129"/>
      <c r="U29" s="129"/>
      <c r="V29" s="129"/>
      <c r="W29" s="129"/>
      <c r="X29" s="129"/>
      <c r="Y29" s="129"/>
      <c r="Z29" s="129"/>
    </row>
    <row r="30" ht="15.75" customHeight="1">
      <c r="A30" s="11" t="s">
        <v>46</v>
      </c>
      <c r="B30" s="129" t="s">
        <v>3287</v>
      </c>
      <c r="C30" s="193">
        <v>45784.0</v>
      </c>
      <c r="D30" s="186">
        <v>0.75</v>
      </c>
      <c r="E30" s="186">
        <v>0.78125</v>
      </c>
      <c r="F30" s="191">
        <v>94.0</v>
      </c>
      <c r="G30" s="194" t="s">
        <v>3288</v>
      </c>
      <c r="H30" s="129">
        <v>8.0</v>
      </c>
      <c r="I30" s="129" t="s">
        <v>840</v>
      </c>
      <c r="J30" s="129"/>
      <c r="K30" s="129"/>
      <c r="L30" s="129"/>
      <c r="M30" s="129"/>
      <c r="N30" s="129"/>
      <c r="O30" s="129"/>
      <c r="P30" s="129"/>
      <c r="Q30" s="129"/>
      <c r="R30" s="129"/>
      <c r="S30" s="129"/>
      <c r="T30" s="129"/>
      <c r="U30" s="129"/>
      <c r="V30" s="129"/>
      <c r="W30" s="129"/>
      <c r="X30" s="129"/>
      <c r="Y30" s="129"/>
      <c r="Z30" s="129"/>
    </row>
    <row r="31" ht="15.75" customHeight="1">
      <c r="A31" s="11" t="s">
        <v>46</v>
      </c>
      <c r="B31" s="129" t="s">
        <v>3279</v>
      </c>
      <c r="C31" s="129" t="s">
        <v>2233</v>
      </c>
      <c r="D31" s="186">
        <v>0.53125</v>
      </c>
      <c r="E31" s="186">
        <v>0.59375</v>
      </c>
      <c r="F31" s="191">
        <v>4.0</v>
      </c>
      <c r="G31" s="194" t="s">
        <v>3294</v>
      </c>
      <c r="H31" s="129">
        <v>15.0</v>
      </c>
      <c r="I31" s="129" t="s">
        <v>1599</v>
      </c>
      <c r="J31" s="129"/>
      <c r="K31" s="129"/>
      <c r="L31" s="129"/>
      <c r="M31" s="129"/>
      <c r="N31" s="129"/>
      <c r="O31" s="129"/>
      <c r="P31" s="129"/>
      <c r="Q31" s="129"/>
      <c r="R31" s="129"/>
      <c r="S31" s="129"/>
      <c r="T31" s="129"/>
      <c r="U31" s="129"/>
      <c r="V31" s="129"/>
      <c r="W31" s="129"/>
      <c r="X31" s="129"/>
      <c r="Y31" s="129"/>
      <c r="Z31" s="129"/>
    </row>
    <row r="32" ht="15.75" customHeight="1">
      <c r="A32" s="11" t="s">
        <v>46</v>
      </c>
      <c r="B32" s="129" t="s">
        <v>3281</v>
      </c>
      <c r="C32" s="193">
        <v>45722.0</v>
      </c>
      <c r="D32" s="186">
        <v>0.6875</v>
      </c>
      <c r="E32" s="186">
        <v>0.7083333333333334</v>
      </c>
      <c r="F32" s="191" t="s">
        <v>3295</v>
      </c>
      <c r="G32" s="194" t="s">
        <v>3282</v>
      </c>
      <c r="H32" s="129">
        <v>8.0</v>
      </c>
      <c r="I32" s="129" t="s">
        <v>853</v>
      </c>
      <c r="J32" s="129"/>
      <c r="K32" s="129"/>
      <c r="L32" s="129"/>
      <c r="M32" s="129"/>
      <c r="N32" s="129"/>
      <c r="O32" s="129"/>
      <c r="P32" s="129"/>
      <c r="Q32" s="129"/>
      <c r="R32" s="129"/>
      <c r="S32" s="129"/>
      <c r="T32" s="129"/>
      <c r="U32" s="129"/>
      <c r="V32" s="129"/>
      <c r="W32" s="129"/>
      <c r="X32" s="129"/>
      <c r="Y32" s="129"/>
      <c r="Z32" s="129"/>
    </row>
    <row r="33" ht="15.75" customHeight="1">
      <c r="A33" s="11" t="s">
        <v>46</v>
      </c>
      <c r="B33" s="129" t="s">
        <v>3283</v>
      </c>
      <c r="C33" s="193">
        <v>45721.0</v>
      </c>
      <c r="D33" s="186">
        <v>0.7083333333333334</v>
      </c>
      <c r="E33" s="186">
        <v>0.7291666666666666</v>
      </c>
      <c r="F33" s="191">
        <v>65.0</v>
      </c>
      <c r="G33" s="194" t="s">
        <v>3292</v>
      </c>
      <c r="H33" s="129">
        <v>8.0</v>
      </c>
      <c r="I33" s="129" t="s">
        <v>840</v>
      </c>
      <c r="J33" s="129"/>
      <c r="K33" s="129"/>
      <c r="L33" s="129"/>
      <c r="M33" s="129"/>
      <c r="N33" s="129"/>
      <c r="O33" s="129"/>
      <c r="P33" s="129"/>
      <c r="Q33" s="129"/>
      <c r="R33" s="129"/>
      <c r="S33" s="129"/>
      <c r="T33" s="129"/>
      <c r="U33" s="129"/>
      <c r="V33" s="129"/>
      <c r="W33" s="129"/>
      <c r="X33" s="129"/>
      <c r="Y33" s="129"/>
      <c r="Z33" s="129"/>
    </row>
    <row r="34" ht="15.75" customHeight="1">
      <c r="A34" s="11" t="s">
        <v>46</v>
      </c>
      <c r="B34" s="129" t="s">
        <v>3283</v>
      </c>
      <c r="C34" s="193">
        <v>45721.0</v>
      </c>
      <c r="D34" s="186">
        <v>0.22916666666666666</v>
      </c>
      <c r="E34" s="129" t="s">
        <v>3296</v>
      </c>
      <c r="F34" s="191">
        <v>65.0</v>
      </c>
      <c r="G34" s="194" t="s">
        <v>3292</v>
      </c>
      <c r="H34" s="129">
        <v>8.0</v>
      </c>
      <c r="I34" s="129" t="s">
        <v>840</v>
      </c>
      <c r="J34" s="129"/>
      <c r="K34" s="129"/>
      <c r="L34" s="129"/>
      <c r="M34" s="129"/>
      <c r="N34" s="129"/>
      <c r="O34" s="129"/>
      <c r="P34" s="129"/>
      <c r="Q34" s="129"/>
      <c r="R34" s="129"/>
      <c r="S34" s="129"/>
      <c r="T34" s="129"/>
      <c r="U34" s="129"/>
      <c r="V34" s="129"/>
      <c r="W34" s="129"/>
      <c r="X34" s="129"/>
      <c r="Y34" s="129"/>
      <c r="Z34" s="129"/>
    </row>
    <row r="35" ht="15.75" customHeight="1">
      <c r="A35" s="11" t="s">
        <v>46</v>
      </c>
      <c r="B35" s="129" t="s">
        <v>3287</v>
      </c>
      <c r="C35" s="193">
        <v>45721.0</v>
      </c>
      <c r="D35" s="186">
        <v>0.75</v>
      </c>
      <c r="E35" s="186">
        <v>0.7708333333333334</v>
      </c>
      <c r="F35" s="191">
        <v>65.0</v>
      </c>
      <c r="G35" s="194" t="s">
        <v>3286</v>
      </c>
      <c r="H35" s="129">
        <v>8.0</v>
      </c>
      <c r="I35" s="129" t="s">
        <v>840</v>
      </c>
      <c r="J35" s="128"/>
      <c r="K35" s="129"/>
      <c r="L35" s="129"/>
      <c r="M35" s="129"/>
      <c r="N35" s="129"/>
      <c r="O35" s="129"/>
      <c r="P35" s="129"/>
      <c r="Q35" s="129"/>
      <c r="R35" s="129"/>
      <c r="S35" s="129"/>
      <c r="T35" s="129"/>
      <c r="U35" s="129"/>
      <c r="V35" s="129"/>
      <c r="W35" s="129"/>
      <c r="X35" s="129"/>
      <c r="Y35" s="129"/>
      <c r="Z35" s="129"/>
    </row>
    <row r="36" ht="15.75" customHeight="1">
      <c r="A36" s="11" t="s">
        <v>46</v>
      </c>
      <c r="B36" s="129" t="s">
        <v>3297</v>
      </c>
      <c r="C36" s="193">
        <v>45848.0</v>
      </c>
      <c r="D36" s="186">
        <v>0.4375</v>
      </c>
      <c r="E36" s="186">
        <v>0.46875</v>
      </c>
      <c r="F36" s="191">
        <v>56.0</v>
      </c>
      <c r="G36" s="194" t="s">
        <v>3298</v>
      </c>
      <c r="H36" s="129">
        <v>8.0</v>
      </c>
      <c r="I36" s="129" t="s">
        <v>1563</v>
      </c>
      <c r="J36" s="128"/>
      <c r="K36" s="129"/>
      <c r="L36" s="129"/>
      <c r="M36" s="129"/>
      <c r="N36" s="129"/>
      <c r="O36" s="129"/>
      <c r="P36" s="129"/>
      <c r="Q36" s="129"/>
      <c r="R36" s="129"/>
      <c r="S36" s="129"/>
      <c r="T36" s="129"/>
      <c r="U36" s="129"/>
      <c r="V36" s="129"/>
      <c r="W36" s="129"/>
      <c r="X36" s="129"/>
      <c r="Y36" s="129"/>
      <c r="Z36" s="129"/>
    </row>
    <row r="37" ht="15.75" customHeight="1">
      <c r="A37" s="11" t="s">
        <v>46</v>
      </c>
      <c r="B37" s="129" t="s">
        <v>3299</v>
      </c>
      <c r="C37" s="193">
        <v>45721.0</v>
      </c>
      <c r="D37" s="186">
        <v>0.4791666666666667</v>
      </c>
      <c r="E37" s="186">
        <v>0.5104166666666666</v>
      </c>
      <c r="F37" s="191">
        <v>64.8</v>
      </c>
      <c r="G37" s="194" t="s">
        <v>3300</v>
      </c>
      <c r="H37" s="129">
        <v>8.0</v>
      </c>
      <c r="I37" s="129" t="s">
        <v>1563</v>
      </c>
      <c r="J37" s="129"/>
      <c r="K37" s="129"/>
      <c r="L37" s="129"/>
      <c r="M37" s="129"/>
      <c r="N37" s="129"/>
      <c r="O37" s="129"/>
      <c r="P37" s="129"/>
      <c r="Q37" s="129"/>
      <c r="R37" s="129"/>
      <c r="S37" s="129"/>
      <c r="T37" s="129"/>
      <c r="U37" s="129"/>
      <c r="V37" s="129"/>
      <c r="W37" s="129"/>
      <c r="X37" s="129"/>
      <c r="Y37" s="129"/>
      <c r="Z37" s="129"/>
    </row>
    <row r="38" ht="15.75" customHeight="1">
      <c r="A38" s="11" t="s">
        <v>46</v>
      </c>
      <c r="B38" s="129" t="s">
        <v>3299</v>
      </c>
      <c r="C38" s="193">
        <v>45817.0</v>
      </c>
      <c r="D38" s="186">
        <v>0.53125</v>
      </c>
      <c r="E38" s="186">
        <v>0.07291666666666667</v>
      </c>
      <c r="F38" s="191">
        <v>70.0</v>
      </c>
      <c r="G38" s="194" t="s">
        <v>3301</v>
      </c>
      <c r="H38" s="129">
        <v>10.0</v>
      </c>
      <c r="I38" s="129" t="s">
        <v>1563</v>
      </c>
      <c r="J38" s="129"/>
      <c r="K38" s="129"/>
      <c r="L38" s="129"/>
      <c r="M38" s="129"/>
      <c r="N38" s="129"/>
      <c r="O38" s="129"/>
      <c r="P38" s="129"/>
      <c r="Q38" s="129"/>
      <c r="R38" s="129"/>
      <c r="S38" s="129"/>
      <c r="T38" s="129"/>
      <c r="U38" s="129"/>
      <c r="V38" s="129"/>
      <c r="W38" s="129"/>
      <c r="X38" s="129"/>
      <c r="Y38" s="129"/>
      <c r="Z38" s="129"/>
    </row>
    <row r="39" ht="15.75" customHeight="1">
      <c r="A39" s="11" t="s">
        <v>46</v>
      </c>
      <c r="B39" s="129" t="s">
        <v>3302</v>
      </c>
      <c r="C39" s="193">
        <v>45820.0</v>
      </c>
      <c r="D39" s="186">
        <v>0.5833333333333334</v>
      </c>
      <c r="E39" s="186">
        <v>0.625</v>
      </c>
      <c r="F39" s="191">
        <v>70.0</v>
      </c>
      <c r="G39" s="194" t="s">
        <v>3303</v>
      </c>
      <c r="H39" s="129">
        <v>10.0</v>
      </c>
      <c r="I39" s="129" t="s">
        <v>1563</v>
      </c>
      <c r="J39" s="129"/>
      <c r="K39" s="129"/>
      <c r="L39" s="129"/>
      <c r="M39" s="129"/>
      <c r="N39" s="129"/>
      <c r="O39" s="129"/>
      <c r="P39" s="129"/>
      <c r="Q39" s="129"/>
      <c r="R39" s="129"/>
      <c r="S39" s="129"/>
      <c r="T39" s="129"/>
      <c r="U39" s="129"/>
      <c r="V39" s="129"/>
      <c r="W39" s="129"/>
      <c r="X39" s="129"/>
      <c r="Y39" s="129"/>
      <c r="Z39" s="129"/>
    </row>
    <row r="40" ht="15.75" customHeight="1">
      <c r="A40" s="11" t="s">
        <v>46</v>
      </c>
      <c r="B40" s="129" t="s">
        <v>3304</v>
      </c>
      <c r="C40" s="129" t="s">
        <v>2233</v>
      </c>
      <c r="D40" s="186">
        <v>0.75</v>
      </c>
      <c r="E40" s="186">
        <v>0.3020833333333333</v>
      </c>
      <c r="F40" s="191">
        <v>66.0</v>
      </c>
      <c r="G40" s="194" t="s">
        <v>3305</v>
      </c>
      <c r="H40" s="129">
        <v>20.0</v>
      </c>
      <c r="I40" s="129" t="s">
        <v>1563</v>
      </c>
      <c r="J40" s="129"/>
      <c r="K40" s="129"/>
      <c r="L40" s="129"/>
      <c r="M40" s="129"/>
      <c r="N40" s="129"/>
      <c r="O40" s="129"/>
      <c r="P40" s="129"/>
      <c r="Q40" s="129"/>
      <c r="R40" s="129"/>
      <c r="S40" s="129"/>
      <c r="T40" s="129"/>
      <c r="U40" s="129"/>
      <c r="V40" s="129"/>
      <c r="W40" s="129"/>
      <c r="X40" s="129"/>
      <c r="Y40" s="129"/>
      <c r="Z40" s="129"/>
    </row>
    <row r="41" ht="15.75" customHeight="1">
      <c r="A41" s="11" t="s">
        <v>46</v>
      </c>
      <c r="B41" s="129" t="s">
        <v>3306</v>
      </c>
      <c r="C41" s="129" t="s">
        <v>2233</v>
      </c>
      <c r="D41" s="186">
        <v>0.8020833333333334</v>
      </c>
      <c r="E41" s="186">
        <v>0.8541666666666666</v>
      </c>
      <c r="F41" s="191">
        <v>66.0</v>
      </c>
      <c r="G41" s="194" t="s">
        <v>3307</v>
      </c>
      <c r="H41" s="129">
        <v>20.0</v>
      </c>
      <c r="I41" s="129" t="s">
        <v>3277</v>
      </c>
      <c r="J41" s="129"/>
      <c r="K41" s="129"/>
      <c r="L41" s="129"/>
      <c r="M41" s="129"/>
      <c r="N41" s="129"/>
      <c r="O41" s="129"/>
      <c r="P41" s="129"/>
      <c r="Q41" s="129"/>
      <c r="R41" s="129"/>
      <c r="S41" s="129"/>
      <c r="T41" s="129"/>
      <c r="U41" s="129"/>
      <c r="V41" s="129"/>
      <c r="W41" s="129"/>
      <c r="X41" s="129"/>
      <c r="Y41" s="129"/>
      <c r="Z41" s="129"/>
    </row>
    <row r="42" ht="15.75" customHeight="1">
      <c r="A42" s="11" t="s">
        <v>46</v>
      </c>
      <c r="B42" s="129" t="s">
        <v>3289</v>
      </c>
      <c r="C42" s="129" t="s">
        <v>2275</v>
      </c>
      <c r="D42" s="186">
        <v>0.8125</v>
      </c>
      <c r="E42" s="186">
        <v>0.8541666666666666</v>
      </c>
      <c r="F42" s="191">
        <v>60.0</v>
      </c>
      <c r="G42" s="194" t="s">
        <v>3308</v>
      </c>
      <c r="H42" s="129">
        <v>15.0</v>
      </c>
      <c r="I42" s="129" t="s">
        <v>3291</v>
      </c>
      <c r="J42" s="129"/>
      <c r="K42" s="129"/>
      <c r="L42" s="129"/>
      <c r="M42" s="129"/>
      <c r="N42" s="129"/>
      <c r="O42" s="129"/>
      <c r="P42" s="129"/>
      <c r="Q42" s="129"/>
      <c r="R42" s="129"/>
      <c r="S42" s="129"/>
      <c r="T42" s="129"/>
      <c r="U42" s="129"/>
      <c r="V42" s="129"/>
      <c r="W42" s="129"/>
      <c r="X42" s="129"/>
      <c r="Y42" s="129"/>
      <c r="Z42" s="129"/>
    </row>
    <row r="43" ht="15.75" customHeight="1">
      <c r="A43" s="11" t="s">
        <v>3309</v>
      </c>
      <c r="B43" s="129" t="s">
        <v>3310</v>
      </c>
      <c r="C43" s="129" t="s">
        <v>725</v>
      </c>
      <c r="D43" s="186">
        <v>0.5625</v>
      </c>
      <c r="E43" s="186">
        <v>0.6041666666666666</v>
      </c>
      <c r="F43" s="191">
        <v>3.02</v>
      </c>
      <c r="G43" s="194" t="s">
        <v>3311</v>
      </c>
      <c r="H43" s="129">
        <v>30.0</v>
      </c>
      <c r="I43" s="129" t="s">
        <v>2420</v>
      </c>
      <c r="J43" s="129"/>
      <c r="K43" s="129"/>
      <c r="L43" s="129"/>
      <c r="M43" s="129"/>
      <c r="N43" s="129"/>
      <c r="O43" s="129"/>
      <c r="P43" s="129"/>
      <c r="Q43" s="129"/>
      <c r="R43" s="129"/>
      <c r="S43" s="129"/>
      <c r="T43" s="129"/>
      <c r="U43" s="129"/>
      <c r="V43" s="129"/>
      <c r="W43" s="129"/>
      <c r="X43" s="129"/>
      <c r="Y43" s="129"/>
      <c r="Z43" s="129"/>
    </row>
    <row r="44" ht="15.75" customHeight="1">
      <c r="A44" s="11" t="s">
        <v>3309</v>
      </c>
      <c r="B44" s="129" t="s">
        <v>3312</v>
      </c>
      <c r="C44" s="129" t="s">
        <v>725</v>
      </c>
      <c r="D44" s="186">
        <v>0.5416666666666666</v>
      </c>
      <c r="E44" s="186">
        <v>0.10416666666666667</v>
      </c>
      <c r="F44" s="191">
        <v>3.02</v>
      </c>
      <c r="G44" s="194" t="s">
        <v>3313</v>
      </c>
      <c r="H44" s="129">
        <v>30.0</v>
      </c>
      <c r="I44" s="129" t="s">
        <v>2420</v>
      </c>
      <c r="J44" s="129"/>
      <c r="K44" s="129"/>
      <c r="L44" s="129"/>
      <c r="M44" s="129"/>
      <c r="N44" s="129"/>
      <c r="O44" s="129"/>
      <c r="P44" s="129"/>
      <c r="Q44" s="129"/>
      <c r="R44" s="129"/>
      <c r="S44" s="129"/>
      <c r="T44" s="129"/>
      <c r="U44" s="129"/>
      <c r="V44" s="129"/>
      <c r="W44" s="129"/>
      <c r="X44" s="129"/>
      <c r="Y44" s="129"/>
      <c r="Z44" s="129"/>
    </row>
    <row r="45" ht="15.75" customHeight="1">
      <c r="A45" s="11" t="s">
        <v>3309</v>
      </c>
      <c r="B45" s="129" t="s">
        <v>3314</v>
      </c>
      <c r="C45" s="129" t="s">
        <v>725</v>
      </c>
      <c r="D45" s="186">
        <v>0.5833333333333334</v>
      </c>
      <c r="E45" s="186">
        <v>0.6458333333333334</v>
      </c>
      <c r="F45" s="191">
        <v>3.02</v>
      </c>
      <c r="G45" s="194" t="s">
        <v>3313</v>
      </c>
      <c r="H45" s="129">
        <v>30.0</v>
      </c>
      <c r="I45" s="129" t="s">
        <v>2420</v>
      </c>
      <c r="J45" s="129"/>
      <c r="K45" s="129"/>
      <c r="L45" s="129"/>
      <c r="M45" s="129"/>
      <c r="N45" s="129"/>
      <c r="O45" s="129"/>
      <c r="P45" s="129"/>
      <c r="Q45" s="129"/>
      <c r="R45" s="129"/>
      <c r="S45" s="129"/>
      <c r="T45" s="129"/>
      <c r="U45" s="129"/>
      <c r="V45" s="129"/>
      <c r="W45" s="129"/>
      <c r="X45" s="129"/>
      <c r="Y45" s="129"/>
      <c r="Z45" s="129"/>
    </row>
    <row r="46" ht="15.75" customHeight="1">
      <c r="A46" s="129" t="s">
        <v>3309</v>
      </c>
      <c r="B46" s="129" t="s">
        <v>3315</v>
      </c>
      <c r="C46" s="129" t="s">
        <v>725</v>
      </c>
      <c r="D46" s="186">
        <v>0.625</v>
      </c>
      <c r="E46" s="186">
        <v>0.6875</v>
      </c>
      <c r="F46" s="187">
        <v>3.02</v>
      </c>
      <c r="G46" s="195" t="s">
        <v>3316</v>
      </c>
      <c r="H46" s="129">
        <v>35.0</v>
      </c>
      <c r="I46" s="129" t="s">
        <v>2420</v>
      </c>
      <c r="J46" s="129"/>
      <c r="K46" s="129"/>
      <c r="L46" s="129"/>
      <c r="M46" s="129"/>
      <c r="N46" s="129"/>
      <c r="O46" s="129"/>
      <c r="P46" s="129"/>
      <c r="Q46" s="129"/>
      <c r="R46" s="129"/>
      <c r="S46" s="129"/>
      <c r="T46" s="129"/>
      <c r="U46" s="129"/>
      <c r="V46" s="129"/>
      <c r="W46" s="129"/>
      <c r="X46" s="129"/>
      <c r="Y46" s="129"/>
      <c r="Z46" s="129"/>
    </row>
    <row r="47" ht="15.75" customHeight="1">
      <c r="A47" s="129" t="s">
        <v>3309</v>
      </c>
      <c r="B47" s="129" t="s">
        <v>3315</v>
      </c>
      <c r="C47" s="129" t="s">
        <v>725</v>
      </c>
      <c r="D47" s="186">
        <v>0.71875</v>
      </c>
      <c r="E47" s="186">
        <v>0.78125</v>
      </c>
      <c r="F47" s="187">
        <v>3.02</v>
      </c>
      <c r="G47" s="168" t="s">
        <v>3316</v>
      </c>
      <c r="H47" s="129">
        <v>35.0</v>
      </c>
      <c r="I47" s="129" t="s">
        <v>2420</v>
      </c>
      <c r="J47" s="129"/>
      <c r="K47" s="129"/>
      <c r="L47" s="129"/>
      <c r="M47" s="129"/>
      <c r="N47" s="129"/>
      <c r="O47" s="129"/>
      <c r="P47" s="129"/>
      <c r="Q47" s="129"/>
      <c r="R47" s="129"/>
      <c r="S47" s="129"/>
      <c r="T47" s="129"/>
      <c r="U47" s="129"/>
      <c r="V47" s="129"/>
      <c r="W47" s="129"/>
      <c r="X47" s="129"/>
      <c r="Y47" s="129"/>
      <c r="Z47" s="129"/>
    </row>
    <row r="48" ht="15.75" customHeight="1">
      <c r="A48" s="129" t="s">
        <v>3309</v>
      </c>
      <c r="B48" s="129" t="s">
        <v>3317</v>
      </c>
      <c r="C48" s="129" t="s">
        <v>166</v>
      </c>
      <c r="D48" s="186">
        <v>0.4166666666666667</v>
      </c>
      <c r="E48" s="186">
        <v>0.4479166666666667</v>
      </c>
      <c r="F48" s="187">
        <v>6.12</v>
      </c>
      <c r="G48" s="195" t="s">
        <v>3318</v>
      </c>
      <c r="H48" s="129">
        <v>45.0</v>
      </c>
      <c r="I48" s="129" t="s">
        <v>2420</v>
      </c>
      <c r="J48" s="129"/>
      <c r="K48" s="129"/>
      <c r="L48" s="129"/>
      <c r="M48" s="129"/>
      <c r="N48" s="129"/>
      <c r="O48" s="129"/>
      <c r="P48" s="129"/>
      <c r="Q48" s="129"/>
      <c r="R48" s="129"/>
      <c r="S48" s="129"/>
      <c r="T48" s="129"/>
      <c r="U48" s="129"/>
      <c r="V48" s="129"/>
      <c r="W48" s="129"/>
      <c r="X48" s="129"/>
      <c r="Y48" s="129"/>
      <c r="Z48" s="129"/>
    </row>
    <row r="49" ht="15.75" customHeight="1">
      <c r="A49" s="129" t="s">
        <v>3309</v>
      </c>
      <c r="B49" s="129" t="s">
        <v>3317</v>
      </c>
      <c r="C49" s="129" t="s">
        <v>166</v>
      </c>
      <c r="D49" s="186">
        <v>0.7916666666666666</v>
      </c>
      <c r="E49" s="186">
        <v>0.8229166666666666</v>
      </c>
      <c r="F49" s="187">
        <v>6.12</v>
      </c>
      <c r="G49" s="192" t="s">
        <v>3318</v>
      </c>
      <c r="H49" s="129">
        <v>45.0</v>
      </c>
      <c r="I49" s="129" t="s">
        <v>2420</v>
      </c>
      <c r="J49" s="129"/>
      <c r="K49" s="129"/>
      <c r="L49" s="129"/>
      <c r="M49" s="129"/>
      <c r="N49" s="129"/>
      <c r="O49" s="129"/>
      <c r="P49" s="129"/>
      <c r="Q49" s="129"/>
      <c r="R49" s="129"/>
      <c r="S49" s="129"/>
      <c r="T49" s="129"/>
      <c r="U49" s="129"/>
      <c r="V49" s="129"/>
      <c r="W49" s="129"/>
      <c r="X49" s="129"/>
      <c r="Y49" s="129"/>
      <c r="Z49" s="129"/>
    </row>
    <row r="50" ht="15.75" customHeight="1">
      <c r="A50" s="129" t="s">
        <v>3309</v>
      </c>
      <c r="B50" s="129" t="s">
        <v>3317</v>
      </c>
      <c r="C50" s="129" t="s">
        <v>166</v>
      </c>
      <c r="D50" s="186">
        <v>0.3541666666666667</v>
      </c>
      <c r="E50" s="186">
        <v>0.3854166666666667</v>
      </c>
      <c r="F50" s="187">
        <v>6.12</v>
      </c>
      <c r="G50" s="192" t="s">
        <v>3318</v>
      </c>
      <c r="H50" s="129">
        <v>30.0</v>
      </c>
      <c r="I50" s="129" t="s">
        <v>2420</v>
      </c>
      <c r="J50" s="129"/>
      <c r="K50" s="129"/>
      <c r="L50" s="129"/>
      <c r="M50" s="129"/>
      <c r="N50" s="129"/>
      <c r="O50" s="129"/>
      <c r="P50" s="129"/>
      <c r="Q50" s="129"/>
      <c r="R50" s="129"/>
      <c r="S50" s="129"/>
      <c r="T50" s="129"/>
      <c r="U50" s="129"/>
      <c r="V50" s="129"/>
      <c r="W50" s="129"/>
      <c r="X50" s="129"/>
      <c r="Y50" s="129"/>
      <c r="Z50" s="129"/>
    </row>
    <row r="51" ht="15.75" customHeight="1">
      <c r="A51" s="129" t="s">
        <v>3309</v>
      </c>
      <c r="B51" s="129" t="s">
        <v>3317</v>
      </c>
      <c r="C51" s="129" t="s">
        <v>166</v>
      </c>
      <c r="D51" s="186">
        <v>0.375</v>
      </c>
      <c r="E51" s="186">
        <v>0.40625</v>
      </c>
      <c r="F51" s="187">
        <v>6.12</v>
      </c>
      <c r="G51" s="192" t="s">
        <v>3318</v>
      </c>
      <c r="H51" s="129">
        <v>45.0</v>
      </c>
      <c r="I51" s="129" t="s">
        <v>2420</v>
      </c>
      <c r="J51" s="129"/>
      <c r="K51" s="129"/>
      <c r="L51" s="129"/>
      <c r="M51" s="129"/>
      <c r="N51" s="129"/>
      <c r="O51" s="129"/>
      <c r="P51" s="129"/>
      <c r="Q51" s="129"/>
      <c r="R51" s="129"/>
      <c r="S51" s="129"/>
      <c r="T51" s="129"/>
      <c r="U51" s="129"/>
      <c r="V51" s="129"/>
      <c r="W51" s="129"/>
      <c r="X51" s="129"/>
      <c r="Y51" s="129"/>
      <c r="Z51" s="129"/>
    </row>
    <row r="52" ht="15.75" customHeight="1">
      <c r="A52" s="129" t="s">
        <v>3309</v>
      </c>
      <c r="B52" s="129" t="s">
        <v>3319</v>
      </c>
      <c r="C52" s="129" t="s">
        <v>166</v>
      </c>
      <c r="D52" s="186">
        <v>0.4166666666666667</v>
      </c>
      <c r="E52" s="186">
        <v>0.4479166666666667</v>
      </c>
      <c r="F52" s="187">
        <v>6.12</v>
      </c>
      <c r="G52" s="195" t="s">
        <v>3320</v>
      </c>
      <c r="H52" s="129">
        <v>45.0</v>
      </c>
      <c r="I52" s="129" t="s">
        <v>2420</v>
      </c>
      <c r="J52" s="129"/>
      <c r="K52" s="129"/>
      <c r="L52" s="129"/>
      <c r="M52" s="129"/>
      <c r="N52" s="129"/>
      <c r="O52" s="129"/>
      <c r="P52" s="129"/>
      <c r="Q52" s="129"/>
      <c r="R52" s="129"/>
      <c r="S52" s="129"/>
      <c r="T52" s="129"/>
      <c r="U52" s="129"/>
      <c r="V52" s="129"/>
      <c r="W52" s="129"/>
      <c r="X52" s="129"/>
      <c r="Y52" s="129"/>
      <c r="Z52" s="129"/>
    </row>
    <row r="53" ht="15.75" customHeight="1">
      <c r="A53" s="129" t="s">
        <v>3309</v>
      </c>
      <c r="B53" s="129" t="s">
        <v>3319</v>
      </c>
      <c r="C53" s="129" t="s">
        <v>166</v>
      </c>
      <c r="D53" s="186">
        <v>0.7916666666666666</v>
      </c>
      <c r="E53" s="186">
        <v>0.8229166666666666</v>
      </c>
      <c r="F53" s="187">
        <v>6.12</v>
      </c>
      <c r="G53" s="192" t="s">
        <v>3320</v>
      </c>
      <c r="H53" s="129">
        <v>45.0</v>
      </c>
      <c r="I53" s="129" t="s">
        <v>2420</v>
      </c>
      <c r="J53" s="129"/>
      <c r="K53" s="129"/>
      <c r="L53" s="129"/>
      <c r="M53" s="129"/>
      <c r="N53" s="129"/>
      <c r="O53" s="129"/>
      <c r="P53" s="129"/>
      <c r="Q53" s="129"/>
      <c r="R53" s="129"/>
      <c r="S53" s="129"/>
      <c r="T53" s="129"/>
      <c r="U53" s="129"/>
      <c r="V53" s="129"/>
      <c r="W53" s="129"/>
      <c r="X53" s="129"/>
      <c r="Y53" s="129"/>
      <c r="Z53" s="129"/>
    </row>
    <row r="54" ht="15.75" customHeight="1">
      <c r="A54" s="129" t="s">
        <v>3309</v>
      </c>
      <c r="B54" s="129" t="s">
        <v>3319</v>
      </c>
      <c r="C54" s="129" t="s">
        <v>166</v>
      </c>
      <c r="D54" s="186">
        <v>0.3541666666666667</v>
      </c>
      <c r="E54" s="186">
        <v>0.3854166666666667</v>
      </c>
      <c r="F54" s="187">
        <v>6.12</v>
      </c>
      <c r="G54" s="192" t="s">
        <v>3320</v>
      </c>
      <c r="H54" s="129">
        <v>45.0</v>
      </c>
      <c r="I54" s="129" t="s">
        <v>2420</v>
      </c>
      <c r="J54" s="129"/>
      <c r="K54" s="129"/>
      <c r="L54" s="129"/>
      <c r="M54" s="129"/>
      <c r="N54" s="129"/>
      <c r="O54" s="129"/>
      <c r="P54" s="129"/>
      <c r="Q54" s="129"/>
      <c r="R54" s="129"/>
      <c r="S54" s="129"/>
      <c r="T54" s="129"/>
      <c r="U54" s="129"/>
      <c r="V54" s="129"/>
      <c r="W54" s="129"/>
      <c r="X54" s="129"/>
      <c r="Y54" s="129"/>
      <c r="Z54" s="129"/>
    </row>
    <row r="55" ht="15.75" customHeight="1">
      <c r="A55" s="129" t="s">
        <v>3309</v>
      </c>
      <c r="B55" s="129" t="s">
        <v>3319</v>
      </c>
      <c r="C55" s="129" t="s">
        <v>166</v>
      </c>
      <c r="D55" s="186">
        <v>0.375</v>
      </c>
      <c r="E55" s="186">
        <v>0.40625</v>
      </c>
      <c r="F55" s="187">
        <v>6.12</v>
      </c>
      <c r="G55" s="192" t="s">
        <v>3320</v>
      </c>
      <c r="H55" s="129">
        <v>45.0</v>
      </c>
      <c r="I55" s="129" t="s">
        <v>2420</v>
      </c>
      <c r="J55" s="129"/>
      <c r="K55" s="129"/>
      <c r="L55" s="129"/>
      <c r="M55" s="129"/>
      <c r="N55" s="129"/>
      <c r="O55" s="129"/>
      <c r="P55" s="129"/>
      <c r="Q55" s="129"/>
      <c r="R55" s="129"/>
      <c r="S55" s="129"/>
      <c r="T55" s="129"/>
      <c r="U55" s="129"/>
      <c r="V55" s="129"/>
      <c r="W55" s="129"/>
      <c r="X55" s="129"/>
      <c r="Y55" s="129"/>
      <c r="Z55" s="129"/>
    </row>
    <row r="56" ht="15.75" customHeight="1">
      <c r="A56" s="129" t="s">
        <v>3309</v>
      </c>
      <c r="B56" s="128" t="s">
        <v>3321</v>
      </c>
      <c r="C56" s="129" t="s">
        <v>166</v>
      </c>
      <c r="D56" s="186">
        <v>0.4166666666666667</v>
      </c>
      <c r="E56" s="190">
        <v>0.4479166666666667</v>
      </c>
      <c r="F56" s="187">
        <v>6.12</v>
      </c>
      <c r="G56" s="168" t="s">
        <v>3318</v>
      </c>
      <c r="H56" s="129">
        <v>30.0</v>
      </c>
      <c r="I56" s="128" t="s">
        <v>2420</v>
      </c>
      <c r="J56" s="128"/>
      <c r="K56" s="129"/>
      <c r="L56" s="129"/>
      <c r="M56" s="129"/>
      <c r="N56" s="129"/>
      <c r="O56" s="129"/>
      <c r="P56" s="129"/>
      <c r="Q56" s="129"/>
      <c r="R56" s="129"/>
      <c r="S56" s="129"/>
      <c r="T56" s="129"/>
      <c r="U56" s="129"/>
      <c r="V56" s="129"/>
      <c r="W56" s="129"/>
      <c r="X56" s="129"/>
      <c r="Y56" s="129"/>
      <c r="Z56" s="129"/>
    </row>
    <row r="57" ht="15.75" customHeight="1">
      <c r="A57" s="129" t="s">
        <v>3309</v>
      </c>
      <c r="B57" s="129" t="s">
        <v>3322</v>
      </c>
      <c r="C57" s="129" t="s">
        <v>166</v>
      </c>
      <c r="D57" s="186">
        <v>0.4583333333333333</v>
      </c>
      <c r="E57" s="186">
        <v>0.4895833333333333</v>
      </c>
      <c r="F57" s="187">
        <v>6.12</v>
      </c>
      <c r="G57" s="168" t="s">
        <v>3323</v>
      </c>
      <c r="H57" s="129">
        <v>30.0</v>
      </c>
      <c r="I57" s="129" t="s">
        <v>2420</v>
      </c>
      <c r="J57" s="129"/>
      <c r="K57" s="129"/>
      <c r="L57" s="129"/>
      <c r="M57" s="129"/>
      <c r="N57" s="129"/>
      <c r="O57" s="129"/>
      <c r="P57" s="129"/>
      <c r="Q57" s="129"/>
      <c r="R57" s="129"/>
      <c r="S57" s="129"/>
      <c r="T57" s="129"/>
      <c r="U57" s="129"/>
      <c r="V57" s="129"/>
      <c r="W57" s="129"/>
      <c r="X57" s="129"/>
      <c r="Y57" s="129"/>
      <c r="Z57" s="129"/>
    </row>
    <row r="58" ht="15.75" customHeight="1">
      <c r="A58" s="129" t="s">
        <v>3309</v>
      </c>
      <c r="B58" s="129" t="s">
        <v>3324</v>
      </c>
      <c r="C58" s="129" t="s">
        <v>166</v>
      </c>
      <c r="D58" s="186">
        <v>0.375</v>
      </c>
      <c r="E58" s="186">
        <v>0.40625</v>
      </c>
      <c r="F58" s="187">
        <v>3.02</v>
      </c>
      <c r="G58" s="195" t="s">
        <v>3325</v>
      </c>
      <c r="H58" s="129">
        <v>30.0</v>
      </c>
      <c r="I58" s="129" t="s">
        <v>2420</v>
      </c>
      <c r="J58" s="129"/>
      <c r="K58" s="129"/>
      <c r="L58" s="129"/>
      <c r="M58" s="129"/>
      <c r="N58" s="129"/>
      <c r="O58" s="129"/>
      <c r="P58" s="129"/>
      <c r="Q58" s="129"/>
      <c r="R58" s="129"/>
      <c r="S58" s="129"/>
      <c r="T58" s="129"/>
      <c r="U58" s="129"/>
      <c r="V58" s="129"/>
      <c r="W58" s="129"/>
      <c r="X58" s="129"/>
      <c r="Y58" s="129"/>
      <c r="Z58" s="129"/>
    </row>
    <row r="59" ht="15.75" customHeight="1">
      <c r="A59" s="129" t="s">
        <v>3309</v>
      </c>
      <c r="B59" s="129" t="s">
        <v>3326</v>
      </c>
      <c r="C59" s="129" t="s">
        <v>166</v>
      </c>
      <c r="D59" s="186">
        <v>0.4166666666666667</v>
      </c>
      <c r="E59" s="186">
        <v>0.4479166666666667</v>
      </c>
      <c r="F59" s="187">
        <v>6.12</v>
      </c>
      <c r="G59" s="195" t="s">
        <v>3327</v>
      </c>
      <c r="H59" s="129">
        <v>45.0</v>
      </c>
      <c r="I59" s="129" t="s">
        <v>2420</v>
      </c>
      <c r="J59" s="129"/>
      <c r="K59" s="129"/>
      <c r="L59" s="129"/>
      <c r="M59" s="129"/>
      <c r="N59" s="129"/>
      <c r="O59" s="129"/>
      <c r="P59" s="129"/>
      <c r="Q59" s="129"/>
      <c r="R59" s="129"/>
      <c r="S59" s="129"/>
      <c r="T59" s="129"/>
      <c r="U59" s="129"/>
      <c r="V59" s="129"/>
      <c r="W59" s="129"/>
      <c r="X59" s="129"/>
      <c r="Y59" s="129"/>
      <c r="Z59" s="129"/>
    </row>
    <row r="60" ht="15.75" customHeight="1">
      <c r="A60" s="129" t="s">
        <v>3309</v>
      </c>
      <c r="B60" s="129" t="s">
        <v>3326</v>
      </c>
      <c r="C60" s="129" t="s">
        <v>166</v>
      </c>
      <c r="D60" s="186">
        <v>0.375</v>
      </c>
      <c r="E60" s="186">
        <v>0.40625</v>
      </c>
      <c r="F60" s="187">
        <v>6.12</v>
      </c>
      <c r="G60" s="195" t="s">
        <v>3327</v>
      </c>
      <c r="H60" s="129">
        <v>45.0</v>
      </c>
      <c r="I60" s="129" t="s">
        <v>2420</v>
      </c>
      <c r="J60" s="129"/>
      <c r="K60" s="129"/>
      <c r="L60" s="129"/>
      <c r="M60" s="129"/>
      <c r="N60" s="129"/>
      <c r="O60" s="129"/>
      <c r="P60" s="129"/>
      <c r="Q60" s="129"/>
      <c r="R60" s="129"/>
      <c r="S60" s="129"/>
      <c r="T60" s="129"/>
      <c r="U60" s="129"/>
      <c r="V60" s="129"/>
      <c r="W60" s="129"/>
      <c r="X60" s="129"/>
      <c r="Y60" s="129"/>
      <c r="Z60" s="129"/>
    </row>
    <row r="61" ht="15.75" customHeight="1">
      <c r="A61" s="129" t="s">
        <v>3309</v>
      </c>
      <c r="B61" s="129" t="s">
        <v>3328</v>
      </c>
      <c r="C61" s="129" t="s">
        <v>166</v>
      </c>
      <c r="D61" s="186">
        <v>0.375</v>
      </c>
      <c r="E61" s="186">
        <v>0.40625</v>
      </c>
      <c r="F61" s="187">
        <v>6.12</v>
      </c>
      <c r="G61" s="195" t="s">
        <v>3329</v>
      </c>
      <c r="H61" s="129">
        <v>20.0</v>
      </c>
      <c r="I61" s="129" t="s">
        <v>2420</v>
      </c>
      <c r="J61" s="129"/>
      <c r="K61" s="129"/>
      <c r="L61" s="129"/>
      <c r="M61" s="129"/>
      <c r="N61" s="129"/>
      <c r="O61" s="129"/>
      <c r="P61" s="129"/>
      <c r="Q61" s="129"/>
      <c r="R61" s="129"/>
      <c r="S61" s="129"/>
      <c r="T61" s="129"/>
      <c r="U61" s="129"/>
      <c r="V61" s="129"/>
      <c r="W61" s="129"/>
      <c r="X61" s="129"/>
      <c r="Y61" s="129"/>
      <c r="Z61" s="129"/>
    </row>
    <row r="62" ht="15.75" customHeight="1">
      <c r="A62" s="129" t="s">
        <v>3309</v>
      </c>
      <c r="B62" s="129" t="s">
        <v>3330</v>
      </c>
      <c r="C62" s="129" t="s">
        <v>725</v>
      </c>
      <c r="D62" s="186">
        <v>0.7604166666666666</v>
      </c>
      <c r="E62" s="186">
        <v>0.8229166666666666</v>
      </c>
      <c r="F62" s="132">
        <v>3.02</v>
      </c>
      <c r="G62" s="195" t="s">
        <v>3331</v>
      </c>
      <c r="H62" s="129">
        <v>360.0</v>
      </c>
      <c r="I62" s="129" t="s">
        <v>2420</v>
      </c>
      <c r="J62" s="129"/>
      <c r="K62" s="129"/>
      <c r="L62" s="129"/>
      <c r="M62" s="129"/>
      <c r="N62" s="129"/>
      <c r="O62" s="129"/>
      <c r="P62" s="129"/>
      <c r="Q62" s="129"/>
      <c r="R62" s="129"/>
      <c r="S62" s="129"/>
      <c r="T62" s="129"/>
      <c r="U62" s="129"/>
      <c r="V62" s="129"/>
      <c r="W62" s="129"/>
      <c r="X62" s="129"/>
      <c r="Y62" s="129"/>
      <c r="Z62" s="129"/>
    </row>
    <row r="63" ht="15.75" customHeight="1">
      <c r="A63" s="129" t="s">
        <v>3309</v>
      </c>
      <c r="B63" s="129" t="s">
        <v>3330</v>
      </c>
      <c r="C63" s="129" t="s">
        <v>725</v>
      </c>
      <c r="D63" s="186">
        <v>0.78125</v>
      </c>
      <c r="E63" s="186">
        <v>0.84375</v>
      </c>
      <c r="F63" s="187">
        <v>3.02</v>
      </c>
      <c r="G63" s="195" t="s">
        <v>3331</v>
      </c>
      <c r="H63" s="129">
        <v>144.0</v>
      </c>
      <c r="I63" s="129" t="s">
        <v>2420</v>
      </c>
      <c r="J63" s="129"/>
      <c r="K63" s="129"/>
      <c r="L63" s="129"/>
      <c r="M63" s="129"/>
      <c r="N63" s="129"/>
      <c r="O63" s="129"/>
      <c r="P63" s="129"/>
      <c r="Q63" s="129"/>
      <c r="R63" s="129"/>
      <c r="S63" s="129"/>
      <c r="T63" s="129"/>
      <c r="U63" s="129"/>
      <c r="V63" s="129"/>
      <c r="W63" s="129"/>
      <c r="X63" s="129"/>
      <c r="Y63" s="129"/>
      <c r="Z63" s="129"/>
    </row>
    <row r="64" ht="15.75" customHeight="1">
      <c r="A64" s="129" t="s">
        <v>3309</v>
      </c>
      <c r="B64" s="129" t="s">
        <v>3332</v>
      </c>
      <c r="C64" s="129" t="s">
        <v>166</v>
      </c>
      <c r="D64" s="186">
        <v>0.4166666666666667</v>
      </c>
      <c r="E64" s="186">
        <v>0.4479166666666667</v>
      </c>
      <c r="F64" s="187">
        <v>6.12</v>
      </c>
      <c r="G64" s="195" t="s">
        <v>3318</v>
      </c>
      <c r="H64" s="129">
        <v>30.0</v>
      </c>
      <c r="I64" s="129" t="s">
        <v>2420</v>
      </c>
      <c r="J64" s="129"/>
      <c r="K64" s="129"/>
      <c r="L64" s="129"/>
      <c r="M64" s="129"/>
      <c r="N64" s="129"/>
      <c r="O64" s="129"/>
      <c r="P64" s="129"/>
      <c r="Q64" s="129"/>
      <c r="R64" s="129"/>
      <c r="S64" s="129"/>
      <c r="T64" s="129"/>
      <c r="U64" s="129"/>
      <c r="V64" s="129"/>
      <c r="W64" s="129"/>
      <c r="X64" s="129"/>
      <c r="Y64" s="129"/>
      <c r="Z64" s="129"/>
    </row>
    <row r="65" ht="15.75" customHeight="1">
      <c r="A65" s="129" t="s">
        <v>3309</v>
      </c>
      <c r="B65" s="129" t="s">
        <v>3333</v>
      </c>
      <c r="C65" s="129" t="s">
        <v>725</v>
      </c>
      <c r="D65" s="186">
        <v>0.78125</v>
      </c>
      <c r="E65" s="186">
        <v>0.8333333333333334</v>
      </c>
      <c r="F65" s="187">
        <v>3.02</v>
      </c>
      <c r="G65" s="195" t="s">
        <v>3334</v>
      </c>
      <c r="H65" s="129">
        <v>360.0</v>
      </c>
      <c r="I65" s="129" t="s">
        <v>2420</v>
      </c>
      <c r="J65" s="129"/>
      <c r="K65" s="129"/>
      <c r="L65" s="129"/>
      <c r="M65" s="129"/>
      <c r="N65" s="129"/>
      <c r="O65" s="129"/>
      <c r="P65" s="129"/>
      <c r="Q65" s="129"/>
      <c r="R65" s="129"/>
      <c r="S65" s="129"/>
      <c r="T65" s="129"/>
      <c r="U65" s="129"/>
      <c r="V65" s="129"/>
      <c r="W65" s="129"/>
      <c r="X65" s="129"/>
      <c r="Y65" s="129"/>
      <c r="Z65" s="129"/>
    </row>
    <row r="66" ht="15.75" customHeight="1">
      <c r="A66" s="129" t="s">
        <v>3309</v>
      </c>
      <c r="B66" s="129" t="s">
        <v>3333</v>
      </c>
      <c r="C66" s="129" t="s">
        <v>725</v>
      </c>
      <c r="D66" s="186">
        <v>0.78125</v>
      </c>
      <c r="E66" s="186">
        <v>0.84375</v>
      </c>
      <c r="F66" s="187">
        <v>3.02</v>
      </c>
      <c r="G66" s="195" t="s">
        <v>3335</v>
      </c>
      <c r="H66" s="129">
        <v>144.0</v>
      </c>
      <c r="I66" s="129" t="s">
        <v>2420</v>
      </c>
      <c r="J66" s="129"/>
      <c r="K66" s="129"/>
      <c r="L66" s="129"/>
      <c r="M66" s="129"/>
      <c r="N66" s="129"/>
      <c r="O66" s="129"/>
      <c r="P66" s="129"/>
      <c r="Q66" s="129"/>
      <c r="R66" s="129"/>
      <c r="S66" s="129"/>
      <c r="T66" s="129"/>
      <c r="U66" s="129"/>
      <c r="V66" s="129"/>
      <c r="W66" s="129"/>
      <c r="X66" s="129"/>
      <c r="Y66" s="129"/>
      <c r="Z66" s="129"/>
    </row>
    <row r="67" ht="15.75" customHeight="1">
      <c r="A67" s="199" t="s">
        <v>3309</v>
      </c>
      <c r="B67" s="17" t="s">
        <v>3336</v>
      </c>
      <c r="C67" s="17" t="s">
        <v>2259</v>
      </c>
      <c r="D67" s="200">
        <v>0.8333333333333334</v>
      </c>
      <c r="E67" s="200">
        <v>0.875</v>
      </c>
      <c r="F67" s="201">
        <v>3.02</v>
      </c>
      <c r="G67" s="195" t="s">
        <v>3337</v>
      </c>
      <c r="H67" s="202">
        <v>30.0</v>
      </c>
      <c r="I67" s="203" t="s">
        <v>2420</v>
      </c>
      <c r="J67" s="131"/>
      <c r="K67" s="129"/>
      <c r="L67" s="129"/>
      <c r="M67" s="129"/>
      <c r="N67" s="129"/>
      <c r="O67" s="129"/>
      <c r="P67" s="129"/>
      <c r="Q67" s="129"/>
      <c r="R67" s="129"/>
      <c r="S67" s="129"/>
      <c r="T67" s="129"/>
      <c r="U67" s="129"/>
      <c r="V67" s="129"/>
      <c r="W67" s="129"/>
      <c r="X67" s="129"/>
      <c r="Y67" s="129"/>
      <c r="Z67" s="129"/>
    </row>
    <row r="68" ht="15.75" customHeight="1">
      <c r="A68" s="199" t="s">
        <v>3309</v>
      </c>
      <c r="B68" s="17" t="s">
        <v>3338</v>
      </c>
      <c r="C68" s="17" t="s">
        <v>2259</v>
      </c>
      <c r="D68" s="200">
        <v>0.8333333333333334</v>
      </c>
      <c r="E68" s="200">
        <v>0.875</v>
      </c>
      <c r="F68" s="201">
        <v>3.02</v>
      </c>
      <c r="G68" s="195" t="s">
        <v>3339</v>
      </c>
      <c r="H68" s="202">
        <v>14.0</v>
      </c>
      <c r="I68" s="203" t="s">
        <v>2420</v>
      </c>
      <c r="J68" s="131"/>
      <c r="K68" s="129"/>
      <c r="L68" s="129"/>
      <c r="M68" s="129"/>
      <c r="N68" s="129"/>
      <c r="O68" s="129"/>
      <c r="P68" s="129"/>
      <c r="Q68" s="129"/>
      <c r="R68" s="129"/>
      <c r="S68" s="129"/>
      <c r="T68" s="129"/>
      <c r="U68" s="129"/>
      <c r="V68" s="129"/>
      <c r="W68" s="129"/>
      <c r="X68" s="129"/>
      <c r="Y68" s="129"/>
      <c r="Z68" s="129"/>
    </row>
    <row r="69" ht="15.75" customHeight="1">
      <c r="A69" s="202" t="s">
        <v>3309</v>
      </c>
      <c r="B69" s="17" t="s">
        <v>3340</v>
      </c>
      <c r="C69" s="17" t="s">
        <v>2259</v>
      </c>
      <c r="D69" s="200">
        <v>0.4583333333333333</v>
      </c>
      <c r="E69" s="200">
        <v>0.5208333333333334</v>
      </c>
      <c r="F69" s="201">
        <v>3.02</v>
      </c>
      <c r="G69" s="194" t="s">
        <v>3341</v>
      </c>
      <c r="H69" s="202">
        <v>30.0</v>
      </c>
      <c r="I69" s="202" t="s">
        <v>2420</v>
      </c>
      <c r="J69" s="204"/>
      <c r="K69" s="129"/>
      <c r="L69" s="129"/>
      <c r="M69" s="129"/>
      <c r="N69" s="129"/>
      <c r="O69" s="129"/>
      <c r="P69" s="129"/>
      <c r="Q69" s="129"/>
      <c r="R69" s="129"/>
      <c r="S69" s="129"/>
      <c r="T69" s="129"/>
      <c r="U69" s="129"/>
      <c r="V69" s="129"/>
      <c r="W69" s="129"/>
      <c r="X69" s="129"/>
      <c r="Y69" s="129"/>
      <c r="Z69" s="129"/>
    </row>
    <row r="70" ht="15.75" customHeight="1">
      <c r="A70" s="202" t="s">
        <v>3309</v>
      </c>
      <c r="B70" s="17" t="s">
        <v>3340</v>
      </c>
      <c r="C70" s="17" t="s">
        <v>2259</v>
      </c>
      <c r="D70" s="200">
        <v>0.5416666666666666</v>
      </c>
      <c r="E70" s="200">
        <v>0.6041666666666666</v>
      </c>
      <c r="F70" s="201">
        <v>3.02</v>
      </c>
      <c r="G70" s="194" t="s">
        <v>3341</v>
      </c>
      <c r="H70" s="202">
        <v>30.0</v>
      </c>
      <c r="I70" s="202" t="s">
        <v>2420</v>
      </c>
      <c r="J70" s="204"/>
      <c r="K70" s="129"/>
      <c r="L70" s="129"/>
      <c r="M70" s="129"/>
      <c r="N70" s="129"/>
      <c r="O70" s="129"/>
      <c r="P70" s="129"/>
      <c r="Q70" s="129"/>
      <c r="R70" s="129"/>
      <c r="S70" s="129"/>
      <c r="T70" s="129"/>
      <c r="U70" s="129"/>
      <c r="V70" s="129"/>
      <c r="W70" s="129"/>
      <c r="X70" s="129"/>
      <c r="Y70" s="129"/>
      <c r="Z70" s="129"/>
    </row>
    <row r="71" ht="15.75" customHeight="1">
      <c r="A71" s="202" t="s">
        <v>3309</v>
      </c>
      <c r="B71" s="17" t="s">
        <v>3342</v>
      </c>
      <c r="C71" s="17" t="s">
        <v>2259</v>
      </c>
      <c r="D71" s="200">
        <v>0.4791666666666667</v>
      </c>
      <c r="E71" s="200">
        <v>0.5208333333333334</v>
      </c>
      <c r="F71" s="201">
        <v>3.02</v>
      </c>
      <c r="G71" s="205" t="s">
        <v>3341</v>
      </c>
      <c r="H71" s="202">
        <v>30.0</v>
      </c>
      <c r="I71" s="202" t="s">
        <v>2420</v>
      </c>
      <c r="J71" s="131"/>
      <c r="K71" s="129"/>
      <c r="L71" s="129"/>
      <c r="M71" s="129"/>
      <c r="N71" s="129"/>
      <c r="O71" s="129"/>
      <c r="P71" s="129"/>
      <c r="Q71" s="129"/>
      <c r="R71" s="129"/>
      <c r="S71" s="129"/>
      <c r="T71" s="129"/>
      <c r="U71" s="129"/>
      <c r="V71" s="129"/>
      <c r="W71" s="129"/>
      <c r="X71" s="129"/>
      <c r="Y71" s="129"/>
      <c r="Z71" s="129"/>
    </row>
    <row r="72" ht="15.75" customHeight="1">
      <c r="A72" s="202" t="s">
        <v>3309</v>
      </c>
      <c r="B72" s="17" t="s">
        <v>3342</v>
      </c>
      <c r="C72" s="17" t="s">
        <v>2259</v>
      </c>
      <c r="D72" s="200">
        <v>0.25</v>
      </c>
      <c r="E72" s="200">
        <v>0.3125</v>
      </c>
      <c r="F72" s="201">
        <v>3.02</v>
      </c>
      <c r="G72" s="205" t="s">
        <v>3341</v>
      </c>
      <c r="H72" s="202">
        <v>15.0</v>
      </c>
      <c r="I72" s="202" t="s">
        <v>2420</v>
      </c>
      <c r="J72" s="131"/>
      <c r="K72" s="129"/>
      <c r="L72" s="129"/>
      <c r="M72" s="129"/>
      <c r="N72" s="129"/>
      <c r="O72" s="129"/>
      <c r="P72" s="129"/>
      <c r="Q72" s="129"/>
      <c r="R72" s="129"/>
      <c r="S72" s="129"/>
      <c r="T72" s="129"/>
      <c r="U72" s="129"/>
      <c r="V72" s="129"/>
      <c r="W72" s="129"/>
      <c r="X72" s="129"/>
      <c r="Y72" s="129"/>
      <c r="Z72" s="129"/>
    </row>
    <row r="73" ht="15.75" customHeight="1">
      <c r="A73" s="202" t="s">
        <v>3309</v>
      </c>
      <c r="B73" s="17" t="s">
        <v>3342</v>
      </c>
      <c r="C73" s="17" t="s">
        <v>2259</v>
      </c>
      <c r="D73" s="200">
        <v>0.8333333333333334</v>
      </c>
      <c r="E73" s="200">
        <v>0.8958333333333334</v>
      </c>
      <c r="F73" s="201">
        <v>3.02</v>
      </c>
      <c r="G73" s="205" t="s">
        <v>3341</v>
      </c>
      <c r="H73" s="202">
        <v>15.0</v>
      </c>
      <c r="I73" s="202" t="s">
        <v>2420</v>
      </c>
      <c r="J73" s="131"/>
      <c r="K73" s="129"/>
      <c r="L73" s="129"/>
      <c r="M73" s="129"/>
      <c r="N73" s="129"/>
      <c r="O73" s="129"/>
      <c r="P73" s="129"/>
      <c r="Q73" s="129"/>
      <c r="R73" s="129"/>
      <c r="S73" s="129"/>
      <c r="T73" s="129"/>
      <c r="U73" s="129"/>
      <c r="V73" s="129"/>
      <c r="W73" s="129"/>
      <c r="X73" s="129"/>
      <c r="Y73" s="129"/>
      <c r="Z73" s="129"/>
    </row>
    <row r="74" ht="15.75" customHeight="1">
      <c r="A74" s="202" t="s">
        <v>3309</v>
      </c>
      <c r="B74" s="165" t="s">
        <v>3340</v>
      </c>
      <c r="C74" s="165" t="s">
        <v>2259</v>
      </c>
      <c r="D74" s="200">
        <v>0.4583333333333333</v>
      </c>
      <c r="E74" s="200">
        <v>0.5208333333333334</v>
      </c>
      <c r="F74" s="201">
        <v>3.02</v>
      </c>
      <c r="G74" s="195" t="s">
        <v>3343</v>
      </c>
      <c r="H74" s="202">
        <v>30.0</v>
      </c>
      <c r="I74" s="203" t="s">
        <v>2420</v>
      </c>
      <c r="J74" s="131"/>
      <c r="K74" s="129"/>
      <c r="L74" s="129"/>
      <c r="M74" s="129"/>
      <c r="N74" s="129"/>
      <c r="O74" s="129"/>
      <c r="P74" s="129"/>
      <c r="Q74" s="129"/>
      <c r="R74" s="129"/>
      <c r="S74" s="129"/>
      <c r="T74" s="129"/>
      <c r="U74" s="129"/>
      <c r="V74" s="129"/>
      <c r="W74" s="129"/>
      <c r="X74" s="129"/>
      <c r="Y74" s="129"/>
      <c r="Z74" s="129"/>
    </row>
    <row r="75" ht="15.75" customHeight="1">
      <c r="A75" s="202" t="s">
        <v>3309</v>
      </c>
      <c r="B75" s="165" t="s">
        <v>3340</v>
      </c>
      <c r="C75" s="165" t="s">
        <v>2259</v>
      </c>
      <c r="D75" s="200">
        <v>0.5416666666666666</v>
      </c>
      <c r="E75" s="200">
        <v>0.6041666666666666</v>
      </c>
      <c r="F75" s="201">
        <v>3.02</v>
      </c>
      <c r="G75" s="195" t="s">
        <v>3343</v>
      </c>
      <c r="H75" s="202">
        <v>30.0</v>
      </c>
      <c r="I75" s="203" t="s">
        <v>2420</v>
      </c>
      <c r="J75" s="131"/>
      <c r="K75" s="129"/>
      <c r="L75" s="129"/>
      <c r="M75" s="129"/>
      <c r="N75" s="129"/>
      <c r="O75" s="129"/>
      <c r="P75" s="129"/>
      <c r="Q75" s="129"/>
      <c r="R75" s="129"/>
      <c r="S75" s="129"/>
      <c r="T75" s="129"/>
      <c r="U75" s="129"/>
      <c r="V75" s="129"/>
      <c r="W75" s="129"/>
      <c r="X75" s="129"/>
      <c r="Y75" s="129"/>
      <c r="Z75" s="129"/>
    </row>
    <row r="76" ht="15.75" customHeight="1">
      <c r="A76" s="202" t="s">
        <v>3309</v>
      </c>
      <c r="B76" s="165" t="s">
        <v>3340</v>
      </c>
      <c r="C76" s="165" t="s">
        <v>2259</v>
      </c>
      <c r="D76" s="200">
        <v>0.6041666666666666</v>
      </c>
      <c r="E76" s="200">
        <v>0.14583333333333334</v>
      </c>
      <c r="F76" s="201">
        <v>3.02</v>
      </c>
      <c r="G76" s="195" t="s">
        <v>3343</v>
      </c>
      <c r="H76" s="202">
        <v>30.0</v>
      </c>
      <c r="I76" s="203" t="s">
        <v>2420</v>
      </c>
      <c r="J76" s="131"/>
      <c r="K76" s="129"/>
      <c r="L76" s="129"/>
      <c r="M76" s="129"/>
      <c r="N76" s="129"/>
      <c r="O76" s="129"/>
      <c r="P76" s="129"/>
      <c r="Q76" s="129"/>
      <c r="R76" s="129"/>
      <c r="S76" s="129"/>
      <c r="T76" s="129"/>
      <c r="U76" s="129"/>
      <c r="V76" s="129"/>
      <c r="W76" s="129"/>
      <c r="X76" s="129"/>
      <c r="Y76" s="129"/>
      <c r="Z76" s="129"/>
    </row>
    <row r="77" ht="15.75" customHeight="1">
      <c r="A77" s="202" t="s">
        <v>3309</v>
      </c>
      <c r="B77" s="165" t="s">
        <v>3340</v>
      </c>
      <c r="C77" s="165" t="s">
        <v>2259</v>
      </c>
      <c r="D77" s="200">
        <v>0.3125</v>
      </c>
      <c r="E77" s="200">
        <v>0.3541666666666667</v>
      </c>
      <c r="F77" s="201">
        <v>3.02</v>
      </c>
      <c r="G77" s="195" t="s">
        <v>3343</v>
      </c>
      <c r="H77" s="202">
        <v>30.0</v>
      </c>
      <c r="I77" s="203" t="s">
        <v>2420</v>
      </c>
      <c r="J77" s="131"/>
      <c r="K77" s="129"/>
      <c r="L77" s="129"/>
      <c r="M77" s="129"/>
      <c r="N77" s="129"/>
      <c r="O77" s="129"/>
      <c r="P77" s="129"/>
      <c r="Q77" s="129"/>
      <c r="R77" s="129"/>
      <c r="S77" s="129"/>
      <c r="T77" s="129"/>
      <c r="U77" s="129"/>
      <c r="V77" s="129"/>
      <c r="W77" s="129"/>
      <c r="X77" s="129"/>
      <c r="Y77" s="129"/>
      <c r="Z77" s="129"/>
    </row>
    <row r="78" ht="15.75" customHeight="1">
      <c r="A78" s="202" t="s">
        <v>3309</v>
      </c>
      <c r="B78" s="165" t="s">
        <v>3340</v>
      </c>
      <c r="C78" s="165" t="s">
        <v>2259</v>
      </c>
      <c r="D78" s="200">
        <v>0.8333333333333334</v>
      </c>
      <c r="E78" s="200">
        <v>0.8958333333333334</v>
      </c>
      <c r="F78" s="201">
        <v>3.02</v>
      </c>
      <c r="G78" s="195" t="s">
        <v>3343</v>
      </c>
      <c r="H78" s="202">
        <v>30.0</v>
      </c>
      <c r="I78" s="203" t="s">
        <v>2420</v>
      </c>
      <c r="J78" s="131"/>
      <c r="K78" s="129"/>
      <c r="L78" s="129"/>
      <c r="M78" s="129"/>
      <c r="N78" s="129"/>
      <c r="O78" s="129"/>
      <c r="P78" s="129"/>
      <c r="Q78" s="129"/>
      <c r="R78" s="129"/>
      <c r="S78" s="129"/>
      <c r="T78" s="129"/>
      <c r="U78" s="129"/>
      <c r="V78" s="129"/>
      <c r="W78" s="129"/>
      <c r="X78" s="129"/>
      <c r="Y78" s="129"/>
      <c r="Z78" s="129"/>
    </row>
    <row r="79" ht="15.75" customHeight="1">
      <c r="A79" s="202" t="s">
        <v>3309</v>
      </c>
      <c r="B79" s="165" t="s">
        <v>3344</v>
      </c>
      <c r="C79" s="165" t="s">
        <v>2259</v>
      </c>
      <c r="D79" s="206">
        <v>0.4583333333333333</v>
      </c>
      <c r="E79" s="200">
        <v>0.5</v>
      </c>
      <c r="F79" s="201">
        <v>3.02</v>
      </c>
      <c r="G79" s="192" t="s">
        <v>3345</v>
      </c>
      <c r="H79" s="165">
        <v>24.0</v>
      </c>
      <c r="I79" s="202" t="s">
        <v>2420</v>
      </c>
      <c r="J79" s="131"/>
      <c r="K79" s="129"/>
      <c r="L79" s="129"/>
      <c r="M79" s="129"/>
      <c r="N79" s="129"/>
      <c r="O79" s="129"/>
      <c r="P79" s="129"/>
      <c r="Q79" s="129"/>
      <c r="R79" s="129"/>
      <c r="S79" s="129"/>
      <c r="T79" s="129"/>
      <c r="U79" s="129"/>
      <c r="V79" s="129"/>
      <c r="W79" s="129"/>
      <c r="X79" s="129"/>
      <c r="Y79" s="129"/>
      <c r="Z79" s="129"/>
    </row>
    <row r="80" ht="15.75" customHeight="1">
      <c r="A80" s="202" t="s">
        <v>3309</v>
      </c>
      <c r="B80" s="165" t="s">
        <v>3344</v>
      </c>
      <c r="C80" s="165" t="s">
        <v>2259</v>
      </c>
      <c r="D80" s="206">
        <v>0.4583333333333333</v>
      </c>
      <c r="E80" s="200">
        <v>0.5208333333333334</v>
      </c>
      <c r="F80" s="201">
        <v>3.02</v>
      </c>
      <c r="G80" s="192" t="s">
        <v>3345</v>
      </c>
      <c r="H80" s="165">
        <v>30.0</v>
      </c>
      <c r="I80" s="202" t="s">
        <v>2420</v>
      </c>
      <c r="J80" s="131"/>
      <c r="K80" s="129"/>
      <c r="L80" s="129"/>
      <c r="M80" s="129"/>
      <c r="N80" s="129"/>
      <c r="O80" s="129"/>
      <c r="P80" s="129"/>
      <c r="Q80" s="129"/>
      <c r="R80" s="129"/>
      <c r="S80" s="129"/>
      <c r="T80" s="129"/>
      <c r="U80" s="129"/>
      <c r="V80" s="129"/>
      <c r="W80" s="129"/>
      <c r="X80" s="129"/>
      <c r="Y80" s="129"/>
      <c r="Z80" s="129"/>
    </row>
    <row r="81" ht="15.75" customHeight="1">
      <c r="A81" s="202" t="s">
        <v>3309</v>
      </c>
      <c r="B81" s="165" t="s">
        <v>3344</v>
      </c>
      <c r="C81" s="165" t="s">
        <v>2259</v>
      </c>
      <c r="D81" s="206">
        <v>0.5208333333333334</v>
      </c>
      <c r="E81" s="200">
        <v>0.5833333333333334</v>
      </c>
      <c r="F81" s="201">
        <v>3.02</v>
      </c>
      <c r="G81" s="192" t="s">
        <v>3345</v>
      </c>
      <c r="H81" s="165">
        <v>24.0</v>
      </c>
      <c r="I81" s="202" t="s">
        <v>2420</v>
      </c>
      <c r="J81" s="131"/>
      <c r="K81" s="129"/>
      <c r="L81" s="129"/>
      <c r="M81" s="129"/>
      <c r="N81" s="129"/>
      <c r="O81" s="129"/>
      <c r="P81" s="129"/>
      <c r="Q81" s="129"/>
      <c r="R81" s="129"/>
      <c r="S81" s="129"/>
      <c r="T81" s="129"/>
      <c r="U81" s="129"/>
      <c r="V81" s="129"/>
      <c r="W81" s="129"/>
      <c r="X81" s="129"/>
      <c r="Y81" s="129"/>
      <c r="Z81" s="129"/>
    </row>
    <row r="82" ht="15.75" customHeight="1">
      <c r="A82" s="202" t="s">
        <v>3309</v>
      </c>
      <c r="B82" s="165" t="s">
        <v>3344</v>
      </c>
      <c r="C82" s="165" t="s">
        <v>2259</v>
      </c>
      <c r="D82" s="206">
        <v>0.5416666666666666</v>
      </c>
      <c r="E82" s="200">
        <v>0.5833333333333334</v>
      </c>
      <c r="F82" s="201">
        <v>3.02</v>
      </c>
      <c r="G82" s="192" t="s">
        <v>3345</v>
      </c>
      <c r="H82" s="165">
        <v>24.0</v>
      </c>
      <c r="I82" s="202" t="s">
        <v>2420</v>
      </c>
      <c r="J82" s="131"/>
      <c r="K82" s="129"/>
      <c r="L82" s="129"/>
      <c r="M82" s="129"/>
      <c r="N82" s="129"/>
      <c r="O82" s="129"/>
      <c r="P82" s="129"/>
      <c r="Q82" s="129"/>
      <c r="R82" s="129"/>
      <c r="S82" s="129"/>
      <c r="T82" s="129"/>
      <c r="U82" s="129"/>
      <c r="V82" s="129"/>
      <c r="W82" s="129"/>
      <c r="X82" s="129"/>
      <c r="Y82" s="129"/>
      <c r="Z82" s="129"/>
    </row>
    <row r="83" ht="15.75" customHeight="1">
      <c r="A83" s="202" t="s">
        <v>3309</v>
      </c>
      <c r="B83" s="165" t="s">
        <v>3344</v>
      </c>
      <c r="C83" s="165" t="s">
        <v>2259</v>
      </c>
      <c r="D83" s="206">
        <v>0.5416666666666666</v>
      </c>
      <c r="E83" s="200">
        <v>0.6041666666666666</v>
      </c>
      <c r="F83" s="201">
        <v>3.02</v>
      </c>
      <c r="G83" s="192" t="s">
        <v>3345</v>
      </c>
      <c r="H83" s="165">
        <v>30.0</v>
      </c>
      <c r="I83" s="202" t="s">
        <v>2420</v>
      </c>
      <c r="J83" s="131"/>
      <c r="K83" s="129"/>
      <c r="L83" s="129"/>
      <c r="M83" s="129"/>
      <c r="N83" s="129"/>
      <c r="O83" s="129"/>
      <c r="P83" s="129"/>
      <c r="Q83" s="129"/>
      <c r="R83" s="129"/>
      <c r="S83" s="129"/>
      <c r="T83" s="129"/>
      <c r="U83" s="129"/>
      <c r="V83" s="129"/>
      <c r="W83" s="129"/>
      <c r="X83" s="129"/>
      <c r="Y83" s="129"/>
      <c r="Z83" s="129"/>
    </row>
    <row r="84" ht="15.75" customHeight="1">
      <c r="A84" s="202" t="s">
        <v>3309</v>
      </c>
      <c r="B84" s="165" t="s">
        <v>3344</v>
      </c>
      <c r="C84" s="165" t="s">
        <v>2259</v>
      </c>
      <c r="D84" s="206">
        <v>0.25</v>
      </c>
      <c r="E84" s="200">
        <v>0.3541666666666667</v>
      </c>
      <c r="F84" s="201">
        <v>3.02</v>
      </c>
      <c r="G84" s="192" t="s">
        <v>3345</v>
      </c>
      <c r="H84" s="165">
        <v>30.0</v>
      </c>
      <c r="I84" s="202" t="s">
        <v>2420</v>
      </c>
      <c r="J84" s="131"/>
      <c r="K84" s="129"/>
      <c r="L84" s="129"/>
      <c r="M84" s="129"/>
      <c r="N84" s="129"/>
      <c r="O84" s="129"/>
      <c r="P84" s="129"/>
      <c r="Q84" s="129"/>
      <c r="R84" s="129"/>
      <c r="S84" s="129"/>
      <c r="T84" s="129"/>
      <c r="U84" s="129"/>
      <c r="V84" s="129"/>
      <c r="W84" s="129"/>
      <c r="X84" s="129"/>
      <c r="Y84" s="129"/>
      <c r="Z84" s="129"/>
    </row>
    <row r="85" ht="15.75" customHeight="1">
      <c r="A85" s="202" t="s">
        <v>3309</v>
      </c>
      <c r="B85" s="165" t="s">
        <v>3344</v>
      </c>
      <c r="C85" s="165" t="s">
        <v>2259</v>
      </c>
      <c r="D85" s="206">
        <v>0.2708333333333333</v>
      </c>
      <c r="E85" s="200">
        <v>0.3541666666666667</v>
      </c>
      <c r="F85" s="201">
        <v>3.02</v>
      </c>
      <c r="G85" s="192" t="s">
        <v>3345</v>
      </c>
      <c r="H85" s="165">
        <v>24.0</v>
      </c>
      <c r="I85" s="202" t="s">
        <v>2420</v>
      </c>
      <c r="J85" s="131"/>
      <c r="K85" s="129"/>
      <c r="L85" s="129"/>
      <c r="M85" s="129"/>
      <c r="N85" s="129"/>
      <c r="O85" s="129"/>
      <c r="P85" s="129"/>
      <c r="Q85" s="129"/>
      <c r="R85" s="129"/>
      <c r="S85" s="129"/>
      <c r="T85" s="129"/>
      <c r="U85" s="129"/>
      <c r="V85" s="129"/>
      <c r="W85" s="129"/>
      <c r="X85" s="129"/>
      <c r="Y85" s="129"/>
      <c r="Z85" s="129"/>
    </row>
    <row r="86" ht="15.75" customHeight="1">
      <c r="A86" s="202" t="s">
        <v>3309</v>
      </c>
      <c r="B86" s="165" t="s">
        <v>3344</v>
      </c>
      <c r="C86" s="165" t="s">
        <v>2259</v>
      </c>
      <c r="D86" s="206">
        <v>0.8125</v>
      </c>
      <c r="E86" s="200">
        <v>0.875</v>
      </c>
      <c r="F86" s="201">
        <v>3.02</v>
      </c>
      <c r="G86" s="192" t="s">
        <v>3345</v>
      </c>
      <c r="H86" s="165">
        <v>30.0</v>
      </c>
      <c r="I86" s="202" t="s">
        <v>2420</v>
      </c>
      <c r="J86" s="131"/>
      <c r="K86" s="129"/>
      <c r="L86" s="129"/>
      <c r="M86" s="129"/>
      <c r="N86" s="129"/>
      <c r="O86" s="129"/>
      <c r="P86" s="129"/>
      <c r="Q86" s="129"/>
      <c r="R86" s="129"/>
      <c r="S86" s="129"/>
      <c r="T86" s="129"/>
      <c r="U86" s="129"/>
      <c r="V86" s="129"/>
      <c r="W86" s="129"/>
      <c r="X86" s="129"/>
      <c r="Y86" s="129"/>
      <c r="Z86" s="129"/>
    </row>
    <row r="87" ht="15.75" customHeight="1">
      <c r="A87" s="202" t="s">
        <v>3309</v>
      </c>
      <c r="B87" s="165" t="s">
        <v>3344</v>
      </c>
      <c r="C87" s="165" t="s">
        <v>2259</v>
      </c>
      <c r="D87" s="206">
        <v>0.8333333333333334</v>
      </c>
      <c r="E87" s="200">
        <v>0.8958333333333334</v>
      </c>
      <c r="F87" s="201">
        <v>3.02</v>
      </c>
      <c r="G87" s="192" t="s">
        <v>3345</v>
      </c>
      <c r="H87" s="165">
        <v>30.0</v>
      </c>
      <c r="I87" s="202" t="s">
        <v>2420</v>
      </c>
      <c r="J87" s="131"/>
      <c r="K87" s="129"/>
      <c r="L87" s="129"/>
      <c r="M87" s="129"/>
      <c r="N87" s="129"/>
      <c r="O87" s="129"/>
      <c r="P87" s="129"/>
      <c r="Q87" s="129"/>
      <c r="R87" s="129"/>
      <c r="S87" s="129"/>
      <c r="T87" s="129"/>
      <c r="U87" s="129"/>
      <c r="V87" s="129"/>
      <c r="W87" s="129"/>
      <c r="X87" s="129"/>
      <c r="Y87" s="129"/>
      <c r="Z87" s="129"/>
    </row>
    <row r="88" ht="15.75" customHeight="1">
      <c r="A88" s="202" t="s">
        <v>3309</v>
      </c>
      <c r="B88" s="165" t="s">
        <v>3344</v>
      </c>
      <c r="C88" s="165" t="s">
        <v>2259</v>
      </c>
      <c r="D88" s="206">
        <v>0.84375</v>
      </c>
      <c r="E88" s="200">
        <v>0.8854166666666666</v>
      </c>
      <c r="F88" s="201">
        <v>3.02</v>
      </c>
      <c r="G88" s="192" t="s">
        <v>3345</v>
      </c>
      <c r="H88" s="165">
        <v>24.0</v>
      </c>
      <c r="I88" s="202" t="s">
        <v>2420</v>
      </c>
      <c r="J88" s="131"/>
      <c r="K88" s="129"/>
      <c r="L88" s="129"/>
      <c r="M88" s="129"/>
      <c r="N88" s="129"/>
      <c r="O88" s="129"/>
      <c r="P88" s="129"/>
      <c r="Q88" s="129"/>
      <c r="R88" s="129"/>
      <c r="S88" s="129"/>
      <c r="T88" s="129"/>
      <c r="U88" s="129"/>
      <c r="V88" s="129"/>
      <c r="W88" s="129"/>
      <c r="X88" s="129"/>
      <c r="Y88" s="129"/>
      <c r="Z88" s="129"/>
    </row>
    <row r="89" ht="15.75" customHeight="1">
      <c r="A89" s="129" t="s">
        <v>3309</v>
      </c>
      <c r="B89" s="129" t="s">
        <v>3346</v>
      </c>
      <c r="C89" s="129" t="s">
        <v>2155</v>
      </c>
      <c r="D89" s="186">
        <v>0.4583333333333333</v>
      </c>
      <c r="E89" s="186">
        <v>0.5208333333333334</v>
      </c>
      <c r="F89" s="187">
        <v>2.51</v>
      </c>
      <c r="G89" s="192" t="s">
        <v>3347</v>
      </c>
      <c r="H89" s="129">
        <v>24.0</v>
      </c>
      <c r="I89" s="129" t="s">
        <v>2420</v>
      </c>
      <c r="J89" s="129"/>
      <c r="K89" s="129"/>
      <c r="L89" s="129"/>
      <c r="M89" s="129"/>
      <c r="N89" s="129"/>
      <c r="O89" s="129"/>
      <c r="P89" s="129"/>
      <c r="Q89" s="129"/>
      <c r="R89" s="129"/>
      <c r="S89" s="129"/>
      <c r="T89" s="129"/>
      <c r="U89" s="129"/>
      <c r="V89" s="129"/>
      <c r="W89" s="129"/>
      <c r="X89" s="129"/>
      <c r="Y89" s="129"/>
      <c r="Z89" s="129"/>
    </row>
    <row r="90" ht="15.75" customHeight="1">
      <c r="A90" s="129" t="s">
        <v>3309</v>
      </c>
      <c r="B90" s="129" t="s">
        <v>3348</v>
      </c>
      <c r="C90" s="129" t="s">
        <v>725</v>
      </c>
      <c r="D90" s="186">
        <v>0.4166666666666667</v>
      </c>
      <c r="E90" s="186">
        <v>0.5</v>
      </c>
      <c r="F90" s="187">
        <v>3.02</v>
      </c>
      <c r="G90" s="192" t="s">
        <v>3349</v>
      </c>
      <c r="H90" s="129">
        <v>25.0</v>
      </c>
      <c r="I90" s="129" t="s">
        <v>2420</v>
      </c>
      <c r="J90" s="129"/>
      <c r="K90" s="129"/>
      <c r="L90" s="129"/>
      <c r="M90" s="129"/>
      <c r="N90" s="129"/>
      <c r="O90" s="129"/>
      <c r="P90" s="129"/>
      <c r="Q90" s="129"/>
      <c r="R90" s="129"/>
      <c r="S90" s="129"/>
      <c r="T90" s="129"/>
      <c r="U90" s="129"/>
      <c r="V90" s="129"/>
      <c r="W90" s="129"/>
      <c r="X90" s="129"/>
      <c r="Y90" s="129"/>
      <c r="Z90" s="129"/>
    </row>
    <row r="91" ht="15.75" customHeight="1">
      <c r="A91" s="129" t="s">
        <v>3309</v>
      </c>
      <c r="B91" s="129" t="s">
        <v>3348</v>
      </c>
      <c r="C91" s="129" t="s">
        <v>725</v>
      </c>
      <c r="D91" s="186">
        <v>0.3333333333333333</v>
      </c>
      <c r="E91" s="186">
        <v>0.3854166666666667</v>
      </c>
      <c r="F91" s="187">
        <v>3.02</v>
      </c>
      <c r="G91" s="188" t="s">
        <v>3350</v>
      </c>
      <c r="H91" s="129">
        <v>45.0</v>
      </c>
      <c r="I91" s="129" t="s">
        <v>2420</v>
      </c>
      <c r="J91" s="129"/>
      <c r="K91" s="129"/>
      <c r="L91" s="129"/>
      <c r="M91" s="129"/>
      <c r="N91" s="129"/>
      <c r="O91" s="129"/>
      <c r="P91" s="129"/>
      <c r="Q91" s="129"/>
      <c r="R91" s="129"/>
      <c r="S91" s="129"/>
      <c r="T91" s="129"/>
      <c r="U91" s="129"/>
      <c r="V91" s="129"/>
      <c r="W91" s="129"/>
      <c r="X91" s="129"/>
      <c r="Y91" s="129"/>
      <c r="Z91" s="129"/>
    </row>
    <row r="92" ht="15.75" customHeight="1">
      <c r="A92" s="129" t="s">
        <v>3309</v>
      </c>
      <c r="B92" s="129" t="s">
        <v>3348</v>
      </c>
      <c r="C92" s="129" t="s">
        <v>725</v>
      </c>
      <c r="D92" s="186">
        <v>0.3333333333333333</v>
      </c>
      <c r="E92" s="186">
        <v>0.3958333333333333</v>
      </c>
      <c r="F92" s="187">
        <v>3.02</v>
      </c>
      <c r="G92" s="188" t="s">
        <v>3350</v>
      </c>
      <c r="H92" s="129">
        <v>45.0</v>
      </c>
      <c r="I92" s="129" t="s">
        <v>2420</v>
      </c>
      <c r="J92" s="129"/>
      <c r="K92" s="129"/>
      <c r="L92" s="129"/>
      <c r="M92" s="129"/>
      <c r="N92" s="129"/>
      <c r="O92" s="129"/>
      <c r="P92" s="129"/>
      <c r="Q92" s="129"/>
      <c r="R92" s="129"/>
      <c r="S92" s="129"/>
      <c r="T92" s="129"/>
      <c r="U92" s="129"/>
      <c r="V92" s="129"/>
      <c r="W92" s="129"/>
      <c r="X92" s="129"/>
      <c r="Y92" s="129"/>
      <c r="Z92" s="129"/>
    </row>
    <row r="93" ht="15.75" customHeight="1">
      <c r="A93" s="129" t="s">
        <v>3309</v>
      </c>
      <c r="B93" s="129" t="s">
        <v>3348</v>
      </c>
      <c r="C93" s="129" t="s">
        <v>725</v>
      </c>
      <c r="D93" s="186">
        <v>0.3541666666666667</v>
      </c>
      <c r="E93" s="186">
        <v>0.4166666666666667</v>
      </c>
      <c r="F93" s="187">
        <v>3.02</v>
      </c>
      <c r="G93" s="188" t="s">
        <v>3350</v>
      </c>
      <c r="H93" s="129">
        <v>45.0</v>
      </c>
      <c r="I93" s="129" t="s">
        <v>2420</v>
      </c>
      <c r="J93" s="129"/>
      <c r="K93" s="129"/>
      <c r="L93" s="129"/>
      <c r="M93" s="129"/>
      <c r="N93" s="129"/>
      <c r="O93" s="129"/>
      <c r="P93" s="129"/>
      <c r="Q93" s="129"/>
      <c r="R93" s="129"/>
      <c r="S93" s="129"/>
      <c r="T93" s="129"/>
      <c r="U93" s="129"/>
      <c r="V93" s="129"/>
      <c r="W93" s="129"/>
      <c r="X93" s="129"/>
      <c r="Y93" s="129"/>
      <c r="Z93" s="129"/>
    </row>
    <row r="94" ht="15.75" customHeight="1">
      <c r="A94" s="129" t="s">
        <v>3309</v>
      </c>
      <c r="B94" s="129" t="s">
        <v>3348</v>
      </c>
      <c r="C94" s="129" t="s">
        <v>725</v>
      </c>
      <c r="D94" s="186">
        <v>0.375</v>
      </c>
      <c r="E94" s="186">
        <v>0.4166666666666667</v>
      </c>
      <c r="F94" s="187">
        <v>3.02</v>
      </c>
      <c r="G94" s="188" t="s">
        <v>3349</v>
      </c>
      <c r="H94" s="129">
        <v>25.0</v>
      </c>
      <c r="I94" s="129" t="s">
        <v>2420</v>
      </c>
      <c r="J94" s="129"/>
      <c r="K94" s="129"/>
      <c r="L94" s="129"/>
      <c r="M94" s="129"/>
      <c r="N94" s="129"/>
      <c r="O94" s="129"/>
      <c r="P94" s="129"/>
      <c r="Q94" s="129"/>
      <c r="R94" s="129"/>
      <c r="S94" s="129"/>
      <c r="T94" s="129"/>
      <c r="U94" s="129"/>
      <c r="V94" s="129"/>
      <c r="W94" s="129"/>
      <c r="X94" s="129"/>
      <c r="Y94" s="129"/>
      <c r="Z94" s="129"/>
    </row>
    <row r="95" ht="15.75" customHeight="1">
      <c r="A95" s="129" t="s">
        <v>3309</v>
      </c>
      <c r="B95" s="129" t="s">
        <v>3348</v>
      </c>
      <c r="C95" s="129" t="s">
        <v>725</v>
      </c>
      <c r="D95" s="186">
        <v>0.375</v>
      </c>
      <c r="E95" s="186">
        <v>0.4479166666666667</v>
      </c>
      <c r="F95" s="187">
        <v>3.02</v>
      </c>
      <c r="G95" s="188" t="s">
        <v>3351</v>
      </c>
      <c r="H95" s="129">
        <v>30.0</v>
      </c>
      <c r="I95" s="129" t="s">
        <v>2420</v>
      </c>
      <c r="J95" s="129"/>
      <c r="K95" s="129"/>
      <c r="L95" s="129"/>
      <c r="M95" s="129"/>
      <c r="N95" s="129"/>
      <c r="O95" s="129"/>
      <c r="P95" s="129"/>
      <c r="Q95" s="129"/>
      <c r="R95" s="129"/>
      <c r="S95" s="129"/>
      <c r="T95" s="129"/>
      <c r="U95" s="129"/>
      <c r="V95" s="129"/>
      <c r="W95" s="129"/>
      <c r="X95" s="129"/>
      <c r="Y95" s="129"/>
      <c r="Z95" s="129"/>
    </row>
    <row r="96" ht="15.75" customHeight="1">
      <c r="A96" s="129" t="s">
        <v>3309</v>
      </c>
      <c r="B96" s="129" t="s">
        <v>3348</v>
      </c>
      <c r="C96" s="129" t="s">
        <v>725</v>
      </c>
      <c r="D96" s="186">
        <v>0.375</v>
      </c>
      <c r="E96" s="186">
        <v>0.4583333333333333</v>
      </c>
      <c r="F96" s="187">
        <v>3.02</v>
      </c>
      <c r="G96" s="188" t="s">
        <v>3349</v>
      </c>
      <c r="H96" s="129">
        <v>25.0</v>
      </c>
      <c r="I96" s="129" t="s">
        <v>2420</v>
      </c>
      <c r="J96" s="129"/>
      <c r="K96" s="129"/>
      <c r="L96" s="129"/>
      <c r="M96" s="129"/>
      <c r="N96" s="129"/>
      <c r="O96" s="129"/>
      <c r="P96" s="129"/>
      <c r="Q96" s="129"/>
      <c r="R96" s="129"/>
      <c r="S96" s="129"/>
      <c r="T96" s="129"/>
      <c r="U96" s="129"/>
      <c r="V96" s="129"/>
      <c r="W96" s="129"/>
      <c r="X96" s="129"/>
      <c r="Y96" s="129"/>
      <c r="Z96" s="129"/>
    </row>
    <row r="97" ht="15.75" customHeight="1">
      <c r="A97" s="129" t="s">
        <v>3309</v>
      </c>
      <c r="B97" s="129" t="s">
        <v>3352</v>
      </c>
      <c r="C97" s="129" t="s">
        <v>725</v>
      </c>
      <c r="D97" s="186">
        <v>0.4166666666666667</v>
      </c>
      <c r="E97" s="186">
        <v>0.5</v>
      </c>
      <c r="F97" s="187">
        <v>3.02</v>
      </c>
      <c r="G97" s="165" t="s">
        <v>3353</v>
      </c>
      <c r="H97" s="129">
        <v>360.0</v>
      </c>
      <c r="I97" s="129" t="s">
        <v>2420</v>
      </c>
      <c r="J97" s="129"/>
      <c r="K97" s="129"/>
      <c r="L97" s="129"/>
      <c r="M97" s="129"/>
      <c r="N97" s="129"/>
      <c r="O97" s="129"/>
      <c r="P97" s="129"/>
      <c r="Q97" s="129"/>
      <c r="R97" s="129"/>
      <c r="S97" s="129"/>
      <c r="T97" s="129"/>
      <c r="U97" s="129"/>
      <c r="V97" s="129"/>
      <c r="W97" s="129"/>
      <c r="X97" s="129"/>
      <c r="Y97" s="129"/>
      <c r="Z97" s="129"/>
    </row>
    <row r="98" ht="15.75" customHeight="1">
      <c r="A98" s="129" t="s">
        <v>3309</v>
      </c>
      <c r="B98" s="129" t="s">
        <v>3352</v>
      </c>
      <c r="C98" s="129" t="s">
        <v>725</v>
      </c>
      <c r="D98" s="186">
        <v>0.4375</v>
      </c>
      <c r="E98" s="186">
        <v>0.5208333333333334</v>
      </c>
      <c r="F98" s="187">
        <v>3.02</v>
      </c>
      <c r="G98" s="165" t="s">
        <v>3353</v>
      </c>
      <c r="H98" s="129">
        <v>144.0</v>
      </c>
      <c r="I98" s="129" t="s">
        <v>2420</v>
      </c>
      <c r="J98" s="129"/>
      <c r="K98" s="129"/>
      <c r="L98" s="129"/>
      <c r="M98" s="129"/>
      <c r="N98" s="129"/>
      <c r="O98" s="129"/>
      <c r="P98" s="129"/>
      <c r="Q98" s="129"/>
      <c r="R98" s="129"/>
      <c r="S98" s="129"/>
      <c r="T98" s="129"/>
      <c r="U98" s="129"/>
      <c r="V98" s="129"/>
      <c r="W98" s="129"/>
      <c r="X98" s="129"/>
      <c r="Y98" s="129"/>
      <c r="Z98" s="129"/>
    </row>
    <row r="99" ht="15.75" customHeight="1">
      <c r="A99" s="129" t="s">
        <v>3309</v>
      </c>
      <c r="B99" s="129" t="s">
        <v>3352</v>
      </c>
      <c r="C99" s="129" t="s">
        <v>725</v>
      </c>
      <c r="D99" s="186">
        <v>0.5833333333333334</v>
      </c>
      <c r="E99" s="186">
        <v>0.6458333333333334</v>
      </c>
      <c r="F99" s="187">
        <v>3.02</v>
      </c>
      <c r="G99" s="165" t="s">
        <v>3353</v>
      </c>
      <c r="H99" s="129">
        <v>360.0</v>
      </c>
      <c r="I99" s="129" t="s">
        <v>2420</v>
      </c>
      <c r="J99" s="129"/>
      <c r="K99" s="129"/>
      <c r="L99" s="129"/>
      <c r="M99" s="129"/>
      <c r="N99" s="129"/>
      <c r="O99" s="129"/>
      <c r="P99" s="129"/>
      <c r="Q99" s="129"/>
      <c r="R99" s="129"/>
      <c r="S99" s="129"/>
      <c r="T99" s="129"/>
      <c r="U99" s="129"/>
      <c r="V99" s="129"/>
      <c r="W99" s="129"/>
      <c r="X99" s="129"/>
      <c r="Y99" s="129"/>
      <c r="Z99" s="129"/>
    </row>
    <row r="100" ht="15.75" customHeight="1">
      <c r="A100" s="129" t="s">
        <v>3309</v>
      </c>
      <c r="B100" s="129" t="s">
        <v>3352</v>
      </c>
      <c r="C100" s="129" t="s">
        <v>725</v>
      </c>
      <c r="D100" s="186">
        <v>0.10416666666666667</v>
      </c>
      <c r="E100" s="186">
        <v>0.6875</v>
      </c>
      <c r="F100" s="187">
        <v>3.02</v>
      </c>
      <c r="G100" s="165" t="s">
        <v>3353</v>
      </c>
      <c r="H100" s="129">
        <v>144.0</v>
      </c>
      <c r="I100" s="129" t="s">
        <v>2420</v>
      </c>
      <c r="J100" s="129"/>
      <c r="K100" s="129"/>
      <c r="L100" s="129"/>
      <c r="M100" s="129"/>
      <c r="N100" s="129"/>
      <c r="O100" s="129"/>
      <c r="P100" s="129"/>
      <c r="Q100" s="129"/>
      <c r="R100" s="129"/>
      <c r="S100" s="129"/>
      <c r="T100" s="129"/>
      <c r="U100" s="129"/>
      <c r="V100" s="129"/>
      <c r="W100" s="129"/>
      <c r="X100" s="129"/>
      <c r="Y100" s="129"/>
      <c r="Z100" s="129"/>
    </row>
    <row r="101" ht="15.75" customHeight="1">
      <c r="A101" s="129" t="s">
        <v>3309</v>
      </c>
      <c r="B101" s="129" t="s">
        <v>3352</v>
      </c>
      <c r="C101" s="129" t="s">
        <v>725</v>
      </c>
      <c r="D101" s="186">
        <v>0.11458333333333333</v>
      </c>
      <c r="E101" s="186">
        <v>0.19791666666666666</v>
      </c>
      <c r="F101" s="187">
        <v>3.02</v>
      </c>
      <c r="G101" s="165" t="s">
        <v>3353</v>
      </c>
      <c r="H101" s="129">
        <v>360.0</v>
      </c>
      <c r="I101" s="129" t="s">
        <v>2420</v>
      </c>
      <c r="J101" s="129"/>
      <c r="K101" s="129"/>
      <c r="L101" s="129"/>
      <c r="M101" s="129"/>
      <c r="N101" s="129"/>
      <c r="O101" s="129"/>
      <c r="P101" s="129"/>
      <c r="Q101" s="129"/>
      <c r="R101" s="129"/>
      <c r="S101" s="129"/>
      <c r="T101" s="129"/>
      <c r="U101" s="129"/>
      <c r="V101" s="129"/>
      <c r="W101" s="129"/>
      <c r="X101" s="129"/>
      <c r="Y101" s="129"/>
      <c r="Z101" s="129"/>
    </row>
    <row r="102" ht="15.75" customHeight="1">
      <c r="A102" s="129" t="s">
        <v>3309</v>
      </c>
      <c r="B102" s="129" t="s">
        <v>3352</v>
      </c>
      <c r="C102" s="129" t="s">
        <v>725</v>
      </c>
      <c r="D102" s="186">
        <v>0.625</v>
      </c>
      <c r="E102" s="186">
        <v>0.6875</v>
      </c>
      <c r="F102" s="187">
        <v>3.02</v>
      </c>
      <c r="G102" s="165" t="s">
        <v>3353</v>
      </c>
      <c r="H102" s="129">
        <v>360.0</v>
      </c>
      <c r="I102" s="129" t="s">
        <v>2420</v>
      </c>
      <c r="J102" s="129"/>
      <c r="K102" s="129"/>
      <c r="L102" s="129"/>
      <c r="M102" s="129"/>
      <c r="N102" s="129"/>
      <c r="O102" s="129"/>
      <c r="P102" s="129"/>
      <c r="Q102" s="129"/>
      <c r="R102" s="129"/>
      <c r="S102" s="129"/>
      <c r="T102" s="129"/>
      <c r="U102" s="129"/>
      <c r="V102" s="129"/>
      <c r="W102" s="129"/>
      <c r="X102" s="129"/>
      <c r="Y102" s="129"/>
      <c r="Z102" s="129"/>
    </row>
    <row r="103" ht="15.75" customHeight="1">
      <c r="A103" s="129" t="s">
        <v>3309</v>
      </c>
      <c r="B103" s="129" t="s">
        <v>3352</v>
      </c>
      <c r="C103" s="129" t="s">
        <v>725</v>
      </c>
      <c r="D103" s="186">
        <v>0.625</v>
      </c>
      <c r="E103" s="186">
        <v>0.7083333333333334</v>
      </c>
      <c r="F103" s="187">
        <v>3.02</v>
      </c>
      <c r="G103" s="165" t="s">
        <v>3353</v>
      </c>
      <c r="H103" s="129">
        <v>360.0</v>
      </c>
      <c r="I103" s="129" t="s">
        <v>2420</v>
      </c>
      <c r="J103" s="129"/>
      <c r="K103" s="129"/>
      <c r="L103" s="129"/>
      <c r="M103" s="129"/>
      <c r="N103" s="129"/>
      <c r="O103" s="129"/>
      <c r="P103" s="129"/>
      <c r="Q103" s="129"/>
      <c r="R103" s="129"/>
      <c r="S103" s="129"/>
      <c r="T103" s="129"/>
      <c r="U103" s="129"/>
      <c r="V103" s="129"/>
      <c r="W103" s="129"/>
      <c r="X103" s="129"/>
      <c r="Y103" s="129"/>
      <c r="Z103" s="129"/>
    </row>
    <row r="104" ht="15.75" customHeight="1">
      <c r="A104" s="129" t="s">
        <v>3309</v>
      </c>
      <c r="B104" s="129" t="s">
        <v>3352</v>
      </c>
      <c r="C104" s="129" t="s">
        <v>725</v>
      </c>
      <c r="D104" s="186">
        <v>0.6666666666666666</v>
      </c>
      <c r="E104" s="186">
        <v>0.7291666666666666</v>
      </c>
      <c r="F104" s="187">
        <v>3.02</v>
      </c>
      <c r="G104" s="165" t="s">
        <v>3353</v>
      </c>
      <c r="H104" s="129">
        <v>360.0</v>
      </c>
      <c r="I104" s="129" t="s">
        <v>2420</v>
      </c>
      <c r="J104" s="129"/>
      <c r="K104" s="129"/>
      <c r="L104" s="129"/>
      <c r="M104" s="129"/>
      <c r="N104" s="129"/>
      <c r="O104" s="129"/>
      <c r="P104" s="129"/>
      <c r="Q104" s="129"/>
      <c r="R104" s="129"/>
      <c r="S104" s="129"/>
      <c r="T104" s="129"/>
      <c r="U104" s="129"/>
      <c r="V104" s="129"/>
      <c r="W104" s="129"/>
      <c r="X104" s="129"/>
      <c r="Y104" s="129"/>
      <c r="Z104" s="129"/>
    </row>
    <row r="105" ht="15.75" customHeight="1">
      <c r="A105" s="129" t="s">
        <v>3309</v>
      </c>
      <c r="B105" s="129" t="s">
        <v>3352</v>
      </c>
      <c r="C105" s="129" t="s">
        <v>725</v>
      </c>
      <c r="D105" s="186">
        <v>0.6875</v>
      </c>
      <c r="E105" s="186">
        <v>0.7708333333333334</v>
      </c>
      <c r="F105" s="187">
        <v>3.02</v>
      </c>
      <c r="G105" s="165" t="s">
        <v>3353</v>
      </c>
      <c r="H105" s="129">
        <v>360.0</v>
      </c>
      <c r="I105" s="129" t="s">
        <v>2420</v>
      </c>
      <c r="J105" s="129"/>
      <c r="K105" s="129"/>
      <c r="L105" s="129"/>
      <c r="M105" s="129"/>
      <c r="N105" s="129"/>
      <c r="O105" s="129"/>
      <c r="P105" s="129"/>
      <c r="Q105" s="129"/>
      <c r="R105" s="129"/>
      <c r="S105" s="129"/>
      <c r="T105" s="129"/>
      <c r="U105" s="129"/>
      <c r="V105" s="129"/>
      <c r="W105" s="129"/>
      <c r="X105" s="129"/>
      <c r="Y105" s="129"/>
      <c r="Z105" s="129"/>
    </row>
    <row r="106" ht="15.75" customHeight="1">
      <c r="A106" s="129" t="s">
        <v>3309</v>
      </c>
      <c r="B106" s="129" t="s">
        <v>3352</v>
      </c>
      <c r="C106" s="129" t="s">
        <v>725</v>
      </c>
      <c r="D106" s="186">
        <v>0.7083333333333334</v>
      </c>
      <c r="E106" s="186">
        <v>0.7708333333333334</v>
      </c>
      <c r="F106" s="187">
        <v>3.02</v>
      </c>
      <c r="G106" s="165" t="s">
        <v>3353</v>
      </c>
      <c r="H106" s="129">
        <v>360.0</v>
      </c>
      <c r="I106" s="129" t="s">
        <v>2420</v>
      </c>
      <c r="J106" s="129"/>
      <c r="K106" s="129"/>
      <c r="L106" s="129"/>
      <c r="M106" s="129"/>
      <c r="N106" s="129"/>
      <c r="O106" s="129"/>
      <c r="P106" s="129"/>
      <c r="Q106" s="129"/>
      <c r="R106" s="129"/>
      <c r="S106" s="129"/>
      <c r="T106" s="129"/>
      <c r="U106" s="129"/>
      <c r="V106" s="129"/>
      <c r="W106" s="129"/>
      <c r="X106" s="129"/>
      <c r="Y106" s="129"/>
      <c r="Z106" s="129"/>
    </row>
    <row r="107" ht="15.75" customHeight="1">
      <c r="A107" s="129" t="s">
        <v>3309</v>
      </c>
      <c r="B107" s="129" t="s">
        <v>3352</v>
      </c>
      <c r="C107" s="129" t="s">
        <v>725</v>
      </c>
      <c r="D107" s="186">
        <v>0.22916666666666666</v>
      </c>
      <c r="E107" s="186">
        <v>0.3125</v>
      </c>
      <c r="F107" s="187">
        <v>3.02</v>
      </c>
      <c r="G107" s="165" t="s">
        <v>3353</v>
      </c>
      <c r="H107" s="129">
        <v>360.0</v>
      </c>
      <c r="I107" s="129" t="s">
        <v>2420</v>
      </c>
      <c r="J107" s="129"/>
      <c r="K107" s="129"/>
      <c r="L107" s="129"/>
      <c r="M107" s="129"/>
      <c r="N107" s="129"/>
      <c r="O107" s="129"/>
      <c r="P107" s="129"/>
      <c r="Q107" s="129"/>
      <c r="R107" s="129"/>
      <c r="S107" s="129"/>
      <c r="T107" s="129"/>
      <c r="U107" s="129"/>
      <c r="V107" s="129"/>
      <c r="W107" s="129"/>
      <c r="X107" s="129"/>
      <c r="Y107" s="129"/>
      <c r="Z107" s="129"/>
    </row>
    <row r="108" ht="15.75" customHeight="1">
      <c r="A108" s="129" t="s">
        <v>3309</v>
      </c>
      <c r="B108" s="129" t="s">
        <v>3352</v>
      </c>
      <c r="C108" s="129" t="s">
        <v>725</v>
      </c>
      <c r="D108" s="186">
        <v>0.75</v>
      </c>
      <c r="E108" s="186">
        <v>0.8125</v>
      </c>
      <c r="F108" s="187">
        <v>3.02</v>
      </c>
      <c r="G108" s="165" t="s">
        <v>3353</v>
      </c>
      <c r="H108" s="129">
        <v>360.0</v>
      </c>
      <c r="I108" s="129" t="s">
        <v>2420</v>
      </c>
      <c r="J108" s="129"/>
      <c r="K108" s="129"/>
      <c r="L108" s="129"/>
      <c r="M108" s="129"/>
      <c r="N108" s="129"/>
      <c r="O108" s="129"/>
      <c r="P108" s="129"/>
      <c r="Q108" s="129"/>
      <c r="R108" s="129"/>
      <c r="S108" s="129"/>
      <c r="T108" s="129"/>
      <c r="U108" s="129"/>
      <c r="V108" s="129"/>
      <c r="W108" s="129"/>
      <c r="X108" s="129"/>
      <c r="Y108" s="129"/>
      <c r="Z108" s="129"/>
    </row>
    <row r="109" ht="15.75" customHeight="1">
      <c r="A109" s="129" t="s">
        <v>3309</v>
      </c>
      <c r="B109" s="129" t="s">
        <v>3352</v>
      </c>
      <c r="C109" s="129" t="s">
        <v>725</v>
      </c>
      <c r="D109" s="186">
        <v>0.75</v>
      </c>
      <c r="E109" s="186">
        <v>0.8333333333333334</v>
      </c>
      <c r="F109" s="187">
        <v>3.02</v>
      </c>
      <c r="G109" s="165" t="s">
        <v>3353</v>
      </c>
      <c r="H109" s="129">
        <v>144.0</v>
      </c>
      <c r="I109" s="129" t="s">
        <v>2420</v>
      </c>
      <c r="J109" s="129"/>
      <c r="K109" s="129"/>
      <c r="L109" s="129"/>
      <c r="M109" s="129"/>
      <c r="N109" s="129"/>
      <c r="O109" s="129"/>
      <c r="P109" s="129"/>
      <c r="Q109" s="129"/>
      <c r="R109" s="129"/>
      <c r="S109" s="129"/>
      <c r="T109" s="129"/>
      <c r="U109" s="129"/>
      <c r="V109" s="129"/>
      <c r="W109" s="129"/>
      <c r="X109" s="129"/>
      <c r="Y109" s="129"/>
      <c r="Z109" s="129"/>
    </row>
    <row r="110" ht="15.75" customHeight="1">
      <c r="A110" s="129" t="s">
        <v>3309</v>
      </c>
      <c r="B110" s="129" t="s">
        <v>3352</v>
      </c>
      <c r="C110" s="129" t="s">
        <v>725</v>
      </c>
      <c r="D110" s="186">
        <v>0.7604166666666666</v>
      </c>
      <c r="E110" s="186">
        <v>0.8229166666666666</v>
      </c>
      <c r="F110" s="187">
        <v>3.02</v>
      </c>
      <c r="G110" s="165" t="s">
        <v>3353</v>
      </c>
      <c r="H110" s="129">
        <v>360.0</v>
      </c>
      <c r="I110" s="129" t="s">
        <v>2420</v>
      </c>
      <c r="J110" s="129"/>
      <c r="K110" s="129"/>
      <c r="L110" s="129"/>
      <c r="M110" s="129"/>
      <c r="N110" s="129"/>
      <c r="O110" s="129"/>
      <c r="P110" s="129"/>
      <c r="Q110" s="129"/>
      <c r="R110" s="129"/>
      <c r="S110" s="129"/>
      <c r="T110" s="129"/>
      <c r="U110" s="129"/>
      <c r="V110" s="129"/>
      <c r="W110" s="129"/>
      <c r="X110" s="129"/>
      <c r="Y110" s="129"/>
      <c r="Z110" s="129"/>
    </row>
    <row r="111" ht="15.75" customHeight="1">
      <c r="A111" s="129" t="s">
        <v>3309</v>
      </c>
      <c r="B111" s="129" t="s">
        <v>3352</v>
      </c>
      <c r="C111" s="129" t="s">
        <v>725</v>
      </c>
      <c r="D111" s="186">
        <v>0.7708333333333334</v>
      </c>
      <c r="E111" s="186">
        <v>0.8333333333333334</v>
      </c>
      <c r="F111" s="187">
        <v>3.02</v>
      </c>
      <c r="G111" s="165" t="s">
        <v>3353</v>
      </c>
      <c r="H111" s="129">
        <v>360.0</v>
      </c>
      <c r="I111" s="129" t="s">
        <v>2420</v>
      </c>
      <c r="J111" s="129"/>
      <c r="K111" s="129"/>
      <c r="L111" s="129"/>
      <c r="M111" s="129"/>
      <c r="N111" s="129"/>
      <c r="O111" s="129"/>
      <c r="P111" s="129"/>
      <c r="Q111" s="129"/>
      <c r="R111" s="129"/>
      <c r="S111" s="129"/>
      <c r="T111" s="129"/>
      <c r="U111" s="129"/>
      <c r="V111" s="129"/>
      <c r="W111" s="129"/>
      <c r="X111" s="129"/>
      <c r="Y111" s="129"/>
      <c r="Z111" s="129"/>
    </row>
    <row r="112" ht="15.75" customHeight="1">
      <c r="A112" s="129" t="s">
        <v>3309</v>
      </c>
      <c r="B112" s="129" t="s">
        <v>3352</v>
      </c>
      <c r="C112" s="129" t="s">
        <v>725</v>
      </c>
      <c r="D112" s="186">
        <v>0.78125</v>
      </c>
      <c r="E112" s="186">
        <v>0.8333333333333334</v>
      </c>
      <c r="F112" s="187">
        <v>3.02</v>
      </c>
      <c r="G112" s="165" t="s">
        <v>3353</v>
      </c>
      <c r="H112" s="129">
        <v>360.0</v>
      </c>
      <c r="I112" s="129" t="s">
        <v>2420</v>
      </c>
      <c r="J112" s="129"/>
      <c r="K112" s="129"/>
      <c r="L112" s="129"/>
      <c r="M112" s="129"/>
      <c r="N112" s="129"/>
      <c r="O112" s="129"/>
      <c r="P112" s="129"/>
      <c r="Q112" s="129"/>
      <c r="R112" s="129"/>
      <c r="S112" s="129"/>
      <c r="T112" s="129"/>
      <c r="U112" s="129"/>
      <c r="V112" s="129"/>
      <c r="W112" s="129"/>
      <c r="X112" s="129"/>
      <c r="Y112" s="129"/>
      <c r="Z112" s="129"/>
    </row>
    <row r="113" ht="15.75" customHeight="1">
      <c r="A113" s="129" t="s">
        <v>3309</v>
      </c>
      <c r="B113" s="129" t="s">
        <v>3352</v>
      </c>
      <c r="C113" s="129" t="s">
        <v>725</v>
      </c>
      <c r="D113" s="186">
        <v>0.78125</v>
      </c>
      <c r="E113" s="186">
        <v>0.84375</v>
      </c>
      <c r="F113" s="187">
        <v>3.02</v>
      </c>
      <c r="G113" s="165" t="s">
        <v>3353</v>
      </c>
      <c r="H113" s="129">
        <v>144.0</v>
      </c>
      <c r="I113" s="129" t="s">
        <v>2420</v>
      </c>
      <c r="J113" s="129"/>
      <c r="K113" s="129"/>
      <c r="L113" s="129"/>
      <c r="M113" s="129"/>
      <c r="N113" s="129"/>
      <c r="O113" s="129"/>
      <c r="P113" s="129"/>
      <c r="Q113" s="129"/>
      <c r="R113" s="129"/>
      <c r="S113" s="129"/>
      <c r="T113" s="129"/>
      <c r="U113" s="129"/>
      <c r="V113" s="129"/>
      <c r="W113" s="129"/>
      <c r="X113" s="129"/>
      <c r="Y113" s="129"/>
      <c r="Z113" s="129"/>
    </row>
    <row r="114" ht="15.75" customHeight="1">
      <c r="A114" s="129" t="s">
        <v>3309</v>
      </c>
      <c r="B114" s="129" t="s">
        <v>3352</v>
      </c>
      <c r="C114" s="129" t="s">
        <v>725</v>
      </c>
      <c r="D114" s="186">
        <v>0.3958333333333333</v>
      </c>
      <c r="E114" s="186">
        <v>0.4791666666666667</v>
      </c>
      <c r="F114" s="187">
        <v>3.02</v>
      </c>
      <c r="G114" s="165" t="s">
        <v>3353</v>
      </c>
      <c r="H114" s="129">
        <v>144.0</v>
      </c>
      <c r="I114" s="129" t="s">
        <v>2420</v>
      </c>
      <c r="J114" s="129"/>
      <c r="K114" s="129"/>
      <c r="L114" s="129"/>
      <c r="M114" s="129"/>
      <c r="N114" s="129"/>
      <c r="O114" s="129"/>
      <c r="P114" s="129"/>
      <c r="Q114" s="129"/>
      <c r="R114" s="129"/>
      <c r="S114" s="129"/>
      <c r="T114" s="129"/>
      <c r="U114" s="129"/>
      <c r="V114" s="129"/>
      <c r="W114" s="129"/>
      <c r="X114" s="129"/>
      <c r="Y114" s="129"/>
      <c r="Z114" s="129"/>
    </row>
    <row r="115" ht="15.75" customHeight="1">
      <c r="A115" s="129" t="s">
        <v>3309</v>
      </c>
      <c r="B115" s="129" t="s">
        <v>3354</v>
      </c>
      <c r="C115" s="129" t="s">
        <v>2275</v>
      </c>
      <c r="D115" s="186">
        <v>0.375</v>
      </c>
      <c r="E115" s="186">
        <v>0.4479166666666667</v>
      </c>
      <c r="F115" s="187">
        <v>3.02</v>
      </c>
      <c r="G115" s="192" t="s">
        <v>3355</v>
      </c>
      <c r="H115" s="129">
        <v>20.0</v>
      </c>
      <c r="I115" s="129" t="s">
        <v>2420</v>
      </c>
      <c r="J115" s="129"/>
      <c r="K115" s="129"/>
      <c r="L115" s="129"/>
      <c r="M115" s="129"/>
      <c r="N115" s="129"/>
      <c r="O115" s="129"/>
      <c r="P115" s="129"/>
      <c r="Q115" s="129"/>
      <c r="R115" s="129"/>
      <c r="S115" s="129"/>
      <c r="T115" s="129"/>
      <c r="U115" s="129"/>
      <c r="V115" s="129"/>
      <c r="W115" s="129"/>
      <c r="X115" s="129"/>
      <c r="Y115" s="129"/>
      <c r="Z115" s="129"/>
    </row>
    <row r="116" ht="15.75" customHeight="1">
      <c r="A116" s="129" t="s">
        <v>3309</v>
      </c>
      <c r="B116" s="129" t="s">
        <v>3356</v>
      </c>
      <c r="C116" s="129" t="s">
        <v>2259</v>
      </c>
      <c r="D116" s="186">
        <v>0.4583333333333333</v>
      </c>
      <c r="E116" s="186">
        <v>0.5208333333333334</v>
      </c>
      <c r="F116" s="187">
        <v>3.02</v>
      </c>
      <c r="G116" s="205" t="s">
        <v>3339</v>
      </c>
      <c r="H116" s="129">
        <v>14.0</v>
      </c>
      <c r="I116" s="129" t="s">
        <v>2420</v>
      </c>
      <c r="J116" s="129"/>
      <c r="K116" s="129"/>
      <c r="L116" s="129"/>
      <c r="M116" s="129"/>
      <c r="N116" s="129"/>
      <c r="O116" s="129"/>
      <c r="P116" s="129"/>
      <c r="Q116" s="129"/>
      <c r="R116" s="129"/>
      <c r="S116" s="129"/>
      <c r="T116" s="129"/>
      <c r="U116" s="129"/>
      <c r="V116" s="129"/>
      <c r="W116" s="129"/>
      <c r="X116" s="129"/>
      <c r="Y116" s="129"/>
      <c r="Z116" s="129"/>
    </row>
    <row r="117" ht="15.75" customHeight="1">
      <c r="A117" s="129" t="s">
        <v>3309</v>
      </c>
      <c r="B117" s="129" t="s">
        <v>3356</v>
      </c>
      <c r="C117" s="129" t="s">
        <v>2259</v>
      </c>
      <c r="D117" s="186">
        <v>0.5416666666666666</v>
      </c>
      <c r="E117" s="186">
        <v>0.5833333333333334</v>
      </c>
      <c r="F117" s="187">
        <v>3.02</v>
      </c>
      <c r="G117" s="207" t="s">
        <v>3339</v>
      </c>
      <c r="H117" s="129">
        <v>12.0</v>
      </c>
      <c r="I117" s="129" t="s">
        <v>2420</v>
      </c>
      <c r="J117" s="129"/>
      <c r="K117" s="129"/>
      <c r="L117" s="129"/>
      <c r="M117" s="129"/>
      <c r="N117" s="129"/>
      <c r="O117" s="129"/>
      <c r="P117" s="129"/>
      <c r="Q117" s="129"/>
      <c r="R117" s="129"/>
      <c r="S117" s="129"/>
      <c r="T117" s="129"/>
      <c r="U117" s="129"/>
      <c r="V117" s="129"/>
      <c r="W117" s="129"/>
      <c r="X117" s="129"/>
      <c r="Y117" s="129"/>
      <c r="Z117" s="129"/>
    </row>
    <row r="118" ht="15.75" customHeight="1">
      <c r="A118" s="129" t="s">
        <v>3309</v>
      </c>
      <c r="B118" s="129" t="s">
        <v>3356</v>
      </c>
      <c r="C118" s="129" t="s">
        <v>2259</v>
      </c>
      <c r="D118" s="186">
        <v>0.5416666666666666</v>
      </c>
      <c r="E118" s="186">
        <v>0.10416666666666667</v>
      </c>
      <c r="F118" s="187">
        <v>3.02</v>
      </c>
      <c r="G118" s="207" t="s">
        <v>3339</v>
      </c>
      <c r="H118" s="129">
        <v>12.0</v>
      </c>
      <c r="I118" s="129" t="s">
        <v>2420</v>
      </c>
      <c r="J118" s="129"/>
      <c r="K118" s="129"/>
      <c r="L118" s="129"/>
      <c r="M118" s="129"/>
      <c r="N118" s="129"/>
      <c r="O118" s="129"/>
      <c r="P118" s="129"/>
      <c r="Q118" s="129"/>
      <c r="R118" s="129"/>
      <c r="S118" s="129"/>
      <c r="T118" s="129"/>
      <c r="U118" s="129"/>
      <c r="V118" s="129"/>
      <c r="W118" s="129"/>
      <c r="X118" s="129"/>
      <c r="Y118" s="129"/>
      <c r="Z118" s="129"/>
    </row>
    <row r="119" ht="15.75" customHeight="1">
      <c r="A119" s="129" t="s">
        <v>3309</v>
      </c>
      <c r="B119" s="129" t="s">
        <v>3356</v>
      </c>
      <c r="C119" s="129" t="s">
        <v>2259</v>
      </c>
      <c r="D119" s="186">
        <v>0.6041666666666666</v>
      </c>
      <c r="E119" s="186">
        <v>0.6458333333333334</v>
      </c>
      <c r="F119" s="187">
        <v>3.02</v>
      </c>
      <c r="G119" s="207" t="s">
        <v>3339</v>
      </c>
      <c r="H119" s="129">
        <v>14.0</v>
      </c>
      <c r="I119" s="129" t="s">
        <v>2420</v>
      </c>
      <c r="J119" s="129"/>
      <c r="K119" s="129"/>
      <c r="L119" s="129"/>
      <c r="M119" s="129"/>
      <c r="N119" s="129"/>
      <c r="O119" s="129"/>
      <c r="P119" s="129"/>
      <c r="Q119" s="129"/>
      <c r="R119" s="129"/>
      <c r="S119" s="129"/>
      <c r="T119" s="129"/>
      <c r="U119" s="129"/>
      <c r="V119" s="129"/>
      <c r="W119" s="129"/>
      <c r="X119" s="129"/>
      <c r="Y119" s="129"/>
      <c r="Z119" s="129"/>
    </row>
    <row r="120" ht="15.75" customHeight="1">
      <c r="A120" s="129" t="s">
        <v>3309</v>
      </c>
      <c r="B120" s="129" t="s">
        <v>3356</v>
      </c>
      <c r="C120" s="129" t="s">
        <v>2259</v>
      </c>
      <c r="D120" s="186">
        <v>0.25</v>
      </c>
      <c r="E120" s="186">
        <v>0.3541666666666667</v>
      </c>
      <c r="F120" s="187">
        <v>3.02</v>
      </c>
      <c r="G120" s="207" t="s">
        <v>3339</v>
      </c>
      <c r="H120" s="129">
        <v>14.0</v>
      </c>
      <c r="I120" s="129" t="s">
        <v>2420</v>
      </c>
      <c r="J120" s="129"/>
      <c r="K120" s="129"/>
      <c r="L120" s="129"/>
      <c r="M120" s="129"/>
      <c r="N120" s="129"/>
      <c r="O120" s="129"/>
      <c r="P120" s="129"/>
      <c r="Q120" s="129"/>
      <c r="R120" s="129"/>
      <c r="S120" s="129"/>
      <c r="T120" s="129"/>
      <c r="U120" s="129"/>
      <c r="V120" s="129"/>
      <c r="W120" s="129"/>
      <c r="X120" s="129"/>
      <c r="Y120" s="129"/>
      <c r="Z120" s="129"/>
    </row>
    <row r="121" ht="15.75" customHeight="1">
      <c r="A121" s="129" t="s">
        <v>3309</v>
      </c>
      <c r="B121" s="129" t="s">
        <v>3357</v>
      </c>
      <c r="C121" s="129" t="s">
        <v>725</v>
      </c>
      <c r="D121" s="186">
        <v>0.7604166666666666</v>
      </c>
      <c r="E121" s="186">
        <v>0.8229166666666666</v>
      </c>
      <c r="F121" s="187">
        <v>3.02</v>
      </c>
      <c r="G121" s="199" t="s">
        <v>3358</v>
      </c>
      <c r="H121" s="129">
        <v>360.0</v>
      </c>
      <c r="I121" s="129" t="s">
        <v>2420</v>
      </c>
      <c r="J121" s="129"/>
      <c r="K121" s="129"/>
      <c r="L121" s="129"/>
      <c r="M121" s="129"/>
      <c r="N121" s="129"/>
      <c r="O121" s="129"/>
      <c r="P121" s="129"/>
      <c r="Q121" s="129"/>
      <c r="R121" s="129"/>
      <c r="S121" s="129"/>
      <c r="T121" s="129"/>
      <c r="U121" s="129"/>
      <c r="V121" s="129"/>
      <c r="W121" s="129"/>
      <c r="X121" s="129"/>
      <c r="Y121" s="129"/>
      <c r="Z121" s="129"/>
    </row>
    <row r="122" ht="15.75" customHeight="1">
      <c r="A122" s="129" t="s">
        <v>3359</v>
      </c>
      <c r="B122" s="129" t="s">
        <v>3360</v>
      </c>
      <c r="C122" s="129" t="s">
        <v>2275</v>
      </c>
      <c r="D122" s="186">
        <v>0.4583333333333333</v>
      </c>
      <c r="E122" s="186">
        <v>0.5</v>
      </c>
      <c r="F122" s="187">
        <v>11.0</v>
      </c>
      <c r="G122" s="199" t="s">
        <v>3361</v>
      </c>
      <c r="H122" s="129">
        <v>24.0</v>
      </c>
      <c r="I122" s="129" t="s">
        <v>3362</v>
      </c>
      <c r="J122" s="129"/>
      <c r="K122" s="129"/>
      <c r="L122" s="129"/>
      <c r="M122" s="129"/>
      <c r="N122" s="129"/>
      <c r="O122" s="129"/>
      <c r="P122" s="129"/>
      <c r="Q122" s="129"/>
      <c r="R122" s="129"/>
      <c r="S122" s="129"/>
      <c r="T122" s="129"/>
      <c r="U122" s="129"/>
      <c r="V122" s="129"/>
      <c r="W122" s="129"/>
      <c r="X122" s="129"/>
      <c r="Y122" s="129"/>
      <c r="Z122" s="129"/>
    </row>
    <row r="123" ht="15.75" customHeight="1">
      <c r="A123" s="129" t="s">
        <v>3363</v>
      </c>
      <c r="B123" s="129" t="s">
        <v>3364</v>
      </c>
      <c r="C123" s="129" t="s">
        <v>2233</v>
      </c>
      <c r="D123" s="186">
        <v>0.5104166666666666</v>
      </c>
      <c r="E123" s="186">
        <v>0.5416666666666666</v>
      </c>
      <c r="F123" s="187">
        <v>0.0</v>
      </c>
      <c r="G123" s="199" t="s">
        <v>3365</v>
      </c>
      <c r="H123" s="129">
        <v>20.0</v>
      </c>
      <c r="I123" s="129" t="s">
        <v>3366</v>
      </c>
      <c r="J123" s="129"/>
      <c r="K123" s="129"/>
      <c r="L123" s="129"/>
      <c r="M123" s="129"/>
      <c r="N123" s="129"/>
      <c r="O123" s="129"/>
      <c r="P123" s="129"/>
      <c r="Q123" s="129"/>
      <c r="R123" s="129"/>
      <c r="S123" s="129"/>
      <c r="T123" s="129"/>
      <c r="U123" s="129"/>
      <c r="V123" s="129"/>
      <c r="W123" s="129"/>
      <c r="X123" s="129"/>
      <c r="Y123" s="129"/>
      <c r="Z123" s="129"/>
    </row>
    <row r="124" ht="15.75" customHeight="1">
      <c r="A124" s="129" t="s">
        <v>3363</v>
      </c>
      <c r="B124" s="129" t="s">
        <v>3367</v>
      </c>
      <c r="C124" s="129" t="s">
        <v>2233</v>
      </c>
      <c r="D124" s="186">
        <v>0.6041666666666666</v>
      </c>
      <c r="E124" s="186">
        <v>0.6666666666666666</v>
      </c>
      <c r="F124" s="187">
        <v>0.0</v>
      </c>
      <c r="G124" s="199" t="s">
        <v>3368</v>
      </c>
      <c r="H124" s="129">
        <v>10.0</v>
      </c>
      <c r="I124" s="129" t="s">
        <v>1383</v>
      </c>
      <c r="J124" s="129"/>
      <c r="K124" s="129"/>
      <c r="L124" s="129"/>
      <c r="M124" s="129"/>
      <c r="N124" s="129"/>
      <c r="O124" s="129"/>
      <c r="P124" s="129"/>
      <c r="Q124" s="129"/>
      <c r="R124" s="129"/>
      <c r="S124" s="129"/>
      <c r="T124" s="129"/>
      <c r="U124" s="129"/>
      <c r="V124" s="129"/>
      <c r="W124" s="129"/>
      <c r="X124" s="129"/>
      <c r="Y124" s="129"/>
      <c r="Z124" s="129"/>
    </row>
    <row r="125" ht="15.75" customHeight="1">
      <c r="A125" s="129" t="s">
        <v>3363</v>
      </c>
      <c r="B125" s="129" t="s">
        <v>3369</v>
      </c>
      <c r="C125" s="129" t="s">
        <v>3370</v>
      </c>
      <c r="D125" s="186">
        <v>0.46875</v>
      </c>
      <c r="E125" s="186">
        <v>0.5104166666666666</v>
      </c>
      <c r="F125" s="187">
        <v>0.0</v>
      </c>
      <c r="G125" s="195" t="s">
        <v>3371</v>
      </c>
      <c r="H125" s="129">
        <v>24.0</v>
      </c>
      <c r="I125" s="129" t="s">
        <v>1543</v>
      </c>
      <c r="J125" s="129"/>
      <c r="K125" s="129"/>
      <c r="L125" s="129"/>
      <c r="M125" s="129"/>
      <c r="N125" s="129"/>
      <c r="O125" s="129"/>
      <c r="P125" s="129"/>
      <c r="Q125" s="129"/>
      <c r="R125" s="129"/>
      <c r="S125" s="129"/>
      <c r="T125" s="129"/>
      <c r="U125" s="129"/>
      <c r="V125" s="129"/>
      <c r="W125" s="129"/>
      <c r="X125" s="129"/>
      <c r="Y125" s="129"/>
      <c r="Z125" s="129"/>
    </row>
    <row r="126" ht="15.75" customHeight="1">
      <c r="A126" s="129" t="s">
        <v>3363</v>
      </c>
      <c r="B126" s="129" t="s">
        <v>1952</v>
      </c>
      <c r="C126" s="129" t="s">
        <v>2233</v>
      </c>
      <c r="D126" s="186">
        <v>0.5416666666666666</v>
      </c>
      <c r="E126" s="186">
        <v>0.5833333333333334</v>
      </c>
      <c r="F126" s="187">
        <v>0.0</v>
      </c>
      <c r="G126" s="192" t="s">
        <v>3372</v>
      </c>
      <c r="H126" s="129">
        <v>24.0</v>
      </c>
      <c r="I126" s="129" t="s">
        <v>1543</v>
      </c>
      <c r="J126" s="129"/>
      <c r="K126" s="129"/>
      <c r="L126" s="129"/>
      <c r="M126" s="129"/>
      <c r="N126" s="129"/>
      <c r="O126" s="129"/>
      <c r="P126" s="129"/>
      <c r="Q126" s="129"/>
      <c r="R126" s="129"/>
      <c r="S126" s="129"/>
      <c r="T126" s="129"/>
      <c r="U126" s="129"/>
      <c r="V126" s="129"/>
      <c r="W126" s="129"/>
      <c r="X126" s="129"/>
      <c r="Y126" s="129"/>
      <c r="Z126" s="129"/>
    </row>
    <row r="127" ht="15.75" customHeight="1">
      <c r="A127" s="129" t="s">
        <v>3363</v>
      </c>
      <c r="B127" s="129" t="s">
        <v>3373</v>
      </c>
      <c r="C127" s="129" t="s">
        <v>166</v>
      </c>
      <c r="D127" s="186">
        <v>0.7083333333333334</v>
      </c>
      <c r="E127" s="186">
        <v>0.75</v>
      </c>
      <c r="F127" s="187">
        <v>0.0</v>
      </c>
      <c r="G127" s="199" t="s">
        <v>3374</v>
      </c>
      <c r="H127" s="129">
        <v>24.0</v>
      </c>
      <c r="I127" s="129" t="s">
        <v>1543</v>
      </c>
      <c r="J127" s="129"/>
      <c r="K127" s="129"/>
      <c r="L127" s="129"/>
      <c r="M127" s="129"/>
      <c r="N127" s="129"/>
      <c r="O127" s="129"/>
      <c r="P127" s="129"/>
      <c r="Q127" s="129"/>
      <c r="R127" s="129"/>
      <c r="S127" s="129"/>
      <c r="T127" s="129"/>
      <c r="U127" s="129"/>
      <c r="V127" s="129"/>
      <c r="W127" s="129"/>
      <c r="X127" s="129"/>
      <c r="Y127" s="129"/>
      <c r="Z127" s="129"/>
    </row>
    <row r="128" ht="15.75" customHeight="1">
      <c r="A128" s="129" t="s">
        <v>3363</v>
      </c>
      <c r="B128" s="129" t="s">
        <v>3375</v>
      </c>
      <c r="C128" s="129" t="s">
        <v>166</v>
      </c>
      <c r="D128" s="186">
        <v>0.7708333333333334</v>
      </c>
      <c r="E128" s="186">
        <v>0.8125</v>
      </c>
      <c r="F128" s="187">
        <v>11.0</v>
      </c>
      <c r="G128" s="199" t="s">
        <v>3376</v>
      </c>
      <c r="H128" s="129">
        <v>24.0</v>
      </c>
      <c r="I128" s="129" t="s">
        <v>1543</v>
      </c>
      <c r="J128" s="129"/>
      <c r="K128" s="129"/>
      <c r="L128" s="129"/>
      <c r="M128" s="129"/>
      <c r="N128" s="129"/>
      <c r="O128" s="129"/>
      <c r="P128" s="129"/>
      <c r="Q128" s="129"/>
      <c r="R128" s="129"/>
      <c r="S128" s="129"/>
      <c r="T128" s="129"/>
      <c r="U128" s="129"/>
      <c r="V128" s="129"/>
      <c r="W128" s="129"/>
      <c r="X128" s="129"/>
      <c r="Y128" s="129"/>
      <c r="Z128" s="129"/>
    </row>
    <row r="129" ht="15.75" customHeight="1">
      <c r="A129" s="129" t="s">
        <v>3363</v>
      </c>
      <c r="B129" s="129" t="s">
        <v>2193</v>
      </c>
      <c r="C129" s="129" t="s">
        <v>166</v>
      </c>
      <c r="D129" s="186">
        <v>0.8229166666666666</v>
      </c>
      <c r="E129" s="186">
        <v>0.8541666666666666</v>
      </c>
      <c r="F129" s="187">
        <v>11.0</v>
      </c>
      <c r="G129" s="199" t="s">
        <v>3377</v>
      </c>
      <c r="H129" s="129">
        <v>32.0</v>
      </c>
      <c r="I129" s="129" t="s">
        <v>1543</v>
      </c>
      <c r="J129" s="129"/>
      <c r="K129" s="129"/>
      <c r="L129" s="129"/>
      <c r="M129" s="129"/>
      <c r="N129" s="129"/>
      <c r="O129" s="129"/>
      <c r="P129" s="129"/>
      <c r="Q129" s="129"/>
      <c r="R129" s="129"/>
      <c r="S129" s="129"/>
      <c r="T129" s="129"/>
      <c r="U129" s="129"/>
      <c r="V129" s="129"/>
      <c r="W129" s="129"/>
      <c r="X129" s="129"/>
      <c r="Y129" s="129"/>
      <c r="Z129" s="129"/>
    </row>
    <row r="130" ht="15.75" customHeight="1">
      <c r="A130" s="129" t="s">
        <v>3363</v>
      </c>
      <c r="B130" s="128" t="s">
        <v>3378</v>
      </c>
      <c r="C130" s="129" t="s">
        <v>166</v>
      </c>
      <c r="D130" s="186">
        <v>0.34375</v>
      </c>
      <c r="E130" s="190">
        <v>0.3854166666666667</v>
      </c>
      <c r="F130" s="187">
        <v>11.0</v>
      </c>
      <c r="G130" s="199" t="s">
        <v>3379</v>
      </c>
      <c r="H130" s="128">
        <v>24.0</v>
      </c>
      <c r="I130" s="128" t="s">
        <v>1543</v>
      </c>
      <c r="J130" s="128"/>
      <c r="K130" s="129"/>
      <c r="L130" s="129"/>
      <c r="M130" s="129"/>
      <c r="N130" s="129"/>
      <c r="O130" s="129"/>
      <c r="P130" s="129"/>
      <c r="Q130" s="129"/>
      <c r="R130" s="129"/>
      <c r="S130" s="129"/>
      <c r="T130" s="129"/>
      <c r="U130" s="129"/>
      <c r="V130" s="129"/>
      <c r="W130" s="129"/>
      <c r="X130" s="129"/>
      <c r="Y130" s="129"/>
      <c r="Z130" s="129"/>
    </row>
    <row r="131" ht="15.75" customHeight="1">
      <c r="A131" s="129" t="s">
        <v>3363</v>
      </c>
      <c r="B131" s="208" t="s">
        <v>3380</v>
      </c>
      <c r="C131" s="129" t="s">
        <v>166</v>
      </c>
      <c r="D131" s="209">
        <v>0.3958333333333333</v>
      </c>
      <c r="E131" s="190">
        <v>0.4375</v>
      </c>
      <c r="F131" s="187">
        <v>11.0</v>
      </c>
      <c r="G131" s="210" t="s">
        <v>3381</v>
      </c>
      <c r="H131" s="131">
        <v>24.0</v>
      </c>
      <c r="I131" s="131" t="s">
        <v>1543</v>
      </c>
      <c r="J131" s="208"/>
      <c r="K131" s="129"/>
      <c r="L131" s="129"/>
      <c r="M131" s="129"/>
      <c r="N131" s="129"/>
      <c r="O131" s="129"/>
      <c r="P131" s="129"/>
      <c r="Q131" s="129"/>
      <c r="R131" s="129"/>
      <c r="S131" s="129"/>
      <c r="T131" s="129"/>
      <c r="U131" s="129"/>
      <c r="V131" s="129"/>
      <c r="W131" s="129"/>
      <c r="X131" s="129"/>
      <c r="Y131" s="129"/>
      <c r="Z131" s="129"/>
    </row>
    <row r="132" ht="15.75" customHeight="1">
      <c r="A132" s="208" t="s">
        <v>3363</v>
      </c>
      <c r="B132" s="208" t="s">
        <v>3382</v>
      </c>
      <c r="C132" s="208" t="s">
        <v>166</v>
      </c>
      <c r="D132" s="211">
        <v>0.3333333333333333</v>
      </c>
      <c r="E132" s="211">
        <v>0.375</v>
      </c>
      <c r="F132" s="212">
        <v>11.0</v>
      </c>
      <c r="G132" s="195" t="s">
        <v>3383</v>
      </c>
      <c r="H132" s="131">
        <v>24.0</v>
      </c>
      <c r="I132" s="131" t="s">
        <v>1543</v>
      </c>
      <c r="J132" s="208"/>
      <c r="K132" s="129"/>
      <c r="L132" s="129"/>
      <c r="M132" s="129"/>
      <c r="N132" s="129"/>
      <c r="O132" s="129"/>
      <c r="P132" s="129"/>
      <c r="Q132" s="129"/>
      <c r="R132" s="129"/>
      <c r="S132" s="129"/>
      <c r="T132" s="129"/>
      <c r="U132" s="129"/>
      <c r="V132" s="129"/>
      <c r="W132" s="129"/>
      <c r="X132" s="129"/>
      <c r="Y132" s="129"/>
      <c r="Z132" s="129"/>
    </row>
    <row r="133" ht="15.75" customHeight="1">
      <c r="A133" s="129" t="s">
        <v>3363</v>
      </c>
      <c r="B133" s="208" t="s">
        <v>3384</v>
      </c>
      <c r="C133" s="129" t="s">
        <v>2233</v>
      </c>
      <c r="D133" s="211">
        <v>0.375</v>
      </c>
      <c r="E133" s="211">
        <v>0.4166666666666667</v>
      </c>
      <c r="F133" s="187">
        <v>0.0</v>
      </c>
      <c r="G133" s="205" t="s">
        <v>3385</v>
      </c>
      <c r="H133" s="131">
        <v>20.0</v>
      </c>
      <c r="I133" s="131" t="s">
        <v>3386</v>
      </c>
      <c r="J133" s="208"/>
      <c r="K133" s="129"/>
      <c r="L133" s="129"/>
      <c r="M133" s="129"/>
      <c r="N133" s="129"/>
      <c r="O133" s="129"/>
      <c r="P133" s="129"/>
      <c r="Q133" s="129"/>
      <c r="R133" s="129"/>
      <c r="S133" s="129"/>
      <c r="T133" s="129"/>
      <c r="U133" s="129"/>
      <c r="V133" s="129"/>
      <c r="W133" s="129"/>
      <c r="X133" s="129"/>
      <c r="Y133" s="129"/>
      <c r="Z133" s="129"/>
    </row>
    <row r="134" ht="15.75" customHeight="1">
      <c r="A134" s="129" t="s">
        <v>3363</v>
      </c>
      <c r="B134" s="208" t="s">
        <v>2167</v>
      </c>
      <c r="C134" s="129" t="s">
        <v>166</v>
      </c>
      <c r="D134" s="211">
        <v>0.5625</v>
      </c>
      <c r="E134" s="211">
        <v>0.6041666666666666</v>
      </c>
      <c r="F134" s="187">
        <v>11.0</v>
      </c>
      <c r="G134" s="213" t="s">
        <v>3387</v>
      </c>
      <c r="H134" s="131">
        <v>14.0</v>
      </c>
      <c r="I134" s="131" t="s">
        <v>3388</v>
      </c>
      <c r="J134" s="208"/>
      <c r="K134" s="129"/>
      <c r="L134" s="129"/>
      <c r="M134" s="129"/>
      <c r="N134" s="129"/>
      <c r="O134" s="129"/>
      <c r="P134" s="129"/>
      <c r="Q134" s="129"/>
      <c r="R134" s="129"/>
      <c r="S134" s="129"/>
      <c r="T134" s="129"/>
      <c r="U134" s="129"/>
      <c r="V134" s="129"/>
      <c r="W134" s="129"/>
      <c r="X134" s="129"/>
      <c r="Y134" s="129"/>
      <c r="Z134" s="129"/>
    </row>
    <row r="135" ht="15.75" customHeight="1">
      <c r="A135" s="129" t="s">
        <v>3363</v>
      </c>
      <c r="B135" s="208" t="s">
        <v>1930</v>
      </c>
      <c r="C135" s="129" t="s">
        <v>166</v>
      </c>
      <c r="D135" s="211">
        <v>0.8229166666666666</v>
      </c>
      <c r="E135" s="211">
        <v>0.8645833333333334</v>
      </c>
      <c r="F135" s="187">
        <v>11.0</v>
      </c>
      <c r="G135" s="195" t="s">
        <v>3389</v>
      </c>
      <c r="H135" s="131">
        <v>25.0</v>
      </c>
      <c r="I135" s="131" t="s">
        <v>3388</v>
      </c>
      <c r="J135" s="208"/>
      <c r="K135" s="129"/>
      <c r="L135" s="129"/>
      <c r="M135" s="129"/>
      <c r="N135" s="129"/>
      <c r="O135" s="129"/>
      <c r="P135" s="129"/>
      <c r="Q135" s="129"/>
      <c r="R135" s="129"/>
      <c r="S135" s="129"/>
      <c r="T135" s="129"/>
      <c r="U135" s="129"/>
      <c r="V135" s="129"/>
      <c r="W135" s="129"/>
      <c r="X135" s="129"/>
      <c r="Y135" s="129"/>
      <c r="Z135" s="129"/>
    </row>
    <row r="136" ht="15.75" customHeight="1">
      <c r="A136" s="129" t="s">
        <v>3363</v>
      </c>
      <c r="B136" s="128" t="s">
        <v>1813</v>
      </c>
      <c r="C136" s="128" t="s">
        <v>2233</v>
      </c>
      <c r="D136" s="190">
        <v>0.3958333333333333</v>
      </c>
      <c r="E136" s="190">
        <v>0.4375</v>
      </c>
      <c r="F136" s="191">
        <v>11.0</v>
      </c>
      <c r="G136" s="214" t="s">
        <v>3390</v>
      </c>
      <c r="H136" s="128">
        <v>25.0</v>
      </c>
      <c r="I136" s="128" t="s">
        <v>3391</v>
      </c>
      <c r="J136" s="128"/>
      <c r="K136" s="129"/>
      <c r="L136" s="129"/>
      <c r="M136" s="129"/>
      <c r="N136" s="129"/>
      <c r="O136" s="129"/>
      <c r="P136" s="129"/>
      <c r="Q136" s="129"/>
      <c r="R136" s="129"/>
      <c r="S136" s="129"/>
      <c r="T136" s="129"/>
      <c r="U136" s="129"/>
      <c r="V136" s="129"/>
      <c r="W136" s="129"/>
      <c r="X136" s="129"/>
      <c r="Y136" s="129"/>
      <c r="Z136" s="129"/>
    </row>
    <row r="137" ht="15.75" customHeight="1">
      <c r="A137" s="129" t="s">
        <v>3363</v>
      </c>
      <c r="B137" s="129" t="s">
        <v>3392</v>
      </c>
      <c r="C137" s="129" t="s">
        <v>166</v>
      </c>
      <c r="D137" s="186">
        <v>0.71875</v>
      </c>
      <c r="E137" s="186">
        <v>0.75</v>
      </c>
      <c r="F137" s="187">
        <v>11.0</v>
      </c>
      <c r="G137" s="215" t="s">
        <v>3393</v>
      </c>
      <c r="H137" s="129">
        <v>25.0</v>
      </c>
      <c r="I137" s="129" t="s">
        <v>3391</v>
      </c>
      <c r="J137" s="129"/>
      <c r="K137" s="129"/>
      <c r="L137" s="129"/>
      <c r="M137" s="129"/>
      <c r="N137" s="129"/>
      <c r="O137" s="129"/>
      <c r="P137" s="129"/>
      <c r="Q137" s="129"/>
      <c r="R137" s="129"/>
      <c r="S137" s="129"/>
      <c r="T137" s="129"/>
      <c r="U137" s="129"/>
      <c r="V137" s="129"/>
      <c r="W137" s="129"/>
      <c r="X137" s="129"/>
      <c r="Y137" s="129"/>
      <c r="Z137" s="129"/>
    </row>
    <row r="138" ht="18.75" customHeight="1">
      <c r="A138" s="129" t="s">
        <v>3363</v>
      </c>
      <c r="B138" s="129" t="s">
        <v>3394</v>
      </c>
      <c r="C138" s="129" t="s">
        <v>2275</v>
      </c>
      <c r="D138" s="186">
        <v>0.3645833333333333</v>
      </c>
      <c r="E138" s="186">
        <v>0.40625</v>
      </c>
      <c r="F138" s="187">
        <v>0.0</v>
      </c>
      <c r="G138" s="215" t="s">
        <v>3395</v>
      </c>
      <c r="H138" s="129">
        <v>10.0</v>
      </c>
      <c r="I138" s="129" t="s">
        <v>3386</v>
      </c>
      <c r="J138" s="129"/>
      <c r="K138" s="129"/>
      <c r="L138" s="129"/>
      <c r="M138" s="129"/>
      <c r="N138" s="129"/>
      <c r="O138" s="129"/>
      <c r="P138" s="129"/>
      <c r="Q138" s="129"/>
      <c r="R138" s="129"/>
      <c r="S138" s="129"/>
      <c r="T138" s="129"/>
      <c r="U138" s="129"/>
      <c r="V138" s="129"/>
      <c r="W138" s="129"/>
      <c r="X138" s="129"/>
      <c r="Y138" s="129"/>
      <c r="Z138" s="129"/>
    </row>
    <row r="139" ht="15.75" customHeight="1">
      <c r="A139" s="129" t="s">
        <v>3363</v>
      </c>
      <c r="B139" s="129" t="s">
        <v>3396</v>
      </c>
      <c r="C139" s="129" t="s">
        <v>2233</v>
      </c>
      <c r="D139" s="186">
        <v>0.5625</v>
      </c>
      <c r="E139" s="186">
        <v>0.6041666666666666</v>
      </c>
      <c r="F139" s="187">
        <v>0.0</v>
      </c>
      <c r="G139" s="205" t="s">
        <v>3397</v>
      </c>
      <c r="H139" s="129">
        <v>24.0</v>
      </c>
      <c r="I139" s="129" t="s">
        <v>3386</v>
      </c>
      <c r="J139" s="129"/>
      <c r="K139" s="129"/>
      <c r="L139" s="129"/>
      <c r="M139" s="129"/>
      <c r="N139" s="129"/>
      <c r="O139" s="129"/>
      <c r="P139" s="129"/>
      <c r="Q139" s="129"/>
      <c r="R139" s="129"/>
      <c r="S139" s="129"/>
      <c r="T139" s="129"/>
      <c r="U139" s="129"/>
      <c r="V139" s="129"/>
      <c r="W139" s="129"/>
      <c r="X139" s="129"/>
      <c r="Y139" s="129"/>
      <c r="Z139" s="129"/>
    </row>
    <row r="140" ht="15.75" customHeight="1">
      <c r="A140" s="129" t="s">
        <v>3363</v>
      </c>
      <c r="B140" s="129" t="s">
        <v>1771</v>
      </c>
      <c r="C140" s="129" t="s">
        <v>166</v>
      </c>
      <c r="D140" s="186">
        <v>0.6770833333333334</v>
      </c>
      <c r="E140" s="186">
        <v>0.7083333333333334</v>
      </c>
      <c r="F140" s="187">
        <v>0.0</v>
      </c>
      <c r="G140" s="192" t="s">
        <v>3398</v>
      </c>
      <c r="H140" s="129">
        <v>25.0</v>
      </c>
      <c r="I140" s="129" t="s">
        <v>3386</v>
      </c>
      <c r="J140" s="129"/>
      <c r="K140" s="129"/>
      <c r="L140" s="129"/>
      <c r="M140" s="129"/>
      <c r="N140" s="129"/>
      <c r="O140" s="129"/>
      <c r="P140" s="129"/>
      <c r="Q140" s="129"/>
      <c r="R140" s="129"/>
      <c r="S140" s="129"/>
      <c r="T140" s="129"/>
      <c r="U140" s="129"/>
      <c r="V140" s="129"/>
      <c r="W140" s="129"/>
      <c r="X140" s="129"/>
      <c r="Y140" s="129"/>
      <c r="Z140" s="129"/>
    </row>
    <row r="141" ht="15.75" customHeight="1">
      <c r="A141" s="129" t="s">
        <v>3363</v>
      </c>
      <c r="B141" s="129" t="s">
        <v>3399</v>
      </c>
      <c r="C141" s="129" t="s">
        <v>166</v>
      </c>
      <c r="D141" s="186">
        <v>0.8125</v>
      </c>
      <c r="E141" s="186">
        <v>0.8541666666666666</v>
      </c>
      <c r="F141" s="187">
        <v>11.0</v>
      </c>
      <c r="G141" s="192" t="s">
        <v>3389</v>
      </c>
      <c r="H141" s="129">
        <v>25.0</v>
      </c>
      <c r="I141" s="129" t="s">
        <v>3386</v>
      </c>
      <c r="J141" s="129"/>
      <c r="K141" s="129"/>
      <c r="L141" s="129"/>
      <c r="M141" s="129"/>
      <c r="N141" s="129"/>
      <c r="O141" s="129"/>
      <c r="P141" s="129"/>
      <c r="Q141" s="129"/>
      <c r="R141" s="129"/>
      <c r="S141" s="129"/>
      <c r="T141" s="129"/>
      <c r="U141" s="129"/>
      <c r="V141" s="129"/>
      <c r="W141" s="129"/>
      <c r="X141" s="129"/>
      <c r="Y141" s="129"/>
      <c r="Z141" s="129"/>
    </row>
    <row r="142" ht="15.75" customHeight="1">
      <c r="A142" s="129" t="s">
        <v>3363</v>
      </c>
      <c r="B142" s="129" t="s">
        <v>3400</v>
      </c>
      <c r="C142" s="129" t="s">
        <v>2275</v>
      </c>
      <c r="D142" s="186">
        <v>0.4166666666666667</v>
      </c>
      <c r="E142" s="186">
        <v>0.4583333333333333</v>
      </c>
      <c r="F142" s="187">
        <v>0.0</v>
      </c>
      <c r="G142" s="205" t="s">
        <v>3401</v>
      </c>
      <c r="H142" s="129">
        <v>15.0</v>
      </c>
      <c r="I142" s="129" t="s">
        <v>803</v>
      </c>
      <c r="J142" s="129"/>
      <c r="K142" s="129"/>
      <c r="L142" s="129"/>
      <c r="M142" s="129"/>
      <c r="N142" s="129"/>
      <c r="O142" s="129"/>
      <c r="P142" s="129"/>
      <c r="Q142" s="129"/>
      <c r="R142" s="129"/>
      <c r="S142" s="129"/>
      <c r="T142" s="129"/>
      <c r="U142" s="129"/>
      <c r="V142" s="129"/>
      <c r="W142" s="129"/>
      <c r="X142" s="129"/>
      <c r="Y142" s="129"/>
      <c r="Z142" s="129"/>
    </row>
    <row r="143" ht="15.75" customHeight="1">
      <c r="A143" s="129" t="s">
        <v>3402</v>
      </c>
      <c r="B143" s="129" t="s">
        <v>3403</v>
      </c>
      <c r="C143" s="129" t="s">
        <v>3404</v>
      </c>
      <c r="D143" s="186">
        <v>0.4791666666666667</v>
      </c>
      <c r="E143" s="186">
        <v>0.5208333333333334</v>
      </c>
      <c r="F143" s="187">
        <v>1.0</v>
      </c>
      <c r="G143" s="214" t="s">
        <v>3405</v>
      </c>
      <c r="H143" s="129">
        <v>25.0</v>
      </c>
      <c r="I143" s="129" t="s">
        <v>1543</v>
      </c>
      <c r="J143" s="129"/>
      <c r="K143" s="129"/>
      <c r="L143" s="129"/>
      <c r="M143" s="129"/>
      <c r="N143" s="129"/>
      <c r="O143" s="129"/>
      <c r="P143" s="129"/>
      <c r="Q143" s="129"/>
      <c r="R143" s="129"/>
      <c r="S143" s="129"/>
      <c r="T143" s="129"/>
      <c r="U143" s="129"/>
      <c r="V143" s="129"/>
      <c r="W143" s="129"/>
      <c r="X143" s="129"/>
      <c r="Y143" s="129"/>
      <c r="Z143" s="129"/>
    </row>
    <row r="144" ht="15.75" customHeight="1">
      <c r="A144" s="129" t="s">
        <v>3402</v>
      </c>
      <c r="B144" s="129" t="s">
        <v>3406</v>
      </c>
      <c r="C144" s="129" t="s">
        <v>725</v>
      </c>
      <c r="D144" s="186">
        <v>0.6666666666666666</v>
      </c>
      <c r="E144" s="186">
        <v>0.7083333333333334</v>
      </c>
      <c r="F144" s="187">
        <v>1.0</v>
      </c>
      <c r="G144" s="205" t="s">
        <v>3407</v>
      </c>
      <c r="H144" s="129">
        <v>50.0</v>
      </c>
      <c r="I144" s="129" t="s">
        <v>3386</v>
      </c>
      <c r="J144" s="129"/>
      <c r="K144" s="129"/>
      <c r="L144" s="129"/>
      <c r="M144" s="129"/>
      <c r="N144" s="129"/>
      <c r="O144" s="129"/>
      <c r="P144" s="129"/>
      <c r="Q144" s="129"/>
      <c r="R144" s="129"/>
      <c r="S144" s="129"/>
      <c r="T144" s="129"/>
      <c r="U144" s="129"/>
      <c r="V144" s="129"/>
      <c r="W144" s="129"/>
      <c r="X144" s="129"/>
      <c r="Y144" s="129"/>
      <c r="Z144" s="129"/>
    </row>
    <row r="145" ht="15.75" customHeight="1">
      <c r="A145" s="129" t="s">
        <v>3402</v>
      </c>
      <c r="B145" s="129" t="s">
        <v>2258</v>
      </c>
      <c r="C145" s="129" t="s">
        <v>166</v>
      </c>
      <c r="D145" s="186">
        <v>0.78125</v>
      </c>
      <c r="E145" s="186">
        <v>0.84375</v>
      </c>
      <c r="F145" s="187">
        <v>1.5</v>
      </c>
      <c r="G145" s="199" t="s">
        <v>3408</v>
      </c>
      <c r="H145" s="129">
        <v>24.0</v>
      </c>
      <c r="I145" s="129" t="s">
        <v>1563</v>
      </c>
      <c r="J145" s="129"/>
      <c r="K145" s="129"/>
      <c r="L145" s="129"/>
      <c r="M145" s="129"/>
      <c r="N145" s="129"/>
      <c r="O145" s="129"/>
      <c r="P145" s="129"/>
      <c r="Q145" s="129"/>
      <c r="R145" s="129"/>
      <c r="S145" s="129"/>
      <c r="T145" s="129"/>
      <c r="U145" s="129"/>
      <c r="V145" s="129"/>
      <c r="W145" s="129"/>
      <c r="X145" s="129"/>
      <c r="Y145" s="129"/>
      <c r="Z145" s="129"/>
    </row>
    <row r="146" ht="15.75" customHeight="1">
      <c r="A146" s="129" t="s">
        <v>3402</v>
      </c>
      <c r="B146" s="129" t="s">
        <v>3409</v>
      </c>
      <c r="C146" s="193">
        <v>45854.0</v>
      </c>
      <c r="D146" s="186">
        <v>0.6875</v>
      </c>
      <c r="E146" s="186">
        <v>0.7291666666666666</v>
      </c>
      <c r="F146" s="187">
        <v>0.0</v>
      </c>
      <c r="G146" s="214" t="s">
        <v>3410</v>
      </c>
      <c r="H146" s="129">
        <v>24.0</v>
      </c>
      <c r="I146" s="129" t="s">
        <v>3411</v>
      </c>
      <c r="J146" s="129"/>
      <c r="K146" s="129"/>
      <c r="L146" s="129"/>
      <c r="M146" s="129"/>
      <c r="N146" s="129"/>
      <c r="O146" s="129"/>
      <c r="P146" s="129"/>
      <c r="Q146" s="129"/>
      <c r="R146" s="129"/>
      <c r="S146" s="129"/>
      <c r="T146" s="129"/>
      <c r="U146" s="129"/>
      <c r="V146" s="129"/>
      <c r="W146" s="129"/>
      <c r="X146" s="129"/>
      <c r="Y146" s="129"/>
      <c r="Z146" s="129"/>
    </row>
    <row r="147" ht="15.75" customHeight="1">
      <c r="A147" s="129" t="s">
        <v>3402</v>
      </c>
      <c r="B147" s="129" t="s">
        <v>3412</v>
      </c>
      <c r="C147" s="193">
        <v>45786.0</v>
      </c>
      <c r="D147" s="186">
        <v>0.5625</v>
      </c>
      <c r="E147" s="186">
        <v>0.6041666666666666</v>
      </c>
      <c r="F147" s="187">
        <v>0.0</v>
      </c>
      <c r="G147" s="199" t="s">
        <v>3413</v>
      </c>
      <c r="H147" s="129">
        <v>24.0</v>
      </c>
      <c r="I147" s="129" t="s">
        <v>1543</v>
      </c>
      <c r="J147" s="129"/>
      <c r="K147" s="129"/>
      <c r="L147" s="129"/>
      <c r="M147" s="129"/>
      <c r="N147" s="129"/>
      <c r="O147" s="129"/>
      <c r="P147" s="129"/>
      <c r="Q147" s="129"/>
      <c r="R147" s="129"/>
      <c r="S147" s="129"/>
      <c r="T147" s="129"/>
      <c r="U147" s="129"/>
      <c r="V147" s="129"/>
      <c r="W147" s="129"/>
      <c r="X147" s="129"/>
      <c r="Y147" s="129"/>
      <c r="Z147" s="129"/>
    </row>
    <row r="148" ht="15.75" customHeight="1">
      <c r="A148" s="129" t="s">
        <v>3402</v>
      </c>
      <c r="B148" s="129" t="s">
        <v>3414</v>
      </c>
      <c r="C148" s="129" t="s">
        <v>3415</v>
      </c>
      <c r="D148" s="186">
        <v>0.8333333333333334</v>
      </c>
      <c r="E148" s="186">
        <v>0.875</v>
      </c>
      <c r="F148" s="187">
        <v>0.0</v>
      </c>
      <c r="G148" s="199" t="s">
        <v>3416</v>
      </c>
      <c r="H148" s="129">
        <v>24.0</v>
      </c>
      <c r="I148" s="129" t="s">
        <v>3386</v>
      </c>
      <c r="J148" s="129"/>
      <c r="K148" s="129"/>
      <c r="L148" s="129"/>
      <c r="M148" s="129"/>
      <c r="N148" s="129"/>
      <c r="O148" s="129"/>
      <c r="P148" s="129"/>
      <c r="Q148" s="129"/>
      <c r="R148" s="129"/>
      <c r="S148" s="129"/>
      <c r="T148" s="129"/>
      <c r="U148" s="129"/>
      <c r="V148" s="129"/>
      <c r="W148" s="129"/>
      <c r="X148" s="129"/>
      <c r="Y148" s="129"/>
      <c r="Z148" s="129"/>
    </row>
    <row r="149" ht="15.75" customHeight="1">
      <c r="A149" s="129" t="s">
        <v>3402</v>
      </c>
      <c r="B149" s="129" t="s">
        <v>3417</v>
      </c>
      <c r="C149" s="193">
        <v>45885.0</v>
      </c>
      <c r="D149" s="186">
        <v>0.6666666666666666</v>
      </c>
      <c r="E149" s="186">
        <v>0.75</v>
      </c>
      <c r="F149" s="187">
        <v>0.0</v>
      </c>
      <c r="G149" s="199" t="s">
        <v>3418</v>
      </c>
      <c r="H149" s="129">
        <v>30.0</v>
      </c>
      <c r="I149" s="129" t="s">
        <v>3362</v>
      </c>
      <c r="J149" s="129"/>
      <c r="K149" s="129"/>
      <c r="L149" s="129"/>
      <c r="M149" s="129"/>
      <c r="N149" s="129"/>
      <c r="O149" s="129"/>
      <c r="P149" s="129"/>
      <c r="Q149" s="129"/>
      <c r="R149" s="129"/>
      <c r="S149" s="129"/>
      <c r="T149" s="129"/>
      <c r="U149" s="129"/>
      <c r="V149" s="129"/>
      <c r="W149" s="129"/>
      <c r="X149" s="129"/>
      <c r="Y149" s="129"/>
      <c r="Z149" s="129"/>
    </row>
    <row r="150" ht="15.75" customHeight="1">
      <c r="A150" s="129" t="s">
        <v>3402</v>
      </c>
      <c r="B150" s="129" t="s">
        <v>3419</v>
      </c>
      <c r="C150" s="129" t="s">
        <v>2275</v>
      </c>
      <c r="D150" s="186">
        <v>0.8229166666666666</v>
      </c>
      <c r="E150" s="186">
        <v>0.875</v>
      </c>
      <c r="F150" s="187">
        <v>2.0</v>
      </c>
      <c r="G150" s="199" t="s">
        <v>3416</v>
      </c>
      <c r="H150" s="129">
        <v>24.0</v>
      </c>
      <c r="I150" s="129" t="s">
        <v>1096</v>
      </c>
      <c r="J150" s="129"/>
      <c r="K150" s="129"/>
      <c r="L150" s="129"/>
      <c r="M150" s="129"/>
      <c r="N150" s="129"/>
      <c r="O150" s="129"/>
      <c r="P150" s="129"/>
      <c r="Q150" s="129"/>
      <c r="R150" s="129"/>
      <c r="S150" s="129"/>
      <c r="T150" s="129"/>
      <c r="U150" s="129"/>
      <c r="V150" s="129"/>
      <c r="W150" s="129"/>
      <c r="X150" s="129"/>
      <c r="Y150" s="129"/>
      <c r="Z150" s="129"/>
    </row>
    <row r="151" ht="15.75" customHeight="1">
      <c r="A151" s="129" t="s">
        <v>3402</v>
      </c>
      <c r="B151" s="129" t="s">
        <v>3420</v>
      </c>
      <c r="C151" s="129" t="s">
        <v>2275</v>
      </c>
      <c r="D151" s="186">
        <v>0.8333333333333334</v>
      </c>
      <c r="E151" s="186">
        <v>0.875</v>
      </c>
      <c r="F151" s="187">
        <v>1.0</v>
      </c>
      <c r="G151" s="199" t="s">
        <v>3421</v>
      </c>
      <c r="H151" s="129">
        <v>20.0</v>
      </c>
      <c r="I151" s="129" t="s">
        <v>1563</v>
      </c>
      <c r="J151" s="129"/>
      <c r="K151" s="129"/>
      <c r="L151" s="129"/>
      <c r="M151" s="129"/>
      <c r="N151" s="129"/>
      <c r="O151" s="129"/>
      <c r="P151" s="129"/>
      <c r="Q151" s="129"/>
      <c r="R151" s="129"/>
      <c r="S151" s="129"/>
      <c r="T151" s="129"/>
      <c r="U151" s="129"/>
      <c r="V151" s="129"/>
      <c r="W151" s="129"/>
      <c r="X151" s="129"/>
      <c r="Y151" s="129"/>
      <c r="Z151" s="129"/>
    </row>
    <row r="152" ht="15.75" customHeight="1">
      <c r="A152" s="129" t="s">
        <v>3402</v>
      </c>
      <c r="B152" s="129" t="s">
        <v>3422</v>
      </c>
      <c r="C152" s="193">
        <v>45915.0</v>
      </c>
      <c r="D152" s="186">
        <v>0.7291666666666666</v>
      </c>
      <c r="E152" s="186">
        <v>0.7604166666666666</v>
      </c>
      <c r="F152" s="187">
        <v>0.0</v>
      </c>
      <c r="G152" s="199" t="s">
        <v>3423</v>
      </c>
      <c r="H152" s="129">
        <v>20.0</v>
      </c>
      <c r="I152" s="129" t="s">
        <v>3411</v>
      </c>
      <c r="J152" s="129"/>
      <c r="K152" s="129"/>
      <c r="L152" s="129"/>
      <c r="M152" s="129"/>
      <c r="N152" s="129"/>
      <c r="O152" s="129"/>
      <c r="P152" s="129"/>
      <c r="Q152" s="129"/>
      <c r="R152" s="129"/>
      <c r="S152" s="129"/>
      <c r="T152" s="129"/>
      <c r="U152" s="129"/>
      <c r="V152" s="129"/>
      <c r="W152" s="129"/>
      <c r="X152" s="129"/>
      <c r="Y152" s="129"/>
      <c r="Z152" s="129"/>
    </row>
    <row r="153" ht="15.75" customHeight="1">
      <c r="A153" s="129" t="s">
        <v>3402</v>
      </c>
      <c r="B153" s="129" t="s">
        <v>3424</v>
      </c>
      <c r="C153" s="193">
        <v>45916.0</v>
      </c>
      <c r="D153" s="186">
        <v>0.7916666666666666</v>
      </c>
      <c r="E153" s="186">
        <v>0.8333333333333334</v>
      </c>
      <c r="F153" s="187">
        <v>0.0</v>
      </c>
      <c r="G153" s="199" t="s">
        <v>3423</v>
      </c>
      <c r="H153" s="129">
        <v>24.0</v>
      </c>
      <c r="I153" s="129" t="s">
        <v>3386</v>
      </c>
      <c r="J153" s="129"/>
      <c r="K153" s="129"/>
      <c r="L153" s="129"/>
      <c r="M153" s="129"/>
      <c r="N153" s="129"/>
      <c r="O153" s="129"/>
      <c r="P153" s="129"/>
      <c r="Q153" s="129"/>
      <c r="R153" s="129"/>
      <c r="S153" s="129"/>
      <c r="T153" s="129"/>
      <c r="U153" s="129"/>
      <c r="V153" s="129"/>
      <c r="W153" s="129"/>
      <c r="X153" s="129"/>
      <c r="Y153" s="129"/>
      <c r="Z153" s="129"/>
    </row>
    <row r="154" ht="15.75" customHeight="1">
      <c r="A154" s="129" t="s">
        <v>3402</v>
      </c>
      <c r="B154" s="129" t="s">
        <v>3425</v>
      </c>
      <c r="C154" s="129" t="s">
        <v>725</v>
      </c>
      <c r="D154" s="186">
        <v>0.625</v>
      </c>
      <c r="E154" s="186">
        <v>0.6666666666666666</v>
      </c>
      <c r="F154" s="187">
        <v>1.0</v>
      </c>
      <c r="G154" s="199" t="s">
        <v>3408</v>
      </c>
      <c r="H154" s="129">
        <v>24.0</v>
      </c>
      <c r="I154" s="129" t="s">
        <v>1543</v>
      </c>
      <c r="J154" s="129"/>
      <c r="K154" s="129"/>
      <c r="L154" s="129"/>
      <c r="M154" s="129"/>
      <c r="N154" s="129"/>
      <c r="O154" s="129"/>
      <c r="P154" s="129"/>
      <c r="Q154" s="129"/>
      <c r="R154" s="129"/>
      <c r="S154" s="129"/>
      <c r="T154" s="129"/>
      <c r="U154" s="129"/>
      <c r="V154" s="129"/>
      <c r="W154" s="129"/>
      <c r="X154" s="129"/>
      <c r="Y154" s="129"/>
      <c r="Z154" s="129"/>
    </row>
    <row r="155" ht="15.75" customHeight="1">
      <c r="A155" s="129" t="s">
        <v>3402</v>
      </c>
      <c r="B155" s="129" t="s">
        <v>3426</v>
      </c>
      <c r="C155" s="129" t="s">
        <v>725</v>
      </c>
      <c r="D155" s="186">
        <v>0.7083333333333334</v>
      </c>
      <c r="E155" s="186">
        <v>0.75</v>
      </c>
      <c r="F155" s="187">
        <v>1.0</v>
      </c>
      <c r="G155" s="199" t="s">
        <v>3427</v>
      </c>
      <c r="H155" s="129">
        <v>24.0</v>
      </c>
      <c r="I155" s="129" t="s">
        <v>3386</v>
      </c>
      <c r="J155" s="129"/>
      <c r="K155" s="129"/>
      <c r="L155" s="129"/>
      <c r="M155" s="129"/>
      <c r="N155" s="129"/>
      <c r="O155" s="129"/>
      <c r="P155" s="129"/>
      <c r="Q155" s="129"/>
      <c r="R155" s="129"/>
      <c r="S155" s="129"/>
      <c r="T155" s="129"/>
      <c r="U155" s="129"/>
      <c r="V155" s="129"/>
      <c r="W155" s="129"/>
      <c r="X155" s="129"/>
      <c r="Y155" s="129"/>
      <c r="Z155" s="129"/>
    </row>
    <row r="156" ht="15.75" customHeight="1">
      <c r="A156" s="129" t="s">
        <v>3402</v>
      </c>
      <c r="B156" s="129" t="s">
        <v>3428</v>
      </c>
      <c r="C156" s="193">
        <v>45755.0</v>
      </c>
      <c r="D156" s="186">
        <v>0.7916666666666666</v>
      </c>
      <c r="E156" s="186">
        <v>0.875</v>
      </c>
      <c r="F156" s="187">
        <v>1.5</v>
      </c>
      <c r="G156" s="199" t="s">
        <v>3429</v>
      </c>
      <c r="H156" s="129">
        <v>24.0</v>
      </c>
      <c r="I156" s="129" t="s">
        <v>2420</v>
      </c>
      <c r="J156" s="129"/>
      <c r="K156" s="129"/>
      <c r="L156" s="129"/>
      <c r="M156" s="129"/>
      <c r="N156" s="129"/>
      <c r="O156" s="129"/>
      <c r="P156" s="129"/>
      <c r="Q156" s="129"/>
      <c r="R156" s="129"/>
      <c r="S156" s="129"/>
      <c r="T156" s="129"/>
      <c r="U156" s="129"/>
      <c r="V156" s="129"/>
      <c r="W156" s="129"/>
      <c r="X156" s="129"/>
      <c r="Y156" s="129"/>
      <c r="Z156" s="129"/>
    </row>
    <row r="157" ht="15.75" customHeight="1">
      <c r="A157" s="129" t="s">
        <v>3402</v>
      </c>
      <c r="B157" s="129" t="s">
        <v>3430</v>
      </c>
      <c r="C157" s="129" t="s">
        <v>725</v>
      </c>
      <c r="D157" s="186">
        <v>0.4791666666666667</v>
      </c>
      <c r="E157" s="186">
        <v>0.5208333333333334</v>
      </c>
      <c r="F157" s="187">
        <v>1.0</v>
      </c>
      <c r="G157" s="199" t="s">
        <v>3431</v>
      </c>
      <c r="H157" s="129">
        <v>24.0</v>
      </c>
      <c r="I157" s="129" t="s">
        <v>1543</v>
      </c>
      <c r="J157" s="129"/>
      <c r="K157" s="129"/>
      <c r="L157" s="129"/>
      <c r="M157" s="129"/>
      <c r="N157" s="129"/>
      <c r="O157" s="129"/>
      <c r="P157" s="129"/>
      <c r="Q157" s="129"/>
      <c r="R157" s="129"/>
      <c r="S157" s="129"/>
      <c r="T157" s="129"/>
      <c r="U157" s="129"/>
      <c r="V157" s="129"/>
      <c r="W157" s="129"/>
      <c r="X157" s="129"/>
      <c r="Y157" s="129"/>
      <c r="Z157" s="129"/>
    </row>
    <row r="158" ht="15.75" customHeight="1">
      <c r="A158" s="129" t="s">
        <v>3402</v>
      </c>
      <c r="B158" s="129" t="s">
        <v>3432</v>
      </c>
      <c r="C158" s="193">
        <v>45755.0</v>
      </c>
      <c r="D158" s="186">
        <v>0.71875</v>
      </c>
      <c r="E158" s="186">
        <v>0.8020833333333334</v>
      </c>
      <c r="F158" s="187">
        <v>2.0</v>
      </c>
      <c r="G158" s="165" t="s">
        <v>3433</v>
      </c>
      <c r="H158" s="129">
        <v>24.0</v>
      </c>
      <c r="I158" s="129" t="s">
        <v>1053</v>
      </c>
      <c r="J158" s="129"/>
      <c r="K158" s="129"/>
      <c r="L158" s="129"/>
      <c r="M158" s="129"/>
      <c r="N158" s="129"/>
      <c r="O158" s="129"/>
      <c r="P158" s="129"/>
      <c r="Q158" s="129"/>
      <c r="R158" s="129"/>
      <c r="S158" s="129"/>
      <c r="T158" s="129"/>
      <c r="U158" s="129"/>
      <c r="V158" s="129"/>
      <c r="W158" s="129"/>
      <c r="X158" s="129"/>
      <c r="Y158" s="129"/>
      <c r="Z158" s="129"/>
    </row>
    <row r="159" ht="15.75" customHeight="1">
      <c r="A159" s="129" t="s">
        <v>3402</v>
      </c>
      <c r="B159" s="129" t="s">
        <v>3434</v>
      </c>
      <c r="C159" s="129" t="s">
        <v>725</v>
      </c>
      <c r="D159" s="186">
        <v>0.4375</v>
      </c>
      <c r="E159" s="186">
        <v>0.5</v>
      </c>
      <c r="F159" s="187">
        <v>1.5</v>
      </c>
      <c r="G159" s="199" t="s">
        <v>3435</v>
      </c>
      <c r="H159" s="129">
        <v>20.0</v>
      </c>
      <c r="I159" s="129" t="s">
        <v>1046</v>
      </c>
      <c r="J159" s="129"/>
      <c r="K159" s="129"/>
      <c r="L159" s="129"/>
      <c r="M159" s="129"/>
      <c r="N159" s="129"/>
      <c r="O159" s="129"/>
      <c r="P159" s="129"/>
      <c r="Q159" s="129"/>
      <c r="R159" s="129"/>
      <c r="S159" s="129"/>
      <c r="T159" s="129"/>
      <c r="U159" s="129"/>
      <c r="V159" s="129"/>
      <c r="W159" s="129"/>
      <c r="X159" s="129"/>
      <c r="Y159" s="129"/>
      <c r="Z159" s="129"/>
    </row>
    <row r="160" ht="15.75" customHeight="1">
      <c r="A160" s="129" t="s">
        <v>3402</v>
      </c>
      <c r="B160" s="129" t="s">
        <v>3436</v>
      </c>
      <c r="C160" s="129" t="s">
        <v>2850</v>
      </c>
      <c r="D160" s="186">
        <v>0.71875</v>
      </c>
      <c r="E160" s="186">
        <v>0.78125</v>
      </c>
      <c r="F160" s="187">
        <v>1.5</v>
      </c>
      <c r="G160" s="199" t="s">
        <v>3437</v>
      </c>
      <c r="H160" s="129">
        <v>24.0</v>
      </c>
      <c r="I160" s="129" t="s">
        <v>3388</v>
      </c>
      <c r="J160" s="129"/>
      <c r="K160" s="129"/>
      <c r="L160" s="129"/>
      <c r="M160" s="129"/>
      <c r="N160" s="129"/>
      <c r="O160" s="129"/>
      <c r="P160" s="129"/>
      <c r="Q160" s="129"/>
      <c r="R160" s="129"/>
      <c r="S160" s="129"/>
      <c r="T160" s="129"/>
      <c r="U160" s="129"/>
      <c r="V160" s="129"/>
      <c r="W160" s="129"/>
      <c r="X160" s="129"/>
      <c r="Y160" s="129"/>
      <c r="Z160" s="129"/>
    </row>
    <row r="161" ht="15.75" customHeight="1">
      <c r="A161" s="129" t="s">
        <v>3402</v>
      </c>
      <c r="B161" s="129" t="s">
        <v>3438</v>
      </c>
      <c r="C161" s="129" t="s">
        <v>2850</v>
      </c>
      <c r="D161" s="186">
        <v>0.7083333333333334</v>
      </c>
      <c r="E161" s="186">
        <v>0.75</v>
      </c>
      <c r="F161" s="187">
        <v>1.0</v>
      </c>
      <c r="G161" s="199" t="s">
        <v>3437</v>
      </c>
      <c r="H161" s="129">
        <v>24.0</v>
      </c>
      <c r="I161" s="129" t="s">
        <v>1046</v>
      </c>
      <c r="J161" s="129"/>
      <c r="K161" s="129"/>
      <c r="L161" s="129"/>
      <c r="M161" s="129"/>
      <c r="N161" s="129"/>
      <c r="O161" s="129"/>
      <c r="P161" s="129"/>
      <c r="Q161" s="129"/>
      <c r="R161" s="129"/>
      <c r="S161" s="129"/>
      <c r="T161" s="129"/>
      <c r="U161" s="129"/>
      <c r="V161" s="129"/>
      <c r="W161" s="129"/>
      <c r="X161" s="129"/>
      <c r="Y161" s="129"/>
      <c r="Z161" s="129"/>
    </row>
    <row r="162" ht="15.75" customHeight="1">
      <c r="A162" s="129" t="s">
        <v>3402</v>
      </c>
      <c r="B162" s="129" t="s">
        <v>3439</v>
      </c>
      <c r="C162" s="193">
        <v>45824.0</v>
      </c>
      <c r="D162" s="186">
        <v>0.6666666666666666</v>
      </c>
      <c r="E162" s="186">
        <v>0.6979166666666666</v>
      </c>
      <c r="F162" s="187">
        <v>0.0</v>
      </c>
      <c r="G162" s="199" t="s">
        <v>3440</v>
      </c>
      <c r="H162" s="129">
        <v>24.0</v>
      </c>
      <c r="I162" s="129" t="s">
        <v>1543</v>
      </c>
      <c r="J162" s="129"/>
      <c r="K162" s="129"/>
      <c r="L162" s="129"/>
      <c r="M162" s="129"/>
      <c r="N162" s="129"/>
      <c r="O162" s="129"/>
      <c r="P162" s="129"/>
      <c r="Q162" s="129"/>
      <c r="R162" s="129"/>
      <c r="S162" s="129"/>
      <c r="T162" s="129"/>
      <c r="U162" s="129"/>
      <c r="V162" s="129"/>
      <c r="W162" s="129"/>
      <c r="X162" s="129"/>
      <c r="Y162" s="129"/>
      <c r="Z162" s="129"/>
    </row>
    <row r="163" ht="15.75" customHeight="1">
      <c r="A163" s="129" t="s">
        <v>3402</v>
      </c>
      <c r="B163" s="129" t="s">
        <v>3441</v>
      </c>
      <c r="C163" s="193">
        <v>45885.0</v>
      </c>
      <c r="D163" s="186">
        <v>0.4895833333333333</v>
      </c>
      <c r="E163" s="186">
        <v>0.53125</v>
      </c>
      <c r="F163" s="187">
        <v>0.0</v>
      </c>
      <c r="G163" s="199" t="s">
        <v>3442</v>
      </c>
      <c r="H163" s="129">
        <v>24.0</v>
      </c>
      <c r="I163" s="129" t="s">
        <v>3386</v>
      </c>
      <c r="J163" s="129"/>
      <c r="K163" s="129"/>
      <c r="L163" s="129"/>
      <c r="M163" s="129"/>
      <c r="N163" s="129"/>
      <c r="O163" s="129"/>
      <c r="P163" s="129"/>
      <c r="Q163" s="129"/>
      <c r="R163" s="129"/>
      <c r="S163" s="129"/>
      <c r="T163" s="129"/>
      <c r="U163" s="129"/>
      <c r="V163" s="129"/>
      <c r="W163" s="129"/>
      <c r="X163" s="129"/>
      <c r="Y163" s="129"/>
      <c r="Z163" s="129"/>
    </row>
    <row r="164" ht="15.75" customHeight="1">
      <c r="A164" s="129" t="s">
        <v>3402</v>
      </c>
      <c r="B164" s="129" t="s">
        <v>3443</v>
      </c>
      <c r="C164" s="129" t="s">
        <v>2275</v>
      </c>
      <c r="D164" s="186">
        <v>0.7916666666666666</v>
      </c>
      <c r="E164" s="186">
        <v>0.875</v>
      </c>
      <c r="F164" s="187">
        <v>2.0</v>
      </c>
      <c r="G164" s="199" t="s">
        <v>3444</v>
      </c>
      <c r="H164" s="129">
        <v>30.0</v>
      </c>
      <c r="I164" s="129" t="s">
        <v>1543</v>
      </c>
      <c r="J164" s="129"/>
      <c r="K164" s="129"/>
      <c r="L164" s="129"/>
      <c r="M164" s="129"/>
      <c r="N164" s="129"/>
      <c r="O164" s="129"/>
      <c r="P164" s="129"/>
      <c r="Q164" s="129"/>
      <c r="R164" s="129"/>
      <c r="S164" s="129"/>
      <c r="T164" s="129"/>
      <c r="U164" s="129"/>
      <c r="V164" s="129"/>
      <c r="W164" s="129"/>
      <c r="X164" s="129"/>
      <c r="Y164" s="129"/>
      <c r="Z164" s="129"/>
    </row>
    <row r="165" ht="15.75" customHeight="1">
      <c r="A165" s="129" t="s">
        <v>3402</v>
      </c>
      <c r="B165" s="129" t="s">
        <v>3445</v>
      </c>
      <c r="C165" s="193">
        <v>45695.0</v>
      </c>
      <c r="D165" s="186">
        <v>0.4270833333333333</v>
      </c>
      <c r="E165" s="186">
        <v>0.46875</v>
      </c>
      <c r="F165" s="187">
        <v>1.0</v>
      </c>
      <c r="G165" s="199" t="s">
        <v>3446</v>
      </c>
      <c r="H165" s="129">
        <v>20.0</v>
      </c>
      <c r="I165" s="129" t="s">
        <v>3447</v>
      </c>
      <c r="J165" s="129"/>
      <c r="K165" s="129"/>
      <c r="L165" s="129"/>
      <c r="M165" s="129"/>
      <c r="N165" s="129"/>
      <c r="O165" s="129"/>
      <c r="P165" s="129"/>
      <c r="Q165" s="129"/>
      <c r="R165" s="129"/>
      <c r="S165" s="129"/>
      <c r="T165" s="129"/>
      <c r="U165" s="129"/>
      <c r="V165" s="129"/>
      <c r="W165" s="129"/>
      <c r="X165" s="129"/>
      <c r="Y165" s="129"/>
      <c r="Z165" s="129"/>
    </row>
    <row r="166" ht="15.75" customHeight="1">
      <c r="A166" s="129" t="s">
        <v>3402</v>
      </c>
      <c r="B166" s="129" t="s">
        <v>3448</v>
      </c>
      <c r="C166" s="129" t="s">
        <v>2275</v>
      </c>
      <c r="D166" s="186">
        <v>0.4791666666666667</v>
      </c>
      <c r="E166" s="186">
        <v>0.5208333333333334</v>
      </c>
      <c r="F166" s="187">
        <v>1.0</v>
      </c>
      <c r="G166" s="199" t="s">
        <v>3449</v>
      </c>
      <c r="H166" s="129">
        <v>24.0</v>
      </c>
      <c r="I166" s="129" t="s">
        <v>2384</v>
      </c>
      <c r="J166" s="129"/>
      <c r="K166" s="129"/>
      <c r="L166" s="129"/>
      <c r="M166" s="129"/>
      <c r="N166" s="129"/>
      <c r="O166" s="129"/>
      <c r="P166" s="129"/>
      <c r="Q166" s="129"/>
      <c r="R166" s="129"/>
      <c r="S166" s="129"/>
      <c r="T166" s="129"/>
      <c r="U166" s="129"/>
      <c r="V166" s="129"/>
      <c r="W166" s="129"/>
      <c r="X166" s="129"/>
      <c r="Y166" s="129"/>
      <c r="Z166" s="129"/>
    </row>
    <row r="167" ht="15.75" customHeight="1">
      <c r="A167" s="129" t="s">
        <v>3402</v>
      </c>
      <c r="B167" s="129" t="s">
        <v>3450</v>
      </c>
      <c r="C167" s="129" t="s">
        <v>2155</v>
      </c>
      <c r="D167" s="186">
        <v>0.5520833333333334</v>
      </c>
      <c r="E167" s="186">
        <v>0.6145833333333334</v>
      </c>
      <c r="F167" s="187">
        <v>1.5</v>
      </c>
      <c r="G167" s="199" t="s">
        <v>3451</v>
      </c>
      <c r="H167" s="129">
        <v>24.0</v>
      </c>
      <c r="I167" s="129" t="s">
        <v>3386</v>
      </c>
      <c r="J167" s="129"/>
      <c r="K167" s="129"/>
      <c r="L167" s="129"/>
      <c r="M167" s="129"/>
      <c r="N167" s="129"/>
      <c r="O167" s="129"/>
      <c r="P167" s="129"/>
      <c r="Q167" s="129"/>
      <c r="R167" s="129"/>
      <c r="S167" s="129"/>
      <c r="T167" s="129"/>
      <c r="U167" s="129"/>
      <c r="V167" s="129"/>
      <c r="W167" s="129"/>
      <c r="X167" s="129"/>
      <c r="Y167" s="129"/>
      <c r="Z167" s="129"/>
    </row>
    <row r="168" ht="15.75" customHeight="1">
      <c r="A168" s="129" t="s">
        <v>3402</v>
      </c>
      <c r="B168" s="129" t="s">
        <v>3452</v>
      </c>
      <c r="C168" s="129" t="s">
        <v>3404</v>
      </c>
      <c r="D168" s="186">
        <v>0.5416666666666666</v>
      </c>
      <c r="E168" s="186">
        <v>0.625</v>
      </c>
      <c r="F168" s="187">
        <v>1.5</v>
      </c>
      <c r="G168" s="199" t="s">
        <v>3453</v>
      </c>
      <c r="H168" s="129">
        <v>24.0</v>
      </c>
      <c r="I168" s="129" t="s">
        <v>1543</v>
      </c>
      <c r="J168" s="129"/>
      <c r="K168" s="129"/>
      <c r="L168" s="129"/>
      <c r="M168" s="129"/>
      <c r="N168" s="129"/>
      <c r="O168" s="129"/>
      <c r="P168" s="129"/>
      <c r="Q168" s="129"/>
      <c r="R168" s="129"/>
      <c r="S168" s="129"/>
      <c r="T168" s="129"/>
      <c r="U168" s="129"/>
      <c r="V168" s="129"/>
      <c r="W168" s="129"/>
      <c r="X168" s="129"/>
      <c r="Y168" s="129"/>
      <c r="Z168" s="129"/>
    </row>
    <row r="169" ht="15.75" customHeight="1">
      <c r="A169" s="129" t="s">
        <v>3402</v>
      </c>
      <c r="B169" s="129" t="s">
        <v>3454</v>
      </c>
      <c r="C169" s="129" t="s">
        <v>2275</v>
      </c>
      <c r="D169" s="186">
        <v>0.7708333333333334</v>
      </c>
      <c r="E169" s="186">
        <v>0.8125</v>
      </c>
      <c r="F169" s="187">
        <v>1.0</v>
      </c>
      <c r="G169" s="165" t="s">
        <v>3455</v>
      </c>
      <c r="H169" s="129">
        <v>24.0</v>
      </c>
      <c r="I169" s="129" t="s">
        <v>1012</v>
      </c>
      <c r="J169" s="129"/>
      <c r="K169" s="129"/>
      <c r="L169" s="129"/>
      <c r="M169" s="129"/>
      <c r="N169" s="129"/>
      <c r="O169" s="129"/>
      <c r="P169" s="129"/>
      <c r="Q169" s="129"/>
      <c r="R169" s="129"/>
      <c r="S169" s="129"/>
      <c r="T169" s="129"/>
      <c r="U169" s="129"/>
      <c r="V169" s="129"/>
      <c r="W169" s="129"/>
      <c r="X169" s="129"/>
      <c r="Y169" s="129"/>
      <c r="Z169" s="129"/>
    </row>
    <row r="170" ht="15.75" customHeight="1">
      <c r="A170" s="129" t="s">
        <v>3402</v>
      </c>
      <c r="B170" s="129" t="s">
        <v>3456</v>
      </c>
      <c r="C170" s="129" t="s">
        <v>2275</v>
      </c>
      <c r="D170" s="186">
        <v>0.3333333333333333</v>
      </c>
      <c r="E170" s="186">
        <v>0.4166666666666667</v>
      </c>
      <c r="F170" s="187">
        <v>2.0</v>
      </c>
      <c r="G170" s="199" t="s">
        <v>3457</v>
      </c>
      <c r="H170" s="129">
        <v>24.0</v>
      </c>
      <c r="I170" s="129" t="s">
        <v>3386</v>
      </c>
      <c r="J170" s="129"/>
      <c r="K170" s="129"/>
      <c r="L170" s="129"/>
      <c r="M170" s="129"/>
      <c r="N170" s="129"/>
      <c r="O170" s="129"/>
      <c r="P170" s="129"/>
      <c r="Q170" s="129"/>
      <c r="R170" s="129"/>
      <c r="S170" s="129"/>
      <c r="T170" s="129"/>
      <c r="U170" s="129"/>
      <c r="V170" s="129"/>
      <c r="W170" s="129"/>
      <c r="X170" s="129"/>
      <c r="Y170" s="129"/>
      <c r="Z170" s="129"/>
    </row>
    <row r="171" ht="15.75" customHeight="1">
      <c r="A171" s="129" t="s">
        <v>3402</v>
      </c>
      <c r="B171" s="129" t="s">
        <v>3458</v>
      </c>
      <c r="C171" s="129" t="s">
        <v>2275</v>
      </c>
      <c r="D171" s="186">
        <v>0.4583333333333333</v>
      </c>
      <c r="E171" s="186">
        <v>0.5416666666666666</v>
      </c>
      <c r="F171" s="187">
        <v>1.0</v>
      </c>
      <c r="G171" s="199" t="s">
        <v>3457</v>
      </c>
      <c r="H171" s="129">
        <v>16.0</v>
      </c>
      <c r="I171" s="129" t="s">
        <v>3386</v>
      </c>
      <c r="J171" s="129"/>
      <c r="K171" s="129"/>
      <c r="L171" s="129"/>
      <c r="M171" s="129"/>
      <c r="N171" s="129"/>
      <c r="O171" s="129"/>
      <c r="P171" s="129"/>
      <c r="Q171" s="129"/>
      <c r="R171" s="129"/>
      <c r="S171" s="129"/>
      <c r="T171" s="129"/>
      <c r="U171" s="129"/>
      <c r="V171" s="129"/>
      <c r="W171" s="129"/>
      <c r="X171" s="129"/>
      <c r="Y171" s="129"/>
      <c r="Z171" s="129"/>
    </row>
    <row r="172" ht="15.75" customHeight="1">
      <c r="A172" s="129" t="s">
        <v>3402</v>
      </c>
      <c r="B172" s="129" t="s">
        <v>3459</v>
      </c>
      <c r="C172" s="129" t="s">
        <v>2275</v>
      </c>
      <c r="D172" s="186">
        <v>0.4583333333333333</v>
      </c>
      <c r="E172" s="186">
        <v>0.5416666666666666</v>
      </c>
      <c r="F172" s="187">
        <v>2.0</v>
      </c>
      <c r="G172" s="199" t="s">
        <v>3460</v>
      </c>
      <c r="H172" s="129">
        <v>24.0</v>
      </c>
      <c r="I172" s="129" t="s">
        <v>3386</v>
      </c>
      <c r="J172" s="129"/>
      <c r="K172" s="129"/>
      <c r="L172" s="129"/>
      <c r="M172" s="129"/>
      <c r="N172" s="129"/>
      <c r="O172" s="129"/>
      <c r="P172" s="129"/>
      <c r="Q172" s="129"/>
      <c r="R172" s="129"/>
      <c r="S172" s="129"/>
      <c r="T172" s="129"/>
      <c r="U172" s="129"/>
      <c r="V172" s="129"/>
      <c r="W172" s="129"/>
      <c r="X172" s="129"/>
      <c r="Y172" s="129"/>
      <c r="Z172" s="129"/>
    </row>
    <row r="173" ht="15.75" customHeight="1">
      <c r="A173" s="129" t="s">
        <v>3402</v>
      </c>
      <c r="B173" s="129" t="s">
        <v>3461</v>
      </c>
      <c r="C173" s="129" t="s">
        <v>2275</v>
      </c>
      <c r="D173" s="186">
        <v>0.4166666666666667</v>
      </c>
      <c r="E173" s="186">
        <v>0.4791666666666667</v>
      </c>
      <c r="F173" s="187">
        <v>1.5</v>
      </c>
      <c r="G173" s="199" t="s">
        <v>3462</v>
      </c>
      <c r="H173" s="129">
        <v>24.0</v>
      </c>
      <c r="I173" s="129" t="s">
        <v>3386</v>
      </c>
      <c r="J173" s="129"/>
      <c r="K173" s="129"/>
      <c r="L173" s="129"/>
      <c r="M173" s="129"/>
      <c r="N173" s="129"/>
      <c r="O173" s="129"/>
      <c r="P173" s="129"/>
      <c r="Q173" s="129"/>
      <c r="R173" s="129"/>
      <c r="S173" s="129"/>
      <c r="T173" s="129"/>
      <c r="U173" s="129"/>
      <c r="V173" s="129"/>
      <c r="W173" s="129"/>
      <c r="X173" s="129"/>
      <c r="Y173" s="129"/>
      <c r="Z173" s="129"/>
    </row>
    <row r="174" ht="15.75" customHeight="1">
      <c r="A174" s="129" t="s">
        <v>3402</v>
      </c>
      <c r="B174" s="129" t="s">
        <v>3463</v>
      </c>
      <c r="C174" s="129" t="s">
        <v>2275</v>
      </c>
      <c r="D174" s="186">
        <v>0.8333333333333334</v>
      </c>
      <c r="E174" s="186">
        <v>0.875</v>
      </c>
      <c r="F174" s="187">
        <v>1.0</v>
      </c>
      <c r="G174" s="199" t="s">
        <v>3449</v>
      </c>
      <c r="H174" s="129">
        <v>24.0</v>
      </c>
      <c r="I174" s="129" t="s">
        <v>3386</v>
      </c>
      <c r="J174" s="129"/>
      <c r="K174" s="129"/>
      <c r="L174" s="129"/>
      <c r="M174" s="129"/>
      <c r="N174" s="129"/>
      <c r="O174" s="129"/>
      <c r="P174" s="129"/>
      <c r="Q174" s="129"/>
      <c r="R174" s="129"/>
      <c r="S174" s="129"/>
      <c r="T174" s="129"/>
      <c r="U174" s="129"/>
      <c r="V174" s="129"/>
      <c r="W174" s="129"/>
      <c r="X174" s="129"/>
      <c r="Y174" s="129"/>
      <c r="Z174" s="129"/>
    </row>
    <row r="175" ht="15.75" customHeight="1">
      <c r="A175" s="129" t="s">
        <v>3402</v>
      </c>
      <c r="B175" s="129" t="s">
        <v>3464</v>
      </c>
      <c r="C175" s="129" t="s">
        <v>2233</v>
      </c>
      <c r="D175" s="186">
        <v>0.4791666666666667</v>
      </c>
      <c r="E175" s="186">
        <v>0.5416666666666666</v>
      </c>
      <c r="F175" s="187">
        <v>1.5</v>
      </c>
      <c r="G175" s="199" t="s">
        <v>3462</v>
      </c>
      <c r="H175" s="129">
        <v>24.0</v>
      </c>
      <c r="I175" s="129" t="s">
        <v>3386</v>
      </c>
      <c r="J175" s="129"/>
      <c r="K175" s="129"/>
      <c r="L175" s="129"/>
      <c r="M175" s="129"/>
      <c r="N175" s="129"/>
      <c r="O175" s="129"/>
      <c r="P175" s="129"/>
      <c r="Q175" s="129"/>
      <c r="R175" s="129"/>
      <c r="S175" s="129"/>
      <c r="T175" s="129"/>
      <c r="U175" s="129"/>
      <c r="V175" s="129"/>
      <c r="W175" s="129"/>
      <c r="X175" s="129"/>
      <c r="Y175" s="129"/>
      <c r="Z175" s="129"/>
    </row>
    <row r="176" ht="15.75" customHeight="1">
      <c r="A176" s="129" t="s">
        <v>3402</v>
      </c>
      <c r="B176" s="129" t="s">
        <v>3465</v>
      </c>
      <c r="C176" s="129" t="s">
        <v>2233</v>
      </c>
      <c r="D176" s="186">
        <v>0.4479166666666667</v>
      </c>
      <c r="E176" s="186">
        <v>0.5104166666666666</v>
      </c>
      <c r="F176" s="187">
        <v>1.5</v>
      </c>
      <c r="G176" s="199" t="s">
        <v>3449</v>
      </c>
      <c r="H176" s="129">
        <v>24.0</v>
      </c>
      <c r="I176" s="129" t="s">
        <v>3386</v>
      </c>
      <c r="J176" s="129"/>
      <c r="K176" s="129"/>
      <c r="L176" s="129"/>
      <c r="M176" s="129"/>
      <c r="N176" s="129"/>
      <c r="O176" s="129"/>
      <c r="P176" s="129"/>
      <c r="Q176" s="129"/>
      <c r="R176" s="129"/>
      <c r="S176" s="129"/>
      <c r="T176" s="129"/>
      <c r="U176" s="129"/>
      <c r="V176" s="129"/>
      <c r="W176" s="129"/>
      <c r="X176" s="129"/>
      <c r="Y176" s="129"/>
      <c r="Z176" s="129"/>
    </row>
    <row r="177" ht="15.75" customHeight="1">
      <c r="A177" s="129" t="s">
        <v>3402</v>
      </c>
      <c r="B177" s="129" t="s">
        <v>3466</v>
      </c>
      <c r="C177" s="193">
        <v>45663.0</v>
      </c>
      <c r="D177" s="186">
        <v>0.3854166666666667</v>
      </c>
      <c r="E177" s="186">
        <v>0.4270833333333333</v>
      </c>
      <c r="F177" s="187">
        <v>1.0</v>
      </c>
      <c r="G177" s="199" t="s">
        <v>3467</v>
      </c>
      <c r="H177" s="129">
        <v>30.0</v>
      </c>
      <c r="I177" s="129" t="s">
        <v>1543</v>
      </c>
      <c r="J177" s="129"/>
      <c r="K177" s="129"/>
      <c r="L177" s="129"/>
      <c r="M177" s="129"/>
      <c r="N177" s="129"/>
      <c r="O177" s="129"/>
      <c r="P177" s="129"/>
      <c r="Q177" s="129"/>
      <c r="R177" s="129"/>
      <c r="S177" s="129"/>
      <c r="T177" s="129"/>
      <c r="U177" s="129"/>
      <c r="V177" s="129"/>
      <c r="W177" s="129"/>
      <c r="X177" s="129"/>
      <c r="Y177" s="129"/>
      <c r="Z177" s="129"/>
    </row>
    <row r="178" ht="15.75" customHeight="1">
      <c r="A178" s="129" t="s">
        <v>3402</v>
      </c>
      <c r="B178" s="129" t="s">
        <v>3468</v>
      </c>
      <c r="C178" s="193">
        <v>45663.0</v>
      </c>
      <c r="D178" s="186">
        <v>0.7083333333333334</v>
      </c>
      <c r="E178" s="186">
        <v>0.75</v>
      </c>
      <c r="F178" s="187">
        <v>1.0</v>
      </c>
      <c r="G178" s="199" t="s">
        <v>3469</v>
      </c>
      <c r="H178" s="129">
        <v>30.0</v>
      </c>
      <c r="I178" s="129" t="s">
        <v>2420</v>
      </c>
      <c r="J178" s="129"/>
      <c r="K178" s="129"/>
      <c r="L178" s="129"/>
      <c r="M178" s="129"/>
      <c r="N178" s="129"/>
      <c r="O178" s="129"/>
      <c r="P178" s="129"/>
      <c r="Q178" s="129"/>
      <c r="R178" s="129"/>
      <c r="S178" s="129"/>
      <c r="T178" s="129"/>
      <c r="U178" s="129"/>
      <c r="V178" s="129"/>
      <c r="W178" s="129"/>
      <c r="X178" s="129"/>
      <c r="Y178" s="129"/>
      <c r="Z178" s="129"/>
    </row>
    <row r="179" ht="15.75" customHeight="1">
      <c r="A179" s="129" t="s">
        <v>3402</v>
      </c>
      <c r="B179" s="129" t="s">
        <v>3470</v>
      </c>
      <c r="C179" s="193">
        <v>45824.0</v>
      </c>
      <c r="D179" s="186">
        <v>0.625</v>
      </c>
      <c r="E179" s="186">
        <v>0.6666666666666666</v>
      </c>
      <c r="F179" s="187">
        <v>0.0</v>
      </c>
      <c r="G179" s="199" t="s">
        <v>3471</v>
      </c>
      <c r="H179" s="129">
        <v>20.0</v>
      </c>
      <c r="I179" s="129" t="s">
        <v>3472</v>
      </c>
      <c r="J179" s="129"/>
      <c r="K179" s="129"/>
      <c r="L179" s="129"/>
      <c r="M179" s="129"/>
      <c r="N179" s="129"/>
      <c r="O179" s="129"/>
      <c r="P179" s="129"/>
      <c r="Q179" s="129"/>
      <c r="R179" s="129"/>
      <c r="S179" s="129"/>
      <c r="T179" s="129"/>
      <c r="U179" s="129"/>
      <c r="V179" s="129"/>
      <c r="W179" s="129"/>
      <c r="X179" s="129"/>
      <c r="Y179" s="129"/>
      <c r="Z179" s="129"/>
    </row>
    <row r="180" ht="15.75" customHeight="1">
      <c r="A180" s="129" t="s">
        <v>3402</v>
      </c>
      <c r="B180" s="129" t="s">
        <v>3473</v>
      </c>
      <c r="C180" s="129" t="s">
        <v>2275</v>
      </c>
      <c r="D180" s="186">
        <v>0.8541666666666666</v>
      </c>
      <c r="E180" s="186">
        <v>0.8958333333333334</v>
      </c>
      <c r="F180" s="187">
        <v>1.0</v>
      </c>
      <c r="G180" s="199" t="s">
        <v>3474</v>
      </c>
      <c r="H180" s="129">
        <v>30.0</v>
      </c>
      <c r="I180" s="129" t="s">
        <v>3386</v>
      </c>
      <c r="J180" s="129"/>
      <c r="K180" s="129"/>
      <c r="L180" s="129"/>
      <c r="M180" s="129"/>
      <c r="N180" s="129"/>
      <c r="O180" s="129"/>
      <c r="P180" s="129"/>
      <c r="Q180" s="129"/>
      <c r="R180" s="129"/>
      <c r="S180" s="129"/>
      <c r="T180" s="129"/>
      <c r="U180" s="129"/>
      <c r="V180" s="129"/>
      <c r="W180" s="129"/>
      <c r="X180" s="129"/>
      <c r="Y180" s="129"/>
      <c r="Z180" s="129"/>
    </row>
    <row r="181" ht="15.75" customHeight="1">
      <c r="A181" s="129" t="s">
        <v>3402</v>
      </c>
      <c r="B181" s="129" t="s">
        <v>3475</v>
      </c>
      <c r="C181" s="129" t="s">
        <v>3476</v>
      </c>
      <c r="D181" s="186">
        <v>0.75</v>
      </c>
      <c r="E181" s="186">
        <v>0.7916666666666666</v>
      </c>
      <c r="F181" s="187">
        <v>0.0</v>
      </c>
      <c r="G181" s="199" t="s">
        <v>3477</v>
      </c>
      <c r="H181" s="129">
        <v>12.0</v>
      </c>
      <c r="I181" s="129" t="s">
        <v>3478</v>
      </c>
      <c r="J181" s="129"/>
      <c r="K181" s="129"/>
      <c r="L181" s="129"/>
      <c r="M181" s="129"/>
      <c r="N181" s="129"/>
      <c r="O181" s="129"/>
      <c r="P181" s="129"/>
      <c r="Q181" s="129"/>
      <c r="R181" s="129"/>
      <c r="S181" s="129"/>
      <c r="T181" s="129"/>
      <c r="U181" s="129"/>
      <c r="V181" s="129"/>
      <c r="W181" s="129"/>
      <c r="X181" s="129"/>
      <c r="Y181" s="129"/>
      <c r="Z181" s="129"/>
    </row>
    <row r="182" ht="15.75" customHeight="1">
      <c r="A182" s="129" t="s">
        <v>3402</v>
      </c>
      <c r="B182" s="129" t="s">
        <v>3479</v>
      </c>
      <c r="C182" s="129" t="s">
        <v>3404</v>
      </c>
      <c r="D182" s="186">
        <v>0.4166666666666667</v>
      </c>
      <c r="E182" s="186">
        <v>0.5833333333333334</v>
      </c>
      <c r="F182" s="187">
        <v>1.0</v>
      </c>
      <c r="G182" s="199" t="s">
        <v>3477</v>
      </c>
      <c r="H182" s="129">
        <v>12.0</v>
      </c>
      <c r="I182" s="129" t="s">
        <v>1391</v>
      </c>
      <c r="J182" s="129"/>
      <c r="K182" s="129"/>
      <c r="L182" s="129"/>
      <c r="M182" s="129"/>
      <c r="N182" s="129"/>
      <c r="O182" s="129"/>
      <c r="P182" s="129"/>
      <c r="Q182" s="129"/>
      <c r="R182" s="129"/>
      <c r="S182" s="129"/>
      <c r="T182" s="129"/>
      <c r="U182" s="129"/>
      <c r="V182" s="129"/>
      <c r="W182" s="129"/>
      <c r="X182" s="129"/>
      <c r="Y182" s="129"/>
      <c r="Z182" s="129"/>
    </row>
    <row r="183" ht="15.75" customHeight="1">
      <c r="A183" s="129" t="s">
        <v>3402</v>
      </c>
      <c r="B183" s="129" t="s">
        <v>3480</v>
      </c>
      <c r="C183" s="129" t="s">
        <v>3225</v>
      </c>
      <c r="D183" s="186">
        <v>0.7916666666666666</v>
      </c>
      <c r="E183" s="186">
        <v>0.875</v>
      </c>
      <c r="F183" s="187">
        <v>0.0</v>
      </c>
      <c r="G183" s="199" t="s">
        <v>3481</v>
      </c>
      <c r="H183" s="129">
        <v>17.0</v>
      </c>
      <c r="I183" s="129" t="s">
        <v>1543</v>
      </c>
      <c r="J183" s="129"/>
      <c r="K183" s="129"/>
      <c r="L183" s="129"/>
      <c r="M183" s="129"/>
      <c r="N183" s="129"/>
      <c r="O183" s="129"/>
      <c r="P183" s="129"/>
      <c r="Q183" s="129"/>
      <c r="R183" s="129"/>
      <c r="S183" s="129"/>
      <c r="T183" s="129"/>
      <c r="U183" s="129"/>
      <c r="V183" s="129"/>
      <c r="W183" s="129"/>
      <c r="X183" s="129"/>
      <c r="Y183" s="129"/>
      <c r="Z183" s="129"/>
    </row>
    <row r="184" ht="15.75" customHeight="1">
      <c r="A184" s="129" t="s">
        <v>3402</v>
      </c>
      <c r="B184" s="129" t="s">
        <v>3482</v>
      </c>
      <c r="C184" s="129" t="s">
        <v>2233</v>
      </c>
      <c r="D184" s="186">
        <v>0.5416666666666666</v>
      </c>
      <c r="E184" s="186">
        <v>0.6041666666666666</v>
      </c>
      <c r="F184" s="187">
        <v>1.5</v>
      </c>
      <c r="G184" s="199" t="s">
        <v>3483</v>
      </c>
      <c r="H184" s="129">
        <v>24.0</v>
      </c>
      <c r="I184" s="129" t="s">
        <v>3386</v>
      </c>
      <c r="J184" s="129"/>
      <c r="K184" s="129"/>
      <c r="L184" s="129"/>
      <c r="M184" s="129"/>
      <c r="N184" s="129"/>
      <c r="O184" s="129"/>
      <c r="P184" s="129"/>
      <c r="Q184" s="129"/>
      <c r="R184" s="129"/>
      <c r="S184" s="129"/>
      <c r="T184" s="129"/>
      <c r="U184" s="129"/>
      <c r="V184" s="129"/>
      <c r="W184" s="129"/>
      <c r="X184" s="129"/>
      <c r="Y184" s="129"/>
      <c r="Z184" s="129"/>
    </row>
    <row r="185" ht="15.75" customHeight="1">
      <c r="A185" s="129" t="s">
        <v>3402</v>
      </c>
      <c r="B185" s="129" t="s">
        <v>3484</v>
      </c>
      <c r="C185" s="129" t="s">
        <v>2275</v>
      </c>
      <c r="D185" s="186">
        <v>0.71875</v>
      </c>
      <c r="E185" s="186">
        <v>0.78125</v>
      </c>
      <c r="F185" s="187">
        <v>1.5</v>
      </c>
      <c r="G185" s="199" t="s">
        <v>3485</v>
      </c>
      <c r="H185" s="129">
        <v>24.0</v>
      </c>
      <c r="I185" s="129" t="s">
        <v>3486</v>
      </c>
      <c r="J185" s="129"/>
      <c r="K185" s="129"/>
      <c r="L185" s="129"/>
      <c r="M185" s="129"/>
      <c r="N185" s="129"/>
      <c r="O185" s="129"/>
      <c r="P185" s="129"/>
      <c r="Q185" s="129"/>
      <c r="R185" s="129"/>
      <c r="S185" s="129"/>
      <c r="T185" s="129"/>
      <c r="U185" s="129"/>
      <c r="V185" s="129"/>
      <c r="W185" s="129"/>
      <c r="X185" s="129"/>
      <c r="Y185" s="129"/>
      <c r="Z185" s="129"/>
    </row>
    <row r="186" ht="15.75" customHeight="1">
      <c r="A186" s="129" t="s">
        <v>3487</v>
      </c>
      <c r="B186" s="129" t="s">
        <v>3488</v>
      </c>
      <c r="C186" s="129" t="s">
        <v>2233</v>
      </c>
      <c r="D186" s="186">
        <v>0.4166666666666667</v>
      </c>
      <c r="E186" s="186">
        <v>0.4583333333333333</v>
      </c>
      <c r="F186" s="187">
        <v>0.0</v>
      </c>
      <c r="G186" s="199" t="s">
        <v>3489</v>
      </c>
      <c r="H186" s="129">
        <v>15.0</v>
      </c>
      <c r="I186" s="129" t="s">
        <v>3411</v>
      </c>
      <c r="J186" s="129"/>
      <c r="K186" s="129"/>
      <c r="L186" s="129"/>
      <c r="M186" s="129"/>
      <c r="N186" s="129"/>
      <c r="O186" s="129"/>
      <c r="P186" s="129"/>
      <c r="Q186" s="129"/>
      <c r="R186" s="129"/>
      <c r="S186" s="129"/>
      <c r="T186" s="129"/>
      <c r="U186" s="129"/>
      <c r="V186" s="129"/>
      <c r="W186" s="129"/>
      <c r="X186" s="129"/>
      <c r="Y186" s="129"/>
      <c r="Z186" s="129"/>
    </row>
    <row r="187" ht="15.75" customHeight="1">
      <c r="A187" s="129" t="s">
        <v>3487</v>
      </c>
      <c r="B187" s="129" t="s">
        <v>3490</v>
      </c>
      <c r="C187" s="129" t="s">
        <v>2233</v>
      </c>
      <c r="D187" s="186">
        <v>0.46875</v>
      </c>
      <c r="E187" s="186">
        <v>0.5</v>
      </c>
      <c r="F187" s="187">
        <v>11.0</v>
      </c>
      <c r="G187" s="168" t="s">
        <v>3491</v>
      </c>
      <c r="H187" s="129">
        <v>20.0</v>
      </c>
      <c r="I187" s="129" t="s">
        <v>3386</v>
      </c>
      <c r="J187" s="129"/>
      <c r="K187" s="129"/>
      <c r="L187" s="129"/>
      <c r="M187" s="129"/>
      <c r="N187" s="129"/>
      <c r="O187" s="129"/>
      <c r="P187" s="129"/>
      <c r="Q187" s="129"/>
      <c r="R187" s="129"/>
      <c r="S187" s="129"/>
      <c r="T187" s="129"/>
      <c r="U187" s="129"/>
      <c r="V187" s="129"/>
      <c r="W187" s="129"/>
      <c r="X187" s="129"/>
      <c r="Y187" s="129"/>
      <c r="Z187" s="129"/>
    </row>
    <row r="188" ht="15.75" customHeight="1">
      <c r="A188" s="129" t="s">
        <v>3487</v>
      </c>
      <c r="B188" s="129" t="s">
        <v>3492</v>
      </c>
      <c r="C188" s="129" t="s">
        <v>166</v>
      </c>
      <c r="D188" s="186">
        <v>0.3854166666666667</v>
      </c>
      <c r="E188" s="186">
        <v>0.4270833333333333</v>
      </c>
      <c r="F188" s="187">
        <v>11.0</v>
      </c>
      <c r="G188" s="199" t="s">
        <v>3493</v>
      </c>
      <c r="H188" s="129">
        <v>20.0</v>
      </c>
      <c r="I188" s="129" t="s">
        <v>1599</v>
      </c>
      <c r="J188" s="129"/>
      <c r="K188" s="129"/>
      <c r="L188" s="129"/>
      <c r="M188" s="129"/>
      <c r="N188" s="129"/>
      <c r="O188" s="129"/>
      <c r="P188" s="129"/>
      <c r="Q188" s="129"/>
      <c r="R188" s="129"/>
      <c r="S188" s="129"/>
      <c r="T188" s="129"/>
      <c r="U188" s="129"/>
      <c r="V188" s="129"/>
      <c r="W188" s="129"/>
      <c r="X188" s="129"/>
      <c r="Y188" s="129"/>
      <c r="Z188" s="129"/>
    </row>
    <row r="189" ht="15.75" customHeight="1">
      <c r="A189" s="129" t="s">
        <v>3487</v>
      </c>
      <c r="B189" s="129" t="s">
        <v>3494</v>
      </c>
      <c r="C189" s="193">
        <v>45755.0</v>
      </c>
      <c r="D189" s="186">
        <v>0.6770833333333334</v>
      </c>
      <c r="E189" s="186">
        <v>0.7083333333333334</v>
      </c>
      <c r="F189" s="187">
        <v>52.0</v>
      </c>
      <c r="G189" s="199" t="s">
        <v>3495</v>
      </c>
      <c r="H189" s="129">
        <v>8.0</v>
      </c>
      <c r="I189" s="129" t="s">
        <v>1096</v>
      </c>
      <c r="J189" s="129"/>
      <c r="K189" s="129"/>
      <c r="L189" s="129"/>
      <c r="M189" s="129"/>
      <c r="N189" s="129"/>
      <c r="O189" s="129"/>
      <c r="P189" s="129"/>
      <c r="Q189" s="129"/>
      <c r="R189" s="129"/>
      <c r="S189" s="129"/>
      <c r="T189" s="129"/>
      <c r="U189" s="129"/>
      <c r="V189" s="129"/>
      <c r="W189" s="129"/>
      <c r="X189" s="129"/>
      <c r="Y189" s="129"/>
      <c r="Z189" s="129"/>
    </row>
    <row r="190" ht="15.75" customHeight="1">
      <c r="A190" s="129" t="s">
        <v>3487</v>
      </c>
      <c r="B190" s="129" t="s">
        <v>3496</v>
      </c>
      <c r="C190" s="129" t="s">
        <v>166</v>
      </c>
      <c r="D190" s="186">
        <v>0.7604166666666666</v>
      </c>
      <c r="E190" s="186">
        <v>0.8020833333333334</v>
      </c>
      <c r="F190" s="187">
        <v>80.0</v>
      </c>
      <c r="G190" s="199" t="s">
        <v>3497</v>
      </c>
      <c r="H190" s="129">
        <v>11.0</v>
      </c>
      <c r="I190" s="129" t="s">
        <v>866</v>
      </c>
      <c r="J190" s="129"/>
      <c r="K190" s="129"/>
      <c r="L190" s="129"/>
      <c r="M190" s="129"/>
      <c r="N190" s="129"/>
      <c r="O190" s="129"/>
      <c r="P190" s="129"/>
      <c r="Q190" s="129"/>
      <c r="R190" s="129"/>
      <c r="S190" s="129"/>
      <c r="T190" s="129"/>
      <c r="U190" s="129"/>
      <c r="V190" s="129"/>
      <c r="W190" s="129"/>
      <c r="X190" s="129"/>
      <c r="Y190" s="129"/>
      <c r="Z190" s="129"/>
    </row>
    <row r="191" ht="15.75" customHeight="1">
      <c r="A191" s="129" t="s">
        <v>3487</v>
      </c>
      <c r="B191" s="129" t="s">
        <v>3498</v>
      </c>
      <c r="C191" s="129" t="s">
        <v>2155</v>
      </c>
      <c r="D191" s="186">
        <v>0.6458333333333334</v>
      </c>
      <c r="E191" s="186">
        <v>0.6875</v>
      </c>
      <c r="F191" s="187">
        <v>0.0</v>
      </c>
      <c r="G191" s="199" t="s">
        <v>3372</v>
      </c>
      <c r="H191" s="129">
        <v>20.0</v>
      </c>
      <c r="I191" s="129" t="s">
        <v>3411</v>
      </c>
      <c r="J191" s="129"/>
      <c r="K191" s="129"/>
      <c r="L191" s="129"/>
      <c r="M191" s="129"/>
      <c r="N191" s="129"/>
      <c r="O191" s="129"/>
      <c r="P191" s="129"/>
      <c r="Q191" s="129"/>
      <c r="R191" s="129"/>
      <c r="S191" s="129"/>
      <c r="T191" s="129"/>
      <c r="U191" s="129"/>
      <c r="V191" s="129"/>
      <c r="W191" s="129"/>
      <c r="X191" s="129"/>
      <c r="Y191" s="129"/>
      <c r="Z191" s="129"/>
    </row>
    <row r="192" ht="15.75" customHeight="1">
      <c r="A192" s="129" t="s">
        <v>3487</v>
      </c>
      <c r="B192" s="129" t="s">
        <v>3499</v>
      </c>
      <c r="C192" s="129" t="s">
        <v>2155</v>
      </c>
      <c r="D192" s="186">
        <v>0.4166666666666667</v>
      </c>
      <c r="E192" s="186">
        <v>0.4583333333333333</v>
      </c>
      <c r="F192" s="187">
        <v>1.0</v>
      </c>
      <c r="G192" s="199" t="s">
        <v>3500</v>
      </c>
      <c r="H192" s="129">
        <v>30.0</v>
      </c>
      <c r="I192" s="129" t="s">
        <v>3501</v>
      </c>
      <c r="J192" s="129"/>
      <c r="K192" s="129"/>
      <c r="L192" s="129"/>
      <c r="M192" s="129"/>
      <c r="N192" s="129"/>
      <c r="O192" s="129"/>
      <c r="P192" s="129"/>
      <c r="Q192" s="129"/>
      <c r="R192" s="129"/>
      <c r="S192" s="129"/>
      <c r="T192" s="129"/>
      <c r="U192" s="129"/>
      <c r="V192" s="129"/>
      <c r="W192" s="129"/>
      <c r="X192" s="129"/>
      <c r="Y192" s="129"/>
      <c r="Z192" s="129"/>
    </row>
    <row r="193" ht="15.75" customHeight="1">
      <c r="A193" s="129" t="s">
        <v>3487</v>
      </c>
      <c r="B193" s="129" t="s">
        <v>2996</v>
      </c>
      <c r="C193" s="129" t="s">
        <v>2233</v>
      </c>
      <c r="D193" s="186">
        <v>0.5625</v>
      </c>
      <c r="E193" s="186">
        <v>0.6041666666666666</v>
      </c>
      <c r="F193" s="187">
        <v>11.0</v>
      </c>
      <c r="G193" s="199" t="s">
        <v>3502</v>
      </c>
      <c r="H193" s="129">
        <v>30.0</v>
      </c>
      <c r="I193" s="129" t="s">
        <v>840</v>
      </c>
      <c r="J193" s="129"/>
      <c r="K193" s="129"/>
      <c r="L193" s="129"/>
      <c r="M193" s="129"/>
      <c r="N193" s="129"/>
      <c r="O193" s="129"/>
      <c r="P193" s="129"/>
      <c r="Q193" s="129"/>
      <c r="R193" s="129"/>
      <c r="S193" s="129"/>
      <c r="T193" s="129"/>
      <c r="U193" s="129"/>
      <c r="V193" s="129"/>
      <c r="W193" s="129"/>
      <c r="X193" s="129"/>
      <c r="Y193" s="129"/>
      <c r="Z193" s="129"/>
    </row>
    <row r="194" ht="15.75" customHeight="1">
      <c r="A194" s="129" t="s">
        <v>3487</v>
      </c>
      <c r="B194" s="129" t="s">
        <v>3503</v>
      </c>
      <c r="C194" s="129" t="s">
        <v>2233</v>
      </c>
      <c r="D194" s="186">
        <v>0.4583333333333333</v>
      </c>
      <c r="E194" s="186">
        <v>0.5</v>
      </c>
      <c r="F194" s="187">
        <v>0.0</v>
      </c>
      <c r="G194" s="168" t="s">
        <v>3504</v>
      </c>
      <c r="H194" s="129">
        <v>15.0</v>
      </c>
      <c r="I194" s="129" t="s">
        <v>1599</v>
      </c>
      <c r="J194" s="129"/>
      <c r="K194" s="129"/>
      <c r="L194" s="129"/>
      <c r="M194" s="129"/>
      <c r="N194" s="129"/>
      <c r="O194" s="129"/>
      <c r="P194" s="129"/>
      <c r="Q194" s="129"/>
      <c r="R194" s="129"/>
      <c r="S194" s="129"/>
      <c r="T194" s="129"/>
      <c r="U194" s="129"/>
      <c r="V194" s="129"/>
      <c r="W194" s="129"/>
      <c r="X194" s="129"/>
      <c r="Y194" s="129"/>
      <c r="Z194" s="129"/>
    </row>
    <row r="195" ht="15.75" customHeight="1">
      <c r="A195" s="129" t="s">
        <v>3487</v>
      </c>
      <c r="B195" s="129" t="s">
        <v>3505</v>
      </c>
      <c r="C195" s="129" t="s">
        <v>166</v>
      </c>
      <c r="D195" s="186">
        <v>0.7395833333333334</v>
      </c>
      <c r="E195" s="186">
        <v>0.78125</v>
      </c>
      <c r="F195" s="187">
        <v>0.0</v>
      </c>
      <c r="G195" s="199" t="s">
        <v>3506</v>
      </c>
      <c r="H195" s="129">
        <v>30.0</v>
      </c>
      <c r="I195" s="129" t="s">
        <v>3507</v>
      </c>
      <c r="J195" s="129"/>
      <c r="K195" s="129"/>
      <c r="L195" s="129"/>
      <c r="M195" s="129"/>
      <c r="N195" s="129"/>
      <c r="O195" s="129"/>
      <c r="P195" s="129"/>
      <c r="Q195" s="129"/>
      <c r="R195" s="129"/>
      <c r="S195" s="129"/>
      <c r="T195" s="129"/>
      <c r="U195" s="129"/>
      <c r="V195" s="129"/>
      <c r="W195" s="129"/>
      <c r="X195" s="129"/>
      <c r="Y195" s="129"/>
      <c r="Z195" s="129"/>
    </row>
    <row r="196" ht="15.75" customHeight="1">
      <c r="A196" s="129" t="s">
        <v>3487</v>
      </c>
      <c r="B196" s="129" t="s">
        <v>3384</v>
      </c>
      <c r="C196" s="129" t="s">
        <v>2233</v>
      </c>
      <c r="D196" s="186">
        <v>0.5625</v>
      </c>
      <c r="E196" s="186">
        <v>0.6041666666666666</v>
      </c>
      <c r="F196" s="187">
        <v>0.0</v>
      </c>
      <c r="G196" s="199" t="s">
        <v>3508</v>
      </c>
      <c r="H196" s="129">
        <v>20.0</v>
      </c>
      <c r="I196" s="129" t="s">
        <v>3411</v>
      </c>
      <c r="J196" s="129"/>
      <c r="K196" s="129"/>
      <c r="L196" s="129"/>
      <c r="M196" s="129"/>
      <c r="N196" s="129"/>
      <c r="O196" s="129"/>
      <c r="P196" s="129"/>
      <c r="Q196" s="129"/>
      <c r="R196" s="129"/>
      <c r="S196" s="129"/>
      <c r="T196" s="129"/>
      <c r="U196" s="129"/>
      <c r="V196" s="129"/>
      <c r="W196" s="129"/>
      <c r="X196" s="129"/>
      <c r="Y196" s="129"/>
      <c r="Z196" s="129"/>
    </row>
    <row r="197" ht="15.75" customHeight="1">
      <c r="A197" s="129" t="s">
        <v>3487</v>
      </c>
      <c r="B197" s="129" t="s">
        <v>3509</v>
      </c>
      <c r="C197" s="129" t="s">
        <v>166</v>
      </c>
      <c r="D197" s="186">
        <v>0.8125</v>
      </c>
      <c r="E197" s="186">
        <v>0.84375</v>
      </c>
      <c r="F197" s="187">
        <v>11.0</v>
      </c>
      <c r="G197" s="199" t="s">
        <v>3510</v>
      </c>
      <c r="H197" s="129">
        <v>15.0</v>
      </c>
      <c r="I197" s="129" t="s">
        <v>3386</v>
      </c>
      <c r="J197" s="129"/>
      <c r="K197" s="129"/>
      <c r="L197" s="129"/>
      <c r="M197" s="129"/>
      <c r="N197" s="129"/>
      <c r="O197" s="129"/>
      <c r="P197" s="129"/>
      <c r="Q197" s="129"/>
      <c r="R197" s="129"/>
      <c r="S197" s="129"/>
      <c r="T197" s="129"/>
      <c r="U197" s="129"/>
      <c r="V197" s="129"/>
      <c r="W197" s="129"/>
      <c r="X197" s="129"/>
      <c r="Y197" s="129"/>
      <c r="Z197" s="129"/>
    </row>
    <row r="198" ht="15.75" customHeight="1">
      <c r="A198" s="129" t="s">
        <v>3487</v>
      </c>
      <c r="B198" s="129" t="s">
        <v>3511</v>
      </c>
      <c r="C198" s="129" t="s">
        <v>2275</v>
      </c>
      <c r="D198" s="186">
        <v>0.71875</v>
      </c>
      <c r="E198" s="186">
        <v>0.7604166666666666</v>
      </c>
      <c r="F198" s="187">
        <v>75.0</v>
      </c>
      <c r="G198" s="199" t="s">
        <v>3512</v>
      </c>
      <c r="H198" s="129">
        <v>9.0</v>
      </c>
      <c r="I198" s="129" t="s">
        <v>853</v>
      </c>
      <c r="J198" s="129"/>
      <c r="K198" s="129"/>
      <c r="L198" s="129"/>
      <c r="M198" s="129"/>
      <c r="N198" s="129"/>
      <c r="O198" s="129"/>
      <c r="P198" s="129"/>
      <c r="Q198" s="129"/>
      <c r="R198" s="129"/>
      <c r="S198" s="129"/>
      <c r="T198" s="129"/>
      <c r="U198" s="129"/>
      <c r="V198" s="129"/>
      <c r="W198" s="129"/>
      <c r="X198" s="129"/>
      <c r="Y198" s="129"/>
      <c r="Z198" s="129"/>
    </row>
    <row r="199" ht="15.75" customHeight="1">
      <c r="A199" s="129" t="s">
        <v>3487</v>
      </c>
      <c r="B199" s="129" t="s">
        <v>3513</v>
      </c>
      <c r="C199" s="129" t="s">
        <v>2155</v>
      </c>
      <c r="D199" s="186">
        <v>0.5625</v>
      </c>
      <c r="E199" s="186">
        <v>0.6041666666666666</v>
      </c>
      <c r="F199" s="187">
        <v>0.0</v>
      </c>
      <c r="G199" s="168" t="s">
        <v>3514</v>
      </c>
      <c r="H199" s="129">
        <v>20.0</v>
      </c>
      <c r="I199" s="129" t="s">
        <v>1543</v>
      </c>
      <c r="J199" s="129"/>
      <c r="K199" s="129"/>
      <c r="L199" s="129"/>
      <c r="M199" s="129"/>
      <c r="N199" s="129"/>
      <c r="O199" s="129"/>
      <c r="P199" s="129"/>
      <c r="Q199" s="129"/>
      <c r="R199" s="129"/>
      <c r="S199" s="129"/>
      <c r="T199" s="129"/>
      <c r="U199" s="129"/>
      <c r="V199" s="129"/>
      <c r="W199" s="129"/>
      <c r="X199" s="129"/>
      <c r="Y199" s="129"/>
      <c r="Z199" s="129"/>
    </row>
    <row r="200" ht="15.75" customHeight="1">
      <c r="A200" s="129" t="s">
        <v>3487</v>
      </c>
      <c r="B200" s="129" t="s">
        <v>3515</v>
      </c>
      <c r="C200" s="129" t="s">
        <v>2155</v>
      </c>
      <c r="D200" s="186">
        <v>0.7916666666666666</v>
      </c>
      <c r="E200" s="186">
        <v>0.8333333333333334</v>
      </c>
      <c r="F200" s="187">
        <v>0.0</v>
      </c>
      <c r="G200" s="168" t="s">
        <v>3516</v>
      </c>
      <c r="H200" s="129">
        <v>20.0</v>
      </c>
      <c r="I200" s="129" t="s">
        <v>3386</v>
      </c>
      <c r="J200" s="129"/>
      <c r="K200" s="129"/>
      <c r="L200" s="129"/>
      <c r="M200" s="129"/>
      <c r="N200" s="129"/>
      <c r="O200" s="129"/>
      <c r="P200" s="129"/>
      <c r="Q200" s="129"/>
      <c r="R200" s="129"/>
      <c r="S200" s="129"/>
      <c r="T200" s="129"/>
      <c r="U200" s="129"/>
      <c r="V200" s="129"/>
      <c r="W200" s="129"/>
      <c r="X200" s="129"/>
      <c r="Y200" s="129"/>
      <c r="Z200" s="129"/>
    </row>
    <row r="201" ht="15.75" customHeight="1">
      <c r="A201" s="129" t="s">
        <v>3487</v>
      </c>
      <c r="B201" s="129" t="s">
        <v>3517</v>
      </c>
      <c r="C201" s="193">
        <v>45726.0</v>
      </c>
      <c r="D201" s="186">
        <v>0.75</v>
      </c>
      <c r="E201" s="186">
        <v>0.7916666666666666</v>
      </c>
      <c r="F201" s="187">
        <v>30.0</v>
      </c>
      <c r="G201" s="199" t="s">
        <v>3518</v>
      </c>
      <c r="H201" s="129">
        <v>8.0</v>
      </c>
      <c r="I201" s="129" t="s">
        <v>2420</v>
      </c>
      <c r="J201" s="129"/>
      <c r="K201" s="129"/>
      <c r="L201" s="129"/>
      <c r="M201" s="129"/>
      <c r="N201" s="129"/>
      <c r="O201" s="129"/>
      <c r="P201" s="129"/>
      <c r="Q201" s="129"/>
      <c r="R201" s="129"/>
      <c r="S201" s="129"/>
      <c r="T201" s="129"/>
      <c r="U201" s="129"/>
      <c r="V201" s="129"/>
      <c r="W201" s="129"/>
      <c r="X201" s="129"/>
      <c r="Y201" s="129"/>
      <c r="Z201" s="129"/>
    </row>
    <row r="202" ht="15.75" customHeight="1">
      <c r="A202" s="129" t="s">
        <v>3487</v>
      </c>
      <c r="B202" s="129" t="s">
        <v>3519</v>
      </c>
      <c r="C202" s="129" t="s">
        <v>2233</v>
      </c>
      <c r="D202" s="186">
        <v>0.4166666666666667</v>
      </c>
      <c r="E202" s="186">
        <v>0.4583333333333333</v>
      </c>
      <c r="F202" s="187">
        <v>0.0</v>
      </c>
      <c r="G202" s="199" t="s">
        <v>3372</v>
      </c>
      <c r="H202" s="129">
        <v>30.0</v>
      </c>
      <c r="I202" s="129" t="s">
        <v>3520</v>
      </c>
      <c r="J202" s="129"/>
      <c r="K202" s="129"/>
      <c r="L202" s="129"/>
      <c r="M202" s="129"/>
      <c r="N202" s="129"/>
      <c r="O202" s="129"/>
      <c r="P202" s="129"/>
      <c r="Q202" s="129"/>
      <c r="R202" s="129"/>
      <c r="S202" s="129"/>
      <c r="T202" s="129"/>
      <c r="U202" s="129"/>
      <c r="V202" s="129"/>
      <c r="W202" s="129"/>
      <c r="X202" s="129"/>
      <c r="Y202" s="129"/>
      <c r="Z202" s="129"/>
    </row>
    <row r="203" ht="15.75" customHeight="1">
      <c r="A203" s="129" t="s">
        <v>3487</v>
      </c>
      <c r="B203" s="129" t="s">
        <v>3521</v>
      </c>
      <c r="C203" s="129" t="s">
        <v>2275</v>
      </c>
      <c r="D203" s="186">
        <v>0.8020833333333334</v>
      </c>
      <c r="E203" s="186">
        <v>0.84375</v>
      </c>
      <c r="F203" s="187">
        <v>0.0</v>
      </c>
      <c r="G203" s="199" t="s">
        <v>3522</v>
      </c>
      <c r="H203" s="129">
        <v>12.0</v>
      </c>
      <c r="I203" s="129" t="s">
        <v>3411</v>
      </c>
      <c r="J203" s="129"/>
      <c r="K203" s="129"/>
      <c r="L203" s="129"/>
      <c r="M203" s="129"/>
      <c r="N203" s="129"/>
      <c r="O203" s="129"/>
      <c r="P203" s="129"/>
      <c r="Q203" s="129"/>
      <c r="R203" s="129"/>
      <c r="S203" s="129"/>
      <c r="T203" s="129"/>
      <c r="U203" s="129"/>
      <c r="V203" s="129"/>
      <c r="W203" s="129"/>
      <c r="X203" s="129"/>
      <c r="Y203" s="129"/>
      <c r="Z203" s="129"/>
    </row>
    <row r="204" ht="15.75" customHeight="1">
      <c r="A204" s="129" t="s">
        <v>3487</v>
      </c>
      <c r="B204" s="129" t="s">
        <v>3523</v>
      </c>
      <c r="C204" s="129" t="s">
        <v>2233</v>
      </c>
      <c r="D204" s="186">
        <v>0.3333333333333333</v>
      </c>
      <c r="E204" s="186">
        <v>0.4166666666666667</v>
      </c>
      <c r="F204" s="187">
        <v>0.0</v>
      </c>
      <c r="G204" s="199" t="s">
        <v>3524</v>
      </c>
      <c r="H204" s="129">
        <v>20.0</v>
      </c>
      <c r="I204" s="129" t="s">
        <v>3520</v>
      </c>
      <c r="J204" s="129"/>
      <c r="K204" s="129"/>
      <c r="L204" s="129"/>
      <c r="M204" s="129"/>
      <c r="N204" s="129"/>
      <c r="O204" s="129"/>
      <c r="P204" s="129"/>
      <c r="Q204" s="129"/>
      <c r="R204" s="129"/>
      <c r="S204" s="129"/>
      <c r="T204" s="129"/>
      <c r="U204" s="129"/>
      <c r="V204" s="129"/>
      <c r="W204" s="129"/>
      <c r="X204" s="129"/>
      <c r="Y204" s="129"/>
      <c r="Z204" s="129"/>
    </row>
    <row r="205" ht="15.75" customHeight="1">
      <c r="A205" s="129" t="s">
        <v>3487</v>
      </c>
      <c r="B205" s="129" t="s">
        <v>3525</v>
      </c>
      <c r="C205" s="129" t="s">
        <v>166</v>
      </c>
      <c r="D205" s="186">
        <v>0.5625</v>
      </c>
      <c r="E205" s="186">
        <v>0.6041666666666666</v>
      </c>
      <c r="F205" s="187">
        <v>11.0</v>
      </c>
      <c r="G205" s="199"/>
      <c r="H205" s="129"/>
      <c r="I205" s="129"/>
      <c r="J205" s="129"/>
      <c r="K205" s="129"/>
      <c r="L205" s="129"/>
      <c r="M205" s="129"/>
      <c r="N205" s="129"/>
      <c r="O205" s="129"/>
      <c r="P205" s="129"/>
      <c r="Q205" s="129"/>
      <c r="R205" s="129"/>
      <c r="S205" s="129"/>
      <c r="T205" s="129"/>
      <c r="U205" s="129"/>
      <c r="V205" s="129"/>
      <c r="W205" s="129"/>
      <c r="X205" s="129"/>
      <c r="Y205" s="129"/>
      <c r="Z205" s="129"/>
    </row>
    <row r="206" ht="15.75" customHeight="1">
      <c r="A206" s="129"/>
      <c r="B206" s="129"/>
      <c r="C206" s="193"/>
      <c r="D206" s="186"/>
      <c r="E206" s="186"/>
      <c r="F206" s="129"/>
      <c r="G206" s="214"/>
      <c r="H206" s="129"/>
      <c r="I206" s="129"/>
      <c r="J206" s="129"/>
      <c r="K206" s="129"/>
      <c r="L206" s="129"/>
      <c r="M206" s="129"/>
      <c r="N206" s="129"/>
      <c r="O206" s="129"/>
      <c r="P206" s="129"/>
      <c r="Q206" s="129"/>
      <c r="R206" s="129"/>
      <c r="S206" s="129"/>
      <c r="T206" s="129"/>
      <c r="U206" s="129"/>
      <c r="V206" s="129"/>
      <c r="W206" s="129"/>
      <c r="X206" s="129"/>
      <c r="Y206" s="129"/>
      <c r="Z206" s="129"/>
    </row>
    <row r="207" ht="15.75" customHeight="1">
      <c r="A207" s="129"/>
      <c r="B207" s="129"/>
      <c r="C207" s="193"/>
      <c r="D207" s="186"/>
      <c r="E207" s="186"/>
      <c r="F207" s="129"/>
      <c r="G207" s="199"/>
      <c r="H207" s="129"/>
      <c r="I207" s="129"/>
      <c r="J207" s="129"/>
      <c r="K207" s="129"/>
      <c r="L207" s="129"/>
      <c r="M207" s="129"/>
      <c r="N207" s="129"/>
      <c r="O207" s="129"/>
      <c r="P207" s="129"/>
      <c r="Q207" s="129"/>
      <c r="R207" s="129"/>
      <c r="S207" s="129"/>
      <c r="T207" s="129"/>
      <c r="U207" s="129"/>
      <c r="V207" s="129"/>
      <c r="W207" s="129"/>
      <c r="X207" s="129"/>
      <c r="Y207" s="129"/>
      <c r="Z207" s="129"/>
    </row>
    <row r="208" ht="15.75" customHeight="1">
      <c r="A208" s="129"/>
      <c r="B208" s="129"/>
      <c r="C208" s="193"/>
      <c r="D208" s="186"/>
      <c r="E208" s="186"/>
      <c r="F208" s="129"/>
      <c r="G208" s="214"/>
      <c r="H208" s="129"/>
      <c r="I208" s="129"/>
      <c r="J208" s="129"/>
      <c r="K208" s="129"/>
      <c r="L208" s="129"/>
      <c r="M208" s="129"/>
      <c r="N208" s="129"/>
      <c r="O208" s="129"/>
      <c r="P208" s="129"/>
      <c r="Q208" s="129"/>
      <c r="R208" s="129"/>
      <c r="S208" s="129"/>
      <c r="T208" s="129"/>
      <c r="U208" s="129"/>
      <c r="V208" s="129"/>
      <c r="W208" s="129"/>
      <c r="X208" s="129"/>
      <c r="Y208" s="129"/>
      <c r="Z208" s="129"/>
    </row>
    <row r="209" ht="15.75" customHeight="1">
      <c r="A209" s="129"/>
      <c r="B209" s="129"/>
      <c r="C209" s="193"/>
      <c r="D209" s="186"/>
      <c r="E209" s="186"/>
      <c r="F209" s="129"/>
      <c r="G209" s="214"/>
      <c r="H209" s="129"/>
      <c r="I209" s="129"/>
      <c r="J209" s="129"/>
      <c r="K209" s="129"/>
      <c r="L209" s="129"/>
      <c r="M209" s="129"/>
      <c r="N209" s="129"/>
      <c r="O209" s="129"/>
      <c r="P209" s="129"/>
      <c r="Q209" s="129"/>
      <c r="R209" s="129"/>
      <c r="S209" s="129"/>
      <c r="T209" s="129"/>
      <c r="U209" s="129"/>
      <c r="V209" s="129"/>
      <c r="W209" s="129"/>
      <c r="X209" s="129"/>
      <c r="Y209" s="129"/>
      <c r="Z209" s="129"/>
    </row>
    <row r="210" ht="15.75" customHeight="1">
      <c r="A210" s="129"/>
      <c r="B210" s="129"/>
      <c r="C210" s="129"/>
      <c r="D210" s="186"/>
      <c r="E210" s="186"/>
      <c r="F210" s="129"/>
      <c r="G210" s="214"/>
      <c r="H210" s="129"/>
      <c r="I210" s="129"/>
      <c r="J210" s="129"/>
      <c r="K210" s="129"/>
      <c r="L210" s="129"/>
      <c r="M210" s="129"/>
      <c r="N210" s="129"/>
      <c r="O210" s="129"/>
      <c r="P210" s="129"/>
      <c r="Q210" s="129"/>
      <c r="R210" s="129"/>
      <c r="S210" s="129"/>
      <c r="T210" s="129"/>
      <c r="U210" s="129"/>
      <c r="V210" s="129"/>
      <c r="W210" s="129"/>
      <c r="X210" s="129"/>
      <c r="Y210" s="129"/>
      <c r="Z210" s="129"/>
    </row>
    <row r="211" ht="15.75" customHeight="1">
      <c r="A211" s="129"/>
      <c r="B211" s="129"/>
      <c r="C211" s="193"/>
      <c r="D211" s="186"/>
      <c r="E211" s="186"/>
      <c r="F211" s="129"/>
      <c r="G211" s="214"/>
      <c r="H211" s="129"/>
      <c r="I211" s="129"/>
      <c r="J211" s="129"/>
      <c r="K211" s="129"/>
      <c r="L211" s="129"/>
      <c r="M211" s="129"/>
      <c r="N211" s="129"/>
      <c r="O211" s="129"/>
      <c r="P211" s="129"/>
      <c r="Q211" s="129"/>
      <c r="R211" s="129"/>
      <c r="S211" s="129"/>
      <c r="T211" s="129"/>
      <c r="U211" s="129"/>
      <c r="V211" s="129"/>
      <c r="W211" s="129"/>
      <c r="X211" s="129"/>
      <c r="Y211" s="129"/>
      <c r="Z211" s="129"/>
    </row>
    <row r="212" ht="15.75" customHeight="1">
      <c r="A212" s="129"/>
      <c r="B212" s="129"/>
      <c r="C212" s="193"/>
      <c r="D212" s="186"/>
      <c r="E212" s="186"/>
      <c r="F212" s="129"/>
      <c r="G212" s="214"/>
      <c r="H212" s="129"/>
      <c r="I212" s="129"/>
      <c r="J212" s="129"/>
      <c r="K212" s="129"/>
      <c r="L212" s="129"/>
      <c r="M212" s="129"/>
      <c r="N212" s="129"/>
      <c r="O212" s="129"/>
      <c r="P212" s="129"/>
      <c r="Q212" s="129"/>
      <c r="R212" s="129"/>
      <c r="S212" s="129"/>
      <c r="T212" s="129"/>
      <c r="U212" s="129"/>
      <c r="V212" s="129"/>
      <c r="W212" s="129"/>
      <c r="X212" s="129"/>
      <c r="Y212" s="129"/>
      <c r="Z212" s="129"/>
    </row>
    <row r="213" ht="15.75" customHeight="1">
      <c r="A213" s="129"/>
      <c r="B213" s="129"/>
      <c r="C213" s="129"/>
      <c r="D213" s="186"/>
      <c r="E213" s="186"/>
      <c r="F213" s="129"/>
      <c r="G213" s="214"/>
      <c r="H213" s="129"/>
      <c r="I213" s="129"/>
      <c r="J213" s="129"/>
      <c r="K213" s="129"/>
      <c r="L213" s="129"/>
      <c r="M213" s="129"/>
      <c r="N213" s="129"/>
      <c r="O213" s="129"/>
      <c r="P213" s="129"/>
      <c r="Q213" s="129"/>
      <c r="R213" s="129"/>
      <c r="S213" s="129"/>
      <c r="T213" s="129"/>
      <c r="U213" s="129"/>
      <c r="V213" s="129"/>
      <c r="W213" s="129"/>
      <c r="X213" s="129"/>
      <c r="Y213" s="129"/>
      <c r="Z213" s="129"/>
    </row>
    <row r="214" ht="15.75" customHeight="1">
      <c r="A214" s="129"/>
      <c r="B214" s="129"/>
      <c r="C214" s="193"/>
      <c r="D214" s="186"/>
      <c r="E214" s="186"/>
      <c r="F214" s="129"/>
      <c r="G214" s="214"/>
      <c r="H214" s="129"/>
      <c r="I214" s="129"/>
      <c r="J214" s="129"/>
      <c r="K214" s="129"/>
      <c r="L214" s="129"/>
      <c r="M214" s="129"/>
      <c r="N214" s="129"/>
      <c r="O214" s="129"/>
      <c r="P214" s="129"/>
      <c r="Q214" s="129"/>
      <c r="R214" s="129"/>
      <c r="S214" s="129"/>
      <c r="T214" s="129"/>
      <c r="U214" s="129"/>
      <c r="V214" s="129"/>
      <c r="W214" s="129"/>
      <c r="X214" s="129"/>
      <c r="Y214" s="129"/>
      <c r="Z214" s="129"/>
    </row>
    <row r="215" ht="15.75" customHeight="1">
      <c r="A215" s="129"/>
      <c r="B215" s="129"/>
      <c r="C215" s="193"/>
      <c r="D215" s="186"/>
      <c r="E215" s="186"/>
      <c r="F215" s="129"/>
      <c r="G215" s="214"/>
      <c r="H215" s="129"/>
      <c r="I215" s="129"/>
      <c r="J215" s="129"/>
      <c r="K215" s="129"/>
      <c r="L215" s="129"/>
      <c r="M215" s="129"/>
      <c r="N215" s="129"/>
      <c r="O215" s="129"/>
      <c r="P215" s="129"/>
      <c r="Q215" s="129"/>
      <c r="R215" s="129"/>
      <c r="S215" s="129"/>
      <c r="T215" s="129"/>
      <c r="U215" s="129"/>
      <c r="V215" s="129"/>
      <c r="W215" s="129"/>
      <c r="X215" s="129"/>
      <c r="Y215" s="129"/>
      <c r="Z215" s="129"/>
    </row>
    <row r="216" ht="15.75" customHeight="1">
      <c r="A216" s="129"/>
      <c r="B216" s="129"/>
      <c r="C216" s="193"/>
      <c r="D216" s="186"/>
      <c r="E216" s="186"/>
      <c r="F216" s="129"/>
      <c r="G216" s="214"/>
      <c r="H216" s="129"/>
      <c r="I216" s="129"/>
      <c r="J216" s="129"/>
      <c r="K216" s="129"/>
      <c r="L216" s="129"/>
      <c r="M216" s="129"/>
      <c r="N216" s="129"/>
      <c r="O216" s="129"/>
      <c r="P216" s="129"/>
      <c r="Q216" s="129"/>
      <c r="R216" s="129"/>
      <c r="S216" s="129"/>
      <c r="T216" s="129"/>
      <c r="U216" s="129"/>
      <c r="V216" s="129"/>
      <c r="W216" s="129"/>
      <c r="X216" s="129"/>
      <c r="Y216" s="129"/>
      <c r="Z216" s="129"/>
    </row>
    <row r="217" ht="15.75" customHeight="1">
      <c r="A217" s="129"/>
      <c r="B217" s="129"/>
      <c r="C217" s="193"/>
      <c r="D217" s="186"/>
      <c r="E217" s="186"/>
      <c r="F217" s="129"/>
      <c r="G217" s="214"/>
      <c r="H217" s="129"/>
      <c r="I217" s="129"/>
      <c r="J217" s="129"/>
      <c r="K217" s="129"/>
      <c r="L217" s="129"/>
      <c r="M217" s="129"/>
      <c r="N217" s="129"/>
      <c r="O217" s="129"/>
      <c r="P217" s="129"/>
      <c r="Q217" s="129"/>
      <c r="R217" s="129"/>
      <c r="S217" s="129"/>
      <c r="T217" s="129"/>
      <c r="U217" s="129"/>
      <c r="V217" s="129"/>
      <c r="W217" s="129"/>
      <c r="X217" s="129"/>
      <c r="Y217" s="129"/>
      <c r="Z217" s="129"/>
    </row>
    <row r="218" ht="15.75" customHeight="1">
      <c r="A218" s="129"/>
      <c r="B218" s="129"/>
      <c r="C218" s="193"/>
      <c r="D218" s="186"/>
      <c r="E218" s="186"/>
      <c r="F218" s="129"/>
      <c r="G218" s="214"/>
      <c r="H218" s="129"/>
      <c r="I218" s="129"/>
      <c r="J218" s="129"/>
      <c r="K218" s="129"/>
      <c r="L218" s="129"/>
      <c r="M218" s="129"/>
      <c r="N218" s="129"/>
      <c r="O218" s="129"/>
      <c r="P218" s="129"/>
      <c r="Q218" s="129"/>
      <c r="R218" s="129"/>
      <c r="S218" s="129"/>
      <c r="T218" s="129"/>
      <c r="U218" s="129"/>
      <c r="V218" s="129"/>
      <c r="W218" s="129"/>
      <c r="X218" s="129"/>
      <c r="Y218" s="129"/>
      <c r="Z218" s="129"/>
    </row>
    <row r="219" ht="15.75" customHeight="1">
      <c r="A219" s="129"/>
      <c r="B219" s="129"/>
      <c r="C219" s="193"/>
      <c r="D219" s="186"/>
      <c r="E219" s="186"/>
      <c r="F219" s="129"/>
      <c r="G219" s="214"/>
      <c r="H219" s="129"/>
      <c r="I219" s="129"/>
      <c r="J219" s="129"/>
      <c r="K219" s="129"/>
      <c r="L219" s="129"/>
      <c r="M219" s="129"/>
      <c r="N219" s="129"/>
      <c r="O219" s="129"/>
      <c r="P219" s="129"/>
      <c r="Q219" s="129"/>
      <c r="R219" s="129"/>
      <c r="S219" s="129"/>
      <c r="T219" s="129"/>
      <c r="U219" s="129"/>
      <c r="V219" s="129"/>
      <c r="W219" s="129"/>
      <c r="X219" s="129"/>
      <c r="Y219" s="129"/>
      <c r="Z219" s="129"/>
    </row>
    <row r="220" ht="15.75" customHeight="1">
      <c r="A220" s="129"/>
      <c r="B220" s="129"/>
      <c r="C220" s="193"/>
      <c r="D220" s="186"/>
      <c r="E220" s="186"/>
      <c r="F220" s="129"/>
      <c r="G220" s="214"/>
      <c r="H220" s="129"/>
      <c r="I220" s="129"/>
      <c r="J220" s="129"/>
      <c r="K220" s="129"/>
      <c r="L220" s="129"/>
      <c r="M220" s="129"/>
      <c r="N220" s="129"/>
      <c r="O220" s="129"/>
      <c r="P220" s="129"/>
      <c r="Q220" s="129"/>
      <c r="R220" s="129"/>
      <c r="S220" s="129"/>
      <c r="T220" s="129"/>
      <c r="U220" s="129"/>
      <c r="V220" s="129"/>
      <c r="W220" s="129"/>
      <c r="X220" s="129"/>
      <c r="Y220" s="129"/>
      <c r="Z220" s="129"/>
    </row>
    <row r="221" ht="15.75" customHeight="1">
      <c r="A221" s="129"/>
      <c r="B221" s="129"/>
      <c r="C221" s="193"/>
      <c r="D221" s="186"/>
      <c r="E221" s="186"/>
      <c r="F221" s="129"/>
      <c r="G221" s="214"/>
      <c r="H221" s="129"/>
      <c r="I221" s="129"/>
      <c r="J221" s="129"/>
      <c r="K221" s="129"/>
      <c r="L221" s="129"/>
      <c r="M221" s="129"/>
      <c r="N221" s="129"/>
      <c r="O221" s="129"/>
      <c r="P221" s="129"/>
      <c r="Q221" s="129"/>
      <c r="R221" s="129"/>
      <c r="S221" s="129"/>
      <c r="T221" s="129"/>
      <c r="U221" s="129"/>
      <c r="V221" s="129"/>
      <c r="W221" s="129"/>
      <c r="X221" s="129"/>
      <c r="Y221" s="129"/>
      <c r="Z221" s="129"/>
    </row>
    <row r="222" ht="15.75" customHeight="1">
      <c r="A222" s="129"/>
      <c r="B222" s="129"/>
      <c r="C222" s="193"/>
      <c r="D222" s="186"/>
      <c r="E222" s="186"/>
      <c r="F222" s="129"/>
      <c r="G222" s="214"/>
      <c r="H222" s="129"/>
      <c r="I222" s="129"/>
      <c r="J222" s="129"/>
      <c r="K222" s="129"/>
      <c r="L222" s="129"/>
      <c r="M222" s="129"/>
      <c r="N222" s="129"/>
      <c r="O222" s="129"/>
      <c r="P222" s="129"/>
      <c r="Q222" s="129"/>
      <c r="R222" s="129"/>
      <c r="S222" s="129"/>
      <c r="T222" s="129"/>
      <c r="U222" s="129"/>
      <c r="V222" s="129"/>
      <c r="W222" s="129"/>
      <c r="X222" s="129"/>
      <c r="Y222" s="129"/>
      <c r="Z222" s="129"/>
    </row>
    <row r="223" ht="15.75" customHeight="1">
      <c r="A223" s="129"/>
      <c r="B223" s="129"/>
      <c r="C223" s="193"/>
      <c r="D223" s="186"/>
      <c r="E223" s="186"/>
      <c r="F223" s="129"/>
      <c r="G223" s="168"/>
      <c r="H223" s="129"/>
      <c r="I223" s="129"/>
      <c r="J223" s="129"/>
      <c r="K223" s="129"/>
      <c r="L223" s="129"/>
      <c r="M223" s="129"/>
      <c r="N223" s="129"/>
      <c r="O223" s="129"/>
      <c r="P223" s="129"/>
      <c r="Q223" s="129"/>
      <c r="R223" s="129"/>
      <c r="S223" s="129"/>
      <c r="T223" s="129"/>
      <c r="U223" s="129"/>
      <c r="V223" s="129"/>
      <c r="W223" s="129"/>
      <c r="X223" s="129"/>
      <c r="Y223" s="129"/>
      <c r="Z223" s="129"/>
    </row>
    <row r="224" ht="15.75" customHeight="1">
      <c r="A224" s="129"/>
      <c r="B224" s="129"/>
      <c r="C224" s="193"/>
      <c r="D224" s="186"/>
      <c r="E224" s="186"/>
      <c r="F224" s="129"/>
      <c r="G224" s="214"/>
      <c r="H224" s="129"/>
      <c r="I224" s="129"/>
      <c r="J224" s="129"/>
      <c r="K224" s="129"/>
      <c r="L224" s="129"/>
      <c r="M224" s="129"/>
      <c r="N224" s="129"/>
      <c r="O224" s="129"/>
      <c r="P224" s="129"/>
      <c r="Q224" s="129"/>
      <c r="R224" s="129"/>
      <c r="S224" s="129"/>
      <c r="T224" s="129"/>
      <c r="U224" s="129"/>
      <c r="V224" s="129"/>
      <c r="W224" s="129"/>
      <c r="X224" s="129"/>
      <c r="Y224" s="129"/>
      <c r="Z224" s="129"/>
    </row>
    <row r="225" ht="15.75" customHeight="1">
      <c r="A225" s="129"/>
      <c r="B225" s="129"/>
      <c r="C225" s="193"/>
      <c r="D225" s="186"/>
      <c r="E225" s="186"/>
      <c r="F225" s="129"/>
      <c r="G225" s="165"/>
      <c r="H225" s="129"/>
      <c r="I225" s="129"/>
      <c r="J225" s="129"/>
      <c r="K225" s="129"/>
      <c r="L225" s="129"/>
      <c r="M225" s="129"/>
      <c r="N225" s="129"/>
      <c r="O225" s="129"/>
      <c r="P225" s="129"/>
      <c r="Q225" s="129"/>
      <c r="R225" s="129"/>
      <c r="S225" s="129"/>
      <c r="T225" s="129"/>
      <c r="U225" s="129"/>
      <c r="V225" s="129"/>
      <c r="W225" s="129"/>
      <c r="X225" s="129"/>
      <c r="Y225" s="129"/>
      <c r="Z225" s="129"/>
    </row>
    <row r="226" ht="15.75" customHeight="1">
      <c r="A226" s="129"/>
      <c r="B226" s="129"/>
      <c r="C226" s="193"/>
      <c r="D226" s="186"/>
      <c r="E226" s="186"/>
      <c r="F226" s="129"/>
      <c r="G226" s="199"/>
      <c r="H226" s="129"/>
      <c r="I226" s="129"/>
      <c r="J226" s="129"/>
      <c r="K226" s="129"/>
      <c r="L226" s="129"/>
      <c r="M226" s="129"/>
      <c r="N226" s="129"/>
      <c r="O226" s="129"/>
      <c r="P226" s="129"/>
      <c r="Q226" s="129"/>
      <c r="R226" s="129"/>
      <c r="S226" s="129"/>
      <c r="T226" s="129"/>
      <c r="U226" s="129"/>
      <c r="V226" s="129"/>
      <c r="W226" s="129"/>
      <c r="X226" s="129"/>
      <c r="Y226" s="129"/>
      <c r="Z226" s="129"/>
    </row>
    <row r="227" ht="15.75" customHeight="1">
      <c r="A227" s="129"/>
      <c r="B227" s="129"/>
      <c r="C227" s="129"/>
      <c r="D227" s="186"/>
      <c r="E227" s="186"/>
      <c r="F227" s="129"/>
      <c r="G227" s="199"/>
      <c r="H227" s="129"/>
      <c r="I227" s="129"/>
      <c r="J227" s="129"/>
      <c r="K227" s="129"/>
      <c r="L227" s="129"/>
      <c r="M227" s="129"/>
      <c r="N227" s="129"/>
      <c r="O227" s="129"/>
      <c r="P227" s="129"/>
      <c r="Q227" s="129"/>
      <c r="R227" s="129"/>
      <c r="S227" s="129"/>
      <c r="T227" s="129"/>
      <c r="U227" s="129"/>
      <c r="V227" s="129"/>
      <c r="W227" s="129"/>
      <c r="X227" s="129"/>
      <c r="Y227" s="129"/>
      <c r="Z227" s="129"/>
    </row>
    <row r="228" ht="15.75" customHeight="1">
      <c r="A228" s="129"/>
      <c r="B228" s="129"/>
      <c r="C228" s="129"/>
      <c r="D228" s="186"/>
      <c r="E228" s="186"/>
      <c r="F228" s="129"/>
      <c r="G228" s="199"/>
      <c r="H228" s="129"/>
      <c r="I228" s="129"/>
      <c r="J228" s="129"/>
      <c r="K228" s="129"/>
      <c r="L228" s="129"/>
      <c r="M228" s="129"/>
      <c r="N228" s="129"/>
      <c r="O228" s="129"/>
      <c r="P228" s="129"/>
      <c r="Q228" s="129"/>
      <c r="R228" s="129"/>
      <c r="S228" s="129"/>
      <c r="T228" s="129"/>
      <c r="U228" s="129"/>
      <c r="V228" s="129"/>
      <c r="W228" s="129"/>
      <c r="X228" s="129"/>
      <c r="Y228" s="129"/>
      <c r="Z228" s="129"/>
    </row>
    <row r="229" ht="15.75" customHeight="1">
      <c r="A229" s="129"/>
      <c r="B229" s="129"/>
      <c r="C229" s="193"/>
      <c r="D229" s="186"/>
      <c r="E229" s="186"/>
      <c r="F229" s="129"/>
      <c r="G229" s="214"/>
      <c r="H229" s="129"/>
      <c r="I229" s="129"/>
      <c r="J229" s="129"/>
      <c r="K229" s="129"/>
      <c r="L229" s="129"/>
      <c r="M229" s="129"/>
      <c r="N229" s="129"/>
      <c r="O229" s="129"/>
      <c r="P229" s="129"/>
      <c r="Q229" s="129"/>
      <c r="R229" s="129"/>
      <c r="S229" s="129"/>
      <c r="T229" s="129"/>
      <c r="U229" s="129"/>
      <c r="V229" s="129"/>
      <c r="W229" s="129"/>
      <c r="X229" s="129"/>
      <c r="Y229" s="129"/>
      <c r="Z229" s="129"/>
    </row>
    <row r="230" ht="15.75" customHeight="1">
      <c r="A230" s="129"/>
      <c r="B230" s="129"/>
      <c r="C230" s="193"/>
      <c r="D230" s="186"/>
      <c r="E230" s="186"/>
      <c r="F230" s="129"/>
      <c r="G230" s="165"/>
      <c r="H230" s="129"/>
      <c r="I230" s="129"/>
      <c r="J230" s="129"/>
      <c r="K230" s="129"/>
      <c r="L230" s="129"/>
      <c r="M230" s="129"/>
      <c r="N230" s="129"/>
      <c r="O230" s="129"/>
      <c r="P230" s="129"/>
      <c r="Q230" s="129"/>
      <c r="R230" s="129"/>
      <c r="S230" s="129"/>
      <c r="T230" s="129"/>
      <c r="U230" s="129"/>
      <c r="V230" s="129"/>
      <c r="W230" s="129"/>
      <c r="X230" s="129"/>
      <c r="Y230" s="129"/>
      <c r="Z230" s="129"/>
    </row>
    <row r="231" ht="15.75" customHeight="1">
      <c r="A231" s="129"/>
      <c r="B231" s="129"/>
      <c r="C231" s="193"/>
      <c r="D231" s="186"/>
      <c r="E231" s="186"/>
      <c r="F231" s="129"/>
      <c r="G231" s="199"/>
      <c r="H231" s="129"/>
      <c r="I231" s="129"/>
      <c r="J231" s="129"/>
      <c r="K231" s="129"/>
      <c r="L231" s="129"/>
      <c r="M231" s="129"/>
      <c r="N231" s="129"/>
      <c r="O231" s="129"/>
      <c r="P231" s="129"/>
      <c r="Q231" s="129"/>
      <c r="R231" s="129"/>
      <c r="S231" s="129"/>
      <c r="T231" s="129"/>
      <c r="U231" s="129"/>
      <c r="V231" s="129"/>
      <c r="W231" s="129"/>
      <c r="X231" s="129"/>
      <c r="Y231" s="129"/>
      <c r="Z231" s="129"/>
    </row>
    <row r="232" ht="15.75" customHeight="1">
      <c r="A232" s="129"/>
      <c r="B232" s="129"/>
      <c r="C232" s="193"/>
      <c r="D232" s="186"/>
      <c r="E232" s="186"/>
      <c r="F232" s="129"/>
      <c r="G232" s="214"/>
      <c r="H232" s="129"/>
      <c r="I232" s="129"/>
      <c r="J232" s="129"/>
      <c r="K232" s="129"/>
      <c r="L232" s="129"/>
      <c r="M232" s="129"/>
      <c r="N232" s="129"/>
      <c r="O232" s="129"/>
      <c r="P232" s="129"/>
      <c r="Q232" s="129"/>
      <c r="R232" s="129"/>
      <c r="S232" s="129"/>
      <c r="T232" s="129"/>
      <c r="U232" s="129"/>
      <c r="V232" s="129"/>
      <c r="W232" s="129"/>
      <c r="X232" s="129"/>
      <c r="Y232" s="129"/>
      <c r="Z232" s="129"/>
    </row>
    <row r="233" ht="15.75" customHeight="1">
      <c r="A233" s="129"/>
      <c r="B233" s="129"/>
      <c r="C233" s="193"/>
      <c r="D233" s="186"/>
      <c r="E233" s="186"/>
      <c r="F233" s="129"/>
      <c r="G233" s="214"/>
      <c r="H233" s="129"/>
      <c r="I233" s="129"/>
      <c r="J233" s="129"/>
      <c r="K233" s="129"/>
      <c r="L233" s="129"/>
      <c r="M233" s="129"/>
      <c r="N233" s="129"/>
      <c r="O233" s="129"/>
      <c r="P233" s="129"/>
      <c r="Q233" s="129"/>
      <c r="R233" s="129"/>
      <c r="S233" s="129"/>
      <c r="T233" s="129"/>
      <c r="U233" s="129"/>
      <c r="V233" s="129"/>
      <c r="W233" s="129"/>
      <c r="X233" s="129"/>
      <c r="Y233" s="129"/>
      <c r="Z233" s="129"/>
    </row>
    <row r="234" ht="15.75" customHeight="1">
      <c r="A234" s="129"/>
      <c r="B234" s="129"/>
      <c r="C234" s="193"/>
      <c r="D234" s="186"/>
      <c r="E234" s="186"/>
      <c r="F234" s="129"/>
      <c r="G234" s="214"/>
      <c r="H234" s="129"/>
      <c r="I234" s="129"/>
      <c r="J234" s="129"/>
      <c r="K234" s="129"/>
      <c r="L234" s="129"/>
      <c r="M234" s="129"/>
      <c r="N234" s="129"/>
      <c r="O234" s="129"/>
      <c r="P234" s="129"/>
      <c r="Q234" s="129"/>
      <c r="R234" s="129"/>
      <c r="S234" s="129"/>
      <c r="T234" s="129"/>
      <c r="U234" s="129"/>
      <c r="V234" s="129"/>
      <c r="W234" s="129"/>
      <c r="X234" s="129"/>
      <c r="Y234" s="129"/>
      <c r="Z234" s="129"/>
    </row>
    <row r="235" ht="15.75" customHeight="1">
      <c r="A235" s="129"/>
      <c r="B235" s="129"/>
      <c r="C235" s="193"/>
      <c r="D235" s="186"/>
      <c r="E235" s="186"/>
      <c r="F235" s="196"/>
      <c r="G235" s="199"/>
      <c r="H235" s="129"/>
      <c r="I235" s="129"/>
      <c r="J235" s="129"/>
      <c r="K235" s="129"/>
      <c r="L235" s="129"/>
      <c r="M235" s="129"/>
      <c r="N235" s="129"/>
      <c r="O235" s="129"/>
      <c r="P235" s="129"/>
      <c r="Q235" s="129"/>
      <c r="R235" s="129"/>
      <c r="S235" s="129"/>
      <c r="T235" s="129"/>
      <c r="U235" s="129"/>
      <c r="V235" s="129"/>
      <c r="W235" s="129"/>
      <c r="X235" s="129"/>
      <c r="Y235" s="129"/>
      <c r="Z235" s="129"/>
    </row>
    <row r="236" ht="15.75" customHeight="1">
      <c r="A236" s="129"/>
      <c r="B236" s="129"/>
      <c r="C236" s="193"/>
      <c r="D236" s="186"/>
      <c r="E236" s="186"/>
      <c r="F236" s="196"/>
      <c r="G236" s="199"/>
      <c r="H236" s="129"/>
      <c r="I236" s="129"/>
      <c r="J236" s="129"/>
      <c r="K236" s="129"/>
      <c r="L236" s="129"/>
      <c r="M236" s="129"/>
      <c r="N236" s="129"/>
      <c r="O236" s="129"/>
      <c r="P236" s="129"/>
      <c r="Q236" s="129"/>
      <c r="R236" s="129"/>
      <c r="S236" s="129"/>
      <c r="T236" s="129"/>
      <c r="U236" s="129"/>
      <c r="V236" s="129"/>
      <c r="W236" s="129"/>
      <c r="X236" s="129"/>
      <c r="Y236" s="129"/>
      <c r="Z236" s="129"/>
    </row>
    <row r="237" ht="15.75" customHeight="1">
      <c r="A237" s="129"/>
      <c r="B237" s="129"/>
      <c r="C237" s="193"/>
      <c r="D237" s="186"/>
      <c r="E237" s="186"/>
      <c r="F237" s="129"/>
      <c r="G237" s="214"/>
      <c r="H237" s="129"/>
      <c r="I237" s="129"/>
      <c r="J237" s="129"/>
      <c r="K237" s="129"/>
      <c r="L237" s="129"/>
      <c r="M237" s="129"/>
      <c r="N237" s="129"/>
      <c r="O237" s="129"/>
      <c r="P237" s="129"/>
      <c r="Q237" s="129"/>
      <c r="R237" s="129"/>
      <c r="S237" s="129"/>
      <c r="T237" s="129"/>
      <c r="U237" s="129"/>
      <c r="V237" s="129"/>
      <c r="W237" s="129"/>
      <c r="X237" s="129"/>
      <c r="Y237" s="129"/>
      <c r="Z237" s="129"/>
    </row>
    <row r="238" ht="15.75" customHeight="1">
      <c r="A238" s="129"/>
      <c r="B238" s="129"/>
      <c r="C238" s="193"/>
      <c r="D238" s="186"/>
      <c r="E238" s="186"/>
      <c r="F238" s="129"/>
      <c r="G238" s="214"/>
      <c r="H238" s="129"/>
      <c r="I238" s="129"/>
      <c r="J238" s="129"/>
      <c r="K238" s="129"/>
      <c r="L238" s="129"/>
      <c r="M238" s="129"/>
      <c r="N238" s="129"/>
      <c r="O238" s="129"/>
      <c r="P238" s="129"/>
      <c r="Q238" s="129"/>
      <c r="R238" s="129"/>
      <c r="S238" s="129"/>
      <c r="T238" s="129"/>
      <c r="U238" s="129"/>
      <c r="V238" s="129"/>
      <c r="W238" s="129"/>
      <c r="X238" s="129"/>
      <c r="Y238" s="129"/>
      <c r="Z238" s="129"/>
    </row>
    <row r="239" ht="15.75" customHeight="1">
      <c r="A239" s="129"/>
      <c r="B239" s="129"/>
      <c r="C239" s="193"/>
      <c r="D239" s="186"/>
      <c r="E239" s="186"/>
      <c r="F239" s="129"/>
      <c r="G239" s="214"/>
      <c r="H239" s="129"/>
      <c r="I239" s="129"/>
      <c r="J239" s="129"/>
      <c r="K239" s="129"/>
      <c r="L239" s="129"/>
      <c r="M239" s="129"/>
      <c r="N239" s="129"/>
      <c r="O239" s="129"/>
      <c r="P239" s="129"/>
      <c r="Q239" s="129"/>
      <c r="R239" s="129"/>
      <c r="S239" s="129"/>
      <c r="T239" s="129"/>
      <c r="U239" s="129"/>
      <c r="V239" s="129"/>
      <c r="W239" s="129"/>
      <c r="X239" s="129"/>
      <c r="Y239" s="129"/>
      <c r="Z239" s="129"/>
    </row>
    <row r="240" ht="15.75" customHeight="1">
      <c r="A240" s="129"/>
      <c r="B240" s="129"/>
      <c r="C240" s="193"/>
      <c r="D240" s="186"/>
      <c r="E240" s="186"/>
      <c r="F240" s="129"/>
      <c r="G240" s="168"/>
      <c r="H240" s="129"/>
      <c r="I240" s="129"/>
      <c r="J240" s="129"/>
      <c r="K240" s="129"/>
      <c r="L240" s="129"/>
      <c r="M240" s="129"/>
      <c r="N240" s="129"/>
      <c r="O240" s="129"/>
      <c r="P240" s="129"/>
      <c r="Q240" s="129"/>
      <c r="R240" s="129"/>
      <c r="S240" s="129"/>
      <c r="T240" s="129"/>
      <c r="U240" s="129"/>
      <c r="V240" s="129"/>
      <c r="W240" s="129"/>
      <c r="X240" s="129"/>
      <c r="Y240" s="129"/>
      <c r="Z240" s="129"/>
    </row>
    <row r="241" ht="15.75" customHeight="1">
      <c r="A241" s="129"/>
      <c r="B241" s="129"/>
      <c r="C241" s="193"/>
      <c r="D241" s="186"/>
      <c r="E241" s="186"/>
      <c r="F241" s="129"/>
      <c r="G241" s="165"/>
      <c r="H241" s="129"/>
      <c r="I241" s="129"/>
      <c r="J241" s="129"/>
      <c r="K241" s="129"/>
      <c r="L241" s="129"/>
      <c r="M241" s="129"/>
      <c r="N241" s="129"/>
      <c r="O241" s="129"/>
      <c r="P241" s="129"/>
      <c r="Q241" s="129"/>
      <c r="R241" s="129"/>
      <c r="S241" s="129"/>
      <c r="T241" s="129"/>
      <c r="U241" s="129"/>
      <c r="V241" s="129"/>
      <c r="W241" s="129"/>
      <c r="X241" s="129"/>
      <c r="Y241" s="129"/>
      <c r="Z241" s="129"/>
    </row>
    <row r="242" ht="15.75" customHeight="1">
      <c r="A242" s="129"/>
      <c r="B242" s="129"/>
      <c r="C242" s="193"/>
      <c r="D242" s="186"/>
      <c r="E242" s="186"/>
      <c r="F242" s="129"/>
      <c r="G242" s="199"/>
      <c r="H242" s="129"/>
      <c r="I242" s="129"/>
      <c r="J242" s="129"/>
      <c r="K242" s="129"/>
      <c r="L242" s="129"/>
      <c r="M242" s="129"/>
      <c r="N242" s="129"/>
      <c r="O242" s="129"/>
      <c r="P242" s="129"/>
      <c r="Q242" s="129"/>
      <c r="R242" s="129"/>
      <c r="S242" s="129"/>
      <c r="T242" s="129"/>
      <c r="U242" s="129"/>
      <c r="V242" s="129"/>
      <c r="W242" s="129"/>
      <c r="X242" s="129"/>
      <c r="Y242" s="129"/>
      <c r="Z242" s="129"/>
    </row>
    <row r="243" ht="15.75" customHeight="1">
      <c r="A243" s="129"/>
      <c r="B243" s="129"/>
      <c r="C243" s="193"/>
      <c r="D243" s="186"/>
      <c r="E243" s="186"/>
      <c r="F243" s="129"/>
      <c r="G243" s="199"/>
      <c r="H243" s="129"/>
      <c r="I243" s="129"/>
      <c r="J243" s="129"/>
      <c r="K243" s="129"/>
      <c r="L243" s="129"/>
      <c r="M243" s="129"/>
      <c r="N243" s="129"/>
      <c r="O243" s="129"/>
      <c r="P243" s="129"/>
      <c r="Q243" s="129"/>
      <c r="R243" s="129"/>
      <c r="S243" s="129"/>
      <c r="T243" s="129"/>
      <c r="U243" s="129"/>
      <c r="V243" s="129"/>
      <c r="W243" s="129"/>
      <c r="X243" s="129"/>
      <c r="Y243" s="129"/>
      <c r="Z243" s="129"/>
    </row>
    <row r="244" ht="15.75" customHeight="1">
      <c r="A244" s="129"/>
      <c r="B244" s="129"/>
      <c r="C244" s="193"/>
      <c r="D244" s="186"/>
      <c r="E244" s="186"/>
      <c r="F244" s="129"/>
      <c r="G244" s="214"/>
      <c r="H244" s="129"/>
      <c r="I244" s="129"/>
      <c r="J244" s="129"/>
      <c r="K244" s="129"/>
      <c r="L244" s="129"/>
      <c r="M244" s="129"/>
      <c r="N244" s="129"/>
      <c r="O244" s="129"/>
      <c r="P244" s="129"/>
      <c r="Q244" s="129"/>
      <c r="R244" s="129"/>
      <c r="S244" s="129"/>
      <c r="T244" s="129"/>
      <c r="U244" s="129"/>
      <c r="V244" s="129"/>
      <c r="W244" s="129"/>
      <c r="X244" s="129"/>
      <c r="Y244" s="129"/>
      <c r="Z244" s="129"/>
    </row>
    <row r="245" ht="15.75" customHeight="1">
      <c r="A245" s="129"/>
      <c r="B245" s="129"/>
      <c r="C245" s="193"/>
      <c r="D245" s="186"/>
      <c r="E245" s="186"/>
      <c r="F245" s="129"/>
      <c r="G245" s="168"/>
      <c r="H245" s="129"/>
      <c r="I245" s="129"/>
      <c r="J245" s="129"/>
      <c r="K245" s="129"/>
      <c r="L245" s="129"/>
      <c r="M245" s="129"/>
      <c r="N245" s="129"/>
      <c r="O245" s="129"/>
      <c r="P245" s="129"/>
      <c r="Q245" s="129"/>
      <c r="R245" s="129"/>
      <c r="S245" s="129"/>
      <c r="T245" s="129"/>
      <c r="U245" s="129"/>
      <c r="V245" s="129"/>
      <c r="W245" s="129"/>
      <c r="X245" s="129"/>
      <c r="Y245" s="129"/>
      <c r="Z245" s="129"/>
    </row>
    <row r="246" ht="15.75" customHeight="1">
      <c r="A246" s="129"/>
      <c r="B246" s="129"/>
      <c r="C246" s="193"/>
      <c r="D246" s="186"/>
      <c r="E246" s="186"/>
      <c r="F246" s="129"/>
      <c r="G246" s="199"/>
      <c r="H246" s="129"/>
      <c r="I246" s="129"/>
      <c r="J246" s="129"/>
      <c r="K246" s="129"/>
      <c r="L246" s="129"/>
      <c r="M246" s="129"/>
      <c r="N246" s="129"/>
      <c r="O246" s="129"/>
      <c r="P246" s="129"/>
      <c r="Q246" s="129"/>
      <c r="R246" s="129"/>
      <c r="S246" s="129"/>
      <c r="T246" s="129"/>
      <c r="U246" s="129"/>
      <c r="V246" s="129"/>
      <c r="W246" s="129"/>
      <c r="X246" s="129"/>
      <c r="Y246" s="129"/>
      <c r="Z246" s="129"/>
    </row>
    <row r="247" ht="15.75" customHeight="1">
      <c r="A247" s="129"/>
      <c r="B247" s="129"/>
      <c r="C247" s="193"/>
      <c r="D247" s="186"/>
      <c r="E247" s="186"/>
      <c r="F247" s="129"/>
      <c r="G247" s="214"/>
      <c r="H247" s="129"/>
      <c r="I247" s="129"/>
      <c r="J247" s="129"/>
      <c r="K247" s="129"/>
      <c r="L247" s="129"/>
      <c r="M247" s="129"/>
      <c r="N247" s="129"/>
      <c r="O247" s="129"/>
      <c r="P247" s="129"/>
      <c r="Q247" s="129"/>
      <c r="R247" s="129"/>
      <c r="S247" s="129"/>
      <c r="T247" s="129"/>
      <c r="U247" s="129"/>
      <c r="V247" s="129"/>
      <c r="W247" s="129"/>
      <c r="X247" s="129"/>
      <c r="Y247" s="129"/>
      <c r="Z247" s="129"/>
    </row>
    <row r="248" ht="15.75" customHeight="1">
      <c r="A248" s="129"/>
      <c r="B248" s="129"/>
      <c r="C248" s="193"/>
      <c r="D248" s="186"/>
      <c r="E248" s="186"/>
      <c r="F248" s="129"/>
      <c r="G248" s="214"/>
      <c r="H248" s="129"/>
      <c r="I248" s="129"/>
      <c r="J248" s="129"/>
      <c r="K248" s="129"/>
      <c r="L248" s="129"/>
      <c r="M248" s="129"/>
      <c r="N248" s="129"/>
      <c r="O248" s="129"/>
      <c r="P248" s="129"/>
      <c r="Q248" s="129"/>
      <c r="R248" s="129"/>
      <c r="S248" s="129"/>
      <c r="T248" s="129"/>
      <c r="U248" s="129"/>
      <c r="V248" s="129"/>
      <c r="W248" s="129"/>
      <c r="X248" s="129"/>
      <c r="Y248" s="129"/>
      <c r="Z248" s="129"/>
    </row>
    <row r="249" ht="15.75" customHeight="1">
      <c r="A249" s="129"/>
      <c r="B249" s="129"/>
      <c r="C249" s="193"/>
      <c r="D249" s="186"/>
      <c r="E249" s="186"/>
      <c r="F249" s="129"/>
      <c r="G249" s="214"/>
      <c r="H249" s="129"/>
      <c r="I249" s="129"/>
      <c r="J249" s="129"/>
      <c r="K249" s="129"/>
      <c r="L249" s="129"/>
      <c r="M249" s="129"/>
      <c r="N249" s="129"/>
      <c r="O249" s="129"/>
      <c r="P249" s="129"/>
      <c r="Q249" s="129"/>
      <c r="R249" s="129"/>
      <c r="S249" s="129"/>
      <c r="T249" s="129"/>
      <c r="U249" s="129"/>
      <c r="V249" s="129"/>
      <c r="W249" s="129"/>
      <c r="X249" s="129"/>
      <c r="Y249" s="129"/>
      <c r="Z249" s="129"/>
    </row>
    <row r="250" ht="15.75" customHeight="1">
      <c r="A250" s="129"/>
      <c r="B250" s="129"/>
      <c r="C250" s="193"/>
      <c r="D250" s="186"/>
      <c r="E250" s="186"/>
      <c r="F250" s="129"/>
      <c r="G250" s="214"/>
      <c r="H250" s="129"/>
      <c r="I250" s="129"/>
      <c r="J250" s="129"/>
      <c r="K250" s="129"/>
      <c r="L250" s="129"/>
      <c r="M250" s="129"/>
      <c r="N250" s="129"/>
      <c r="O250" s="129"/>
      <c r="P250" s="129"/>
      <c r="Q250" s="129"/>
      <c r="R250" s="129"/>
      <c r="S250" s="129"/>
      <c r="T250" s="129"/>
      <c r="U250" s="129"/>
      <c r="V250" s="129"/>
      <c r="W250" s="129"/>
      <c r="X250" s="129"/>
      <c r="Y250" s="129"/>
      <c r="Z250" s="129"/>
    </row>
    <row r="251" ht="15.75" customHeight="1">
      <c r="A251" s="129"/>
      <c r="B251" s="129"/>
      <c r="C251" s="193"/>
      <c r="D251" s="186"/>
      <c r="E251" s="186"/>
      <c r="F251" s="129"/>
      <c r="G251" s="214"/>
      <c r="H251" s="129"/>
      <c r="I251" s="129"/>
      <c r="J251" s="129"/>
      <c r="K251" s="129"/>
      <c r="L251" s="129"/>
      <c r="M251" s="129"/>
      <c r="N251" s="129"/>
      <c r="O251" s="129"/>
      <c r="P251" s="129"/>
      <c r="Q251" s="129"/>
      <c r="R251" s="129"/>
      <c r="S251" s="129"/>
      <c r="T251" s="129"/>
      <c r="U251" s="129"/>
      <c r="V251" s="129"/>
      <c r="W251" s="129"/>
      <c r="X251" s="129"/>
      <c r="Y251" s="129"/>
      <c r="Z251" s="129"/>
    </row>
    <row r="252" ht="15.75" customHeight="1">
      <c r="A252" s="129"/>
      <c r="B252" s="129"/>
      <c r="C252" s="193"/>
      <c r="D252" s="186"/>
      <c r="E252" s="186"/>
      <c r="F252" s="129"/>
      <c r="G252" s="214"/>
      <c r="H252" s="129"/>
      <c r="I252" s="129"/>
      <c r="J252" s="129"/>
      <c r="K252" s="129"/>
      <c r="L252" s="129"/>
      <c r="M252" s="129"/>
      <c r="N252" s="129"/>
      <c r="O252" s="129"/>
      <c r="P252" s="129"/>
      <c r="Q252" s="129"/>
      <c r="R252" s="129"/>
      <c r="S252" s="129"/>
      <c r="T252" s="129"/>
      <c r="U252" s="129"/>
      <c r="V252" s="129"/>
      <c r="W252" s="129"/>
      <c r="X252" s="129"/>
      <c r="Y252" s="129"/>
      <c r="Z252" s="129"/>
    </row>
    <row r="253" ht="15.75" customHeight="1">
      <c r="A253" s="129"/>
      <c r="B253" s="129"/>
      <c r="C253" s="129"/>
      <c r="D253" s="186"/>
      <c r="E253" s="186"/>
      <c r="F253" s="129"/>
      <c r="G253" s="199"/>
      <c r="H253" s="129"/>
      <c r="I253" s="129"/>
      <c r="J253" s="129"/>
      <c r="K253" s="129"/>
      <c r="L253" s="129"/>
      <c r="M253" s="129"/>
      <c r="N253" s="129"/>
      <c r="O253" s="129"/>
      <c r="P253" s="129"/>
      <c r="Q253" s="129"/>
      <c r="R253" s="129"/>
      <c r="S253" s="129"/>
      <c r="T253" s="129"/>
      <c r="U253" s="129"/>
      <c r="V253" s="129"/>
      <c r="W253" s="129"/>
      <c r="X253" s="129"/>
      <c r="Y253" s="129"/>
      <c r="Z253" s="129"/>
    </row>
    <row r="254" ht="15.75" customHeight="1">
      <c r="A254" s="129"/>
      <c r="B254" s="129"/>
      <c r="C254" s="193"/>
      <c r="D254" s="186"/>
      <c r="E254" s="186"/>
      <c r="F254" s="129"/>
      <c r="G254" s="199"/>
      <c r="H254" s="129"/>
      <c r="I254" s="129"/>
      <c r="J254" s="129"/>
      <c r="K254" s="129"/>
      <c r="L254" s="129"/>
      <c r="M254" s="129"/>
      <c r="N254" s="129"/>
      <c r="O254" s="129"/>
      <c r="P254" s="129"/>
      <c r="Q254" s="129"/>
      <c r="R254" s="129"/>
      <c r="S254" s="129"/>
      <c r="T254" s="129"/>
      <c r="U254" s="129"/>
      <c r="V254" s="129"/>
      <c r="W254" s="129"/>
      <c r="X254" s="129"/>
      <c r="Y254" s="129"/>
      <c r="Z254" s="129"/>
    </row>
    <row r="255" ht="15.75" customHeight="1">
      <c r="A255" s="129"/>
      <c r="B255" s="129"/>
      <c r="C255" s="193"/>
      <c r="D255" s="186"/>
      <c r="E255" s="186"/>
      <c r="F255" s="129"/>
      <c r="G255" s="214"/>
      <c r="H255" s="129"/>
      <c r="I255" s="129"/>
      <c r="J255" s="129"/>
      <c r="K255" s="129"/>
      <c r="L255" s="129"/>
      <c r="M255" s="129"/>
      <c r="N255" s="129"/>
      <c r="O255" s="129"/>
      <c r="P255" s="129"/>
      <c r="Q255" s="129"/>
      <c r="R255" s="129"/>
      <c r="S255" s="129"/>
      <c r="T255" s="129"/>
      <c r="U255" s="129"/>
      <c r="V255" s="129"/>
      <c r="W255" s="129"/>
      <c r="X255" s="129"/>
      <c r="Y255" s="129"/>
      <c r="Z255" s="129"/>
    </row>
    <row r="256" ht="15.75" customHeight="1">
      <c r="A256" s="129"/>
      <c r="B256" s="129"/>
      <c r="C256" s="193"/>
      <c r="D256" s="186"/>
      <c r="E256" s="186"/>
      <c r="F256" s="129"/>
      <c r="G256" s="168"/>
      <c r="H256" s="129"/>
      <c r="I256" s="129"/>
      <c r="J256" s="129"/>
      <c r="K256" s="129"/>
      <c r="L256" s="129"/>
      <c r="M256" s="129"/>
      <c r="N256" s="129"/>
      <c r="O256" s="129"/>
      <c r="P256" s="129"/>
      <c r="Q256" s="129"/>
      <c r="R256" s="129"/>
      <c r="S256" s="129"/>
      <c r="T256" s="129"/>
      <c r="U256" s="129"/>
      <c r="V256" s="129"/>
      <c r="W256" s="129"/>
      <c r="X256" s="129"/>
      <c r="Y256" s="129"/>
      <c r="Z256" s="129"/>
    </row>
    <row r="257" ht="15.75" customHeight="1">
      <c r="A257" s="129"/>
      <c r="B257" s="129"/>
      <c r="C257" s="193"/>
      <c r="D257" s="186"/>
      <c r="E257" s="186"/>
      <c r="F257" s="129"/>
      <c r="G257" s="199"/>
      <c r="H257" s="129"/>
      <c r="I257" s="129"/>
      <c r="J257" s="129"/>
      <c r="K257" s="129"/>
      <c r="L257" s="129"/>
      <c r="M257" s="129"/>
      <c r="N257" s="129"/>
      <c r="O257" s="129"/>
      <c r="P257" s="129"/>
      <c r="Q257" s="129"/>
      <c r="R257" s="129"/>
      <c r="S257" s="129"/>
      <c r="T257" s="129"/>
      <c r="U257" s="129"/>
      <c r="V257" s="129"/>
      <c r="W257" s="129"/>
      <c r="X257" s="129"/>
      <c r="Y257" s="129"/>
      <c r="Z257" s="129"/>
    </row>
    <row r="258" ht="15.75" customHeight="1">
      <c r="A258" s="129"/>
      <c r="B258" s="129"/>
      <c r="C258" s="193"/>
      <c r="D258" s="186"/>
      <c r="E258" s="186"/>
      <c r="F258" s="129"/>
      <c r="G258" s="199"/>
      <c r="H258" s="129"/>
      <c r="I258" s="129"/>
      <c r="J258" s="129"/>
      <c r="K258" s="129"/>
      <c r="L258" s="129"/>
      <c r="M258" s="129"/>
      <c r="N258" s="129"/>
      <c r="O258" s="129"/>
      <c r="P258" s="129"/>
      <c r="Q258" s="129"/>
      <c r="R258" s="129"/>
      <c r="S258" s="129"/>
      <c r="T258" s="129"/>
      <c r="U258" s="129"/>
      <c r="V258" s="129"/>
      <c r="W258" s="129"/>
      <c r="X258" s="129"/>
      <c r="Y258" s="129"/>
      <c r="Z258" s="129"/>
    </row>
    <row r="259" ht="15.75" customHeight="1">
      <c r="A259" s="129"/>
      <c r="B259" s="129"/>
      <c r="C259" s="193"/>
      <c r="D259" s="186"/>
      <c r="E259" s="186"/>
      <c r="F259" s="129"/>
      <c r="G259" s="165"/>
      <c r="H259" s="129"/>
      <c r="I259" s="129"/>
      <c r="J259" s="129"/>
      <c r="K259" s="129"/>
      <c r="L259" s="129"/>
      <c r="M259" s="129"/>
      <c r="N259" s="129"/>
      <c r="O259" s="129"/>
      <c r="P259" s="129"/>
      <c r="Q259" s="129"/>
      <c r="R259" s="129"/>
      <c r="S259" s="129"/>
      <c r="T259" s="129"/>
      <c r="U259" s="129"/>
      <c r="V259" s="129"/>
      <c r="W259" s="129"/>
      <c r="X259" s="129"/>
      <c r="Y259" s="129"/>
      <c r="Z259" s="129"/>
    </row>
    <row r="260" ht="15.75" customHeight="1">
      <c r="A260" s="129"/>
      <c r="B260" s="129"/>
      <c r="C260" s="193"/>
      <c r="D260" s="186"/>
      <c r="E260" s="186"/>
      <c r="F260" s="129"/>
      <c r="G260" s="165"/>
      <c r="H260" s="129"/>
      <c r="I260" s="129"/>
      <c r="J260" s="129"/>
      <c r="K260" s="129"/>
      <c r="L260" s="129"/>
      <c r="M260" s="129"/>
      <c r="N260" s="129"/>
      <c r="O260" s="129"/>
      <c r="P260" s="129"/>
      <c r="Q260" s="129"/>
      <c r="R260" s="129"/>
      <c r="S260" s="129"/>
      <c r="T260" s="129"/>
      <c r="U260" s="129"/>
      <c r="V260" s="129"/>
      <c r="W260" s="129"/>
      <c r="X260" s="129"/>
      <c r="Y260" s="129"/>
      <c r="Z260" s="129"/>
    </row>
    <row r="261" ht="15.75" customHeight="1">
      <c r="A261" s="129"/>
      <c r="B261" s="129"/>
      <c r="C261" s="193"/>
      <c r="D261" s="186"/>
      <c r="E261" s="186"/>
      <c r="F261" s="129"/>
      <c r="G261" s="199"/>
      <c r="H261" s="129"/>
      <c r="I261" s="129"/>
      <c r="J261" s="129"/>
      <c r="K261" s="129"/>
      <c r="L261" s="129"/>
      <c r="M261" s="129"/>
      <c r="N261" s="129"/>
      <c r="O261" s="129"/>
      <c r="P261" s="129"/>
      <c r="Q261" s="129"/>
      <c r="R261" s="129"/>
      <c r="S261" s="129"/>
      <c r="T261" s="129"/>
      <c r="U261" s="129"/>
      <c r="V261" s="129"/>
      <c r="W261" s="129"/>
      <c r="X261" s="129"/>
      <c r="Y261" s="129"/>
      <c r="Z261" s="129"/>
    </row>
    <row r="262" ht="15.75" customHeight="1">
      <c r="A262" s="129"/>
      <c r="B262" s="129"/>
      <c r="C262" s="193"/>
      <c r="D262" s="186"/>
      <c r="E262" s="186"/>
      <c r="F262" s="129"/>
      <c r="G262" s="158"/>
      <c r="H262" s="129"/>
      <c r="I262" s="129"/>
      <c r="J262" s="129"/>
      <c r="K262" s="129"/>
      <c r="L262" s="129"/>
      <c r="M262" s="129"/>
      <c r="N262" s="129"/>
      <c r="O262" s="129"/>
      <c r="P262" s="129"/>
      <c r="Q262" s="129"/>
      <c r="R262" s="129"/>
      <c r="S262" s="129"/>
      <c r="T262" s="129"/>
      <c r="U262" s="129"/>
      <c r="V262" s="129"/>
      <c r="W262" s="129"/>
      <c r="X262" s="129"/>
      <c r="Y262" s="129"/>
      <c r="Z262" s="129"/>
    </row>
    <row r="263" ht="15.75" customHeight="1">
      <c r="A263" s="129"/>
      <c r="B263" s="129"/>
      <c r="C263" s="193"/>
      <c r="D263" s="186"/>
      <c r="E263" s="186"/>
      <c r="F263" s="129"/>
      <c r="G263" s="165"/>
      <c r="H263" s="129"/>
      <c r="I263" s="129"/>
      <c r="J263" s="129"/>
      <c r="K263" s="129"/>
      <c r="L263" s="129"/>
      <c r="M263" s="129"/>
      <c r="N263" s="129"/>
      <c r="O263" s="129"/>
      <c r="P263" s="129"/>
      <c r="Q263" s="129"/>
      <c r="R263" s="129"/>
      <c r="S263" s="129"/>
      <c r="T263" s="129"/>
      <c r="U263" s="129"/>
      <c r="V263" s="129"/>
      <c r="W263" s="129"/>
      <c r="X263" s="129"/>
      <c r="Y263" s="129"/>
      <c r="Z263" s="129"/>
    </row>
    <row r="264" ht="15.75" customHeight="1">
      <c r="A264" s="129"/>
      <c r="B264" s="129"/>
      <c r="C264" s="129"/>
      <c r="D264" s="186"/>
      <c r="E264" s="186"/>
      <c r="F264" s="129"/>
      <c r="G264" s="165"/>
      <c r="H264" s="129"/>
      <c r="I264" s="129"/>
      <c r="J264" s="129"/>
      <c r="K264" s="129"/>
      <c r="L264" s="129"/>
      <c r="M264" s="129"/>
      <c r="N264" s="129"/>
      <c r="O264" s="129"/>
      <c r="P264" s="129"/>
      <c r="Q264" s="129"/>
      <c r="R264" s="129"/>
      <c r="S264" s="129"/>
      <c r="T264" s="129"/>
      <c r="U264" s="129"/>
      <c r="V264" s="129"/>
      <c r="W264" s="129"/>
      <c r="X264" s="129"/>
      <c r="Y264" s="129"/>
      <c r="Z264" s="129"/>
    </row>
    <row r="265" ht="15.75" customHeight="1">
      <c r="A265" s="129"/>
      <c r="B265" s="129"/>
      <c r="C265" s="193"/>
      <c r="D265" s="186"/>
      <c r="E265" s="186"/>
      <c r="F265" s="129"/>
      <c r="G265" s="129"/>
      <c r="H265" s="129"/>
      <c r="I265" s="129"/>
      <c r="J265" s="129"/>
      <c r="K265" s="129"/>
      <c r="L265" s="129"/>
      <c r="M265" s="129"/>
      <c r="N265" s="129"/>
      <c r="O265" s="129"/>
      <c r="P265" s="129"/>
      <c r="Q265" s="129"/>
      <c r="R265" s="129"/>
      <c r="S265" s="129"/>
      <c r="T265" s="129"/>
      <c r="U265" s="129"/>
      <c r="V265" s="129"/>
      <c r="W265" s="129"/>
      <c r="X265" s="129"/>
      <c r="Y265" s="129"/>
      <c r="Z265" s="129"/>
    </row>
    <row r="266" ht="15.75" customHeight="1">
      <c r="A266" s="129"/>
      <c r="B266" s="129"/>
      <c r="C266" s="193"/>
      <c r="D266" s="186"/>
      <c r="E266" s="186"/>
      <c r="F266" s="129"/>
      <c r="G266" s="199"/>
      <c r="H266" s="129"/>
      <c r="I266" s="129"/>
      <c r="J266" s="129"/>
      <c r="K266" s="129"/>
      <c r="L266" s="129"/>
      <c r="M266" s="129"/>
      <c r="N266" s="129"/>
      <c r="O266" s="129"/>
      <c r="P266" s="129"/>
      <c r="Q266" s="129"/>
      <c r="R266" s="129"/>
      <c r="S266" s="129"/>
      <c r="T266" s="129"/>
      <c r="U266" s="129"/>
      <c r="V266" s="129"/>
      <c r="W266" s="129"/>
      <c r="X266" s="129"/>
      <c r="Y266" s="129"/>
      <c r="Z266" s="129"/>
    </row>
    <row r="267" ht="15.75" customHeight="1">
      <c r="A267" s="129"/>
      <c r="B267" s="129"/>
      <c r="C267" s="193"/>
      <c r="D267" s="186"/>
      <c r="E267" s="186"/>
      <c r="F267" s="129"/>
      <c r="G267" s="214"/>
      <c r="H267" s="129"/>
      <c r="I267" s="129"/>
      <c r="J267" s="129"/>
      <c r="K267" s="129"/>
      <c r="L267" s="129"/>
      <c r="M267" s="129"/>
      <c r="N267" s="129"/>
      <c r="O267" s="129"/>
      <c r="P267" s="129"/>
      <c r="Q267" s="129"/>
      <c r="R267" s="129"/>
      <c r="S267" s="129"/>
      <c r="T267" s="129"/>
      <c r="U267" s="129"/>
      <c r="V267" s="129"/>
      <c r="W267" s="129"/>
      <c r="X267" s="129"/>
      <c r="Y267" s="129"/>
      <c r="Z267" s="129"/>
    </row>
    <row r="268" ht="15.75" customHeight="1">
      <c r="A268" s="129"/>
      <c r="B268" s="129"/>
      <c r="C268" s="129"/>
      <c r="D268" s="186"/>
      <c r="E268" s="186"/>
      <c r="F268" s="129"/>
      <c r="G268" s="158"/>
      <c r="H268" s="129"/>
      <c r="I268" s="129"/>
      <c r="J268" s="129"/>
      <c r="K268" s="129"/>
      <c r="L268" s="129"/>
      <c r="M268" s="129"/>
      <c r="N268" s="129"/>
      <c r="O268" s="129"/>
      <c r="P268" s="129"/>
      <c r="Q268" s="129"/>
      <c r="R268" s="129"/>
      <c r="S268" s="129"/>
      <c r="T268" s="129"/>
      <c r="U268" s="129"/>
      <c r="V268" s="129"/>
      <c r="W268" s="129"/>
      <c r="X268" s="129"/>
      <c r="Y268" s="129"/>
      <c r="Z268" s="129"/>
    </row>
    <row r="269" ht="15.75" customHeight="1">
      <c r="A269" s="129"/>
      <c r="B269" s="129"/>
      <c r="C269" s="193"/>
      <c r="D269" s="186"/>
      <c r="E269" s="186"/>
      <c r="F269" s="129"/>
      <c r="G269" s="158"/>
      <c r="H269" s="129"/>
      <c r="I269" s="129"/>
      <c r="J269" s="129"/>
      <c r="K269" s="129"/>
      <c r="L269" s="129"/>
      <c r="M269" s="129"/>
      <c r="N269" s="129"/>
      <c r="O269" s="129"/>
      <c r="P269" s="129"/>
      <c r="Q269" s="129"/>
      <c r="R269" s="129"/>
      <c r="S269" s="129"/>
      <c r="T269" s="129"/>
      <c r="U269" s="129"/>
      <c r="V269" s="129"/>
      <c r="W269" s="129"/>
      <c r="X269" s="129"/>
      <c r="Y269" s="129"/>
      <c r="Z269" s="129"/>
    </row>
    <row r="270" ht="15.75" customHeight="1">
      <c r="A270" s="129"/>
      <c r="B270" s="129"/>
      <c r="C270" s="193"/>
      <c r="D270" s="186"/>
      <c r="E270" s="186"/>
      <c r="F270" s="129"/>
      <c r="G270" s="199"/>
      <c r="H270" s="129"/>
      <c r="I270" s="129"/>
      <c r="J270" s="129"/>
      <c r="K270" s="129"/>
      <c r="L270" s="129"/>
      <c r="M270" s="129"/>
      <c r="N270" s="129"/>
      <c r="O270" s="129"/>
      <c r="P270" s="129"/>
      <c r="Q270" s="129"/>
      <c r="R270" s="129"/>
      <c r="S270" s="129"/>
      <c r="T270" s="129"/>
      <c r="U270" s="129"/>
      <c r="V270" s="129"/>
      <c r="W270" s="129"/>
      <c r="X270" s="129"/>
      <c r="Y270" s="129"/>
      <c r="Z270" s="129"/>
    </row>
    <row r="271" ht="15.75" customHeight="1">
      <c r="A271" s="129"/>
      <c r="B271" s="129"/>
      <c r="C271" s="193"/>
      <c r="D271" s="186"/>
      <c r="E271" s="186"/>
      <c r="F271" s="129"/>
      <c r="G271" s="214"/>
      <c r="H271" s="129"/>
      <c r="I271" s="129"/>
      <c r="J271" s="129"/>
      <c r="K271" s="129"/>
      <c r="L271" s="129"/>
      <c r="M271" s="129"/>
      <c r="N271" s="129"/>
      <c r="O271" s="129"/>
      <c r="P271" s="129"/>
      <c r="Q271" s="129"/>
      <c r="R271" s="129"/>
      <c r="S271" s="129"/>
      <c r="T271" s="129"/>
      <c r="U271" s="129"/>
      <c r="V271" s="129"/>
      <c r="W271" s="129"/>
      <c r="X271" s="129"/>
      <c r="Y271" s="129"/>
      <c r="Z271" s="129"/>
    </row>
    <row r="272" ht="15.75" customHeight="1">
      <c r="A272" s="129"/>
      <c r="B272" s="129"/>
      <c r="C272" s="193"/>
      <c r="D272" s="186"/>
      <c r="E272" s="186"/>
      <c r="F272" s="129"/>
      <c r="G272" s="158"/>
      <c r="H272" s="129"/>
      <c r="I272" s="129"/>
      <c r="J272" s="129"/>
      <c r="K272" s="129"/>
      <c r="L272" s="129"/>
      <c r="M272" s="129"/>
      <c r="N272" s="129"/>
      <c r="O272" s="129"/>
      <c r="P272" s="129"/>
      <c r="Q272" s="129"/>
      <c r="R272" s="129"/>
      <c r="S272" s="129"/>
      <c r="T272" s="129"/>
      <c r="U272" s="129"/>
      <c r="V272" s="129"/>
      <c r="W272" s="129"/>
      <c r="X272" s="129"/>
      <c r="Y272" s="129"/>
      <c r="Z272" s="129"/>
    </row>
    <row r="273" ht="15.75" customHeight="1">
      <c r="A273" s="129"/>
      <c r="B273" s="129"/>
      <c r="C273" s="193"/>
      <c r="D273" s="186"/>
      <c r="E273" s="186"/>
      <c r="F273" s="129"/>
      <c r="G273" s="158"/>
      <c r="H273" s="129"/>
      <c r="I273" s="129"/>
      <c r="J273" s="129"/>
      <c r="K273" s="129"/>
      <c r="L273" s="129"/>
      <c r="M273" s="129"/>
      <c r="N273" s="129"/>
      <c r="O273" s="129"/>
      <c r="P273" s="129"/>
      <c r="Q273" s="129"/>
      <c r="R273" s="129"/>
      <c r="S273" s="129"/>
      <c r="T273" s="129"/>
      <c r="U273" s="129"/>
      <c r="V273" s="129"/>
      <c r="W273" s="129"/>
      <c r="X273" s="129"/>
      <c r="Y273" s="129"/>
      <c r="Z273" s="129"/>
    </row>
    <row r="274" ht="15.75" customHeight="1">
      <c r="A274" s="129"/>
      <c r="B274" s="129"/>
      <c r="C274" s="193"/>
      <c r="D274" s="186"/>
      <c r="E274" s="186"/>
      <c r="F274" s="129"/>
      <c r="G274" s="214"/>
      <c r="H274" s="129"/>
      <c r="I274" s="129"/>
      <c r="J274" s="129"/>
      <c r="K274" s="129"/>
      <c r="L274" s="129"/>
      <c r="M274" s="129"/>
      <c r="N274" s="129"/>
      <c r="O274" s="129"/>
      <c r="P274" s="129"/>
      <c r="Q274" s="129"/>
      <c r="R274" s="129"/>
      <c r="S274" s="129"/>
      <c r="T274" s="129"/>
      <c r="U274" s="129"/>
      <c r="V274" s="129"/>
      <c r="W274" s="129"/>
      <c r="X274" s="129"/>
      <c r="Y274" s="129"/>
      <c r="Z274" s="129"/>
    </row>
    <row r="275" ht="15.75" customHeight="1">
      <c r="A275" s="129"/>
      <c r="B275" s="129"/>
      <c r="C275" s="193"/>
      <c r="D275" s="186"/>
      <c r="E275" s="186"/>
      <c r="F275" s="129"/>
      <c r="G275" s="199"/>
      <c r="H275" s="129"/>
      <c r="I275" s="129"/>
      <c r="J275" s="129"/>
      <c r="K275" s="129"/>
      <c r="L275" s="129"/>
      <c r="M275" s="129"/>
      <c r="N275" s="129"/>
      <c r="O275" s="129"/>
      <c r="P275" s="129"/>
      <c r="Q275" s="129"/>
      <c r="R275" s="129"/>
      <c r="S275" s="129"/>
      <c r="T275" s="129"/>
      <c r="U275" s="129"/>
      <c r="V275" s="129"/>
      <c r="W275" s="129"/>
      <c r="X275" s="129"/>
      <c r="Y275" s="129"/>
      <c r="Z275" s="129"/>
    </row>
    <row r="276" ht="15.75" customHeight="1">
      <c r="A276" s="129"/>
      <c r="B276" s="129"/>
      <c r="C276" s="193"/>
      <c r="D276" s="186"/>
      <c r="E276" s="186"/>
      <c r="F276" s="129"/>
      <c r="G276" s="165"/>
      <c r="H276" s="129"/>
      <c r="I276" s="129"/>
      <c r="J276" s="129"/>
      <c r="K276" s="129"/>
      <c r="L276" s="129"/>
      <c r="M276" s="129"/>
      <c r="N276" s="129"/>
      <c r="O276" s="129"/>
      <c r="P276" s="129"/>
      <c r="Q276" s="129"/>
      <c r="R276" s="129"/>
      <c r="S276" s="129"/>
      <c r="T276" s="129"/>
      <c r="U276" s="129"/>
      <c r="V276" s="129"/>
      <c r="W276" s="129"/>
      <c r="X276" s="129"/>
      <c r="Y276" s="129"/>
      <c r="Z276" s="129"/>
    </row>
    <row r="277" ht="15.75" customHeight="1">
      <c r="A277" s="129"/>
      <c r="B277" s="129"/>
      <c r="C277" s="193"/>
      <c r="D277" s="186"/>
      <c r="E277" s="186"/>
      <c r="F277" s="129"/>
      <c r="G277" s="165"/>
      <c r="H277" s="129"/>
      <c r="I277" s="129"/>
      <c r="J277" s="129"/>
      <c r="K277" s="129"/>
      <c r="L277" s="129"/>
      <c r="M277" s="129"/>
      <c r="N277" s="129"/>
      <c r="O277" s="129"/>
      <c r="P277" s="129"/>
      <c r="Q277" s="129"/>
      <c r="R277" s="129"/>
      <c r="S277" s="129"/>
      <c r="T277" s="129"/>
      <c r="U277" s="129"/>
      <c r="V277" s="129"/>
      <c r="W277" s="129"/>
      <c r="X277" s="129"/>
      <c r="Y277" s="129"/>
      <c r="Z277" s="129"/>
    </row>
    <row r="278" ht="15.75" customHeight="1">
      <c r="A278" s="129"/>
      <c r="B278" s="129"/>
      <c r="C278" s="193"/>
      <c r="D278" s="186"/>
      <c r="E278" s="186"/>
      <c r="F278" s="129"/>
      <c r="G278" s="165"/>
      <c r="H278" s="129"/>
      <c r="I278" s="129"/>
      <c r="J278" s="129"/>
      <c r="K278" s="129"/>
      <c r="L278" s="129"/>
      <c r="M278" s="129"/>
      <c r="N278" s="129"/>
      <c r="O278" s="129"/>
      <c r="P278" s="129"/>
      <c r="Q278" s="129"/>
      <c r="R278" s="129"/>
      <c r="S278" s="129"/>
      <c r="T278" s="129"/>
      <c r="U278" s="129"/>
      <c r="V278" s="129"/>
      <c r="W278" s="129"/>
      <c r="X278" s="129"/>
      <c r="Y278" s="129"/>
      <c r="Z278" s="129"/>
    </row>
    <row r="279" ht="15.75" customHeight="1">
      <c r="A279" s="129"/>
      <c r="B279" s="129"/>
      <c r="C279" s="193"/>
      <c r="D279" s="186"/>
      <c r="E279" s="186"/>
      <c r="F279" s="129"/>
      <c r="G279" s="216"/>
      <c r="H279" s="129"/>
      <c r="I279" s="129"/>
      <c r="J279" s="129"/>
      <c r="K279" s="129"/>
      <c r="L279" s="129"/>
      <c r="M279" s="129"/>
      <c r="N279" s="129"/>
      <c r="O279" s="129"/>
      <c r="P279" s="129"/>
      <c r="Q279" s="129"/>
      <c r="R279" s="129"/>
      <c r="S279" s="129"/>
      <c r="T279" s="129"/>
      <c r="U279" s="129"/>
      <c r="V279" s="129"/>
      <c r="W279" s="129"/>
      <c r="X279" s="129"/>
      <c r="Y279" s="129"/>
      <c r="Z279" s="129"/>
    </row>
    <row r="280" ht="15.75" customHeight="1">
      <c r="A280" s="129"/>
      <c r="B280" s="129"/>
      <c r="C280" s="129"/>
      <c r="D280" s="186"/>
      <c r="E280" s="186"/>
      <c r="F280" s="129"/>
      <c r="G280" s="216"/>
      <c r="H280" s="129"/>
      <c r="I280" s="129"/>
      <c r="J280" s="129"/>
      <c r="K280" s="129"/>
      <c r="L280" s="129"/>
      <c r="M280" s="129"/>
      <c r="N280" s="129"/>
      <c r="O280" s="129"/>
      <c r="P280" s="129"/>
      <c r="Q280" s="129"/>
      <c r="R280" s="129"/>
      <c r="S280" s="129"/>
      <c r="T280" s="129"/>
      <c r="U280" s="129"/>
      <c r="V280" s="129"/>
      <c r="W280" s="129"/>
      <c r="X280" s="129"/>
      <c r="Y280" s="129"/>
      <c r="Z280" s="129"/>
    </row>
    <row r="281" ht="15.75" customHeight="1">
      <c r="A281" s="129"/>
      <c r="B281" s="129"/>
      <c r="C281" s="193"/>
      <c r="D281" s="186"/>
      <c r="E281" s="186"/>
      <c r="F281" s="129"/>
      <c r="G281" s="158"/>
      <c r="H281" s="129"/>
      <c r="I281" s="129"/>
      <c r="J281" s="129"/>
      <c r="K281" s="129"/>
      <c r="L281" s="129"/>
      <c r="M281" s="129"/>
      <c r="N281" s="129"/>
      <c r="O281" s="129"/>
      <c r="P281" s="129"/>
      <c r="Q281" s="129"/>
      <c r="R281" s="129"/>
      <c r="S281" s="129"/>
      <c r="T281" s="129"/>
      <c r="U281" s="129"/>
      <c r="V281" s="129"/>
      <c r="W281" s="129"/>
      <c r="X281" s="129"/>
      <c r="Y281" s="129"/>
      <c r="Z281" s="129"/>
    </row>
    <row r="282" ht="15.75" customHeight="1">
      <c r="A282" s="129"/>
      <c r="B282" s="129"/>
      <c r="C282" s="129"/>
      <c r="D282" s="186"/>
      <c r="E282" s="186"/>
      <c r="F282" s="129"/>
      <c r="G282" s="165"/>
      <c r="H282" s="129"/>
      <c r="I282" s="129"/>
      <c r="J282" s="129"/>
      <c r="K282" s="129"/>
      <c r="L282" s="129"/>
      <c r="M282" s="129"/>
      <c r="N282" s="129"/>
      <c r="O282" s="129"/>
      <c r="P282" s="129"/>
      <c r="Q282" s="129"/>
      <c r="R282" s="129"/>
      <c r="S282" s="129"/>
      <c r="T282" s="129"/>
      <c r="U282" s="129"/>
      <c r="V282" s="129"/>
      <c r="W282" s="129"/>
      <c r="X282" s="129"/>
      <c r="Y282" s="129"/>
      <c r="Z282" s="129"/>
    </row>
    <row r="283" ht="15.75" customHeight="1">
      <c r="A283" s="129"/>
      <c r="B283" s="129"/>
      <c r="C283" s="193"/>
      <c r="D283" s="186"/>
      <c r="E283" s="186"/>
      <c r="F283" s="129"/>
      <c r="G283" s="199"/>
      <c r="H283" s="129"/>
      <c r="I283" s="129"/>
      <c r="J283" s="129"/>
      <c r="K283" s="129"/>
      <c r="L283" s="129"/>
      <c r="M283" s="129"/>
      <c r="N283" s="129"/>
      <c r="O283" s="129"/>
      <c r="P283" s="129"/>
      <c r="Q283" s="129"/>
      <c r="R283" s="129"/>
      <c r="S283" s="129"/>
      <c r="T283" s="129"/>
      <c r="U283" s="129"/>
      <c r="V283" s="129"/>
      <c r="W283" s="129"/>
      <c r="X283" s="129"/>
      <c r="Y283" s="129"/>
      <c r="Z283" s="129"/>
    </row>
    <row r="284" ht="15.75" customHeight="1">
      <c r="A284" s="129"/>
      <c r="B284" s="129"/>
      <c r="C284" s="193"/>
      <c r="D284" s="186"/>
      <c r="E284" s="186"/>
      <c r="F284" s="129"/>
      <c r="G284" s="199"/>
      <c r="H284" s="129"/>
      <c r="I284" s="129"/>
      <c r="J284" s="129"/>
      <c r="K284" s="129"/>
      <c r="L284" s="129"/>
      <c r="M284" s="129"/>
      <c r="N284" s="129"/>
      <c r="O284" s="129"/>
      <c r="P284" s="129"/>
      <c r="Q284" s="129"/>
      <c r="R284" s="129"/>
      <c r="S284" s="129"/>
      <c r="T284" s="129"/>
      <c r="U284" s="129"/>
      <c r="V284" s="129"/>
      <c r="W284" s="129"/>
      <c r="X284" s="129"/>
      <c r="Y284" s="129"/>
      <c r="Z284" s="129"/>
    </row>
    <row r="285" ht="15.75" customHeight="1">
      <c r="A285" s="129"/>
      <c r="B285" s="129"/>
      <c r="C285" s="193"/>
      <c r="D285" s="186"/>
      <c r="E285" s="186"/>
      <c r="F285" s="129"/>
      <c r="G285" s="214"/>
      <c r="H285" s="129"/>
      <c r="I285" s="129"/>
      <c r="J285" s="129"/>
      <c r="K285" s="129"/>
      <c r="L285" s="129"/>
      <c r="M285" s="129"/>
      <c r="N285" s="129"/>
      <c r="O285" s="129"/>
      <c r="P285" s="129"/>
      <c r="Q285" s="129"/>
      <c r="R285" s="129"/>
      <c r="S285" s="129"/>
      <c r="T285" s="129"/>
      <c r="U285" s="129"/>
      <c r="V285" s="129"/>
      <c r="W285" s="129"/>
      <c r="X285" s="129"/>
      <c r="Y285" s="129"/>
      <c r="Z285" s="129"/>
    </row>
    <row r="286" ht="15.75" customHeight="1">
      <c r="A286" s="129"/>
      <c r="B286" s="129"/>
      <c r="C286" s="193"/>
      <c r="D286" s="186"/>
      <c r="E286" s="186"/>
      <c r="F286" s="129"/>
      <c r="G286" s="214"/>
      <c r="H286" s="129"/>
      <c r="I286" s="129"/>
      <c r="J286" s="129"/>
      <c r="K286" s="129"/>
      <c r="L286" s="129"/>
      <c r="M286" s="129"/>
      <c r="N286" s="129"/>
      <c r="O286" s="129"/>
      <c r="P286" s="129"/>
      <c r="Q286" s="129"/>
      <c r="R286" s="129"/>
      <c r="S286" s="129"/>
      <c r="T286" s="129"/>
      <c r="U286" s="129"/>
      <c r="V286" s="129"/>
      <c r="W286" s="129"/>
      <c r="X286" s="129"/>
      <c r="Y286" s="129"/>
      <c r="Z286" s="129"/>
    </row>
    <row r="287" ht="15.75" customHeight="1">
      <c r="A287" s="129"/>
      <c r="B287" s="129"/>
      <c r="C287" s="193"/>
      <c r="D287" s="186"/>
      <c r="E287" s="186"/>
      <c r="F287" s="129"/>
      <c r="G287" s="168"/>
      <c r="H287" s="129"/>
      <c r="I287" s="129"/>
      <c r="J287" s="129"/>
      <c r="K287" s="129"/>
      <c r="L287" s="129"/>
      <c r="M287" s="129"/>
      <c r="N287" s="129"/>
      <c r="O287" s="129"/>
      <c r="P287" s="129"/>
      <c r="Q287" s="129"/>
      <c r="R287" s="129"/>
      <c r="S287" s="129"/>
      <c r="T287" s="129"/>
      <c r="U287" s="129"/>
      <c r="V287" s="129"/>
      <c r="W287" s="129"/>
      <c r="X287" s="129"/>
      <c r="Y287" s="129"/>
      <c r="Z287" s="129"/>
    </row>
    <row r="288" ht="15.75" customHeight="1">
      <c r="A288" s="129"/>
      <c r="B288" s="129"/>
      <c r="C288" s="129"/>
      <c r="D288" s="186"/>
      <c r="E288" s="186"/>
      <c r="F288" s="129"/>
      <c r="G288" s="129"/>
      <c r="H288" s="129"/>
      <c r="I288" s="129"/>
      <c r="J288" s="129"/>
      <c r="K288" s="129"/>
      <c r="L288" s="129"/>
      <c r="M288" s="129"/>
      <c r="N288" s="129"/>
      <c r="O288" s="129"/>
      <c r="P288" s="129"/>
      <c r="Q288" s="129"/>
      <c r="R288" s="129"/>
      <c r="S288" s="129"/>
      <c r="T288" s="129"/>
      <c r="U288" s="129"/>
      <c r="V288" s="129"/>
      <c r="W288" s="129"/>
      <c r="X288" s="129"/>
      <c r="Y288" s="129"/>
      <c r="Z288" s="129"/>
    </row>
    <row r="289" ht="15.75" customHeight="1">
      <c r="A289" s="129"/>
      <c r="B289" s="129"/>
      <c r="C289" s="193"/>
      <c r="D289" s="186"/>
      <c r="E289" s="186"/>
      <c r="F289" s="129"/>
      <c r="G289" s="199"/>
      <c r="H289" s="129"/>
      <c r="I289" s="129"/>
      <c r="J289" s="129"/>
      <c r="K289" s="129"/>
      <c r="L289" s="129"/>
      <c r="M289" s="129"/>
      <c r="N289" s="129"/>
      <c r="O289" s="129"/>
      <c r="P289" s="129"/>
      <c r="Q289" s="129"/>
      <c r="R289" s="129"/>
      <c r="S289" s="129"/>
      <c r="T289" s="129"/>
      <c r="U289" s="129"/>
      <c r="V289" s="129"/>
      <c r="W289" s="129"/>
      <c r="X289" s="129"/>
      <c r="Y289" s="129"/>
      <c r="Z289" s="129"/>
    </row>
    <row r="290" ht="15.75" customHeight="1">
      <c r="A290" s="129"/>
      <c r="B290" s="129"/>
      <c r="C290" s="193"/>
      <c r="D290" s="186"/>
      <c r="E290" s="186"/>
      <c r="F290" s="129"/>
      <c r="G290" s="199"/>
      <c r="H290" s="129"/>
      <c r="I290" s="129"/>
      <c r="J290" s="129"/>
      <c r="K290" s="129"/>
      <c r="L290" s="129"/>
      <c r="M290" s="129"/>
      <c r="N290" s="129"/>
      <c r="O290" s="129"/>
      <c r="P290" s="129"/>
      <c r="Q290" s="129"/>
      <c r="R290" s="129"/>
      <c r="S290" s="129"/>
      <c r="T290" s="129"/>
      <c r="U290" s="129"/>
      <c r="V290" s="129"/>
      <c r="W290" s="129"/>
      <c r="X290" s="129"/>
      <c r="Y290" s="129"/>
      <c r="Z290" s="129"/>
    </row>
    <row r="291" ht="15.75" customHeight="1">
      <c r="A291" s="129"/>
      <c r="B291" s="129"/>
      <c r="C291" s="193"/>
      <c r="D291" s="186"/>
      <c r="E291" s="186"/>
      <c r="F291" s="129"/>
      <c r="G291" s="199"/>
      <c r="H291" s="129"/>
      <c r="I291" s="129"/>
      <c r="J291" s="129"/>
      <c r="K291" s="129"/>
      <c r="L291" s="129"/>
      <c r="M291" s="129"/>
      <c r="N291" s="129"/>
      <c r="O291" s="129"/>
      <c r="P291" s="129"/>
      <c r="Q291" s="129"/>
      <c r="R291" s="129"/>
      <c r="S291" s="129"/>
      <c r="T291" s="129"/>
      <c r="U291" s="129"/>
      <c r="V291" s="129"/>
      <c r="W291" s="129"/>
      <c r="X291" s="129"/>
      <c r="Y291" s="129"/>
      <c r="Z291" s="129"/>
    </row>
    <row r="292" ht="15.75" customHeight="1">
      <c r="A292" s="129"/>
      <c r="B292" s="129"/>
      <c r="C292" s="193"/>
      <c r="D292" s="186"/>
      <c r="E292" s="186"/>
      <c r="F292" s="129"/>
      <c r="G292" s="199"/>
      <c r="H292" s="129"/>
      <c r="I292" s="129"/>
      <c r="J292" s="129"/>
      <c r="K292" s="129"/>
      <c r="L292" s="129"/>
      <c r="M292" s="129"/>
      <c r="N292" s="129"/>
      <c r="O292" s="129"/>
      <c r="P292" s="129"/>
      <c r="Q292" s="129"/>
      <c r="R292" s="129"/>
      <c r="S292" s="129"/>
      <c r="T292" s="129"/>
      <c r="U292" s="129"/>
      <c r="V292" s="129"/>
      <c r="W292" s="129"/>
      <c r="X292" s="129"/>
      <c r="Y292" s="129"/>
      <c r="Z292" s="129"/>
    </row>
    <row r="293" ht="15.75" customHeight="1">
      <c r="A293" s="129"/>
      <c r="B293" s="129"/>
      <c r="C293" s="193"/>
      <c r="D293" s="186"/>
      <c r="E293" s="186"/>
      <c r="F293" s="129"/>
      <c r="G293" s="199"/>
      <c r="H293" s="129"/>
      <c r="I293" s="129"/>
      <c r="J293" s="129"/>
      <c r="K293" s="129"/>
      <c r="L293" s="129"/>
      <c r="M293" s="129"/>
      <c r="N293" s="129"/>
      <c r="O293" s="129"/>
      <c r="P293" s="129"/>
      <c r="Q293" s="129"/>
      <c r="R293" s="129"/>
      <c r="S293" s="129"/>
      <c r="T293" s="129"/>
      <c r="U293" s="129"/>
      <c r="V293" s="129"/>
      <c r="W293" s="129"/>
      <c r="X293" s="129"/>
      <c r="Y293" s="129"/>
      <c r="Z293" s="129"/>
    </row>
    <row r="294" ht="15.75" customHeight="1">
      <c r="A294" s="129"/>
      <c r="B294" s="129"/>
      <c r="C294" s="193"/>
      <c r="D294" s="186"/>
      <c r="E294" s="186"/>
      <c r="F294" s="129"/>
      <c r="G294" s="199"/>
      <c r="H294" s="129"/>
      <c r="I294" s="129"/>
      <c r="J294" s="129"/>
      <c r="K294" s="129"/>
      <c r="L294" s="129"/>
      <c r="M294" s="129"/>
      <c r="N294" s="129"/>
      <c r="O294" s="129"/>
      <c r="P294" s="129"/>
      <c r="Q294" s="129"/>
      <c r="R294" s="129"/>
      <c r="S294" s="129"/>
      <c r="T294" s="129"/>
      <c r="U294" s="129"/>
      <c r="V294" s="129"/>
      <c r="W294" s="129"/>
      <c r="X294" s="129"/>
      <c r="Y294" s="129"/>
      <c r="Z294" s="129"/>
    </row>
    <row r="295" ht="15.75" customHeight="1">
      <c r="A295" s="129"/>
      <c r="B295" s="129"/>
      <c r="C295" s="193"/>
      <c r="D295" s="186"/>
      <c r="E295" s="186"/>
      <c r="F295" s="129"/>
      <c r="G295" s="199"/>
      <c r="H295" s="129"/>
      <c r="I295" s="129"/>
      <c r="J295" s="129"/>
      <c r="K295" s="129"/>
      <c r="L295" s="129"/>
      <c r="M295" s="129"/>
      <c r="N295" s="129"/>
      <c r="O295" s="129"/>
      <c r="P295" s="129"/>
      <c r="Q295" s="129"/>
      <c r="R295" s="129"/>
      <c r="S295" s="129"/>
      <c r="T295" s="129"/>
      <c r="U295" s="129"/>
      <c r="V295" s="129"/>
      <c r="W295" s="129"/>
      <c r="X295" s="129"/>
      <c r="Y295" s="129"/>
      <c r="Z295" s="129"/>
    </row>
    <row r="296" ht="15.75" customHeight="1">
      <c r="A296" s="129"/>
      <c r="B296" s="129"/>
      <c r="C296" s="129"/>
      <c r="D296" s="186"/>
      <c r="E296" s="186"/>
      <c r="F296" s="129"/>
      <c r="G296" s="129"/>
      <c r="H296" s="129"/>
      <c r="I296" s="129"/>
      <c r="J296" s="129"/>
      <c r="K296" s="129"/>
      <c r="L296" s="129"/>
      <c r="M296" s="129"/>
      <c r="N296" s="129"/>
      <c r="O296" s="129"/>
      <c r="P296" s="129"/>
      <c r="Q296" s="129"/>
      <c r="R296" s="129"/>
      <c r="S296" s="129"/>
      <c r="T296" s="129"/>
      <c r="U296" s="129"/>
      <c r="V296" s="129"/>
      <c r="W296" s="129"/>
      <c r="X296" s="129"/>
      <c r="Y296" s="129"/>
      <c r="Z296" s="129"/>
    </row>
    <row r="297" ht="15.75" customHeight="1">
      <c r="A297" s="129"/>
      <c r="B297" s="129"/>
      <c r="C297" s="193"/>
      <c r="D297" s="186"/>
      <c r="E297" s="186"/>
      <c r="F297" s="129"/>
      <c r="G297" s="199"/>
      <c r="H297" s="129"/>
      <c r="I297" s="129"/>
      <c r="J297" s="129"/>
      <c r="K297" s="129"/>
      <c r="L297" s="129"/>
      <c r="M297" s="129"/>
      <c r="N297" s="129"/>
      <c r="O297" s="129"/>
      <c r="P297" s="129"/>
      <c r="Q297" s="129"/>
      <c r="R297" s="129"/>
      <c r="S297" s="129"/>
      <c r="T297" s="129"/>
      <c r="U297" s="129"/>
      <c r="V297" s="129"/>
      <c r="W297" s="129"/>
      <c r="X297" s="129"/>
      <c r="Y297" s="129"/>
      <c r="Z297" s="129"/>
    </row>
    <row r="298" ht="15.75" customHeight="1">
      <c r="A298" s="129"/>
      <c r="B298" s="129"/>
      <c r="C298" s="193"/>
      <c r="D298" s="186"/>
      <c r="E298" s="186"/>
      <c r="F298" s="129"/>
      <c r="G298" s="199"/>
      <c r="H298" s="129"/>
      <c r="I298" s="129"/>
      <c r="J298" s="129"/>
      <c r="K298" s="129"/>
      <c r="L298" s="129"/>
      <c r="M298" s="129"/>
      <c r="N298" s="129"/>
      <c r="O298" s="129"/>
      <c r="P298" s="129"/>
      <c r="Q298" s="129"/>
      <c r="R298" s="129"/>
      <c r="S298" s="129"/>
      <c r="T298" s="129"/>
      <c r="U298" s="129"/>
      <c r="V298" s="129"/>
      <c r="W298" s="129"/>
      <c r="X298" s="129"/>
      <c r="Y298" s="129"/>
      <c r="Z298" s="129"/>
    </row>
    <row r="299" ht="15.75" customHeight="1">
      <c r="A299" s="129"/>
      <c r="B299" s="129"/>
      <c r="C299" s="193"/>
      <c r="D299" s="186"/>
      <c r="E299" s="186"/>
      <c r="F299" s="129"/>
      <c r="G299" s="168"/>
      <c r="H299" s="129"/>
      <c r="I299" s="129"/>
      <c r="J299" s="129"/>
      <c r="K299" s="129"/>
      <c r="L299" s="129"/>
      <c r="M299" s="129"/>
      <c r="N299" s="129"/>
      <c r="O299" s="129"/>
      <c r="P299" s="129"/>
      <c r="Q299" s="129"/>
      <c r="R299" s="129"/>
      <c r="S299" s="129"/>
      <c r="T299" s="129"/>
      <c r="U299" s="129"/>
      <c r="V299" s="129"/>
      <c r="W299" s="129"/>
      <c r="X299" s="129"/>
      <c r="Y299" s="129"/>
      <c r="Z299" s="129"/>
    </row>
    <row r="300" ht="15.75" customHeight="1">
      <c r="A300" s="129"/>
      <c r="B300" s="129"/>
      <c r="C300" s="193"/>
      <c r="D300" s="186"/>
      <c r="E300" s="186"/>
      <c r="F300" s="129"/>
      <c r="G300" s="199"/>
      <c r="H300" s="129"/>
      <c r="I300" s="129"/>
      <c r="J300" s="129"/>
      <c r="K300" s="129"/>
      <c r="L300" s="129"/>
      <c r="M300" s="129"/>
      <c r="N300" s="129"/>
      <c r="O300" s="129"/>
      <c r="P300" s="129"/>
      <c r="Q300" s="129"/>
      <c r="R300" s="129"/>
      <c r="S300" s="129"/>
      <c r="T300" s="129"/>
      <c r="U300" s="129"/>
      <c r="V300" s="129"/>
      <c r="W300" s="129"/>
      <c r="X300" s="129"/>
      <c r="Y300" s="129"/>
      <c r="Z300" s="129"/>
    </row>
    <row r="301" ht="15.75" customHeight="1">
      <c r="A301" s="129"/>
      <c r="B301" s="129"/>
      <c r="C301" s="193"/>
      <c r="D301" s="186"/>
      <c r="E301" s="186"/>
      <c r="F301" s="129"/>
      <c r="G301" s="214"/>
      <c r="H301" s="129"/>
      <c r="I301" s="129"/>
      <c r="J301" s="129"/>
      <c r="K301" s="129"/>
      <c r="L301" s="129"/>
      <c r="M301" s="129"/>
      <c r="N301" s="129"/>
      <c r="O301" s="129"/>
      <c r="P301" s="129"/>
      <c r="Q301" s="129"/>
      <c r="R301" s="129"/>
      <c r="S301" s="129"/>
      <c r="T301" s="129"/>
      <c r="U301" s="129"/>
      <c r="V301" s="129"/>
      <c r="W301" s="129"/>
      <c r="X301" s="129"/>
      <c r="Y301" s="129"/>
      <c r="Z301" s="129"/>
    </row>
    <row r="302" ht="15.75" customHeight="1">
      <c r="A302" s="129"/>
      <c r="B302" s="129"/>
      <c r="C302" s="193"/>
      <c r="D302" s="186"/>
      <c r="E302" s="186"/>
      <c r="F302" s="129"/>
      <c r="G302" s="199"/>
      <c r="H302" s="129"/>
      <c r="I302" s="129"/>
      <c r="J302" s="129"/>
      <c r="K302" s="129"/>
      <c r="L302" s="129"/>
      <c r="M302" s="129"/>
      <c r="N302" s="129"/>
      <c r="O302" s="129"/>
      <c r="P302" s="129"/>
      <c r="Q302" s="129"/>
      <c r="R302" s="129"/>
      <c r="S302" s="129"/>
      <c r="T302" s="129"/>
      <c r="U302" s="129"/>
      <c r="V302" s="129"/>
      <c r="W302" s="129"/>
      <c r="X302" s="129"/>
      <c r="Y302" s="129"/>
      <c r="Z302" s="129"/>
    </row>
    <row r="303" ht="15.75" customHeight="1">
      <c r="A303" s="129"/>
      <c r="B303" s="129"/>
      <c r="C303" s="193"/>
      <c r="D303" s="186"/>
      <c r="E303" s="186"/>
      <c r="F303" s="129"/>
      <c r="G303" s="199"/>
      <c r="H303" s="129"/>
      <c r="I303" s="129"/>
      <c r="J303" s="129"/>
      <c r="K303" s="129"/>
      <c r="L303" s="129"/>
      <c r="M303" s="129"/>
      <c r="N303" s="129"/>
      <c r="O303" s="129"/>
      <c r="P303" s="129"/>
      <c r="Q303" s="129"/>
      <c r="R303" s="129"/>
      <c r="S303" s="129"/>
      <c r="T303" s="129"/>
      <c r="U303" s="129"/>
      <c r="V303" s="129"/>
      <c r="W303" s="129"/>
      <c r="X303" s="129"/>
      <c r="Y303" s="129"/>
      <c r="Z303" s="129"/>
    </row>
    <row r="304" ht="15.75" customHeight="1">
      <c r="A304" s="129"/>
      <c r="B304" s="129"/>
      <c r="C304" s="193"/>
      <c r="D304" s="186"/>
      <c r="E304" s="186"/>
      <c r="F304" s="129"/>
      <c r="G304" s="199"/>
      <c r="H304" s="129"/>
      <c r="I304" s="129"/>
      <c r="J304" s="129"/>
      <c r="K304" s="129"/>
      <c r="L304" s="129"/>
      <c r="M304" s="129"/>
      <c r="N304" s="129"/>
      <c r="O304" s="129"/>
      <c r="P304" s="129"/>
      <c r="Q304" s="129"/>
      <c r="R304" s="129"/>
      <c r="S304" s="129"/>
      <c r="T304" s="129"/>
      <c r="U304" s="129"/>
      <c r="V304" s="129"/>
      <c r="W304" s="129"/>
      <c r="X304" s="129"/>
      <c r="Y304" s="129"/>
      <c r="Z304" s="129"/>
    </row>
    <row r="305" ht="15.75" customHeight="1">
      <c r="A305" s="129"/>
      <c r="B305" s="129"/>
      <c r="C305" s="193"/>
      <c r="D305" s="186"/>
      <c r="E305" s="186"/>
      <c r="F305" s="129"/>
      <c r="G305" s="199"/>
      <c r="H305" s="129"/>
      <c r="I305" s="129"/>
      <c r="J305" s="129"/>
      <c r="K305" s="129"/>
      <c r="L305" s="129"/>
      <c r="M305" s="129"/>
      <c r="N305" s="129"/>
      <c r="O305" s="129"/>
      <c r="P305" s="129"/>
      <c r="Q305" s="129"/>
      <c r="R305" s="129"/>
      <c r="S305" s="129"/>
      <c r="T305" s="129"/>
      <c r="U305" s="129"/>
      <c r="V305" s="129"/>
      <c r="W305" s="129"/>
      <c r="X305" s="129"/>
      <c r="Y305" s="129"/>
      <c r="Z305" s="129"/>
    </row>
    <row r="306" ht="15.75" customHeight="1">
      <c r="A306" s="129"/>
      <c r="B306" s="129"/>
      <c r="C306" s="129"/>
      <c r="D306" s="186"/>
      <c r="E306" s="186"/>
      <c r="F306" s="129"/>
      <c r="G306" s="129"/>
      <c r="H306" s="129"/>
      <c r="I306" s="129"/>
      <c r="J306" s="129"/>
      <c r="K306" s="129"/>
      <c r="L306" s="129"/>
      <c r="M306" s="129"/>
      <c r="N306" s="129"/>
      <c r="O306" s="129"/>
      <c r="P306" s="129"/>
      <c r="Q306" s="129"/>
      <c r="R306" s="129"/>
      <c r="S306" s="129"/>
      <c r="T306" s="129"/>
      <c r="U306" s="129"/>
      <c r="V306" s="129"/>
      <c r="W306" s="129"/>
      <c r="X306" s="129"/>
      <c r="Y306" s="129"/>
      <c r="Z306" s="129"/>
    </row>
    <row r="307" ht="15.75" customHeight="1">
      <c r="A307" s="129"/>
      <c r="B307" s="129"/>
      <c r="C307" s="193"/>
      <c r="D307" s="186"/>
      <c r="E307" s="186"/>
      <c r="F307" s="129"/>
      <c r="G307" s="199"/>
      <c r="H307" s="129"/>
      <c r="I307" s="129"/>
      <c r="J307" s="129"/>
      <c r="K307" s="129"/>
      <c r="L307" s="129"/>
      <c r="M307" s="129"/>
      <c r="N307" s="129"/>
      <c r="O307" s="129"/>
      <c r="P307" s="129"/>
      <c r="Q307" s="129"/>
      <c r="R307" s="129"/>
      <c r="S307" s="129"/>
      <c r="T307" s="129"/>
      <c r="U307" s="129"/>
      <c r="V307" s="129"/>
      <c r="W307" s="129"/>
      <c r="X307" s="129"/>
      <c r="Y307" s="129"/>
      <c r="Z307" s="129"/>
    </row>
    <row r="308" ht="15.75" customHeight="1">
      <c r="A308" s="129"/>
      <c r="B308" s="129"/>
      <c r="C308" s="193"/>
      <c r="D308" s="186"/>
      <c r="E308" s="186"/>
      <c r="F308" s="129"/>
      <c r="G308" s="214"/>
      <c r="H308" s="129"/>
      <c r="I308" s="129"/>
      <c r="J308" s="129"/>
      <c r="K308" s="129"/>
      <c r="L308" s="129"/>
      <c r="M308" s="129"/>
      <c r="N308" s="129"/>
      <c r="O308" s="129"/>
      <c r="P308" s="129"/>
      <c r="Q308" s="129"/>
      <c r="R308" s="129"/>
      <c r="S308" s="129"/>
      <c r="T308" s="129"/>
      <c r="U308" s="129"/>
      <c r="V308" s="129"/>
      <c r="W308" s="129"/>
      <c r="X308" s="129"/>
      <c r="Y308" s="129"/>
      <c r="Z308" s="129"/>
    </row>
    <row r="309" ht="15.75" customHeight="1">
      <c r="A309" s="129"/>
      <c r="B309" s="129"/>
      <c r="C309" s="193"/>
      <c r="D309" s="186"/>
      <c r="E309" s="186"/>
      <c r="F309" s="129"/>
      <c r="G309" s="199"/>
      <c r="H309" s="129"/>
      <c r="I309" s="129"/>
      <c r="J309" s="129"/>
      <c r="K309" s="129"/>
      <c r="L309" s="129"/>
      <c r="M309" s="129"/>
      <c r="N309" s="129"/>
      <c r="O309" s="129"/>
      <c r="P309" s="129"/>
      <c r="Q309" s="129"/>
      <c r="R309" s="129"/>
      <c r="S309" s="129"/>
      <c r="T309" s="129"/>
      <c r="U309" s="129"/>
      <c r="V309" s="129"/>
      <c r="W309" s="129"/>
      <c r="X309" s="129"/>
      <c r="Y309" s="129"/>
      <c r="Z309" s="129"/>
    </row>
    <row r="310" ht="15.75" customHeight="1">
      <c r="A310" s="129"/>
      <c r="B310" s="129"/>
      <c r="C310" s="193"/>
      <c r="D310" s="186"/>
      <c r="E310" s="186"/>
      <c r="F310" s="129"/>
      <c r="G310" s="199"/>
      <c r="H310" s="129"/>
      <c r="I310" s="129"/>
      <c r="J310" s="129"/>
      <c r="K310" s="129"/>
      <c r="L310" s="129"/>
      <c r="M310" s="129"/>
      <c r="N310" s="129"/>
      <c r="O310" s="129"/>
      <c r="P310" s="129"/>
      <c r="Q310" s="129"/>
      <c r="R310" s="129"/>
      <c r="S310" s="129"/>
      <c r="T310" s="129"/>
      <c r="U310" s="129"/>
      <c r="V310" s="129"/>
      <c r="W310" s="129"/>
      <c r="X310" s="129"/>
      <c r="Y310" s="129"/>
      <c r="Z310" s="129"/>
    </row>
    <row r="311" ht="15.75" customHeight="1">
      <c r="A311" s="129"/>
      <c r="B311" s="129"/>
      <c r="C311" s="193"/>
      <c r="D311" s="186"/>
      <c r="E311" s="186"/>
      <c r="F311" s="129"/>
      <c r="G311" s="199"/>
      <c r="H311" s="129"/>
      <c r="I311" s="129"/>
      <c r="J311" s="129"/>
      <c r="K311" s="129"/>
      <c r="L311" s="129"/>
      <c r="M311" s="129"/>
      <c r="N311" s="129"/>
      <c r="O311" s="129"/>
      <c r="P311" s="129"/>
      <c r="Q311" s="129"/>
      <c r="R311" s="129"/>
      <c r="S311" s="129"/>
      <c r="T311" s="129"/>
      <c r="U311" s="129"/>
      <c r="V311" s="129"/>
      <c r="W311" s="129"/>
      <c r="X311" s="129"/>
      <c r="Y311" s="129"/>
      <c r="Z311" s="129"/>
    </row>
    <row r="312" ht="15.75" customHeight="1">
      <c r="A312" s="129"/>
      <c r="B312" s="129"/>
      <c r="C312" s="193"/>
      <c r="D312" s="186"/>
      <c r="E312" s="186"/>
      <c r="F312" s="129"/>
      <c r="G312" s="199"/>
      <c r="H312" s="129"/>
      <c r="I312" s="129"/>
      <c r="J312" s="129"/>
      <c r="K312" s="129"/>
      <c r="L312" s="129"/>
      <c r="M312" s="129"/>
      <c r="N312" s="129"/>
      <c r="O312" s="129"/>
      <c r="P312" s="129"/>
      <c r="Q312" s="129"/>
      <c r="R312" s="129"/>
      <c r="S312" s="129"/>
      <c r="T312" s="129"/>
      <c r="U312" s="129"/>
      <c r="V312" s="129"/>
      <c r="W312" s="129"/>
      <c r="X312" s="129"/>
      <c r="Y312" s="129"/>
      <c r="Z312" s="129"/>
    </row>
    <row r="313" ht="15.75" customHeight="1">
      <c r="A313" s="129"/>
      <c r="B313" s="129"/>
      <c r="C313" s="193"/>
      <c r="D313" s="186"/>
      <c r="E313" s="186"/>
      <c r="F313" s="129"/>
      <c r="G313" s="199"/>
      <c r="H313" s="129"/>
      <c r="I313" s="129"/>
      <c r="J313" s="129"/>
      <c r="K313" s="129"/>
      <c r="L313" s="129"/>
      <c r="M313" s="129"/>
      <c r="N313" s="129"/>
      <c r="O313" s="129"/>
      <c r="P313" s="129"/>
      <c r="Q313" s="129"/>
      <c r="R313" s="129"/>
      <c r="S313" s="129"/>
      <c r="T313" s="129"/>
      <c r="U313" s="129"/>
      <c r="V313" s="129"/>
      <c r="W313" s="129"/>
      <c r="X313" s="129"/>
      <c r="Y313" s="129"/>
      <c r="Z313" s="129"/>
    </row>
    <row r="314" ht="15.75" customHeight="1">
      <c r="A314" s="129"/>
      <c r="B314" s="129"/>
      <c r="C314" s="193"/>
      <c r="D314" s="186"/>
      <c r="E314" s="186"/>
      <c r="F314" s="129"/>
      <c r="G314" s="168"/>
      <c r="H314" s="129"/>
      <c r="I314" s="129"/>
      <c r="J314" s="129"/>
      <c r="K314" s="129"/>
      <c r="L314" s="129"/>
      <c r="M314" s="129"/>
      <c r="N314" s="129"/>
      <c r="O314" s="129"/>
      <c r="P314" s="129"/>
      <c r="Q314" s="129"/>
      <c r="R314" s="129"/>
      <c r="S314" s="129"/>
      <c r="T314" s="129"/>
      <c r="U314" s="129"/>
      <c r="V314" s="129"/>
      <c r="W314" s="129"/>
      <c r="X314" s="129"/>
      <c r="Y314" s="129"/>
      <c r="Z314" s="129"/>
    </row>
    <row r="315" ht="15.75" customHeight="1">
      <c r="A315" s="129"/>
      <c r="B315" s="129"/>
      <c r="C315" s="129"/>
      <c r="D315" s="186"/>
      <c r="E315" s="186"/>
      <c r="F315" s="129"/>
      <c r="G315" s="129"/>
      <c r="H315" s="129"/>
      <c r="I315" s="129"/>
      <c r="J315" s="129"/>
      <c r="K315" s="129"/>
      <c r="L315" s="129"/>
      <c r="M315" s="129"/>
      <c r="N315" s="129"/>
      <c r="O315" s="129"/>
      <c r="P315" s="129"/>
      <c r="Q315" s="129"/>
      <c r="R315" s="129"/>
      <c r="S315" s="129"/>
      <c r="T315" s="129"/>
      <c r="U315" s="129"/>
      <c r="V315" s="129"/>
      <c r="W315" s="129"/>
      <c r="X315" s="129"/>
      <c r="Y315" s="129"/>
      <c r="Z315" s="129"/>
    </row>
    <row r="316" ht="15.75" customHeight="1">
      <c r="A316" s="129"/>
      <c r="B316" s="129"/>
      <c r="C316" s="193"/>
      <c r="D316" s="186"/>
      <c r="E316" s="186"/>
      <c r="F316" s="129"/>
      <c r="G316" s="199"/>
      <c r="H316" s="129"/>
      <c r="I316" s="129"/>
      <c r="J316" s="129"/>
      <c r="K316" s="129"/>
      <c r="L316" s="129"/>
      <c r="M316" s="129"/>
      <c r="N316" s="129"/>
      <c r="O316" s="129"/>
      <c r="P316" s="129"/>
      <c r="Q316" s="129"/>
      <c r="R316" s="129"/>
      <c r="S316" s="129"/>
      <c r="T316" s="129"/>
      <c r="U316" s="129"/>
      <c r="V316" s="129"/>
      <c r="W316" s="129"/>
      <c r="X316" s="129"/>
      <c r="Y316" s="129"/>
      <c r="Z316" s="129"/>
    </row>
    <row r="317" ht="15.75" customHeight="1">
      <c r="A317" s="129"/>
      <c r="B317" s="129"/>
      <c r="C317" s="193"/>
      <c r="D317" s="186"/>
      <c r="E317" s="186"/>
      <c r="F317" s="129"/>
      <c r="G317" s="199"/>
      <c r="H317" s="129"/>
      <c r="I317" s="129"/>
      <c r="J317" s="129"/>
      <c r="K317" s="129"/>
      <c r="L317" s="129"/>
      <c r="M317" s="129"/>
      <c r="N317" s="129"/>
      <c r="O317" s="129"/>
      <c r="P317" s="129"/>
      <c r="Q317" s="129"/>
      <c r="R317" s="129"/>
      <c r="S317" s="129"/>
      <c r="T317" s="129"/>
      <c r="U317" s="129"/>
      <c r="V317" s="129"/>
      <c r="W317" s="129"/>
      <c r="X317" s="129"/>
      <c r="Y317" s="129"/>
      <c r="Z317" s="129"/>
    </row>
    <row r="318" ht="15.75" customHeight="1">
      <c r="A318" s="129"/>
      <c r="B318" s="129"/>
      <c r="C318" s="193"/>
      <c r="D318" s="186"/>
      <c r="E318" s="186"/>
      <c r="F318" s="129"/>
      <c r="G318" s="168"/>
      <c r="H318" s="129"/>
      <c r="I318" s="129"/>
      <c r="J318" s="129"/>
      <c r="K318" s="129"/>
      <c r="L318" s="129"/>
      <c r="M318" s="129"/>
      <c r="N318" s="129"/>
      <c r="O318" s="129"/>
      <c r="P318" s="129"/>
      <c r="Q318" s="129"/>
      <c r="R318" s="129"/>
      <c r="S318" s="129"/>
      <c r="T318" s="129"/>
      <c r="U318" s="129"/>
      <c r="V318" s="129"/>
      <c r="W318" s="129"/>
      <c r="X318" s="129"/>
      <c r="Y318" s="129"/>
      <c r="Z318" s="129"/>
    </row>
    <row r="319" ht="15.75" customHeight="1">
      <c r="A319" s="129"/>
      <c r="B319" s="129"/>
      <c r="C319" s="193"/>
      <c r="D319" s="186"/>
      <c r="E319" s="186"/>
      <c r="F319" s="129"/>
      <c r="G319" s="199"/>
      <c r="H319" s="129"/>
      <c r="I319" s="129"/>
      <c r="J319" s="129"/>
      <c r="K319" s="129"/>
      <c r="L319" s="129"/>
      <c r="M319" s="129"/>
      <c r="N319" s="129"/>
      <c r="O319" s="129"/>
      <c r="P319" s="129"/>
      <c r="Q319" s="129"/>
      <c r="R319" s="129"/>
      <c r="S319" s="129"/>
      <c r="T319" s="129"/>
      <c r="U319" s="129"/>
      <c r="V319" s="129"/>
      <c r="W319" s="129"/>
      <c r="X319" s="129"/>
      <c r="Y319" s="129"/>
      <c r="Z319" s="129"/>
    </row>
    <row r="320" ht="15.75" customHeight="1">
      <c r="A320" s="129"/>
      <c r="B320" s="129"/>
      <c r="C320" s="193"/>
      <c r="D320" s="186"/>
      <c r="E320" s="186"/>
      <c r="F320" s="129"/>
      <c r="G320" s="129"/>
      <c r="H320" s="129"/>
      <c r="I320" s="129"/>
      <c r="J320" s="129"/>
      <c r="K320" s="129"/>
      <c r="L320" s="129"/>
      <c r="M320" s="129"/>
      <c r="N320" s="129"/>
      <c r="O320" s="129"/>
      <c r="P320" s="129"/>
      <c r="Q320" s="129"/>
      <c r="R320" s="129"/>
      <c r="S320" s="129"/>
      <c r="T320" s="129"/>
      <c r="U320" s="129"/>
      <c r="V320" s="129"/>
      <c r="W320" s="129"/>
      <c r="X320" s="129"/>
      <c r="Y320" s="129"/>
      <c r="Z320" s="129"/>
    </row>
    <row r="321" ht="15.75" customHeight="1">
      <c r="A321" s="129"/>
      <c r="B321" s="129"/>
      <c r="C321" s="193"/>
      <c r="D321" s="186"/>
      <c r="E321" s="186"/>
      <c r="F321" s="129"/>
      <c r="G321" s="158"/>
      <c r="H321" s="129"/>
      <c r="I321" s="129"/>
      <c r="J321" s="129"/>
      <c r="K321" s="129"/>
      <c r="L321" s="129"/>
      <c r="M321" s="129"/>
      <c r="N321" s="129"/>
      <c r="O321" s="129"/>
      <c r="P321" s="129"/>
      <c r="Q321" s="129"/>
      <c r="R321" s="129"/>
      <c r="S321" s="129"/>
      <c r="T321" s="129"/>
      <c r="U321" s="129"/>
      <c r="V321" s="129"/>
      <c r="W321" s="129"/>
      <c r="X321" s="129"/>
      <c r="Y321" s="129"/>
      <c r="Z321" s="129"/>
    </row>
    <row r="322" ht="15.75" customHeight="1">
      <c r="A322" s="129"/>
      <c r="B322" s="129"/>
      <c r="C322" s="193"/>
      <c r="D322" s="186"/>
      <c r="E322" s="186"/>
      <c r="F322" s="129"/>
      <c r="G322" s="199"/>
      <c r="H322" s="129"/>
      <c r="I322" s="129"/>
      <c r="J322" s="129"/>
      <c r="K322" s="129"/>
      <c r="L322" s="129"/>
      <c r="M322" s="129"/>
      <c r="N322" s="129"/>
      <c r="O322" s="129"/>
      <c r="P322" s="129"/>
      <c r="Q322" s="129"/>
      <c r="R322" s="129"/>
      <c r="S322" s="129"/>
      <c r="T322" s="129"/>
      <c r="U322" s="129"/>
      <c r="V322" s="129"/>
      <c r="W322" s="129"/>
      <c r="X322" s="129"/>
      <c r="Y322" s="129"/>
      <c r="Z322" s="129"/>
    </row>
    <row r="323" ht="15.75" customHeight="1">
      <c r="A323" s="129"/>
      <c r="B323" s="129"/>
      <c r="C323" s="193"/>
      <c r="D323" s="186"/>
      <c r="E323" s="186"/>
      <c r="F323" s="129"/>
      <c r="G323" s="199"/>
      <c r="H323" s="129"/>
      <c r="I323" s="129"/>
      <c r="J323" s="129"/>
      <c r="K323" s="129"/>
      <c r="L323" s="129"/>
      <c r="M323" s="129"/>
      <c r="N323" s="129"/>
      <c r="O323" s="129"/>
      <c r="P323" s="129"/>
      <c r="Q323" s="129"/>
      <c r="R323" s="129"/>
      <c r="S323" s="129"/>
      <c r="T323" s="129"/>
      <c r="U323" s="129"/>
      <c r="V323" s="129"/>
      <c r="W323" s="129"/>
      <c r="X323" s="129"/>
      <c r="Y323" s="129"/>
      <c r="Z323" s="129"/>
    </row>
    <row r="324" ht="15.75" customHeight="1">
      <c r="A324" s="129"/>
      <c r="B324" s="129"/>
      <c r="C324" s="129"/>
      <c r="D324" s="129"/>
      <c r="E324" s="129"/>
      <c r="F324" s="129"/>
      <c r="G324" s="12"/>
      <c r="H324" s="129"/>
      <c r="I324" s="129"/>
      <c r="J324" s="129"/>
      <c r="K324" s="129"/>
      <c r="L324" s="129"/>
      <c r="M324" s="129"/>
      <c r="N324" s="129"/>
      <c r="O324" s="129"/>
      <c r="P324" s="129"/>
      <c r="Q324" s="129"/>
      <c r="R324" s="129"/>
      <c r="S324" s="129"/>
      <c r="T324" s="129"/>
      <c r="U324" s="129"/>
      <c r="V324" s="129"/>
      <c r="W324" s="129"/>
      <c r="X324" s="129"/>
      <c r="Y324" s="129"/>
      <c r="Z324" s="129"/>
    </row>
    <row r="325" ht="15.75" customHeight="1">
      <c r="A325" s="129"/>
      <c r="B325" s="129"/>
      <c r="C325" s="129"/>
      <c r="D325" s="186"/>
      <c r="E325" s="186"/>
      <c r="F325" s="129"/>
      <c r="G325" s="165"/>
      <c r="H325" s="129"/>
      <c r="I325" s="129"/>
      <c r="J325" s="129"/>
      <c r="K325" s="129"/>
      <c r="L325" s="129"/>
      <c r="M325" s="129"/>
      <c r="N325" s="129"/>
      <c r="O325" s="129"/>
      <c r="P325" s="129"/>
      <c r="Q325" s="129"/>
      <c r="R325" s="129"/>
      <c r="S325" s="129"/>
      <c r="T325" s="129"/>
      <c r="U325" s="129"/>
      <c r="V325" s="129"/>
      <c r="W325" s="129"/>
      <c r="X325" s="129"/>
      <c r="Y325" s="129"/>
      <c r="Z325" s="129"/>
    </row>
    <row r="326" ht="15.75" customHeight="1">
      <c r="A326" s="129"/>
      <c r="B326" s="129"/>
      <c r="C326" s="193"/>
      <c r="D326" s="186"/>
      <c r="E326" s="186"/>
      <c r="F326" s="129"/>
      <c r="G326" s="165"/>
      <c r="H326" s="129"/>
      <c r="I326" s="129"/>
      <c r="J326" s="129"/>
      <c r="K326" s="129"/>
      <c r="L326" s="129"/>
      <c r="M326" s="129"/>
      <c r="N326" s="129"/>
      <c r="O326" s="129"/>
      <c r="P326" s="129"/>
      <c r="Q326" s="129"/>
      <c r="R326" s="129"/>
      <c r="S326" s="129"/>
      <c r="T326" s="129"/>
      <c r="U326" s="129"/>
      <c r="V326" s="129"/>
      <c r="W326" s="129"/>
      <c r="X326" s="129"/>
      <c r="Y326" s="129"/>
      <c r="Z326" s="129"/>
    </row>
    <row r="327" ht="15.75" customHeight="1">
      <c r="A327" s="129"/>
      <c r="B327" s="129"/>
      <c r="C327" s="193"/>
      <c r="D327" s="186"/>
      <c r="E327" s="186"/>
      <c r="F327" s="129"/>
      <c r="G327" s="165"/>
      <c r="H327" s="129"/>
      <c r="I327" s="129"/>
      <c r="J327" s="129"/>
      <c r="K327" s="129"/>
      <c r="L327" s="129"/>
      <c r="M327" s="129"/>
      <c r="N327" s="129"/>
      <c r="O327" s="129"/>
      <c r="P327" s="129"/>
      <c r="Q327" s="129"/>
      <c r="R327" s="129"/>
      <c r="S327" s="129"/>
      <c r="T327" s="129"/>
      <c r="U327" s="129"/>
      <c r="V327" s="129"/>
      <c r="W327" s="129"/>
      <c r="X327" s="129"/>
      <c r="Y327" s="129"/>
      <c r="Z327" s="129"/>
    </row>
    <row r="328" ht="15.75" customHeight="1">
      <c r="A328" s="129"/>
      <c r="B328" s="129"/>
      <c r="C328" s="193"/>
      <c r="D328" s="186"/>
      <c r="E328" s="186"/>
      <c r="F328" s="129"/>
      <c r="G328" s="165"/>
      <c r="H328" s="129"/>
      <c r="I328" s="129"/>
      <c r="J328" s="129"/>
      <c r="K328" s="129"/>
      <c r="L328" s="129"/>
      <c r="M328" s="129"/>
      <c r="N328" s="129"/>
      <c r="O328" s="129"/>
      <c r="P328" s="129"/>
      <c r="Q328" s="129"/>
      <c r="R328" s="129"/>
      <c r="S328" s="129"/>
      <c r="T328" s="129"/>
      <c r="U328" s="129"/>
      <c r="V328" s="129"/>
      <c r="W328" s="129"/>
      <c r="X328" s="129"/>
      <c r="Y328" s="129"/>
      <c r="Z328" s="129"/>
    </row>
    <row r="329" ht="15.75" customHeight="1">
      <c r="A329" s="129"/>
      <c r="B329" s="129"/>
      <c r="C329" s="129"/>
      <c r="D329" s="186"/>
      <c r="E329" s="186"/>
      <c r="F329" s="129"/>
      <c r="G329" s="165"/>
      <c r="H329" s="129"/>
      <c r="I329" s="129"/>
      <c r="J329" s="129"/>
      <c r="K329" s="129"/>
      <c r="L329" s="129"/>
      <c r="M329" s="129"/>
      <c r="N329" s="129"/>
      <c r="O329" s="129"/>
      <c r="P329" s="129"/>
      <c r="Q329" s="129"/>
      <c r="R329" s="129"/>
      <c r="S329" s="129"/>
      <c r="T329" s="129"/>
      <c r="U329" s="129"/>
      <c r="V329" s="129"/>
      <c r="W329" s="129"/>
      <c r="X329" s="129"/>
      <c r="Y329" s="129"/>
      <c r="Z329" s="129"/>
    </row>
    <row r="330" ht="15.75" customHeight="1">
      <c r="A330" s="129"/>
      <c r="B330" s="129"/>
      <c r="C330" s="193"/>
      <c r="D330" s="186"/>
      <c r="E330" s="186"/>
      <c r="F330" s="129"/>
      <c r="G330" s="165"/>
      <c r="H330" s="129"/>
      <c r="I330" s="129"/>
      <c r="J330" s="129"/>
      <c r="K330" s="129"/>
      <c r="L330" s="129"/>
      <c r="M330" s="129"/>
      <c r="N330" s="129"/>
      <c r="O330" s="129"/>
      <c r="P330" s="129"/>
      <c r="Q330" s="129"/>
      <c r="R330" s="129"/>
      <c r="S330" s="129"/>
      <c r="T330" s="129"/>
      <c r="U330" s="129"/>
      <c r="V330" s="129"/>
      <c r="W330" s="129"/>
      <c r="X330" s="129"/>
      <c r="Y330" s="129"/>
      <c r="Z330" s="129"/>
    </row>
    <row r="331" ht="15.75" customHeight="1">
      <c r="A331" s="129"/>
      <c r="B331" s="129"/>
      <c r="C331" s="129"/>
      <c r="D331" s="186"/>
      <c r="E331" s="186"/>
      <c r="F331" s="129"/>
      <c r="G331" s="165"/>
      <c r="H331" s="129"/>
      <c r="I331" s="129"/>
      <c r="J331" s="129"/>
      <c r="K331" s="129"/>
      <c r="L331" s="129"/>
      <c r="M331" s="129"/>
      <c r="N331" s="129"/>
      <c r="O331" s="129"/>
      <c r="P331" s="129"/>
      <c r="Q331" s="129"/>
      <c r="R331" s="129"/>
      <c r="S331" s="129"/>
      <c r="T331" s="129"/>
      <c r="U331" s="129"/>
      <c r="V331" s="129"/>
      <c r="W331" s="129"/>
      <c r="X331" s="129"/>
      <c r="Y331" s="129"/>
      <c r="Z331" s="129"/>
    </row>
    <row r="332" ht="15.75" customHeight="1">
      <c r="A332" s="129"/>
      <c r="B332" s="129"/>
      <c r="C332" s="129"/>
      <c r="D332" s="186"/>
      <c r="E332" s="186"/>
      <c r="F332" s="129"/>
      <c r="G332" s="165"/>
      <c r="H332" s="129"/>
      <c r="I332" s="129"/>
      <c r="J332" s="129"/>
      <c r="K332" s="129"/>
      <c r="L332" s="129"/>
      <c r="M332" s="129"/>
      <c r="N332" s="129"/>
      <c r="O332" s="129"/>
      <c r="P332" s="129"/>
      <c r="Q332" s="129"/>
      <c r="R332" s="129"/>
      <c r="S332" s="129"/>
      <c r="T332" s="129"/>
      <c r="U332" s="129"/>
      <c r="V332" s="129"/>
      <c r="W332" s="129"/>
      <c r="X332" s="129"/>
      <c r="Y332" s="129"/>
      <c r="Z332" s="129"/>
    </row>
    <row r="333" ht="15.75" customHeight="1">
      <c r="A333" s="129"/>
      <c r="B333" s="129"/>
      <c r="C333" s="129"/>
      <c r="D333" s="186"/>
      <c r="E333" s="186"/>
      <c r="F333" s="129"/>
      <c r="G333" s="165"/>
      <c r="H333" s="129"/>
      <c r="I333" s="129"/>
      <c r="J333" s="129"/>
      <c r="K333" s="129"/>
      <c r="L333" s="129"/>
      <c r="M333" s="129"/>
      <c r="N333" s="129"/>
      <c r="O333" s="129"/>
      <c r="P333" s="129"/>
      <c r="Q333" s="129"/>
      <c r="R333" s="129"/>
      <c r="S333" s="129"/>
      <c r="T333" s="129"/>
      <c r="U333" s="129"/>
      <c r="V333" s="129"/>
      <c r="W333" s="129"/>
      <c r="X333" s="129"/>
      <c r="Y333" s="129"/>
      <c r="Z333" s="129"/>
    </row>
    <row r="334" ht="15.75" customHeight="1">
      <c r="A334" s="129"/>
      <c r="B334" s="129"/>
      <c r="C334" s="129"/>
      <c r="D334" s="186"/>
      <c r="E334" s="186"/>
      <c r="F334" s="129"/>
      <c r="G334" s="165"/>
      <c r="H334" s="129"/>
      <c r="I334" s="129"/>
      <c r="J334" s="129"/>
      <c r="K334" s="129"/>
      <c r="L334" s="129"/>
      <c r="M334" s="129"/>
      <c r="N334" s="129"/>
      <c r="O334" s="129"/>
      <c r="P334" s="129"/>
      <c r="Q334" s="129"/>
      <c r="R334" s="129"/>
      <c r="S334" s="129"/>
      <c r="T334" s="129"/>
      <c r="U334" s="129"/>
      <c r="V334" s="129"/>
      <c r="W334" s="129"/>
      <c r="X334" s="129"/>
      <c r="Y334" s="129"/>
      <c r="Z334" s="129"/>
    </row>
    <row r="335" ht="15.75" customHeight="1">
      <c r="A335" s="129"/>
      <c r="B335" s="129"/>
      <c r="C335" s="129"/>
      <c r="D335" s="186"/>
      <c r="E335" s="186"/>
      <c r="F335" s="129"/>
      <c r="G335" s="199"/>
      <c r="H335" s="129"/>
      <c r="I335" s="129"/>
      <c r="J335" s="129"/>
      <c r="K335" s="129"/>
      <c r="L335" s="129"/>
      <c r="M335" s="129"/>
      <c r="N335" s="129"/>
      <c r="O335" s="129"/>
      <c r="P335" s="129"/>
      <c r="Q335" s="129"/>
      <c r="R335" s="129"/>
      <c r="S335" s="129"/>
      <c r="T335" s="129"/>
      <c r="U335" s="129"/>
      <c r="V335" s="129"/>
      <c r="W335" s="129"/>
      <c r="X335" s="129"/>
      <c r="Y335" s="129"/>
      <c r="Z335" s="129"/>
    </row>
    <row r="336" ht="15.75" customHeight="1">
      <c r="A336" s="129"/>
      <c r="B336" s="129"/>
      <c r="C336" s="129"/>
      <c r="D336" s="186"/>
      <c r="E336" s="186"/>
      <c r="F336" s="129"/>
      <c r="G336" s="199"/>
      <c r="H336" s="129"/>
      <c r="I336" s="129"/>
      <c r="J336" s="129"/>
      <c r="K336" s="129"/>
      <c r="L336" s="129"/>
      <c r="M336" s="129"/>
      <c r="N336" s="129"/>
      <c r="O336" s="129"/>
      <c r="P336" s="129"/>
      <c r="Q336" s="129"/>
      <c r="R336" s="129"/>
      <c r="S336" s="129"/>
      <c r="T336" s="129"/>
      <c r="U336" s="129"/>
      <c r="V336" s="129"/>
      <c r="W336" s="129"/>
      <c r="X336" s="129"/>
      <c r="Y336" s="129"/>
      <c r="Z336" s="129"/>
    </row>
    <row r="337" ht="15.75" customHeight="1">
      <c r="A337" s="129"/>
      <c r="B337" s="129"/>
      <c r="C337" s="129"/>
      <c r="D337" s="186"/>
      <c r="E337" s="186"/>
      <c r="F337" s="129"/>
      <c r="G337" s="199"/>
      <c r="H337" s="129"/>
      <c r="I337" s="129"/>
      <c r="J337" s="129"/>
      <c r="K337" s="129"/>
      <c r="L337" s="129"/>
      <c r="M337" s="129"/>
      <c r="N337" s="129"/>
      <c r="O337" s="129"/>
      <c r="P337" s="129"/>
      <c r="Q337" s="129"/>
      <c r="R337" s="129"/>
      <c r="S337" s="129"/>
      <c r="T337" s="129"/>
      <c r="U337" s="129"/>
      <c r="V337" s="129"/>
      <c r="W337" s="129"/>
      <c r="X337" s="129"/>
      <c r="Y337" s="129"/>
      <c r="Z337" s="129"/>
    </row>
    <row r="338" ht="15.75" customHeight="1">
      <c r="A338" s="129"/>
      <c r="B338" s="129"/>
      <c r="C338" s="129"/>
      <c r="D338" s="186"/>
      <c r="E338" s="186"/>
      <c r="F338" s="129"/>
      <c r="G338" s="199"/>
      <c r="H338" s="129"/>
      <c r="I338" s="129"/>
      <c r="J338" s="129"/>
      <c r="K338" s="129"/>
      <c r="L338" s="129"/>
      <c r="M338" s="129"/>
      <c r="N338" s="129"/>
      <c r="O338" s="129"/>
      <c r="P338" s="129"/>
      <c r="Q338" s="129"/>
      <c r="R338" s="129"/>
      <c r="S338" s="129"/>
      <c r="T338" s="129"/>
      <c r="U338" s="129"/>
      <c r="V338" s="129"/>
      <c r="W338" s="129"/>
      <c r="X338" s="129"/>
      <c r="Y338" s="129"/>
      <c r="Z338" s="129"/>
    </row>
    <row r="339" ht="15.75" customHeight="1">
      <c r="A339" s="129"/>
      <c r="B339" s="129"/>
      <c r="C339" s="129"/>
      <c r="D339" s="186"/>
      <c r="E339" s="186"/>
      <c r="F339" s="129"/>
      <c r="G339" s="199"/>
      <c r="H339" s="129"/>
      <c r="I339" s="129"/>
      <c r="J339" s="129"/>
      <c r="K339" s="129"/>
      <c r="L339" s="129"/>
      <c r="M339" s="129"/>
      <c r="N339" s="129"/>
      <c r="O339" s="129"/>
      <c r="P339" s="129"/>
      <c r="Q339" s="129"/>
      <c r="R339" s="129"/>
      <c r="S339" s="129"/>
      <c r="T339" s="129"/>
      <c r="U339" s="129"/>
      <c r="V339" s="129"/>
      <c r="W339" s="129"/>
      <c r="X339" s="129"/>
      <c r="Y339" s="129"/>
      <c r="Z339" s="129"/>
    </row>
    <row r="340" ht="15.75" customHeight="1">
      <c r="A340" s="129"/>
      <c r="B340" s="129"/>
      <c r="C340" s="193"/>
      <c r="D340" s="186"/>
      <c r="E340" s="186"/>
      <c r="F340" s="129"/>
      <c r="G340" s="199"/>
      <c r="H340" s="129"/>
      <c r="I340" s="129"/>
      <c r="J340" s="129"/>
      <c r="K340" s="129"/>
      <c r="L340" s="129"/>
      <c r="M340" s="129"/>
      <c r="N340" s="129"/>
      <c r="O340" s="129"/>
      <c r="P340" s="129"/>
      <c r="Q340" s="129"/>
      <c r="R340" s="129"/>
      <c r="S340" s="129"/>
      <c r="T340" s="129"/>
      <c r="U340" s="129"/>
      <c r="V340" s="129"/>
      <c r="W340" s="129"/>
      <c r="X340" s="129"/>
      <c r="Y340" s="129"/>
      <c r="Z340" s="129"/>
    </row>
    <row r="341" ht="15.75" customHeight="1">
      <c r="A341" s="129"/>
      <c r="B341" s="129"/>
      <c r="C341" s="193"/>
      <c r="D341" s="186"/>
      <c r="E341" s="186"/>
      <c r="F341" s="129"/>
      <c r="G341" s="199"/>
      <c r="H341" s="129"/>
      <c r="I341" s="129"/>
      <c r="J341" s="129"/>
      <c r="K341" s="129"/>
      <c r="L341" s="129"/>
      <c r="M341" s="129"/>
      <c r="N341" s="129"/>
      <c r="O341" s="129"/>
      <c r="P341" s="129"/>
      <c r="Q341" s="129"/>
      <c r="R341" s="129"/>
      <c r="S341" s="129"/>
      <c r="T341" s="129"/>
      <c r="U341" s="129"/>
      <c r="V341" s="129"/>
      <c r="W341" s="129"/>
      <c r="X341" s="129"/>
      <c r="Y341" s="129"/>
      <c r="Z341" s="129"/>
    </row>
    <row r="342" ht="15.75" customHeight="1">
      <c r="A342" s="129"/>
      <c r="B342" s="129"/>
      <c r="C342" s="193"/>
      <c r="D342" s="186"/>
      <c r="E342" s="186"/>
      <c r="F342" s="129"/>
      <c r="G342" s="199"/>
      <c r="H342" s="129"/>
      <c r="I342" s="129"/>
      <c r="J342" s="129"/>
      <c r="K342" s="129"/>
      <c r="L342" s="129"/>
      <c r="M342" s="129"/>
      <c r="N342" s="129"/>
      <c r="O342" s="129"/>
      <c r="P342" s="129"/>
      <c r="Q342" s="129"/>
      <c r="R342" s="129"/>
      <c r="S342" s="129"/>
      <c r="T342" s="129"/>
      <c r="U342" s="129"/>
      <c r="V342" s="129"/>
      <c r="W342" s="129"/>
      <c r="X342" s="129"/>
      <c r="Y342" s="129"/>
      <c r="Z342" s="129"/>
    </row>
    <row r="343" ht="15.75" customHeight="1">
      <c r="A343" s="129"/>
      <c r="B343" s="129"/>
      <c r="C343" s="129"/>
      <c r="D343" s="186"/>
      <c r="E343" s="186"/>
      <c r="F343" s="129"/>
      <c r="G343" s="199"/>
      <c r="H343" s="129"/>
      <c r="I343" s="129"/>
      <c r="J343" s="129"/>
      <c r="K343" s="129"/>
      <c r="L343" s="129"/>
      <c r="M343" s="129"/>
      <c r="N343" s="129"/>
      <c r="O343" s="129"/>
      <c r="P343" s="129"/>
      <c r="Q343" s="129"/>
      <c r="R343" s="129"/>
      <c r="S343" s="129"/>
      <c r="T343" s="129"/>
      <c r="U343" s="129"/>
      <c r="V343" s="129"/>
      <c r="W343" s="129"/>
      <c r="X343" s="129"/>
      <c r="Y343" s="129"/>
      <c r="Z343" s="129"/>
    </row>
    <row r="344" ht="15.75" customHeight="1">
      <c r="A344" s="129"/>
      <c r="B344" s="129"/>
      <c r="C344" s="129"/>
      <c r="D344" s="186"/>
      <c r="E344" s="186"/>
      <c r="F344" s="129"/>
      <c r="G344" s="199"/>
      <c r="H344" s="129"/>
      <c r="I344" s="129"/>
      <c r="J344" s="129"/>
      <c r="K344" s="129"/>
      <c r="L344" s="129"/>
      <c r="M344" s="129"/>
      <c r="N344" s="129"/>
      <c r="O344" s="129"/>
      <c r="P344" s="129"/>
      <c r="Q344" s="129"/>
      <c r="R344" s="129"/>
      <c r="S344" s="129"/>
      <c r="T344" s="129"/>
      <c r="U344" s="129"/>
      <c r="V344" s="129"/>
      <c r="W344" s="129"/>
      <c r="X344" s="129"/>
      <c r="Y344" s="129"/>
      <c r="Z344" s="129"/>
    </row>
    <row r="345" ht="15.75" customHeight="1">
      <c r="A345" s="129"/>
      <c r="B345" s="129"/>
      <c r="C345" s="129"/>
      <c r="D345" s="186"/>
      <c r="E345" s="186"/>
      <c r="F345" s="129"/>
      <c r="G345" s="199"/>
      <c r="H345" s="129"/>
      <c r="I345" s="129"/>
      <c r="J345" s="129"/>
      <c r="K345" s="129"/>
      <c r="L345" s="129"/>
      <c r="M345" s="129"/>
      <c r="N345" s="129"/>
      <c r="O345" s="129"/>
      <c r="P345" s="129"/>
      <c r="Q345" s="129"/>
      <c r="R345" s="129"/>
      <c r="S345" s="129"/>
      <c r="T345" s="129"/>
      <c r="U345" s="129"/>
      <c r="V345" s="129"/>
      <c r="W345" s="129"/>
      <c r="X345" s="129"/>
      <c r="Y345" s="129"/>
      <c r="Z345" s="129"/>
    </row>
    <row r="346" ht="15.75" customHeight="1">
      <c r="A346" s="129"/>
      <c r="B346" s="129"/>
      <c r="C346" s="193"/>
      <c r="D346" s="186"/>
      <c r="E346" s="186"/>
      <c r="F346" s="129"/>
      <c r="G346" s="199"/>
      <c r="H346" s="129"/>
      <c r="I346" s="129"/>
      <c r="J346" s="129"/>
      <c r="K346" s="129"/>
      <c r="L346" s="129"/>
      <c r="M346" s="129"/>
      <c r="N346" s="129"/>
      <c r="O346" s="129"/>
      <c r="P346" s="129"/>
      <c r="Q346" s="129"/>
      <c r="R346" s="129"/>
      <c r="S346" s="129"/>
      <c r="T346" s="129"/>
      <c r="U346" s="129"/>
      <c r="V346" s="129"/>
      <c r="W346" s="129"/>
      <c r="X346" s="129"/>
      <c r="Y346" s="129"/>
      <c r="Z346" s="129"/>
    </row>
    <row r="347" ht="15.75" customHeight="1">
      <c r="A347" s="129"/>
      <c r="B347" s="129"/>
      <c r="C347" s="193"/>
      <c r="D347" s="186"/>
      <c r="E347" s="186"/>
      <c r="F347" s="129"/>
      <c r="G347" s="165"/>
      <c r="H347" s="129"/>
      <c r="I347" s="129"/>
      <c r="J347" s="129"/>
      <c r="K347" s="129"/>
      <c r="L347" s="129"/>
      <c r="M347" s="129"/>
      <c r="N347" s="129"/>
      <c r="O347" s="129"/>
      <c r="P347" s="129"/>
      <c r="Q347" s="129"/>
      <c r="R347" s="129"/>
      <c r="S347" s="129"/>
      <c r="T347" s="129"/>
      <c r="U347" s="129"/>
      <c r="V347" s="129"/>
      <c r="W347" s="129"/>
      <c r="X347" s="129"/>
      <c r="Y347" s="129"/>
      <c r="Z347" s="129"/>
    </row>
    <row r="348" ht="15.75" customHeight="1">
      <c r="A348" s="129"/>
      <c r="B348" s="129"/>
      <c r="C348" s="129"/>
      <c r="D348" s="186"/>
      <c r="E348" s="186"/>
      <c r="F348" s="187"/>
      <c r="G348" s="199"/>
      <c r="H348" s="129"/>
      <c r="I348" s="129"/>
      <c r="J348" s="129"/>
      <c r="K348" s="129"/>
      <c r="L348" s="129"/>
      <c r="M348" s="129"/>
      <c r="N348" s="129"/>
      <c r="O348" s="129"/>
      <c r="P348" s="129"/>
      <c r="Q348" s="129"/>
      <c r="R348" s="129"/>
      <c r="S348" s="129"/>
      <c r="T348" s="129"/>
      <c r="U348" s="129"/>
      <c r="V348" s="129"/>
      <c r="W348" s="129"/>
      <c r="X348" s="129"/>
      <c r="Y348" s="129"/>
      <c r="Z348" s="129"/>
    </row>
    <row r="349" ht="15.75" customHeight="1">
      <c r="A349" s="129"/>
      <c r="B349" s="129"/>
      <c r="C349" s="193"/>
      <c r="D349" s="186"/>
      <c r="E349" s="186"/>
      <c r="F349" s="129"/>
      <c r="G349" s="199"/>
      <c r="H349" s="129"/>
      <c r="I349" s="129"/>
      <c r="J349" s="129"/>
      <c r="K349" s="129"/>
      <c r="L349" s="129"/>
      <c r="M349" s="129"/>
      <c r="N349" s="129"/>
      <c r="O349" s="129"/>
      <c r="P349" s="129"/>
      <c r="Q349" s="129"/>
      <c r="R349" s="129"/>
      <c r="S349" s="129"/>
      <c r="T349" s="129"/>
      <c r="U349" s="129"/>
      <c r="V349" s="129"/>
      <c r="W349" s="129"/>
      <c r="X349" s="129"/>
      <c r="Y349" s="129"/>
      <c r="Z349" s="129"/>
    </row>
    <row r="350" ht="15.75" customHeight="1">
      <c r="A350" s="129"/>
      <c r="B350" s="129"/>
      <c r="C350" s="129"/>
      <c r="D350" s="186"/>
      <c r="E350" s="186"/>
      <c r="F350" s="129"/>
      <c r="G350" s="199"/>
      <c r="H350" s="129"/>
      <c r="I350" s="129"/>
      <c r="J350" s="129"/>
      <c r="K350" s="129"/>
      <c r="L350" s="129"/>
      <c r="M350" s="129"/>
      <c r="N350" s="129"/>
      <c r="O350" s="129"/>
      <c r="P350" s="129"/>
      <c r="Q350" s="129"/>
      <c r="R350" s="129"/>
      <c r="S350" s="129"/>
      <c r="T350" s="129"/>
      <c r="U350" s="129"/>
      <c r="V350" s="129"/>
      <c r="W350" s="129"/>
      <c r="X350" s="129"/>
      <c r="Y350" s="129"/>
      <c r="Z350" s="129"/>
    </row>
    <row r="351" ht="15.75" customHeight="1">
      <c r="A351" s="129"/>
      <c r="B351" s="129"/>
      <c r="C351" s="129"/>
      <c r="D351" s="186"/>
      <c r="E351" s="186"/>
      <c r="F351" s="129"/>
      <c r="G351" s="199"/>
      <c r="H351" s="129"/>
      <c r="I351" s="129"/>
      <c r="J351" s="129"/>
      <c r="K351" s="129"/>
      <c r="L351" s="129"/>
      <c r="M351" s="129"/>
      <c r="N351" s="129"/>
      <c r="O351" s="129"/>
      <c r="P351" s="129"/>
      <c r="Q351" s="129"/>
      <c r="R351" s="129"/>
      <c r="S351" s="129"/>
      <c r="T351" s="129"/>
      <c r="U351" s="129"/>
      <c r="V351" s="129"/>
      <c r="W351" s="129"/>
      <c r="X351" s="129"/>
      <c r="Y351" s="129"/>
      <c r="Z351" s="129"/>
    </row>
    <row r="352" ht="15.75" customHeight="1">
      <c r="A352" s="129"/>
      <c r="B352" s="129"/>
      <c r="C352" s="129"/>
      <c r="D352" s="186"/>
      <c r="E352" s="186"/>
      <c r="F352" s="129"/>
      <c r="G352" s="199"/>
      <c r="H352" s="129"/>
      <c r="I352" s="129"/>
      <c r="J352" s="129"/>
      <c r="K352" s="129"/>
      <c r="L352" s="129"/>
      <c r="M352" s="129"/>
      <c r="N352" s="129"/>
      <c r="O352" s="129"/>
      <c r="P352" s="129"/>
      <c r="Q352" s="129"/>
      <c r="R352" s="129"/>
      <c r="S352" s="129"/>
      <c r="T352" s="129"/>
      <c r="U352" s="129"/>
      <c r="V352" s="129"/>
      <c r="W352" s="129"/>
      <c r="X352" s="129"/>
      <c r="Y352" s="129"/>
      <c r="Z352" s="129"/>
    </row>
    <row r="353" ht="15.75" customHeight="1">
      <c r="A353" s="129"/>
      <c r="B353" s="129"/>
      <c r="C353" s="129"/>
      <c r="D353" s="186"/>
      <c r="E353" s="186"/>
      <c r="F353" s="129"/>
      <c r="G353" s="199"/>
      <c r="H353" s="129"/>
      <c r="I353" s="129"/>
      <c r="J353" s="129"/>
      <c r="K353" s="129"/>
      <c r="L353" s="129"/>
      <c r="M353" s="129"/>
      <c r="N353" s="129"/>
      <c r="O353" s="129"/>
      <c r="P353" s="129"/>
      <c r="Q353" s="129"/>
      <c r="R353" s="129"/>
      <c r="S353" s="129"/>
      <c r="T353" s="129"/>
      <c r="U353" s="129"/>
      <c r="V353" s="129"/>
      <c r="W353" s="129"/>
      <c r="X353" s="129"/>
      <c r="Y353" s="129"/>
      <c r="Z353" s="129"/>
    </row>
    <row r="354" ht="15.75" customHeight="1">
      <c r="A354" s="129"/>
      <c r="B354" s="129"/>
      <c r="C354" s="129"/>
      <c r="D354" s="186"/>
      <c r="E354" s="186"/>
      <c r="F354" s="129"/>
      <c r="G354" s="165"/>
      <c r="H354" s="129"/>
      <c r="I354" s="129"/>
      <c r="J354" s="129"/>
      <c r="K354" s="129"/>
      <c r="L354" s="129"/>
      <c r="M354" s="129"/>
      <c r="N354" s="129"/>
      <c r="O354" s="129"/>
      <c r="P354" s="129"/>
      <c r="Q354" s="129"/>
      <c r="R354" s="129"/>
      <c r="S354" s="129"/>
      <c r="T354" s="129"/>
      <c r="U354" s="129"/>
      <c r="V354" s="129"/>
      <c r="W354" s="129"/>
      <c r="X354" s="129"/>
      <c r="Y354" s="129"/>
      <c r="Z354" s="129"/>
    </row>
    <row r="355" ht="15.75" customHeight="1">
      <c r="A355" s="129"/>
      <c r="B355" s="129"/>
      <c r="C355" s="129"/>
      <c r="D355" s="186"/>
      <c r="E355" s="186"/>
      <c r="F355" s="129"/>
      <c r="G355" s="199"/>
      <c r="H355" s="129"/>
      <c r="I355" s="129"/>
      <c r="J355" s="129"/>
      <c r="K355" s="129"/>
      <c r="L355" s="129"/>
      <c r="M355" s="129"/>
      <c r="N355" s="129"/>
      <c r="O355" s="129"/>
      <c r="P355" s="129"/>
      <c r="Q355" s="129"/>
      <c r="R355" s="129"/>
      <c r="S355" s="129"/>
      <c r="T355" s="129"/>
      <c r="U355" s="129"/>
      <c r="V355" s="129"/>
      <c r="W355" s="129"/>
      <c r="X355" s="129"/>
      <c r="Y355" s="129"/>
      <c r="Z355" s="129"/>
    </row>
    <row r="356" ht="15.75" customHeight="1">
      <c r="A356" s="129"/>
      <c r="B356" s="129"/>
      <c r="C356" s="129"/>
      <c r="D356" s="186"/>
      <c r="E356" s="186"/>
      <c r="F356" s="129"/>
      <c r="G356" s="199"/>
      <c r="H356" s="129"/>
      <c r="I356" s="129"/>
      <c r="J356" s="129"/>
      <c r="K356" s="129"/>
      <c r="L356" s="129"/>
      <c r="M356" s="129"/>
      <c r="N356" s="129"/>
      <c r="O356" s="129"/>
      <c r="P356" s="129"/>
      <c r="Q356" s="129"/>
      <c r="R356" s="129"/>
      <c r="S356" s="129"/>
      <c r="T356" s="129"/>
      <c r="U356" s="129"/>
      <c r="V356" s="129"/>
      <c r="W356" s="129"/>
      <c r="X356" s="129"/>
      <c r="Y356" s="129"/>
      <c r="Z356" s="129"/>
    </row>
    <row r="357" ht="15.75" customHeight="1">
      <c r="A357" s="129"/>
      <c r="B357" s="129"/>
      <c r="C357" s="129"/>
      <c r="D357" s="186"/>
      <c r="E357" s="217"/>
      <c r="F357" s="129"/>
      <c r="G357" s="199"/>
      <c r="H357" s="129"/>
      <c r="I357" s="129"/>
      <c r="J357" s="129"/>
      <c r="K357" s="129"/>
      <c r="L357" s="129"/>
      <c r="M357" s="129"/>
      <c r="N357" s="129"/>
      <c r="O357" s="129"/>
      <c r="P357" s="129"/>
      <c r="Q357" s="129"/>
      <c r="R357" s="129"/>
      <c r="S357" s="129"/>
      <c r="T357" s="129"/>
      <c r="U357" s="129"/>
      <c r="V357" s="129"/>
      <c r="W357" s="129"/>
      <c r="X357" s="129"/>
      <c r="Y357" s="129"/>
      <c r="Z357" s="129"/>
    </row>
    <row r="358" ht="15.75" customHeight="1">
      <c r="A358" s="129"/>
      <c r="B358" s="129"/>
      <c r="C358" s="129"/>
      <c r="D358" s="186"/>
      <c r="E358" s="186"/>
      <c r="F358" s="129"/>
      <c r="G358" s="199"/>
      <c r="H358" s="129"/>
      <c r="I358" s="129"/>
      <c r="J358" s="129"/>
      <c r="K358" s="129"/>
      <c r="L358" s="129"/>
      <c r="M358" s="129"/>
      <c r="N358" s="129"/>
      <c r="O358" s="129"/>
      <c r="P358" s="129"/>
      <c r="Q358" s="129"/>
      <c r="R358" s="129"/>
      <c r="S358" s="129"/>
      <c r="T358" s="129"/>
      <c r="U358" s="129"/>
      <c r="V358" s="129"/>
      <c r="W358" s="129"/>
      <c r="X358" s="129"/>
      <c r="Y358" s="129"/>
      <c r="Z358" s="129"/>
    </row>
    <row r="359" ht="15.75" customHeight="1">
      <c r="A359" s="129"/>
      <c r="B359" s="129"/>
      <c r="C359" s="129"/>
      <c r="D359" s="186"/>
      <c r="E359" s="186"/>
      <c r="F359" s="129"/>
      <c r="G359" s="199"/>
      <c r="H359" s="129"/>
      <c r="I359" s="129"/>
      <c r="J359" s="129"/>
      <c r="K359" s="129"/>
      <c r="L359" s="129"/>
      <c r="M359" s="129"/>
      <c r="N359" s="129"/>
      <c r="O359" s="129"/>
      <c r="P359" s="129"/>
      <c r="Q359" s="129"/>
      <c r="R359" s="129"/>
      <c r="S359" s="129"/>
      <c r="T359" s="129"/>
      <c r="U359" s="129"/>
      <c r="V359" s="129"/>
      <c r="W359" s="129"/>
      <c r="X359" s="129"/>
      <c r="Y359" s="129"/>
      <c r="Z359" s="129"/>
    </row>
    <row r="360" ht="15.75" customHeight="1">
      <c r="A360" s="129"/>
      <c r="B360" s="129"/>
      <c r="C360" s="129"/>
      <c r="D360" s="186"/>
      <c r="E360" s="186"/>
      <c r="F360" s="129"/>
      <c r="G360" s="6"/>
      <c r="H360" s="129"/>
      <c r="I360" s="129"/>
      <c r="J360" s="129"/>
      <c r="K360" s="129"/>
      <c r="L360" s="129"/>
      <c r="M360" s="129"/>
      <c r="N360" s="129"/>
      <c r="O360" s="129"/>
      <c r="P360" s="129"/>
      <c r="Q360" s="129"/>
      <c r="R360" s="129"/>
      <c r="S360" s="129"/>
      <c r="T360" s="129"/>
      <c r="U360" s="129"/>
      <c r="V360" s="129"/>
      <c r="W360" s="129"/>
      <c r="X360" s="129"/>
      <c r="Y360" s="129"/>
      <c r="Z360" s="129"/>
    </row>
    <row r="361" ht="15.75" customHeight="1">
      <c r="A361" s="129"/>
      <c r="B361" s="129"/>
      <c r="C361" s="193"/>
      <c r="D361" s="186"/>
      <c r="E361" s="186"/>
      <c r="F361" s="129"/>
      <c r="G361" s="6"/>
      <c r="H361" s="129"/>
      <c r="I361" s="129"/>
      <c r="J361" s="129"/>
      <c r="K361" s="129"/>
      <c r="L361" s="129"/>
      <c r="M361" s="129"/>
      <c r="N361" s="129"/>
      <c r="O361" s="129"/>
      <c r="P361" s="129"/>
      <c r="Q361" s="129"/>
      <c r="R361" s="129"/>
      <c r="S361" s="129"/>
      <c r="T361" s="129"/>
      <c r="U361" s="129"/>
      <c r="V361" s="129"/>
      <c r="W361" s="129"/>
      <c r="X361" s="129"/>
      <c r="Y361" s="129"/>
      <c r="Z361" s="129"/>
    </row>
    <row r="362" ht="15.75" customHeight="1">
      <c r="A362" s="129"/>
      <c r="B362" s="129"/>
      <c r="C362" s="129"/>
      <c r="D362" s="186"/>
      <c r="E362" s="186"/>
      <c r="F362" s="129"/>
      <c r="G362" s="6"/>
      <c r="H362" s="129"/>
      <c r="I362" s="129"/>
      <c r="J362" s="129"/>
      <c r="K362" s="129"/>
      <c r="L362" s="129"/>
      <c r="M362" s="129"/>
      <c r="N362" s="129"/>
      <c r="O362" s="129"/>
      <c r="P362" s="129"/>
      <c r="Q362" s="129"/>
      <c r="R362" s="129"/>
      <c r="S362" s="129"/>
      <c r="T362" s="129"/>
      <c r="U362" s="129"/>
      <c r="V362" s="129"/>
      <c r="W362" s="129"/>
      <c r="X362" s="129"/>
      <c r="Y362" s="129"/>
      <c r="Z362" s="129"/>
    </row>
    <row r="363" ht="15.75" customHeight="1">
      <c r="A363" s="129"/>
      <c r="B363" s="129"/>
      <c r="C363" s="129"/>
      <c r="D363" s="186"/>
      <c r="E363" s="186"/>
      <c r="F363" s="129"/>
      <c r="G363" s="6"/>
      <c r="H363" s="129"/>
      <c r="I363" s="129"/>
      <c r="J363" s="129"/>
      <c r="K363" s="129"/>
      <c r="L363" s="129"/>
      <c r="M363" s="129"/>
      <c r="N363" s="129"/>
      <c r="O363" s="129"/>
      <c r="P363" s="129"/>
      <c r="Q363" s="129"/>
      <c r="R363" s="129"/>
      <c r="S363" s="129"/>
      <c r="T363" s="129"/>
      <c r="U363" s="129"/>
      <c r="V363" s="129"/>
      <c r="W363" s="129"/>
      <c r="X363" s="129"/>
      <c r="Y363" s="129"/>
      <c r="Z363" s="129"/>
    </row>
    <row r="364" ht="15.75" customHeight="1">
      <c r="A364" s="129"/>
      <c r="B364" s="129"/>
      <c r="C364" s="129"/>
      <c r="D364" s="186"/>
      <c r="E364" s="186"/>
      <c r="F364" s="129"/>
      <c r="G364" s="6"/>
      <c r="H364" s="129"/>
      <c r="I364" s="129"/>
      <c r="J364" s="129"/>
      <c r="K364" s="129"/>
      <c r="L364" s="129"/>
      <c r="M364" s="129"/>
      <c r="N364" s="129"/>
      <c r="O364" s="129"/>
      <c r="P364" s="129"/>
      <c r="Q364" s="129"/>
      <c r="R364" s="129"/>
      <c r="S364" s="129"/>
      <c r="T364" s="129"/>
      <c r="U364" s="129"/>
      <c r="V364" s="129"/>
      <c r="W364" s="129"/>
      <c r="X364" s="129"/>
      <c r="Y364" s="129"/>
      <c r="Z364" s="129"/>
    </row>
    <row r="365" ht="15.75" customHeight="1">
      <c r="A365" s="129"/>
      <c r="B365" s="129"/>
      <c r="C365" s="129"/>
      <c r="D365" s="186"/>
      <c r="E365" s="186"/>
      <c r="F365" s="129"/>
      <c r="G365" s="6"/>
      <c r="H365" s="129"/>
      <c r="I365" s="129"/>
      <c r="J365" s="129"/>
      <c r="K365" s="129"/>
      <c r="L365" s="129"/>
      <c r="M365" s="129"/>
      <c r="N365" s="129"/>
      <c r="O365" s="129"/>
      <c r="P365" s="129"/>
      <c r="Q365" s="129"/>
      <c r="R365" s="129"/>
      <c r="S365" s="129"/>
      <c r="T365" s="129"/>
      <c r="U365" s="129"/>
      <c r="V365" s="129"/>
      <c r="W365" s="129"/>
      <c r="X365" s="129"/>
      <c r="Y365" s="129"/>
      <c r="Z365" s="129"/>
    </row>
    <row r="366" ht="15.75" customHeight="1">
      <c r="A366" s="129"/>
      <c r="B366" s="129"/>
      <c r="C366" s="129"/>
      <c r="D366" s="186"/>
      <c r="E366" s="186"/>
      <c r="F366" s="129"/>
      <c r="G366" s="6"/>
      <c r="H366" s="129"/>
      <c r="I366" s="129"/>
      <c r="J366" s="129"/>
      <c r="K366" s="129"/>
      <c r="L366" s="129"/>
      <c r="M366" s="129"/>
      <c r="N366" s="129"/>
      <c r="O366" s="129"/>
      <c r="P366" s="129"/>
      <c r="Q366" s="129"/>
      <c r="R366" s="129"/>
      <c r="S366" s="129"/>
      <c r="T366" s="129"/>
      <c r="U366" s="129"/>
      <c r="V366" s="129"/>
      <c r="W366" s="129"/>
      <c r="X366" s="129"/>
      <c r="Y366" s="129"/>
      <c r="Z366" s="129"/>
    </row>
    <row r="367" ht="15.75" customHeight="1">
      <c r="A367" s="129"/>
      <c r="B367" s="129"/>
      <c r="C367" s="129"/>
      <c r="D367" s="186"/>
      <c r="E367" s="186"/>
      <c r="F367" s="129"/>
      <c r="G367" s="6"/>
      <c r="H367" s="129"/>
      <c r="I367" s="129"/>
      <c r="J367" s="129"/>
      <c r="K367" s="129"/>
      <c r="L367" s="129"/>
      <c r="M367" s="129"/>
      <c r="N367" s="129"/>
      <c r="O367" s="129"/>
      <c r="P367" s="129"/>
      <c r="Q367" s="129"/>
      <c r="R367" s="129"/>
      <c r="S367" s="129"/>
      <c r="T367" s="129"/>
      <c r="U367" s="129"/>
      <c r="V367" s="129"/>
      <c r="W367" s="129"/>
      <c r="X367" s="129"/>
      <c r="Y367" s="129"/>
      <c r="Z367" s="129"/>
    </row>
    <row r="368" ht="15.75" customHeight="1">
      <c r="A368" s="129"/>
      <c r="B368" s="129"/>
      <c r="C368" s="193"/>
      <c r="D368" s="186"/>
      <c r="E368" s="186"/>
      <c r="F368" s="129"/>
      <c r="G368" s="6"/>
      <c r="H368" s="129"/>
      <c r="I368" s="129"/>
      <c r="J368" s="129"/>
      <c r="K368" s="129"/>
      <c r="L368" s="129"/>
      <c r="M368" s="129"/>
      <c r="N368" s="129"/>
      <c r="O368" s="129"/>
      <c r="P368" s="129"/>
      <c r="Q368" s="129"/>
      <c r="R368" s="129"/>
      <c r="S368" s="129"/>
      <c r="T368" s="129"/>
      <c r="U368" s="129"/>
      <c r="V368" s="129"/>
      <c r="W368" s="129"/>
      <c r="X368" s="129"/>
      <c r="Y368" s="129"/>
      <c r="Z368" s="129"/>
    </row>
    <row r="369" ht="15.75" customHeight="1">
      <c r="A369" s="129"/>
      <c r="B369" s="129"/>
      <c r="C369" s="193"/>
      <c r="D369" s="186"/>
      <c r="E369" s="186"/>
      <c r="F369" s="129"/>
      <c r="G369" s="6"/>
      <c r="H369" s="129"/>
      <c r="I369" s="129"/>
      <c r="J369" s="129"/>
      <c r="K369" s="129"/>
      <c r="L369" s="129"/>
      <c r="M369" s="129"/>
      <c r="N369" s="129"/>
      <c r="O369" s="129"/>
      <c r="P369" s="129"/>
      <c r="Q369" s="129"/>
      <c r="R369" s="129"/>
      <c r="S369" s="129"/>
      <c r="T369" s="129"/>
      <c r="U369" s="129"/>
      <c r="V369" s="129"/>
      <c r="W369" s="129"/>
      <c r="X369" s="129"/>
      <c r="Y369" s="129"/>
      <c r="Z369" s="129"/>
    </row>
    <row r="370" ht="15.75" customHeight="1">
      <c r="A370" s="129"/>
      <c r="B370" s="129"/>
      <c r="C370" s="129"/>
      <c r="D370" s="186"/>
      <c r="E370" s="186"/>
      <c r="F370" s="129"/>
      <c r="G370" s="6"/>
      <c r="H370" s="129"/>
      <c r="I370" s="129"/>
      <c r="J370" s="129"/>
      <c r="K370" s="129"/>
      <c r="L370" s="129"/>
      <c r="M370" s="129"/>
      <c r="N370" s="129"/>
      <c r="O370" s="129"/>
      <c r="P370" s="129"/>
      <c r="Q370" s="129"/>
      <c r="R370" s="129"/>
      <c r="S370" s="129"/>
      <c r="T370" s="129"/>
      <c r="U370" s="129"/>
      <c r="V370" s="129"/>
      <c r="W370" s="129"/>
      <c r="X370" s="129"/>
      <c r="Y370" s="129"/>
      <c r="Z370" s="129"/>
    </row>
    <row r="371" ht="15.75" customHeight="1">
      <c r="A371" s="129"/>
      <c r="B371" s="129"/>
      <c r="C371" s="129"/>
      <c r="D371" s="186"/>
      <c r="E371" s="186"/>
      <c r="F371" s="129"/>
      <c r="G371" s="160"/>
      <c r="H371" s="129"/>
      <c r="I371" s="129"/>
      <c r="J371" s="129"/>
      <c r="K371" s="129"/>
      <c r="L371" s="129"/>
      <c r="M371" s="129"/>
      <c r="N371" s="129"/>
      <c r="O371" s="129"/>
      <c r="P371" s="129"/>
      <c r="Q371" s="129"/>
      <c r="R371" s="129"/>
      <c r="S371" s="129"/>
      <c r="T371" s="129"/>
      <c r="U371" s="129"/>
      <c r="V371" s="129"/>
      <c r="W371" s="129"/>
      <c r="X371" s="129"/>
      <c r="Y371" s="129"/>
      <c r="Z371" s="129"/>
    </row>
    <row r="372" ht="15.75" customHeight="1">
      <c r="A372" s="129"/>
      <c r="B372" s="129"/>
      <c r="C372" s="129"/>
      <c r="D372" s="186"/>
      <c r="E372" s="186"/>
      <c r="F372" s="187"/>
      <c r="G372" s="6"/>
      <c r="H372" s="129"/>
      <c r="I372" s="129"/>
      <c r="J372" s="129"/>
      <c r="K372" s="129"/>
      <c r="L372" s="129"/>
      <c r="M372" s="129"/>
      <c r="N372" s="129"/>
      <c r="O372" s="129"/>
      <c r="P372" s="129"/>
      <c r="Q372" s="129"/>
      <c r="R372" s="129"/>
      <c r="S372" s="129"/>
      <c r="T372" s="129"/>
      <c r="U372" s="129"/>
      <c r="V372" s="129"/>
      <c r="W372" s="129"/>
      <c r="X372" s="129"/>
      <c r="Y372" s="129"/>
      <c r="Z372" s="129"/>
    </row>
    <row r="373" ht="15.75" customHeight="1">
      <c r="A373" s="129"/>
      <c r="B373" s="129"/>
      <c r="C373" s="129"/>
      <c r="D373" s="186"/>
      <c r="E373" s="186"/>
      <c r="F373" s="129"/>
      <c r="G373" s="6"/>
      <c r="H373" s="129"/>
      <c r="I373" s="129"/>
      <c r="J373" s="129"/>
      <c r="K373" s="129"/>
      <c r="L373" s="129"/>
      <c r="M373" s="129"/>
      <c r="N373" s="129"/>
      <c r="O373" s="129"/>
      <c r="P373" s="129"/>
      <c r="Q373" s="129"/>
      <c r="R373" s="129"/>
      <c r="S373" s="129"/>
      <c r="T373" s="129"/>
      <c r="U373" s="129"/>
      <c r="V373" s="129"/>
      <c r="W373" s="129"/>
      <c r="X373" s="129"/>
      <c r="Y373" s="129"/>
      <c r="Z373" s="129"/>
    </row>
    <row r="374" ht="15.75" customHeight="1">
      <c r="A374" s="129"/>
      <c r="B374" s="129"/>
      <c r="C374" s="129"/>
      <c r="D374" s="186"/>
      <c r="E374" s="186"/>
      <c r="F374" s="129"/>
      <c r="G374" s="6"/>
      <c r="H374" s="129"/>
      <c r="I374" s="129"/>
      <c r="J374" s="129"/>
      <c r="K374" s="129"/>
      <c r="L374" s="129"/>
      <c r="M374" s="129"/>
      <c r="N374" s="129"/>
      <c r="O374" s="129"/>
      <c r="P374" s="129"/>
      <c r="Q374" s="129"/>
      <c r="R374" s="129"/>
      <c r="S374" s="129"/>
      <c r="T374" s="129"/>
      <c r="U374" s="129"/>
      <c r="V374" s="129"/>
      <c r="W374" s="129"/>
      <c r="X374" s="129"/>
      <c r="Y374" s="129"/>
      <c r="Z374" s="129"/>
    </row>
    <row r="375" ht="15.75" customHeight="1">
      <c r="A375" s="129"/>
      <c r="B375" s="129"/>
      <c r="C375" s="129"/>
      <c r="D375" s="186"/>
      <c r="E375" s="186"/>
      <c r="F375" s="129"/>
      <c r="G375" s="6"/>
      <c r="H375" s="129"/>
      <c r="I375" s="129"/>
      <c r="J375" s="129"/>
      <c r="K375" s="129"/>
      <c r="L375" s="129"/>
      <c r="M375" s="129"/>
      <c r="N375" s="129"/>
      <c r="O375" s="129"/>
      <c r="P375" s="129"/>
      <c r="Q375" s="129"/>
      <c r="R375" s="129"/>
      <c r="S375" s="129"/>
      <c r="T375" s="129"/>
      <c r="U375" s="129"/>
      <c r="V375" s="129"/>
      <c r="W375" s="129"/>
      <c r="X375" s="129"/>
      <c r="Y375" s="129"/>
      <c r="Z375" s="129"/>
    </row>
    <row r="376" ht="15.75" customHeight="1">
      <c r="A376" s="129"/>
      <c r="B376" s="129"/>
      <c r="C376" s="129"/>
      <c r="D376" s="186"/>
      <c r="E376" s="186"/>
      <c r="F376" s="129"/>
      <c r="G376" s="6"/>
      <c r="H376" s="129"/>
      <c r="I376" s="129"/>
      <c r="J376" s="129"/>
      <c r="K376" s="129"/>
      <c r="L376" s="129"/>
      <c r="M376" s="129"/>
      <c r="N376" s="129"/>
      <c r="O376" s="129"/>
      <c r="P376" s="129"/>
      <c r="Q376" s="129"/>
      <c r="R376" s="129"/>
      <c r="S376" s="129"/>
      <c r="T376" s="129"/>
      <c r="U376" s="129"/>
      <c r="V376" s="129"/>
      <c r="W376" s="129"/>
      <c r="X376" s="129"/>
      <c r="Y376" s="129"/>
      <c r="Z376" s="129"/>
    </row>
    <row r="377" ht="15.75" customHeight="1">
      <c r="A377" s="129"/>
      <c r="B377" s="129"/>
      <c r="C377" s="129"/>
      <c r="D377" s="186"/>
      <c r="E377" s="186"/>
      <c r="F377" s="129"/>
      <c r="G377" s="6"/>
      <c r="H377" s="129"/>
      <c r="I377" s="129"/>
      <c r="J377" s="129"/>
      <c r="K377" s="129"/>
      <c r="L377" s="129"/>
      <c r="M377" s="129"/>
      <c r="N377" s="129"/>
      <c r="O377" s="129"/>
      <c r="P377" s="129"/>
      <c r="Q377" s="129"/>
      <c r="R377" s="129"/>
      <c r="S377" s="129"/>
      <c r="T377" s="129"/>
      <c r="U377" s="129"/>
      <c r="V377" s="129"/>
      <c r="W377" s="129"/>
      <c r="X377" s="129"/>
      <c r="Y377" s="129"/>
      <c r="Z377" s="129"/>
    </row>
    <row r="378" ht="15.75" customHeight="1">
      <c r="A378" s="129"/>
      <c r="B378" s="129"/>
      <c r="C378" s="129"/>
      <c r="D378" s="186"/>
      <c r="E378" s="186"/>
      <c r="F378" s="129"/>
      <c r="G378" s="6"/>
      <c r="H378" s="129"/>
      <c r="I378" s="129"/>
      <c r="J378" s="129"/>
      <c r="K378" s="129"/>
      <c r="L378" s="129"/>
      <c r="M378" s="129"/>
      <c r="N378" s="129"/>
      <c r="O378" s="129"/>
      <c r="P378" s="129"/>
      <c r="Q378" s="129"/>
      <c r="R378" s="129"/>
      <c r="S378" s="129"/>
      <c r="T378" s="129"/>
      <c r="U378" s="129"/>
      <c r="V378" s="129"/>
      <c r="W378" s="129"/>
      <c r="X378" s="129"/>
      <c r="Y378" s="129"/>
      <c r="Z378" s="129"/>
    </row>
    <row r="379" ht="15.75" customHeight="1">
      <c r="A379" s="129"/>
      <c r="B379" s="129"/>
      <c r="C379" s="129"/>
      <c r="D379" s="186"/>
      <c r="E379" s="186"/>
      <c r="F379" s="129"/>
      <c r="G379" s="6"/>
      <c r="H379" s="129"/>
      <c r="I379" s="129"/>
      <c r="J379" s="129"/>
      <c r="K379" s="129"/>
      <c r="L379" s="129"/>
      <c r="M379" s="129"/>
      <c r="N379" s="129"/>
      <c r="O379" s="129"/>
      <c r="P379" s="129"/>
      <c r="Q379" s="129"/>
      <c r="R379" s="129"/>
      <c r="S379" s="129"/>
      <c r="T379" s="129"/>
      <c r="U379" s="129"/>
      <c r="V379" s="129"/>
      <c r="W379" s="129"/>
      <c r="X379" s="129"/>
      <c r="Y379" s="129"/>
      <c r="Z379" s="129"/>
    </row>
    <row r="380" ht="15.75" customHeight="1">
      <c r="A380" s="129"/>
      <c r="B380" s="129"/>
      <c r="C380" s="129"/>
      <c r="D380" s="186"/>
      <c r="E380" s="186"/>
      <c r="F380" s="129"/>
      <c r="G380" s="160"/>
      <c r="H380" s="129"/>
      <c r="I380" s="129"/>
      <c r="J380" s="129"/>
      <c r="K380" s="129"/>
      <c r="L380" s="129"/>
      <c r="M380" s="129"/>
      <c r="N380" s="129"/>
      <c r="O380" s="129"/>
      <c r="P380" s="129"/>
      <c r="Q380" s="129"/>
      <c r="R380" s="129"/>
      <c r="S380" s="129"/>
      <c r="T380" s="129"/>
      <c r="U380" s="129"/>
      <c r="V380" s="129"/>
      <c r="W380" s="129"/>
      <c r="X380" s="129"/>
      <c r="Y380" s="129"/>
      <c r="Z380" s="129"/>
    </row>
    <row r="381" ht="15.75" customHeight="1">
      <c r="A381" s="129"/>
      <c r="B381" s="129"/>
      <c r="C381" s="129"/>
      <c r="D381" s="186"/>
      <c r="E381" s="186"/>
      <c r="F381" s="129"/>
      <c r="G381" s="6"/>
      <c r="H381" s="129"/>
      <c r="I381" s="129"/>
      <c r="J381" s="129"/>
      <c r="K381" s="129"/>
      <c r="L381" s="129"/>
      <c r="M381" s="129"/>
      <c r="N381" s="129"/>
      <c r="O381" s="129"/>
      <c r="P381" s="129"/>
      <c r="Q381" s="129"/>
      <c r="R381" s="129"/>
      <c r="S381" s="129"/>
      <c r="T381" s="129"/>
      <c r="U381" s="129"/>
      <c r="V381" s="129"/>
      <c r="W381" s="129"/>
      <c r="X381" s="129"/>
      <c r="Y381" s="129"/>
      <c r="Z381" s="129"/>
    </row>
    <row r="382" ht="15.75" customHeight="1">
      <c r="A382" s="129"/>
      <c r="B382" s="129"/>
      <c r="C382" s="193"/>
      <c r="D382" s="186"/>
      <c r="E382" s="186"/>
      <c r="F382" s="129"/>
      <c r="G382" s="6"/>
      <c r="H382" s="129"/>
      <c r="I382" s="129"/>
      <c r="J382" s="129"/>
      <c r="K382" s="129"/>
      <c r="L382" s="129"/>
      <c r="M382" s="129"/>
      <c r="N382" s="129"/>
      <c r="O382" s="129"/>
      <c r="P382" s="129"/>
      <c r="Q382" s="129"/>
      <c r="R382" s="129"/>
      <c r="S382" s="129"/>
      <c r="T382" s="129"/>
      <c r="U382" s="129"/>
      <c r="V382" s="129"/>
      <c r="W382" s="129"/>
      <c r="X382" s="129"/>
      <c r="Y382" s="129"/>
      <c r="Z382" s="129"/>
    </row>
    <row r="383" ht="15.75" customHeight="1">
      <c r="A383" s="129"/>
      <c r="B383" s="129"/>
      <c r="C383" s="193"/>
      <c r="D383" s="186"/>
      <c r="E383" s="186"/>
      <c r="F383" s="129"/>
      <c r="G383" s="6"/>
      <c r="H383" s="129"/>
      <c r="I383" s="129"/>
      <c r="J383" s="129"/>
      <c r="K383" s="129"/>
      <c r="L383" s="129"/>
      <c r="M383" s="129"/>
      <c r="N383" s="129"/>
      <c r="O383" s="129"/>
      <c r="P383" s="129"/>
      <c r="Q383" s="129"/>
      <c r="R383" s="129"/>
      <c r="S383" s="129"/>
      <c r="T383" s="129"/>
      <c r="U383" s="129"/>
      <c r="V383" s="129"/>
      <c r="W383" s="129"/>
      <c r="X383" s="129"/>
      <c r="Y383" s="129"/>
      <c r="Z383" s="129"/>
    </row>
    <row r="384" ht="15.75" customHeight="1">
      <c r="A384" s="129"/>
      <c r="B384" s="129"/>
      <c r="C384" s="193"/>
      <c r="D384" s="186"/>
      <c r="E384" s="186"/>
      <c r="F384" s="129"/>
      <c r="G384" s="6"/>
      <c r="H384" s="129"/>
      <c r="I384" s="129"/>
      <c r="J384" s="129"/>
      <c r="K384" s="129"/>
      <c r="L384" s="129"/>
      <c r="M384" s="129"/>
      <c r="N384" s="129"/>
      <c r="O384" s="129"/>
      <c r="P384" s="129"/>
      <c r="Q384" s="129"/>
      <c r="R384" s="129"/>
      <c r="S384" s="129"/>
      <c r="T384" s="129"/>
      <c r="U384" s="129"/>
      <c r="V384" s="129"/>
      <c r="W384" s="129"/>
      <c r="X384" s="129"/>
      <c r="Y384" s="129"/>
      <c r="Z384" s="129"/>
    </row>
    <row r="385" ht="15.75" customHeight="1">
      <c r="A385" s="129"/>
      <c r="B385" s="129"/>
      <c r="C385" s="129"/>
      <c r="D385" s="186"/>
      <c r="E385" s="186"/>
      <c r="F385" s="129"/>
      <c r="G385" s="160"/>
      <c r="H385" s="129"/>
      <c r="I385" s="129"/>
      <c r="J385" s="129"/>
      <c r="K385" s="129"/>
      <c r="L385" s="129"/>
      <c r="M385" s="129"/>
      <c r="N385" s="129"/>
      <c r="O385" s="129"/>
      <c r="P385" s="129"/>
      <c r="Q385" s="129"/>
      <c r="R385" s="129"/>
      <c r="S385" s="129"/>
      <c r="T385" s="129"/>
      <c r="U385" s="129"/>
      <c r="V385" s="129"/>
      <c r="W385" s="129"/>
      <c r="X385" s="129"/>
      <c r="Y385" s="129"/>
      <c r="Z385" s="129"/>
    </row>
    <row r="386" ht="15.75" customHeight="1">
      <c r="A386" s="129"/>
      <c r="B386" s="129"/>
      <c r="C386" s="129"/>
      <c r="D386" s="186"/>
      <c r="E386" s="186"/>
      <c r="F386" s="129"/>
      <c r="G386" s="6"/>
      <c r="H386" s="129"/>
      <c r="I386" s="129"/>
      <c r="J386" s="129"/>
      <c r="K386" s="129"/>
      <c r="L386" s="129"/>
      <c r="M386" s="129"/>
      <c r="N386" s="129"/>
      <c r="O386" s="129"/>
      <c r="P386" s="129"/>
      <c r="Q386" s="129"/>
      <c r="R386" s="129"/>
      <c r="S386" s="129"/>
      <c r="T386" s="129"/>
      <c r="U386" s="129"/>
      <c r="V386" s="129"/>
      <c r="W386" s="129"/>
      <c r="X386" s="129"/>
      <c r="Y386" s="129"/>
      <c r="Z386" s="129"/>
    </row>
    <row r="387" ht="15.75" customHeight="1">
      <c r="A387" s="129"/>
      <c r="B387" s="129"/>
      <c r="C387" s="193"/>
      <c r="D387" s="186"/>
      <c r="E387" s="186"/>
      <c r="F387" s="129"/>
      <c r="G387" s="6"/>
      <c r="H387" s="129"/>
      <c r="I387" s="129"/>
      <c r="J387" s="129"/>
      <c r="K387" s="129"/>
      <c r="L387" s="129"/>
      <c r="M387" s="129"/>
      <c r="N387" s="129"/>
      <c r="O387" s="129"/>
      <c r="P387" s="129"/>
      <c r="Q387" s="129"/>
      <c r="R387" s="129"/>
      <c r="S387" s="129"/>
      <c r="T387" s="129"/>
      <c r="U387" s="129"/>
      <c r="V387" s="129"/>
      <c r="W387" s="129"/>
      <c r="X387" s="129"/>
      <c r="Y387" s="129"/>
      <c r="Z387" s="129"/>
    </row>
    <row r="388" ht="15.75" customHeight="1">
      <c r="A388" s="129"/>
      <c r="B388" s="129"/>
      <c r="C388" s="193"/>
      <c r="D388" s="186"/>
      <c r="E388" s="186"/>
      <c r="F388" s="129"/>
      <c r="G388" s="6"/>
      <c r="H388" s="129"/>
      <c r="I388" s="129"/>
      <c r="J388" s="129"/>
      <c r="K388" s="129"/>
      <c r="L388" s="129"/>
      <c r="M388" s="129"/>
      <c r="N388" s="129"/>
      <c r="O388" s="129"/>
      <c r="P388" s="129"/>
      <c r="Q388" s="129"/>
      <c r="R388" s="129"/>
      <c r="S388" s="129"/>
      <c r="T388" s="129"/>
      <c r="U388" s="129"/>
      <c r="V388" s="129"/>
      <c r="W388" s="129"/>
      <c r="X388" s="129"/>
      <c r="Y388" s="129"/>
      <c r="Z388" s="129"/>
    </row>
    <row r="389" ht="15.75" customHeight="1">
      <c r="A389" s="129"/>
      <c r="B389" s="129"/>
      <c r="C389" s="129"/>
      <c r="D389" s="186"/>
      <c r="E389" s="186"/>
      <c r="F389" s="129"/>
      <c r="G389" s="6"/>
      <c r="H389" s="129"/>
      <c r="I389" s="129"/>
      <c r="J389" s="129"/>
      <c r="K389" s="129"/>
      <c r="L389" s="129"/>
      <c r="M389" s="129"/>
      <c r="N389" s="129"/>
      <c r="O389" s="129"/>
      <c r="P389" s="129"/>
      <c r="Q389" s="129"/>
      <c r="R389" s="129"/>
      <c r="S389" s="129"/>
      <c r="T389" s="129"/>
      <c r="U389" s="129"/>
      <c r="V389" s="129"/>
      <c r="W389" s="129"/>
      <c r="X389" s="129"/>
      <c r="Y389" s="129"/>
      <c r="Z389" s="129"/>
    </row>
    <row r="390" ht="15.75" customHeight="1">
      <c r="A390" s="129"/>
      <c r="B390" s="129"/>
      <c r="C390" s="129"/>
      <c r="D390" s="186"/>
      <c r="E390" s="186"/>
      <c r="F390" s="129"/>
      <c r="G390" s="6"/>
      <c r="H390" s="129"/>
      <c r="I390" s="129"/>
      <c r="J390" s="129"/>
      <c r="K390" s="129"/>
      <c r="L390" s="129"/>
      <c r="M390" s="129"/>
      <c r="N390" s="129"/>
      <c r="O390" s="129"/>
      <c r="P390" s="129"/>
      <c r="Q390" s="129"/>
      <c r="R390" s="129"/>
      <c r="S390" s="129"/>
      <c r="T390" s="129"/>
      <c r="U390" s="129"/>
      <c r="V390" s="129"/>
      <c r="W390" s="129"/>
      <c r="X390" s="129"/>
      <c r="Y390" s="129"/>
      <c r="Z390" s="129"/>
    </row>
    <row r="391" ht="15.75" customHeight="1">
      <c r="A391" s="129"/>
      <c r="B391" s="129"/>
      <c r="C391" s="129"/>
      <c r="D391" s="186"/>
      <c r="E391" s="186"/>
      <c r="F391" s="129"/>
      <c r="G391" s="6"/>
      <c r="H391" s="129"/>
      <c r="I391" s="129"/>
      <c r="J391" s="129"/>
      <c r="K391" s="129"/>
      <c r="L391" s="129"/>
      <c r="M391" s="129"/>
      <c r="N391" s="129"/>
      <c r="O391" s="129"/>
      <c r="P391" s="129"/>
      <c r="Q391" s="129"/>
      <c r="R391" s="129"/>
      <c r="S391" s="129"/>
      <c r="T391" s="129"/>
      <c r="U391" s="129"/>
      <c r="V391" s="129"/>
      <c r="W391" s="129"/>
      <c r="X391" s="129"/>
      <c r="Y391" s="129"/>
      <c r="Z391" s="129"/>
    </row>
    <row r="392" ht="15.75" customHeight="1">
      <c r="A392" s="129"/>
      <c r="B392" s="129"/>
      <c r="C392" s="193"/>
      <c r="D392" s="186"/>
      <c r="E392" s="186"/>
      <c r="F392" s="129"/>
      <c r="G392" s="6"/>
      <c r="H392" s="129"/>
      <c r="I392" s="129"/>
      <c r="J392" s="129"/>
      <c r="K392" s="129"/>
      <c r="L392" s="129"/>
      <c r="M392" s="129"/>
      <c r="N392" s="129"/>
      <c r="O392" s="129"/>
      <c r="P392" s="129"/>
      <c r="Q392" s="129"/>
      <c r="R392" s="129"/>
      <c r="S392" s="129"/>
      <c r="T392" s="129"/>
      <c r="U392" s="129"/>
      <c r="V392" s="129"/>
      <c r="W392" s="129"/>
      <c r="X392" s="129"/>
      <c r="Y392" s="129"/>
      <c r="Z392" s="129"/>
    </row>
    <row r="393" ht="15.75" customHeight="1">
      <c r="A393" s="129"/>
      <c r="B393" s="129"/>
      <c r="C393" s="129"/>
      <c r="D393" s="186"/>
      <c r="E393" s="186"/>
      <c r="F393" s="129"/>
      <c r="G393" s="6"/>
      <c r="H393" s="129"/>
      <c r="I393" s="129"/>
      <c r="J393" s="129"/>
      <c r="K393" s="129"/>
      <c r="L393" s="129"/>
      <c r="M393" s="129"/>
      <c r="N393" s="129"/>
      <c r="O393" s="129"/>
      <c r="P393" s="129"/>
      <c r="Q393" s="129"/>
      <c r="R393" s="129"/>
      <c r="S393" s="129"/>
      <c r="T393" s="129"/>
      <c r="U393" s="129"/>
      <c r="V393" s="129"/>
      <c r="W393" s="129"/>
      <c r="X393" s="129"/>
      <c r="Y393" s="129"/>
      <c r="Z393" s="129"/>
    </row>
    <row r="394" ht="15.75" customHeight="1">
      <c r="A394" s="129"/>
      <c r="B394" s="129"/>
      <c r="C394" s="129"/>
      <c r="D394" s="186"/>
      <c r="E394" s="186"/>
      <c r="F394" s="129"/>
      <c r="G394" s="6"/>
      <c r="H394" s="129"/>
      <c r="I394" s="129"/>
      <c r="J394" s="129"/>
      <c r="K394" s="129"/>
      <c r="L394" s="129"/>
      <c r="M394" s="129"/>
      <c r="N394" s="129"/>
      <c r="O394" s="129"/>
      <c r="P394" s="129"/>
      <c r="Q394" s="129"/>
      <c r="R394" s="129"/>
      <c r="S394" s="129"/>
      <c r="T394" s="129"/>
      <c r="U394" s="129"/>
      <c r="V394" s="129"/>
      <c r="W394" s="129"/>
      <c r="X394" s="129"/>
      <c r="Y394" s="129"/>
      <c r="Z394" s="129"/>
    </row>
    <row r="395" ht="15.75" customHeight="1">
      <c r="A395" s="129"/>
      <c r="B395" s="129"/>
      <c r="C395" s="129"/>
      <c r="D395" s="186"/>
      <c r="E395" s="186"/>
      <c r="F395" s="129"/>
      <c r="G395" s="6"/>
      <c r="H395" s="129"/>
      <c r="I395" s="129"/>
      <c r="J395" s="129"/>
      <c r="K395" s="129"/>
      <c r="L395" s="129"/>
      <c r="M395" s="129"/>
      <c r="N395" s="129"/>
      <c r="O395" s="129"/>
      <c r="P395" s="129"/>
      <c r="Q395" s="129"/>
      <c r="R395" s="129"/>
      <c r="S395" s="129"/>
      <c r="T395" s="129"/>
      <c r="U395" s="129"/>
      <c r="V395" s="129"/>
      <c r="W395" s="129"/>
      <c r="X395" s="129"/>
      <c r="Y395" s="129"/>
      <c r="Z395" s="129"/>
    </row>
    <row r="396" ht="15.75" customHeight="1">
      <c r="A396" s="129"/>
      <c r="B396" s="129"/>
      <c r="C396" s="129"/>
      <c r="D396" s="186"/>
      <c r="E396" s="186"/>
      <c r="F396" s="129"/>
      <c r="G396" s="6"/>
      <c r="H396" s="129"/>
      <c r="I396" s="129"/>
      <c r="J396" s="129"/>
      <c r="K396" s="129"/>
      <c r="L396" s="129"/>
      <c r="M396" s="129"/>
      <c r="N396" s="129"/>
      <c r="O396" s="129"/>
      <c r="P396" s="129"/>
      <c r="Q396" s="129"/>
      <c r="R396" s="129"/>
      <c r="S396" s="129"/>
      <c r="T396" s="129"/>
      <c r="U396" s="129"/>
      <c r="V396" s="129"/>
      <c r="W396" s="129"/>
      <c r="X396" s="129"/>
      <c r="Y396" s="129"/>
      <c r="Z396" s="129"/>
    </row>
    <row r="397" ht="15.75" customHeight="1">
      <c r="A397" s="129"/>
      <c r="B397" s="129"/>
      <c r="C397" s="129"/>
      <c r="D397" s="186"/>
      <c r="E397" s="186"/>
      <c r="F397" s="129"/>
      <c r="G397" s="6"/>
      <c r="H397" s="129"/>
      <c r="I397" s="129"/>
      <c r="J397" s="129"/>
      <c r="K397" s="129"/>
      <c r="L397" s="129"/>
      <c r="M397" s="129"/>
      <c r="N397" s="129"/>
      <c r="O397" s="129"/>
      <c r="P397" s="129"/>
      <c r="Q397" s="129"/>
      <c r="R397" s="129"/>
      <c r="S397" s="129"/>
      <c r="T397" s="129"/>
      <c r="U397" s="129"/>
      <c r="V397" s="129"/>
      <c r="W397" s="129"/>
      <c r="X397" s="129"/>
      <c r="Y397" s="129"/>
      <c r="Z397" s="129"/>
    </row>
    <row r="398" ht="15.75" customHeight="1">
      <c r="A398" s="129"/>
      <c r="B398" s="129"/>
      <c r="C398" s="129"/>
      <c r="D398" s="186"/>
      <c r="E398" s="186"/>
      <c r="F398" s="129"/>
      <c r="G398" s="6"/>
      <c r="H398" s="129"/>
      <c r="I398" s="129"/>
      <c r="J398" s="129"/>
      <c r="K398" s="129"/>
      <c r="L398" s="129"/>
      <c r="M398" s="129"/>
      <c r="N398" s="129"/>
      <c r="O398" s="129"/>
      <c r="P398" s="129"/>
      <c r="Q398" s="129"/>
      <c r="R398" s="129"/>
      <c r="S398" s="129"/>
      <c r="T398" s="129"/>
      <c r="U398" s="129"/>
      <c r="V398" s="129"/>
      <c r="W398" s="129"/>
      <c r="X398" s="129"/>
      <c r="Y398" s="129"/>
      <c r="Z398" s="129"/>
    </row>
    <row r="399" ht="15.75" customHeight="1">
      <c r="A399" s="129"/>
      <c r="B399" s="129"/>
      <c r="C399" s="193"/>
      <c r="D399" s="186"/>
      <c r="E399" s="186"/>
      <c r="F399" s="129"/>
      <c r="G399" s="6"/>
      <c r="H399" s="129"/>
      <c r="I399" s="129"/>
      <c r="J399" s="129"/>
      <c r="K399" s="129"/>
      <c r="L399" s="129"/>
      <c r="M399" s="129"/>
      <c r="N399" s="129"/>
      <c r="O399" s="129"/>
      <c r="P399" s="129"/>
      <c r="Q399" s="129"/>
      <c r="R399" s="129"/>
      <c r="S399" s="129"/>
      <c r="T399" s="129"/>
      <c r="U399" s="129"/>
      <c r="V399" s="129"/>
      <c r="W399" s="129"/>
      <c r="X399" s="129"/>
      <c r="Y399" s="129"/>
      <c r="Z399" s="129"/>
    </row>
    <row r="400" ht="15.75" customHeight="1">
      <c r="A400" s="129"/>
      <c r="B400" s="129"/>
      <c r="C400" s="193"/>
      <c r="D400" s="186"/>
      <c r="E400" s="186"/>
      <c r="F400" s="129"/>
      <c r="G400" s="6"/>
      <c r="H400" s="129"/>
      <c r="I400" s="129"/>
      <c r="J400" s="129"/>
      <c r="K400" s="129"/>
      <c r="L400" s="129"/>
      <c r="M400" s="129"/>
      <c r="N400" s="129"/>
      <c r="O400" s="129"/>
      <c r="P400" s="129"/>
      <c r="Q400" s="129"/>
      <c r="R400" s="129"/>
      <c r="S400" s="129"/>
      <c r="T400" s="129"/>
      <c r="U400" s="129"/>
      <c r="V400" s="129"/>
      <c r="W400" s="129"/>
      <c r="X400" s="129"/>
      <c r="Y400" s="129"/>
      <c r="Z400" s="129"/>
    </row>
    <row r="401" ht="15.75" customHeight="1">
      <c r="A401" s="129"/>
      <c r="B401" s="129"/>
      <c r="C401" s="193"/>
      <c r="D401" s="186"/>
      <c r="E401" s="186"/>
      <c r="F401" s="129"/>
      <c r="G401" s="6"/>
      <c r="H401" s="129"/>
      <c r="I401" s="129"/>
      <c r="J401" s="129"/>
      <c r="K401" s="129"/>
      <c r="L401" s="129"/>
      <c r="M401" s="129"/>
      <c r="N401" s="129"/>
      <c r="O401" s="129"/>
      <c r="P401" s="129"/>
      <c r="Q401" s="129"/>
      <c r="R401" s="129"/>
      <c r="S401" s="129"/>
      <c r="T401" s="129"/>
      <c r="U401" s="129"/>
      <c r="V401" s="129"/>
      <c r="W401" s="129"/>
      <c r="X401" s="129"/>
      <c r="Y401" s="129"/>
      <c r="Z401" s="129"/>
    </row>
    <row r="402" ht="15.75" customHeight="1">
      <c r="A402" s="129"/>
      <c r="B402" s="129"/>
      <c r="C402" s="129"/>
      <c r="D402" s="186"/>
      <c r="E402" s="186"/>
      <c r="F402" s="129"/>
      <c r="G402" s="160"/>
      <c r="H402" s="129"/>
      <c r="I402" s="129"/>
      <c r="J402" s="129"/>
      <c r="K402" s="129"/>
      <c r="L402" s="129"/>
      <c r="M402" s="129"/>
      <c r="N402" s="129"/>
      <c r="O402" s="129"/>
      <c r="P402" s="129"/>
      <c r="Q402" s="129"/>
      <c r="R402" s="129"/>
      <c r="S402" s="129"/>
      <c r="T402" s="129"/>
      <c r="U402" s="129"/>
      <c r="V402" s="129"/>
      <c r="W402" s="129"/>
      <c r="X402" s="129"/>
      <c r="Y402" s="129"/>
      <c r="Z402" s="129"/>
    </row>
    <row r="403" ht="15.75" customHeight="1">
      <c r="A403" s="129"/>
      <c r="B403" s="129"/>
      <c r="C403" s="129"/>
      <c r="D403" s="186"/>
      <c r="E403" s="186"/>
      <c r="F403" s="129"/>
      <c r="G403" s="6"/>
      <c r="H403" s="129"/>
      <c r="I403" s="129"/>
      <c r="J403" s="129"/>
      <c r="K403" s="129"/>
      <c r="L403" s="129"/>
      <c r="M403" s="129"/>
      <c r="N403" s="129"/>
      <c r="O403" s="129"/>
      <c r="P403" s="129"/>
      <c r="Q403" s="129"/>
      <c r="R403" s="129"/>
      <c r="S403" s="129"/>
      <c r="T403" s="129"/>
      <c r="U403" s="129"/>
      <c r="V403" s="129"/>
      <c r="W403" s="129"/>
      <c r="X403" s="129"/>
      <c r="Y403" s="129"/>
      <c r="Z403" s="129"/>
    </row>
    <row r="404" ht="15.75" customHeight="1">
      <c r="A404" s="129"/>
      <c r="B404" s="129"/>
      <c r="C404" s="193"/>
      <c r="D404" s="186"/>
      <c r="E404" s="186"/>
      <c r="F404" s="129"/>
      <c r="G404" s="6"/>
      <c r="H404" s="129"/>
      <c r="I404" s="129"/>
      <c r="J404" s="129"/>
      <c r="K404" s="129"/>
      <c r="L404" s="129"/>
      <c r="M404" s="129"/>
      <c r="N404" s="129"/>
      <c r="O404" s="129"/>
      <c r="P404" s="129"/>
      <c r="Q404" s="129"/>
      <c r="R404" s="129"/>
      <c r="S404" s="129"/>
      <c r="T404" s="129"/>
      <c r="U404" s="129"/>
      <c r="V404" s="129"/>
      <c r="W404" s="129"/>
      <c r="X404" s="129"/>
      <c r="Y404" s="129"/>
      <c r="Z404" s="129"/>
    </row>
    <row r="405" ht="15.75" customHeight="1">
      <c r="A405" s="129"/>
      <c r="B405" s="129"/>
      <c r="C405" s="193"/>
      <c r="D405" s="186"/>
      <c r="E405" s="186"/>
      <c r="F405" s="129"/>
      <c r="G405" s="6"/>
      <c r="H405" s="129"/>
      <c r="I405" s="129"/>
      <c r="J405" s="129"/>
      <c r="K405" s="129"/>
      <c r="L405" s="129"/>
      <c r="M405" s="129"/>
      <c r="N405" s="129"/>
      <c r="O405" s="129"/>
      <c r="P405" s="129"/>
      <c r="Q405" s="129"/>
      <c r="R405" s="129"/>
      <c r="S405" s="129"/>
      <c r="T405" s="129"/>
      <c r="U405" s="129"/>
      <c r="V405" s="129"/>
      <c r="W405" s="129"/>
      <c r="X405" s="129"/>
      <c r="Y405" s="129"/>
      <c r="Z405" s="129"/>
    </row>
    <row r="406" ht="15.75" customHeight="1">
      <c r="A406" s="129"/>
      <c r="B406" s="129"/>
      <c r="C406" s="129"/>
      <c r="D406" s="186"/>
      <c r="E406" s="186"/>
      <c r="F406" s="129"/>
      <c r="G406" s="160"/>
      <c r="H406" s="129"/>
      <c r="I406" s="129"/>
      <c r="J406" s="129"/>
      <c r="K406" s="129"/>
      <c r="L406" s="129"/>
      <c r="M406" s="129"/>
      <c r="N406" s="129"/>
      <c r="O406" s="129"/>
      <c r="P406" s="129"/>
      <c r="Q406" s="129"/>
      <c r="R406" s="129"/>
      <c r="S406" s="129"/>
      <c r="T406" s="129"/>
      <c r="U406" s="129"/>
      <c r="V406" s="129"/>
      <c r="W406" s="129"/>
      <c r="X406" s="129"/>
      <c r="Y406" s="129"/>
      <c r="Z406" s="129"/>
    </row>
    <row r="407" ht="15.75" customHeight="1">
      <c r="A407" s="129"/>
      <c r="B407" s="129"/>
      <c r="C407" s="129"/>
      <c r="D407" s="186"/>
      <c r="E407" s="186"/>
      <c r="F407" s="129"/>
      <c r="G407" s="6"/>
      <c r="H407" s="129"/>
      <c r="I407" s="129"/>
      <c r="J407" s="129"/>
      <c r="K407" s="129"/>
      <c r="L407" s="129"/>
      <c r="M407" s="129"/>
      <c r="N407" s="129"/>
      <c r="O407" s="129"/>
      <c r="P407" s="129"/>
      <c r="Q407" s="129"/>
      <c r="R407" s="129"/>
      <c r="S407" s="129"/>
      <c r="T407" s="129"/>
      <c r="U407" s="129"/>
      <c r="V407" s="129"/>
      <c r="W407" s="129"/>
      <c r="X407" s="129"/>
      <c r="Y407" s="129"/>
      <c r="Z407" s="129"/>
    </row>
    <row r="408" ht="15.75" customHeight="1">
      <c r="A408" s="129"/>
      <c r="B408" s="129"/>
      <c r="C408" s="129"/>
      <c r="D408" s="186"/>
      <c r="E408" s="186"/>
      <c r="F408" s="129"/>
      <c r="G408" s="6"/>
      <c r="H408" s="129"/>
      <c r="I408" s="129"/>
      <c r="J408" s="129"/>
      <c r="K408" s="129"/>
      <c r="L408" s="129"/>
      <c r="M408" s="129"/>
      <c r="N408" s="129"/>
      <c r="O408" s="129"/>
      <c r="P408" s="129"/>
      <c r="Q408" s="129"/>
      <c r="R408" s="129"/>
      <c r="S408" s="129"/>
      <c r="T408" s="129"/>
      <c r="U408" s="129"/>
      <c r="V408" s="129"/>
      <c r="W408" s="129"/>
      <c r="X408" s="129"/>
      <c r="Y408" s="129"/>
      <c r="Z408" s="129"/>
    </row>
    <row r="409" ht="15.75" customHeight="1">
      <c r="A409" s="129"/>
      <c r="B409" s="129"/>
      <c r="C409" s="193"/>
      <c r="D409" s="186"/>
      <c r="E409" s="186"/>
      <c r="F409" s="129"/>
      <c r="G409" s="6"/>
      <c r="H409" s="129"/>
      <c r="I409" s="129"/>
      <c r="J409" s="129"/>
      <c r="K409" s="129"/>
      <c r="L409" s="129"/>
      <c r="M409" s="129"/>
      <c r="N409" s="129"/>
      <c r="O409" s="129"/>
      <c r="P409" s="129"/>
      <c r="Q409" s="129"/>
      <c r="R409" s="129"/>
      <c r="S409" s="129"/>
      <c r="T409" s="129"/>
      <c r="U409" s="129"/>
      <c r="V409" s="129"/>
      <c r="W409" s="129"/>
      <c r="X409" s="129"/>
      <c r="Y409" s="129"/>
      <c r="Z409" s="129"/>
    </row>
    <row r="410" ht="15.75" customHeight="1">
      <c r="A410" s="129"/>
      <c r="B410" s="129"/>
      <c r="C410" s="129"/>
      <c r="D410" s="186"/>
      <c r="E410" s="186"/>
      <c r="F410" s="129"/>
      <c r="G410" s="6"/>
      <c r="H410" s="129"/>
      <c r="I410" s="129"/>
      <c r="J410" s="129"/>
      <c r="K410" s="129"/>
      <c r="L410" s="129"/>
      <c r="M410" s="129"/>
      <c r="N410" s="129"/>
      <c r="O410" s="129"/>
      <c r="P410" s="129"/>
      <c r="Q410" s="129"/>
      <c r="R410" s="129"/>
      <c r="S410" s="129"/>
      <c r="T410" s="129"/>
      <c r="U410" s="129"/>
      <c r="V410" s="129"/>
      <c r="W410" s="129"/>
      <c r="X410" s="129"/>
      <c r="Y410" s="129"/>
      <c r="Z410" s="129"/>
    </row>
    <row r="411" ht="15.75" customHeight="1">
      <c r="A411" s="129"/>
      <c r="B411" s="129"/>
      <c r="D411" s="186"/>
      <c r="E411" s="186"/>
      <c r="F411" s="129"/>
      <c r="G411" s="6"/>
      <c r="H411" s="129"/>
      <c r="I411" s="129"/>
      <c r="J411" s="129"/>
      <c r="K411" s="129"/>
      <c r="L411" s="129"/>
      <c r="M411" s="129"/>
      <c r="N411" s="129"/>
      <c r="O411" s="129"/>
      <c r="P411" s="129"/>
      <c r="Q411" s="129"/>
      <c r="R411" s="129"/>
      <c r="S411" s="129"/>
      <c r="T411" s="129"/>
      <c r="U411" s="129"/>
      <c r="V411" s="129"/>
      <c r="W411" s="129"/>
      <c r="X411" s="129"/>
      <c r="Y411" s="129"/>
      <c r="Z411" s="129"/>
    </row>
    <row r="412" ht="15.75" customHeight="1">
      <c r="A412" s="129"/>
      <c r="B412" s="129"/>
      <c r="C412" s="129"/>
      <c r="D412" s="186"/>
      <c r="E412" s="186"/>
      <c r="F412" s="129"/>
      <c r="G412" s="6"/>
      <c r="H412" s="129"/>
      <c r="I412" s="129"/>
      <c r="J412" s="129"/>
      <c r="K412" s="129"/>
      <c r="L412" s="129"/>
      <c r="M412" s="129"/>
      <c r="N412" s="129"/>
      <c r="O412" s="129"/>
      <c r="P412" s="129"/>
      <c r="Q412" s="129"/>
      <c r="R412" s="129"/>
      <c r="S412" s="129"/>
      <c r="T412" s="129"/>
      <c r="U412" s="129"/>
      <c r="V412" s="129"/>
      <c r="W412" s="129"/>
      <c r="X412" s="129"/>
      <c r="Y412" s="129"/>
      <c r="Z412" s="129"/>
    </row>
    <row r="413" ht="15.75" customHeight="1">
      <c r="A413" s="129"/>
      <c r="B413" s="129"/>
      <c r="C413" s="129"/>
      <c r="D413" s="186"/>
      <c r="E413" s="186"/>
      <c r="F413" s="129"/>
      <c r="G413" s="6"/>
      <c r="H413" s="129"/>
      <c r="I413" s="129"/>
      <c r="J413" s="129"/>
      <c r="K413" s="129"/>
      <c r="L413" s="129"/>
      <c r="M413" s="129"/>
      <c r="N413" s="129"/>
      <c r="O413" s="129"/>
      <c r="P413" s="129"/>
      <c r="Q413" s="129"/>
      <c r="R413" s="129"/>
      <c r="S413" s="129"/>
      <c r="T413" s="129"/>
      <c r="U413" s="129"/>
      <c r="V413" s="129"/>
      <c r="W413" s="129"/>
      <c r="X413" s="129"/>
      <c r="Y413" s="129"/>
      <c r="Z413" s="129"/>
    </row>
    <row r="414" ht="15.75" customHeight="1">
      <c r="A414" s="129"/>
      <c r="B414" s="129"/>
      <c r="C414" s="129"/>
      <c r="D414" s="186"/>
      <c r="E414" s="186"/>
      <c r="F414" s="129"/>
      <c r="G414" s="6"/>
      <c r="H414" s="129"/>
      <c r="I414" s="129"/>
      <c r="J414" s="129"/>
      <c r="K414" s="129"/>
      <c r="L414" s="129"/>
      <c r="M414" s="129"/>
      <c r="N414" s="129"/>
      <c r="O414" s="129"/>
      <c r="P414" s="129"/>
      <c r="Q414" s="129"/>
      <c r="R414" s="129"/>
      <c r="S414" s="129"/>
      <c r="T414" s="129"/>
      <c r="U414" s="129"/>
      <c r="V414" s="129"/>
      <c r="W414" s="129"/>
      <c r="X414" s="129"/>
      <c r="Y414" s="129"/>
      <c r="Z414" s="129"/>
    </row>
    <row r="415" ht="15.75" customHeight="1">
      <c r="A415" s="129"/>
      <c r="B415" s="129"/>
      <c r="C415" s="129"/>
      <c r="D415" s="186"/>
      <c r="E415" s="186"/>
      <c r="F415" s="129"/>
      <c r="G415" s="6"/>
      <c r="H415" s="129"/>
      <c r="I415" s="129"/>
      <c r="J415" s="129"/>
      <c r="K415" s="129"/>
      <c r="L415" s="129"/>
      <c r="M415" s="129"/>
      <c r="N415" s="129"/>
      <c r="O415" s="129"/>
      <c r="P415" s="129"/>
      <c r="Q415" s="129"/>
      <c r="R415" s="129"/>
      <c r="S415" s="129"/>
      <c r="T415" s="129"/>
      <c r="U415" s="129"/>
      <c r="V415" s="129"/>
      <c r="W415" s="129"/>
      <c r="X415" s="129"/>
      <c r="Y415" s="129"/>
      <c r="Z415" s="129"/>
    </row>
    <row r="416" ht="15.75" customHeight="1">
      <c r="A416" s="129"/>
      <c r="B416" s="129"/>
      <c r="C416" s="193"/>
      <c r="D416" s="186"/>
      <c r="E416" s="186"/>
      <c r="F416" s="129"/>
      <c r="G416" s="6"/>
      <c r="H416" s="129"/>
      <c r="I416" s="129"/>
      <c r="J416" s="129"/>
      <c r="K416" s="129"/>
      <c r="L416" s="129"/>
      <c r="M416" s="129"/>
      <c r="N416" s="129"/>
      <c r="O416" s="129"/>
      <c r="P416" s="129"/>
      <c r="Q416" s="129"/>
      <c r="R416" s="129"/>
      <c r="S416" s="129"/>
      <c r="T416" s="129"/>
      <c r="U416" s="129"/>
      <c r="V416" s="129"/>
      <c r="W416" s="129"/>
      <c r="X416" s="129"/>
      <c r="Y416" s="129"/>
      <c r="Z416" s="129"/>
    </row>
    <row r="417" ht="15.75" customHeight="1">
      <c r="A417" s="129"/>
      <c r="B417" s="129"/>
      <c r="C417" s="193"/>
      <c r="D417" s="186"/>
      <c r="E417" s="186"/>
      <c r="F417" s="129"/>
      <c r="G417" s="6"/>
      <c r="H417" s="129"/>
      <c r="I417" s="129"/>
      <c r="J417" s="129"/>
      <c r="K417" s="129"/>
      <c r="L417" s="129"/>
      <c r="M417" s="129"/>
      <c r="N417" s="129"/>
      <c r="O417" s="129"/>
      <c r="P417" s="129"/>
      <c r="Q417" s="129"/>
      <c r="R417" s="129"/>
      <c r="S417" s="129"/>
      <c r="T417" s="129"/>
      <c r="U417" s="129"/>
      <c r="V417" s="129"/>
      <c r="W417" s="129"/>
      <c r="X417" s="129"/>
      <c r="Y417" s="129"/>
      <c r="Z417" s="129"/>
    </row>
    <row r="418" ht="15.75" customHeight="1">
      <c r="A418" s="129"/>
      <c r="B418" s="129"/>
      <c r="C418" s="193"/>
      <c r="D418" s="186"/>
      <c r="E418" s="186"/>
      <c r="F418" s="129"/>
      <c r="G418" s="6"/>
      <c r="H418" s="129"/>
      <c r="I418" s="129"/>
      <c r="J418" s="129"/>
      <c r="K418" s="129"/>
      <c r="L418" s="129"/>
      <c r="M418" s="129"/>
      <c r="N418" s="129"/>
      <c r="O418" s="129"/>
      <c r="P418" s="129"/>
      <c r="Q418" s="129"/>
      <c r="R418" s="129"/>
      <c r="S418" s="129"/>
      <c r="T418" s="129"/>
      <c r="U418" s="129"/>
      <c r="V418" s="129"/>
      <c r="W418" s="129"/>
      <c r="X418" s="129"/>
      <c r="Y418" s="129"/>
      <c r="Z418" s="129"/>
    </row>
    <row r="419" ht="15.75" customHeight="1">
      <c r="A419" s="129"/>
      <c r="B419" s="129"/>
      <c r="C419" s="129"/>
      <c r="D419" s="186"/>
      <c r="E419" s="186"/>
      <c r="F419" s="129"/>
      <c r="G419" s="6"/>
      <c r="H419" s="129"/>
      <c r="I419" s="129"/>
      <c r="J419" s="129"/>
      <c r="K419" s="129"/>
      <c r="L419" s="129"/>
      <c r="M419" s="129"/>
      <c r="N419" s="129"/>
      <c r="O419" s="129"/>
      <c r="P419" s="129"/>
      <c r="Q419" s="129"/>
      <c r="R419" s="129"/>
      <c r="S419" s="129"/>
      <c r="T419" s="129"/>
      <c r="U419" s="129"/>
      <c r="V419" s="129"/>
      <c r="W419" s="129"/>
      <c r="X419" s="129"/>
      <c r="Y419" s="129"/>
      <c r="Z419" s="129"/>
    </row>
    <row r="420" ht="15.75" customHeight="1">
      <c r="A420" s="129"/>
      <c r="B420" s="129"/>
      <c r="C420" s="129"/>
      <c r="D420" s="186"/>
      <c r="E420" s="186"/>
      <c r="F420" s="129"/>
      <c r="G420" s="6"/>
      <c r="H420" s="129"/>
      <c r="I420" s="129"/>
      <c r="J420" s="129"/>
      <c r="K420" s="129"/>
      <c r="L420" s="129"/>
      <c r="M420" s="129"/>
      <c r="N420" s="129"/>
      <c r="O420" s="129"/>
      <c r="P420" s="129"/>
      <c r="Q420" s="129"/>
      <c r="R420" s="129"/>
      <c r="S420" s="129"/>
      <c r="T420" s="129"/>
      <c r="U420" s="129"/>
      <c r="V420" s="129"/>
      <c r="W420" s="129"/>
      <c r="X420" s="129"/>
      <c r="Y420" s="129"/>
      <c r="Z420" s="129"/>
    </row>
    <row r="421" ht="15.75" customHeight="1">
      <c r="A421" s="129"/>
      <c r="B421" s="129"/>
      <c r="C421" s="193"/>
      <c r="D421" s="186"/>
      <c r="E421" s="186"/>
      <c r="F421" s="129"/>
      <c r="G421" s="6"/>
      <c r="H421" s="129"/>
      <c r="I421" s="129"/>
      <c r="J421" s="129"/>
      <c r="K421" s="129"/>
      <c r="L421" s="129"/>
      <c r="M421" s="129"/>
      <c r="N421" s="129"/>
      <c r="O421" s="129"/>
      <c r="P421" s="129"/>
      <c r="Q421" s="129"/>
      <c r="R421" s="129"/>
      <c r="S421" s="129"/>
      <c r="T421" s="129"/>
      <c r="U421" s="129"/>
      <c r="V421" s="129"/>
      <c r="W421" s="129"/>
      <c r="X421" s="129"/>
      <c r="Y421" s="129"/>
      <c r="Z421" s="129"/>
    </row>
    <row r="422" ht="15.75" customHeight="1">
      <c r="A422" s="129"/>
      <c r="B422" s="129"/>
      <c r="C422" s="193"/>
      <c r="D422" s="186"/>
      <c r="E422" s="186"/>
      <c r="F422" s="129"/>
      <c r="G422" s="6"/>
      <c r="H422" s="129"/>
      <c r="I422" s="129"/>
      <c r="J422" s="129"/>
      <c r="K422" s="129"/>
      <c r="L422" s="129"/>
      <c r="M422" s="129"/>
      <c r="N422" s="129"/>
      <c r="O422" s="129"/>
      <c r="P422" s="129"/>
      <c r="Q422" s="129"/>
      <c r="R422" s="129"/>
      <c r="S422" s="129"/>
      <c r="T422" s="129"/>
      <c r="U422" s="129"/>
      <c r="V422" s="129"/>
      <c r="W422" s="129"/>
      <c r="X422" s="129"/>
      <c r="Y422" s="129"/>
      <c r="Z422" s="129"/>
    </row>
    <row r="423" ht="15.75" customHeight="1">
      <c r="A423" s="129"/>
      <c r="B423" s="129"/>
      <c r="C423" s="193"/>
      <c r="D423" s="186"/>
      <c r="E423" s="186"/>
      <c r="F423" s="129"/>
      <c r="G423" s="6"/>
      <c r="H423" s="129"/>
      <c r="I423" s="129"/>
      <c r="J423" s="129"/>
      <c r="K423" s="129"/>
      <c r="L423" s="129"/>
      <c r="M423" s="129"/>
      <c r="N423" s="129"/>
      <c r="O423" s="129"/>
      <c r="P423" s="129"/>
      <c r="Q423" s="129"/>
      <c r="R423" s="129"/>
      <c r="S423" s="129"/>
      <c r="T423" s="129"/>
      <c r="U423" s="129"/>
      <c r="V423" s="129"/>
      <c r="W423" s="129"/>
      <c r="X423" s="129"/>
      <c r="Y423" s="129"/>
      <c r="Z423" s="129"/>
    </row>
    <row r="424" ht="15.75" customHeight="1">
      <c r="A424" s="129"/>
      <c r="B424" s="129"/>
      <c r="C424" s="129"/>
      <c r="D424" s="186"/>
      <c r="E424" s="186"/>
      <c r="F424" s="129"/>
      <c r="G424" s="6"/>
      <c r="H424" s="129"/>
      <c r="I424" s="129"/>
      <c r="J424" s="129"/>
      <c r="K424" s="129"/>
      <c r="L424" s="129"/>
      <c r="M424" s="129"/>
      <c r="N424" s="129"/>
      <c r="O424" s="129"/>
      <c r="P424" s="129"/>
      <c r="Q424" s="129"/>
      <c r="R424" s="129"/>
      <c r="S424" s="129"/>
      <c r="T424" s="129"/>
      <c r="U424" s="129"/>
      <c r="V424" s="129"/>
      <c r="W424" s="129"/>
      <c r="X424" s="129"/>
      <c r="Y424" s="129"/>
      <c r="Z424" s="129"/>
    </row>
    <row r="425" ht="15.75" customHeight="1">
      <c r="A425" s="129"/>
      <c r="B425" s="129"/>
      <c r="C425" s="129"/>
      <c r="D425" s="186"/>
      <c r="E425" s="186"/>
      <c r="F425" s="129"/>
      <c r="G425" s="6"/>
      <c r="H425" s="129"/>
      <c r="I425" s="129"/>
      <c r="J425" s="129"/>
      <c r="K425" s="129"/>
      <c r="L425" s="129"/>
      <c r="M425" s="129"/>
      <c r="N425" s="129"/>
      <c r="O425" s="129"/>
      <c r="P425" s="129"/>
      <c r="Q425" s="129"/>
      <c r="R425" s="129"/>
      <c r="S425" s="129"/>
      <c r="T425" s="129"/>
      <c r="U425" s="129"/>
      <c r="V425" s="129"/>
      <c r="W425" s="129"/>
      <c r="X425" s="129"/>
      <c r="Y425" s="129"/>
      <c r="Z425" s="129"/>
    </row>
    <row r="426" ht="15.75" customHeight="1">
      <c r="A426" s="129"/>
      <c r="B426" s="129"/>
      <c r="C426" s="193"/>
      <c r="D426" s="186"/>
      <c r="E426" s="186"/>
      <c r="F426" s="129"/>
      <c r="G426" s="6"/>
      <c r="H426" s="129"/>
      <c r="I426" s="129"/>
      <c r="J426" s="129"/>
      <c r="K426" s="129"/>
      <c r="L426" s="129"/>
      <c r="M426" s="129"/>
      <c r="N426" s="129"/>
      <c r="O426" s="129"/>
      <c r="P426" s="129"/>
      <c r="Q426" s="129"/>
      <c r="R426" s="129"/>
      <c r="S426" s="129"/>
      <c r="T426" s="129"/>
      <c r="U426" s="129"/>
      <c r="V426" s="129"/>
      <c r="W426" s="129"/>
      <c r="X426" s="129"/>
      <c r="Y426" s="129"/>
      <c r="Z426" s="129"/>
    </row>
    <row r="427" ht="15.75" customHeight="1">
      <c r="A427" s="129"/>
      <c r="B427" s="129"/>
      <c r="C427" s="129"/>
      <c r="D427" s="186"/>
      <c r="E427" s="186"/>
      <c r="F427" s="129"/>
      <c r="G427" s="160"/>
      <c r="H427" s="129"/>
      <c r="I427" s="129"/>
      <c r="J427" s="129"/>
      <c r="K427" s="129"/>
      <c r="L427" s="129"/>
      <c r="M427" s="129"/>
      <c r="N427" s="129"/>
      <c r="O427" s="129"/>
      <c r="P427" s="129"/>
      <c r="Q427" s="129"/>
      <c r="R427" s="129"/>
      <c r="S427" s="129"/>
      <c r="T427" s="129"/>
      <c r="U427" s="129"/>
      <c r="V427" s="129"/>
      <c r="W427" s="129"/>
      <c r="X427" s="129"/>
      <c r="Y427" s="129"/>
      <c r="Z427" s="129"/>
    </row>
    <row r="428" ht="15.75" customHeight="1">
      <c r="A428" s="129"/>
      <c r="B428" s="129"/>
      <c r="C428" s="129"/>
      <c r="D428" s="186"/>
      <c r="E428" s="186"/>
      <c r="F428" s="129"/>
      <c r="G428" s="6"/>
      <c r="H428" s="129"/>
      <c r="I428" s="129"/>
      <c r="J428" s="129"/>
      <c r="K428" s="129"/>
      <c r="L428" s="129"/>
      <c r="M428" s="129"/>
      <c r="N428" s="129"/>
      <c r="O428" s="129"/>
      <c r="P428" s="129"/>
      <c r="Q428" s="129"/>
      <c r="R428" s="129"/>
      <c r="S428" s="129"/>
      <c r="T428" s="129"/>
      <c r="U428" s="129"/>
      <c r="V428" s="129"/>
      <c r="W428" s="129"/>
      <c r="X428" s="129"/>
      <c r="Y428" s="129"/>
      <c r="Z428" s="129"/>
    </row>
    <row r="429" ht="15.75" customHeight="1">
      <c r="A429" s="129"/>
      <c r="B429" s="129"/>
      <c r="C429" s="129"/>
      <c r="D429" s="186"/>
      <c r="E429" s="186"/>
      <c r="F429" s="129"/>
      <c r="G429" s="6"/>
      <c r="H429" s="129"/>
      <c r="I429" s="129"/>
      <c r="J429" s="129"/>
      <c r="K429" s="129"/>
      <c r="L429" s="129"/>
      <c r="M429" s="129"/>
      <c r="N429" s="129"/>
      <c r="O429" s="129"/>
      <c r="P429" s="129"/>
      <c r="Q429" s="129"/>
      <c r="R429" s="129"/>
      <c r="S429" s="129"/>
      <c r="T429" s="129"/>
      <c r="U429" s="129"/>
      <c r="V429" s="129"/>
      <c r="W429" s="129"/>
      <c r="X429" s="129"/>
      <c r="Y429" s="129"/>
      <c r="Z429" s="129"/>
    </row>
    <row r="430" ht="15.75" customHeight="1">
      <c r="A430" s="129"/>
      <c r="B430" s="129"/>
      <c r="C430" s="129"/>
      <c r="D430" s="186"/>
      <c r="E430" s="186"/>
      <c r="F430" s="129"/>
      <c r="G430" s="6"/>
      <c r="H430" s="129"/>
      <c r="I430" s="129"/>
      <c r="J430" s="129"/>
      <c r="K430" s="129"/>
      <c r="L430" s="129"/>
      <c r="M430" s="129"/>
      <c r="N430" s="129"/>
      <c r="O430" s="129"/>
      <c r="P430" s="129"/>
      <c r="Q430" s="129"/>
      <c r="R430" s="129"/>
      <c r="S430" s="129"/>
      <c r="T430" s="129"/>
      <c r="U430" s="129"/>
      <c r="V430" s="129"/>
      <c r="W430" s="129"/>
      <c r="X430" s="129"/>
      <c r="Y430" s="129"/>
      <c r="Z430" s="129"/>
    </row>
    <row r="431" ht="15.75" customHeight="1">
      <c r="A431" s="129"/>
      <c r="B431" s="129"/>
      <c r="C431" s="193"/>
      <c r="D431" s="186"/>
      <c r="E431" s="186"/>
      <c r="F431" s="129"/>
      <c r="G431" s="6"/>
      <c r="H431" s="129"/>
      <c r="I431" s="129"/>
      <c r="J431" s="129"/>
      <c r="K431" s="129"/>
      <c r="L431" s="129"/>
      <c r="M431" s="129"/>
      <c r="N431" s="129"/>
      <c r="O431" s="129"/>
      <c r="P431" s="129"/>
      <c r="Q431" s="129"/>
      <c r="R431" s="129"/>
      <c r="S431" s="129"/>
      <c r="T431" s="129"/>
      <c r="U431" s="129"/>
      <c r="V431" s="129"/>
      <c r="W431" s="129"/>
      <c r="X431" s="129"/>
      <c r="Y431" s="129"/>
      <c r="Z431" s="129"/>
    </row>
    <row r="432" ht="15.75" customHeight="1">
      <c r="A432" s="129"/>
      <c r="B432" s="129"/>
      <c r="C432" s="193"/>
      <c r="D432" s="186"/>
      <c r="E432" s="186"/>
      <c r="F432" s="129"/>
      <c r="G432" s="6"/>
      <c r="H432" s="129"/>
      <c r="I432" s="129"/>
      <c r="J432" s="129"/>
      <c r="K432" s="129"/>
      <c r="L432" s="129"/>
      <c r="M432" s="129"/>
      <c r="N432" s="129"/>
      <c r="O432" s="129"/>
      <c r="P432" s="129"/>
      <c r="Q432" s="129"/>
      <c r="R432" s="129"/>
      <c r="S432" s="129"/>
      <c r="T432" s="129"/>
      <c r="U432" s="129"/>
      <c r="V432" s="129"/>
      <c r="W432" s="129"/>
      <c r="X432" s="129"/>
      <c r="Y432" s="129"/>
      <c r="Z432" s="129"/>
    </row>
    <row r="433" ht="15.75" customHeight="1">
      <c r="A433" s="129"/>
      <c r="B433" s="129"/>
      <c r="C433" s="193"/>
      <c r="D433" s="186"/>
      <c r="E433" s="186"/>
      <c r="F433" s="129"/>
      <c r="G433" s="6"/>
      <c r="H433" s="129"/>
      <c r="I433" s="129"/>
      <c r="J433" s="129"/>
      <c r="K433" s="129"/>
      <c r="L433" s="129"/>
      <c r="M433" s="129"/>
      <c r="N433" s="129"/>
      <c r="O433" s="129"/>
      <c r="P433" s="129"/>
      <c r="Q433" s="129"/>
      <c r="R433" s="129"/>
      <c r="S433" s="129"/>
      <c r="T433" s="129"/>
      <c r="U433" s="129"/>
      <c r="V433" s="129"/>
      <c r="W433" s="129"/>
      <c r="X433" s="129"/>
      <c r="Y433" s="129"/>
      <c r="Z433" s="129"/>
    </row>
    <row r="434" ht="15.75" customHeight="1">
      <c r="A434" s="129"/>
      <c r="B434" s="129"/>
      <c r="C434" s="129"/>
      <c r="D434" s="186"/>
      <c r="E434" s="186"/>
      <c r="F434" s="129"/>
      <c r="G434" s="6"/>
      <c r="H434" s="129"/>
      <c r="I434" s="129"/>
      <c r="J434" s="129"/>
      <c r="K434" s="129"/>
      <c r="L434" s="129"/>
      <c r="M434" s="129"/>
      <c r="N434" s="129"/>
      <c r="O434" s="129"/>
      <c r="P434" s="129"/>
      <c r="Q434" s="129"/>
      <c r="R434" s="129"/>
      <c r="S434" s="129"/>
      <c r="T434" s="129"/>
      <c r="U434" s="129"/>
      <c r="V434" s="129"/>
      <c r="W434" s="129"/>
      <c r="X434" s="129"/>
      <c r="Y434" s="129"/>
      <c r="Z434" s="129"/>
    </row>
    <row r="435" ht="15.75" customHeight="1">
      <c r="A435" s="129"/>
      <c r="B435" s="129"/>
      <c r="C435" s="129"/>
      <c r="D435" s="186"/>
      <c r="E435" s="186"/>
      <c r="F435" s="129"/>
      <c r="G435" s="6"/>
      <c r="H435" s="129"/>
      <c r="I435" s="129"/>
      <c r="J435" s="129"/>
      <c r="K435" s="129"/>
      <c r="L435" s="129"/>
      <c r="M435" s="129"/>
      <c r="N435" s="129"/>
      <c r="O435" s="129"/>
      <c r="P435" s="129"/>
      <c r="Q435" s="129"/>
      <c r="R435" s="129"/>
      <c r="S435" s="129"/>
      <c r="T435" s="129"/>
      <c r="U435" s="129"/>
      <c r="V435" s="129"/>
      <c r="W435" s="129"/>
      <c r="X435" s="129"/>
      <c r="Y435" s="129"/>
      <c r="Z435" s="129"/>
    </row>
    <row r="436" ht="15.75" customHeight="1">
      <c r="A436" s="129"/>
      <c r="B436" s="129"/>
      <c r="C436" s="129"/>
      <c r="D436" s="186"/>
      <c r="E436" s="186"/>
      <c r="F436" s="129"/>
      <c r="G436" s="6"/>
      <c r="H436" s="129"/>
      <c r="I436" s="129"/>
      <c r="J436" s="129"/>
      <c r="K436" s="129"/>
      <c r="L436" s="129"/>
      <c r="M436" s="129"/>
      <c r="N436" s="129"/>
      <c r="O436" s="129"/>
      <c r="P436" s="129"/>
      <c r="Q436" s="129"/>
      <c r="R436" s="129"/>
      <c r="S436" s="129"/>
      <c r="T436" s="129"/>
      <c r="U436" s="129"/>
      <c r="V436" s="129"/>
      <c r="W436" s="129"/>
      <c r="X436" s="129"/>
      <c r="Y436" s="129"/>
      <c r="Z436" s="129"/>
    </row>
    <row r="437" ht="15.75" customHeight="1">
      <c r="A437" s="129"/>
      <c r="B437" s="129"/>
      <c r="C437" s="129"/>
      <c r="D437" s="186"/>
      <c r="E437" s="186"/>
      <c r="F437" s="129"/>
      <c r="G437" s="6"/>
      <c r="H437" s="129"/>
      <c r="I437" s="129"/>
      <c r="J437" s="129"/>
      <c r="K437" s="129"/>
      <c r="L437" s="129"/>
      <c r="M437" s="129"/>
      <c r="N437" s="129"/>
      <c r="O437" s="129"/>
      <c r="P437" s="129"/>
      <c r="Q437" s="129"/>
      <c r="R437" s="129"/>
      <c r="S437" s="129"/>
      <c r="T437" s="129"/>
      <c r="U437" s="129"/>
      <c r="V437" s="129"/>
      <c r="W437" s="129"/>
      <c r="X437" s="129"/>
      <c r="Y437" s="129"/>
      <c r="Z437" s="129"/>
    </row>
    <row r="438" ht="15.75" customHeight="1">
      <c r="A438" s="129"/>
      <c r="B438" s="129"/>
      <c r="C438" s="129"/>
      <c r="D438" s="186"/>
      <c r="E438" s="186"/>
      <c r="F438" s="129"/>
      <c r="G438" s="6"/>
      <c r="H438" s="129"/>
      <c r="I438" s="129"/>
      <c r="J438" s="129"/>
      <c r="K438" s="129"/>
      <c r="L438" s="129"/>
      <c r="M438" s="129"/>
      <c r="N438" s="129"/>
      <c r="O438" s="129"/>
      <c r="P438" s="129"/>
      <c r="Q438" s="129"/>
      <c r="R438" s="129"/>
      <c r="S438" s="129"/>
      <c r="T438" s="129"/>
      <c r="U438" s="129"/>
      <c r="V438" s="129"/>
      <c r="W438" s="129"/>
      <c r="X438" s="129"/>
      <c r="Y438" s="129"/>
      <c r="Z438" s="129"/>
    </row>
    <row r="439" ht="15.75" customHeight="1">
      <c r="A439" s="129"/>
      <c r="B439" s="129"/>
      <c r="C439" s="129"/>
      <c r="D439" s="186"/>
      <c r="E439" s="186"/>
      <c r="F439" s="129"/>
      <c r="G439" s="6"/>
      <c r="H439" s="129"/>
      <c r="I439" s="129"/>
      <c r="J439" s="129"/>
      <c r="K439" s="129"/>
      <c r="L439" s="129"/>
      <c r="M439" s="129"/>
      <c r="N439" s="129"/>
      <c r="O439" s="129"/>
      <c r="P439" s="129"/>
      <c r="Q439" s="129"/>
      <c r="R439" s="129"/>
      <c r="S439" s="129"/>
      <c r="T439" s="129"/>
      <c r="U439" s="129"/>
      <c r="V439" s="129"/>
      <c r="W439" s="129"/>
      <c r="X439" s="129"/>
      <c r="Y439" s="129"/>
      <c r="Z439" s="129"/>
    </row>
    <row r="440" ht="15.75" customHeight="1">
      <c r="A440" s="129"/>
      <c r="B440" s="129"/>
      <c r="C440" s="193"/>
      <c r="D440" s="186"/>
      <c r="E440" s="186"/>
      <c r="F440" s="129"/>
      <c r="G440" s="6"/>
      <c r="H440" s="129"/>
      <c r="I440" s="129"/>
      <c r="J440" s="129"/>
      <c r="K440" s="129"/>
      <c r="L440" s="129"/>
      <c r="M440" s="129"/>
      <c r="N440" s="129"/>
      <c r="O440" s="129"/>
      <c r="P440" s="129"/>
      <c r="Q440" s="129"/>
      <c r="R440" s="129"/>
      <c r="S440" s="129"/>
      <c r="T440" s="129"/>
      <c r="U440" s="129"/>
      <c r="V440" s="129"/>
      <c r="W440" s="129"/>
      <c r="X440" s="129"/>
      <c r="Y440" s="129"/>
      <c r="Z440" s="129"/>
    </row>
    <row r="441" ht="15.75" customHeight="1">
      <c r="A441" s="129"/>
      <c r="B441" s="129"/>
      <c r="C441" s="129"/>
      <c r="D441" s="186"/>
      <c r="E441" s="186"/>
      <c r="F441" s="129"/>
      <c r="G441" s="6"/>
      <c r="H441" s="129"/>
      <c r="I441" s="129"/>
      <c r="J441" s="129"/>
      <c r="K441" s="129"/>
      <c r="L441" s="129"/>
      <c r="M441" s="129"/>
      <c r="N441" s="129"/>
      <c r="O441" s="129"/>
      <c r="P441" s="129"/>
      <c r="Q441" s="129"/>
      <c r="R441" s="129"/>
      <c r="S441" s="129"/>
      <c r="T441" s="129"/>
      <c r="U441" s="129"/>
      <c r="V441" s="129"/>
      <c r="W441" s="129"/>
      <c r="X441" s="129"/>
      <c r="Y441" s="129"/>
      <c r="Z441" s="129"/>
    </row>
    <row r="442" ht="15.75" customHeight="1">
      <c r="A442" s="129"/>
      <c r="B442" s="129"/>
      <c r="C442" s="129"/>
      <c r="D442" s="186"/>
      <c r="E442" s="186"/>
      <c r="F442" s="129"/>
      <c r="G442" s="6"/>
      <c r="H442" s="129"/>
      <c r="I442" s="129"/>
      <c r="J442" s="129"/>
      <c r="K442" s="129"/>
      <c r="L442" s="129"/>
      <c r="M442" s="129"/>
      <c r="N442" s="129"/>
      <c r="O442" s="129"/>
      <c r="P442" s="129"/>
      <c r="Q442" s="129"/>
      <c r="R442" s="129"/>
      <c r="S442" s="129"/>
      <c r="T442" s="129"/>
      <c r="U442" s="129"/>
      <c r="V442" s="129"/>
      <c r="W442" s="129"/>
      <c r="X442" s="129"/>
      <c r="Y442" s="129"/>
      <c r="Z442" s="129"/>
    </row>
    <row r="443" ht="15.75" customHeight="1">
      <c r="A443" s="129"/>
      <c r="B443" s="129"/>
      <c r="C443" s="129"/>
      <c r="D443" s="186"/>
      <c r="E443" s="186"/>
      <c r="F443" s="129"/>
      <c r="G443" s="6"/>
      <c r="H443" s="129"/>
      <c r="I443" s="129"/>
      <c r="J443" s="129"/>
      <c r="K443" s="129"/>
      <c r="L443" s="129"/>
      <c r="M443" s="129"/>
      <c r="N443" s="129"/>
      <c r="O443" s="129"/>
      <c r="P443" s="129"/>
      <c r="Q443" s="129"/>
      <c r="R443" s="129"/>
      <c r="S443" s="129"/>
      <c r="T443" s="129"/>
      <c r="U443" s="129"/>
      <c r="V443" s="129"/>
      <c r="W443" s="129"/>
      <c r="X443" s="129"/>
      <c r="Y443" s="129"/>
      <c r="Z443" s="129"/>
    </row>
    <row r="444" ht="15.75" customHeight="1">
      <c r="A444" s="129"/>
      <c r="B444" s="129"/>
      <c r="C444" s="129"/>
      <c r="D444" s="186"/>
      <c r="E444" s="186"/>
      <c r="F444" s="129"/>
      <c r="G444" s="6"/>
      <c r="H444" s="129"/>
      <c r="I444" s="129"/>
      <c r="J444" s="129"/>
      <c r="K444" s="129"/>
      <c r="L444" s="129"/>
      <c r="M444" s="129"/>
      <c r="N444" s="129"/>
      <c r="O444" s="129"/>
      <c r="P444" s="129"/>
      <c r="Q444" s="129"/>
      <c r="R444" s="129"/>
      <c r="S444" s="129"/>
      <c r="T444" s="129"/>
      <c r="U444" s="129"/>
      <c r="V444" s="129"/>
      <c r="W444" s="129"/>
      <c r="X444" s="129"/>
      <c r="Y444" s="129"/>
      <c r="Z444" s="129"/>
    </row>
    <row r="445" ht="15.75" customHeight="1">
      <c r="A445" s="129"/>
      <c r="C445" s="129"/>
      <c r="D445" s="186"/>
      <c r="E445" s="186"/>
      <c r="F445" s="129"/>
      <c r="G445" s="6"/>
      <c r="H445" s="129"/>
      <c r="I445" s="129"/>
      <c r="J445" s="129"/>
      <c r="K445" s="129"/>
      <c r="L445" s="129"/>
      <c r="M445" s="129"/>
      <c r="N445" s="129"/>
      <c r="O445" s="129"/>
      <c r="P445" s="129"/>
      <c r="Q445" s="129"/>
      <c r="R445" s="129"/>
      <c r="S445" s="129"/>
      <c r="T445" s="129"/>
      <c r="U445" s="129"/>
      <c r="V445" s="129"/>
      <c r="W445" s="129"/>
      <c r="X445" s="129"/>
      <c r="Y445" s="129"/>
      <c r="Z445" s="129"/>
    </row>
    <row r="446" ht="15.75" customHeight="1">
      <c r="A446" s="129"/>
      <c r="B446" s="129"/>
      <c r="C446" s="129"/>
      <c r="D446" s="186"/>
      <c r="E446" s="186"/>
      <c r="F446" s="129"/>
      <c r="G446" s="6"/>
      <c r="H446" s="129"/>
      <c r="I446" s="129"/>
      <c r="J446" s="129"/>
      <c r="K446" s="129"/>
      <c r="L446" s="129"/>
      <c r="M446" s="129"/>
      <c r="N446" s="129"/>
      <c r="O446" s="129"/>
      <c r="P446" s="129"/>
      <c r="Q446" s="129"/>
      <c r="R446" s="129"/>
      <c r="S446" s="129"/>
      <c r="T446" s="129"/>
      <c r="U446" s="129"/>
      <c r="V446" s="129"/>
      <c r="W446" s="129"/>
      <c r="X446" s="129"/>
      <c r="Y446" s="129"/>
      <c r="Z446" s="129"/>
    </row>
    <row r="447" ht="15.75" customHeight="1">
      <c r="A447" s="129"/>
      <c r="B447" s="129"/>
      <c r="C447" s="129"/>
      <c r="D447" s="186"/>
      <c r="E447" s="186"/>
      <c r="F447" s="129"/>
      <c r="G447" s="6"/>
      <c r="H447" s="129"/>
      <c r="I447" s="129"/>
      <c r="J447" s="129"/>
      <c r="K447" s="129"/>
      <c r="L447" s="129"/>
      <c r="M447" s="129"/>
      <c r="N447" s="129"/>
      <c r="O447" s="129"/>
      <c r="P447" s="129"/>
      <c r="Q447" s="129"/>
      <c r="R447" s="129"/>
      <c r="S447" s="129"/>
      <c r="T447" s="129"/>
      <c r="U447" s="129"/>
      <c r="V447" s="129"/>
      <c r="W447" s="129"/>
      <c r="X447" s="129"/>
      <c r="Y447" s="129"/>
      <c r="Z447" s="129"/>
    </row>
    <row r="448" ht="15.75" customHeight="1">
      <c r="A448" s="129"/>
      <c r="B448" s="129"/>
      <c r="C448" s="193"/>
      <c r="D448" s="186"/>
      <c r="E448" s="186"/>
      <c r="F448" s="129"/>
      <c r="G448" s="6"/>
      <c r="H448" s="129"/>
      <c r="I448" s="129"/>
      <c r="J448" s="129"/>
      <c r="K448" s="129"/>
      <c r="L448" s="129"/>
      <c r="M448" s="129"/>
      <c r="N448" s="129"/>
      <c r="O448" s="129"/>
      <c r="P448" s="129"/>
      <c r="Q448" s="129"/>
      <c r="R448" s="129"/>
      <c r="S448" s="129"/>
      <c r="T448" s="129"/>
      <c r="U448" s="129"/>
      <c r="V448" s="129"/>
      <c r="W448" s="129"/>
      <c r="X448" s="129"/>
      <c r="Y448" s="129"/>
      <c r="Z448" s="129"/>
    </row>
    <row r="449" ht="15.75" customHeight="1">
      <c r="A449" s="129"/>
      <c r="B449" s="129"/>
      <c r="C449" s="193"/>
      <c r="D449" s="186"/>
      <c r="E449" s="186"/>
      <c r="F449" s="129"/>
      <c r="G449" s="6"/>
      <c r="H449" s="129"/>
      <c r="I449" s="129"/>
      <c r="J449" s="129"/>
      <c r="K449" s="129"/>
      <c r="L449" s="129"/>
      <c r="M449" s="129"/>
      <c r="N449" s="129"/>
      <c r="O449" s="129"/>
      <c r="P449" s="129"/>
      <c r="Q449" s="129"/>
      <c r="R449" s="129"/>
      <c r="S449" s="129"/>
      <c r="T449" s="129"/>
      <c r="U449" s="129"/>
      <c r="V449" s="129"/>
      <c r="W449" s="129"/>
      <c r="X449" s="129"/>
      <c r="Y449" s="129"/>
      <c r="Z449" s="129"/>
    </row>
    <row r="450" ht="15.75" customHeight="1">
      <c r="A450" s="129"/>
      <c r="B450" s="129"/>
      <c r="C450" s="193"/>
      <c r="D450" s="186"/>
      <c r="E450" s="186"/>
      <c r="F450" s="129"/>
      <c r="G450" s="6"/>
      <c r="H450" s="129"/>
      <c r="I450" s="129"/>
      <c r="J450" s="129"/>
      <c r="K450" s="129"/>
      <c r="L450" s="129"/>
      <c r="M450" s="129"/>
      <c r="N450" s="129"/>
      <c r="O450" s="129"/>
      <c r="P450" s="129"/>
      <c r="Q450" s="129"/>
      <c r="R450" s="129"/>
      <c r="S450" s="129"/>
      <c r="T450" s="129"/>
      <c r="U450" s="129"/>
      <c r="V450" s="129"/>
      <c r="W450" s="129"/>
      <c r="X450" s="129"/>
      <c r="Y450" s="129"/>
      <c r="Z450" s="129"/>
    </row>
    <row r="451" ht="15.75" customHeight="1">
      <c r="A451" s="129"/>
      <c r="B451" s="129"/>
      <c r="C451" s="129"/>
      <c r="D451" s="186"/>
      <c r="E451" s="186"/>
      <c r="F451" s="129"/>
      <c r="G451" s="160"/>
      <c r="H451" s="129"/>
      <c r="I451" s="129"/>
      <c r="J451" s="129"/>
      <c r="K451" s="129"/>
      <c r="L451" s="129"/>
      <c r="M451" s="129"/>
      <c r="N451" s="129"/>
      <c r="O451" s="129"/>
      <c r="P451" s="129"/>
      <c r="Q451" s="129"/>
      <c r="R451" s="129"/>
      <c r="S451" s="129"/>
      <c r="T451" s="129"/>
      <c r="U451" s="129"/>
      <c r="V451" s="129"/>
      <c r="W451" s="129"/>
      <c r="X451" s="129"/>
      <c r="Y451" s="129"/>
      <c r="Z451" s="129"/>
    </row>
    <row r="452" ht="15.75" customHeight="1">
      <c r="A452" s="129"/>
      <c r="B452" s="129"/>
      <c r="C452" s="129"/>
      <c r="D452" s="186"/>
      <c r="E452" s="186"/>
      <c r="F452" s="129"/>
      <c r="G452" s="6"/>
      <c r="H452" s="129"/>
      <c r="I452" s="129"/>
      <c r="J452" s="129"/>
      <c r="K452" s="129"/>
      <c r="L452" s="129"/>
      <c r="M452" s="129"/>
      <c r="N452" s="129"/>
      <c r="O452" s="129"/>
      <c r="P452" s="129"/>
      <c r="Q452" s="129"/>
      <c r="R452" s="129"/>
      <c r="S452" s="129"/>
      <c r="T452" s="129"/>
      <c r="U452" s="129"/>
      <c r="V452" s="129"/>
      <c r="W452" s="129"/>
      <c r="X452" s="129"/>
      <c r="Y452" s="129"/>
      <c r="Z452" s="129"/>
    </row>
    <row r="453" ht="15.75" customHeight="1">
      <c r="A453" s="129"/>
      <c r="B453" s="129"/>
      <c r="C453" s="193"/>
      <c r="D453" s="186"/>
      <c r="E453" s="186"/>
      <c r="F453" s="129"/>
      <c r="G453" s="6"/>
      <c r="H453" s="129"/>
      <c r="I453" s="129"/>
      <c r="J453" s="129"/>
      <c r="K453" s="129"/>
      <c r="L453" s="129"/>
      <c r="M453" s="129"/>
      <c r="N453" s="129"/>
      <c r="O453" s="129"/>
      <c r="P453" s="129"/>
      <c r="Q453" s="129"/>
      <c r="R453" s="129"/>
      <c r="S453" s="129"/>
      <c r="T453" s="129"/>
      <c r="U453" s="129"/>
      <c r="V453" s="129"/>
      <c r="W453" s="129"/>
      <c r="X453" s="129"/>
      <c r="Y453" s="129"/>
      <c r="Z453" s="129"/>
    </row>
    <row r="454" ht="15.75" customHeight="1">
      <c r="A454" s="129"/>
      <c r="B454" s="129"/>
      <c r="C454" s="193"/>
      <c r="D454" s="186"/>
      <c r="E454" s="186"/>
      <c r="F454" s="129"/>
      <c r="G454" s="6"/>
      <c r="H454" s="129"/>
      <c r="I454" s="129"/>
      <c r="J454" s="129"/>
      <c r="K454" s="129"/>
      <c r="L454" s="129"/>
      <c r="M454" s="129"/>
      <c r="N454" s="129"/>
      <c r="O454" s="129"/>
      <c r="P454" s="129"/>
      <c r="Q454" s="129"/>
      <c r="R454" s="129"/>
      <c r="S454" s="129"/>
      <c r="T454" s="129"/>
      <c r="U454" s="129"/>
      <c r="V454" s="129"/>
      <c r="W454" s="129"/>
      <c r="X454" s="129"/>
      <c r="Y454" s="129"/>
      <c r="Z454" s="129"/>
    </row>
    <row r="455" ht="15.75" customHeight="1">
      <c r="A455" s="129"/>
      <c r="B455" s="129"/>
      <c r="C455" s="129"/>
      <c r="D455" s="186"/>
      <c r="E455" s="186"/>
      <c r="F455" s="129"/>
      <c r="G455" s="6"/>
      <c r="H455" s="129"/>
      <c r="I455" s="129"/>
      <c r="J455" s="129"/>
      <c r="K455" s="129"/>
      <c r="L455" s="129"/>
      <c r="M455" s="129"/>
      <c r="N455" s="129"/>
      <c r="O455" s="129"/>
      <c r="P455" s="129"/>
      <c r="Q455" s="129"/>
      <c r="R455" s="129"/>
      <c r="S455" s="129"/>
      <c r="T455" s="129"/>
      <c r="U455" s="129"/>
      <c r="V455" s="129"/>
      <c r="W455" s="129"/>
      <c r="X455" s="129"/>
      <c r="Y455" s="129"/>
      <c r="Z455" s="129"/>
    </row>
    <row r="456" ht="15.75" customHeight="1">
      <c r="A456" s="129"/>
      <c r="B456" s="129"/>
      <c r="C456" s="129"/>
      <c r="D456" s="186"/>
      <c r="E456" s="186"/>
      <c r="F456" s="129"/>
      <c r="G456" s="6"/>
      <c r="H456" s="129"/>
      <c r="I456" s="129"/>
      <c r="J456" s="129"/>
      <c r="K456" s="129"/>
      <c r="L456" s="129"/>
      <c r="M456" s="129"/>
      <c r="N456" s="129"/>
      <c r="O456" s="129"/>
      <c r="P456" s="129"/>
      <c r="Q456" s="129"/>
      <c r="R456" s="129"/>
      <c r="S456" s="129"/>
      <c r="T456" s="129"/>
      <c r="U456" s="129"/>
      <c r="V456" s="129"/>
      <c r="W456" s="129"/>
      <c r="X456" s="129"/>
      <c r="Y456" s="129"/>
      <c r="Z456" s="129"/>
    </row>
    <row r="457" ht="15.75" customHeight="1">
      <c r="A457" s="129"/>
      <c r="B457" s="129"/>
      <c r="C457" s="129"/>
      <c r="D457" s="186"/>
      <c r="E457" s="186"/>
      <c r="F457" s="129"/>
      <c r="G457" s="6"/>
      <c r="H457" s="129"/>
      <c r="I457" s="129"/>
      <c r="J457" s="129"/>
      <c r="K457" s="129"/>
      <c r="L457" s="129"/>
      <c r="M457" s="129"/>
      <c r="N457" s="129"/>
      <c r="O457" s="129"/>
      <c r="P457" s="129"/>
      <c r="Q457" s="129"/>
      <c r="R457" s="129"/>
      <c r="S457" s="129"/>
      <c r="T457" s="129"/>
      <c r="U457" s="129"/>
      <c r="V457" s="129"/>
      <c r="W457" s="129"/>
      <c r="X457" s="129"/>
      <c r="Y457" s="129"/>
      <c r="Z457" s="129"/>
    </row>
    <row r="458" ht="15.75" customHeight="1">
      <c r="A458" s="129"/>
      <c r="B458" s="129"/>
      <c r="C458" s="193"/>
      <c r="D458" s="186"/>
      <c r="E458" s="186"/>
      <c r="F458" s="129"/>
      <c r="G458" s="6"/>
      <c r="H458" s="129"/>
      <c r="I458" s="129"/>
      <c r="J458" s="129"/>
      <c r="K458" s="129"/>
      <c r="L458" s="129"/>
      <c r="M458" s="129"/>
      <c r="N458" s="129"/>
      <c r="O458" s="129"/>
      <c r="P458" s="129"/>
      <c r="Q458" s="129"/>
      <c r="R458" s="129"/>
      <c r="S458" s="129"/>
      <c r="T458" s="129"/>
      <c r="U458" s="129"/>
      <c r="V458" s="129"/>
      <c r="W458" s="129"/>
      <c r="X458" s="129"/>
      <c r="Y458" s="129"/>
      <c r="Z458" s="129"/>
    </row>
    <row r="459" ht="15.75" customHeight="1">
      <c r="A459" s="129"/>
      <c r="B459" s="129"/>
      <c r="C459" s="129"/>
      <c r="D459" s="186"/>
      <c r="E459" s="186"/>
      <c r="F459" s="129"/>
      <c r="G459" s="6"/>
      <c r="H459" s="129"/>
      <c r="I459" s="129"/>
      <c r="J459" s="129"/>
      <c r="K459" s="129"/>
      <c r="L459" s="129"/>
      <c r="M459" s="129"/>
      <c r="N459" s="129"/>
      <c r="O459" s="129"/>
      <c r="P459" s="129"/>
      <c r="Q459" s="129"/>
      <c r="R459" s="129"/>
      <c r="S459" s="129"/>
      <c r="T459" s="129"/>
      <c r="U459" s="129"/>
      <c r="V459" s="129"/>
      <c r="W459" s="129"/>
      <c r="X459" s="129"/>
      <c r="Y459" s="129"/>
      <c r="Z459" s="129"/>
    </row>
    <row r="460" ht="15.75" customHeight="1">
      <c r="A460" s="129"/>
      <c r="B460" s="129"/>
      <c r="C460" s="129"/>
      <c r="D460" s="186"/>
      <c r="E460" s="186"/>
      <c r="F460" s="129"/>
      <c r="G460" s="6"/>
      <c r="H460" s="129"/>
      <c r="I460" s="129"/>
      <c r="J460" s="129"/>
      <c r="K460" s="129"/>
      <c r="L460" s="129"/>
      <c r="M460" s="129"/>
      <c r="N460" s="129"/>
      <c r="O460" s="129"/>
      <c r="P460" s="129"/>
      <c r="Q460" s="129"/>
      <c r="R460" s="129"/>
      <c r="S460" s="129"/>
      <c r="T460" s="129"/>
      <c r="U460" s="129"/>
      <c r="V460" s="129"/>
      <c r="W460" s="129"/>
      <c r="X460" s="129"/>
      <c r="Y460" s="129"/>
      <c r="Z460" s="129"/>
    </row>
    <row r="461" ht="15.75" customHeight="1">
      <c r="A461" s="129"/>
      <c r="B461" s="129"/>
      <c r="C461" s="129"/>
      <c r="D461" s="186"/>
      <c r="E461" s="186"/>
      <c r="F461" s="129"/>
      <c r="G461" s="6"/>
      <c r="H461" s="129"/>
      <c r="I461" s="129"/>
      <c r="J461" s="129"/>
      <c r="K461" s="129"/>
      <c r="L461" s="129"/>
      <c r="M461" s="129"/>
      <c r="N461" s="129"/>
      <c r="O461" s="129"/>
      <c r="P461" s="129"/>
      <c r="Q461" s="129"/>
      <c r="R461" s="129"/>
      <c r="S461" s="129"/>
      <c r="T461" s="129"/>
      <c r="U461" s="129"/>
      <c r="V461" s="129"/>
      <c r="W461" s="129"/>
      <c r="X461" s="129"/>
      <c r="Y461" s="129"/>
      <c r="Z461" s="129"/>
    </row>
    <row r="462" ht="15.75" customHeight="1">
      <c r="A462" s="129"/>
      <c r="B462" s="129"/>
      <c r="C462" s="129"/>
      <c r="D462" s="186"/>
      <c r="E462" s="186"/>
      <c r="F462" s="129"/>
      <c r="G462" s="6"/>
      <c r="H462" s="129"/>
      <c r="I462" s="129"/>
      <c r="J462" s="129"/>
      <c r="K462" s="129"/>
      <c r="L462" s="129"/>
      <c r="M462" s="129"/>
      <c r="N462" s="129"/>
      <c r="O462" s="129"/>
      <c r="P462" s="129"/>
      <c r="Q462" s="129"/>
      <c r="R462" s="129"/>
      <c r="S462" s="129"/>
      <c r="T462" s="129"/>
      <c r="U462" s="129"/>
      <c r="V462" s="129"/>
      <c r="W462" s="129"/>
      <c r="X462" s="129"/>
      <c r="Y462" s="129"/>
      <c r="Z462" s="129"/>
    </row>
    <row r="463" ht="15.75" customHeight="1">
      <c r="A463" s="129"/>
      <c r="B463" s="129"/>
      <c r="C463" s="129"/>
      <c r="D463" s="186"/>
      <c r="E463" s="186"/>
      <c r="F463" s="129"/>
      <c r="G463" s="6"/>
      <c r="H463" s="129"/>
      <c r="I463" s="129"/>
      <c r="J463" s="129"/>
      <c r="K463" s="129"/>
      <c r="L463" s="129"/>
      <c r="M463" s="129"/>
      <c r="N463" s="129"/>
      <c r="O463" s="129"/>
      <c r="P463" s="129"/>
      <c r="Q463" s="129"/>
      <c r="R463" s="129"/>
      <c r="S463" s="129"/>
      <c r="T463" s="129"/>
      <c r="U463" s="129"/>
      <c r="V463" s="129"/>
      <c r="W463" s="129"/>
      <c r="X463" s="129"/>
      <c r="Y463" s="129"/>
      <c r="Z463" s="129"/>
    </row>
    <row r="464" ht="15.75" customHeight="1">
      <c r="A464" s="129"/>
      <c r="B464" s="129"/>
      <c r="C464" s="193"/>
      <c r="D464" s="186"/>
      <c r="E464" s="186"/>
      <c r="F464" s="129"/>
      <c r="G464" s="6"/>
      <c r="H464" s="129"/>
      <c r="I464" s="129"/>
      <c r="J464" s="129"/>
      <c r="K464" s="129"/>
      <c r="L464" s="129"/>
      <c r="M464" s="129"/>
      <c r="N464" s="129"/>
      <c r="O464" s="129"/>
      <c r="P464" s="129"/>
      <c r="Q464" s="129"/>
      <c r="R464" s="129"/>
      <c r="S464" s="129"/>
      <c r="T464" s="129"/>
      <c r="U464" s="129"/>
      <c r="V464" s="129"/>
      <c r="W464" s="129"/>
      <c r="X464" s="129"/>
      <c r="Y464" s="129"/>
      <c r="Z464" s="129"/>
    </row>
    <row r="465" ht="15.75" customHeight="1">
      <c r="A465" s="129"/>
      <c r="B465" s="129"/>
      <c r="C465" s="193"/>
      <c r="D465" s="186"/>
      <c r="E465" s="186"/>
      <c r="F465" s="129"/>
      <c r="G465" s="6"/>
      <c r="H465" s="129"/>
      <c r="I465" s="129"/>
      <c r="J465" s="129"/>
      <c r="K465" s="129"/>
      <c r="L465" s="129"/>
      <c r="M465" s="129"/>
      <c r="N465" s="129"/>
      <c r="O465" s="129"/>
      <c r="P465" s="129"/>
      <c r="Q465" s="129"/>
      <c r="R465" s="129"/>
      <c r="S465" s="129"/>
      <c r="T465" s="129"/>
      <c r="U465" s="129"/>
      <c r="V465" s="129"/>
      <c r="W465" s="129"/>
      <c r="X465" s="129"/>
      <c r="Y465" s="129"/>
      <c r="Z465" s="129"/>
    </row>
    <row r="466" ht="15.75" customHeight="1">
      <c r="A466" s="129"/>
      <c r="B466" s="129"/>
      <c r="C466" s="193"/>
      <c r="D466" s="186"/>
      <c r="E466" s="186"/>
      <c r="F466" s="129"/>
      <c r="G466" s="6"/>
      <c r="H466" s="129"/>
      <c r="I466" s="129"/>
      <c r="J466" s="129"/>
      <c r="K466" s="129"/>
      <c r="L466" s="129"/>
      <c r="M466" s="129"/>
      <c r="N466" s="129"/>
      <c r="O466" s="129"/>
      <c r="P466" s="129"/>
      <c r="Q466" s="129"/>
      <c r="R466" s="129"/>
      <c r="S466" s="129"/>
      <c r="T466" s="129"/>
      <c r="U466" s="129"/>
      <c r="V466" s="129"/>
      <c r="W466" s="129"/>
      <c r="X466" s="129"/>
      <c r="Y466" s="129"/>
      <c r="Z466" s="129"/>
    </row>
    <row r="467" ht="15.75" customHeight="1">
      <c r="A467" s="129"/>
      <c r="B467" s="129"/>
      <c r="C467" s="129"/>
      <c r="D467" s="186"/>
      <c r="E467" s="186"/>
      <c r="F467" s="129"/>
      <c r="G467" s="6"/>
      <c r="H467" s="129"/>
      <c r="I467" s="129"/>
      <c r="J467" s="129"/>
      <c r="K467" s="129"/>
      <c r="L467" s="129"/>
      <c r="M467" s="129"/>
      <c r="N467" s="129"/>
      <c r="O467" s="129"/>
      <c r="P467" s="129"/>
      <c r="Q467" s="129"/>
      <c r="R467" s="129"/>
      <c r="S467" s="129"/>
      <c r="T467" s="129"/>
      <c r="U467" s="129"/>
      <c r="V467" s="129"/>
      <c r="W467" s="129"/>
      <c r="X467" s="129"/>
      <c r="Y467" s="129"/>
      <c r="Z467" s="129"/>
    </row>
    <row r="468" ht="15.75" customHeight="1">
      <c r="A468" s="129"/>
      <c r="B468" s="129"/>
      <c r="C468" s="129"/>
      <c r="D468" s="186"/>
      <c r="E468" s="186"/>
      <c r="F468" s="129"/>
      <c r="G468" s="6"/>
      <c r="H468" s="129"/>
      <c r="I468" s="129"/>
      <c r="J468" s="129"/>
      <c r="K468" s="129"/>
      <c r="L468" s="129"/>
      <c r="M468" s="129"/>
      <c r="N468" s="129"/>
      <c r="O468" s="129"/>
      <c r="P468" s="129"/>
      <c r="Q468" s="129"/>
      <c r="R468" s="129"/>
      <c r="S468" s="129"/>
      <c r="T468" s="129"/>
      <c r="U468" s="129"/>
      <c r="V468" s="129"/>
      <c r="W468" s="129"/>
      <c r="X468" s="129"/>
      <c r="Y468" s="129"/>
      <c r="Z468" s="129"/>
    </row>
    <row r="469" ht="15.75" customHeight="1">
      <c r="A469" s="129"/>
      <c r="B469" s="129"/>
      <c r="C469" s="193"/>
      <c r="D469" s="186"/>
      <c r="E469" s="186"/>
      <c r="F469" s="129"/>
      <c r="G469" s="6"/>
      <c r="H469" s="129"/>
      <c r="I469" s="129"/>
      <c r="J469" s="129"/>
      <c r="K469" s="129"/>
      <c r="L469" s="129"/>
      <c r="M469" s="129"/>
      <c r="N469" s="129"/>
      <c r="O469" s="129"/>
      <c r="P469" s="129"/>
      <c r="Q469" s="129"/>
      <c r="R469" s="129"/>
      <c r="S469" s="129"/>
      <c r="T469" s="129"/>
      <c r="U469" s="129"/>
      <c r="V469" s="129"/>
      <c r="W469" s="129"/>
      <c r="X469" s="129"/>
      <c r="Y469" s="129"/>
      <c r="Z469" s="129"/>
    </row>
    <row r="470" ht="15.75" customHeight="1">
      <c r="A470" s="129"/>
      <c r="B470" s="129"/>
      <c r="C470" s="193"/>
      <c r="D470" s="186"/>
      <c r="E470" s="186"/>
      <c r="F470" s="129"/>
      <c r="G470" s="6"/>
      <c r="H470" s="129"/>
      <c r="I470" s="129"/>
      <c r="J470" s="129"/>
      <c r="K470" s="129"/>
      <c r="L470" s="129"/>
      <c r="M470" s="129"/>
      <c r="N470" s="129"/>
      <c r="O470" s="129"/>
      <c r="P470" s="129"/>
      <c r="Q470" s="129"/>
      <c r="R470" s="129"/>
      <c r="S470" s="129"/>
      <c r="T470" s="129"/>
      <c r="U470" s="129"/>
      <c r="V470" s="129"/>
      <c r="W470" s="129"/>
      <c r="X470" s="129"/>
      <c r="Y470" s="129"/>
      <c r="Z470" s="129"/>
    </row>
    <row r="471" ht="15.75" customHeight="1">
      <c r="A471" s="129"/>
      <c r="B471" s="129"/>
      <c r="C471" s="193"/>
      <c r="D471" s="186"/>
      <c r="E471" s="186"/>
      <c r="F471" s="129"/>
      <c r="G471" s="6"/>
      <c r="H471" s="129"/>
      <c r="I471" s="129"/>
      <c r="J471" s="129"/>
      <c r="K471" s="129"/>
      <c r="L471" s="129"/>
      <c r="M471" s="129"/>
      <c r="N471" s="129"/>
      <c r="O471" s="129"/>
      <c r="P471" s="129"/>
      <c r="Q471" s="129"/>
      <c r="R471" s="129"/>
      <c r="S471" s="129"/>
      <c r="T471" s="129"/>
      <c r="U471" s="129"/>
      <c r="V471" s="129"/>
      <c r="W471" s="129"/>
      <c r="X471" s="129"/>
      <c r="Y471" s="129"/>
      <c r="Z471" s="129"/>
    </row>
    <row r="472" ht="15.75" customHeight="1">
      <c r="A472" s="129"/>
      <c r="B472" s="129"/>
      <c r="C472" s="129"/>
      <c r="D472" s="186"/>
      <c r="E472" s="186"/>
      <c r="F472" s="129"/>
      <c r="G472" s="6"/>
      <c r="H472" s="129"/>
      <c r="I472" s="129"/>
      <c r="J472" s="129"/>
      <c r="K472" s="129"/>
      <c r="L472" s="129"/>
      <c r="M472" s="129"/>
      <c r="N472" s="129"/>
      <c r="O472" s="129"/>
      <c r="P472" s="129"/>
      <c r="Q472" s="129"/>
      <c r="R472" s="129"/>
      <c r="S472" s="129"/>
      <c r="T472" s="129"/>
      <c r="U472" s="129"/>
      <c r="V472" s="129"/>
      <c r="W472" s="129"/>
      <c r="X472" s="129"/>
      <c r="Y472" s="129"/>
      <c r="Z472" s="129"/>
    </row>
    <row r="473" ht="15.75" customHeight="1">
      <c r="A473" s="129"/>
      <c r="B473" s="129"/>
      <c r="C473" s="129"/>
      <c r="D473" s="186"/>
      <c r="E473" s="186"/>
      <c r="F473" s="129"/>
      <c r="G473" s="6"/>
      <c r="H473" s="129"/>
      <c r="I473" s="129"/>
      <c r="J473" s="129"/>
      <c r="K473" s="129"/>
      <c r="L473" s="129"/>
      <c r="M473" s="129"/>
      <c r="N473" s="129"/>
      <c r="O473" s="129"/>
      <c r="P473" s="129"/>
      <c r="Q473" s="129"/>
      <c r="R473" s="129"/>
      <c r="S473" s="129"/>
      <c r="T473" s="129"/>
      <c r="U473" s="129"/>
      <c r="V473" s="129"/>
      <c r="W473" s="129"/>
      <c r="X473" s="129"/>
      <c r="Y473" s="129"/>
      <c r="Z473" s="129"/>
    </row>
    <row r="474" ht="15.75" customHeight="1">
      <c r="A474" s="129"/>
      <c r="B474" s="129"/>
      <c r="C474" s="193"/>
      <c r="D474" s="186"/>
      <c r="E474" s="186"/>
      <c r="F474" s="129"/>
      <c r="G474" s="6"/>
      <c r="H474" s="129"/>
      <c r="I474" s="129"/>
      <c r="J474" s="129"/>
      <c r="K474" s="129"/>
      <c r="L474" s="129"/>
      <c r="M474" s="129"/>
      <c r="N474" s="129"/>
      <c r="O474" s="129"/>
      <c r="P474" s="129"/>
      <c r="Q474" s="129"/>
      <c r="R474" s="129"/>
      <c r="S474" s="129"/>
      <c r="T474" s="129"/>
      <c r="U474" s="129"/>
      <c r="V474" s="129"/>
      <c r="W474" s="129"/>
      <c r="X474" s="129"/>
      <c r="Y474" s="129"/>
      <c r="Z474" s="129"/>
    </row>
    <row r="475" ht="15.75" customHeight="1">
      <c r="A475" s="129"/>
      <c r="B475" s="129"/>
      <c r="C475" s="129"/>
      <c r="D475" s="186"/>
      <c r="E475" s="186"/>
      <c r="F475" s="129"/>
      <c r="G475" s="160"/>
      <c r="H475" s="129"/>
      <c r="I475" s="129"/>
      <c r="J475" s="129"/>
      <c r="K475" s="129"/>
      <c r="L475" s="129"/>
      <c r="M475" s="129"/>
      <c r="N475" s="129"/>
      <c r="O475" s="129"/>
      <c r="P475" s="129"/>
      <c r="Q475" s="129"/>
      <c r="R475" s="129"/>
      <c r="S475" s="129"/>
      <c r="T475" s="129"/>
      <c r="U475" s="129"/>
      <c r="V475" s="129"/>
      <c r="W475" s="129"/>
      <c r="X475" s="129"/>
      <c r="Y475" s="129"/>
      <c r="Z475" s="129"/>
    </row>
    <row r="476" ht="15.75" customHeight="1">
      <c r="A476" s="129"/>
      <c r="B476" s="129"/>
      <c r="C476" s="129"/>
      <c r="D476" s="186"/>
      <c r="E476" s="186"/>
      <c r="F476" s="129"/>
      <c r="G476" s="6"/>
      <c r="H476" s="129"/>
      <c r="I476" s="129"/>
      <c r="J476" s="129"/>
      <c r="K476" s="129"/>
      <c r="L476" s="129"/>
      <c r="M476" s="129"/>
      <c r="N476" s="129"/>
      <c r="O476" s="129"/>
      <c r="P476" s="129"/>
      <c r="Q476" s="129"/>
      <c r="R476" s="129"/>
      <c r="S476" s="129"/>
      <c r="T476" s="129"/>
      <c r="U476" s="129"/>
      <c r="V476" s="129"/>
      <c r="W476" s="129"/>
      <c r="X476" s="129"/>
      <c r="Y476" s="129"/>
      <c r="Z476" s="129"/>
    </row>
    <row r="477" ht="15.75" customHeight="1">
      <c r="A477" s="129"/>
      <c r="B477" s="129"/>
      <c r="C477" s="129"/>
      <c r="D477" s="186"/>
      <c r="E477" s="186"/>
      <c r="F477" s="129"/>
      <c r="G477" s="6"/>
      <c r="H477" s="129"/>
      <c r="I477" s="129"/>
      <c r="J477" s="129"/>
      <c r="K477" s="129"/>
      <c r="L477" s="129"/>
      <c r="M477" s="129"/>
      <c r="N477" s="129"/>
      <c r="O477" s="129"/>
      <c r="P477" s="129"/>
      <c r="Q477" s="129"/>
      <c r="R477" s="129"/>
      <c r="S477" s="129"/>
      <c r="T477" s="129"/>
      <c r="U477" s="129"/>
      <c r="V477" s="129"/>
      <c r="W477" s="129"/>
      <c r="X477" s="129"/>
      <c r="Y477" s="129"/>
      <c r="Z477" s="129"/>
    </row>
    <row r="478" ht="15.75" customHeight="1">
      <c r="A478" s="129"/>
      <c r="B478" s="129"/>
      <c r="C478" s="129"/>
      <c r="D478" s="186"/>
      <c r="E478" s="186"/>
      <c r="F478" s="129"/>
      <c r="G478" s="6"/>
      <c r="H478" s="129"/>
      <c r="I478" s="129"/>
      <c r="J478" s="129"/>
      <c r="K478" s="129"/>
      <c r="L478" s="129"/>
      <c r="M478" s="129"/>
      <c r="N478" s="129"/>
      <c r="O478" s="129"/>
      <c r="P478" s="129"/>
      <c r="Q478" s="129"/>
      <c r="R478" s="129"/>
      <c r="S478" s="129"/>
      <c r="T478" s="129"/>
      <c r="U478" s="129"/>
      <c r="V478" s="129"/>
      <c r="W478" s="129"/>
      <c r="X478" s="129"/>
      <c r="Y478" s="129"/>
      <c r="Z478" s="129"/>
    </row>
    <row r="479" ht="15.75" customHeight="1">
      <c r="A479" s="129"/>
      <c r="B479" s="129"/>
      <c r="C479" s="193"/>
      <c r="D479" s="186"/>
      <c r="E479" s="186"/>
      <c r="F479" s="129"/>
      <c r="G479" s="6"/>
      <c r="H479" s="129"/>
      <c r="I479" s="129"/>
      <c r="J479" s="129"/>
      <c r="K479" s="129"/>
      <c r="L479" s="129"/>
      <c r="M479" s="129"/>
      <c r="N479" s="129"/>
      <c r="O479" s="129"/>
      <c r="P479" s="129"/>
      <c r="Q479" s="129"/>
      <c r="R479" s="129"/>
      <c r="S479" s="129"/>
      <c r="T479" s="129"/>
      <c r="U479" s="129"/>
      <c r="V479" s="129"/>
      <c r="W479" s="129"/>
      <c r="X479" s="129"/>
      <c r="Y479" s="129"/>
      <c r="Z479" s="129"/>
    </row>
    <row r="480" ht="15.75" customHeight="1">
      <c r="A480" s="129"/>
      <c r="B480" s="129"/>
      <c r="C480" s="193"/>
      <c r="D480" s="186"/>
      <c r="E480" s="186"/>
      <c r="F480" s="129"/>
      <c r="G480" s="6"/>
      <c r="H480" s="129"/>
      <c r="I480" s="129"/>
      <c r="J480" s="129"/>
      <c r="K480" s="129"/>
      <c r="L480" s="129"/>
      <c r="M480" s="129"/>
      <c r="N480" s="129"/>
      <c r="O480" s="129"/>
      <c r="P480" s="129"/>
      <c r="Q480" s="129"/>
      <c r="R480" s="129"/>
      <c r="S480" s="129"/>
      <c r="T480" s="129"/>
      <c r="U480" s="129"/>
      <c r="V480" s="129"/>
      <c r="W480" s="129"/>
      <c r="X480" s="129"/>
      <c r="Y480" s="129"/>
      <c r="Z480" s="129"/>
    </row>
    <row r="481" ht="15.75" customHeight="1">
      <c r="A481" s="129"/>
      <c r="B481" s="129"/>
      <c r="C481" s="193"/>
      <c r="D481" s="186"/>
      <c r="E481" s="186"/>
      <c r="F481" s="129"/>
      <c r="G481" s="6"/>
      <c r="H481" s="129"/>
      <c r="I481" s="129"/>
      <c r="J481" s="129"/>
      <c r="K481" s="129"/>
      <c r="L481" s="129"/>
      <c r="M481" s="129"/>
      <c r="N481" s="129"/>
      <c r="O481" s="129"/>
      <c r="P481" s="129"/>
      <c r="Q481" s="129"/>
      <c r="R481" s="129"/>
      <c r="S481" s="129"/>
      <c r="T481" s="129"/>
      <c r="U481" s="129"/>
      <c r="V481" s="129"/>
      <c r="W481" s="129"/>
      <c r="X481" s="129"/>
      <c r="Y481" s="129"/>
      <c r="Z481" s="129"/>
    </row>
    <row r="482" ht="15.75" customHeight="1">
      <c r="A482" s="129"/>
      <c r="B482" s="129"/>
      <c r="C482" s="129"/>
      <c r="D482" s="186"/>
      <c r="E482" s="186"/>
      <c r="F482" s="129"/>
      <c r="G482" s="6"/>
      <c r="H482" s="129"/>
      <c r="I482" s="129"/>
      <c r="J482" s="129"/>
      <c r="K482" s="129"/>
      <c r="L482" s="129"/>
      <c r="M482" s="129"/>
      <c r="N482" s="129"/>
      <c r="O482" s="129"/>
      <c r="P482" s="129"/>
      <c r="Q482" s="129"/>
      <c r="R482" s="129"/>
      <c r="S482" s="129"/>
      <c r="T482" s="129"/>
      <c r="U482" s="129"/>
      <c r="V482" s="129"/>
      <c r="W482" s="129"/>
      <c r="X482" s="129"/>
      <c r="Y482" s="129"/>
      <c r="Z482" s="129"/>
    </row>
    <row r="483" ht="15.75" customHeight="1">
      <c r="A483" s="129"/>
      <c r="B483" s="129"/>
      <c r="C483" s="129"/>
      <c r="D483" s="186"/>
      <c r="E483" s="186"/>
      <c r="F483" s="129"/>
      <c r="G483" s="199"/>
      <c r="H483" s="129"/>
      <c r="I483" s="129"/>
      <c r="J483" s="129"/>
      <c r="K483" s="129"/>
      <c r="L483" s="129"/>
      <c r="M483" s="129"/>
      <c r="N483" s="129"/>
      <c r="O483" s="129"/>
      <c r="P483" s="129"/>
      <c r="Q483" s="129"/>
      <c r="R483" s="129"/>
      <c r="S483" s="129"/>
      <c r="T483" s="129"/>
      <c r="U483" s="129"/>
      <c r="V483" s="129"/>
      <c r="W483" s="129"/>
      <c r="X483" s="129"/>
      <c r="Y483" s="129"/>
      <c r="Z483" s="129"/>
    </row>
    <row r="484" ht="15.75" customHeight="1">
      <c r="A484" s="129"/>
      <c r="B484" s="129"/>
      <c r="C484" s="129"/>
      <c r="D484" s="186"/>
      <c r="E484" s="186"/>
      <c r="F484" s="129"/>
      <c r="G484" s="199"/>
      <c r="H484" s="129"/>
      <c r="I484" s="129"/>
      <c r="J484" s="129"/>
      <c r="K484" s="129"/>
      <c r="L484" s="129"/>
      <c r="M484" s="129"/>
      <c r="N484" s="129"/>
      <c r="O484" s="129"/>
      <c r="P484" s="129"/>
      <c r="Q484" s="129"/>
      <c r="R484" s="129"/>
      <c r="S484" s="129"/>
      <c r="T484" s="129"/>
      <c r="U484" s="129"/>
      <c r="V484" s="129"/>
      <c r="W484" s="129"/>
      <c r="X484" s="129"/>
      <c r="Y484" s="129"/>
      <c r="Z484" s="129"/>
    </row>
    <row r="485" ht="15.75" customHeight="1">
      <c r="A485" s="129"/>
      <c r="B485" s="129"/>
      <c r="C485" s="129"/>
      <c r="D485" s="186"/>
      <c r="E485" s="186"/>
      <c r="F485" s="129"/>
      <c r="G485" s="6"/>
      <c r="H485" s="129"/>
      <c r="I485" s="129"/>
      <c r="J485" s="129"/>
      <c r="K485" s="129"/>
      <c r="L485" s="129"/>
      <c r="M485" s="129"/>
      <c r="N485" s="129"/>
      <c r="O485" s="129"/>
      <c r="P485" s="129"/>
      <c r="Q485" s="129"/>
      <c r="R485" s="129"/>
      <c r="S485" s="129"/>
      <c r="T485" s="129"/>
      <c r="U485" s="129"/>
      <c r="V485" s="129"/>
      <c r="W485" s="129"/>
      <c r="X485" s="129"/>
      <c r="Y485" s="129"/>
      <c r="Z485" s="129"/>
    </row>
    <row r="486" ht="15.75" customHeight="1">
      <c r="A486" s="129"/>
      <c r="B486" s="129"/>
      <c r="C486" s="129"/>
      <c r="D486" s="186"/>
      <c r="E486" s="186"/>
      <c r="F486" s="129"/>
      <c r="G486" s="6"/>
      <c r="H486" s="129"/>
      <c r="I486" s="129"/>
      <c r="J486" s="129"/>
      <c r="K486" s="129"/>
      <c r="L486" s="129"/>
      <c r="M486" s="129"/>
      <c r="N486" s="129"/>
      <c r="O486" s="129"/>
      <c r="P486" s="129"/>
      <c r="Q486" s="129"/>
      <c r="R486" s="129"/>
      <c r="S486" s="129"/>
      <c r="T486" s="129"/>
      <c r="U486" s="129"/>
      <c r="V486" s="129"/>
      <c r="W486" s="129"/>
      <c r="X486" s="129"/>
      <c r="Y486" s="129"/>
      <c r="Z486" s="129"/>
    </row>
    <row r="487" ht="15.75" customHeight="1">
      <c r="A487" s="129"/>
      <c r="B487" s="129"/>
      <c r="C487" s="129"/>
      <c r="D487" s="186"/>
      <c r="E487" s="186"/>
      <c r="F487" s="129"/>
      <c r="G487" s="6"/>
      <c r="H487" s="129"/>
      <c r="I487" s="129"/>
      <c r="J487" s="129"/>
      <c r="K487" s="129"/>
      <c r="L487" s="129"/>
      <c r="M487" s="129"/>
      <c r="N487" s="129"/>
      <c r="O487" s="129"/>
      <c r="P487" s="129"/>
      <c r="Q487" s="129"/>
      <c r="R487" s="129"/>
      <c r="S487" s="129"/>
      <c r="T487" s="129"/>
      <c r="U487" s="129"/>
      <c r="V487" s="129"/>
      <c r="W487" s="129"/>
      <c r="X487" s="129"/>
      <c r="Y487" s="129"/>
      <c r="Z487" s="129"/>
    </row>
    <row r="488" ht="15.75" customHeight="1">
      <c r="A488" s="129"/>
      <c r="B488" s="129"/>
      <c r="C488" s="193"/>
      <c r="D488" s="186"/>
      <c r="E488" s="186"/>
      <c r="F488" s="129"/>
      <c r="G488" s="6"/>
      <c r="H488" s="129"/>
      <c r="I488" s="129"/>
      <c r="J488" s="129"/>
      <c r="K488" s="129"/>
      <c r="L488" s="129"/>
      <c r="M488" s="129"/>
      <c r="N488" s="129"/>
      <c r="O488" s="129"/>
      <c r="P488" s="129"/>
      <c r="Q488" s="129"/>
      <c r="R488" s="129"/>
      <c r="S488" s="129"/>
      <c r="T488" s="129"/>
      <c r="U488" s="129"/>
      <c r="V488" s="129"/>
      <c r="W488" s="129"/>
      <c r="X488" s="129"/>
      <c r="Y488" s="129"/>
      <c r="Z488" s="129"/>
    </row>
    <row r="489" ht="15.75" customHeight="1">
      <c r="A489" s="129"/>
      <c r="B489" s="129"/>
      <c r="C489" s="129"/>
      <c r="D489" s="186"/>
      <c r="E489" s="186"/>
      <c r="F489" s="129"/>
      <c r="G489" s="6"/>
      <c r="H489" s="129"/>
      <c r="I489" s="129"/>
      <c r="J489" s="129"/>
      <c r="K489" s="129"/>
      <c r="L489" s="129"/>
      <c r="M489" s="129"/>
      <c r="N489" s="129"/>
      <c r="O489" s="129"/>
      <c r="P489" s="129"/>
      <c r="Q489" s="129"/>
      <c r="R489" s="129"/>
      <c r="S489" s="129"/>
      <c r="T489" s="129"/>
      <c r="U489" s="129"/>
      <c r="V489" s="129"/>
      <c r="W489" s="129"/>
      <c r="X489" s="129"/>
      <c r="Y489" s="129"/>
      <c r="Z489" s="129"/>
    </row>
    <row r="490" ht="15.75" customHeight="1">
      <c r="A490" s="129"/>
      <c r="B490" s="129"/>
      <c r="C490" s="129"/>
      <c r="D490" s="129"/>
      <c r="E490" s="129"/>
      <c r="F490" s="129"/>
      <c r="G490" s="6"/>
      <c r="H490" s="129"/>
      <c r="I490" s="129"/>
      <c r="J490" s="129"/>
      <c r="K490" s="129"/>
      <c r="L490" s="129"/>
      <c r="M490" s="129"/>
      <c r="N490" s="129"/>
      <c r="O490" s="129"/>
      <c r="P490" s="129"/>
      <c r="Q490" s="129"/>
      <c r="R490" s="129"/>
      <c r="S490" s="129"/>
      <c r="T490" s="129"/>
      <c r="U490" s="129"/>
      <c r="V490" s="129"/>
      <c r="W490" s="129"/>
      <c r="X490" s="129"/>
      <c r="Y490" s="129"/>
      <c r="Z490" s="129"/>
    </row>
    <row r="491" ht="15.75" customHeight="1">
      <c r="A491" s="129"/>
      <c r="B491" s="129"/>
      <c r="C491" s="129"/>
      <c r="D491" s="186"/>
      <c r="E491" s="186"/>
      <c r="F491" s="129"/>
      <c r="G491" s="6"/>
      <c r="H491" s="129"/>
      <c r="I491" s="129"/>
      <c r="J491" s="129"/>
      <c r="K491" s="129"/>
      <c r="L491" s="129"/>
      <c r="M491" s="129"/>
      <c r="N491" s="129"/>
      <c r="O491" s="129"/>
      <c r="P491" s="129"/>
      <c r="Q491" s="129"/>
      <c r="R491" s="129"/>
      <c r="S491" s="129"/>
      <c r="T491" s="129"/>
      <c r="U491" s="129"/>
      <c r="V491" s="129"/>
      <c r="W491" s="129"/>
      <c r="X491" s="129"/>
      <c r="Y491" s="129"/>
      <c r="Z491" s="129"/>
    </row>
    <row r="492" ht="15.75" customHeight="1">
      <c r="A492" s="129"/>
      <c r="B492" s="129"/>
      <c r="C492" s="129"/>
      <c r="D492" s="186"/>
      <c r="E492" s="186"/>
      <c r="F492" s="129"/>
      <c r="G492" s="6"/>
      <c r="H492" s="129"/>
      <c r="I492" s="129"/>
      <c r="J492" s="129"/>
      <c r="K492" s="129"/>
      <c r="L492" s="129"/>
      <c r="M492" s="129"/>
      <c r="N492" s="129"/>
      <c r="O492" s="129"/>
      <c r="P492" s="129"/>
      <c r="Q492" s="129"/>
      <c r="R492" s="129"/>
      <c r="S492" s="129"/>
      <c r="T492" s="129"/>
      <c r="U492" s="129"/>
      <c r="V492" s="129"/>
      <c r="W492" s="129"/>
      <c r="X492" s="129"/>
      <c r="Y492" s="129"/>
      <c r="Z492" s="129"/>
    </row>
    <row r="493" ht="15.75" customHeight="1">
      <c r="A493" s="129"/>
      <c r="B493" s="129"/>
      <c r="C493" s="129"/>
      <c r="D493" s="186"/>
      <c r="E493" s="186"/>
      <c r="F493" s="129"/>
      <c r="G493" s="6"/>
      <c r="H493" s="129"/>
      <c r="I493" s="129"/>
      <c r="J493" s="129"/>
      <c r="K493" s="129"/>
      <c r="L493" s="129"/>
      <c r="M493" s="129"/>
      <c r="N493" s="129"/>
      <c r="O493" s="129"/>
      <c r="P493" s="129"/>
      <c r="Q493" s="129"/>
      <c r="R493" s="129"/>
      <c r="S493" s="129"/>
      <c r="T493" s="129"/>
      <c r="U493" s="129"/>
      <c r="V493" s="129"/>
      <c r="W493" s="129"/>
      <c r="X493" s="129"/>
      <c r="Y493" s="129"/>
      <c r="Z493" s="129"/>
    </row>
    <row r="494" ht="15.75" customHeight="1">
      <c r="A494" s="129"/>
      <c r="B494" s="129"/>
      <c r="C494" s="129"/>
      <c r="D494" s="186"/>
      <c r="E494" s="186"/>
      <c r="F494" s="129"/>
      <c r="G494" s="6"/>
      <c r="H494" s="129"/>
      <c r="I494" s="129"/>
      <c r="J494" s="129"/>
      <c r="K494" s="129"/>
      <c r="L494" s="129"/>
      <c r="M494" s="129"/>
      <c r="N494" s="129"/>
      <c r="O494" s="129"/>
      <c r="P494" s="129"/>
      <c r="Q494" s="129"/>
      <c r="R494" s="129"/>
      <c r="S494" s="129"/>
      <c r="T494" s="129"/>
      <c r="U494" s="129"/>
      <c r="V494" s="129"/>
      <c r="W494" s="129"/>
      <c r="X494" s="129"/>
      <c r="Y494" s="129"/>
      <c r="Z494" s="129"/>
    </row>
    <row r="495" ht="15.75" customHeight="1">
      <c r="A495" s="129"/>
      <c r="B495" s="129"/>
      <c r="C495" s="129"/>
      <c r="D495" s="186"/>
      <c r="E495" s="186"/>
      <c r="F495" s="129"/>
      <c r="G495" s="6"/>
      <c r="H495" s="129"/>
      <c r="I495" s="129"/>
      <c r="J495" s="129"/>
      <c r="K495" s="129"/>
      <c r="L495" s="129"/>
      <c r="M495" s="129"/>
      <c r="N495" s="129"/>
      <c r="O495" s="129"/>
      <c r="P495" s="129"/>
      <c r="Q495" s="129"/>
      <c r="R495" s="129"/>
      <c r="S495" s="129"/>
      <c r="T495" s="129"/>
      <c r="U495" s="129"/>
      <c r="V495" s="129"/>
      <c r="W495" s="129"/>
      <c r="X495" s="129"/>
      <c r="Y495" s="129"/>
      <c r="Z495" s="129"/>
    </row>
    <row r="496" ht="15.75" customHeight="1">
      <c r="A496" s="129"/>
      <c r="B496" s="129"/>
      <c r="C496" s="193"/>
      <c r="D496" s="186"/>
      <c r="E496" s="186"/>
      <c r="F496" s="129"/>
      <c r="G496" s="6"/>
      <c r="H496" s="129"/>
      <c r="I496" s="129"/>
      <c r="J496" s="129"/>
      <c r="K496" s="129"/>
      <c r="L496" s="129"/>
      <c r="M496" s="129"/>
      <c r="N496" s="129"/>
      <c r="O496" s="129"/>
      <c r="P496" s="129"/>
      <c r="Q496" s="129"/>
      <c r="R496" s="129"/>
      <c r="S496" s="129"/>
      <c r="T496" s="129"/>
      <c r="U496" s="129"/>
      <c r="V496" s="129"/>
      <c r="W496" s="129"/>
      <c r="X496" s="129"/>
      <c r="Y496" s="129"/>
      <c r="Z496" s="129"/>
    </row>
    <row r="497" ht="15.75" customHeight="1">
      <c r="A497" s="129"/>
      <c r="B497" s="129"/>
      <c r="C497" s="193"/>
      <c r="D497" s="186"/>
      <c r="E497" s="186"/>
      <c r="F497" s="129"/>
      <c r="G497" s="6"/>
      <c r="H497" s="129"/>
      <c r="I497" s="129"/>
      <c r="J497" s="129"/>
      <c r="K497" s="129"/>
      <c r="L497" s="129"/>
      <c r="M497" s="129"/>
      <c r="N497" s="129"/>
      <c r="O497" s="129"/>
      <c r="P497" s="129"/>
      <c r="Q497" s="129"/>
      <c r="R497" s="129"/>
      <c r="S497" s="129"/>
      <c r="T497" s="129"/>
      <c r="U497" s="129"/>
      <c r="V497" s="129"/>
      <c r="W497" s="129"/>
      <c r="X497" s="129"/>
      <c r="Y497" s="129"/>
      <c r="Z497" s="129"/>
    </row>
    <row r="498" ht="15.75" customHeight="1">
      <c r="A498" s="129"/>
      <c r="B498" s="129"/>
      <c r="C498" s="193"/>
      <c r="D498" s="186"/>
      <c r="E498" s="186"/>
      <c r="F498" s="129"/>
      <c r="G498" s="6"/>
      <c r="H498" s="129"/>
      <c r="I498" s="129"/>
      <c r="J498" s="129"/>
      <c r="K498" s="129"/>
      <c r="L498" s="129"/>
      <c r="M498" s="129"/>
      <c r="N498" s="129"/>
      <c r="O498" s="129"/>
      <c r="P498" s="129"/>
      <c r="Q498" s="129"/>
      <c r="R498" s="129"/>
      <c r="S498" s="129"/>
      <c r="T498" s="129"/>
      <c r="U498" s="129"/>
      <c r="V498" s="129"/>
      <c r="W498" s="129"/>
      <c r="X498" s="129"/>
      <c r="Y498" s="129"/>
      <c r="Z498" s="129"/>
    </row>
    <row r="499" ht="15.75" customHeight="1">
      <c r="A499" s="129"/>
      <c r="B499" s="129"/>
      <c r="C499" s="129"/>
      <c r="D499" s="186"/>
      <c r="E499" s="186"/>
      <c r="F499" s="129"/>
      <c r="G499" s="6"/>
      <c r="H499" s="129"/>
      <c r="I499" s="129"/>
      <c r="J499" s="129"/>
      <c r="K499" s="129"/>
      <c r="L499" s="129"/>
      <c r="M499" s="129"/>
      <c r="N499" s="129"/>
      <c r="O499" s="129"/>
      <c r="P499" s="129"/>
      <c r="Q499" s="129"/>
      <c r="R499" s="129"/>
      <c r="S499" s="129"/>
      <c r="T499" s="129"/>
      <c r="U499" s="129"/>
      <c r="V499" s="129"/>
      <c r="W499" s="129"/>
      <c r="X499" s="129"/>
      <c r="Y499" s="129"/>
      <c r="Z499" s="129"/>
    </row>
    <row r="500" ht="15.75" customHeight="1">
      <c r="A500" s="129"/>
      <c r="B500" s="129"/>
      <c r="C500" s="129"/>
      <c r="D500" s="186"/>
      <c r="E500" s="186"/>
      <c r="F500" s="129"/>
      <c r="G500" s="6"/>
      <c r="H500" s="129"/>
      <c r="I500" s="129"/>
      <c r="J500" s="129"/>
      <c r="K500" s="129"/>
      <c r="L500" s="129"/>
      <c r="M500" s="129"/>
      <c r="N500" s="129"/>
      <c r="O500" s="129"/>
      <c r="P500" s="129"/>
      <c r="Q500" s="129"/>
      <c r="R500" s="129"/>
      <c r="S500" s="129"/>
      <c r="T500" s="129"/>
      <c r="U500" s="129"/>
      <c r="V500" s="129"/>
      <c r="W500" s="129"/>
      <c r="X500" s="129"/>
      <c r="Y500" s="129"/>
      <c r="Z500" s="129"/>
    </row>
    <row r="501" ht="15.75" customHeight="1">
      <c r="A501" s="129"/>
      <c r="B501" s="129"/>
      <c r="C501" s="193"/>
      <c r="D501" s="186"/>
      <c r="E501" s="186"/>
      <c r="F501" s="129"/>
      <c r="G501" s="6"/>
      <c r="H501" s="129"/>
      <c r="I501" s="129"/>
      <c r="J501" s="129"/>
      <c r="K501" s="129"/>
      <c r="L501" s="129"/>
      <c r="M501" s="129"/>
      <c r="N501" s="129"/>
      <c r="O501" s="129"/>
      <c r="P501" s="129"/>
      <c r="Q501" s="129"/>
      <c r="R501" s="129"/>
      <c r="S501" s="129"/>
      <c r="T501" s="129"/>
      <c r="U501" s="129"/>
      <c r="V501" s="129"/>
      <c r="W501" s="129"/>
      <c r="X501" s="129"/>
      <c r="Y501" s="129"/>
      <c r="Z501" s="129"/>
    </row>
    <row r="502" ht="15.75" customHeight="1">
      <c r="A502" s="129"/>
      <c r="B502" s="129"/>
      <c r="C502" s="193"/>
      <c r="D502" s="186"/>
      <c r="E502" s="186"/>
      <c r="F502" s="129"/>
      <c r="G502" s="6"/>
      <c r="H502" s="129"/>
      <c r="I502" s="129"/>
      <c r="J502" s="129"/>
      <c r="K502" s="129"/>
      <c r="L502" s="129"/>
      <c r="M502" s="129"/>
      <c r="N502" s="129"/>
      <c r="O502" s="129"/>
      <c r="P502" s="129"/>
      <c r="Q502" s="129"/>
      <c r="R502" s="129"/>
      <c r="S502" s="129"/>
      <c r="T502" s="129"/>
      <c r="U502" s="129"/>
      <c r="V502" s="129"/>
      <c r="W502" s="129"/>
      <c r="X502" s="129"/>
      <c r="Y502" s="129"/>
      <c r="Z502" s="129"/>
    </row>
    <row r="503" ht="15.75" customHeight="1">
      <c r="A503" s="129"/>
      <c r="B503" s="129"/>
      <c r="C503" s="129"/>
      <c r="D503" s="186"/>
      <c r="E503" s="186"/>
      <c r="F503" s="129"/>
      <c r="G503" s="6"/>
      <c r="H503" s="129"/>
      <c r="I503" s="129"/>
      <c r="J503" s="129"/>
      <c r="K503" s="129"/>
      <c r="L503" s="129"/>
      <c r="M503" s="129"/>
      <c r="N503" s="129"/>
      <c r="O503" s="129"/>
      <c r="P503" s="129"/>
      <c r="Q503" s="129"/>
      <c r="R503" s="129"/>
      <c r="S503" s="129"/>
      <c r="T503" s="129"/>
      <c r="U503" s="129"/>
      <c r="V503" s="129"/>
      <c r="W503" s="129"/>
      <c r="X503" s="129"/>
      <c r="Y503" s="129"/>
      <c r="Z503" s="129"/>
    </row>
    <row r="504" ht="15.75" customHeight="1">
      <c r="A504" s="129"/>
      <c r="B504" s="129"/>
      <c r="C504" s="129"/>
      <c r="D504" s="186"/>
      <c r="E504" s="186"/>
      <c r="F504" s="129"/>
      <c r="G504" s="6"/>
      <c r="H504" s="129"/>
      <c r="I504" s="129"/>
      <c r="J504" s="129"/>
      <c r="K504" s="129"/>
      <c r="L504" s="129"/>
      <c r="M504" s="129"/>
      <c r="N504" s="129"/>
      <c r="O504" s="129"/>
      <c r="P504" s="129"/>
      <c r="Q504" s="129"/>
      <c r="R504" s="129"/>
      <c r="S504" s="129"/>
      <c r="T504" s="129"/>
      <c r="U504" s="129"/>
      <c r="V504" s="129"/>
      <c r="W504" s="129"/>
      <c r="X504" s="129"/>
      <c r="Y504" s="129"/>
      <c r="Z504" s="129"/>
    </row>
    <row r="505" ht="15.75" customHeight="1">
      <c r="A505" s="129"/>
      <c r="B505" s="129"/>
      <c r="C505" s="193"/>
      <c r="D505" s="186"/>
      <c r="E505" s="186"/>
      <c r="F505" s="129"/>
      <c r="G505" s="6"/>
      <c r="H505" s="129"/>
      <c r="I505" s="129"/>
      <c r="J505" s="129"/>
      <c r="K505" s="129"/>
      <c r="L505" s="129"/>
      <c r="M505" s="129"/>
      <c r="N505" s="129"/>
      <c r="O505" s="129"/>
      <c r="P505" s="129"/>
      <c r="Q505" s="129"/>
      <c r="R505" s="129"/>
      <c r="S505" s="129"/>
      <c r="T505" s="129"/>
      <c r="U505" s="129"/>
      <c r="V505" s="129"/>
      <c r="W505" s="129"/>
      <c r="X505" s="129"/>
      <c r="Y505" s="129"/>
      <c r="Z505" s="129"/>
    </row>
    <row r="506" ht="15.75" customHeight="1">
      <c r="A506" s="129"/>
      <c r="B506" s="129"/>
      <c r="C506" s="129"/>
      <c r="D506" s="186"/>
      <c r="E506" s="186"/>
      <c r="F506" s="129"/>
      <c r="G506" s="6"/>
      <c r="H506" s="129"/>
      <c r="I506" s="129"/>
      <c r="J506" s="129"/>
      <c r="K506" s="129"/>
      <c r="L506" s="129"/>
      <c r="M506" s="129"/>
      <c r="N506" s="129"/>
      <c r="O506" s="129"/>
      <c r="P506" s="129"/>
      <c r="Q506" s="129"/>
      <c r="R506" s="129"/>
      <c r="S506" s="129"/>
      <c r="T506" s="129"/>
      <c r="U506" s="129"/>
      <c r="V506" s="129"/>
      <c r="W506" s="129"/>
      <c r="X506" s="129"/>
      <c r="Y506" s="129"/>
      <c r="Z506" s="129"/>
    </row>
    <row r="507" ht="15.75" customHeight="1">
      <c r="A507" s="129"/>
      <c r="B507" s="129"/>
      <c r="C507" s="129"/>
      <c r="D507" s="186"/>
      <c r="E507" s="186"/>
      <c r="F507" s="129"/>
      <c r="G507" s="6"/>
      <c r="H507" s="129"/>
      <c r="I507" s="129"/>
      <c r="J507" s="129"/>
      <c r="K507" s="129"/>
      <c r="L507" s="129"/>
      <c r="M507" s="129"/>
      <c r="N507" s="129"/>
      <c r="O507" s="129"/>
      <c r="P507" s="129"/>
      <c r="Q507" s="129"/>
      <c r="R507" s="129"/>
      <c r="S507" s="129"/>
      <c r="T507" s="129"/>
      <c r="U507" s="129"/>
      <c r="V507" s="129"/>
      <c r="W507" s="129"/>
      <c r="X507" s="129"/>
      <c r="Y507" s="129"/>
      <c r="Z507" s="129"/>
    </row>
    <row r="508" ht="15.75" customHeight="1">
      <c r="A508" s="129"/>
      <c r="B508" s="129"/>
      <c r="C508" s="193"/>
      <c r="D508" s="186"/>
      <c r="E508" s="186"/>
      <c r="F508" s="129"/>
      <c r="G508" s="6"/>
      <c r="H508" s="129"/>
      <c r="I508" s="129"/>
      <c r="J508" s="129"/>
      <c r="K508" s="129"/>
      <c r="L508" s="129"/>
      <c r="M508" s="129"/>
      <c r="N508" s="129"/>
      <c r="O508" s="129"/>
      <c r="P508" s="129"/>
      <c r="Q508" s="129"/>
      <c r="R508" s="129"/>
      <c r="S508" s="129"/>
      <c r="T508" s="129"/>
      <c r="U508" s="129"/>
      <c r="V508" s="129"/>
      <c r="W508" s="129"/>
      <c r="X508" s="129"/>
      <c r="Y508" s="129"/>
      <c r="Z508" s="129"/>
    </row>
    <row r="509" ht="15.75" customHeight="1">
      <c r="A509" s="129"/>
      <c r="B509" s="129"/>
      <c r="C509" s="129"/>
      <c r="D509" s="186"/>
      <c r="E509" s="186"/>
      <c r="F509" s="129"/>
      <c r="G509" s="6"/>
      <c r="H509" s="129"/>
      <c r="I509" s="129"/>
      <c r="J509" s="129"/>
      <c r="K509" s="129"/>
      <c r="L509" s="129"/>
      <c r="M509" s="129"/>
      <c r="N509" s="129"/>
      <c r="O509" s="129"/>
      <c r="P509" s="129"/>
      <c r="Q509" s="129"/>
      <c r="R509" s="129"/>
      <c r="S509" s="129"/>
      <c r="T509" s="129"/>
      <c r="U509" s="129"/>
      <c r="V509" s="129"/>
      <c r="W509" s="129"/>
      <c r="X509" s="129"/>
      <c r="Y509" s="129"/>
      <c r="Z509" s="129"/>
    </row>
    <row r="510" ht="15.75" customHeight="1">
      <c r="A510" s="129"/>
      <c r="B510" s="129"/>
      <c r="C510" s="129"/>
      <c r="D510" s="186"/>
      <c r="E510" s="186"/>
      <c r="F510" s="129"/>
      <c r="G510" s="6"/>
      <c r="H510" s="129"/>
      <c r="I510" s="129"/>
      <c r="J510" s="129"/>
      <c r="K510" s="129"/>
      <c r="L510" s="129"/>
      <c r="M510" s="129"/>
      <c r="N510" s="129"/>
      <c r="O510" s="129"/>
      <c r="P510" s="129"/>
      <c r="Q510" s="129"/>
      <c r="R510" s="129"/>
      <c r="S510" s="129"/>
      <c r="T510" s="129"/>
      <c r="U510" s="129"/>
      <c r="V510" s="129"/>
      <c r="W510" s="129"/>
      <c r="X510" s="129"/>
      <c r="Y510" s="129"/>
      <c r="Z510" s="129"/>
    </row>
    <row r="511" ht="15.75" customHeight="1">
      <c r="A511" s="129"/>
      <c r="B511" s="129"/>
      <c r="C511" s="129"/>
      <c r="D511" s="186"/>
      <c r="E511" s="186"/>
      <c r="F511" s="129"/>
      <c r="G511" s="6"/>
      <c r="H511" s="129"/>
      <c r="I511" s="129"/>
      <c r="J511" s="129"/>
      <c r="K511" s="129"/>
      <c r="L511" s="129"/>
      <c r="M511" s="129"/>
      <c r="N511" s="129"/>
      <c r="O511" s="129"/>
      <c r="P511" s="129"/>
      <c r="Q511" s="129"/>
      <c r="R511" s="129"/>
      <c r="S511" s="129"/>
      <c r="T511" s="129"/>
      <c r="U511" s="129"/>
      <c r="V511" s="129"/>
      <c r="W511" s="129"/>
      <c r="X511" s="129"/>
      <c r="Y511" s="129"/>
      <c r="Z511" s="129"/>
    </row>
    <row r="512" ht="15.75" customHeight="1">
      <c r="A512" s="129"/>
      <c r="B512" s="129"/>
      <c r="C512" s="129"/>
      <c r="D512" s="186"/>
      <c r="E512" s="186"/>
      <c r="F512" s="129"/>
      <c r="G512" s="6"/>
      <c r="H512" s="129"/>
      <c r="I512" s="129"/>
      <c r="J512" s="129"/>
      <c r="K512" s="129"/>
      <c r="L512" s="129"/>
      <c r="M512" s="129"/>
      <c r="N512" s="129"/>
      <c r="O512" s="129"/>
      <c r="P512" s="129"/>
      <c r="Q512" s="129"/>
      <c r="R512" s="129"/>
      <c r="S512" s="129"/>
      <c r="T512" s="129"/>
      <c r="U512" s="129"/>
      <c r="V512" s="129"/>
      <c r="W512" s="129"/>
      <c r="X512" s="129"/>
      <c r="Y512" s="129"/>
      <c r="Z512" s="129"/>
    </row>
    <row r="513" ht="15.75" customHeight="1">
      <c r="A513" s="129"/>
      <c r="B513" s="129"/>
      <c r="C513" s="193"/>
      <c r="D513" s="186"/>
      <c r="E513" s="186"/>
      <c r="F513" s="129"/>
      <c r="G513" s="6"/>
      <c r="H513" s="129"/>
      <c r="I513" s="129"/>
      <c r="J513" s="129"/>
      <c r="K513" s="129"/>
      <c r="L513" s="129"/>
      <c r="M513" s="129"/>
      <c r="N513" s="129"/>
      <c r="O513" s="129"/>
      <c r="P513" s="129"/>
      <c r="Q513" s="129"/>
      <c r="R513" s="129"/>
      <c r="S513" s="129"/>
      <c r="T513" s="129"/>
      <c r="U513" s="129"/>
      <c r="V513" s="129"/>
      <c r="W513" s="129"/>
      <c r="X513" s="129"/>
      <c r="Y513" s="129"/>
      <c r="Z513" s="129"/>
    </row>
    <row r="514" ht="15.75" customHeight="1">
      <c r="A514" s="129"/>
      <c r="B514" s="129"/>
      <c r="C514" s="193"/>
      <c r="D514" s="186"/>
      <c r="E514" s="186"/>
      <c r="F514" s="129"/>
      <c r="G514" s="6"/>
      <c r="H514" s="129"/>
      <c r="I514" s="129"/>
      <c r="J514" s="129"/>
      <c r="K514" s="129"/>
      <c r="L514" s="129"/>
      <c r="M514" s="129"/>
      <c r="N514" s="129"/>
      <c r="O514" s="129"/>
      <c r="P514" s="129"/>
      <c r="Q514" s="129"/>
      <c r="R514" s="129"/>
      <c r="S514" s="129"/>
      <c r="T514" s="129"/>
      <c r="U514" s="129"/>
      <c r="V514" s="129"/>
      <c r="W514" s="129"/>
      <c r="X514" s="129"/>
      <c r="Y514" s="129"/>
      <c r="Z514" s="129"/>
    </row>
    <row r="515" ht="15.75" customHeight="1">
      <c r="A515" s="129"/>
      <c r="B515" s="129"/>
      <c r="C515" s="193"/>
      <c r="D515" s="186"/>
      <c r="E515" s="186"/>
      <c r="F515" s="129"/>
      <c r="G515" s="6"/>
      <c r="H515" s="129"/>
      <c r="I515" s="129"/>
      <c r="J515" s="129"/>
      <c r="K515" s="129"/>
      <c r="L515" s="129"/>
      <c r="M515" s="129"/>
      <c r="N515" s="129"/>
      <c r="O515" s="129"/>
      <c r="P515" s="129"/>
      <c r="Q515" s="129"/>
      <c r="R515" s="129"/>
      <c r="S515" s="129"/>
      <c r="T515" s="129"/>
      <c r="U515" s="129"/>
      <c r="V515" s="129"/>
      <c r="W515" s="129"/>
      <c r="X515" s="129"/>
      <c r="Y515" s="129"/>
      <c r="Z515" s="129"/>
    </row>
    <row r="516" ht="15.75" customHeight="1">
      <c r="A516" s="129"/>
      <c r="B516" s="129"/>
      <c r="C516" s="129"/>
      <c r="D516" s="186"/>
      <c r="E516" s="186"/>
      <c r="F516" s="129"/>
      <c r="G516" s="6"/>
      <c r="H516" s="129"/>
      <c r="I516" s="129"/>
      <c r="J516" s="129"/>
      <c r="K516" s="129"/>
      <c r="L516" s="129"/>
      <c r="M516" s="129"/>
      <c r="N516" s="129"/>
      <c r="O516" s="129"/>
      <c r="P516" s="129"/>
      <c r="Q516" s="129"/>
      <c r="R516" s="129"/>
      <c r="S516" s="129"/>
      <c r="T516" s="129"/>
      <c r="U516" s="129"/>
      <c r="V516" s="129"/>
      <c r="W516" s="129"/>
      <c r="X516" s="129"/>
      <c r="Y516" s="129"/>
      <c r="Z516" s="129"/>
    </row>
    <row r="517" ht="15.75" customHeight="1">
      <c r="A517" s="129"/>
      <c r="B517" s="129"/>
      <c r="C517" s="129"/>
      <c r="D517" s="186"/>
      <c r="E517" s="186"/>
      <c r="F517" s="129"/>
      <c r="G517" s="6"/>
      <c r="H517" s="129"/>
      <c r="I517" s="129"/>
      <c r="J517" s="129"/>
      <c r="K517" s="129"/>
      <c r="L517" s="129"/>
      <c r="M517" s="129"/>
      <c r="N517" s="129"/>
      <c r="O517" s="129"/>
      <c r="P517" s="129"/>
      <c r="Q517" s="129"/>
      <c r="R517" s="129"/>
      <c r="S517" s="129"/>
      <c r="T517" s="129"/>
      <c r="U517" s="129"/>
      <c r="V517" s="129"/>
      <c r="W517" s="129"/>
      <c r="X517" s="129"/>
      <c r="Y517" s="129"/>
      <c r="Z517" s="129"/>
    </row>
    <row r="518" ht="15.75" customHeight="1">
      <c r="A518" s="129"/>
      <c r="B518" s="129"/>
      <c r="C518" s="193"/>
      <c r="D518" s="186"/>
      <c r="E518" s="186"/>
      <c r="F518" s="129"/>
      <c r="G518" s="6"/>
      <c r="H518" s="129"/>
      <c r="I518" s="129"/>
      <c r="J518" s="129"/>
      <c r="K518" s="129"/>
      <c r="L518" s="129"/>
      <c r="M518" s="129"/>
      <c r="N518" s="129"/>
      <c r="O518" s="129"/>
      <c r="P518" s="129"/>
      <c r="Q518" s="129"/>
      <c r="R518" s="129"/>
      <c r="S518" s="129"/>
      <c r="T518" s="129"/>
      <c r="U518" s="129"/>
      <c r="V518" s="129"/>
      <c r="W518" s="129"/>
      <c r="X518" s="129"/>
      <c r="Y518" s="129"/>
      <c r="Z518" s="129"/>
    </row>
    <row r="519" ht="15.75" customHeight="1">
      <c r="A519" s="129"/>
      <c r="B519" s="129"/>
      <c r="C519" s="193"/>
      <c r="D519" s="186"/>
      <c r="E519" s="186"/>
      <c r="F519" s="129"/>
      <c r="G519" s="160"/>
      <c r="H519" s="129"/>
      <c r="I519" s="129"/>
      <c r="J519" s="129"/>
      <c r="K519" s="129"/>
      <c r="L519" s="129"/>
      <c r="M519" s="129"/>
      <c r="N519" s="129"/>
      <c r="O519" s="129"/>
      <c r="P519" s="129"/>
      <c r="Q519" s="129"/>
      <c r="R519" s="129"/>
      <c r="S519" s="129"/>
      <c r="T519" s="129"/>
      <c r="U519" s="129"/>
      <c r="V519" s="129"/>
      <c r="W519" s="129"/>
      <c r="X519" s="129"/>
      <c r="Y519" s="129"/>
      <c r="Z519" s="129"/>
    </row>
    <row r="520" ht="15.75" customHeight="1">
      <c r="A520" s="129"/>
      <c r="B520" s="129"/>
      <c r="C520" s="129"/>
      <c r="D520" s="186"/>
      <c r="E520" s="186"/>
      <c r="F520" s="129"/>
      <c r="G520" s="6"/>
      <c r="H520" s="129"/>
      <c r="I520" s="129"/>
      <c r="J520" s="129"/>
      <c r="K520" s="129"/>
      <c r="L520" s="129"/>
      <c r="M520" s="129"/>
      <c r="N520" s="129"/>
      <c r="O520" s="129"/>
      <c r="P520" s="129"/>
      <c r="Q520" s="129"/>
      <c r="R520" s="129"/>
      <c r="S520" s="129"/>
      <c r="T520" s="129"/>
      <c r="U520" s="129"/>
      <c r="V520" s="129"/>
      <c r="W520" s="129"/>
      <c r="X520" s="129"/>
      <c r="Y520" s="129"/>
      <c r="Z520" s="129"/>
    </row>
    <row r="521" ht="15.75" customHeight="1">
      <c r="A521" s="129"/>
      <c r="B521" s="129"/>
      <c r="C521" s="129"/>
      <c r="D521" s="186"/>
      <c r="E521" s="186"/>
      <c r="F521" s="129"/>
      <c r="G521" s="6"/>
      <c r="H521" s="129"/>
      <c r="I521" s="129"/>
      <c r="J521" s="129"/>
      <c r="K521" s="129"/>
      <c r="L521" s="129"/>
      <c r="M521" s="129"/>
      <c r="N521" s="129"/>
      <c r="O521" s="129"/>
      <c r="P521" s="129"/>
      <c r="Q521" s="129"/>
      <c r="R521" s="129"/>
      <c r="S521" s="129"/>
      <c r="T521" s="129"/>
      <c r="U521" s="129"/>
      <c r="V521" s="129"/>
      <c r="W521" s="129"/>
      <c r="X521" s="129"/>
      <c r="Y521" s="129"/>
      <c r="Z521" s="129"/>
    </row>
    <row r="522" ht="15.75" customHeight="1">
      <c r="A522" s="129"/>
      <c r="B522" s="129"/>
      <c r="C522" s="193"/>
      <c r="D522" s="186"/>
      <c r="E522" s="186"/>
      <c r="F522" s="129"/>
      <c r="G522" s="6"/>
      <c r="H522" s="129"/>
      <c r="I522" s="129"/>
      <c r="J522" s="129"/>
      <c r="K522" s="129"/>
      <c r="L522" s="129"/>
      <c r="M522" s="129"/>
      <c r="N522" s="129"/>
      <c r="O522" s="129"/>
      <c r="P522" s="129"/>
      <c r="Q522" s="129"/>
      <c r="R522" s="129"/>
      <c r="S522" s="129"/>
      <c r="T522" s="129"/>
      <c r="U522" s="129"/>
      <c r="V522" s="129"/>
      <c r="W522" s="129"/>
      <c r="X522" s="129"/>
      <c r="Y522" s="129"/>
      <c r="Z522" s="129"/>
    </row>
    <row r="523" ht="15.75" customHeight="1">
      <c r="A523" s="129"/>
      <c r="B523" s="129"/>
      <c r="C523" s="129"/>
      <c r="D523" s="186"/>
      <c r="E523" s="186"/>
      <c r="F523" s="129"/>
      <c r="G523" s="160"/>
      <c r="H523" s="129"/>
      <c r="I523" s="129"/>
      <c r="J523" s="129"/>
      <c r="K523" s="129"/>
      <c r="L523" s="129"/>
      <c r="M523" s="129"/>
      <c r="N523" s="129"/>
      <c r="O523" s="129"/>
      <c r="P523" s="129"/>
      <c r="Q523" s="129"/>
      <c r="R523" s="129"/>
      <c r="S523" s="129"/>
      <c r="T523" s="129"/>
      <c r="U523" s="129"/>
      <c r="V523" s="129"/>
      <c r="W523" s="129"/>
      <c r="X523" s="129"/>
      <c r="Y523" s="129"/>
      <c r="Z523" s="129"/>
    </row>
    <row r="524" ht="15.75" customHeight="1">
      <c r="A524" s="129"/>
      <c r="B524" s="129"/>
      <c r="C524" s="129"/>
      <c r="D524" s="186"/>
      <c r="E524" s="186"/>
      <c r="F524" s="129"/>
      <c r="G524" s="6"/>
      <c r="H524" s="129"/>
      <c r="I524" s="129"/>
      <c r="J524" s="129"/>
      <c r="K524" s="129"/>
      <c r="L524" s="129"/>
      <c r="M524" s="129"/>
      <c r="N524" s="129"/>
      <c r="O524" s="129"/>
      <c r="P524" s="129"/>
      <c r="Q524" s="129"/>
      <c r="R524" s="129"/>
      <c r="S524" s="129"/>
      <c r="T524" s="129"/>
      <c r="U524" s="129"/>
      <c r="V524" s="129"/>
      <c r="W524" s="129"/>
      <c r="X524" s="129"/>
      <c r="Y524" s="129"/>
      <c r="Z524" s="129"/>
    </row>
    <row r="525" ht="15.75" customHeight="1">
      <c r="A525" s="129"/>
      <c r="B525" s="129"/>
      <c r="C525" s="129"/>
      <c r="D525" s="186"/>
      <c r="E525" s="186"/>
      <c r="F525" s="129"/>
      <c r="G525" s="6"/>
      <c r="H525" s="129"/>
      <c r="I525" s="129"/>
      <c r="J525" s="129"/>
      <c r="K525" s="129"/>
      <c r="L525" s="129"/>
      <c r="M525" s="129"/>
      <c r="N525" s="129"/>
      <c r="O525" s="129"/>
      <c r="P525" s="129"/>
      <c r="Q525" s="129"/>
      <c r="R525" s="129"/>
      <c r="S525" s="129"/>
      <c r="T525" s="129"/>
      <c r="U525" s="129"/>
      <c r="V525" s="129"/>
      <c r="W525" s="129"/>
      <c r="X525" s="129"/>
      <c r="Y525" s="129"/>
      <c r="Z525" s="129"/>
    </row>
    <row r="526" ht="15.75" customHeight="1">
      <c r="A526" s="129"/>
      <c r="B526" s="129"/>
      <c r="C526" s="129"/>
      <c r="D526" s="186"/>
      <c r="E526" s="186"/>
      <c r="F526" s="129"/>
      <c r="G526" s="6"/>
      <c r="H526" s="129"/>
      <c r="I526" s="129"/>
      <c r="J526" s="129"/>
      <c r="K526" s="129"/>
      <c r="L526" s="129"/>
      <c r="M526" s="129"/>
      <c r="N526" s="129"/>
      <c r="O526" s="129"/>
      <c r="P526" s="129"/>
      <c r="Q526" s="129"/>
      <c r="R526" s="129"/>
      <c r="S526" s="129"/>
      <c r="T526" s="129"/>
      <c r="U526" s="129"/>
      <c r="V526" s="129"/>
      <c r="W526" s="129"/>
      <c r="X526" s="129"/>
      <c r="Y526" s="129"/>
      <c r="Z526" s="129"/>
    </row>
    <row r="527" ht="15.75" customHeight="1">
      <c r="A527" s="129"/>
      <c r="B527" s="129"/>
      <c r="C527" s="129"/>
      <c r="D527" s="186"/>
      <c r="E527" s="186"/>
      <c r="F527" s="129"/>
      <c r="G527" s="6"/>
      <c r="H527" s="129"/>
      <c r="I527" s="129"/>
      <c r="J527" s="129"/>
      <c r="K527" s="129"/>
      <c r="L527" s="129"/>
      <c r="M527" s="129"/>
      <c r="N527" s="129"/>
      <c r="O527" s="129"/>
      <c r="P527" s="129"/>
      <c r="Q527" s="129"/>
      <c r="R527" s="129"/>
      <c r="S527" s="129"/>
      <c r="T527" s="129"/>
      <c r="U527" s="129"/>
      <c r="V527" s="129"/>
      <c r="W527" s="129"/>
      <c r="X527" s="129"/>
      <c r="Y527" s="129"/>
      <c r="Z527" s="129"/>
    </row>
    <row r="528" ht="15.75" customHeight="1">
      <c r="A528" s="129"/>
      <c r="B528" s="129"/>
      <c r="C528" s="193"/>
      <c r="D528" s="186"/>
      <c r="E528" s="129"/>
      <c r="F528" s="129"/>
      <c r="G528" s="6"/>
      <c r="H528" s="129"/>
      <c r="I528" s="129"/>
      <c r="J528" s="129"/>
      <c r="K528" s="129"/>
      <c r="L528" s="129"/>
      <c r="M528" s="129"/>
      <c r="N528" s="129"/>
      <c r="O528" s="129"/>
      <c r="P528" s="129"/>
      <c r="Q528" s="129"/>
      <c r="R528" s="129"/>
      <c r="S528" s="129"/>
      <c r="T528" s="129"/>
      <c r="U528" s="129"/>
      <c r="V528" s="129"/>
      <c r="W528" s="129"/>
      <c r="X528" s="129"/>
      <c r="Y528" s="129"/>
      <c r="Z528" s="129"/>
    </row>
    <row r="529" ht="15.75" customHeight="1">
      <c r="A529" s="129"/>
      <c r="B529" s="129"/>
      <c r="C529" s="129"/>
      <c r="E529" s="129"/>
      <c r="F529" s="129"/>
      <c r="G529" s="6"/>
      <c r="H529" s="129"/>
      <c r="I529" s="129"/>
      <c r="J529" s="129"/>
      <c r="K529" s="129"/>
      <c r="L529" s="129"/>
      <c r="M529" s="129"/>
      <c r="N529" s="129"/>
      <c r="O529" s="129"/>
      <c r="P529" s="129"/>
      <c r="Q529" s="129"/>
      <c r="R529" s="129"/>
      <c r="S529" s="129"/>
      <c r="T529" s="129"/>
      <c r="U529" s="129"/>
      <c r="V529" s="129"/>
      <c r="W529" s="129"/>
      <c r="X529" s="129"/>
      <c r="Y529" s="129"/>
      <c r="Z529" s="129"/>
    </row>
    <row r="530" ht="15.75" customHeight="1">
      <c r="A530" s="129"/>
      <c r="B530" s="129"/>
      <c r="C530" s="129"/>
      <c r="D530" s="129"/>
      <c r="E530" s="129"/>
      <c r="F530" s="129"/>
      <c r="G530" s="6"/>
      <c r="H530" s="129"/>
      <c r="I530" s="129"/>
      <c r="J530" s="129"/>
      <c r="K530" s="129"/>
      <c r="L530" s="129"/>
      <c r="M530" s="129"/>
      <c r="N530" s="129"/>
      <c r="O530" s="129"/>
      <c r="P530" s="129"/>
      <c r="Q530" s="129"/>
      <c r="R530" s="129"/>
      <c r="S530" s="129"/>
      <c r="T530" s="129"/>
      <c r="U530" s="129"/>
      <c r="V530" s="129"/>
      <c r="W530" s="129"/>
      <c r="X530" s="129"/>
      <c r="Y530" s="129"/>
      <c r="Z530" s="129"/>
    </row>
    <row r="531" ht="15.75" customHeight="1">
      <c r="A531" s="129"/>
      <c r="B531" s="129"/>
      <c r="C531" s="129"/>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row>
    <row r="532" ht="15.75" customHeight="1">
      <c r="A532" s="129"/>
      <c r="B532" s="129"/>
      <c r="C532" s="129"/>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row>
    <row r="533" ht="15.75" customHeight="1">
      <c r="A533" s="129"/>
      <c r="B533" s="129"/>
      <c r="C533" s="129"/>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row>
    <row r="534" ht="15.75" customHeight="1">
      <c r="A534" s="129"/>
      <c r="B534" s="129"/>
      <c r="C534" s="129"/>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row>
    <row r="535" ht="15.75" customHeight="1">
      <c r="A535" s="129"/>
      <c r="B535" s="129"/>
      <c r="C535" s="129"/>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row>
    <row r="536" ht="15.75" customHeight="1">
      <c r="A536" s="129"/>
      <c r="B536" s="129"/>
      <c r="C536" s="129"/>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row>
    <row r="537" ht="15.75" customHeight="1">
      <c r="A537" s="129"/>
      <c r="B537" s="129"/>
      <c r="C537" s="129"/>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row>
    <row r="538" ht="15.75" customHeight="1">
      <c r="A538" s="129"/>
      <c r="B538" s="129"/>
      <c r="C538" s="129"/>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row>
    <row r="539" ht="15.75" customHeight="1">
      <c r="A539" s="129"/>
      <c r="B539" s="129"/>
      <c r="C539" s="129"/>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row>
    <row r="540" ht="15.75" customHeight="1">
      <c r="A540" s="129"/>
      <c r="B540" s="129"/>
      <c r="C540" s="129"/>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row>
    <row r="541" ht="15.75" customHeight="1">
      <c r="A541" s="129"/>
      <c r="B541" s="129"/>
      <c r="C541" s="129"/>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row>
    <row r="542" ht="15.75" customHeight="1">
      <c r="A542" s="129"/>
      <c r="B542" s="129"/>
      <c r="C542" s="129"/>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row>
    <row r="543" ht="15.75" customHeight="1">
      <c r="A543" s="129"/>
      <c r="B543" s="129"/>
      <c r="C543" s="129"/>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row>
    <row r="544" ht="15.75" customHeight="1">
      <c r="A544" s="129"/>
      <c r="B544" s="129"/>
      <c r="C544" s="129"/>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row>
    <row r="545" ht="15.75" customHeight="1">
      <c r="A545" s="129"/>
      <c r="B545" s="129"/>
      <c r="C545" s="129"/>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row>
    <row r="546" ht="15.75" customHeight="1">
      <c r="A546" s="129"/>
      <c r="B546" s="129"/>
      <c r="C546" s="129"/>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row>
    <row r="547" ht="15.75" customHeight="1">
      <c r="A547" s="129"/>
      <c r="B547" s="129"/>
      <c r="C547" s="129"/>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row>
    <row r="548" ht="15.75" customHeight="1">
      <c r="A548" s="129"/>
      <c r="B548" s="129"/>
      <c r="C548" s="129"/>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row>
    <row r="549" ht="15.75" customHeight="1">
      <c r="A549" s="129"/>
      <c r="B549" s="129"/>
      <c r="C549" s="129"/>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row>
    <row r="550" ht="15.75" customHeight="1">
      <c r="A550" s="129"/>
      <c r="B550" s="129"/>
      <c r="C550" s="129"/>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row>
    <row r="551" ht="15.75" customHeight="1">
      <c r="A551" s="129"/>
      <c r="B551" s="129"/>
      <c r="C551" s="129"/>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row>
    <row r="552" ht="15.75" customHeight="1">
      <c r="A552" s="129"/>
      <c r="B552" s="129"/>
      <c r="C552" s="129"/>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row>
    <row r="553" ht="15.75" customHeight="1">
      <c r="A553" s="129"/>
      <c r="B553" s="129"/>
      <c r="C553" s="129"/>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row>
    <row r="554" ht="15.75" customHeight="1">
      <c r="A554" s="129"/>
      <c r="B554" s="129"/>
      <c r="C554" s="129"/>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row>
    <row r="555" ht="15.75" customHeight="1">
      <c r="A555" s="129"/>
      <c r="B555" s="129"/>
      <c r="C555" s="129"/>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row>
    <row r="556" ht="15.75" customHeight="1">
      <c r="A556" s="129"/>
      <c r="B556" s="129"/>
      <c r="C556" s="129"/>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row>
    <row r="557" ht="15.75" customHeight="1">
      <c r="A557" s="129"/>
      <c r="B557" s="129"/>
      <c r="C557" s="129"/>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row>
    <row r="558" ht="15.75" customHeight="1">
      <c r="A558" s="129"/>
      <c r="B558" s="129"/>
      <c r="C558" s="129"/>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row>
    <row r="559" ht="15.75" customHeight="1">
      <c r="A559" s="129"/>
      <c r="B559" s="129"/>
      <c r="C559" s="129"/>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row>
    <row r="560" ht="15.75" customHeight="1">
      <c r="A560" s="129"/>
      <c r="B560" s="129"/>
      <c r="C560" s="129"/>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row>
    <row r="561" ht="15.75" customHeight="1">
      <c r="A561" s="129"/>
      <c r="B561" s="129"/>
      <c r="C561" s="129"/>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row>
    <row r="562" ht="15.75" customHeight="1">
      <c r="A562" s="129"/>
      <c r="B562" s="129"/>
      <c r="C562" s="129"/>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row>
    <row r="563" ht="15.75" customHeight="1">
      <c r="A563" s="129"/>
      <c r="B563" s="129"/>
      <c r="C563" s="129"/>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row>
    <row r="564" ht="15.75" customHeight="1">
      <c r="A564" s="129"/>
      <c r="B564" s="129"/>
      <c r="C564" s="129"/>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row>
    <row r="565" ht="15.75" customHeight="1">
      <c r="A565" s="129"/>
      <c r="B565" s="129"/>
      <c r="C565" s="129"/>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row>
    <row r="566" ht="15.75" customHeight="1">
      <c r="A566" s="129"/>
      <c r="B566" s="129"/>
      <c r="C566" s="129"/>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row>
    <row r="567" ht="15.75" customHeight="1">
      <c r="A567" s="129"/>
      <c r="B567" s="129"/>
      <c r="C567" s="129"/>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row>
    <row r="568" ht="15.75" customHeight="1">
      <c r="A568" s="129"/>
      <c r="B568" s="129"/>
      <c r="C568" s="129"/>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row>
    <row r="569" ht="15.75" customHeight="1">
      <c r="A569" s="129"/>
      <c r="B569" s="129"/>
      <c r="C569" s="129"/>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row>
    <row r="570" ht="15.75" customHeight="1">
      <c r="A570" s="129"/>
      <c r="B570" s="129"/>
      <c r="C570" s="129"/>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row>
    <row r="571" ht="15.75" customHeight="1">
      <c r="A571" s="129"/>
      <c r="B571" s="129"/>
      <c r="C571" s="129"/>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row>
    <row r="572" ht="15.75" customHeight="1">
      <c r="A572" s="129"/>
      <c r="B572" s="129"/>
      <c r="C572" s="129"/>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row>
    <row r="573" ht="15.75" customHeight="1">
      <c r="A573" s="129"/>
      <c r="B573" s="129"/>
      <c r="C573" s="129"/>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row>
    <row r="574" ht="15.75" customHeight="1">
      <c r="A574" s="129"/>
      <c r="B574" s="129"/>
      <c r="C574" s="129"/>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row>
    <row r="575" ht="15.75" customHeight="1">
      <c r="A575" s="129"/>
      <c r="B575" s="129"/>
      <c r="C575" s="129"/>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row>
    <row r="576" ht="15.75" customHeight="1">
      <c r="A576" s="129"/>
      <c r="B576" s="129"/>
      <c r="C576" s="129"/>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row>
    <row r="577" ht="15.75" customHeight="1">
      <c r="A577" s="129"/>
      <c r="B577" s="129"/>
      <c r="C577" s="129"/>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row>
    <row r="578" ht="15.75" customHeight="1">
      <c r="A578" s="129"/>
      <c r="B578" s="129"/>
      <c r="C578" s="129"/>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row>
    <row r="579" ht="15.75" customHeight="1">
      <c r="A579" s="129"/>
      <c r="B579" s="129"/>
      <c r="C579" s="129"/>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row>
    <row r="580" ht="15.75" customHeight="1">
      <c r="A580" s="129"/>
      <c r="B580" s="129"/>
      <c r="C580" s="129"/>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row>
    <row r="581" ht="15.75" customHeight="1">
      <c r="A581" s="129"/>
      <c r="B581" s="129"/>
      <c r="C581" s="129"/>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row>
    <row r="582" ht="15.75" customHeight="1">
      <c r="A582" s="129"/>
      <c r="B582" s="129"/>
      <c r="C582" s="129"/>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row>
    <row r="583" ht="15.75" customHeight="1">
      <c r="A583" s="129"/>
      <c r="B583" s="129"/>
      <c r="C583" s="129"/>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row>
    <row r="584" ht="15.75" customHeight="1">
      <c r="A584" s="129"/>
      <c r="B584" s="129"/>
      <c r="C584" s="129"/>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row>
    <row r="585" ht="15.75" customHeight="1">
      <c r="A585" s="129"/>
      <c r="B585" s="129"/>
      <c r="C585" s="129"/>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row>
    <row r="586" ht="15.75" customHeight="1">
      <c r="A586" s="129"/>
      <c r="B586" s="129"/>
      <c r="C586" s="129"/>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row>
    <row r="587" ht="15.75" customHeight="1">
      <c r="A587" s="129"/>
      <c r="B587" s="129"/>
      <c r="C587" s="129"/>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row>
    <row r="588" ht="15.75" customHeight="1">
      <c r="A588" s="129"/>
      <c r="B588" s="129"/>
      <c r="C588" s="129"/>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row>
    <row r="589" ht="15.75" customHeight="1">
      <c r="A589" s="129"/>
      <c r="B589" s="129"/>
      <c r="C589" s="129"/>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row>
    <row r="590" ht="15.75" customHeight="1">
      <c r="A590" s="129"/>
      <c r="B590" s="129"/>
      <c r="C590" s="129"/>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row>
    <row r="591" ht="15.75" customHeight="1">
      <c r="A591" s="129"/>
      <c r="B591" s="129"/>
      <c r="C591" s="129"/>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row>
    <row r="592" ht="15.75" customHeight="1">
      <c r="A592" s="129"/>
      <c r="B592" s="129"/>
      <c r="C592" s="129"/>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row>
    <row r="593" ht="15.75" customHeight="1">
      <c r="A593" s="129"/>
      <c r="B593" s="129"/>
      <c r="C593" s="129"/>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row>
    <row r="594" ht="15.75" customHeight="1">
      <c r="A594" s="129"/>
      <c r="B594" s="129"/>
      <c r="C594" s="129"/>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row>
    <row r="595" ht="15.75" customHeight="1">
      <c r="A595" s="129"/>
      <c r="B595" s="129"/>
      <c r="C595" s="129"/>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row>
    <row r="596" ht="15.75" customHeight="1">
      <c r="A596" s="129"/>
      <c r="B596" s="129"/>
      <c r="C596" s="129"/>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row>
    <row r="597" ht="15.75" customHeight="1">
      <c r="A597" s="129"/>
      <c r="B597" s="129"/>
      <c r="C597" s="129"/>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row>
    <row r="598" ht="15.75" customHeight="1">
      <c r="A598" s="129"/>
      <c r="B598" s="129"/>
      <c r="C598" s="129"/>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row>
    <row r="599" ht="15.75" customHeight="1">
      <c r="A599" s="129"/>
      <c r="B599" s="129"/>
      <c r="C599" s="129"/>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row>
    <row r="600" ht="15.75" customHeight="1">
      <c r="A600" s="129"/>
      <c r="B600" s="129"/>
      <c r="C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row>
    <row r="601" ht="15.75" customHeight="1">
      <c r="A601" s="129"/>
      <c r="B601" s="129"/>
      <c r="C601" s="129"/>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row>
    <row r="602" ht="15.75" customHeight="1">
      <c r="A602" s="129"/>
      <c r="B602" s="129"/>
      <c r="C602" s="129"/>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row>
    <row r="603" ht="15.75" customHeight="1">
      <c r="A603" s="129"/>
      <c r="B603" s="129"/>
      <c r="C603" s="129"/>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row>
    <row r="604" ht="15.75" customHeight="1">
      <c r="A604" s="129"/>
      <c r="B604" s="129"/>
      <c r="C604" s="129"/>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row>
    <row r="605" ht="15.75" customHeight="1">
      <c r="A605" s="129"/>
      <c r="B605" s="129"/>
      <c r="C605" s="129"/>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row>
    <row r="606" ht="15.75" customHeight="1">
      <c r="A606" s="129"/>
      <c r="B606" s="129"/>
      <c r="C606" s="129"/>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row>
    <row r="607" ht="15.75" customHeight="1">
      <c r="A607" s="129"/>
      <c r="B607" s="129"/>
      <c r="C607" s="129"/>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row>
    <row r="608" ht="15.75" customHeight="1">
      <c r="A608" s="129"/>
      <c r="B608" s="129"/>
      <c r="C608" s="129"/>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row>
    <row r="609" ht="15.75" customHeight="1">
      <c r="A609" s="129"/>
      <c r="B609" s="129"/>
      <c r="C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row>
    <row r="610" ht="15.75" customHeight="1">
      <c r="A610" s="129"/>
      <c r="B610" s="129"/>
      <c r="C610" s="129"/>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row>
    <row r="611" ht="15.75" customHeight="1">
      <c r="A611" s="129"/>
      <c r="B611" s="129"/>
      <c r="C611" s="129"/>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row>
    <row r="612" ht="15.75" customHeight="1">
      <c r="A612" s="129"/>
      <c r="B612" s="129"/>
      <c r="C612" s="129"/>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row>
    <row r="613" ht="15.75" customHeight="1">
      <c r="A613" s="129"/>
      <c r="B613" s="129"/>
      <c r="C613" s="129"/>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row>
    <row r="614" ht="15.75" customHeight="1">
      <c r="A614" s="129"/>
      <c r="B614" s="129"/>
      <c r="C614" s="129"/>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row>
    <row r="615" ht="15.75" customHeight="1">
      <c r="A615" s="129"/>
      <c r="B615" s="129"/>
      <c r="C615" s="129"/>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row>
    <row r="616" ht="15.75" customHeight="1">
      <c r="A616" s="129"/>
      <c r="B616" s="129"/>
      <c r="C616" s="129"/>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row>
    <row r="617" ht="15.75" customHeight="1">
      <c r="A617" s="129"/>
      <c r="B617" s="129"/>
      <c r="C617" s="129"/>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row>
    <row r="618" ht="15.75" customHeight="1">
      <c r="A618" s="129"/>
      <c r="B618" s="129"/>
      <c r="C618" s="129"/>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row>
    <row r="619" ht="15.75" customHeight="1">
      <c r="A619" s="129"/>
      <c r="B619" s="129"/>
      <c r="C619" s="129"/>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row>
    <row r="620" ht="15.75" customHeight="1">
      <c r="A620" s="129"/>
      <c r="B620" s="129"/>
      <c r="C620" s="129"/>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row>
    <row r="621" ht="15.75" customHeight="1">
      <c r="A621" s="129"/>
      <c r="B621" s="129"/>
      <c r="C621" s="129"/>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row>
    <row r="622" ht="15.75" customHeight="1">
      <c r="A622" s="129"/>
      <c r="B622" s="129"/>
      <c r="C622" s="129"/>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row>
    <row r="623" ht="15.75" customHeight="1">
      <c r="A623" s="129"/>
      <c r="B623" s="129"/>
      <c r="C623" s="129"/>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row>
    <row r="624" ht="15.75" customHeight="1">
      <c r="A624" s="129"/>
      <c r="B624" s="129"/>
      <c r="C624" s="129"/>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row>
    <row r="625" ht="15.75" customHeight="1">
      <c r="A625" s="129"/>
      <c r="B625" s="129"/>
      <c r="C625" s="129"/>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row>
    <row r="626" ht="15.75" customHeight="1">
      <c r="A626" s="129"/>
      <c r="B626" s="129"/>
      <c r="C626" s="129"/>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row>
    <row r="627" ht="15.75" customHeight="1">
      <c r="A627" s="129"/>
      <c r="B627" s="129"/>
      <c r="C627" s="129"/>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row>
    <row r="628" ht="15.75" customHeight="1">
      <c r="A628" s="129"/>
      <c r="B628" s="129"/>
      <c r="C628" s="129"/>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row>
    <row r="629" ht="15.75" customHeight="1">
      <c r="A629" s="129"/>
      <c r="B629" s="129"/>
      <c r="C629" s="129"/>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row>
    <row r="630" ht="15.75" customHeight="1">
      <c r="A630" s="129"/>
      <c r="B630" s="129"/>
      <c r="C630" s="129"/>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row>
    <row r="631" ht="15.75" customHeight="1">
      <c r="A631" s="129"/>
      <c r="B631" s="129"/>
      <c r="C631" s="129"/>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row>
    <row r="632" ht="15.75" customHeight="1">
      <c r="A632" s="129"/>
      <c r="B632" s="129"/>
      <c r="C632" s="129"/>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row>
    <row r="633" ht="15.75" customHeight="1">
      <c r="A633" s="129"/>
      <c r="B633" s="129"/>
      <c r="C633" s="129"/>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row>
    <row r="634" ht="15.75" customHeight="1">
      <c r="A634" s="129"/>
      <c r="B634" s="129"/>
      <c r="C634" s="129"/>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row>
    <row r="635" ht="15.75" customHeight="1">
      <c r="A635" s="129"/>
      <c r="B635" s="129"/>
      <c r="C635" s="129"/>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row>
    <row r="636" ht="15.75" customHeight="1">
      <c r="A636" s="129"/>
      <c r="B636" s="129"/>
      <c r="C636" s="129"/>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row>
    <row r="637" ht="15.75" customHeight="1">
      <c r="A637" s="129"/>
      <c r="B637" s="129"/>
      <c r="C637" s="129"/>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row>
    <row r="638" ht="15.75" customHeight="1">
      <c r="A638" s="129"/>
      <c r="B638" s="129"/>
      <c r="C638" s="129"/>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row>
    <row r="639" ht="15.75" customHeight="1">
      <c r="A639" s="129"/>
      <c r="B639" s="129"/>
      <c r="C639" s="129"/>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row>
    <row r="640" ht="15.75" customHeight="1">
      <c r="A640" s="129"/>
      <c r="B640" s="129"/>
      <c r="C640" s="129"/>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row>
    <row r="641" ht="15.75" customHeight="1">
      <c r="A641" s="129"/>
      <c r="B641" s="129"/>
      <c r="C641" s="129"/>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row>
    <row r="642" ht="15.75" customHeight="1">
      <c r="A642" s="129"/>
      <c r="B642" s="129"/>
      <c r="C642" s="129"/>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row>
    <row r="643" ht="15.75" customHeight="1">
      <c r="A643" s="129"/>
      <c r="B643" s="129"/>
      <c r="C643" s="129"/>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row>
    <row r="644" ht="15.75" customHeight="1">
      <c r="A644" s="129"/>
      <c r="B644" s="129"/>
      <c r="C644" s="129"/>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row>
    <row r="645" ht="15.75" customHeight="1">
      <c r="A645" s="129"/>
      <c r="B645" s="129"/>
      <c r="C645" s="129"/>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row>
    <row r="646" ht="15.75" customHeight="1">
      <c r="A646" s="129"/>
      <c r="B646" s="129"/>
      <c r="C646" s="129"/>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row>
    <row r="647" ht="15.75" customHeight="1">
      <c r="A647" s="129"/>
      <c r="B647" s="129"/>
      <c r="C647" s="129"/>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row>
    <row r="648" ht="15.75" customHeight="1">
      <c r="A648" s="129"/>
      <c r="B648" s="129"/>
      <c r="C648" s="129"/>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row>
    <row r="649" ht="15.75" customHeight="1">
      <c r="A649" s="129"/>
      <c r="B649" s="129"/>
      <c r="C649" s="129"/>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row>
    <row r="650" ht="15.75" customHeight="1">
      <c r="A650" s="129"/>
      <c r="B650" s="129"/>
      <c r="C650" s="129"/>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row>
    <row r="651" ht="15.75" customHeight="1">
      <c r="A651" s="129"/>
      <c r="B651" s="129"/>
      <c r="C651" s="129"/>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row>
    <row r="652" ht="15.75" customHeight="1">
      <c r="A652" s="129"/>
      <c r="B652" s="129"/>
      <c r="C652" s="129"/>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row>
    <row r="653" ht="15.75" customHeight="1">
      <c r="A653" s="129"/>
      <c r="B653" s="129"/>
      <c r="C653" s="129"/>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row>
    <row r="654" ht="15.75" customHeight="1">
      <c r="A654" s="129"/>
      <c r="B654" s="129"/>
      <c r="C654" s="129"/>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row>
    <row r="655" ht="15.75" customHeight="1">
      <c r="A655" s="129"/>
      <c r="B655" s="129"/>
      <c r="C655" s="129"/>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row>
    <row r="656" ht="15.75" customHeight="1">
      <c r="A656" s="129"/>
      <c r="B656" s="129"/>
      <c r="C656" s="129"/>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row>
    <row r="657" ht="15.75" customHeight="1">
      <c r="A657" s="129"/>
      <c r="B657" s="129"/>
      <c r="C657" s="129"/>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row>
    <row r="658" ht="15.75" customHeight="1">
      <c r="A658" s="129"/>
      <c r="B658" s="129"/>
      <c r="C658" s="129"/>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row>
    <row r="659" ht="15.75" customHeight="1">
      <c r="A659" s="129"/>
      <c r="B659" s="129"/>
      <c r="C659" s="129"/>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row>
    <row r="660" ht="15.75" customHeight="1">
      <c r="A660" s="129"/>
      <c r="B660" s="129"/>
      <c r="C660" s="129"/>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row>
    <row r="661" ht="15.75" customHeight="1">
      <c r="A661" s="129"/>
      <c r="B661" s="129"/>
      <c r="C661" s="129"/>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row>
    <row r="662" ht="15.75" customHeight="1">
      <c r="A662" s="129"/>
      <c r="B662" s="129"/>
      <c r="C662" s="129"/>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row>
    <row r="663" ht="15.75" customHeight="1">
      <c r="A663" s="129"/>
      <c r="B663" s="129"/>
      <c r="C663" s="129"/>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row>
    <row r="664" ht="15.75" customHeight="1">
      <c r="A664" s="129"/>
      <c r="B664" s="129"/>
      <c r="C664" s="129"/>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row>
    <row r="665" ht="15.75" customHeight="1">
      <c r="A665" s="129"/>
      <c r="B665" s="129"/>
      <c r="C665" s="129"/>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row>
    <row r="666" ht="15.75" customHeight="1">
      <c r="A666" s="129"/>
      <c r="B666" s="129"/>
      <c r="C666" s="129"/>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row>
    <row r="667" ht="15.75" customHeight="1">
      <c r="A667" s="129"/>
      <c r="B667" s="129"/>
      <c r="C667" s="129"/>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row>
    <row r="668" ht="15.75" customHeight="1">
      <c r="A668" s="129"/>
      <c r="B668" s="129"/>
      <c r="C668" s="129"/>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row>
    <row r="669" ht="15.75" customHeight="1">
      <c r="A669" s="129"/>
      <c r="B669" s="129"/>
      <c r="C669" s="129"/>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row>
    <row r="670" ht="15.75" customHeight="1">
      <c r="A670" s="129"/>
      <c r="B670" s="129"/>
      <c r="C670" s="129"/>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row>
    <row r="671" ht="15.75" customHeight="1">
      <c r="A671" s="129"/>
      <c r="B671" s="129"/>
      <c r="C671" s="129"/>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row>
    <row r="672" ht="15.75" customHeight="1">
      <c r="A672" s="129"/>
      <c r="B672" s="129"/>
      <c r="C672" s="129"/>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row>
    <row r="673" ht="15.75" customHeight="1">
      <c r="A673" s="129"/>
      <c r="B673" s="129"/>
      <c r="C673" s="129"/>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row>
    <row r="674" ht="15.75" customHeight="1">
      <c r="A674" s="129"/>
      <c r="B674" s="129"/>
      <c r="C674" s="129"/>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row>
    <row r="675" ht="15.75" customHeight="1">
      <c r="A675" s="129"/>
      <c r="B675" s="129"/>
      <c r="C675" s="129"/>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row>
    <row r="676" ht="15.75" customHeight="1">
      <c r="A676" s="129"/>
      <c r="B676" s="129"/>
      <c r="C676" s="129"/>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row>
    <row r="677" ht="15.75" customHeight="1">
      <c r="A677" s="129"/>
      <c r="B677" s="129"/>
      <c r="C677" s="129"/>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row>
    <row r="678" ht="15.75" customHeight="1">
      <c r="A678" s="129"/>
      <c r="B678" s="129"/>
      <c r="C678" s="129"/>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row>
    <row r="679" ht="15.75" customHeight="1">
      <c r="A679" s="129"/>
      <c r="B679" s="129"/>
      <c r="C679" s="129"/>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row>
    <row r="680" ht="15.75" customHeight="1">
      <c r="A680" s="129"/>
      <c r="B680" s="129"/>
      <c r="C680" s="129"/>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row>
    <row r="681" ht="15.75" customHeight="1">
      <c r="A681" s="129"/>
      <c r="B681" s="129"/>
      <c r="C681" s="129"/>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row>
    <row r="682" ht="15.75" customHeight="1">
      <c r="A682" s="129"/>
      <c r="B682" s="129"/>
      <c r="C682" s="129"/>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row>
    <row r="683" ht="15.75" customHeight="1">
      <c r="A683" s="129"/>
      <c r="B683" s="129"/>
      <c r="C683" s="129"/>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row>
    <row r="684" ht="15.75" customHeight="1">
      <c r="A684" s="129"/>
      <c r="B684" s="129"/>
      <c r="C684" s="129"/>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row>
    <row r="685" ht="15.75" customHeight="1">
      <c r="A685" s="129"/>
      <c r="B685" s="129"/>
      <c r="C685" s="129"/>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row>
    <row r="686" ht="15.75" customHeight="1">
      <c r="A686" s="129"/>
      <c r="B686" s="129"/>
      <c r="C686" s="129"/>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row>
    <row r="687" ht="15.75" customHeight="1">
      <c r="A687" s="129"/>
      <c r="B687" s="129"/>
      <c r="C687" s="129"/>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row>
    <row r="688" ht="15.75" customHeight="1">
      <c r="A688" s="129"/>
      <c r="B688" s="129"/>
      <c r="C688" s="129"/>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row>
    <row r="689" ht="15.75" customHeight="1">
      <c r="A689" s="129"/>
      <c r="B689" s="129"/>
      <c r="C689" s="129"/>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row>
    <row r="690" ht="15.75" customHeight="1">
      <c r="A690" s="129"/>
      <c r="B690" s="129"/>
      <c r="C690" s="129"/>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row>
    <row r="691" ht="15.75" customHeight="1">
      <c r="A691" s="129"/>
      <c r="B691" s="129"/>
      <c r="C691" s="129"/>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row>
    <row r="692" ht="15.75" customHeight="1">
      <c r="A692" s="129"/>
      <c r="B692" s="129"/>
      <c r="C692" s="129"/>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row>
    <row r="693" ht="15.75" customHeight="1">
      <c r="A693" s="129"/>
      <c r="B693" s="129"/>
      <c r="C693" s="129"/>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row>
    <row r="694" ht="15.75" customHeight="1">
      <c r="A694" s="129"/>
      <c r="B694" s="129"/>
      <c r="C694" s="129"/>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row>
    <row r="695" ht="15.75" customHeight="1">
      <c r="A695" s="129"/>
      <c r="B695" s="129"/>
      <c r="C695" s="129"/>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row>
    <row r="696" ht="15.75" customHeight="1">
      <c r="A696" s="129"/>
      <c r="B696" s="129"/>
      <c r="C696" s="129"/>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row>
    <row r="697" ht="15.75" customHeight="1">
      <c r="A697" s="129"/>
      <c r="B697" s="129"/>
      <c r="C697" s="129"/>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row>
    <row r="698" ht="15.75" customHeight="1">
      <c r="A698" s="129"/>
      <c r="B698" s="129"/>
      <c r="C698" s="129"/>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row>
    <row r="699" ht="15.75" customHeight="1">
      <c r="A699" s="129"/>
      <c r="B699" s="129"/>
      <c r="C699" s="129"/>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row>
    <row r="700" ht="15.75" customHeight="1">
      <c r="A700" s="129"/>
      <c r="B700" s="129"/>
      <c r="C700" s="129"/>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row>
    <row r="701" ht="15.75" customHeight="1">
      <c r="A701" s="129"/>
      <c r="B701" s="129"/>
      <c r="C701" s="129"/>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row>
    <row r="702" ht="15.75" customHeight="1">
      <c r="A702" s="129"/>
      <c r="B702" s="129"/>
      <c r="C702" s="129"/>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row>
    <row r="703" ht="15.75" customHeight="1">
      <c r="A703" s="129"/>
      <c r="B703" s="129"/>
      <c r="C703" s="129"/>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row>
    <row r="704" ht="15.75" customHeight="1">
      <c r="A704" s="129"/>
      <c r="B704" s="129"/>
      <c r="C704" s="129"/>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row>
    <row r="705" ht="15.75" customHeight="1">
      <c r="A705" s="129"/>
      <c r="B705" s="129"/>
      <c r="C705" s="129"/>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row>
    <row r="706" ht="15.75" customHeight="1">
      <c r="A706" s="129"/>
      <c r="B706" s="129"/>
      <c r="C706" s="129"/>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row>
    <row r="707" ht="15.75" customHeight="1">
      <c r="A707" s="129"/>
      <c r="B707" s="129"/>
      <c r="C707" s="129"/>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row>
    <row r="708" ht="15.75" customHeight="1">
      <c r="A708" s="129"/>
      <c r="B708" s="129"/>
      <c r="C708" s="129"/>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row>
    <row r="709" ht="15.75" customHeight="1">
      <c r="A709" s="129"/>
      <c r="B709" s="129"/>
      <c r="C709" s="129"/>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row>
    <row r="710" ht="15.75" customHeight="1">
      <c r="A710" s="129"/>
      <c r="B710" s="129"/>
      <c r="C710" s="129"/>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row>
    <row r="711" ht="15.75" customHeight="1">
      <c r="A711" s="129"/>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row>
    <row r="712" ht="15.75" customHeight="1">
      <c r="A712" s="129"/>
      <c r="B712" s="129"/>
      <c r="C712" s="129"/>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row>
    <row r="713" ht="15.75" customHeight="1">
      <c r="A713" s="129"/>
      <c r="B713" s="129"/>
      <c r="C713" s="129"/>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row>
    <row r="714" ht="15.75" customHeight="1">
      <c r="A714" s="129"/>
      <c r="B714" s="129"/>
      <c r="C714" s="129"/>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row>
    <row r="715" ht="15.75" customHeight="1">
      <c r="A715" s="129"/>
      <c r="B715" s="129"/>
      <c r="C715" s="129"/>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row>
    <row r="716" ht="15.75" customHeight="1">
      <c r="A716" s="129"/>
      <c r="B716" s="129"/>
      <c r="C716" s="129"/>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row>
    <row r="717" ht="15.75" customHeight="1">
      <c r="A717" s="129"/>
      <c r="B717" s="129"/>
      <c r="C717" s="129"/>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row>
    <row r="718" ht="15.75" customHeight="1">
      <c r="A718" s="129"/>
      <c r="B718" s="129"/>
      <c r="C718" s="129"/>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row>
    <row r="719" ht="15.75" customHeight="1">
      <c r="A719" s="129"/>
      <c r="B719" s="129"/>
      <c r="C719" s="129"/>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row>
    <row r="720" ht="15.75" customHeight="1">
      <c r="A720" s="129"/>
      <c r="B720" s="129"/>
      <c r="C720" s="129"/>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row>
    <row r="721" ht="15.75" customHeight="1">
      <c r="A721" s="129"/>
      <c r="B721" s="129"/>
      <c r="C721" s="129"/>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row>
    <row r="722" ht="15.75" customHeight="1">
      <c r="A722" s="129"/>
      <c r="B722" s="129"/>
      <c r="C722" s="129"/>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row>
    <row r="723" ht="15.75" customHeight="1">
      <c r="A723" s="129"/>
      <c r="B723" s="129"/>
      <c r="C723" s="129"/>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row>
    <row r="724" ht="15.75" customHeight="1">
      <c r="A724" s="129"/>
      <c r="B724" s="129"/>
      <c r="C724" s="129"/>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row>
    <row r="725" ht="15.75" customHeight="1">
      <c r="A725" s="129"/>
      <c r="B725" s="129"/>
      <c r="C725" s="129"/>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row>
    <row r="726" ht="15.75" customHeight="1">
      <c r="A726" s="129"/>
      <c r="B726" s="129"/>
      <c r="C726" s="129"/>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row>
    <row r="727" ht="15.75" customHeight="1">
      <c r="A727" s="129"/>
      <c r="B727" s="129"/>
      <c r="C727" s="129"/>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row>
    <row r="728" ht="15.75" customHeight="1">
      <c r="A728" s="129"/>
      <c r="B728" s="129"/>
      <c r="C728" s="129"/>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row>
    <row r="729" ht="15.75" customHeight="1">
      <c r="A729" s="129"/>
      <c r="B729" s="129"/>
      <c r="C729" s="129"/>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row>
    <row r="730" ht="15.75" customHeight="1">
      <c r="A730" s="129"/>
      <c r="B730" s="129"/>
      <c r="C730" s="129"/>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row>
    <row r="731" ht="15.75" customHeight="1">
      <c r="A731" s="129"/>
      <c r="B731" s="129"/>
      <c r="C731" s="129"/>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row>
    <row r="732" ht="15.75" customHeight="1">
      <c r="A732" s="129"/>
      <c r="B732" s="129"/>
      <c r="C732" s="129"/>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row>
    <row r="733" ht="15.75" customHeight="1">
      <c r="A733" s="129"/>
      <c r="B733" s="129"/>
      <c r="C733" s="129"/>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row>
    <row r="734" ht="15.75" customHeight="1">
      <c r="A734" s="129"/>
      <c r="B734" s="129"/>
      <c r="C734" s="129"/>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row>
    <row r="735" ht="15.75" customHeight="1">
      <c r="A735" s="129"/>
      <c r="B735" s="129"/>
      <c r="C735" s="129"/>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row>
    <row r="736" ht="15.75" customHeight="1">
      <c r="A736" s="129"/>
      <c r="B736" s="129"/>
      <c r="C736" s="129"/>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row>
    <row r="737" ht="15.75" customHeight="1">
      <c r="A737" s="129"/>
      <c r="B737" s="129"/>
      <c r="C737" s="129"/>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row>
    <row r="738" ht="15.75" customHeight="1">
      <c r="A738" s="129"/>
      <c r="B738" s="129"/>
      <c r="C738" s="129"/>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row>
    <row r="739" ht="15.75" customHeight="1">
      <c r="A739" s="129"/>
      <c r="B739" s="129"/>
      <c r="C739" s="129"/>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row>
    <row r="740" ht="15.75" customHeight="1">
      <c r="A740" s="129"/>
      <c r="B740" s="129"/>
      <c r="C740" s="129"/>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row>
    <row r="741" ht="15.75" customHeight="1">
      <c r="A741" s="129"/>
      <c r="B741" s="129"/>
      <c r="C741" s="129"/>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row>
    <row r="742" ht="15.75" customHeight="1">
      <c r="A742" s="129"/>
      <c r="B742" s="129"/>
      <c r="C742" s="129"/>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row>
    <row r="743" ht="15.75" customHeight="1">
      <c r="A743" s="129"/>
      <c r="B743" s="129"/>
      <c r="C743" s="129"/>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row>
    <row r="744" ht="15.75" customHeight="1">
      <c r="A744" s="129"/>
      <c r="B744" s="129"/>
      <c r="C744" s="129"/>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row>
    <row r="745" ht="15.75" customHeight="1">
      <c r="A745" s="129"/>
      <c r="B745" s="129"/>
      <c r="C745" s="129"/>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row>
    <row r="746" ht="15.75" customHeight="1">
      <c r="A746" s="129"/>
      <c r="B746" s="129"/>
      <c r="C746" s="129"/>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row>
    <row r="747" ht="15.75" customHeight="1">
      <c r="A747" s="129"/>
      <c r="B747" s="129"/>
      <c r="C747" s="129"/>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row>
    <row r="748" ht="15.75" customHeight="1">
      <c r="A748" s="129"/>
      <c r="B748" s="129"/>
      <c r="C748" s="129"/>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row>
    <row r="749" ht="15.75" customHeight="1">
      <c r="A749" s="129"/>
      <c r="B749" s="129"/>
      <c r="C749" s="129"/>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row>
    <row r="750" ht="15.75" customHeight="1">
      <c r="A750" s="129"/>
      <c r="B750" s="129"/>
      <c r="C750" s="129"/>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row>
    <row r="751" ht="15.75" customHeight="1">
      <c r="A751" s="129"/>
      <c r="B751" s="129"/>
      <c r="C751" s="129"/>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row>
    <row r="752" ht="15.75" customHeight="1">
      <c r="A752" s="129"/>
      <c r="B752" s="129"/>
      <c r="C752" s="129"/>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row>
    <row r="753" ht="15.75" customHeight="1">
      <c r="A753" s="129"/>
      <c r="B753" s="129"/>
      <c r="C753" s="129"/>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row>
    <row r="754" ht="15.75" customHeight="1">
      <c r="A754" s="129"/>
      <c r="B754" s="129"/>
      <c r="C754" s="129"/>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row>
    <row r="755" ht="15.75" customHeight="1">
      <c r="A755" s="129"/>
      <c r="B755" s="129"/>
      <c r="C755" s="129"/>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row>
    <row r="756" ht="15.75" customHeight="1">
      <c r="A756" s="129"/>
      <c r="B756" s="129"/>
      <c r="C756" s="129"/>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row>
    <row r="757" ht="15.75" customHeight="1">
      <c r="A757" s="129"/>
      <c r="B757" s="129"/>
      <c r="C757" s="129"/>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row>
    <row r="758" ht="15.75" customHeight="1">
      <c r="A758" s="129"/>
      <c r="B758" s="129"/>
      <c r="C758" s="129"/>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row>
    <row r="759" ht="15.75" customHeight="1">
      <c r="A759" s="129"/>
      <c r="B759" s="129"/>
      <c r="C759" s="129"/>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row>
    <row r="760" ht="15.75" customHeight="1">
      <c r="A760" s="129"/>
      <c r="B760" s="129"/>
      <c r="C760" s="129"/>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row>
    <row r="761" ht="15.75" customHeight="1">
      <c r="A761" s="129"/>
      <c r="B761" s="129"/>
      <c r="C761" s="129"/>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row>
    <row r="762" ht="15.75" customHeight="1">
      <c r="A762" s="129"/>
      <c r="B762" s="129"/>
      <c r="C762" s="129"/>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row>
    <row r="763" ht="15.75" customHeight="1">
      <c r="A763" s="129"/>
      <c r="B763" s="129"/>
      <c r="C763" s="129"/>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row>
    <row r="764" ht="15.75" customHeight="1">
      <c r="A764" s="129"/>
      <c r="B764" s="129"/>
      <c r="C764" s="129"/>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row>
    <row r="765" ht="15.75" customHeight="1">
      <c r="A765" s="129"/>
      <c r="B765" s="129"/>
      <c r="C765" s="129"/>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row>
    <row r="766" ht="15.75" customHeight="1">
      <c r="A766" s="129"/>
      <c r="B766" s="129"/>
      <c r="C766" s="129"/>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row>
    <row r="767" ht="15.75" customHeight="1">
      <c r="A767" s="129"/>
      <c r="B767" s="129"/>
      <c r="C767" s="129"/>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row>
    <row r="768" ht="15.75" customHeight="1">
      <c r="A768" s="129"/>
      <c r="B768" s="129"/>
      <c r="C768" s="129"/>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row>
    <row r="769" ht="15.75" customHeight="1">
      <c r="A769" s="129"/>
      <c r="B769" s="129"/>
      <c r="C769" s="129"/>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row>
    <row r="770" ht="15.75" customHeight="1">
      <c r="A770" s="129"/>
      <c r="B770" s="129"/>
      <c r="C770" s="129"/>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row>
    <row r="771" ht="15.75" customHeight="1">
      <c r="A771" s="129"/>
      <c r="B771" s="129"/>
      <c r="C771" s="129"/>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row>
    <row r="772" ht="15.75" customHeight="1">
      <c r="A772" s="129"/>
      <c r="B772" s="129"/>
      <c r="C772" s="129"/>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row>
    <row r="773" ht="15.75" customHeight="1">
      <c r="A773" s="129"/>
      <c r="B773" s="129"/>
      <c r="C773" s="129"/>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row>
    <row r="774" ht="15.75" customHeight="1">
      <c r="A774" s="129"/>
      <c r="B774" s="129"/>
      <c r="C774" s="129"/>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row>
    <row r="775" ht="15.75" customHeight="1">
      <c r="A775" s="129"/>
      <c r="B775" s="129"/>
      <c r="C775" s="129"/>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row>
    <row r="776" ht="15.75" customHeight="1">
      <c r="A776" s="129"/>
      <c r="B776" s="129"/>
      <c r="C776" s="129"/>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row>
    <row r="777" ht="15.75" customHeight="1">
      <c r="A777" s="129"/>
      <c r="B777" s="129"/>
      <c r="C777" s="129"/>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row>
    <row r="778" ht="15.75" customHeight="1">
      <c r="A778" s="129"/>
      <c r="B778" s="129"/>
      <c r="C778" s="129"/>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row>
    <row r="779" ht="15.75" customHeight="1">
      <c r="A779" s="129"/>
      <c r="B779" s="129"/>
      <c r="C779" s="129"/>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row>
    <row r="780" ht="15.75" customHeight="1">
      <c r="A780" s="129"/>
      <c r="B780" s="129"/>
      <c r="C780" s="129"/>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row>
    <row r="781" ht="15.75" customHeight="1">
      <c r="A781" s="129"/>
      <c r="B781" s="129"/>
      <c r="C781" s="129"/>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row>
    <row r="782" ht="15.75" customHeight="1">
      <c r="A782" s="129"/>
      <c r="B782" s="129"/>
      <c r="C782" s="129"/>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row>
    <row r="783" ht="15.75" customHeight="1">
      <c r="A783" s="129"/>
      <c r="B783" s="129"/>
      <c r="C783" s="129"/>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row>
    <row r="784" ht="15.75" customHeight="1">
      <c r="A784" s="129"/>
      <c r="B784" s="129"/>
      <c r="C784" s="129"/>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row>
    <row r="785" ht="15.75" customHeight="1">
      <c r="A785" s="129"/>
      <c r="B785" s="129"/>
      <c r="C785" s="129"/>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row>
    <row r="786" ht="15.75" customHeight="1">
      <c r="A786" s="129"/>
      <c r="B786" s="129"/>
      <c r="C786" s="129"/>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row>
    <row r="787" ht="15.75" customHeight="1">
      <c r="A787" s="129"/>
      <c r="B787" s="129"/>
      <c r="C787" s="129"/>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row>
    <row r="788" ht="15.75" customHeight="1">
      <c r="A788" s="129"/>
      <c r="B788" s="129"/>
      <c r="C788" s="129"/>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row>
    <row r="789" ht="15.75" customHeight="1">
      <c r="A789" s="129"/>
      <c r="B789" s="129"/>
      <c r="C789" s="129"/>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row>
    <row r="790" ht="15.75" customHeight="1">
      <c r="A790" s="129"/>
      <c r="B790" s="129"/>
      <c r="C790" s="129"/>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row>
    <row r="791" ht="15.75" customHeight="1">
      <c r="A791" s="129"/>
      <c r="B791" s="129"/>
      <c r="C791" s="129"/>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row>
    <row r="792" ht="15.75" customHeight="1">
      <c r="A792" s="129"/>
      <c r="B792" s="129"/>
      <c r="C792" s="129"/>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row>
    <row r="793" ht="15.75" customHeight="1">
      <c r="A793" s="129"/>
      <c r="B793" s="129"/>
      <c r="C793" s="129"/>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row>
    <row r="794" ht="15.75" customHeight="1">
      <c r="A794" s="129"/>
      <c r="B794" s="129"/>
      <c r="C794" s="129"/>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row>
    <row r="795" ht="15.75" customHeight="1">
      <c r="A795" s="129"/>
      <c r="B795" s="129"/>
      <c r="C795" s="129"/>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row>
    <row r="796" ht="15.75" customHeight="1">
      <c r="A796" s="129"/>
      <c r="B796" s="129"/>
      <c r="C796" s="129"/>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row>
    <row r="797" ht="15.75" customHeight="1">
      <c r="A797" s="129"/>
      <c r="B797" s="129"/>
      <c r="C797" s="129"/>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row>
    <row r="798" ht="15.75" customHeight="1">
      <c r="A798" s="129"/>
      <c r="B798" s="129"/>
      <c r="C798" s="129"/>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row>
    <row r="799" ht="15.75" customHeight="1">
      <c r="A799" s="129"/>
      <c r="B799" s="129"/>
      <c r="C799" s="129"/>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row>
    <row r="800" ht="15.75" customHeight="1">
      <c r="A800" s="129"/>
      <c r="B800" s="129"/>
      <c r="C800" s="129"/>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row>
    <row r="801" ht="15.75" customHeight="1">
      <c r="A801" s="129"/>
      <c r="B801" s="129"/>
      <c r="C801" s="129"/>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row>
    <row r="802" ht="15.75" customHeight="1">
      <c r="A802" s="129"/>
      <c r="B802" s="129"/>
      <c r="C802" s="129"/>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row>
    <row r="803" ht="15.75" customHeight="1">
      <c r="A803" s="129"/>
      <c r="B803" s="129"/>
      <c r="C803" s="129"/>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row>
    <row r="804" ht="15.75" customHeight="1">
      <c r="A804" s="129"/>
      <c r="B804" s="129"/>
      <c r="C804" s="129"/>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row>
    <row r="805" ht="15.75" customHeight="1">
      <c r="A805" s="129"/>
      <c r="B805" s="129"/>
      <c r="C805" s="129"/>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row>
    <row r="806" ht="15.75" customHeight="1">
      <c r="A806" s="129"/>
      <c r="B806" s="129"/>
      <c r="C806" s="129"/>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row>
    <row r="807" ht="15.75" customHeight="1">
      <c r="A807" s="129"/>
      <c r="B807" s="129"/>
      <c r="C807" s="129"/>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row>
    <row r="808" ht="15.75" customHeight="1">
      <c r="A808" s="129"/>
      <c r="B808" s="129"/>
      <c r="C808" s="129"/>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row>
    <row r="809" ht="15.75" customHeight="1">
      <c r="A809" s="129"/>
      <c r="B809" s="129"/>
      <c r="C809" s="129"/>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row>
    <row r="810" ht="15.75" customHeight="1">
      <c r="A810" s="129"/>
      <c r="B810" s="129"/>
      <c r="C810" s="129"/>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row>
    <row r="811" ht="15.75" customHeight="1">
      <c r="A811" s="129"/>
      <c r="B811" s="129"/>
      <c r="C811" s="129"/>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row>
    <row r="812" ht="15.75" customHeight="1">
      <c r="A812" s="129"/>
      <c r="B812" s="129"/>
      <c r="C812" s="129"/>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row>
    <row r="813" ht="15.75" customHeight="1">
      <c r="A813" s="129"/>
      <c r="B813" s="129"/>
      <c r="C813" s="129"/>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row>
    <row r="814" ht="15.75" customHeight="1">
      <c r="A814" s="129"/>
      <c r="B814" s="129"/>
      <c r="C814" s="129"/>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row>
    <row r="815" ht="15.75" customHeight="1">
      <c r="A815" s="129"/>
      <c r="B815" s="129"/>
      <c r="C815" s="129"/>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row>
    <row r="816" ht="15.75" customHeight="1">
      <c r="A816" s="129"/>
      <c r="B816" s="129"/>
      <c r="C816" s="129"/>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row>
    <row r="817" ht="15.75" customHeight="1">
      <c r="A817" s="129"/>
      <c r="B817" s="129"/>
      <c r="C817" s="129"/>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row>
    <row r="818" ht="15.75" customHeight="1">
      <c r="A818" s="129"/>
      <c r="B818" s="129"/>
      <c r="C818" s="129"/>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row>
    <row r="819" ht="15.75" customHeight="1">
      <c r="A819" s="129"/>
      <c r="B819" s="129"/>
      <c r="C819" s="129"/>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row>
    <row r="820" ht="15.75" customHeight="1">
      <c r="A820" s="129"/>
      <c r="B820" s="129"/>
      <c r="C820" s="129"/>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row>
    <row r="821" ht="15.75" customHeight="1">
      <c r="A821" s="129"/>
      <c r="B821" s="129"/>
      <c r="C821" s="129"/>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row>
    <row r="822" ht="15.75" customHeight="1">
      <c r="A822" s="129"/>
      <c r="B822" s="129"/>
      <c r="C822" s="129"/>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row>
    <row r="823" ht="15.75" customHeight="1">
      <c r="A823" s="129"/>
      <c r="B823" s="129"/>
      <c r="C823" s="129"/>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row>
    <row r="824" ht="15.75" customHeight="1">
      <c r="A824" s="129"/>
      <c r="B824" s="129"/>
      <c r="C824" s="129"/>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row>
    <row r="825" ht="15.75" customHeight="1">
      <c r="A825" s="129"/>
      <c r="B825" s="129"/>
      <c r="C825" s="129"/>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row>
    <row r="826" ht="15.75" customHeight="1">
      <c r="A826" s="129"/>
      <c r="B826" s="129"/>
      <c r="C826" s="129"/>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row>
    <row r="827" ht="15.75" customHeight="1">
      <c r="A827" s="129"/>
      <c r="B827" s="129"/>
      <c r="C827" s="129"/>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row>
    <row r="828" ht="15.75" customHeight="1">
      <c r="A828" s="129"/>
      <c r="B828" s="129"/>
      <c r="C828" s="129"/>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row>
    <row r="829" ht="15.75" customHeight="1">
      <c r="A829" s="129"/>
      <c r="B829" s="129"/>
      <c r="C829" s="129"/>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row>
    <row r="830" ht="15.75" customHeight="1">
      <c r="A830" s="129"/>
      <c r="B830" s="129"/>
      <c r="C830" s="129"/>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row>
    <row r="831" ht="15.75" customHeight="1">
      <c r="A831" s="129"/>
      <c r="B831" s="129"/>
      <c r="C831" s="129"/>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row>
    <row r="832" ht="15.75" customHeight="1">
      <c r="A832" s="129"/>
      <c r="B832" s="129"/>
      <c r="C832" s="129"/>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row>
    <row r="833" ht="15.75" customHeight="1">
      <c r="A833" s="129"/>
      <c r="B833" s="129"/>
      <c r="C833" s="129"/>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row>
    <row r="834" ht="15.75" customHeight="1">
      <c r="A834" s="129"/>
      <c r="B834" s="129"/>
      <c r="C834" s="129"/>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row>
    <row r="835" ht="15.75" customHeight="1">
      <c r="A835" s="129"/>
      <c r="B835" s="129"/>
      <c r="C835" s="129"/>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row>
    <row r="836" ht="15.75" customHeight="1">
      <c r="A836" s="129"/>
      <c r="B836" s="129"/>
      <c r="C836" s="129"/>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row>
    <row r="837" ht="15.75" customHeight="1">
      <c r="A837" s="129"/>
      <c r="B837" s="129"/>
      <c r="C837" s="129"/>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row>
    <row r="838" ht="15.75" customHeight="1">
      <c r="A838" s="129"/>
      <c r="B838" s="129"/>
      <c r="C838" s="129"/>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row>
    <row r="839" ht="15.75" customHeight="1">
      <c r="A839" s="129"/>
      <c r="B839" s="129"/>
      <c r="C839" s="129"/>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row>
    <row r="840" ht="15.75" customHeight="1">
      <c r="A840" s="129"/>
      <c r="B840" s="129"/>
      <c r="C840" s="129"/>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row>
    <row r="841" ht="15.75" customHeight="1">
      <c r="A841" s="129"/>
      <c r="B841" s="129"/>
      <c r="C841" s="129"/>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row>
    <row r="842" ht="15.75" customHeight="1">
      <c r="A842" s="129"/>
      <c r="B842" s="129"/>
      <c r="C842" s="129"/>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row>
    <row r="843" ht="15.75" customHeight="1">
      <c r="A843" s="129"/>
      <c r="B843" s="129"/>
      <c r="C843" s="129"/>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row>
    <row r="844" ht="15.75" customHeight="1">
      <c r="A844" s="129"/>
      <c r="B844" s="129"/>
      <c r="C844" s="129"/>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row>
    <row r="845" ht="15.75" customHeight="1">
      <c r="A845" s="129"/>
      <c r="B845" s="129"/>
      <c r="C845" s="129"/>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row>
    <row r="846" ht="15.75" customHeight="1">
      <c r="A846" s="129"/>
      <c r="B846" s="129"/>
      <c r="C846" s="129"/>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row>
    <row r="847" ht="15.75" customHeight="1">
      <c r="A847" s="129"/>
      <c r="B847" s="129"/>
      <c r="C847" s="129"/>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row>
    <row r="848" ht="15.75" customHeight="1">
      <c r="A848" s="129"/>
      <c r="B848" s="129"/>
      <c r="C848" s="129"/>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row>
    <row r="849" ht="15.75" customHeight="1">
      <c r="A849" s="129"/>
      <c r="B849" s="129"/>
      <c r="C849" s="129"/>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row>
    <row r="850" ht="15.75" customHeight="1">
      <c r="A850" s="129"/>
      <c r="B850" s="129"/>
      <c r="C850" s="129"/>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row>
    <row r="851" ht="15.75" customHeight="1">
      <c r="A851" s="129"/>
      <c r="B851" s="129"/>
      <c r="C851" s="129"/>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row>
    <row r="852" ht="15.75" customHeight="1">
      <c r="A852" s="129"/>
      <c r="B852" s="129"/>
      <c r="C852" s="129"/>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row>
    <row r="853" ht="15.75" customHeight="1">
      <c r="A853" s="129"/>
      <c r="B853" s="129"/>
      <c r="C853" s="129"/>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row>
    <row r="854" ht="15.75" customHeight="1">
      <c r="A854" s="129"/>
      <c r="B854" s="129"/>
      <c r="C854" s="129"/>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row>
    <row r="855" ht="15.75" customHeight="1">
      <c r="A855" s="129"/>
      <c r="B855" s="129"/>
      <c r="C855" s="129"/>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row>
    <row r="856" ht="15.75" customHeight="1">
      <c r="A856" s="129"/>
      <c r="B856" s="129"/>
      <c r="C856" s="129"/>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row>
    <row r="857" ht="15.75" customHeight="1">
      <c r="A857" s="129"/>
      <c r="B857" s="129"/>
      <c r="C857" s="129"/>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row>
    <row r="858" ht="15.75" customHeight="1">
      <c r="A858" s="129"/>
      <c r="B858" s="129"/>
      <c r="C858" s="129"/>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row>
    <row r="859" ht="15.75" customHeight="1">
      <c r="A859" s="129"/>
      <c r="B859" s="129"/>
      <c r="C859" s="129"/>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row>
    <row r="860" ht="15.75" customHeight="1">
      <c r="A860" s="129"/>
      <c r="B860" s="129"/>
      <c r="C860" s="129"/>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row>
    <row r="861" ht="15.75" customHeight="1">
      <c r="A861" s="129"/>
      <c r="B861" s="129"/>
      <c r="C861" s="129"/>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row>
    <row r="862" ht="15.75" customHeight="1">
      <c r="A862" s="129"/>
      <c r="B862" s="129"/>
      <c r="C862" s="129"/>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row>
    <row r="863" ht="15.75" customHeight="1">
      <c r="A863" s="129"/>
      <c r="B863" s="129"/>
      <c r="C863" s="129"/>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row>
    <row r="864" ht="15.75" customHeight="1">
      <c r="A864" s="129"/>
      <c r="B864" s="129"/>
      <c r="C864" s="129"/>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row>
    <row r="865" ht="15.75" customHeight="1">
      <c r="A865" s="129"/>
      <c r="B865" s="129"/>
      <c r="C865" s="129"/>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row>
    <row r="866" ht="15.75" customHeight="1">
      <c r="A866" s="129"/>
      <c r="B866" s="129"/>
      <c r="C866" s="129"/>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row>
    <row r="867" ht="15.75" customHeight="1">
      <c r="A867" s="129"/>
      <c r="B867" s="129"/>
      <c r="C867" s="129"/>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row>
    <row r="868" ht="15.75" customHeight="1">
      <c r="A868" s="129"/>
      <c r="B868" s="129"/>
      <c r="C868" s="129"/>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row>
    <row r="869" ht="15.75" customHeight="1">
      <c r="A869" s="129"/>
      <c r="B869" s="129"/>
      <c r="C869" s="129"/>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row>
    <row r="870" ht="15.75" customHeight="1">
      <c r="A870" s="129"/>
      <c r="B870" s="129"/>
      <c r="C870" s="129"/>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row>
    <row r="871" ht="15.75" customHeight="1">
      <c r="A871" s="129"/>
      <c r="B871" s="129"/>
      <c r="C871" s="129"/>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row>
    <row r="872" ht="15.75" customHeight="1">
      <c r="A872" s="129"/>
      <c r="B872" s="129"/>
      <c r="C872" s="129"/>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row>
    <row r="873" ht="15.75" customHeight="1">
      <c r="A873" s="129"/>
      <c r="B873" s="129"/>
      <c r="C873" s="129"/>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row>
    <row r="874" ht="15.75" customHeight="1">
      <c r="A874" s="129"/>
      <c r="B874" s="129"/>
      <c r="C874" s="129"/>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row>
    <row r="875" ht="15.75" customHeight="1">
      <c r="A875" s="129"/>
      <c r="B875" s="129"/>
      <c r="C875" s="129"/>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row>
    <row r="876" ht="15.75" customHeight="1">
      <c r="A876" s="129"/>
      <c r="B876" s="129"/>
      <c r="C876" s="129"/>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row>
    <row r="877" ht="15.75" customHeight="1">
      <c r="A877" s="129"/>
      <c r="B877" s="129"/>
      <c r="C877" s="129"/>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row>
    <row r="878" ht="15.75" customHeight="1">
      <c r="A878" s="129"/>
      <c r="B878" s="129"/>
      <c r="C878" s="129"/>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row>
    <row r="879" ht="15.75" customHeight="1">
      <c r="A879" s="129"/>
      <c r="B879" s="129"/>
      <c r="C879" s="129"/>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row>
    <row r="880" ht="15.75" customHeight="1">
      <c r="A880" s="129"/>
      <c r="B880" s="129"/>
      <c r="C880" s="129"/>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row>
    <row r="881" ht="15.75" customHeight="1">
      <c r="A881" s="129"/>
      <c r="B881" s="129"/>
      <c r="C881" s="129"/>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row>
    <row r="882" ht="15.75" customHeight="1">
      <c r="A882" s="129"/>
      <c r="B882" s="129"/>
      <c r="C882" s="129"/>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row>
    <row r="883" ht="15.75" customHeight="1">
      <c r="A883" s="129"/>
      <c r="B883" s="129"/>
      <c r="C883" s="129"/>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row>
    <row r="884" ht="15.75" customHeight="1">
      <c r="A884" s="129"/>
      <c r="B884" s="129"/>
      <c r="C884" s="129"/>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row>
    <row r="885" ht="15.75" customHeight="1">
      <c r="A885" s="129"/>
      <c r="B885" s="129"/>
      <c r="C885" s="129"/>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row>
    <row r="886" ht="15.75" customHeight="1">
      <c r="A886" s="129"/>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row>
    <row r="887" ht="15.75" customHeight="1">
      <c r="A887" s="129"/>
      <c r="B887" s="129"/>
      <c r="C887" s="129"/>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row>
    <row r="888" ht="15.75" customHeight="1">
      <c r="A888" s="129"/>
      <c r="B888" s="129"/>
      <c r="C888" s="129"/>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row>
    <row r="889" ht="15.75" customHeight="1">
      <c r="A889" s="129"/>
      <c r="B889" s="129"/>
      <c r="C889" s="129"/>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row>
    <row r="890" ht="15.75" customHeight="1">
      <c r="A890" s="129"/>
      <c r="B890" s="129"/>
      <c r="C890" s="129"/>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row>
    <row r="891" ht="15.75" customHeight="1">
      <c r="A891" s="129"/>
      <c r="B891" s="129"/>
      <c r="C891" s="129"/>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row>
    <row r="892" ht="15.75" customHeight="1">
      <c r="A892" s="129"/>
      <c r="B892" s="129"/>
      <c r="C892" s="129"/>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row>
    <row r="893" ht="15.75" customHeight="1">
      <c r="A893" s="129"/>
      <c r="B893" s="129"/>
      <c r="C893" s="129"/>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row>
    <row r="894" ht="15.75" customHeight="1">
      <c r="A894" s="129"/>
      <c r="B894" s="129"/>
      <c r="C894" s="129"/>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row>
    <row r="895" ht="15.75" customHeight="1">
      <c r="A895" s="129"/>
      <c r="B895" s="129"/>
      <c r="C895" s="129"/>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row>
    <row r="896" ht="15.75" customHeight="1">
      <c r="A896" s="129"/>
      <c r="B896" s="129"/>
      <c r="C896" s="129"/>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row>
    <row r="897" ht="15.75" customHeight="1">
      <c r="A897" s="129"/>
      <c r="B897" s="129"/>
      <c r="C897" s="129"/>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row>
    <row r="898" ht="15.75" customHeight="1">
      <c r="A898" s="129"/>
      <c r="B898" s="129"/>
      <c r="C898" s="129"/>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row>
    <row r="899" ht="15.75" customHeight="1">
      <c r="A899" s="129"/>
      <c r="B899" s="129"/>
      <c r="C899" s="129"/>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row>
    <row r="900" ht="15.75" customHeight="1">
      <c r="A900" s="129"/>
      <c r="B900" s="129"/>
      <c r="C900" s="129"/>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row>
    <row r="901" ht="15.75" customHeight="1">
      <c r="A901" s="129"/>
      <c r="B901" s="129"/>
      <c r="C901" s="129"/>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row>
    <row r="902" ht="15.75" customHeight="1">
      <c r="A902" s="129"/>
      <c r="B902" s="129"/>
      <c r="C902" s="129"/>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row>
    <row r="903" ht="15.75" customHeight="1">
      <c r="A903" s="129"/>
      <c r="B903" s="129"/>
      <c r="C903" s="129"/>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row>
    <row r="904" ht="15.75" customHeight="1">
      <c r="A904" s="129"/>
      <c r="B904" s="129"/>
      <c r="C904" s="129"/>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row>
    <row r="905" ht="15.75" customHeight="1">
      <c r="A905" s="129"/>
      <c r="B905" s="129"/>
      <c r="C905" s="129"/>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row>
    <row r="906" ht="15.75" customHeight="1">
      <c r="A906" s="129"/>
      <c r="B906" s="129"/>
      <c r="C906" s="129"/>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row>
    <row r="907" ht="15.75" customHeight="1">
      <c r="A907" s="129"/>
      <c r="B907" s="129"/>
      <c r="C907" s="129"/>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row>
    <row r="908" ht="15.75" customHeight="1">
      <c r="A908" s="129"/>
      <c r="B908" s="129"/>
      <c r="C908" s="129"/>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row>
    <row r="909" ht="15.75" customHeight="1">
      <c r="A909" s="129"/>
      <c r="B909" s="129"/>
      <c r="C909" s="129"/>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row>
    <row r="910" ht="15.75" customHeight="1">
      <c r="A910" s="129"/>
      <c r="B910" s="129"/>
      <c r="C910" s="129"/>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row>
    <row r="911" ht="15.75" customHeight="1">
      <c r="A911" s="129"/>
      <c r="B911" s="129"/>
      <c r="C911" s="129"/>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row>
    <row r="912" ht="15.75" customHeight="1">
      <c r="A912" s="129"/>
      <c r="B912" s="129"/>
      <c r="C912" s="129"/>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row>
    <row r="913" ht="15.75" customHeight="1">
      <c r="A913" s="129"/>
      <c r="B913" s="129"/>
      <c r="C913" s="129"/>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row>
    <row r="914" ht="15.75" customHeight="1">
      <c r="A914" s="129"/>
      <c r="B914" s="129"/>
      <c r="C914" s="129"/>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row>
    <row r="915" ht="15.75" customHeight="1">
      <c r="A915" s="129"/>
      <c r="B915" s="129"/>
      <c r="C915" s="129"/>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row>
    <row r="916" ht="15.75" customHeight="1">
      <c r="A916" s="129"/>
      <c r="B916" s="129"/>
      <c r="C916" s="129"/>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row>
    <row r="917" ht="15.75" customHeight="1">
      <c r="A917" s="129"/>
      <c r="B917" s="129"/>
      <c r="C917" s="129"/>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row>
    <row r="918" ht="15.75" customHeight="1">
      <c r="A918" s="129"/>
      <c r="B918" s="129"/>
      <c r="C918" s="129"/>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row>
    <row r="919" ht="15.75" customHeight="1">
      <c r="A919" s="129"/>
      <c r="B919" s="129"/>
      <c r="C919" s="129"/>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row>
    <row r="920" ht="15.75" customHeight="1">
      <c r="A920" s="129"/>
      <c r="B920" s="129"/>
      <c r="C920" s="129"/>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row>
    <row r="921" ht="15.75" customHeight="1">
      <c r="A921" s="129"/>
      <c r="B921" s="129"/>
      <c r="C921" s="129"/>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row>
    <row r="922" ht="15.75" customHeight="1">
      <c r="A922" s="129"/>
      <c r="B922" s="129"/>
      <c r="C922" s="129"/>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row>
    <row r="923" ht="15.75" customHeight="1">
      <c r="A923" s="129"/>
      <c r="B923" s="129"/>
      <c r="C923" s="129"/>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row>
    <row r="924" ht="15.75" customHeight="1">
      <c r="A924" s="129"/>
      <c r="B924" s="129"/>
      <c r="C924" s="129"/>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row>
    <row r="925" ht="15.75" customHeight="1">
      <c r="A925" s="129"/>
      <c r="B925" s="129"/>
      <c r="C925" s="129"/>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row>
    <row r="926" ht="15.75" customHeight="1">
      <c r="A926" s="129"/>
      <c r="B926" s="129"/>
      <c r="C926" s="129"/>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row>
    <row r="927" ht="15.75" customHeight="1">
      <c r="A927" s="129"/>
      <c r="B927" s="129"/>
      <c r="C927" s="129"/>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row>
    <row r="928" ht="15.75" customHeight="1">
      <c r="A928" s="129"/>
      <c r="B928" s="129"/>
      <c r="C928" s="129"/>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row>
    <row r="929" ht="15.75" customHeight="1">
      <c r="A929" s="129"/>
      <c r="B929" s="129"/>
      <c r="C929" s="129"/>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row>
    <row r="930" ht="15.75" customHeight="1">
      <c r="A930" s="129"/>
      <c r="B930" s="129"/>
      <c r="C930" s="129"/>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row>
    <row r="931" ht="15.75" customHeight="1">
      <c r="A931" s="129"/>
      <c r="B931" s="129"/>
      <c r="C931" s="129"/>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row>
    <row r="932" ht="15.75" customHeight="1">
      <c r="A932" s="129"/>
      <c r="B932" s="129"/>
      <c r="C932" s="129"/>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row>
    <row r="933" ht="15.75" customHeight="1">
      <c r="A933" s="129"/>
      <c r="B933" s="129"/>
      <c r="C933" s="129"/>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row>
    <row r="934" ht="15.75" customHeight="1">
      <c r="A934" s="129"/>
      <c r="B934" s="129"/>
      <c r="C934" s="129"/>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row>
    <row r="935" ht="15.75" customHeight="1">
      <c r="A935" s="129"/>
      <c r="B935" s="129"/>
      <c r="C935" s="129"/>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row>
    <row r="936" ht="15.75" customHeight="1">
      <c r="A936" s="129"/>
      <c r="B936" s="129"/>
      <c r="C936" s="129"/>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row>
    <row r="937" ht="15.75" customHeight="1">
      <c r="A937" s="129"/>
      <c r="B937" s="129"/>
      <c r="C937" s="129"/>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row>
    <row r="938" ht="15.75" customHeight="1">
      <c r="A938" s="129"/>
      <c r="B938" s="129"/>
      <c r="C938" s="129"/>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row>
    <row r="939" ht="15.75" customHeight="1">
      <c r="A939" s="129"/>
      <c r="B939" s="129"/>
      <c r="C939" s="129"/>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row>
    <row r="940" ht="15.75" customHeight="1">
      <c r="A940" s="129"/>
      <c r="B940" s="129"/>
      <c r="C940" s="129"/>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row>
    <row r="941" ht="15.75" customHeight="1">
      <c r="A941" s="129"/>
      <c r="B941" s="129"/>
      <c r="C941" s="129"/>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row>
    <row r="942" ht="15.75" customHeight="1">
      <c r="A942" s="129"/>
      <c r="B942" s="129"/>
      <c r="C942" s="129"/>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row>
    <row r="943" ht="15.75" customHeight="1">
      <c r="A943" s="129"/>
      <c r="B943" s="129"/>
      <c r="C943" s="129"/>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row>
    <row r="944" ht="15.75" customHeight="1">
      <c r="A944" s="129"/>
      <c r="B944" s="129"/>
      <c r="C944" s="129"/>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row>
    <row r="945" ht="15.75" customHeight="1">
      <c r="A945" s="129"/>
      <c r="B945" s="129"/>
      <c r="C945" s="129"/>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row>
    <row r="946" ht="15.75" customHeight="1">
      <c r="A946" s="129"/>
      <c r="B946" s="129"/>
      <c r="C946" s="129"/>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row>
    <row r="947" ht="15.75" customHeight="1">
      <c r="A947" s="129"/>
      <c r="B947" s="129"/>
      <c r="C947" s="129"/>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row>
    <row r="948" ht="15.75" customHeight="1">
      <c r="A948" s="129"/>
      <c r="B948" s="129"/>
      <c r="C948" s="129"/>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row>
    <row r="949" ht="15.75" customHeight="1">
      <c r="A949" s="129"/>
      <c r="B949" s="129"/>
      <c r="C949" s="129"/>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row>
    <row r="950" ht="15.75" customHeight="1">
      <c r="A950" s="129"/>
      <c r="B950" s="129"/>
      <c r="C950" s="129"/>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row>
    <row r="951" ht="15.75" customHeight="1">
      <c r="A951" s="129"/>
      <c r="B951" s="129"/>
      <c r="C951" s="129"/>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row>
    <row r="952" ht="15.75" customHeight="1">
      <c r="A952" s="129"/>
      <c r="B952" s="129"/>
      <c r="C952" s="129"/>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row>
    <row r="953" ht="15.75" customHeight="1">
      <c r="A953" s="129"/>
      <c r="B953" s="129"/>
      <c r="C953" s="129"/>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row>
    <row r="954" ht="15.75" customHeight="1">
      <c r="A954" s="129"/>
      <c r="B954" s="129"/>
      <c r="C954" s="129"/>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row>
    <row r="955" ht="15.75" customHeight="1">
      <c r="A955" s="129"/>
      <c r="B955" s="129"/>
      <c r="C955" s="129"/>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row>
    <row r="956" ht="15.75" customHeight="1">
      <c r="A956" s="129"/>
      <c r="B956" s="129"/>
      <c r="C956" s="129"/>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row>
    <row r="957" ht="15.75" customHeight="1">
      <c r="A957" s="129"/>
      <c r="B957" s="129"/>
      <c r="C957" s="129"/>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row>
    <row r="958" ht="15.75" customHeight="1">
      <c r="A958" s="129"/>
      <c r="B958" s="129"/>
      <c r="C958" s="129"/>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row>
    <row r="959" ht="15.75" customHeight="1">
      <c r="A959" s="129"/>
      <c r="B959" s="129"/>
      <c r="C959" s="129"/>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row>
    <row r="960" ht="15.75" customHeight="1">
      <c r="A960" s="129"/>
      <c r="B960" s="129"/>
      <c r="C960" s="129"/>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row>
    <row r="961" ht="15.75" customHeight="1">
      <c r="A961" s="129"/>
      <c r="B961" s="129"/>
      <c r="C961" s="129"/>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row>
    <row r="962" ht="15.75" customHeight="1">
      <c r="A962" s="129"/>
      <c r="B962" s="129"/>
      <c r="C962" s="129"/>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row>
    <row r="963" ht="15.75" customHeight="1">
      <c r="A963" s="129"/>
      <c r="B963" s="129"/>
      <c r="C963" s="129"/>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row>
    <row r="964" ht="15.75" customHeight="1">
      <c r="A964" s="129"/>
      <c r="B964" s="129"/>
      <c r="C964" s="129"/>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row>
    <row r="965" ht="15.75" customHeight="1">
      <c r="A965" s="129"/>
      <c r="B965" s="129"/>
      <c r="C965" s="129"/>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row>
    <row r="966" ht="15.75" customHeight="1">
      <c r="A966" s="129"/>
      <c r="B966" s="129"/>
      <c r="C966" s="129"/>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row>
    <row r="967" ht="15.75" customHeight="1">
      <c r="A967" s="129"/>
      <c r="B967" s="129"/>
      <c r="C967" s="129"/>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row>
    <row r="968" ht="15.75" customHeight="1">
      <c r="A968" s="129"/>
      <c r="B968" s="129"/>
      <c r="C968" s="129"/>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row>
    <row r="969" ht="15.75" customHeight="1">
      <c r="A969" s="129"/>
      <c r="B969" s="129"/>
      <c r="C969" s="129"/>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row>
    <row r="970" ht="15.75" customHeight="1">
      <c r="A970" s="129"/>
      <c r="B970" s="129"/>
      <c r="C970" s="129"/>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row>
    <row r="971" ht="15.75" customHeight="1">
      <c r="A971" s="129"/>
      <c r="B971" s="129"/>
      <c r="C971" s="129"/>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row>
    <row r="972" ht="15.75" customHeight="1">
      <c r="A972" s="129"/>
      <c r="B972" s="129"/>
      <c r="C972" s="129"/>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row>
    <row r="973" ht="15.75" customHeight="1">
      <c r="A973" s="129"/>
      <c r="B973" s="129"/>
      <c r="C973" s="129"/>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row>
    <row r="974" ht="15.75" customHeight="1">
      <c r="A974" s="129"/>
      <c r="B974" s="129"/>
      <c r="C974" s="129"/>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row>
    <row r="975" ht="15.75" customHeight="1">
      <c r="A975" s="129"/>
      <c r="B975" s="129"/>
      <c r="C975" s="129"/>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row>
    <row r="976" ht="15.75" customHeight="1">
      <c r="A976" s="129"/>
      <c r="B976" s="129"/>
      <c r="C976" s="129"/>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row>
    <row r="977" ht="15.75" customHeight="1">
      <c r="A977" s="129"/>
      <c r="B977" s="129"/>
      <c r="C977" s="129"/>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row>
    <row r="978" ht="15.75" customHeight="1">
      <c r="A978" s="129"/>
      <c r="B978" s="129"/>
      <c r="C978" s="129"/>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row>
    <row r="979" ht="15.75" customHeight="1">
      <c r="A979" s="129"/>
      <c r="B979" s="129"/>
      <c r="C979" s="129"/>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row>
    <row r="980" ht="15.75" customHeight="1">
      <c r="A980" s="129"/>
      <c r="B980" s="129"/>
      <c r="C980" s="129"/>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row>
    <row r="981" ht="15.75" customHeight="1">
      <c r="A981" s="129"/>
      <c r="B981" s="129"/>
      <c r="C981" s="129"/>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row>
    <row r="982" ht="15.75" customHeight="1">
      <c r="A982" s="129"/>
      <c r="B982" s="129"/>
      <c r="C982" s="129"/>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row>
    <row r="983" ht="15.75" customHeight="1">
      <c r="A983" s="129"/>
      <c r="B983" s="129"/>
      <c r="C983" s="129"/>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row>
    <row r="984" ht="15.75" customHeight="1">
      <c r="A984" s="129"/>
      <c r="B984" s="129"/>
      <c r="C984" s="129"/>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row>
    <row r="985" ht="15.75" customHeight="1">
      <c r="A985" s="129"/>
      <c r="B985" s="129"/>
      <c r="C985" s="129"/>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row>
    <row r="986" ht="15.75" customHeight="1">
      <c r="A986" s="129"/>
      <c r="B986" s="129"/>
      <c r="C986" s="129"/>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row>
    <row r="987" ht="15.75" customHeight="1">
      <c r="A987" s="129"/>
      <c r="B987" s="129"/>
      <c r="C987" s="129"/>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row>
    <row r="988" ht="15.75" customHeight="1">
      <c r="A988" s="129"/>
      <c r="B988" s="129"/>
      <c r="C988" s="129"/>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row>
    <row r="989" ht="15.75" customHeight="1">
      <c r="A989" s="129"/>
      <c r="B989" s="129"/>
      <c r="C989" s="129"/>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row>
    <row r="990" ht="15.75" customHeight="1">
      <c r="A990" s="129"/>
      <c r="B990" s="129"/>
      <c r="C990" s="129"/>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row>
    <row r="991" ht="15.75" customHeight="1">
      <c r="A991" s="129"/>
      <c r="B991" s="129"/>
      <c r="C991" s="129"/>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row>
    <row r="992" ht="15.75" customHeight="1">
      <c r="A992" s="129"/>
      <c r="B992" s="129"/>
      <c r="C992" s="129"/>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row>
    <row r="993" ht="15.75" customHeight="1">
      <c r="A993" s="129"/>
      <c r="B993" s="129"/>
      <c r="C993" s="129"/>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row>
    <row r="994" ht="15.75" customHeight="1">
      <c r="A994" s="129"/>
      <c r="B994" s="129"/>
      <c r="C994" s="129"/>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row>
    <row r="995" ht="15.75" customHeight="1">
      <c r="A995" s="129"/>
      <c r="B995" s="129"/>
      <c r="C995" s="129"/>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row>
    <row r="996" ht="15.75" customHeight="1">
      <c r="A996" s="129"/>
      <c r="B996" s="129"/>
      <c r="C996" s="129"/>
      <c r="D996" s="129"/>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row>
    <row r="997" ht="15.75" customHeight="1">
      <c r="A997" s="129"/>
      <c r="B997" s="129"/>
      <c r="C997" s="129"/>
      <c r="D997" s="129"/>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row>
    <row r="998" ht="15.75" customHeight="1">
      <c r="A998" s="129"/>
      <c r="B998" s="129"/>
      <c r="C998" s="129"/>
      <c r="D998" s="129"/>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row>
    <row r="999" ht="15.75" customHeight="1">
      <c r="A999" s="129"/>
      <c r="B999" s="129"/>
      <c r="C999" s="129"/>
      <c r="D999" s="129"/>
      <c r="E999" s="129"/>
      <c r="F999" s="129"/>
      <c r="G999" s="129"/>
      <c r="H999" s="129"/>
      <c r="I999" s="129"/>
      <c r="J999" s="129"/>
      <c r="K999" s="129"/>
      <c r="L999" s="129"/>
      <c r="M999" s="129"/>
      <c r="N999" s="129"/>
      <c r="O999" s="129"/>
      <c r="P999" s="129"/>
      <c r="Q999" s="129"/>
      <c r="R999" s="129"/>
      <c r="S999" s="129"/>
      <c r="T999" s="129"/>
      <c r="U999" s="129"/>
      <c r="V999" s="129"/>
      <c r="W999" s="129"/>
      <c r="X999" s="129"/>
      <c r="Y999" s="129"/>
      <c r="Z999" s="129"/>
    </row>
    <row r="1000" ht="15.75" customHeight="1">
      <c r="A1000" s="129"/>
      <c r="B1000" s="129"/>
      <c r="C1000" s="129"/>
      <c r="D1000" s="129"/>
      <c r="E1000" s="129"/>
      <c r="F1000" s="129"/>
      <c r="G1000" s="129"/>
      <c r="H1000" s="129"/>
      <c r="I1000" s="129"/>
      <c r="J1000" s="129"/>
      <c r="K1000" s="129"/>
      <c r="L1000" s="129"/>
      <c r="M1000" s="129"/>
      <c r="N1000" s="129"/>
      <c r="O1000" s="129"/>
      <c r="P1000" s="129"/>
      <c r="Q1000" s="129"/>
      <c r="R1000" s="129"/>
      <c r="S1000" s="129"/>
      <c r="T1000" s="129"/>
      <c r="U1000" s="129"/>
      <c r="V1000" s="129"/>
      <c r="W1000" s="129"/>
      <c r="X1000" s="129"/>
      <c r="Y1000" s="129"/>
      <c r="Z1000" s="129"/>
    </row>
    <row r="1001" ht="15.75" customHeight="1">
      <c r="A1001" s="129"/>
      <c r="B1001" s="129"/>
      <c r="C1001" s="129"/>
      <c r="D1001" s="129"/>
      <c r="E1001" s="129"/>
      <c r="F1001" s="129"/>
      <c r="G1001" s="129"/>
      <c r="H1001" s="129"/>
      <c r="I1001" s="129"/>
      <c r="J1001" s="129"/>
      <c r="K1001" s="129"/>
      <c r="L1001" s="129"/>
      <c r="M1001" s="129"/>
      <c r="N1001" s="129"/>
      <c r="O1001" s="129"/>
      <c r="P1001" s="129"/>
      <c r="Q1001" s="129"/>
      <c r="R1001" s="129"/>
      <c r="S1001" s="129"/>
      <c r="T1001" s="129"/>
      <c r="U1001" s="129"/>
      <c r="V1001" s="129"/>
      <c r="W1001" s="129"/>
      <c r="X1001" s="129"/>
      <c r="Y1001" s="129"/>
      <c r="Z1001" s="129"/>
    </row>
    <row r="1002" ht="15.75" customHeight="1">
      <c r="A1002" s="129"/>
      <c r="B1002" s="129"/>
      <c r="C1002" s="129"/>
      <c r="D1002" s="129"/>
      <c r="E1002" s="129"/>
      <c r="F1002" s="129"/>
      <c r="G1002" s="129"/>
      <c r="H1002" s="129"/>
      <c r="I1002" s="129"/>
      <c r="J1002" s="129"/>
      <c r="K1002" s="129"/>
      <c r="L1002" s="129"/>
      <c r="M1002" s="129"/>
      <c r="N1002" s="129"/>
      <c r="O1002" s="129"/>
      <c r="P1002" s="129"/>
      <c r="Q1002" s="129"/>
      <c r="R1002" s="129"/>
      <c r="S1002" s="129"/>
      <c r="T1002" s="129"/>
      <c r="U1002" s="129"/>
      <c r="V1002" s="129"/>
      <c r="W1002" s="129"/>
      <c r="X1002" s="129"/>
      <c r="Y1002" s="129"/>
      <c r="Z1002" s="129"/>
    </row>
    <row r="1003" ht="15.75" customHeight="1">
      <c r="A1003" s="129"/>
      <c r="B1003" s="129"/>
      <c r="C1003" s="129"/>
      <c r="D1003" s="129"/>
      <c r="E1003" s="129"/>
      <c r="F1003" s="129"/>
      <c r="G1003" s="129"/>
      <c r="H1003" s="129"/>
      <c r="I1003" s="129"/>
      <c r="J1003" s="129"/>
      <c r="K1003" s="129"/>
      <c r="L1003" s="129"/>
      <c r="M1003" s="129"/>
      <c r="N1003" s="129"/>
      <c r="O1003" s="129"/>
      <c r="P1003" s="129"/>
      <c r="Q1003" s="129"/>
      <c r="R1003" s="129"/>
      <c r="S1003" s="129"/>
      <c r="T1003" s="129"/>
      <c r="U1003" s="129"/>
      <c r="V1003" s="129"/>
      <c r="W1003" s="129"/>
      <c r="X1003" s="129"/>
      <c r="Y1003" s="129"/>
      <c r="Z1003" s="129"/>
    </row>
    <row r="1004" ht="15.75" customHeight="1">
      <c r="A1004" s="129"/>
      <c r="B1004" s="129"/>
      <c r="C1004" s="129"/>
      <c r="D1004" s="129"/>
      <c r="E1004" s="129"/>
      <c r="F1004" s="129"/>
      <c r="G1004" s="129"/>
      <c r="H1004" s="129"/>
      <c r="I1004" s="129"/>
      <c r="J1004" s="129"/>
      <c r="K1004" s="129"/>
      <c r="L1004" s="129"/>
      <c r="M1004" s="129"/>
      <c r="N1004" s="129"/>
      <c r="O1004" s="129"/>
      <c r="P1004" s="129"/>
      <c r="Q1004" s="129"/>
      <c r="R1004" s="129"/>
      <c r="S1004" s="129"/>
      <c r="T1004" s="129"/>
      <c r="U1004" s="129"/>
      <c r="V1004" s="129"/>
      <c r="W1004" s="129"/>
      <c r="X1004" s="129"/>
      <c r="Y1004" s="129"/>
      <c r="Z1004" s="129"/>
    </row>
    <row r="1005" ht="15.75" customHeight="1">
      <c r="A1005" s="129"/>
      <c r="B1005" s="129"/>
      <c r="C1005" s="129"/>
      <c r="D1005" s="129"/>
      <c r="E1005" s="129"/>
      <c r="F1005" s="129"/>
      <c r="G1005" s="129"/>
      <c r="H1005" s="129"/>
      <c r="I1005" s="129"/>
      <c r="J1005" s="129"/>
      <c r="K1005" s="129"/>
      <c r="L1005" s="129"/>
      <c r="M1005" s="129"/>
      <c r="N1005" s="129"/>
      <c r="O1005" s="129"/>
      <c r="P1005" s="129"/>
      <c r="Q1005" s="129"/>
      <c r="R1005" s="129"/>
      <c r="S1005" s="129"/>
      <c r="T1005" s="129"/>
      <c r="U1005" s="129"/>
      <c r="V1005" s="129"/>
      <c r="W1005" s="129"/>
      <c r="X1005" s="129"/>
      <c r="Y1005" s="129"/>
      <c r="Z1005" s="129"/>
    </row>
    <row r="1006" ht="15.75" customHeight="1">
      <c r="A1006" s="129"/>
      <c r="B1006" s="129"/>
      <c r="C1006" s="129"/>
      <c r="D1006" s="129"/>
      <c r="E1006" s="129"/>
      <c r="F1006" s="129"/>
      <c r="G1006" s="129"/>
      <c r="H1006" s="129"/>
      <c r="I1006" s="129"/>
      <c r="J1006" s="129"/>
      <c r="K1006" s="129"/>
      <c r="L1006" s="129"/>
      <c r="M1006" s="129"/>
      <c r="N1006" s="129"/>
      <c r="O1006" s="129"/>
      <c r="P1006" s="129"/>
      <c r="Q1006" s="129"/>
      <c r="R1006" s="129"/>
      <c r="S1006" s="129"/>
      <c r="T1006" s="129"/>
      <c r="U1006" s="129"/>
      <c r="V1006" s="129"/>
      <c r="W1006" s="129"/>
      <c r="X1006" s="129"/>
      <c r="Y1006" s="129"/>
      <c r="Z1006" s="129"/>
    </row>
    <row r="1007" ht="15.75" customHeight="1">
      <c r="A1007" s="129"/>
      <c r="B1007" s="129"/>
      <c r="C1007" s="129"/>
      <c r="D1007" s="129"/>
      <c r="E1007" s="129"/>
      <c r="F1007" s="129"/>
      <c r="G1007" s="129"/>
      <c r="H1007" s="129"/>
      <c r="I1007" s="129"/>
      <c r="J1007" s="129"/>
      <c r="K1007" s="129"/>
      <c r="L1007" s="129"/>
      <c r="M1007" s="129"/>
      <c r="N1007" s="129"/>
      <c r="O1007" s="129"/>
      <c r="P1007" s="129"/>
      <c r="Q1007" s="129"/>
      <c r="R1007" s="129"/>
      <c r="S1007" s="129"/>
      <c r="T1007" s="129"/>
      <c r="U1007" s="129"/>
      <c r="V1007" s="129"/>
      <c r="W1007" s="129"/>
      <c r="X1007" s="129"/>
      <c r="Y1007" s="129"/>
      <c r="Z1007" s="129"/>
    </row>
    <row r="1008" ht="15.75" customHeight="1">
      <c r="A1008" s="129"/>
      <c r="B1008" s="129"/>
      <c r="C1008" s="129"/>
      <c r="D1008" s="129"/>
      <c r="E1008" s="129"/>
      <c r="F1008" s="129"/>
      <c r="G1008" s="129"/>
      <c r="H1008" s="129"/>
      <c r="I1008" s="129"/>
      <c r="J1008" s="129"/>
      <c r="K1008" s="129"/>
      <c r="L1008" s="129"/>
      <c r="M1008" s="129"/>
      <c r="N1008" s="129"/>
      <c r="O1008" s="129"/>
      <c r="P1008" s="129"/>
      <c r="Q1008" s="129"/>
      <c r="R1008" s="129"/>
      <c r="S1008" s="129"/>
      <c r="T1008" s="129"/>
      <c r="U1008" s="129"/>
      <c r="V1008" s="129"/>
      <c r="W1008" s="129"/>
      <c r="X1008" s="129"/>
      <c r="Y1008" s="129"/>
      <c r="Z1008" s="129"/>
    </row>
    <row r="1009" ht="15.75" customHeight="1">
      <c r="A1009" s="129"/>
      <c r="B1009" s="129"/>
      <c r="C1009" s="129"/>
      <c r="D1009" s="129"/>
      <c r="E1009" s="129"/>
      <c r="F1009" s="129"/>
      <c r="G1009" s="129"/>
      <c r="H1009" s="129"/>
      <c r="I1009" s="129"/>
      <c r="J1009" s="129"/>
      <c r="K1009" s="129"/>
      <c r="L1009" s="129"/>
      <c r="M1009" s="129"/>
      <c r="N1009" s="129"/>
      <c r="O1009" s="129"/>
      <c r="P1009" s="129"/>
      <c r="Q1009" s="129"/>
      <c r="R1009" s="129"/>
      <c r="S1009" s="129"/>
      <c r="T1009" s="129"/>
      <c r="U1009" s="129"/>
      <c r="V1009" s="129"/>
      <c r="W1009" s="129"/>
      <c r="X1009" s="129"/>
      <c r="Y1009" s="129"/>
      <c r="Z1009" s="129"/>
    </row>
    <row r="1010" ht="15.75" customHeight="1">
      <c r="A1010" s="129"/>
      <c r="B1010" s="129"/>
      <c r="C1010" s="129"/>
      <c r="D1010" s="129"/>
      <c r="E1010" s="129"/>
      <c r="F1010" s="129"/>
      <c r="G1010" s="129"/>
      <c r="H1010" s="129"/>
      <c r="I1010" s="129"/>
      <c r="J1010" s="129"/>
      <c r="K1010" s="129"/>
      <c r="L1010" s="129"/>
      <c r="M1010" s="129"/>
      <c r="N1010" s="129"/>
      <c r="O1010" s="129"/>
      <c r="P1010" s="129"/>
      <c r="Q1010" s="129"/>
      <c r="R1010" s="129"/>
      <c r="S1010" s="129"/>
      <c r="T1010" s="129"/>
      <c r="U1010" s="129"/>
      <c r="V1010" s="129"/>
      <c r="W1010" s="129"/>
      <c r="X1010" s="129"/>
      <c r="Y1010" s="129"/>
      <c r="Z1010" s="129"/>
    </row>
    <row r="1011" ht="15.75" customHeight="1">
      <c r="A1011" s="129"/>
      <c r="B1011" s="129"/>
      <c r="C1011" s="129"/>
      <c r="D1011" s="129"/>
      <c r="E1011" s="129"/>
      <c r="F1011" s="129"/>
      <c r="G1011" s="129"/>
      <c r="H1011" s="129"/>
      <c r="I1011" s="129"/>
      <c r="J1011" s="129"/>
      <c r="K1011" s="129"/>
      <c r="L1011" s="129"/>
      <c r="M1011" s="129"/>
      <c r="N1011" s="129"/>
      <c r="O1011" s="129"/>
      <c r="P1011" s="129"/>
      <c r="Q1011" s="129"/>
      <c r="R1011" s="129"/>
      <c r="S1011" s="129"/>
      <c r="T1011" s="129"/>
      <c r="U1011" s="129"/>
      <c r="V1011" s="129"/>
      <c r="W1011" s="129"/>
      <c r="X1011" s="129"/>
      <c r="Y1011" s="129"/>
      <c r="Z1011" s="129"/>
    </row>
    <row r="1012" ht="15.75" customHeight="1">
      <c r="A1012" s="129"/>
      <c r="B1012" s="129"/>
      <c r="C1012" s="129"/>
      <c r="D1012" s="129"/>
      <c r="E1012" s="129"/>
      <c r="F1012" s="129"/>
      <c r="G1012" s="129"/>
      <c r="H1012" s="129"/>
      <c r="I1012" s="129"/>
      <c r="J1012" s="129"/>
      <c r="K1012" s="129"/>
      <c r="L1012" s="129"/>
      <c r="M1012" s="129"/>
      <c r="N1012" s="129"/>
      <c r="O1012" s="129"/>
      <c r="P1012" s="129"/>
      <c r="Q1012" s="129"/>
      <c r="R1012" s="129"/>
      <c r="S1012" s="129"/>
      <c r="T1012" s="129"/>
      <c r="U1012" s="129"/>
      <c r="V1012" s="129"/>
      <c r="W1012" s="129"/>
      <c r="X1012" s="129"/>
      <c r="Y1012" s="129"/>
      <c r="Z1012" s="129"/>
    </row>
    <row r="1013" ht="15.75" customHeight="1">
      <c r="A1013" s="129"/>
      <c r="B1013" s="129"/>
      <c r="C1013" s="129"/>
      <c r="D1013" s="129"/>
      <c r="E1013" s="129"/>
      <c r="F1013" s="129"/>
      <c r="G1013" s="129"/>
      <c r="H1013" s="129"/>
      <c r="I1013" s="129"/>
      <c r="J1013" s="129"/>
      <c r="K1013" s="129"/>
      <c r="L1013" s="129"/>
      <c r="M1013" s="129"/>
      <c r="N1013" s="129"/>
      <c r="O1013" s="129"/>
      <c r="P1013" s="129"/>
      <c r="Q1013" s="129"/>
      <c r="R1013" s="129"/>
      <c r="S1013" s="129"/>
      <c r="T1013" s="129"/>
      <c r="U1013" s="129"/>
      <c r="V1013" s="129"/>
      <c r="W1013" s="129"/>
      <c r="X1013" s="129"/>
      <c r="Y1013" s="129"/>
      <c r="Z1013" s="129"/>
    </row>
    <row r="1014" ht="15.75" customHeight="1">
      <c r="A1014" s="129"/>
      <c r="B1014" s="129"/>
      <c r="C1014" s="129"/>
      <c r="D1014" s="129"/>
      <c r="E1014" s="129"/>
      <c r="F1014" s="129"/>
      <c r="G1014" s="129"/>
      <c r="H1014" s="129"/>
      <c r="I1014" s="129"/>
      <c r="J1014" s="129"/>
      <c r="K1014" s="129"/>
      <c r="L1014" s="129"/>
      <c r="M1014" s="129"/>
      <c r="N1014" s="129"/>
      <c r="O1014" s="129"/>
      <c r="P1014" s="129"/>
      <c r="Q1014" s="129"/>
      <c r="R1014" s="129"/>
      <c r="S1014" s="129"/>
      <c r="T1014" s="129"/>
      <c r="U1014" s="129"/>
      <c r="V1014" s="129"/>
      <c r="W1014" s="129"/>
      <c r="X1014" s="129"/>
      <c r="Y1014" s="129"/>
      <c r="Z1014" s="129"/>
    </row>
    <row r="1015" ht="15.75" customHeight="1">
      <c r="A1015" s="129"/>
      <c r="B1015" s="129"/>
      <c r="C1015" s="129"/>
      <c r="D1015" s="129"/>
      <c r="E1015" s="129"/>
      <c r="F1015" s="129"/>
      <c r="G1015" s="129"/>
      <c r="H1015" s="129"/>
      <c r="I1015" s="129"/>
      <c r="J1015" s="129"/>
      <c r="K1015" s="129"/>
      <c r="L1015" s="129"/>
      <c r="M1015" s="129"/>
      <c r="N1015" s="129"/>
      <c r="O1015" s="129"/>
      <c r="P1015" s="129"/>
      <c r="Q1015" s="129"/>
      <c r="R1015" s="129"/>
      <c r="S1015" s="129"/>
      <c r="T1015" s="129"/>
      <c r="U1015" s="129"/>
      <c r="V1015" s="129"/>
      <c r="W1015" s="129"/>
      <c r="X1015" s="129"/>
      <c r="Y1015" s="129"/>
      <c r="Z1015" s="129"/>
    </row>
    <row r="1016" ht="15.75" customHeight="1">
      <c r="A1016" s="129"/>
      <c r="B1016" s="129"/>
      <c r="C1016" s="129"/>
      <c r="D1016" s="129"/>
      <c r="E1016" s="129"/>
      <c r="F1016" s="129"/>
      <c r="G1016" s="129"/>
      <c r="H1016" s="129"/>
      <c r="I1016" s="129"/>
      <c r="J1016" s="129"/>
      <c r="K1016" s="129"/>
      <c r="L1016" s="129"/>
      <c r="M1016" s="129"/>
      <c r="N1016" s="129"/>
      <c r="O1016" s="129"/>
      <c r="P1016" s="129"/>
      <c r="Q1016" s="129"/>
      <c r="R1016" s="129"/>
      <c r="S1016" s="129"/>
      <c r="T1016" s="129"/>
      <c r="U1016" s="129"/>
      <c r="V1016" s="129"/>
      <c r="W1016" s="129"/>
      <c r="X1016" s="129"/>
      <c r="Y1016" s="129"/>
      <c r="Z1016" s="129"/>
    </row>
    <row r="1017" ht="15.75" customHeight="1">
      <c r="A1017" s="129"/>
      <c r="B1017" s="129"/>
      <c r="C1017" s="129"/>
      <c r="D1017" s="129"/>
      <c r="E1017" s="129"/>
      <c r="F1017" s="129"/>
      <c r="G1017" s="129"/>
      <c r="H1017" s="129"/>
      <c r="I1017" s="129"/>
      <c r="J1017" s="129"/>
      <c r="K1017" s="129"/>
      <c r="L1017" s="129"/>
      <c r="M1017" s="129"/>
      <c r="N1017" s="129"/>
      <c r="O1017" s="129"/>
      <c r="P1017" s="129"/>
      <c r="Q1017" s="129"/>
      <c r="R1017" s="129"/>
      <c r="S1017" s="129"/>
      <c r="T1017" s="129"/>
      <c r="U1017" s="129"/>
      <c r="V1017" s="129"/>
      <c r="W1017" s="129"/>
      <c r="X1017" s="129"/>
      <c r="Y1017" s="129"/>
      <c r="Z1017" s="129"/>
    </row>
    <row r="1018" ht="15.75" customHeight="1">
      <c r="A1018" s="129"/>
      <c r="B1018" s="129"/>
      <c r="C1018" s="129"/>
      <c r="D1018" s="129"/>
      <c r="E1018" s="129"/>
      <c r="F1018" s="129"/>
      <c r="G1018" s="129"/>
      <c r="H1018" s="129"/>
      <c r="I1018" s="129"/>
      <c r="J1018" s="129"/>
      <c r="K1018" s="129"/>
      <c r="L1018" s="129"/>
      <c r="M1018" s="129"/>
      <c r="N1018" s="129"/>
      <c r="O1018" s="129"/>
      <c r="P1018" s="129"/>
      <c r="Q1018" s="129"/>
      <c r="R1018" s="129"/>
      <c r="S1018" s="129"/>
      <c r="T1018" s="129"/>
      <c r="U1018" s="129"/>
      <c r="V1018" s="129"/>
      <c r="W1018" s="129"/>
      <c r="X1018" s="129"/>
      <c r="Y1018" s="129"/>
      <c r="Z1018" s="129"/>
    </row>
    <row r="1019" ht="15.75" customHeight="1">
      <c r="A1019" s="129"/>
      <c r="B1019" s="129"/>
      <c r="C1019" s="129"/>
      <c r="D1019" s="129"/>
      <c r="E1019" s="129"/>
      <c r="F1019" s="129"/>
      <c r="G1019" s="129"/>
      <c r="H1019" s="129"/>
      <c r="I1019" s="129"/>
      <c r="J1019" s="129"/>
      <c r="K1019" s="129"/>
      <c r="L1019" s="129"/>
      <c r="M1019" s="129"/>
      <c r="N1019" s="129"/>
      <c r="O1019" s="129"/>
      <c r="P1019" s="129"/>
      <c r="Q1019" s="129"/>
      <c r="R1019" s="129"/>
      <c r="S1019" s="129"/>
      <c r="T1019" s="129"/>
      <c r="U1019" s="129"/>
      <c r="V1019" s="129"/>
      <c r="W1019" s="129"/>
      <c r="X1019" s="129"/>
      <c r="Y1019" s="129"/>
      <c r="Z1019" s="129"/>
    </row>
    <row r="1020" ht="15.75" customHeight="1">
      <c r="A1020" s="129"/>
      <c r="B1020" s="129"/>
      <c r="C1020" s="129"/>
      <c r="D1020" s="129"/>
      <c r="E1020" s="129"/>
      <c r="F1020" s="129"/>
      <c r="G1020" s="129"/>
      <c r="H1020" s="129"/>
      <c r="I1020" s="129"/>
      <c r="J1020" s="129"/>
      <c r="K1020" s="129"/>
      <c r="L1020" s="129"/>
      <c r="M1020" s="129"/>
      <c r="N1020" s="129"/>
      <c r="O1020" s="129"/>
      <c r="P1020" s="129"/>
      <c r="Q1020" s="129"/>
      <c r="R1020" s="129"/>
      <c r="S1020" s="129"/>
      <c r="T1020" s="129"/>
      <c r="U1020" s="129"/>
      <c r="V1020" s="129"/>
      <c r="W1020" s="129"/>
      <c r="X1020" s="129"/>
      <c r="Y1020" s="129"/>
      <c r="Z1020" s="129"/>
    </row>
    <row r="1021" ht="15.75" customHeight="1">
      <c r="A1021" s="129"/>
      <c r="B1021" s="129"/>
      <c r="C1021" s="129"/>
      <c r="D1021" s="129"/>
      <c r="E1021" s="129"/>
      <c r="F1021" s="129"/>
      <c r="G1021" s="129"/>
      <c r="H1021" s="129"/>
      <c r="I1021" s="129"/>
      <c r="J1021" s="129"/>
      <c r="K1021" s="129"/>
      <c r="L1021" s="129"/>
      <c r="M1021" s="129"/>
      <c r="N1021" s="129"/>
      <c r="O1021" s="129"/>
      <c r="P1021" s="129"/>
      <c r="Q1021" s="129"/>
      <c r="R1021" s="129"/>
      <c r="S1021" s="129"/>
      <c r="T1021" s="129"/>
      <c r="U1021" s="129"/>
      <c r="V1021" s="129"/>
      <c r="W1021" s="129"/>
      <c r="X1021" s="129"/>
      <c r="Y1021" s="129"/>
      <c r="Z1021" s="129"/>
    </row>
    <row r="1022" ht="15.75" customHeight="1">
      <c r="A1022" s="129"/>
      <c r="B1022" s="129"/>
      <c r="C1022" s="129"/>
      <c r="D1022" s="129"/>
      <c r="E1022" s="129"/>
      <c r="F1022" s="129"/>
      <c r="G1022" s="129"/>
      <c r="H1022" s="129"/>
      <c r="I1022" s="129"/>
      <c r="J1022" s="129"/>
      <c r="K1022" s="129"/>
      <c r="L1022" s="129"/>
      <c r="M1022" s="129"/>
      <c r="N1022" s="129"/>
      <c r="O1022" s="129"/>
      <c r="P1022" s="129"/>
      <c r="Q1022" s="129"/>
      <c r="R1022" s="129"/>
      <c r="S1022" s="129"/>
      <c r="T1022" s="129"/>
      <c r="U1022" s="129"/>
      <c r="V1022" s="129"/>
      <c r="W1022" s="129"/>
      <c r="X1022" s="129"/>
      <c r="Y1022" s="129"/>
      <c r="Z1022" s="129"/>
    </row>
    <row r="1023" ht="15.75" customHeight="1">
      <c r="A1023" s="129"/>
      <c r="B1023" s="129"/>
      <c r="C1023" s="129"/>
      <c r="D1023" s="129"/>
      <c r="E1023" s="129"/>
      <c r="F1023" s="129"/>
      <c r="G1023" s="129"/>
      <c r="H1023" s="129"/>
      <c r="I1023" s="129"/>
      <c r="J1023" s="129"/>
      <c r="K1023" s="129"/>
      <c r="L1023" s="129"/>
      <c r="M1023" s="129"/>
      <c r="N1023" s="129"/>
      <c r="O1023" s="129"/>
      <c r="P1023" s="129"/>
      <c r="Q1023" s="129"/>
      <c r="R1023" s="129"/>
      <c r="S1023" s="129"/>
      <c r="T1023" s="129"/>
      <c r="U1023" s="129"/>
      <c r="V1023" s="129"/>
      <c r="W1023" s="129"/>
      <c r="X1023" s="129"/>
      <c r="Y1023" s="129"/>
      <c r="Z1023" s="129"/>
    </row>
    <row r="1024" ht="15.75" customHeight="1">
      <c r="A1024" s="129"/>
      <c r="B1024" s="129"/>
      <c r="C1024" s="129"/>
      <c r="D1024" s="129"/>
      <c r="E1024" s="129"/>
      <c r="F1024" s="129"/>
      <c r="G1024" s="129"/>
      <c r="H1024" s="129"/>
      <c r="I1024" s="129"/>
      <c r="J1024" s="129"/>
      <c r="K1024" s="129"/>
      <c r="L1024" s="129"/>
      <c r="M1024" s="129"/>
      <c r="N1024" s="129"/>
      <c r="O1024" s="129"/>
      <c r="P1024" s="129"/>
      <c r="Q1024" s="129"/>
      <c r="R1024" s="129"/>
      <c r="S1024" s="129"/>
      <c r="T1024" s="129"/>
      <c r="U1024" s="129"/>
      <c r="V1024" s="129"/>
      <c r="W1024" s="129"/>
      <c r="X1024" s="129"/>
      <c r="Y1024" s="129"/>
      <c r="Z1024" s="129"/>
    </row>
    <row r="1025" ht="15.75" customHeight="1">
      <c r="A1025" s="129"/>
      <c r="B1025" s="129"/>
      <c r="C1025" s="129"/>
      <c r="D1025" s="129"/>
      <c r="E1025" s="129"/>
      <c r="F1025" s="129"/>
      <c r="G1025" s="129"/>
      <c r="H1025" s="129"/>
      <c r="I1025" s="129"/>
      <c r="J1025" s="129"/>
      <c r="K1025" s="129"/>
      <c r="L1025" s="129"/>
      <c r="M1025" s="129"/>
      <c r="N1025" s="129"/>
      <c r="O1025" s="129"/>
      <c r="P1025" s="129"/>
      <c r="Q1025" s="129"/>
      <c r="R1025" s="129"/>
      <c r="S1025" s="129"/>
      <c r="T1025" s="129"/>
      <c r="U1025" s="129"/>
      <c r="V1025" s="129"/>
      <c r="W1025" s="129"/>
      <c r="X1025" s="129"/>
      <c r="Y1025" s="129"/>
      <c r="Z1025" s="129"/>
    </row>
    <row r="1026" ht="15.75" customHeight="1">
      <c r="A1026" s="129"/>
      <c r="B1026" s="129"/>
      <c r="C1026" s="129"/>
      <c r="D1026" s="129"/>
      <c r="E1026" s="129"/>
      <c r="F1026" s="129"/>
      <c r="G1026" s="129"/>
      <c r="H1026" s="129"/>
      <c r="I1026" s="129"/>
      <c r="J1026" s="129"/>
      <c r="K1026" s="129"/>
      <c r="L1026" s="129"/>
      <c r="M1026" s="129"/>
      <c r="N1026" s="129"/>
      <c r="O1026" s="129"/>
      <c r="P1026" s="129"/>
      <c r="Q1026" s="129"/>
      <c r="R1026" s="129"/>
      <c r="S1026" s="129"/>
      <c r="T1026" s="129"/>
      <c r="U1026" s="129"/>
      <c r="V1026" s="129"/>
      <c r="W1026" s="129"/>
      <c r="X1026" s="129"/>
      <c r="Y1026" s="129"/>
      <c r="Z1026" s="129"/>
    </row>
    <row r="1027" ht="15.75" customHeight="1">
      <c r="A1027" s="129"/>
      <c r="B1027" s="129"/>
      <c r="C1027" s="129"/>
      <c r="D1027" s="129"/>
      <c r="E1027" s="129"/>
      <c r="F1027" s="129"/>
      <c r="G1027" s="129"/>
      <c r="H1027" s="129"/>
      <c r="I1027" s="129"/>
      <c r="J1027" s="129"/>
      <c r="K1027" s="129"/>
      <c r="L1027" s="129"/>
      <c r="M1027" s="129"/>
      <c r="N1027" s="129"/>
      <c r="O1027" s="129"/>
      <c r="P1027" s="129"/>
      <c r="Q1027" s="129"/>
      <c r="R1027" s="129"/>
      <c r="S1027" s="129"/>
      <c r="T1027" s="129"/>
      <c r="U1027" s="129"/>
      <c r="V1027" s="129"/>
      <c r="W1027" s="129"/>
      <c r="X1027" s="129"/>
      <c r="Y1027" s="129"/>
      <c r="Z1027" s="129"/>
    </row>
    <row r="1028" ht="15.75" customHeight="1">
      <c r="A1028" s="129"/>
      <c r="B1028" s="129"/>
      <c r="C1028" s="129"/>
      <c r="D1028" s="129"/>
      <c r="E1028" s="129"/>
      <c r="F1028" s="129"/>
      <c r="G1028" s="129"/>
      <c r="H1028" s="129"/>
      <c r="I1028" s="129"/>
      <c r="J1028" s="129"/>
      <c r="K1028" s="129"/>
      <c r="L1028" s="129"/>
      <c r="M1028" s="129"/>
      <c r="N1028" s="129"/>
      <c r="O1028" s="129"/>
      <c r="P1028" s="129"/>
      <c r="Q1028" s="129"/>
      <c r="R1028" s="129"/>
      <c r="S1028" s="129"/>
      <c r="T1028" s="129"/>
      <c r="U1028" s="129"/>
      <c r="V1028" s="129"/>
      <c r="W1028" s="129"/>
      <c r="X1028" s="129"/>
      <c r="Y1028" s="129"/>
      <c r="Z1028" s="129"/>
    </row>
    <row r="1029" ht="15.75" customHeight="1">
      <c r="A1029" s="129"/>
      <c r="B1029" s="129"/>
      <c r="C1029" s="129"/>
      <c r="D1029" s="129"/>
      <c r="E1029" s="129"/>
      <c r="F1029" s="129"/>
      <c r="G1029" s="129"/>
      <c r="H1029" s="129"/>
      <c r="I1029" s="129"/>
      <c r="J1029" s="129"/>
      <c r="K1029" s="129"/>
      <c r="L1029" s="129"/>
      <c r="M1029" s="129"/>
      <c r="N1029" s="129"/>
      <c r="O1029" s="129"/>
      <c r="P1029" s="129"/>
      <c r="Q1029" s="129"/>
      <c r="R1029" s="129"/>
      <c r="S1029" s="129"/>
      <c r="T1029" s="129"/>
      <c r="U1029" s="129"/>
      <c r="V1029" s="129"/>
      <c r="W1029" s="129"/>
      <c r="X1029" s="129"/>
      <c r="Y1029" s="129"/>
      <c r="Z1029" s="129"/>
    </row>
    <row r="1030" ht="15.75" customHeight="1">
      <c r="A1030" s="129"/>
      <c r="B1030" s="129"/>
      <c r="C1030" s="129"/>
      <c r="D1030" s="129"/>
      <c r="E1030" s="129"/>
      <c r="F1030" s="129"/>
      <c r="G1030" s="129"/>
      <c r="H1030" s="129"/>
      <c r="I1030" s="129"/>
      <c r="J1030" s="129"/>
      <c r="K1030" s="129"/>
      <c r="L1030" s="129"/>
      <c r="M1030" s="129"/>
      <c r="N1030" s="129"/>
      <c r="O1030" s="129"/>
      <c r="P1030" s="129"/>
      <c r="Q1030" s="129"/>
      <c r="R1030" s="129"/>
      <c r="S1030" s="129"/>
      <c r="T1030" s="129"/>
      <c r="U1030" s="129"/>
      <c r="V1030" s="129"/>
      <c r="W1030" s="129"/>
      <c r="X1030" s="129"/>
      <c r="Y1030" s="129"/>
      <c r="Z1030" s="129"/>
    </row>
    <row r="1031" ht="15.75" customHeight="1">
      <c r="A1031" s="129"/>
      <c r="B1031" s="129"/>
      <c r="C1031" s="129"/>
      <c r="D1031" s="129"/>
      <c r="E1031" s="129"/>
      <c r="F1031" s="129"/>
      <c r="G1031" s="129"/>
      <c r="H1031" s="129"/>
      <c r="I1031" s="129"/>
      <c r="J1031" s="129"/>
      <c r="K1031" s="129"/>
      <c r="L1031" s="129"/>
      <c r="M1031" s="129"/>
      <c r="N1031" s="129"/>
      <c r="O1031" s="129"/>
      <c r="P1031" s="129"/>
      <c r="Q1031" s="129"/>
      <c r="R1031" s="129"/>
      <c r="S1031" s="129"/>
      <c r="T1031" s="129"/>
      <c r="U1031" s="129"/>
      <c r="V1031" s="129"/>
      <c r="W1031" s="129"/>
      <c r="X1031" s="129"/>
      <c r="Y1031" s="129"/>
      <c r="Z1031" s="129"/>
    </row>
    <row r="1032" ht="15.75" customHeight="1">
      <c r="A1032" s="129"/>
      <c r="B1032" s="129"/>
      <c r="C1032" s="129"/>
      <c r="D1032" s="129"/>
      <c r="E1032" s="129"/>
      <c r="F1032" s="129"/>
      <c r="G1032" s="129"/>
      <c r="H1032" s="129"/>
      <c r="I1032" s="129"/>
      <c r="J1032" s="129"/>
      <c r="K1032" s="129"/>
      <c r="L1032" s="129"/>
      <c r="M1032" s="129"/>
      <c r="N1032" s="129"/>
      <c r="O1032" s="129"/>
      <c r="P1032" s="129"/>
      <c r="Q1032" s="129"/>
      <c r="R1032" s="129"/>
      <c r="S1032" s="129"/>
      <c r="T1032" s="129"/>
      <c r="U1032" s="129"/>
      <c r="V1032" s="129"/>
      <c r="W1032" s="129"/>
      <c r="X1032" s="129"/>
      <c r="Y1032" s="129"/>
      <c r="Z1032" s="129"/>
    </row>
    <row r="1033" ht="15.75" customHeight="1">
      <c r="A1033" s="129"/>
      <c r="B1033" s="129"/>
      <c r="C1033" s="129"/>
      <c r="D1033" s="129"/>
      <c r="E1033" s="129"/>
      <c r="F1033" s="129"/>
      <c r="G1033" s="129"/>
      <c r="H1033" s="129"/>
      <c r="I1033" s="129"/>
      <c r="J1033" s="129"/>
      <c r="K1033" s="129"/>
      <c r="L1033" s="129"/>
      <c r="M1033" s="129"/>
      <c r="N1033" s="129"/>
      <c r="O1033" s="129"/>
      <c r="P1033" s="129"/>
      <c r="Q1033" s="129"/>
      <c r="R1033" s="129"/>
      <c r="S1033" s="129"/>
      <c r="T1033" s="129"/>
      <c r="U1033" s="129"/>
      <c r="V1033" s="129"/>
      <c r="W1033" s="129"/>
      <c r="X1033" s="129"/>
      <c r="Y1033" s="129"/>
      <c r="Z1033" s="129"/>
    </row>
    <row r="1034" ht="15.75" customHeight="1">
      <c r="A1034" s="129"/>
      <c r="B1034" s="129"/>
      <c r="C1034" s="129"/>
      <c r="D1034" s="129"/>
      <c r="E1034" s="129"/>
      <c r="F1034" s="129"/>
      <c r="G1034" s="129"/>
      <c r="H1034" s="129"/>
      <c r="I1034" s="129"/>
      <c r="J1034" s="129"/>
      <c r="K1034" s="129"/>
      <c r="L1034" s="129"/>
      <c r="M1034" s="129"/>
      <c r="N1034" s="129"/>
      <c r="O1034" s="129"/>
      <c r="P1034" s="129"/>
      <c r="Q1034" s="129"/>
      <c r="R1034" s="129"/>
      <c r="S1034" s="129"/>
      <c r="T1034" s="129"/>
      <c r="U1034" s="129"/>
      <c r="V1034" s="129"/>
      <c r="W1034" s="129"/>
      <c r="X1034" s="129"/>
      <c r="Y1034" s="129"/>
      <c r="Z1034" s="129"/>
    </row>
    <row r="1035" ht="15.75" customHeight="1">
      <c r="A1035" s="129"/>
      <c r="B1035" s="129"/>
      <c r="C1035" s="129"/>
      <c r="D1035" s="129"/>
      <c r="E1035" s="129"/>
      <c r="F1035" s="129"/>
      <c r="G1035" s="129"/>
      <c r="H1035" s="129"/>
      <c r="I1035" s="129"/>
      <c r="J1035" s="129"/>
      <c r="K1035" s="129"/>
      <c r="L1035" s="129"/>
      <c r="M1035" s="129"/>
      <c r="N1035" s="129"/>
      <c r="O1035" s="129"/>
      <c r="P1035" s="129"/>
      <c r="Q1035" s="129"/>
      <c r="R1035" s="129"/>
      <c r="S1035" s="129"/>
      <c r="T1035" s="129"/>
      <c r="U1035" s="129"/>
      <c r="V1035" s="129"/>
      <c r="W1035" s="129"/>
      <c r="X1035" s="129"/>
      <c r="Y1035" s="129"/>
      <c r="Z1035" s="129"/>
    </row>
    <row r="1036" ht="15.75" customHeight="1">
      <c r="A1036" s="129"/>
      <c r="B1036" s="129"/>
      <c r="C1036" s="129"/>
      <c r="D1036" s="129"/>
      <c r="E1036" s="129"/>
      <c r="F1036" s="129"/>
      <c r="G1036" s="129"/>
      <c r="H1036" s="129"/>
      <c r="I1036" s="129"/>
      <c r="J1036" s="129"/>
      <c r="K1036" s="129"/>
      <c r="L1036" s="129"/>
      <c r="M1036" s="129"/>
      <c r="N1036" s="129"/>
      <c r="O1036" s="129"/>
      <c r="P1036" s="129"/>
      <c r="Q1036" s="129"/>
      <c r="R1036" s="129"/>
      <c r="S1036" s="129"/>
      <c r="T1036" s="129"/>
      <c r="U1036" s="129"/>
      <c r="V1036" s="129"/>
      <c r="W1036" s="129"/>
      <c r="X1036" s="129"/>
      <c r="Y1036" s="129"/>
      <c r="Z1036" s="129"/>
    </row>
    <row r="1037" ht="15.75" customHeight="1">
      <c r="A1037" s="129"/>
      <c r="B1037" s="129"/>
      <c r="C1037" s="129"/>
      <c r="D1037" s="129"/>
      <c r="E1037" s="129"/>
      <c r="F1037" s="129"/>
      <c r="G1037" s="129"/>
      <c r="H1037" s="129"/>
      <c r="I1037" s="129"/>
      <c r="J1037" s="129"/>
      <c r="K1037" s="129"/>
      <c r="L1037" s="129"/>
      <c r="M1037" s="129"/>
      <c r="N1037" s="129"/>
      <c r="O1037" s="129"/>
      <c r="P1037" s="129"/>
      <c r="Q1037" s="129"/>
      <c r="R1037" s="129"/>
      <c r="S1037" s="129"/>
      <c r="T1037" s="129"/>
      <c r="U1037" s="129"/>
      <c r="V1037" s="129"/>
      <c r="W1037" s="129"/>
      <c r="X1037" s="129"/>
      <c r="Y1037" s="129"/>
      <c r="Z1037" s="129"/>
    </row>
    <row r="1038" ht="15.75" customHeight="1">
      <c r="A1038" s="129"/>
      <c r="B1038" s="129"/>
      <c r="C1038" s="129"/>
      <c r="D1038" s="129"/>
      <c r="E1038" s="129"/>
      <c r="F1038" s="129"/>
      <c r="G1038" s="129"/>
      <c r="H1038" s="129"/>
      <c r="I1038" s="129"/>
      <c r="J1038" s="129"/>
      <c r="K1038" s="129"/>
      <c r="L1038" s="129"/>
      <c r="M1038" s="129"/>
      <c r="N1038" s="129"/>
      <c r="O1038" s="129"/>
      <c r="P1038" s="129"/>
      <c r="Q1038" s="129"/>
      <c r="R1038" s="129"/>
      <c r="S1038" s="129"/>
      <c r="T1038" s="129"/>
      <c r="U1038" s="129"/>
      <c r="V1038" s="129"/>
      <c r="W1038" s="129"/>
      <c r="X1038" s="129"/>
      <c r="Y1038" s="129"/>
      <c r="Z1038" s="129"/>
    </row>
    <row r="1039" ht="15.75" customHeight="1">
      <c r="A1039" s="129"/>
      <c r="B1039" s="129"/>
      <c r="C1039" s="129"/>
      <c r="D1039" s="129"/>
      <c r="E1039" s="129"/>
      <c r="F1039" s="129"/>
      <c r="G1039" s="129"/>
      <c r="H1039" s="129"/>
      <c r="I1039" s="129"/>
      <c r="J1039" s="129"/>
      <c r="K1039" s="129"/>
      <c r="L1039" s="129"/>
      <c r="M1039" s="129"/>
      <c r="N1039" s="129"/>
      <c r="O1039" s="129"/>
      <c r="P1039" s="129"/>
      <c r="Q1039" s="129"/>
      <c r="R1039" s="129"/>
      <c r="S1039" s="129"/>
      <c r="T1039" s="129"/>
      <c r="U1039" s="129"/>
      <c r="V1039" s="129"/>
      <c r="W1039" s="129"/>
      <c r="X1039" s="129"/>
      <c r="Y1039" s="129"/>
      <c r="Z1039" s="129"/>
    </row>
    <row r="1040" ht="15.75" customHeight="1">
      <c r="A1040" s="129"/>
      <c r="B1040" s="129"/>
      <c r="C1040" s="129"/>
      <c r="D1040" s="129"/>
      <c r="E1040" s="129"/>
      <c r="F1040" s="129"/>
      <c r="G1040" s="129"/>
      <c r="H1040" s="129"/>
      <c r="I1040" s="129"/>
      <c r="J1040" s="129"/>
      <c r="K1040" s="129"/>
      <c r="L1040" s="129"/>
      <c r="M1040" s="129"/>
      <c r="N1040" s="129"/>
      <c r="O1040" s="129"/>
      <c r="P1040" s="129"/>
      <c r="Q1040" s="129"/>
      <c r="R1040" s="129"/>
      <c r="S1040" s="129"/>
      <c r="T1040" s="129"/>
      <c r="U1040" s="129"/>
      <c r="V1040" s="129"/>
      <c r="W1040" s="129"/>
      <c r="X1040" s="129"/>
      <c r="Y1040" s="129"/>
      <c r="Z1040" s="129"/>
    </row>
    <row r="1041" ht="15.75" customHeight="1">
      <c r="A1041" s="129"/>
      <c r="B1041" s="129"/>
      <c r="C1041" s="129"/>
      <c r="D1041" s="129"/>
      <c r="E1041" s="129"/>
      <c r="F1041" s="129"/>
      <c r="G1041" s="129"/>
      <c r="H1041" s="129"/>
      <c r="I1041" s="129"/>
      <c r="J1041" s="129"/>
      <c r="K1041" s="129"/>
      <c r="L1041" s="129"/>
      <c r="M1041" s="129"/>
      <c r="N1041" s="129"/>
      <c r="O1041" s="129"/>
      <c r="P1041" s="129"/>
      <c r="Q1041" s="129"/>
      <c r="R1041" s="129"/>
      <c r="S1041" s="129"/>
      <c r="T1041" s="129"/>
      <c r="U1041" s="129"/>
      <c r="V1041" s="129"/>
      <c r="W1041" s="129"/>
      <c r="X1041" s="129"/>
      <c r="Y1041" s="129"/>
      <c r="Z1041" s="129"/>
    </row>
    <row r="1042" ht="15.75" customHeight="1">
      <c r="A1042" s="129"/>
      <c r="B1042" s="129"/>
      <c r="C1042" s="129"/>
      <c r="D1042" s="129"/>
      <c r="E1042" s="129"/>
      <c r="F1042" s="129"/>
      <c r="G1042" s="129"/>
      <c r="H1042" s="129"/>
      <c r="I1042" s="129"/>
      <c r="J1042" s="129"/>
      <c r="K1042" s="129"/>
      <c r="L1042" s="129"/>
      <c r="M1042" s="129"/>
      <c r="N1042" s="129"/>
      <c r="O1042" s="129"/>
      <c r="P1042" s="129"/>
      <c r="Q1042" s="129"/>
      <c r="R1042" s="129"/>
      <c r="S1042" s="129"/>
      <c r="T1042" s="129"/>
      <c r="U1042" s="129"/>
      <c r="V1042" s="129"/>
      <c r="W1042" s="129"/>
      <c r="X1042" s="129"/>
      <c r="Y1042" s="129"/>
      <c r="Z1042" s="129"/>
    </row>
    <row r="1043" ht="15.75" customHeight="1">
      <c r="A1043" s="129"/>
      <c r="B1043" s="129"/>
      <c r="C1043" s="129"/>
      <c r="D1043" s="129"/>
      <c r="E1043" s="129"/>
      <c r="F1043" s="129"/>
      <c r="G1043" s="129"/>
      <c r="H1043" s="129"/>
      <c r="I1043" s="129"/>
      <c r="J1043" s="129"/>
      <c r="K1043" s="129"/>
      <c r="L1043" s="129"/>
      <c r="M1043" s="129"/>
      <c r="N1043" s="129"/>
      <c r="O1043" s="129"/>
      <c r="P1043" s="129"/>
      <c r="Q1043" s="129"/>
      <c r="R1043" s="129"/>
      <c r="S1043" s="129"/>
      <c r="T1043" s="129"/>
      <c r="U1043" s="129"/>
      <c r="V1043" s="129"/>
      <c r="W1043" s="129"/>
      <c r="X1043" s="129"/>
      <c r="Y1043" s="129"/>
      <c r="Z1043" s="129"/>
    </row>
    <row r="1044" ht="15.75" customHeight="1">
      <c r="A1044" s="129"/>
      <c r="B1044" s="129"/>
      <c r="C1044" s="129"/>
      <c r="D1044" s="129"/>
      <c r="E1044" s="129"/>
      <c r="F1044" s="129"/>
      <c r="G1044" s="129"/>
      <c r="H1044" s="129"/>
      <c r="I1044" s="129"/>
      <c r="J1044" s="129"/>
      <c r="K1044" s="129"/>
      <c r="L1044" s="129"/>
      <c r="M1044" s="129"/>
      <c r="N1044" s="129"/>
      <c r="O1044" s="129"/>
      <c r="P1044" s="129"/>
      <c r="Q1044" s="129"/>
      <c r="R1044" s="129"/>
      <c r="S1044" s="129"/>
      <c r="T1044" s="129"/>
      <c r="U1044" s="129"/>
      <c r="V1044" s="129"/>
      <c r="W1044" s="129"/>
      <c r="X1044" s="129"/>
      <c r="Y1044" s="129"/>
      <c r="Z1044" s="129"/>
    </row>
    <row r="1045" ht="15.75" customHeight="1">
      <c r="A1045" s="129"/>
      <c r="B1045" s="129"/>
      <c r="C1045" s="129"/>
      <c r="D1045" s="129"/>
      <c r="E1045" s="129"/>
      <c r="F1045" s="129"/>
      <c r="G1045" s="129"/>
      <c r="H1045" s="129"/>
      <c r="I1045" s="129"/>
      <c r="J1045" s="129"/>
      <c r="K1045" s="129"/>
      <c r="L1045" s="129"/>
      <c r="M1045" s="129"/>
      <c r="N1045" s="129"/>
      <c r="O1045" s="129"/>
      <c r="P1045" s="129"/>
      <c r="Q1045" s="129"/>
      <c r="R1045" s="129"/>
      <c r="S1045" s="129"/>
      <c r="T1045" s="129"/>
      <c r="U1045" s="129"/>
      <c r="V1045" s="129"/>
      <c r="W1045" s="129"/>
      <c r="X1045" s="129"/>
      <c r="Y1045" s="129"/>
      <c r="Z1045" s="129"/>
    </row>
    <row r="1046" ht="15.75" customHeight="1">
      <c r="A1046" s="129"/>
      <c r="B1046" s="129"/>
      <c r="C1046" s="129"/>
      <c r="D1046" s="129"/>
      <c r="E1046" s="129"/>
      <c r="F1046" s="129"/>
      <c r="G1046" s="129"/>
      <c r="H1046" s="129"/>
      <c r="I1046" s="129"/>
      <c r="J1046" s="129"/>
      <c r="K1046" s="129"/>
      <c r="L1046" s="129"/>
      <c r="M1046" s="129"/>
      <c r="N1046" s="129"/>
      <c r="O1046" s="129"/>
      <c r="P1046" s="129"/>
      <c r="Q1046" s="129"/>
      <c r="R1046" s="129"/>
      <c r="S1046" s="129"/>
      <c r="T1046" s="129"/>
      <c r="U1046" s="129"/>
      <c r="V1046" s="129"/>
      <c r="W1046" s="129"/>
      <c r="X1046" s="129"/>
      <c r="Y1046" s="129"/>
      <c r="Z1046" s="129"/>
    </row>
    <row r="1047" ht="15.75" customHeight="1">
      <c r="A1047" s="129"/>
      <c r="B1047" s="129"/>
      <c r="C1047" s="129"/>
      <c r="D1047" s="129"/>
      <c r="E1047" s="129"/>
      <c r="F1047" s="129"/>
      <c r="G1047" s="129"/>
      <c r="H1047" s="129"/>
      <c r="I1047" s="129"/>
      <c r="J1047" s="129"/>
      <c r="K1047" s="129"/>
      <c r="L1047" s="129"/>
      <c r="M1047" s="129"/>
      <c r="N1047" s="129"/>
      <c r="O1047" s="129"/>
      <c r="P1047" s="129"/>
      <c r="Q1047" s="129"/>
      <c r="R1047" s="129"/>
      <c r="S1047" s="129"/>
      <c r="T1047" s="129"/>
      <c r="U1047" s="129"/>
      <c r="V1047" s="129"/>
      <c r="W1047" s="129"/>
      <c r="X1047" s="129"/>
      <c r="Y1047" s="129"/>
      <c r="Z1047" s="129"/>
    </row>
    <row r="1048" ht="15.75" customHeight="1">
      <c r="A1048" s="129"/>
      <c r="B1048" s="129"/>
      <c r="C1048" s="129"/>
      <c r="D1048" s="129"/>
      <c r="E1048" s="129"/>
      <c r="F1048" s="129"/>
      <c r="G1048" s="129"/>
      <c r="H1048" s="129"/>
      <c r="I1048" s="129"/>
      <c r="J1048" s="129"/>
      <c r="K1048" s="129"/>
      <c r="L1048" s="129"/>
      <c r="M1048" s="129"/>
      <c r="N1048" s="129"/>
      <c r="O1048" s="129"/>
      <c r="P1048" s="129"/>
      <c r="Q1048" s="129"/>
      <c r="R1048" s="129"/>
      <c r="S1048" s="129"/>
      <c r="T1048" s="129"/>
      <c r="U1048" s="129"/>
      <c r="V1048" s="129"/>
      <c r="W1048" s="129"/>
      <c r="X1048" s="129"/>
      <c r="Y1048" s="129"/>
      <c r="Z1048" s="129"/>
    </row>
    <row r="1049" ht="15.75" customHeight="1">
      <c r="A1049" s="129"/>
      <c r="B1049" s="129"/>
      <c r="C1049" s="129"/>
      <c r="D1049" s="129"/>
      <c r="E1049" s="129"/>
      <c r="F1049" s="129"/>
      <c r="G1049" s="129"/>
      <c r="H1049" s="129"/>
      <c r="I1049" s="129"/>
      <c r="J1049" s="129"/>
      <c r="K1049" s="129"/>
      <c r="L1049" s="129"/>
      <c r="M1049" s="129"/>
      <c r="N1049" s="129"/>
      <c r="O1049" s="129"/>
      <c r="P1049" s="129"/>
      <c r="Q1049" s="129"/>
      <c r="R1049" s="129"/>
      <c r="S1049" s="129"/>
      <c r="T1049" s="129"/>
      <c r="U1049" s="129"/>
      <c r="V1049" s="129"/>
      <c r="W1049" s="129"/>
      <c r="X1049" s="129"/>
      <c r="Y1049" s="129"/>
      <c r="Z1049" s="129"/>
    </row>
    <row r="1050" ht="15.75" customHeight="1">
      <c r="A1050" s="129"/>
      <c r="B1050" s="129"/>
      <c r="C1050" s="129"/>
      <c r="D1050" s="129"/>
      <c r="E1050" s="129"/>
      <c r="F1050" s="129"/>
      <c r="G1050" s="129"/>
      <c r="H1050" s="129"/>
      <c r="I1050" s="129"/>
      <c r="J1050" s="129"/>
      <c r="K1050" s="129"/>
      <c r="L1050" s="129"/>
      <c r="M1050" s="129"/>
      <c r="N1050" s="129"/>
      <c r="O1050" s="129"/>
      <c r="P1050" s="129"/>
      <c r="Q1050" s="129"/>
      <c r="R1050" s="129"/>
      <c r="S1050" s="129"/>
      <c r="T1050" s="129"/>
      <c r="U1050" s="129"/>
      <c r="V1050" s="129"/>
      <c r="W1050" s="129"/>
      <c r="X1050" s="129"/>
      <c r="Y1050" s="129"/>
      <c r="Z1050" s="129"/>
    </row>
    <row r="1051" ht="15.75" customHeight="1">
      <c r="A1051" s="129"/>
      <c r="B1051" s="129"/>
      <c r="C1051" s="129"/>
      <c r="D1051" s="129"/>
      <c r="E1051" s="129"/>
      <c r="F1051" s="129"/>
      <c r="G1051" s="129"/>
      <c r="H1051" s="129"/>
      <c r="I1051" s="129"/>
      <c r="J1051" s="129"/>
      <c r="K1051" s="129"/>
      <c r="L1051" s="129"/>
      <c r="M1051" s="129"/>
      <c r="N1051" s="129"/>
      <c r="O1051" s="129"/>
      <c r="P1051" s="129"/>
      <c r="Q1051" s="129"/>
      <c r="R1051" s="129"/>
      <c r="S1051" s="129"/>
      <c r="T1051" s="129"/>
      <c r="U1051" s="129"/>
      <c r="V1051" s="129"/>
      <c r="W1051" s="129"/>
      <c r="X1051" s="129"/>
      <c r="Y1051" s="129"/>
      <c r="Z1051" s="129"/>
    </row>
    <row r="1052" ht="15.75" customHeight="1">
      <c r="A1052" s="129"/>
      <c r="B1052" s="129"/>
      <c r="C1052" s="129"/>
      <c r="D1052" s="129"/>
      <c r="E1052" s="129"/>
      <c r="F1052" s="129"/>
      <c r="G1052" s="129"/>
      <c r="H1052" s="129"/>
      <c r="I1052" s="129"/>
      <c r="J1052" s="129"/>
      <c r="K1052" s="129"/>
      <c r="L1052" s="129"/>
      <c r="M1052" s="129"/>
      <c r="N1052" s="129"/>
      <c r="O1052" s="129"/>
      <c r="P1052" s="129"/>
      <c r="Q1052" s="129"/>
      <c r="R1052" s="129"/>
      <c r="S1052" s="129"/>
      <c r="T1052" s="129"/>
      <c r="U1052" s="129"/>
      <c r="V1052" s="129"/>
      <c r="W1052" s="129"/>
      <c r="X1052" s="129"/>
      <c r="Y1052" s="129"/>
      <c r="Z1052" s="129"/>
    </row>
    <row r="1053" ht="15.75" customHeight="1">
      <c r="A1053" s="129"/>
      <c r="B1053" s="129"/>
      <c r="C1053" s="129"/>
      <c r="D1053" s="129"/>
      <c r="E1053" s="129"/>
      <c r="F1053" s="129"/>
      <c r="G1053" s="129"/>
      <c r="H1053" s="129"/>
      <c r="I1053" s="129"/>
      <c r="J1053" s="129"/>
      <c r="K1053" s="129"/>
      <c r="L1053" s="129"/>
      <c r="M1053" s="129"/>
      <c r="N1053" s="129"/>
      <c r="O1053" s="129"/>
      <c r="P1053" s="129"/>
      <c r="Q1053" s="129"/>
      <c r="R1053" s="129"/>
      <c r="S1053" s="129"/>
      <c r="T1053" s="129"/>
      <c r="U1053" s="129"/>
      <c r="V1053" s="129"/>
      <c r="W1053" s="129"/>
      <c r="X1053" s="129"/>
      <c r="Y1053" s="129"/>
      <c r="Z1053" s="129"/>
    </row>
    <row r="1054" ht="15.75" customHeight="1">
      <c r="A1054" s="129"/>
      <c r="B1054" s="129"/>
      <c r="C1054" s="129"/>
      <c r="D1054" s="129"/>
      <c r="E1054" s="129"/>
      <c r="F1054" s="129"/>
      <c r="G1054" s="129"/>
      <c r="H1054" s="129"/>
      <c r="I1054" s="129"/>
      <c r="J1054" s="129"/>
      <c r="K1054" s="129"/>
      <c r="L1054" s="129"/>
      <c r="M1054" s="129"/>
      <c r="N1054" s="129"/>
      <c r="O1054" s="129"/>
      <c r="P1054" s="129"/>
      <c r="Q1054" s="129"/>
      <c r="R1054" s="129"/>
      <c r="S1054" s="129"/>
      <c r="T1054" s="129"/>
      <c r="U1054" s="129"/>
      <c r="V1054" s="129"/>
      <c r="W1054" s="129"/>
      <c r="X1054" s="129"/>
      <c r="Y1054" s="129"/>
      <c r="Z1054" s="129"/>
    </row>
    <row r="1055" ht="15.75" customHeight="1">
      <c r="A1055" s="129"/>
      <c r="B1055" s="129"/>
      <c r="C1055" s="129"/>
      <c r="D1055" s="129"/>
      <c r="E1055" s="129"/>
      <c r="F1055" s="129"/>
      <c r="G1055" s="129"/>
      <c r="H1055" s="129"/>
      <c r="I1055" s="129"/>
      <c r="J1055" s="129"/>
      <c r="K1055" s="129"/>
      <c r="L1055" s="129"/>
      <c r="M1055" s="129"/>
      <c r="N1055" s="129"/>
      <c r="O1055" s="129"/>
      <c r="P1055" s="129"/>
      <c r="Q1055" s="129"/>
      <c r="R1055" s="129"/>
      <c r="S1055" s="129"/>
      <c r="T1055" s="129"/>
      <c r="U1055" s="129"/>
      <c r="V1055" s="129"/>
      <c r="W1055" s="129"/>
      <c r="X1055" s="129"/>
      <c r="Y1055" s="129"/>
      <c r="Z1055" s="129"/>
    </row>
    <row r="1056" ht="15.75" customHeight="1">
      <c r="A1056" s="129"/>
      <c r="B1056" s="129"/>
      <c r="C1056" s="129"/>
      <c r="D1056" s="129"/>
      <c r="E1056" s="129"/>
      <c r="F1056" s="129"/>
      <c r="G1056" s="129"/>
      <c r="H1056" s="129"/>
      <c r="I1056" s="129"/>
      <c r="J1056" s="129"/>
      <c r="K1056" s="129"/>
      <c r="L1056" s="129"/>
      <c r="M1056" s="129"/>
      <c r="N1056" s="129"/>
      <c r="O1056" s="129"/>
      <c r="P1056" s="129"/>
      <c r="Q1056" s="129"/>
      <c r="R1056" s="129"/>
      <c r="S1056" s="129"/>
      <c r="T1056" s="129"/>
      <c r="U1056" s="129"/>
      <c r="V1056" s="129"/>
      <c r="W1056" s="129"/>
      <c r="X1056" s="129"/>
      <c r="Y1056" s="129"/>
      <c r="Z1056" s="129"/>
    </row>
    <row r="1057" ht="15.75" customHeight="1">
      <c r="A1057" s="129"/>
      <c r="B1057" s="129"/>
      <c r="C1057" s="129"/>
      <c r="D1057" s="129"/>
      <c r="E1057" s="129"/>
      <c r="F1057" s="129"/>
      <c r="G1057" s="129"/>
      <c r="H1057" s="129"/>
      <c r="I1057" s="129"/>
      <c r="J1057" s="129"/>
      <c r="K1057" s="129"/>
      <c r="L1057" s="129"/>
      <c r="M1057" s="129"/>
      <c r="N1057" s="129"/>
      <c r="O1057" s="129"/>
      <c r="P1057" s="129"/>
      <c r="Q1057" s="129"/>
      <c r="R1057" s="129"/>
      <c r="S1057" s="129"/>
      <c r="T1057" s="129"/>
      <c r="U1057" s="129"/>
      <c r="V1057" s="129"/>
      <c r="W1057" s="129"/>
      <c r="X1057" s="129"/>
      <c r="Y1057" s="129"/>
      <c r="Z1057" s="129"/>
    </row>
    <row r="1058" ht="15.75" customHeight="1">
      <c r="A1058" s="129"/>
      <c r="B1058" s="129"/>
      <c r="C1058" s="129"/>
      <c r="D1058" s="129"/>
      <c r="E1058" s="129"/>
      <c r="F1058" s="129"/>
      <c r="G1058" s="129"/>
      <c r="H1058" s="129"/>
      <c r="I1058" s="129"/>
      <c r="J1058" s="129"/>
      <c r="K1058" s="129"/>
      <c r="L1058" s="129"/>
      <c r="M1058" s="129"/>
      <c r="N1058" s="129"/>
      <c r="O1058" s="129"/>
      <c r="P1058" s="129"/>
      <c r="Q1058" s="129"/>
      <c r="R1058" s="129"/>
      <c r="S1058" s="129"/>
      <c r="T1058" s="129"/>
      <c r="U1058" s="129"/>
      <c r="V1058" s="129"/>
      <c r="W1058" s="129"/>
      <c r="X1058" s="129"/>
      <c r="Y1058" s="129"/>
      <c r="Z1058" s="129"/>
    </row>
    <row r="1059" ht="15.75" customHeight="1">
      <c r="A1059" s="129"/>
      <c r="B1059" s="129"/>
      <c r="C1059" s="129"/>
      <c r="D1059" s="129"/>
      <c r="E1059" s="129"/>
      <c r="F1059" s="129"/>
      <c r="G1059" s="129"/>
      <c r="H1059" s="129"/>
      <c r="I1059" s="129"/>
      <c r="J1059" s="129"/>
      <c r="K1059" s="129"/>
      <c r="L1059" s="129"/>
      <c r="M1059" s="129"/>
      <c r="N1059" s="129"/>
      <c r="O1059" s="129"/>
      <c r="P1059" s="129"/>
      <c r="Q1059" s="129"/>
      <c r="R1059" s="129"/>
      <c r="S1059" s="129"/>
      <c r="T1059" s="129"/>
      <c r="U1059" s="129"/>
      <c r="V1059" s="129"/>
      <c r="W1059" s="129"/>
      <c r="X1059" s="129"/>
      <c r="Y1059" s="129"/>
      <c r="Z1059" s="129"/>
    </row>
    <row r="1060" ht="15.75" customHeight="1">
      <c r="A1060" s="129"/>
      <c r="B1060" s="129"/>
      <c r="C1060" s="129"/>
      <c r="D1060" s="129"/>
      <c r="E1060" s="129"/>
      <c r="F1060" s="129"/>
      <c r="G1060" s="129"/>
      <c r="H1060" s="129"/>
      <c r="I1060" s="129"/>
      <c r="J1060" s="129"/>
      <c r="K1060" s="129"/>
      <c r="L1060" s="129"/>
      <c r="M1060" s="129"/>
      <c r="N1060" s="129"/>
      <c r="O1060" s="129"/>
      <c r="P1060" s="129"/>
      <c r="Q1060" s="129"/>
      <c r="R1060" s="129"/>
      <c r="S1060" s="129"/>
      <c r="T1060" s="129"/>
      <c r="U1060" s="129"/>
      <c r="V1060" s="129"/>
      <c r="W1060" s="129"/>
      <c r="X1060" s="129"/>
      <c r="Y1060" s="129"/>
      <c r="Z1060" s="129"/>
    </row>
    <row r="1061" ht="15.75" customHeight="1">
      <c r="A1061" s="129"/>
      <c r="B1061" s="129"/>
      <c r="C1061" s="129"/>
      <c r="D1061" s="129"/>
      <c r="E1061" s="129"/>
      <c r="F1061" s="129"/>
      <c r="G1061" s="129"/>
      <c r="H1061" s="129"/>
      <c r="I1061" s="129"/>
      <c r="J1061" s="129"/>
      <c r="K1061" s="129"/>
      <c r="L1061" s="129"/>
      <c r="M1061" s="129"/>
      <c r="N1061" s="129"/>
      <c r="O1061" s="129"/>
      <c r="P1061" s="129"/>
      <c r="Q1061" s="129"/>
      <c r="R1061" s="129"/>
      <c r="S1061" s="129"/>
      <c r="T1061" s="129"/>
      <c r="U1061" s="129"/>
      <c r="V1061" s="129"/>
      <c r="W1061" s="129"/>
      <c r="X1061" s="129"/>
      <c r="Y1061" s="129"/>
      <c r="Z1061" s="129"/>
    </row>
    <row r="1062" ht="15.75" customHeight="1">
      <c r="A1062" s="129"/>
      <c r="B1062" s="129"/>
      <c r="C1062" s="129"/>
      <c r="D1062" s="129"/>
      <c r="E1062" s="129"/>
      <c r="F1062" s="129"/>
      <c r="G1062" s="129"/>
      <c r="H1062" s="129"/>
      <c r="I1062" s="129"/>
      <c r="J1062" s="129"/>
      <c r="K1062" s="129"/>
      <c r="L1062" s="129"/>
      <c r="M1062" s="129"/>
      <c r="N1062" s="129"/>
      <c r="O1062" s="129"/>
      <c r="P1062" s="129"/>
      <c r="Q1062" s="129"/>
      <c r="R1062" s="129"/>
      <c r="S1062" s="129"/>
      <c r="T1062" s="129"/>
      <c r="U1062" s="129"/>
      <c r="V1062" s="129"/>
      <c r="W1062" s="129"/>
      <c r="X1062" s="129"/>
      <c r="Y1062" s="129"/>
      <c r="Z1062" s="129"/>
    </row>
    <row r="1063" ht="15.75" customHeight="1">
      <c r="A1063" s="129"/>
      <c r="B1063" s="129"/>
      <c r="C1063" s="129"/>
      <c r="D1063" s="129"/>
      <c r="E1063" s="129"/>
      <c r="F1063" s="129"/>
      <c r="G1063" s="129"/>
      <c r="H1063" s="129"/>
      <c r="I1063" s="129"/>
      <c r="J1063" s="129"/>
      <c r="K1063" s="129"/>
      <c r="L1063" s="129"/>
      <c r="M1063" s="129"/>
      <c r="N1063" s="129"/>
      <c r="O1063" s="129"/>
      <c r="P1063" s="129"/>
      <c r="Q1063" s="129"/>
      <c r="R1063" s="129"/>
      <c r="S1063" s="129"/>
      <c r="T1063" s="129"/>
      <c r="U1063" s="129"/>
      <c r="V1063" s="129"/>
      <c r="W1063" s="129"/>
      <c r="X1063" s="129"/>
      <c r="Y1063" s="129"/>
      <c r="Z1063" s="129"/>
    </row>
    <row r="1064" ht="15.75" customHeight="1">
      <c r="A1064" s="129"/>
      <c r="B1064" s="129"/>
      <c r="C1064" s="129"/>
      <c r="D1064" s="129"/>
      <c r="E1064" s="129"/>
      <c r="F1064" s="129"/>
      <c r="G1064" s="129"/>
      <c r="H1064" s="129"/>
      <c r="I1064" s="129"/>
      <c r="J1064" s="129"/>
      <c r="K1064" s="129"/>
      <c r="L1064" s="129"/>
      <c r="M1064" s="129"/>
      <c r="N1064" s="129"/>
      <c r="O1064" s="129"/>
      <c r="P1064" s="129"/>
      <c r="Q1064" s="129"/>
      <c r="R1064" s="129"/>
      <c r="S1064" s="129"/>
      <c r="T1064" s="129"/>
      <c r="U1064" s="129"/>
      <c r="V1064" s="129"/>
      <c r="W1064" s="129"/>
      <c r="X1064" s="129"/>
      <c r="Y1064" s="129"/>
      <c r="Z1064" s="129"/>
    </row>
    <row r="1065" ht="15.75" customHeight="1">
      <c r="A1065" s="129"/>
      <c r="B1065" s="129"/>
      <c r="C1065" s="129"/>
      <c r="D1065" s="129"/>
      <c r="E1065" s="129"/>
      <c r="F1065" s="129"/>
      <c r="G1065" s="129"/>
      <c r="H1065" s="129"/>
      <c r="I1065" s="129"/>
      <c r="J1065" s="129"/>
      <c r="K1065" s="129"/>
      <c r="L1065" s="129"/>
      <c r="M1065" s="129"/>
      <c r="N1065" s="129"/>
      <c r="O1065" s="129"/>
      <c r="P1065" s="129"/>
      <c r="Q1065" s="129"/>
      <c r="R1065" s="129"/>
      <c r="S1065" s="129"/>
      <c r="T1065" s="129"/>
      <c r="U1065" s="129"/>
      <c r="V1065" s="129"/>
      <c r="W1065" s="129"/>
      <c r="X1065" s="129"/>
      <c r="Y1065" s="129"/>
      <c r="Z1065" s="129"/>
    </row>
    <row r="1066" ht="15.75" customHeight="1">
      <c r="A1066" s="129"/>
      <c r="B1066" s="129"/>
      <c r="C1066" s="129"/>
      <c r="D1066" s="129"/>
      <c r="E1066" s="129"/>
      <c r="F1066" s="129"/>
      <c r="G1066" s="129"/>
      <c r="H1066" s="129"/>
      <c r="I1066" s="129"/>
      <c r="J1066" s="129"/>
      <c r="K1066" s="129"/>
      <c r="L1066" s="129"/>
      <c r="M1066" s="129"/>
      <c r="N1066" s="129"/>
      <c r="O1066" s="129"/>
      <c r="P1066" s="129"/>
      <c r="Q1066" s="129"/>
      <c r="R1066" s="129"/>
      <c r="S1066" s="129"/>
      <c r="T1066" s="129"/>
      <c r="U1066" s="129"/>
      <c r="V1066" s="129"/>
      <c r="W1066" s="129"/>
      <c r="X1066" s="129"/>
      <c r="Y1066" s="129"/>
      <c r="Z1066" s="129"/>
    </row>
    <row r="1067" ht="15.75" customHeight="1">
      <c r="A1067" s="129"/>
      <c r="B1067" s="129"/>
      <c r="C1067" s="129"/>
      <c r="D1067" s="129"/>
      <c r="E1067" s="129"/>
      <c r="F1067" s="129"/>
      <c r="G1067" s="129"/>
      <c r="H1067" s="129"/>
      <c r="I1067" s="129"/>
      <c r="J1067" s="129"/>
      <c r="K1067" s="129"/>
      <c r="L1067" s="129"/>
      <c r="M1067" s="129"/>
      <c r="N1067" s="129"/>
      <c r="O1067" s="129"/>
      <c r="P1067" s="129"/>
      <c r="Q1067" s="129"/>
      <c r="R1067" s="129"/>
      <c r="S1067" s="129"/>
      <c r="T1067" s="129"/>
      <c r="U1067" s="129"/>
      <c r="V1067" s="129"/>
      <c r="W1067" s="129"/>
      <c r="X1067" s="129"/>
      <c r="Y1067" s="129"/>
      <c r="Z1067" s="129"/>
    </row>
    <row r="1068" ht="15.75" customHeight="1">
      <c r="A1068" s="129"/>
      <c r="B1068" s="129"/>
      <c r="C1068" s="129"/>
      <c r="D1068" s="129"/>
      <c r="E1068" s="129"/>
      <c r="F1068" s="129"/>
      <c r="G1068" s="129"/>
      <c r="H1068" s="129"/>
      <c r="I1068" s="129"/>
      <c r="J1068" s="129"/>
      <c r="K1068" s="129"/>
      <c r="L1068" s="129"/>
      <c r="M1068" s="129"/>
      <c r="N1068" s="129"/>
      <c r="O1068" s="129"/>
      <c r="P1068" s="129"/>
      <c r="Q1068" s="129"/>
      <c r="R1068" s="129"/>
      <c r="S1068" s="129"/>
      <c r="T1068" s="129"/>
      <c r="U1068" s="129"/>
      <c r="V1068" s="129"/>
      <c r="W1068" s="129"/>
      <c r="X1068" s="129"/>
      <c r="Y1068" s="129"/>
      <c r="Z1068" s="129"/>
    </row>
    <row r="1069" ht="15.75" customHeight="1">
      <c r="A1069" s="129"/>
      <c r="B1069" s="129"/>
      <c r="C1069" s="129"/>
      <c r="D1069" s="129"/>
      <c r="E1069" s="129"/>
      <c r="F1069" s="129"/>
      <c r="G1069" s="129"/>
      <c r="H1069" s="129"/>
      <c r="I1069" s="129"/>
      <c r="J1069" s="129"/>
      <c r="K1069" s="129"/>
      <c r="L1069" s="129"/>
      <c r="M1069" s="129"/>
      <c r="N1069" s="129"/>
      <c r="O1069" s="129"/>
      <c r="P1069" s="129"/>
      <c r="Q1069" s="129"/>
      <c r="R1069" s="129"/>
      <c r="S1069" s="129"/>
      <c r="T1069" s="129"/>
      <c r="U1069" s="129"/>
      <c r="V1069" s="129"/>
      <c r="W1069" s="129"/>
      <c r="X1069" s="129"/>
      <c r="Y1069" s="129"/>
      <c r="Z1069" s="129"/>
    </row>
    <row r="1070" ht="15.75" customHeight="1">
      <c r="A1070" s="129"/>
      <c r="B1070" s="129"/>
      <c r="C1070" s="129"/>
      <c r="D1070" s="129"/>
      <c r="E1070" s="129"/>
      <c r="F1070" s="129"/>
      <c r="G1070" s="129"/>
      <c r="H1070" s="129"/>
      <c r="I1070" s="129"/>
      <c r="J1070" s="129"/>
      <c r="K1070" s="129"/>
      <c r="L1070" s="129"/>
      <c r="M1070" s="129"/>
      <c r="N1070" s="129"/>
      <c r="O1070" s="129"/>
      <c r="P1070" s="129"/>
      <c r="Q1070" s="129"/>
      <c r="R1070" s="129"/>
      <c r="S1070" s="129"/>
      <c r="T1070" s="129"/>
      <c r="U1070" s="129"/>
      <c r="V1070" s="129"/>
      <c r="W1070" s="129"/>
      <c r="X1070" s="129"/>
      <c r="Y1070" s="129"/>
      <c r="Z1070" s="129"/>
    </row>
    <row r="1071" ht="15.75" customHeight="1">
      <c r="A1071" s="129"/>
      <c r="B1071" s="129"/>
      <c r="C1071" s="129"/>
      <c r="D1071" s="129"/>
      <c r="E1071" s="129"/>
      <c r="F1071" s="129"/>
      <c r="G1071" s="129"/>
      <c r="H1071" s="129"/>
      <c r="I1071" s="129"/>
      <c r="J1071" s="129"/>
      <c r="K1071" s="129"/>
      <c r="L1071" s="129"/>
      <c r="M1071" s="129"/>
      <c r="N1071" s="129"/>
      <c r="O1071" s="129"/>
      <c r="P1071" s="129"/>
      <c r="Q1071" s="129"/>
      <c r="R1071" s="129"/>
      <c r="S1071" s="129"/>
      <c r="T1071" s="129"/>
      <c r="U1071" s="129"/>
      <c r="V1071" s="129"/>
      <c r="W1071" s="129"/>
      <c r="X1071" s="129"/>
      <c r="Y1071" s="129"/>
      <c r="Z1071" s="129"/>
    </row>
    <row r="1072" ht="15.75" customHeight="1">
      <c r="A1072" s="129"/>
      <c r="B1072" s="129"/>
      <c r="C1072" s="129"/>
      <c r="D1072" s="129"/>
      <c r="E1072" s="129"/>
      <c r="F1072" s="129"/>
      <c r="G1072" s="129"/>
      <c r="H1072" s="129"/>
      <c r="I1072" s="129"/>
      <c r="J1072" s="129"/>
      <c r="K1072" s="129"/>
      <c r="L1072" s="129"/>
      <c r="M1072" s="129"/>
      <c r="N1072" s="129"/>
      <c r="O1072" s="129"/>
      <c r="P1072" s="129"/>
      <c r="Q1072" s="129"/>
      <c r="R1072" s="129"/>
      <c r="S1072" s="129"/>
      <c r="T1072" s="129"/>
      <c r="U1072" s="129"/>
      <c r="V1072" s="129"/>
      <c r="W1072" s="129"/>
      <c r="X1072" s="129"/>
      <c r="Y1072" s="129"/>
      <c r="Z1072" s="129"/>
    </row>
    <row r="1073" ht="15.75" customHeight="1">
      <c r="A1073" s="129"/>
      <c r="B1073" s="129"/>
      <c r="C1073" s="129"/>
      <c r="D1073" s="129"/>
      <c r="E1073" s="129"/>
      <c r="F1073" s="129"/>
      <c r="G1073" s="129"/>
      <c r="H1073" s="129"/>
      <c r="I1073" s="129"/>
      <c r="J1073" s="129"/>
      <c r="K1073" s="129"/>
      <c r="L1073" s="129"/>
      <c r="M1073" s="129"/>
      <c r="N1073" s="129"/>
      <c r="O1073" s="129"/>
      <c r="P1073" s="129"/>
      <c r="Q1073" s="129"/>
      <c r="R1073" s="129"/>
      <c r="S1073" s="129"/>
      <c r="T1073" s="129"/>
      <c r="U1073" s="129"/>
      <c r="V1073" s="129"/>
      <c r="W1073" s="129"/>
      <c r="X1073" s="129"/>
      <c r="Y1073" s="129"/>
      <c r="Z1073" s="129"/>
    </row>
    <row r="1074" ht="15.75" customHeight="1">
      <c r="A1074" s="129"/>
      <c r="B1074" s="129"/>
      <c r="C1074" s="129"/>
      <c r="D1074" s="129"/>
      <c r="E1074" s="129"/>
      <c r="F1074" s="129"/>
      <c r="G1074" s="129"/>
      <c r="H1074" s="129"/>
      <c r="I1074" s="129"/>
      <c r="J1074" s="129"/>
      <c r="K1074" s="129"/>
      <c r="L1074" s="129"/>
      <c r="M1074" s="129"/>
      <c r="N1074" s="129"/>
      <c r="O1074" s="129"/>
      <c r="P1074" s="129"/>
      <c r="Q1074" s="129"/>
      <c r="R1074" s="129"/>
      <c r="S1074" s="129"/>
      <c r="T1074" s="129"/>
      <c r="U1074" s="129"/>
      <c r="V1074" s="129"/>
      <c r="W1074" s="129"/>
      <c r="X1074" s="129"/>
      <c r="Y1074" s="129"/>
      <c r="Z1074" s="129"/>
    </row>
    <row r="1075" ht="15.75" customHeight="1">
      <c r="A1075" s="129"/>
      <c r="B1075" s="129"/>
      <c r="C1075" s="129"/>
      <c r="D1075" s="129"/>
      <c r="E1075" s="129"/>
      <c r="F1075" s="129"/>
      <c r="G1075" s="129"/>
      <c r="H1075" s="129"/>
      <c r="I1075" s="129"/>
      <c r="J1075" s="129"/>
      <c r="K1075" s="129"/>
      <c r="L1075" s="129"/>
      <c r="M1075" s="129"/>
      <c r="N1075" s="129"/>
      <c r="O1075" s="129"/>
      <c r="P1075" s="129"/>
      <c r="Q1075" s="129"/>
      <c r="R1075" s="129"/>
      <c r="S1075" s="129"/>
      <c r="T1075" s="129"/>
      <c r="U1075" s="129"/>
      <c r="V1075" s="129"/>
      <c r="W1075" s="129"/>
      <c r="X1075" s="129"/>
      <c r="Y1075" s="129"/>
      <c r="Z1075" s="129"/>
    </row>
    <row r="1076" ht="15.75" customHeight="1">
      <c r="A1076" s="129"/>
      <c r="B1076" s="129"/>
      <c r="C1076" s="129"/>
      <c r="D1076" s="129"/>
      <c r="E1076" s="129"/>
      <c r="F1076" s="129"/>
      <c r="G1076" s="129"/>
      <c r="H1076" s="129"/>
      <c r="I1076" s="129"/>
      <c r="J1076" s="129"/>
      <c r="K1076" s="129"/>
      <c r="L1076" s="129"/>
      <c r="M1076" s="129"/>
      <c r="N1076" s="129"/>
      <c r="O1076" s="129"/>
      <c r="P1076" s="129"/>
      <c r="Q1076" s="129"/>
      <c r="R1076" s="129"/>
      <c r="S1076" s="129"/>
      <c r="T1076" s="129"/>
      <c r="U1076" s="129"/>
      <c r="V1076" s="129"/>
      <c r="W1076" s="129"/>
      <c r="X1076" s="129"/>
      <c r="Y1076" s="129"/>
      <c r="Z1076" s="129"/>
    </row>
    <row r="1077" ht="15.75" customHeight="1">
      <c r="A1077" s="129"/>
      <c r="B1077" s="129"/>
      <c r="C1077" s="129"/>
      <c r="D1077" s="129"/>
      <c r="E1077" s="129"/>
      <c r="F1077" s="129"/>
      <c r="G1077" s="129"/>
      <c r="H1077" s="129"/>
      <c r="I1077" s="129"/>
      <c r="J1077" s="129"/>
      <c r="K1077" s="129"/>
      <c r="L1077" s="129"/>
      <c r="M1077" s="129"/>
      <c r="N1077" s="129"/>
      <c r="O1077" s="129"/>
      <c r="P1077" s="129"/>
      <c r="Q1077" s="129"/>
      <c r="R1077" s="129"/>
      <c r="S1077" s="129"/>
      <c r="T1077" s="129"/>
      <c r="U1077" s="129"/>
      <c r="V1077" s="129"/>
      <c r="W1077" s="129"/>
      <c r="X1077" s="129"/>
      <c r="Y1077" s="129"/>
      <c r="Z1077" s="129"/>
    </row>
    <row r="1078" ht="15.75" customHeight="1">
      <c r="A1078" s="129"/>
      <c r="B1078" s="129"/>
      <c r="C1078" s="129"/>
      <c r="D1078" s="129"/>
      <c r="E1078" s="129"/>
      <c r="F1078" s="129"/>
      <c r="G1078" s="129"/>
      <c r="H1078" s="129"/>
      <c r="I1078" s="129"/>
      <c r="J1078" s="129"/>
      <c r="K1078" s="129"/>
      <c r="L1078" s="129"/>
      <c r="M1078" s="129"/>
      <c r="N1078" s="129"/>
      <c r="O1078" s="129"/>
      <c r="P1078" s="129"/>
      <c r="Q1078" s="129"/>
      <c r="R1078" s="129"/>
      <c r="S1078" s="129"/>
      <c r="T1078" s="129"/>
      <c r="U1078" s="129"/>
      <c r="V1078" s="129"/>
      <c r="W1078" s="129"/>
      <c r="X1078" s="129"/>
      <c r="Y1078" s="129"/>
      <c r="Z1078" s="129"/>
    </row>
    <row r="1079" ht="15.75" customHeight="1">
      <c r="A1079" s="129"/>
      <c r="B1079" s="129"/>
      <c r="C1079" s="129"/>
      <c r="D1079" s="129"/>
      <c r="E1079" s="129"/>
      <c r="F1079" s="129"/>
      <c r="G1079" s="129"/>
      <c r="H1079" s="129"/>
      <c r="I1079" s="129"/>
      <c r="J1079" s="129"/>
      <c r="K1079" s="129"/>
      <c r="L1079" s="129"/>
      <c r="M1079" s="129"/>
      <c r="N1079" s="129"/>
      <c r="O1079" s="129"/>
      <c r="P1079" s="129"/>
      <c r="Q1079" s="129"/>
      <c r="R1079" s="129"/>
      <c r="S1079" s="129"/>
      <c r="T1079" s="129"/>
      <c r="U1079" s="129"/>
      <c r="V1079" s="129"/>
      <c r="W1079" s="129"/>
      <c r="X1079" s="129"/>
      <c r="Y1079" s="129"/>
      <c r="Z1079" s="129"/>
    </row>
    <row r="1080" ht="15.75" customHeight="1">
      <c r="A1080" s="129"/>
      <c r="B1080" s="129"/>
      <c r="C1080" s="129"/>
      <c r="D1080" s="129"/>
      <c r="E1080" s="129"/>
      <c r="F1080" s="129"/>
      <c r="G1080" s="129"/>
      <c r="H1080" s="129"/>
      <c r="I1080" s="129"/>
      <c r="J1080" s="129"/>
      <c r="K1080" s="129"/>
      <c r="L1080" s="129"/>
      <c r="M1080" s="129"/>
      <c r="N1080" s="129"/>
      <c r="O1080" s="129"/>
      <c r="P1080" s="129"/>
      <c r="Q1080" s="129"/>
      <c r="R1080" s="129"/>
      <c r="S1080" s="129"/>
      <c r="T1080" s="129"/>
      <c r="U1080" s="129"/>
      <c r="V1080" s="129"/>
      <c r="W1080" s="129"/>
      <c r="X1080" s="129"/>
      <c r="Y1080" s="129"/>
      <c r="Z1080" s="129"/>
    </row>
    <row r="1081" ht="15.75" customHeight="1">
      <c r="A1081" s="129"/>
      <c r="B1081" s="129"/>
      <c r="C1081" s="129"/>
      <c r="D1081" s="129"/>
      <c r="E1081" s="129"/>
      <c r="F1081" s="129"/>
      <c r="G1081" s="129"/>
      <c r="H1081" s="129"/>
      <c r="I1081" s="129"/>
      <c r="J1081" s="129"/>
      <c r="K1081" s="129"/>
      <c r="L1081" s="129"/>
      <c r="M1081" s="129"/>
      <c r="N1081" s="129"/>
      <c r="O1081" s="129"/>
      <c r="P1081" s="129"/>
      <c r="Q1081" s="129"/>
      <c r="R1081" s="129"/>
      <c r="S1081" s="129"/>
      <c r="T1081" s="129"/>
      <c r="U1081" s="129"/>
      <c r="V1081" s="129"/>
      <c r="W1081" s="129"/>
      <c r="X1081" s="129"/>
      <c r="Y1081" s="129"/>
      <c r="Z1081" s="129"/>
    </row>
    <row r="1082" ht="15.75" customHeight="1">
      <c r="A1082" s="129"/>
      <c r="B1082" s="129"/>
      <c r="C1082" s="129"/>
      <c r="D1082" s="129"/>
      <c r="E1082" s="129"/>
      <c r="F1082" s="129"/>
      <c r="G1082" s="129"/>
      <c r="H1082" s="129"/>
      <c r="I1082" s="129"/>
      <c r="J1082" s="129"/>
      <c r="K1082" s="129"/>
      <c r="L1082" s="129"/>
      <c r="M1082" s="129"/>
      <c r="N1082" s="129"/>
      <c r="O1082" s="129"/>
      <c r="P1082" s="129"/>
      <c r="Q1082" s="129"/>
      <c r="R1082" s="129"/>
      <c r="S1082" s="129"/>
      <c r="T1082" s="129"/>
      <c r="U1082" s="129"/>
      <c r="V1082" s="129"/>
      <c r="W1082" s="129"/>
      <c r="X1082" s="129"/>
      <c r="Y1082" s="129"/>
      <c r="Z1082" s="129"/>
    </row>
    <row r="1083" ht="15.75" customHeight="1">
      <c r="A1083" s="129"/>
      <c r="B1083" s="129"/>
      <c r="C1083" s="129"/>
      <c r="D1083" s="129"/>
      <c r="E1083" s="129"/>
      <c r="F1083" s="129"/>
      <c r="G1083" s="129"/>
      <c r="H1083" s="129"/>
      <c r="I1083" s="129"/>
      <c r="J1083" s="129"/>
      <c r="K1083" s="129"/>
      <c r="L1083" s="129"/>
      <c r="M1083" s="129"/>
      <c r="N1083" s="129"/>
      <c r="O1083" s="129"/>
      <c r="P1083" s="129"/>
      <c r="Q1083" s="129"/>
      <c r="R1083" s="129"/>
      <c r="S1083" s="129"/>
      <c r="T1083" s="129"/>
      <c r="U1083" s="129"/>
      <c r="V1083" s="129"/>
      <c r="W1083" s="129"/>
      <c r="X1083" s="129"/>
      <c r="Y1083" s="129"/>
      <c r="Z1083" s="129"/>
    </row>
    <row r="1084" ht="15.75" customHeight="1">
      <c r="A1084" s="129"/>
      <c r="B1084" s="129"/>
      <c r="C1084" s="129"/>
      <c r="D1084" s="129"/>
      <c r="E1084" s="129"/>
      <c r="F1084" s="129"/>
      <c r="G1084" s="129"/>
      <c r="H1084" s="129"/>
      <c r="I1084" s="129"/>
      <c r="J1084" s="129"/>
      <c r="K1084" s="129"/>
      <c r="L1084" s="129"/>
      <c r="M1084" s="129"/>
      <c r="N1084" s="129"/>
      <c r="O1084" s="129"/>
      <c r="P1084" s="129"/>
      <c r="Q1084" s="129"/>
      <c r="R1084" s="129"/>
      <c r="S1084" s="129"/>
      <c r="T1084" s="129"/>
      <c r="U1084" s="129"/>
      <c r="V1084" s="129"/>
      <c r="W1084" s="129"/>
      <c r="X1084" s="129"/>
      <c r="Y1084" s="129"/>
      <c r="Z1084" s="129"/>
    </row>
    <row r="1085" ht="15.75" customHeight="1">
      <c r="A1085" s="129"/>
      <c r="B1085" s="129"/>
      <c r="C1085" s="129"/>
      <c r="D1085" s="129"/>
      <c r="E1085" s="129"/>
      <c r="F1085" s="129"/>
      <c r="G1085" s="129"/>
      <c r="H1085" s="129"/>
      <c r="I1085" s="129"/>
      <c r="J1085" s="129"/>
      <c r="K1085" s="129"/>
      <c r="L1085" s="129"/>
      <c r="M1085" s="129"/>
      <c r="N1085" s="129"/>
      <c r="O1085" s="129"/>
      <c r="P1085" s="129"/>
      <c r="Q1085" s="129"/>
      <c r="R1085" s="129"/>
      <c r="S1085" s="129"/>
      <c r="T1085" s="129"/>
      <c r="U1085" s="129"/>
      <c r="V1085" s="129"/>
      <c r="W1085" s="129"/>
      <c r="X1085" s="129"/>
      <c r="Y1085" s="129"/>
      <c r="Z1085" s="129"/>
    </row>
    <row r="1086" ht="15.75" customHeight="1">
      <c r="A1086" s="129"/>
      <c r="B1086" s="129"/>
      <c r="C1086" s="129"/>
      <c r="D1086" s="129"/>
      <c r="E1086" s="129"/>
      <c r="F1086" s="129"/>
      <c r="G1086" s="129"/>
      <c r="H1086" s="129"/>
      <c r="I1086" s="129"/>
      <c r="J1086" s="129"/>
      <c r="K1086" s="129"/>
      <c r="L1086" s="129"/>
      <c r="M1086" s="129"/>
      <c r="N1086" s="129"/>
      <c r="O1086" s="129"/>
      <c r="P1086" s="129"/>
      <c r="Q1086" s="129"/>
      <c r="R1086" s="129"/>
      <c r="S1086" s="129"/>
      <c r="T1086" s="129"/>
      <c r="U1086" s="129"/>
      <c r="V1086" s="129"/>
      <c r="W1086" s="129"/>
      <c r="X1086" s="129"/>
      <c r="Y1086" s="129"/>
      <c r="Z1086" s="129"/>
    </row>
    <row r="1087" ht="15.75" customHeight="1">
      <c r="A1087" s="129"/>
      <c r="B1087" s="129"/>
      <c r="C1087" s="129"/>
      <c r="D1087" s="129"/>
      <c r="E1087" s="129"/>
      <c r="F1087" s="129"/>
      <c r="G1087" s="129"/>
      <c r="H1087" s="129"/>
      <c r="I1087" s="129"/>
      <c r="J1087" s="129"/>
      <c r="K1087" s="129"/>
      <c r="L1087" s="129"/>
      <c r="M1087" s="129"/>
      <c r="N1087" s="129"/>
      <c r="O1087" s="129"/>
      <c r="P1087" s="129"/>
      <c r="Q1087" s="129"/>
      <c r="R1087" s="129"/>
      <c r="S1087" s="129"/>
      <c r="T1087" s="129"/>
      <c r="U1087" s="129"/>
      <c r="V1087" s="129"/>
      <c r="W1087" s="129"/>
      <c r="X1087" s="129"/>
      <c r="Y1087" s="129"/>
      <c r="Z1087" s="129"/>
    </row>
    <row r="1088" ht="15.75" customHeight="1">
      <c r="A1088" s="129"/>
      <c r="B1088" s="129"/>
      <c r="C1088" s="129"/>
      <c r="D1088" s="129"/>
      <c r="E1088" s="129"/>
      <c r="F1088" s="129"/>
      <c r="G1088" s="129"/>
      <c r="H1088" s="129"/>
      <c r="I1088" s="129"/>
      <c r="J1088" s="129"/>
      <c r="K1088" s="129"/>
      <c r="L1088" s="129"/>
      <c r="M1088" s="129"/>
      <c r="N1088" s="129"/>
      <c r="O1088" s="129"/>
      <c r="P1088" s="129"/>
      <c r="Q1088" s="129"/>
      <c r="R1088" s="129"/>
      <c r="S1088" s="129"/>
      <c r="T1088" s="129"/>
      <c r="U1088" s="129"/>
      <c r="V1088" s="129"/>
      <c r="W1088" s="129"/>
      <c r="X1088" s="129"/>
      <c r="Y1088" s="129"/>
      <c r="Z1088" s="129"/>
    </row>
    <row r="1089" ht="15.75" customHeight="1">
      <c r="A1089" s="129"/>
      <c r="B1089" s="129"/>
      <c r="C1089" s="129"/>
      <c r="D1089" s="129"/>
      <c r="E1089" s="129"/>
      <c r="F1089" s="129"/>
      <c r="G1089" s="129"/>
      <c r="H1089" s="129"/>
      <c r="I1089" s="129"/>
      <c r="J1089" s="129"/>
      <c r="K1089" s="129"/>
      <c r="L1089" s="129"/>
      <c r="M1089" s="129"/>
      <c r="N1089" s="129"/>
      <c r="O1089" s="129"/>
      <c r="P1089" s="129"/>
      <c r="Q1089" s="129"/>
      <c r="R1089" s="129"/>
      <c r="S1089" s="129"/>
      <c r="T1089" s="129"/>
      <c r="U1089" s="129"/>
      <c r="V1089" s="129"/>
      <c r="W1089" s="129"/>
      <c r="X1089" s="129"/>
      <c r="Y1089" s="129"/>
      <c r="Z1089" s="129"/>
    </row>
    <row r="1090" ht="15.75" customHeight="1">
      <c r="A1090" s="129"/>
      <c r="B1090" s="129"/>
      <c r="C1090" s="129"/>
      <c r="D1090" s="129"/>
      <c r="E1090" s="129"/>
      <c r="F1090" s="129"/>
      <c r="G1090" s="129"/>
      <c r="H1090" s="129"/>
      <c r="I1090" s="129"/>
      <c r="J1090" s="129"/>
      <c r="K1090" s="129"/>
      <c r="L1090" s="129"/>
      <c r="M1090" s="129"/>
      <c r="N1090" s="129"/>
      <c r="O1090" s="129"/>
      <c r="P1090" s="129"/>
      <c r="Q1090" s="129"/>
      <c r="R1090" s="129"/>
      <c r="S1090" s="129"/>
      <c r="T1090" s="129"/>
      <c r="U1090" s="129"/>
      <c r="V1090" s="129"/>
      <c r="W1090" s="129"/>
      <c r="X1090" s="129"/>
      <c r="Y1090" s="129"/>
      <c r="Z1090" s="129"/>
    </row>
    <row r="1091" ht="15.75" customHeight="1">
      <c r="A1091" s="129"/>
      <c r="B1091" s="129"/>
      <c r="C1091" s="129"/>
      <c r="D1091" s="129"/>
      <c r="E1091" s="129"/>
      <c r="F1091" s="129"/>
      <c r="G1091" s="129"/>
      <c r="H1091" s="129"/>
      <c r="I1091" s="129"/>
      <c r="J1091" s="129"/>
      <c r="K1091" s="129"/>
      <c r="L1091" s="129"/>
      <c r="M1091" s="129"/>
      <c r="N1091" s="129"/>
      <c r="O1091" s="129"/>
      <c r="P1091" s="129"/>
      <c r="Q1091" s="129"/>
      <c r="R1091" s="129"/>
      <c r="S1091" s="129"/>
      <c r="T1091" s="129"/>
      <c r="U1091" s="129"/>
      <c r="V1091" s="129"/>
      <c r="W1091" s="129"/>
      <c r="X1091" s="129"/>
      <c r="Y1091" s="129"/>
      <c r="Z1091" s="129"/>
    </row>
    <row r="1092" ht="15.75" customHeight="1">
      <c r="A1092" s="129"/>
      <c r="B1092" s="129"/>
      <c r="C1092" s="129"/>
      <c r="D1092" s="129"/>
      <c r="E1092" s="129"/>
      <c r="F1092" s="129"/>
      <c r="G1092" s="129"/>
      <c r="H1092" s="129"/>
      <c r="I1092" s="129"/>
      <c r="J1092" s="129"/>
      <c r="K1092" s="129"/>
      <c r="L1092" s="129"/>
      <c r="M1092" s="129"/>
      <c r="N1092" s="129"/>
      <c r="O1092" s="129"/>
      <c r="P1092" s="129"/>
      <c r="Q1092" s="129"/>
      <c r="R1092" s="129"/>
      <c r="S1092" s="129"/>
      <c r="T1092" s="129"/>
      <c r="U1092" s="129"/>
      <c r="V1092" s="129"/>
      <c r="W1092" s="129"/>
      <c r="X1092" s="129"/>
      <c r="Y1092" s="129"/>
      <c r="Z1092" s="129"/>
    </row>
    <row r="1093" ht="15.75" customHeight="1">
      <c r="A1093" s="129"/>
      <c r="B1093" s="129"/>
      <c r="C1093" s="129"/>
      <c r="D1093" s="129"/>
      <c r="E1093" s="129"/>
      <c r="F1093" s="129"/>
      <c r="G1093" s="129"/>
      <c r="H1093" s="129"/>
      <c r="I1093" s="129"/>
      <c r="J1093" s="129"/>
      <c r="K1093" s="129"/>
      <c r="L1093" s="129"/>
      <c r="M1093" s="129"/>
      <c r="N1093" s="129"/>
      <c r="O1093" s="129"/>
      <c r="P1093" s="129"/>
      <c r="Q1093" s="129"/>
      <c r="R1093" s="129"/>
      <c r="S1093" s="129"/>
      <c r="T1093" s="129"/>
      <c r="U1093" s="129"/>
      <c r="V1093" s="129"/>
      <c r="W1093" s="129"/>
      <c r="X1093" s="129"/>
      <c r="Y1093" s="129"/>
      <c r="Z1093" s="129"/>
    </row>
    <row r="1094" ht="15.75" customHeight="1">
      <c r="A1094" s="129"/>
      <c r="B1094" s="129"/>
      <c r="C1094" s="129"/>
      <c r="D1094" s="129"/>
      <c r="E1094" s="129"/>
      <c r="F1094" s="129"/>
      <c r="G1094" s="129"/>
      <c r="H1094" s="129"/>
      <c r="I1094" s="129"/>
      <c r="J1094" s="129"/>
      <c r="K1094" s="129"/>
      <c r="L1094" s="129"/>
      <c r="M1094" s="129"/>
      <c r="N1094" s="129"/>
      <c r="O1094" s="129"/>
      <c r="P1094" s="129"/>
      <c r="Q1094" s="129"/>
      <c r="R1094" s="129"/>
      <c r="S1094" s="129"/>
      <c r="T1094" s="129"/>
      <c r="U1094" s="129"/>
      <c r="V1094" s="129"/>
      <c r="W1094" s="129"/>
      <c r="X1094" s="129"/>
      <c r="Y1094" s="129"/>
      <c r="Z1094" s="129"/>
    </row>
    <row r="1095" ht="15.75" customHeight="1">
      <c r="A1095" s="129"/>
      <c r="B1095" s="129"/>
      <c r="C1095" s="129"/>
      <c r="D1095" s="129"/>
      <c r="E1095" s="129"/>
      <c r="F1095" s="129"/>
      <c r="G1095" s="129"/>
      <c r="H1095" s="129"/>
      <c r="I1095" s="129"/>
      <c r="J1095" s="129"/>
      <c r="K1095" s="129"/>
      <c r="L1095" s="129"/>
      <c r="M1095" s="129"/>
      <c r="N1095" s="129"/>
      <c r="O1095" s="129"/>
      <c r="P1095" s="129"/>
      <c r="Q1095" s="129"/>
      <c r="R1095" s="129"/>
      <c r="S1095" s="129"/>
      <c r="T1095" s="129"/>
      <c r="U1095" s="129"/>
      <c r="V1095" s="129"/>
      <c r="W1095" s="129"/>
      <c r="X1095" s="129"/>
      <c r="Y1095" s="129"/>
      <c r="Z1095" s="129"/>
    </row>
    <row r="1096" ht="15.75" customHeight="1">
      <c r="A1096" s="129"/>
      <c r="B1096" s="129"/>
      <c r="C1096" s="129"/>
      <c r="D1096" s="129"/>
      <c r="E1096" s="129"/>
      <c r="F1096" s="129"/>
      <c r="G1096" s="129"/>
      <c r="H1096" s="129"/>
      <c r="I1096" s="129"/>
      <c r="J1096" s="129"/>
      <c r="K1096" s="129"/>
      <c r="L1096" s="129"/>
      <c r="M1096" s="129"/>
      <c r="N1096" s="129"/>
      <c r="O1096" s="129"/>
      <c r="P1096" s="129"/>
      <c r="Q1096" s="129"/>
      <c r="R1096" s="129"/>
      <c r="S1096" s="129"/>
      <c r="T1096" s="129"/>
      <c r="U1096" s="129"/>
      <c r="V1096" s="129"/>
      <c r="W1096" s="129"/>
      <c r="X1096" s="129"/>
      <c r="Y1096" s="129"/>
      <c r="Z1096" s="129"/>
    </row>
    <row r="1097" ht="15.75" customHeight="1">
      <c r="A1097" s="129"/>
      <c r="B1097" s="129"/>
      <c r="C1097" s="129"/>
      <c r="D1097" s="129"/>
      <c r="E1097" s="129"/>
      <c r="F1097" s="129"/>
      <c r="G1097" s="129"/>
      <c r="H1097" s="129"/>
      <c r="I1097" s="129"/>
      <c r="J1097" s="129"/>
      <c r="K1097" s="129"/>
      <c r="L1097" s="129"/>
      <c r="M1097" s="129"/>
      <c r="N1097" s="129"/>
      <c r="O1097" s="129"/>
      <c r="P1097" s="129"/>
      <c r="Q1097" s="129"/>
      <c r="R1097" s="129"/>
      <c r="S1097" s="129"/>
      <c r="T1097" s="129"/>
      <c r="U1097" s="129"/>
      <c r="V1097" s="129"/>
      <c r="W1097" s="129"/>
      <c r="X1097" s="129"/>
      <c r="Y1097" s="129"/>
      <c r="Z1097" s="129"/>
    </row>
    <row r="1098" ht="15.75" customHeight="1">
      <c r="A1098" s="129"/>
      <c r="B1098" s="129"/>
      <c r="C1098" s="129"/>
      <c r="D1098" s="129"/>
      <c r="E1098" s="129"/>
      <c r="F1098" s="129"/>
      <c r="G1098" s="129"/>
      <c r="H1098" s="129"/>
      <c r="I1098" s="129"/>
      <c r="J1098" s="129"/>
      <c r="K1098" s="129"/>
      <c r="L1098" s="129"/>
      <c r="M1098" s="129"/>
      <c r="N1098" s="129"/>
      <c r="O1098" s="129"/>
      <c r="P1098" s="129"/>
      <c r="Q1098" s="129"/>
      <c r="R1098" s="129"/>
      <c r="S1098" s="129"/>
      <c r="T1098" s="129"/>
      <c r="U1098" s="129"/>
      <c r="V1098" s="129"/>
      <c r="W1098" s="129"/>
      <c r="X1098" s="129"/>
      <c r="Y1098" s="129"/>
      <c r="Z1098" s="129"/>
    </row>
    <row r="1099" ht="15.75" customHeight="1">
      <c r="A1099" s="129"/>
      <c r="B1099" s="129"/>
      <c r="C1099" s="129"/>
      <c r="D1099" s="129"/>
      <c r="E1099" s="129"/>
      <c r="F1099" s="129"/>
      <c r="G1099" s="129"/>
      <c r="H1099" s="129"/>
      <c r="I1099" s="129"/>
      <c r="J1099" s="129"/>
      <c r="K1099" s="129"/>
      <c r="L1099" s="129"/>
      <c r="M1099" s="129"/>
      <c r="N1099" s="129"/>
      <c r="O1099" s="129"/>
      <c r="P1099" s="129"/>
      <c r="Q1099" s="129"/>
      <c r="R1099" s="129"/>
      <c r="S1099" s="129"/>
      <c r="T1099" s="129"/>
      <c r="U1099" s="129"/>
      <c r="V1099" s="129"/>
      <c r="W1099" s="129"/>
      <c r="X1099" s="129"/>
      <c r="Y1099" s="129"/>
      <c r="Z1099" s="129"/>
    </row>
    <row r="1100" ht="15.75" customHeight="1">
      <c r="A1100" s="129"/>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row>
    <row r="1101" ht="15.75" customHeight="1">
      <c r="A1101" s="129"/>
      <c r="B1101" s="129"/>
      <c r="C1101" s="129"/>
      <c r="D1101" s="129"/>
      <c r="E1101" s="129"/>
      <c r="F1101" s="129"/>
      <c r="G1101" s="129"/>
      <c r="H1101" s="129"/>
      <c r="I1101" s="129"/>
      <c r="J1101" s="129"/>
      <c r="K1101" s="129"/>
      <c r="L1101" s="129"/>
      <c r="M1101" s="129"/>
      <c r="N1101" s="129"/>
      <c r="O1101" s="129"/>
      <c r="P1101" s="129"/>
      <c r="Q1101" s="129"/>
      <c r="R1101" s="129"/>
      <c r="S1101" s="129"/>
      <c r="T1101" s="129"/>
      <c r="U1101" s="129"/>
      <c r="V1101" s="129"/>
      <c r="W1101" s="129"/>
      <c r="X1101" s="129"/>
      <c r="Y1101" s="129"/>
      <c r="Z1101" s="129"/>
    </row>
    <row r="1102" ht="15.75" customHeight="1">
      <c r="A1102" s="129"/>
      <c r="B1102" s="129"/>
      <c r="C1102" s="129"/>
      <c r="D1102" s="129"/>
      <c r="E1102" s="129"/>
      <c r="F1102" s="129"/>
      <c r="G1102" s="129"/>
      <c r="H1102" s="129"/>
      <c r="I1102" s="129"/>
      <c r="J1102" s="129"/>
      <c r="K1102" s="129"/>
      <c r="L1102" s="129"/>
      <c r="M1102" s="129"/>
      <c r="N1102" s="129"/>
      <c r="O1102" s="129"/>
      <c r="P1102" s="129"/>
      <c r="Q1102" s="129"/>
      <c r="R1102" s="129"/>
      <c r="S1102" s="129"/>
      <c r="T1102" s="129"/>
      <c r="U1102" s="129"/>
      <c r="V1102" s="129"/>
      <c r="W1102" s="129"/>
      <c r="X1102" s="129"/>
      <c r="Y1102" s="129"/>
      <c r="Z1102" s="129"/>
    </row>
    <row r="1103" ht="15.75" customHeight="1">
      <c r="A1103" s="129"/>
      <c r="B1103" s="129"/>
      <c r="C1103" s="129"/>
      <c r="D1103" s="129"/>
      <c r="E1103" s="129"/>
      <c r="F1103" s="129"/>
      <c r="G1103" s="129"/>
      <c r="H1103" s="129"/>
      <c r="I1103" s="129"/>
      <c r="J1103" s="129"/>
      <c r="K1103" s="129"/>
      <c r="L1103" s="129"/>
      <c r="M1103" s="129"/>
      <c r="N1103" s="129"/>
      <c r="O1103" s="129"/>
      <c r="P1103" s="129"/>
      <c r="Q1103" s="129"/>
      <c r="R1103" s="129"/>
      <c r="S1103" s="129"/>
      <c r="T1103" s="129"/>
      <c r="U1103" s="129"/>
      <c r="V1103" s="129"/>
      <c r="W1103" s="129"/>
      <c r="X1103" s="129"/>
      <c r="Y1103" s="129"/>
      <c r="Z1103" s="129"/>
    </row>
    <row r="1104" ht="15.75" customHeight="1">
      <c r="A1104" s="129" t="s">
        <v>3526</v>
      </c>
      <c r="B1104" s="129"/>
      <c r="C1104" s="129"/>
      <c r="D1104" s="129"/>
      <c r="E1104" s="129"/>
      <c r="F1104" s="218" t="s">
        <v>3527</v>
      </c>
      <c r="G1104" s="129"/>
      <c r="H1104" s="129"/>
      <c r="I1104" s="129"/>
      <c r="J1104" s="129"/>
      <c r="K1104" s="129"/>
      <c r="L1104" s="129"/>
      <c r="M1104" s="129"/>
      <c r="N1104" s="129"/>
      <c r="O1104" s="129"/>
      <c r="P1104" s="129"/>
      <c r="Q1104" s="129"/>
      <c r="R1104" s="129"/>
      <c r="S1104" s="129"/>
      <c r="T1104" s="129"/>
      <c r="U1104" s="129"/>
      <c r="V1104" s="129"/>
      <c r="W1104" s="129"/>
      <c r="X1104" s="129"/>
      <c r="Y1104" s="129"/>
      <c r="Z1104" s="129"/>
    </row>
  </sheetData>
  <hyperlinks>
    <hyperlink r:id="rId1" ref="G18"/>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0"/>
  <cols>
    <col customWidth="1" min="1" max="2" width="34.63"/>
    <col customWidth="1" min="3" max="3" width="37.75"/>
    <col customWidth="1" min="4" max="5" width="17.38"/>
    <col customWidth="1" min="6" max="6" width="12.63"/>
    <col customWidth="1" min="8" max="8" width="15.0"/>
    <col customWidth="1" min="11" max="11" width="18.63"/>
    <col customWidth="1" min="13" max="13" width="28.13"/>
  </cols>
  <sheetData>
    <row r="1" ht="15.75" customHeight="1">
      <c r="A1" s="219" t="s">
        <v>0</v>
      </c>
      <c r="B1" s="219" t="s">
        <v>1</v>
      </c>
      <c r="C1" s="219" t="s">
        <v>2</v>
      </c>
      <c r="D1" s="220" t="s">
        <v>3</v>
      </c>
      <c r="E1" s="219" t="s">
        <v>4</v>
      </c>
      <c r="F1" s="219" t="s">
        <v>5</v>
      </c>
      <c r="G1" s="219" t="s">
        <v>6</v>
      </c>
      <c r="H1" s="46" t="s">
        <v>7</v>
      </c>
      <c r="I1" s="221" t="s">
        <v>8</v>
      </c>
      <c r="J1" s="146" t="s">
        <v>9</v>
      </c>
      <c r="K1" s="219" t="s">
        <v>10</v>
      </c>
      <c r="L1" s="219" t="s">
        <v>11</v>
      </c>
      <c r="M1" s="219" t="s">
        <v>12</v>
      </c>
      <c r="N1" s="222" t="s">
        <v>13</v>
      </c>
      <c r="O1" s="223"/>
      <c r="P1" s="223"/>
      <c r="Q1" s="223"/>
      <c r="R1" s="223"/>
      <c r="S1" s="223"/>
      <c r="T1" s="223"/>
      <c r="U1" s="223"/>
      <c r="V1" s="223"/>
      <c r="W1" s="223"/>
      <c r="X1" s="223"/>
      <c r="Y1" s="223"/>
      <c r="Z1" s="223"/>
      <c r="AA1" s="223"/>
      <c r="AB1" s="223"/>
      <c r="AC1" s="223"/>
    </row>
    <row r="2" ht="15.75" customHeight="1">
      <c r="A2" s="224" t="s">
        <v>3528</v>
      </c>
      <c r="B2" s="224" t="s">
        <v>164</v>
      </c>
      <c r="C2" s="224" t="s">
        <v>3529</v>
      </c>
      <c r="D2" s="225" t="s">
        <v>222</v>
      </c>
      <c r="E2" s="225" t="s">
        <v>223</v>
      </c>
      <c r="F2" s="226">
        <v>0.8125</v>
      </c>
      <c r="G2" s="226">
        <v>0.84375</v>
      </c>
      <c r="H2" s="225">
        <f t="shared" ref="H2:H165" si="1">IF(G2&lt;F2, (G2+1)-F2, G2-F2)*24</f>
        <v>0.75</v>
      </c>
      <c r="I2" s="227">
        <v>7.5</v>
      </c>
      <c r="J2" s="227">
        <f t="shared" ref="J2:J165" si="2">DIVIDE(I2,H2)/N2</f>
        <v>10</v>
      </c>
      <c r="K2" s="99" t="s">
        <v>3530</v>
      </c>
      <c r="L2" s="224">
        <v>23.0</v>
      </c>
      <c r="M2" s="224" t="s">
        <v>2420</v>
      </c>
      <c r="N2" s="128">
        <f>IFERROR(__xludf.DUMMYFUNCTION("IFERROR(VALUE(REGEXEXTRACT(M2, ""(\d+)\s+(sessions?|days?|weeks?|Weeks?|Sessions?|Days?)"")), 1)"),1.0)</f>
        <v>1</v>
      </c>
      <c r="O2" s="223"/>
      <c r="P2" s="223"/>
      <c r="Q2" s="223"/>
      <c r="R2" s="223"/>
      <c r="S2" s="223"/>
      <c r="T2" s="223"/>
      <c r="U2" s="223"/>
      <c r="V2" s="223"/>
      <c r="W2" s="223"/>
      <c r="X2" s="223"/>
      <c r="Y2" s="223"/>
      <c r="Z2" s="223"/>
      <c r="AA2" s="223"/>
      <c r="AB2" s="223"/>
      <c r="AC2" s="223"/>
    </row>
    <row r="3" ht="15.75" customHeight="1">
      <c r="A3" s="224" t="s">
        <v>3528</v>
      </c>
      <c r="B3" s="224" t="s">
        <v>164</v>
      </c>
      <c r="C3" s="50" t="s">
        <v>3332</v>
      </c>
      <c r="D3" s="51" t="s">
        <v>222</v>
      </c>
      <c r="E3" s="51" t="s">
        <v>223</v>
      </c>
      <c r="F3" s="228">
        <v>0.375</v>
      </c>
      <c r="G3" s="52">
        <v>0.40625</v>
      </c>
      <c r="H3" s="225">
        <f t="shared" si="1"/>
        <v>0.75</v>
      </c>
      <c r="I3" s="53">
        <v>7.5</v>
      </c>
      <c r="J3" s="227">
        <f t="shared" si="2"/>
        <v>10</v>
      </c>
      <c r="K3" s="99" t="s">
        <v>3531</v>
      </c>
      <c r="L3" s="50" t="s">
        <v>298</v>
      </c>
      <c r="M3" s="50" t="s">
        <v>2420</v>
      </c>
      <c r="N3" s="128">
        <f>IFERROR(__xludf.DUMMYFUNCTION("IFERROR(VALUE(REGEXEXTRACT(M3, ""(\d+)\s+(sessions?|days?|weeks?|Weeks?|Sessions?|Days?)"")), 1)"),1.0)</f>
        <v>1</v>
      </c>
      <c r="O3" s="223"/>
      <c r="P3" s="223"/>
      <c r="Q3" s="223"/>
      <c r="R3" s="223"/>
      <c r="S3" s="223"/>
      <c r="T3" s="223"/>
      <c r="U3" s="223"/>
      <c r="V3" s="223"/>
      <c r="W3" s="223"/>
      <c r="X3" s="223"/>
      <c r="Y3" s="223"/>
      <c r="Z3" s="223"/>
      <c r="AA3" s="223"/>
      <c r="AB3" s="223"/>
      <c r="AC3" s="223"/>
    </row>
    <row r="4" ht="15.75" customHeight="1">
      <c r="A4" s="224" t="s">
        <v>3528</v>
      </c>
      <c r="B4" s="224" t="s">
        <v>164</v>
      </c>
      <c r="C4" s="224" t="s">
        <v>3532</v>
      </c>
      <c r="D4" s="225" t="s">
        <v>222</v>
      </c>
      <c r="E4" s="225" t="s">
        <v>223</v>
      </c>
      <c r="F4" s="226">
        <v>0.34375</v>
      </c>
      <c r="G4" s="226">
        <v>0.375</v>
      </c>
      <c r="H4" s="225">
        <f t="shared" si="1"/>
        <v>0.75</v>
      </c>
      <c r="I4" s="227">
        <v>7.5</v>
      </c>
      <c r="J4" s="227">
        <f t="shared" si="2"/>
        <v>10</v>
      </c>
      <c r="K4" s="99" t="s">
        <v>3533</v>
      </c>
      <c r="L4" s="224">
        <v>5.0</v>
      </c>
      <c r="M4" s="50" t="s">
        <v>2420</v>
      </c>
      <c r="N4" s="128">
        <f>IFERROR(__xludf.DUMMYFUNCTION("IFERROR(VALUE(REGEXEXTRACT(M4, ""(\d+)\s+(sessions?|days?|weeks?|Weeks?|Sessions?|Days?)"")), 1)"),1.0)</f>
        <v>1</v>
      </c>
      <c r="O4" s="223"/>
      <c r="P4" s="223"/>
      <c r="Q4" s="223"/>
      <c r="R4" s="223"/>
      <c r="S4" s="223"/>
      <c r="T4" s="223"/>
      <c r="U4" s="223"/>
      <c r="V4" s="223"/>
      <c r="W4" s="223"/>
      <c r="X4" s="223"/>
      <c r="Y4" s="223"/>
      <c r="Z4" s="223"/>
      <c r="AA4" s="223"/>
      <c r="AB4" s="223"/>
      <c r="AC4" s="223"/>
    </row>
    <row r="5" ht="15.75" customHeight="1">
      <c r="A5" s="224" t="s">
        <v>3528</v>
      </c>
      <c r="B5" s="224" t="s">
        <v>164</v>
      </c>
      <c r="C5" s="224" t="s">
        <v>3534</v>
      </c>
      <c r="D5" s="225" t="s">
        <v>222</v>
      </c>
      <c r="E5" s="225" t="s">
        <v>223</v>
      </c>
      <c r="F5" s="226">
        <v>0.8541666666666666</v>
      </c>
      <c r="G5" s="226">
        <v>0.8854166666666666</v>
      </c>
      <c r="H5" s="225">
        <f t="shared" si="1"/>
        <v>0.75</v>
      </c>
      <c r="I5" s="227">
        <v>7.5</v>
      </c>
      <c r="J5" s="227">
        <f t="shared" si="2"/>
        <v>10</v>
      </c>
      <c r="K5" s="99" t="s">
        <v>3535</v>
      </c>
      <c r="L5" s="224">
        <v>25.0</v>
      </c>
      <c r="M5" s="50" t="s">
        <v>2420</v>
      </c>
      <c r="N5" s="128">
        <f>IFERROR(__xludf.DUMMYFUNCTION("IFERROR(VALUE(REGEXEXTRACT(M5, ""(\d+)\s+(sessions?|days?|weeks?|Weeks?|Sessions?|Days?)"")), 1)"),1.0)</f>
        <v>1</v>
      </c>
      <c r="O5" s="223"/>
      <c r="P5" s="223"/>
      <c r="Q5" s="223"/>
      <c r="R5" s="223"/>
      <c r="S5" s="223"/>
      <c r="T5" s="223"/>
      <c r="U5" s="223"/>
      <c r="V5" s="223"/>
      <c r="W5" s="223"/>
      <c r="X5" s="223"/>
      <c r="Y5" s="223"/>
      <c r="Z5" s="223"/>
      <c r="AA5" s="223"/>
      <c r="AB5" s="223"/>
      <c r="AC5" s="223"/>
    </row>
    <row r="6" ht="15.75" customHeight="1">
      <c r="A6" s="224" t="s">
        <v>3528</v>
      </c>
      <c r="B6" s="224" t="s">
        <v>164</v>
      </c>
      <c r="C6" s="224" t="s">
        <v>3536</v>
      </c>
      <c r="D6" s="225" t="s">
        <v>222</v>
      </c>
      <c r="E6" s="225" t="s">
        <v>223</v>
      </c>
      <c r="F6" s="226">
        <v>0.5833333333333334</v>
      </c>
      <c r="G6" s="226">
        <v>0.6145833333333334</v>
      </c>
      <c r="H6" s="225">
        <f t="shared" si="1"/>
        <v>0.75</v>
      </c>
      <c r="I6" s="227">
        <v>7.5</v>
      </c>
      <c r="J6" s="227">
        <f t="shared" si="2"/>
        <v>10</v>
      </c>
      <c r="K6" s="99" t="s">
        <v>3537</v>
      </c>
      <c r="L6" s="224" t="s">
        <v>297</v>
      </c>
      <c r="M6" s="50" t="s">
        <v>2420</v>
      </c>
      <c r="N6" s="128">
        <f>IFERROR(__xludf.DUMMYFUNCTION("IFERROR(VALUE(REGEXEXTRACT(M6, ""(\d+)\s+(sessions?|days?|weeks?|Weeks?|Sessions?|Days?)"")), 1)"),1.0)</f>
        <v>1</v>
      </c>
      <c r="O6" s="223"/>
      <c r="P6" s="223"/>
      <c r="Q6" s="223"/>
      <c r="R6" s="223"/>
      <c r="S6" s="223"/>
      <c r="T6" s="223"/>
      <c r="U6" s="223"/>
      <c r="V6" s="223"/>
      <c r="W6" s="223"/>
      <c r="X6" s="223"/>
      <c r="Y6" s="223"/>
      <c r="Z6" s="223"/>
      <c r="AA6" s="223"/>
      <c r="AB6" s="223"/>
      <c r="AC6" s="223"/>
    </row>
    <row r="7" ht="15.75" customHeight="1">
      <c r="A7" s="224" t="s">
        <v>3528</v>
      </c>
      <c r="B7" s="224" t="s">
        <v>164</v>
      </c>
      <c r="C7" s="224" t="s">
        <v>3538</v>
      </c>
      <c r="D7" s="225" t="s">
        <v>222</v>
      </c>
      <c r="E7" s="225" t="s">
        <v>223</v>
      </c>
      <c r="F7" s="226">
        <v>0.375</v>
      </c>
      <c r="G7" s="226">
        <v>0.40625</v>
      </c>
      <c r="H7" s="225">
        <f t="shared" si="1"/>
        <v>0.75</v>
      </c>
      <c r="I7" s="227">
        <v>7.5</v>
      </c>
      <c r="J7" s="227">
        <f t="shared" si="2"/>
        <v>10</v>
      </c>
      <c r="K7" s="99" t="s">
        <v>3539</v>
      </c>
      <c r="L7" s="224">
        <v>7.0</v>
      </c>
      <c r="M7" s="50" t="s">
        <v>2420</v>
      </c>
      <c r="N7" s="128">
        <f>IFERROR(__xludf.DUMMYFUNCTION("IFERROR(VALUE(REGEXEXTRACT(M7, ""(\d+)\s+(sessions?|days?|weeks?|Weeks?|Sessions?|Days?)"")), 1)"),1.0)</f>
        <v>1</v>
      </c>
      <c r="O7" s="223"/>
      <c r="P7" s="223"/>
      <c r="Q7" s="223"/>
      <c r="R7" s="223"/>
      <c r="S7" s="223"/>
      <c r="T7" s="223"/>
      <c r="U7" s="223"/>
      <c r="V7" s="223"/>
      <c r="W7" s="223"/>
      <c r="X7" s="223"/>
      <c r="Y7" s="223"/>
      <c r="Z7" s="223"/>
      <c r="AA7" s="223"/>
      <c r="AB7" s="223"/>
      <c r="AC7" s="223"/>
    </row>
    <row r="8" ht="15.75" customHeight="1">
      <c r="A8" s="50" t="s">
        <v>3540</v>
      </c>
      <c r="B8" s="224" t="s">
        <v>164</v>
      </c>
      <c r="C8" s="50" t="s">
        <v>3541</v>
      </c>
      <c r="D8" s="51" t="s">
        <v>2275</v>
      </c>
      <c r="E8" s="51" t="s">
        <v>3542</v>
      </c>
      <c r="F8" s="52">
        <v>0.7708333333333334</v>
      </c>
      <c r="G8" s="52">
        <v>0.8020833333333334</v>
      </c>
      <c r="H8" s="225">
        <f t="shared" si="1"/>
        <v>0.75</v>
      </c>
      <c r="I8" s="53">
        <v>124.74</v>
      </c>
      <c r="J8" s="227">
        <f t="shared" si="2"/>
        <v>18.48</v>
      </c>
      <c r="K8" s="128" t="s">
        <v>3543</v>
      </c>
      <c r="L8" s="50" t="s">
        <v>297</v>
      </c>
      <c r="M8" s="50" t="s">
        <v>1543</v>
      </c>
      <c r="N8" s="128">
        <f>IFERROR(__xludf.DUMMYFUNCTION("IFERROR(VALUE(REGEXEXTRACT(M8, ""(\d+)\s+(sessions?|days?|weeks?|Weeks?|Sessions?|Days?)"")), 1)"),9.0)</f>
        <v>9</v>
      </c>
      <c r="O8" s="223"/>
      <c r="P8" s="223"/>
      <c r="Q8" s="223"/>
      <c r="R8" s="223"/>
      <c r="S8" s="223"/>
      <c r="T8" s="223"/>
      <c r="U8" s="223"/>
      <c r="V8" s="223"/>
      <c r="W8" s="223"/>
      <c r="X8" s="223"/>
      <c r="Y8" s="223"/>
      <c r="Z8" s="223"/>
      <c r="AA8" s="223"/>
      <c r="AB8" s="223"/>
      <c r="AC8" s="223"/>
    </row>
    <row r="9" ht="15.75" customHeight="1">
      <c r="A9" s="50" t="s">
        <v>3540</v>
      </c>
      <c r="B9" s="224" t="s">
        <v>164</v>
      </c>
      <c r="C9" s="224" t="s">
        <v>3544</v>
      </c>
      <c r="D9" s="225" t="s">
        <v>2275</v>
      </c>
      <c r="E9" s="225" t="s">
        <v>3542</v>
      </c>
      <c r="F9" s="226">
        <v>0.375</v>
      </c>
      <c r="G9" s="226">
        <v>0.40625</v>
      </c>
      <c r="H9" s="225">
        <f t="shared" si="1"/>
        <v>0.75</v>
      </c>
      <c r="I9" s="227">
        <v>128.52</v>
      </c>
      <c r="J9" s="227">
        <f t="shared" si="2"/>
        <v>19.04</v>
      </c>
      <c r="K9" s="99" t="s">
        <v>3545</v>
      </c>
      <c r="L9" s="224" t="s">
        <v>297</v>
      </c>
      <c r="M9" s="50" t="s">
        <v>1543</v>
      </c>
      <c r="N9" s="128">
        <f>IFERROR(__xludf.DUMMYFUNCTION("IFERROR(VALUE(REGEXEXTRACT(M9, ""(\d+)\s+(sessions?|days?|weeks?|Weeks?|Sessions?|Days?)"")), 1)"),9.0)</f>
        <v>9</v>
      </c>
      <c r="O9" s="223"/>
      <c r="P9" s="223"/>
      <c r="Q9" s="223"/>
      <c r="R9" s="223"/>
      <c r="S9" s="223"/>
      <c r="T9" s="223"/>
      <c r="U9" s="223"/>
      <c r="V9" s="223"/>
      <c r="W9" s="223"/>
      <c r="X9" s="223"/>
      <c r="Y9" s="223"/>
      <c r="Z9" s="223"/>
      <c r="AA9" s="223"/>
      <c r="AB9" s="223"/>
      <c r="AC9" s="223"/>
    </row>
    <row r="10" ht="15.75" customHeight="1">
      <c r="A10" s="50" t="s">
        <v>3540</v>
      </c>
      <c r="B10" s="224" t="s">
        <v>164</v>
      </c>
      <c r="C10" s="50" t="s">
        <v>3546</v>
      </c>
      <c r="D10" s="51" t="s">
        <v>2275</v>
      </c>
      <c r="E10" s="51" t="s">
        <v>3542</v>
      </c>
      <c r="F10" s="226">
        <v>0.7708333333333334</v>
      </c>
      <c r="G10" s="226">
        <v>0.8020833333333334</v>
      </c>
      <c r="H10" s="225">
        <f t="shared" si="1"/>
        <v>0.75</v>
      </c>
      <c r="I10" s="53">
        <v>124.74</v>
      </c>
      <c r="J10" s="227">
        <f t="shared" si="2"/>
        <v>18.48</v>
      </c>
      <c r="K10" s="99" t="s">
        <v>3547</v>
      </c>
      <c r="L10" s="224" t="s">
        <v>297</v>
      </c>
      <c r="M10" s="50" t="s">
        <v>1543</v>
      </c>
      <c r="N10" s="128">
        <f>IFERROR(__xludf.DUMMYFUNCTION("IFERROR(VALUE(REGEXEXTRACT(M10, ""(\d+)\s+(sessions?|days?|weeks?|Weeks?|Sessions?|Days?)"")), 1)"),9.0)</f>
        <v>9</v>
      </c>
      <c r="O10" s="223"/>
      <c r="P10" s="223"/>
      <c r="Q10" s="223"/>
      <c r="R10" s="223"/>
      <c r="S10" s="223"/>
      <c r="T10" s="223"/>
      <c r="U10" s="223"/>
      <c r="V10" s="223"/>
      <c r="W10" s="223"/>
      <c r="X10" s="223"/>
      <c r="Y10" s="223"/>
      <c r="Z10" s="223"/>
      <c r="AA10" s="223"/>
      <c r="AB10" s="223"/>
      <c r="AC10" s="223"/>
    </row>
    <row r="11" ht="15.75" customHeight="1">
      <c r="A11" s="50" t="s">
        <v>3540</v>
      </c>
      <c r="B11" s="224" t="s">
        <v>164</v>
      </c>
      <c r="C11" s="224" t="s">
        <v>3548</v>
      </c>
      <c r="D11" s="225" t="s">
        <v>2275</v>
      </c>
      <c r="E11" s="225" t="s">
        <v>3542</v>
      </c>
      <c r="F11" s="226">
        <v>0.375</v>
      </c>
      <c r="G11" s="226">
        <v>0.40625</v>
      </c>
      <c r="H11" s="225">
        <f t="shared" si="1"/>
        <v>0.75</v>
      </c>
      <c r="I11" s="227">
        <v>128.52</v>
      </c>
      <c r="J11" s="227">
        <f t="shared" si="2"/>
        <v>19.04</v>
      </c>
      <c r="K11" s="99" t="s">
        <v>3549</v>
      </c>
      <c r="L11" s="224" t="s">
        <v>297</v>
      </c>
      <c r="M11" s="50" t="s">
        <v>1543</v>
      </c>
      <c r="N11" s="128">
        <f>IFERROR(__xludf.DUMMYFUNCTION("IFERROR(VALUE(REGEXEXTRACT(M11, ""(\d+)\s+(sessions?|days?|weeks?|Weeks?|Sessions?|Days?)"")), 1)"),9.0)</f>
        <v>9</v>
      </c>
      <c r="O11" s="223"/>
      <c r="P11" s="223"/>
      <c r="Q11" s="223"/>
      <c r="R11" s="223"/>
      <c r="S11" s="223"/>
      <c r="T11" s="223"/>
      <c r="U11" s="223"/>
      <c r="V11" s="223"/>
      <c r="W11" s="223"/>
      <c r="X11" s="223"/>
      <c r="Y11" s="223"/>
      <c r="Z11" s="223"/>
      <c r="AA11" s="223"/>
      <c r="AB11" s="223"/>
      <c r="AC11" s="223"/>
    </row>
    <row r="12" ht="15.75" customHeight="1">
      <c r="A12" s="50" t="s">
        <v>3540</v>
      </c>
      <c r="B12" s="224" t="s">
        <v>164</v>
      </c>
      <c r="C12" s="50" t="s">
        <v>3550</v>
      </c>
      <c r="D12" s="51" t="s">
        <v>2275</v>
      </c>
      <c r="E12" s="51" t="s">
        <v>3542</v>
      </c>
      <c r="F12" s="52">
        <v>0.7604166666666666</v>
      </c>
      <c r="G12" s="52">
        <v>0.7916666666666666</v>
      </c>
      <c r="H12" s="225">
        <f t="shared" si="1"/>
        <v>0.75</v>
      </c>
      <c r="I12" s="53">
        <v>124.74</v>
      </c>
      <c r="J12" s="227">
        <f t="shared" si="2"/>
        <v>18.48</v>
      </c>
      <c r="K12" s="128" t="s">
        <v>3551</v>
      </c>
      <c r="L12" s="50" t="s">
        <v>297</v>
      </c>
      <c r="M12" s="50" t="s">
        <v>1543</v>
      </c>
      <c r="N12" s="128">
        <f>IFERROR(__xludf.DUMMYFUNCTION("IFERROR(VALUE(REGEXEXTRACT(M12, ""(\d+)\s+(sessions?|days?|weeks?|Weeks?|Sessions?|Days?)"")), 1)"),9.0)</f>
        <v>9</v>
      </c>
      <c r="O12" s="223"/>
      <c r="P12" s="223"/>
      <c r="Q12" s="223"/>
      <c r="R12" s="223"/>
      <c r="S12" s="223"/>
      <c r="T12" s="223"/>
      <c r="U12" s="223"/>
      <c r="V12" s="223"/>
      <c r="W12" s="223"/>
      <c r="X12" s="223"/>
      <c r="Y12" s="223"/>
      <c r="Z12" s="223"/>
      <c r="AA12" s="223"/>
      <c r="AB12" s="223"/>
      <c r="AC12" s="223"/>
    </row>
    <row r="13" ht="15.75" customHeight="1">
      <c r="A13" s="50" t="s">
        <v>3540</v>
      </c>
      <c r="B13" s="224" t="s">
        <v>164</v>
      </c>
      <c r="C13" s="224" t="s">
        <v>3552</v>
      </c>
      <c r="D13" s="225" t="s">
        <v>2275</v>
      </c>
      <c r="E13" s="225" t="s">
        <v>3542</v>
      </c>
      <c r="F13" s="226">
        <v>0.375</v>
      </c>
      <c r="G13" s="226">
        <v>0.40625</v>
      </c>
      <c r="H13" s="225">
        <f t="shared" si="1"/>
        <v>0.75</v>
      </c>
      <c r="I13" s="227">
        <v>128.52</v>
      </c>
      <c r="J13" s="227">
        <f t="shared" si="2"/>
        <v>19.04</v>
      </c>
      <c r="K13" s="99" t="s">
        <v>3553</v>
      </c>
      <c r="L13" s="50" t="s">
        <v>297</v>
      </c>
      <c r="M13" s="50" t="s">
        <v>1543</v>
      </c>
      <c r="N13" s="128">
        <f>IFERROR(__xludf.DUMMYFUNCTION("IFERROR(VALUE(REGEXEXTRACT(M13, ""(\d+)\s+(sessions?|days?|weeks?|Weeks?|Sessions?|Days?)"")), 1)"),9.0)</f>
        <v>9</v>
      </c>
      <c r="O13" s="223"/>
      <c r="P13" s="223"/>
      <c r="Q13" s="223"/>
      <c r="R13" s="223"/>
      <c r="S13" s="223"/>
      <c r="T13" s="223"/>
      <c r="U13" s="223"/>
      <c r="V13" s="223"/>
      <c r="W13" s="223"/>
      <c r="X13" s="223"/>
      <c r="Y13" s="223"/>
      <c r="Z13" s="223"/>
      <c r="AA13" s="223"/>
      <c r="AB13" s="223"/>
      <c r="AC13" s="223"/>
    </row>
    <row r="14" ht="15.75" customHeight="1">
      <c r="A14" s="50" t="s">
        <v>3540</v>
      </c>
      <c r="B14" s="224" t="s">
        <v>164</v>
      </c>
      <c r="C14" s="224" t="s">
        <v>3554</v>
      </c>
      <c r="D14" s="225" t="s">
        <v>2525</v>
      </c>
      <c r="E14" s="225" t="s">
        <v>3555</v>
      </c>
      <c r="F14" s="226">
        <v>0.8333333333333334</v>
      </c>
      <c r="G14" s="226">
        <v>0.875</v>
      </c>
      <c r="H14" s="225">
        <f t="shared" si="1"/>
        <v>1</v>
      </c>
      <c r="I14" s="227">
        <v>196.32</v>
      </c>
      <c r="J14" s="227">
        <f t="shared" si="2"/>
        <v>16.36</v>
      </c>
      <c r="K14" s="99" t="s">
        <v>3556</v>
      </c>
      <c r="L14" s="224" t="s">
        <v>297</v>
      </c>
      <c r="M14" s="50" t="s">
        <v>803</v>
      </c>
      <c r="N14" s="128">
        <f>IFERROR(__xludf.DUMMYFUNCTION("IFERROR(VALUE(REGEXEXTRACT(M14, ""(\d+)\s+(sessions?|days?|weeks?|Weeks?|Sessions?|Days?)"")), 1)"),12.0)</f>
        <v>12</v>
      </c>
      <c r="O14" s="223"/>
      <c r="P14" s="223"/>
      <c r="Q14" s="223"/>
      <c r="R14" s="223"/>
      <c r="S14" s="223"/>
      <c r="T14" s="223"/>
      <c r="U14" s="223"/>
      <c r="V14" s="223"/>
      <c r="W14" s="223"/>
      <c r="X14" s="223"/>
      <c r="Y14" s="223"/>
      <c r="Z14" s="223"/>
      <c r="AA14" s="223"/>
      <c r="AB14" s="223"/>
      <c r="AC14" s="223"/>
    </row>
    <row r="15" ht="15.75" customHeight="1">
      <c r="A15" s="50" t="s">
        <v>3557</v>
      </c>
      <c r="B15" s="224" t="s">
        <v>164</v>
      </c>
      <c r="C15" s="224" t="s">
        <v>3558</v>
      </c>
      <c r="D15" s="225" t="s">
        <v>90</v>
      </c>
      <c r="E15" s="225" t="s">
        <v>91</v>
      </c>
      <c r="F15" s="226">
        <v>0.3541666666666667</v>
      </c>
      <c r="G15" s="226">
        <v>0.6875</v>
      </c>
      <c r="H15" s="225">
        <f t="shared" si="1"/>
        <v>8</v>
      </c>
      <c r="I15" s="227">
        <v>87.97</v>
      </c>
      <c r="J15" s="227">
        <f t="shared" si="2"/>
        <v>10.99625</v>
      </c>
      <c r="K15" s="99" t="s">
        <v>3559</v>
      </c>
      <c r="L15" s="224">
        <v>13.0</v>
      </c>
      <c r="M15" s="50" t="s">
        <v>2420</v>
      </c>
      <c r="N15" s="128">
        <f>IFERROR(__xludf.DUMMYFUNCTION("IFERROR(VALUE(REGEXEXTRACT(M15, ""(\d+)\s+(sessions?|days?|weeks?|Weeks?|Sessions?|Days?)"")), 1)"),1.0)</f>
        <v>1</v>
      </c>
      <c r="O15" s="223"/>
      <c r="P15" s="223"/>
      <c r="Q15" s="223"/>
      <c r="R15" s="223"/>
      <c r="S15" s="223"/>
      <c r="T15" s="223"/>
      <c r="U15" s="223"/>
      <c r="V15" s="223"/>
      <c r="W15" s="223"/>
      <c r="X15" s="223"/>
      <c r="Y15" s="223"/>
      <c r="Z15" s="223"/>
      <c r="AA15" s="223"/>
      <c r="AB15" s="223"/>
      <c r="AC15" s="223"/>
    </row>
    <row r="16" ht="15.75" customHeight="1">
      <c r="A16" s="50" t="s">
        <v>3557</v>
      </c>
      <c r="B16" s="224" t="s">
        <v>164</v>
      </c>
      <c r="C16" s="224" t="s">
        <v>3560</v>
      </c>
      <c r="D16" s="225" t="s">
        <v>90</v>
      </c>
      <c r="E16" s="225" t="s">
        <v>91</v>
      </c>
      <c r="F16" s="226">
        <v>0.3541666666666667</v>
      </c>
      <c r="G16" s="226">
        <v>0.6875</v>
      </c>
      <c r="H16" s="225">
        <f t="shared" si="1"/>
        <v>8</v>
      </c>
      <c r="I16" s="227">
        <v>147.1</v>
      </c>
      <c r="J16" s="227">
        <f t="shared" si="2"/>
        <v>18.3875</v>
      </c>
      <c r="K16" s="99" t="s">
        <v>3561</v>
      </c>
      <c r="L16" s="224" t="s">
        <v>297</v>
      </c>
      <c r="M16" s="50" t="s">
        <v>2420</v>
      </c>
      <c r="N16" s="128">
        <f>IFERROR(__xludf.DUMMYFUNCTION("IFERROR(VALUE(REGEXEXTRACT(M16, ""(\d+)\s+(sessions?|days?|weeks?|Weeks?|Sessions?|Days?)"")), 1)"),1.0)</f>
        <v>1</v>
      </c>
      <c r="O16" s="223"/>
      <c r="P16" s="223"/>
      <c r="Q16" s="223"/>
      <c r="R16" s="223"/>
      <c r="S16" s="223"/>
      <c r="T16" s="223"/>
      <c r="U16" s="223"/>
      <c r="V16" s="223"/>
      <c r="W16" s="223"/>
      <c r="X16" s="223"/>
      <c r="Y16" s="223"/>
      <c r="Z16" s="223"/>
      <c r="AA16" s="223"/>
      <c r="AB16" s="223"/>
      <c r="AC16" s="223"/>
    </row>
    <row r="17" ht="15.75" customHeight="1">
      <c r="A17" s="224" t="s">
        <v>3562</v>
      </c>
      <c r="C17" s="50" t="s">
        <v>3563</v>
      </c>
      <c r="D17" s="51" t="s">
        <v>166</v>
      </c>
      <c r="E17" s="51" t="s">
        <v>167</v>
      </c>
      <c r="F17" s="52">
        <v>0.5</v>
      </c>
      <c r="G17" s="52">
        <v>0.5416666666666666</v>
      </c>
      <c r="H17" s="225">
        <f t="shared" si="1"/>
        <v>1</v>
      </c>
      <c r="I17" s="53">
        <v>59.62</v>
      </c>
      <c r="J17" s="227">
        <f t="shared" si="2"/>
        <v>8.517142857</v>
      </c>
      <c r="K17" s="128" t="s">
        <v>3564</v>
      </c>
      <c r="L17" s="50" t="s">
        <v>297</v>
      </c>
      <c r="M17" s="50" t="s">
        <v>853</v>
      </c>
      <c r="N17" s="128">
        <f>IFERROR(__xludf.DUMMYFUNCTION("IFERROR(VALUE(REGEXEXTRACT(M17, ""(\d+)\s+(sessions?|days?|weeks?|Weeks?|Sessions?|Days?)"")), 1)"),7.0)</f>
        <v>7</v>
      </c>
      <c r="O17" s="223"/>
      <c r="P17" s="223"/>
      <c r="Q17" s="223"/>
      <c r="R17" s="223"/>
      <c r="S17" s="223"/>
      <c r="T17" s="223"/>
      <c r="U17" s="223"/>
      <c r="V17" s="223"/>
      <c r="W17" s="223"/>
      <c r="X17" s="223"/>
      <c r="Y17" s="223"/>
      <c r="Z17" s="223"/>
      <c r="AA17" s="223"/>
      <c r="AB17" s="223"/>
      <c r="AC17" s="223"/>
    </row>
    <row r="18" ht="15.75" customHeight="1">
      <c r="A18" s="224" t="s">
        <v>3562</v>
      </c>
      <c r="B18" s="224" t="s">
        <v>98</v>
      </c>
      <c r="C18" s="224" t="s">
        <v>3565</v>
      </c>
      <c r="D18" s="225" t="s">
        <v>166</v>
      </c>
      <c r="E18" s="225" t="s">
        <v>167</v>
      </c>
      <c r="F18" s="226">
        <v>0.375</v>
      </c>
      <c r="G18" s="226">
        <v>0.4166666666666667</v>
      </c>
      <c r="H18" s="225">
        <f t="shared" si="1"/>
        <v>1</v>
      </c>
      <c r="I18" s="227">
        <v>90.85</v>
      </c>
      <c r="J18" s="227">
        <f t="shared" si="2"/>
        <v>11.35625</v>
      </c>
      <c r="K18" s="99" t="s">
        <v>3566</v>
      </c>
      <c r="L18" s="224" t="s">
        <v>297</v>
      </c>
      <c r="M18" s="224" t="s">
        <v>1563</v>
      </c>
      <c r="N18" s="128">
        <f>IFERROR(__xludf.DUMMYFUNCTION("IFERROR(VALUE(REGEXEXTRACT(M18, ""(\d+)\s+(sessions?|days?|weeks?|Weeks?|Sessions?|Days?)"")), 1)"),8.0)</f>
        <v>8</v>
      </c>
      <c r="O18" s="223"/>
      <c r="P18" s="223"/>
      <c r="Q18" s="223"/>
      <c r="R18" s="223"/>
      <c r="S18" s="223"/>
      <c r="T18" s="223"/>
      <c r="U18" s="223"/>
      <c r="V18" s="223"/>
      <c r="W18" s="223"/>
      <c r="X18" s="223"/>
      <c r="Y18" s="223"/>
      <c r="Z18" s="223"/>
      <c r="AA18" s="223"/>
      <c r="AB18" s="223"/>
      <c r="AC18" s="223"/>
    </row>
    <row r="19" ht="15.75" customHeight="1">
      <c r="A19" s="224" t="s">
        <v>3562</v>
      </c>
      <c r="B19" s="224" t="s">
        <v>98</v>
      </c>
      <c r="C19" s="224" t="s">
        <v>3567</v>
      </c>
      <c r="D19" s="225" t="s">
        <v>166</v>
      </c>
      <c r="E19" s="225" t="s">
        <v>167</v>
      </c>
      <c r="F19" s="226">
        <v>0.375</v>
      </c>
      <c r="G19" s="226">
        <v>0.4166666666666667</v>
      </c>
      <c r="H19" s="225">
        <f t="shared" si="1"/>
        <v>1</v>
      </c>
      <c r="I19" s="227">
        <v>68.14</v>
      </c>
      <c r="J19" s="227">
        <f t="shared" si="2"/>
        <v>5.678333333</v>
      </c>
      <c r="K19" s="99" t="s">
        <v>3568</v>
      </c>
      <c r="L19" s="224" t="s">
        <v>297</v>
      </c>
      <c r="M19" s="55" t="s">
        <v>803</v>
      </c>
      <c r="N19" s="128">
        <f>IFERROR(__xludf.DUMMYFUNCTION("IFERROR(VALUE(REGEXEXTRACT(M19, ""(\d+)\s+(sessions?|days?|weeks?|Weeks?|Sessions?|Days?)"")), 1)"),12.0)</f>
        <v>12</v>
      </c>
      <c r="O19" s="223"/>
      <c r="P19" s="223"/>
      <c r="Q19" s="223"/>
      <c r="R19" s="223"/>
      <c r="S19" s="223"/>
      <c r="T19" s="223"/>
      <c r="U19" s="223"/>
      <c r="V19" s="223"/>
      <c r="W19" s="223"/>
      <c r="X19" s="223"/>
      <c r="Y19" s="223"/>
      <c r="Z19" s="223"/>
      <c r="AA19" s="223"/>
      <c r="AB19" s="223"/>
      <c r="AC19" s="223"/>
    </row>
    <row r="20" ht="15.75" customHeight="1">
      <c r="A20" s="224" t="s">
        <v>3562</v>
      </c>
      <c r="B20" s="224" t="s">
        <v>98</v>
      </c>
      <c r="C20" s="224" t="s">
        <v>3569</v>
      </c>
      <c r="D20" s="225" t="s">
        <v>166</v>
      </c>
      <c r="E20" s="225" t="s">
        <v>167</v>
      </c>
      <c r="F20" s="226">
        <v>0.375</v>
      </c>
      <c r="G20" s="226">
        <v>0.4097222222222222</v>
      </c>
      <c r="H20" s="225">
        <f t="shared" si="1"/>
        <v>0.8333333333</v>
      </c>
      <c r="I20" s="227">
        <v>105.26</v>
      </c>
      <c r="J20" s="227">
        <f t="shared" si="2"/>
        <v>10.526</v>
      </c>
      <c r="K20" s="99" t="s">
        <v>3570</v>
      </c>
      <c r="L20" s="224" t="s">
        <v>297</v>
      </c>
      <c r="M20" s="224" t="s">
        <v>803</v>
      </c>
      <c r="N20" s="128">
        <f>IFERROR(__xludf.DUMMYFUNCTION("IFERROR(VALUE(REGEXEXTRACT(M20, ""(\d+)\s+(sessions?|days?|weeks?|Weeks?|Sessions?|Days?)"")), 1)"),12.0)</f>
        <v>12</v>
      </c>
      <c r="O20" s="223"/>
      <c r="P20" s="223"/>
      <c r="Q20" s="223"/>
      <c r="R20" s="223"/>
      <c r="S20" s="223"/>
      <c r="T20" s="223"/>
      <c r="U20" s="223"/>
      <c r="V20" s="223"/>
      <c r="W20" s="223"/>
      <c r="X20" s="223"/>
      <c r="Y20" s="223"/>
      <c r="Z20" s="223"/>
      <c r="AA20" s="223"/>
      <c r="AB20" s="223"/>
      <c r="AC20" s="223"/>
    </row>
    <row r="21" ht="15.75" customHeight="1">
      <c r="A21" s="224" t="s">
        <v>3562</v>
      </c>
      <c r="B21" s="224" t="s">
        <v>98</v>
      </c>
      <c r="C21" s="224" t="s">
        <v>3571</v>
      </c>
      <c r="D21" s="225" t="s">
        <v>166</v>
      </c>
      <c r="E21" s="225" t="s">
        <v>167</v>
      </c>
      <c r="F21" s="226">
        <v>0.7916666666666666</v>
      </c>
      <c r="G21" s="226">
        <v>0.8333333333333334</v>
      </c>
      <c r="H21" s="225">
        <f t="shared" si="1"/>
        <v>1</v>
      </c>
      <c r="I21" s="227">
        <v>90.85</v>
      </c>
      <c r="J21" s="227">
        <f t="shared" si="2"/>
        <v>11.35625</v>
      </c>
      <c r="K21" s="99" t="s">
        <v>3572</v>
      </c>
      <c r="L21" s="224" t="s">
        <v>297</v>
      </c>
      <c r="M21" s="224" t="s">
        <v>1563</v>
      </c>
      <c r="N21" s="128">
        <f>IFERROR(__xludf.DUMMYFUNCTION("IFERROR(VALUE(REGEXEXTRACT(M21, ""(\d+)\s+(sessions?|days?|weeks?|Weeks?|Sessions?|Days?)"")), 1)"),8.0)</f>
        <v>8</v>
      </c>
      <c r="O21" s="223"/>
      <c r="P21" s="223"/>
      <c r="Q21" s="223"/>
      <c r="R21" s="223"/>
      <c r="S21" s="223"/>
      <c r="T21" s="223"/>
      <c r="U21" s="223"/>
      <c r="V21" s="223"/>
      <c r="W21" s="223"/>
      <c r="X21" s="223"/>
      <c r="Y21" s="223"/>
      <c r="Z21" s="223"/>
      <c r="AA21" s="223"/>
      <c r="AB21" s="223"/>
      <c r="AC21" s="223"/>
    </row>
    <row r="22" ht="15.75" customHeight="1">
      <c r="A22" s="224" t="s">
        <v>3562</v>
      </c>
      <c r="B22" s="224" t="s">
        <v>98</v>
      </c>
      <c r="C22" s="50" t="s">
        <v>3573</v>
      </c>
      <c r="D22" s="51" t="s">
        <v>166</v>
      </c>
      <c r="E22" s="51" t="s">
        <v>167</v>
      </c>
      <c r="F22" s="52">
        <v>0.5208333333333334</v>
      </c>
      <c r="G22" s="52">
        <v>0.5625</v>
      </c>
      <c r="H22" s="225">
        <f t="shared" si="1"/>
        <v>1</v>
      </c>
      <c r="I22" s="227">
        <v>105.26</v>
      </c>
      <c r="J22" s="227">
        <f t="shared" si="2"/>
        <v>8.771666667</v>
      </c>
      <c r="K22" s="128" t="s">
        <v>3574</v>
      </c>
      <c r="L22" s="50" t="s">
        <v>297</v>
      </c>
      <c r="M22" s="50" t="s">
        <v>803</v>
      </c>
      <c r="N22" s="128">
        <f>IFERROR(__xludf.DUMMYFUNCTION("IFERROR(VALUE(REGEXEXTRACT(M22, ""(\d+)\s+(sessions?|days?|weeks?|Weeks?|Sessions?|Days?)"")), 1)"),12.0)</f>
        <v>12</v>
      </c>
      <c r="O22" s="223"/>
      <c r="P22" s="223"/>
      <c r="Q22" s="223"/>
      <c r="R22" s="223"/>
      <c r="S22" s="223"/>
      <c r="T22" s="223"/>
      <c r="U22" s="223"/>
      <c r="V22" s="223"/>
      <c r="W22" s="223"/>
      <c r="X22" s="223"/>
      <c r="Y22" s="223"/>
      <c r="Z22" s="223"/>
      <c r="AA22" s="223"/>
      <c r="AB22" s="223"/>
      <c r="AC22" s="223"/>
    </row>
    <row r="23" ht="15.75" customHeight="1">
      <c r="A23" s="224" t="s">
        <v>3562</v>
      </c>
      <c r="B23" s="224" t="s">
        <v>98</v>
      </c>
      <c r="C23" s="224" t="s">
        <v>3575</v>
      </c>
      <c r="D23" s="225" t="s">
        <v>2275</v>
      </c>
      <c r="E23" s="225" t="s">
        <v>3542</v>
      </c>
      <c r="F23" s="226">
        <v>0.375</v>
      </c>
      <c r="G23" s="226">
        <v>0.4166666666666667</v>
      </c>
      <c r="H23" s="225">
        <f t="shared" si="1"/>
        <v>1</v>
      </c>
      <c r="I23" s="227">
        <v>59.62</v>
      </c>
      <c r="J23" s="227">
        <f t="shared" si="2"/>
        <v>8.517142857</v>
      </c>
      <c r="K23" s="99" t="s">
        <v>3576</v>
      </c>
      <c r="L23" s="224" t="s">
        <v>297</v>
      </c>
      <c r="M23" s="50" t="s">
        <v>853</v>
      </c>
      <c r="N23" s="128">
        <f>IFERROR(__xludf.DUMMYFUNCTION("IFERROR(VALUE(REGEXEXTRACT(M23, ""(\d+)\s+(sessions?|days?|weeks?|Weeks?|Sessions?|Days?)"")), 1)"),7.0)</f>
        <v>7</v>
      </c>
      <c r="O23" s="223"/>
      <c r="P23" s="223"/>
      <c r="Q23" s="223"/>
      <c r="R23" s="223"/>
      <c r="S23" s="223"/>
      <c r="T23" s="223"/>
      <c r="U23" s="223"/>
      <c r="V23" s="223"/>
      <c r="W23" s="223"/>
      <c r="X23" s="223"/>
      <c r="Y23" s="223"/>
      <c r="Z23" s="223"/>
      <c r="AA23" s="223"/>
      <c r="AB23" s="223"/>
      <c r="AC23" s="223"/>
    </row>
    <row r="24" ht="15.75" customHeight="1">
      <c r="A24" s="224" t="s">
        <v>3562</v>
      </c>
      <c r="B24" s="224" t="s">
        <v>98</v>
      </c>
      <c r="C24" s="224" t="s">
        <v>3577</v>
      </c>
      <c r="D24" s="225" t="s">
        <v>166</v>
      </c>
      <c r="E24" s="225" t="s">
        <v>167</v>
      </c>
      <c r="F24" s="226">
        <v>0.375</v>
      </c>
      <c r="G24" s="226">
        <v>0.4166666666666667</v>
      </c>
      <c r="H24" s="225">
        <f t="shared" si="1"/>
        <v>1</v>
      </c>
      <c r="I24" s="227">
        <v>68.14</v>
      </c>
      <c r="J24" s="227">
        <f t="shared" si="2"/>
        <v>8.5175</v>
      </c>
      <c r="K24" s="99" t="s">
        <v>3578</v>
      </c>
      <c r="L24" s="224" t="s">
        <v>297</v>
      </c>
      <c r="M24" s="50" t="s">
        <v>1563</v>
      </c>
      <c r="N24" s="128">
        <f>IFERROR(__xludf.DUMMYFUNCTION("IFERROR(VALUE(REGEXEXTRACT(M24, ""(\d+)\s+(sessions?|days?|weeks?|Weeks?|Sessions?|Days?)"")), 1)"),8.0)</f>
        <v>8</v>
      </c>
      <c r="O24" s="223"/>
      <c r="P24" s="223"/>
      <c r="Q24" s="223"/>
      <c r="R24" s="223"/>
      <c r="S24" s="223"/>
      <c r="T24" s="223"/>
      <c r="U24" s="223"/>
      <c r="V24" s="223"/>
      <c r="W24" s="223"/>
      <c r="X24" s="223"/>
      <c r="Y24" s="223"/>
      <c r="Z24" s="223"/>
      <c r="AA24" s="223"/>
      <c r="AB24" s="223"/>
      <c r="AC24" s="223"/>
    </row>
    <row r="25" ht="15.75" customHeight="1">
      <c r="A25" s="224" t="s">
        <v>3562</v>
      </c>
      <c r="B25" s="224" t="s">
        <v>98</v>
      </c>
      <c r="C25" s="224" t="s">
        <v>3579</v>
      </c>
      <c r="D25" s="225" t="s">
        <v>166</v>
      </c>
      <c r="E25" s="225" t="s">
        <v>167</v>
      </c>
      <c r="F25" s="226">
        <v>0.375</v>
      </c>
      <c r="G25" s="226">
        <v>0.4166666666666667</v>
      </c>
      <c r="H25" s="225">
        <f t="shared" si="1"/>
        <v>1</v>
      </c>
      <c r="I25" s="53">
        <v>59.62</v>
      </c>
      <c r="J25" s="227">
        <f t="shared" si="2"/>
        <v>8.517142857</v>
      </c>
      <c r="K25" s="99" t="s">
        <v>3580</v>
      </c>
      <c r="L25" s="224" t="s">
        <v>297</v>
      </c>
      <c r="M25" s="224" t="s">
        <v>853</v>
      </c>
      <c r="N25" s="128">
        <f>IFERROR(__xludf.DUMMYFUNCTION("IFERROR(VALUE(REGEXEXTRACT(M25, ""(\d+)\s+(sessions?|days?|weeks?|Weeks?|Sessions?|Days?)"")), 1)"),7.0)</f>
        <v>7</v>
      </c>
      <c r="O25" s="223"/>
      <c r="P25" s="223"/>
      <c r="Q25" s="223"/>
      <c r="R25" s="223"/>
      <c r="S25" s="223"/>
      <c r="T25" s="223"/>
      <c r="U25" s="223"/>
      <c r="V25" s="223"/>
      <c r="W25" s="223"/>
      <c r="X25" s="223"/>
      <c r="Y25" s="223"/>
      <c r="Z25" s="223"/>
      <c r="AA25" s="223"/>
      <c r="AB25" s="223"/>
      <c r="AC25" s="223"/>
    </row>
    <row r="26" ht="15.75" customHeight="1">
      <c r="A26" s="224" t="s">
        <v>3562</v>
      </c>
      <c r="B26" s="224" t="s">
        <v>46</v>
      </c>
      <c r="C26" s="224" t="s">
        <v>3289</v>
      </c>
      <c r="D26" s="225" t="s">
        <v>166</v>
      </c>
      <c r="E26" s="225" t="s">
        <v>167</v>
      </c>
      <c r="F26" s="226">
        <v>0.4166666666666667</v>
      </c>
      <c r="G26" s="226">
        <v>0.4583333333333333</v>
      </c>
      <c r="H26" s="225">
        <f t="shared" si="1"/>
        <v>1</v>
      </c>
      <c r="I26" s="53">
        <v>59.62</v>
      </c>
      <c r="J26" s="227">
        <f t="shared" si="2"/>
        <v>8.517142857</v>
      </c>
      <c r="K26" s="99" t="s">
        <v>3581</v>
      </c>
      <c r="L26" s="224" t="s">
        <v>297</v>
      </c>
      <c r="M26" s="224" t="s">
        <v>853</v>
      </c>
      <c r="N26" s="128">
        <f>IFERROR(__xludf.DUMMYFUNCTION("IFERROR(VALUE(REGEXEXTRACT(M26, ""(\d+)\s+(sessions?|days?|weeks?|Weeks?|Sessions?|Days?)"")), 1)"),7.0)</f>
        <v>7</v>
      </c>
      <c r="O26" s="223"/>
      <c r="P26" s="223"/>
      <c r="Q26" s="223"/>
      <c r="R26" s="223"/>
      <c r="S26" s="223"/>
      <c r="T26" s="223"/>
      <c r="U26" s="223"/>
      <c r="V26" s="223"/>
      <c r="W26" s="223"/>
      <c r="X26" s="223"/>
      <c r="Y26" s="223"/>
      <c r="Z26" s="223"/>
      <c r="AA26" s="223"/>
      <c r="AB26" s="223"/>
      <c r="AC26" s="223"/>
    </row>
    <row r="27" ht="15.75" customHeight="1">
      <c r="A27" s="224" t="s">
        <v>3562</v>
      </c>
      <c r="B27" s="224" t="s">
        <v>98</v>
      </c>
      <c r="C27" s="50" t="s">
        <v>3582</v>
      </c>
      <c r="D27" s="51" t="s">
        <v>166</v>
      </c>
      <c r="E27" s="51" t="s">
        <v>167</v>
      </c>
      <c r="F27" s="52">
        <v>0.75</v>
      </c>
      <c r="G27" s="52">
        <v>0.7847222222222222</v>
      </c>
      <c r="H27" s="225">
        <f t="shared" si="1"/>
        <v>0.8333333333</v>
      </c>
      <c r="I27" s="53">
        <v>140.35</v>
      </c>
      <c r="J27" s="227">
        <f t="shared" si="2"/>
        <v>14.035</v>
      </c>
      <c r="K27" s="128" t="s">
        <v>3583</v>
      </c>
      <c r="L27" s="50" t="s">
        <v>297</v>
      </c>
      <c r="M27" s="224" t="s">
        <v>803</v>
      </c>
      <c r="N27" s="128">
        <f>IFERROR(__xludf.DUMMYFUNCTION("IFERROR(VALUE(REGEXEXTRACT(M27, ""(\d+)\s+(sessions?|days?|weeks?|Weeks?|Sessions?|Days?)"")), 1)"),12.0)</f>
        <v>12</v>
      </c>
      <c r="O27" s="223"/>
      <c r="P27" s="223"/>
      <c r="Q27" s="223"/>
      <c r="R27" s="223"/>
      <c r="S27" s="223"/>
      <c r="T27" s="223"/>
      <c r="U27" s="223"/>
      <c r="V27" s="223"/>
      <c r="W27" s="223"/>
      <c r="X27" s="223"/>
      <c r="Y27" s="223"/>
      <c r="Z27" s="223"/>
      <c r="AA27" s="223"/>
      <c r="AB27" s="223"/>
      <c r="AC27" s="223"/>
    </row>
    <row r="28" ht="15.75" customHeight="1">
      <c r="A28" s="224" t="s">
        <v>3562</v>
      </c>
      <c r="B28" s="224" t="s">
        <v>98</v>
      </c>
      <c r="C28" s="224" t="s">
        <v>2550</v>
      </c>
      <c r="D28" s="225" t="s">
        <v>166</v>
      </c>
      <c r="E28" s="225" t="s">
        <v>167</v>
      </c>
      <c r="F28" s="226">
        <v>0.4583333333333333</v>
      </c>
      <c r="G28" s="226">
        <v>0.4930555555555556</v>
      </c>
      <c r="H28" s="225">
        <f t="shared" si="1"/>
        <v>0.8333333333</v>
      </c>
      <c r="I28" s="227">
        <v>105.12</v>
      </c>
      <c r="J28" s="227">
        <f t="shared" si="2"/>
        <v>10.512</v>
      </c>
      <c r="K28" s="99" t="s">
        <v>3584</v>
      </c>
      <c r="L28" s="224" t="s">
        <v>297</v>
      </c>
      <c r="M28" s="224" t="s">
        <v>803</v>
      </c>
      <c r="N28" s="128">
        <f>IFERROR(__xludf.DUMMYFUNCTION("IFERROR(VALUE(REGEXEXTRACT(M28, ""(\d+)\s+(sessions?|days?|weeks?|Weeks?|Sessions?|Days?)"")), 1)"),12.0)</f>
        <v>12</v>
      </c>
      <c r="O28" s="223"/>
      <c r="P28" s="223"/>
      <c r="Q28" s="223"/>
      <c r="R28" s="223"/>
      <c r="S28" s="223"/>
      <c r="T28" s="223"/>
      <c r="U28" s="223"/>
      <c r="V28" s="223"/>
      <c r="W28" s="223"/>
      <c r="X28" s="223"/>
      <c r="Y28" s="223"/>
      <c r="Z28" s="223"/>
      <c r="AA28" s="223"/>
      <c r="AB28" s="223"/>
      <c r="AC28" s="223"/>
    </row>
    <row r="29" ht="15.75" customHeight="1">
      <c r="A29" s="224" t="s">
        <v>3562</v>
      </c>
      <c r="B29" s="224" t="s">
        <v>98</v>
      </c>
      <c r="C29" s="224" t="s">
        <v>1952</v>
      </c>
      <c r="D29" s="225" t="s">
        <v>166</v>
      </c>
      <c r="E29" s="225" t="s">
        <v>167</v>
      </c>
      <c r="F29" s="226">
        <v>0.4583333333333333</v>
      </c>
      <c r="G29" s="226">
        <v>0.5</v>
      </c>
      <c r="H29" s="225">
        <f t="shared" si="1"/>
        <v>1</v>
      </c>
      <c r="I29" s="227">
        <v>70.11</v>
      </c>
      <c r="J29" s="227">
        <f t="shared" si="2"/>
        <v>8.76375</v>
      </c>
      <c r="K29" s="99" t="s">
        <v>3585</v>
      </c>
      <c r="L29" s="224" t="s">
        <v>297</v>
      </c>
      <c r="M29" s="224" t="s">
        <v>1563</v>
      </c>
      <c r="N29" s="128">
        <f>IFERROR(__xludf.DUMMYFUNCTION("IFERROR(VALUE(REGEXEXTRACT(M29, ""(\d+)\s+(sessions?|days?|weeks?|Weeks?|Sessions?|Days?)"")), 1)"),8.0)</f>
        <v>8</v>
      </c>
      <c r="O29" s="223"/>
      <c r="P29" s="223"/>
      <c r="Q29" s="223"/>
      <c r="R29" s="223"/>
      <c r="S29" s="223"/>
      <c r="T29" s="223"/>
      <c r="U29" s="223"/>
      <c r="V29" s="223"/>
      <c r="W29" s="223"/>
      <c r="X29" s="223"/>
      <c r="Y29" s="223"/>
      <c r="Z29" s="223"/>
      <c r="AA29" s="223"/>
      <c r="AB29" s="223"/>
      <c r="AC29" s="223"/>
    </row>
    <row r="30" ht="15.75" customHeight="1">
      <c r="A30" s="224" t="s">
        <v>3562</v>
      </c>
      <c r="B30" s="224" t="s">
        <v>98</v>
      </c>
      <c r="C30" s="224" t="s">
        <v>3586</v>
      </c>
      <c r="D30" s="225" t="s">
        <v>166</v>
      </c>
      <c r="E30" s="225" t="s">
        <v>167</v>
      </c>
      <c r="F30" s="226">
        <v>0.3958333333333333</v>
      </c>
      <c r="G30" s="226">
        <v>0.4375</v>
      </c>
      <c r="H30" s="225">
        <f t="shared" si="1"/>
        <v>1</v>
      </c>
      <c r="I30" s="227">
        <v>70.11</v>
      </c>
      <c r="J30" s="227">
        <f t="shared" si="2"/>
        <v>8.76375</v>
      </c>
      <c r="K30" s="99" t="s">
        <v>3587</v>
      </c>
      <c r="L30" s="224" t="s">
        <v>297</v>
      </c>
      <c r="M30" s="224" t="s">
        <v>1563</v>
      </c>
      <c r="N30" s="128">
        <f>IFERROR(__xludf.DUMMYFUNCTION("IFERROR(VALUE(REGEXEXTRACT(M30, ""(\d+)\s+(sessions?|days?|weeks?|Weeks?|Sessions?|Days?)"")), 1)"),8.0)</f>
        <v>8</v>
      </c>
      <c r="O30" s="223"/>
      <c r="P30" s="223"/>
      <c r="Q30" s="223"/>
      <c r="R30" s="223"/>
      <c r="S30" s="223"/>
      <c r="T30" s="223"/>
      <c r="U30" s="223"/>
      <c r="V30" s="223"/>
      <c r="W30" s="223"/>
      <c r="X30" s="223"/>
      <c r="Y30" s="223"/>
      <c r="Z30" s="223"/>
      <c r="AA30" s="223"/>
      <c r="AB30" s="223"/>
      <c r="AC30" s="223"/>
    </row>
    <row r="31" ht="15.75" customHeight="1">
      <c r="A31" s="224" t="s">
        <v>3562</v>
      </c>
      <c r="B31" s="224" t="s">
        <v>98</v>
      </c>
      <c r="C31" s="224" t="s">
        <v>3588</v>
      </c>
      <c r="D31" s="51" t="s">
        <v>166</v>
      </c>
      <c r="E31" s="51" t="s">
        <v>167</v>
      </c>
      <c r="F31" s="52">
        <v>0.4166666666666667</v>
      </c>
      <c r="G31" s="52">
        <v>0.4513888888888889</v>
      </c>
      <c r="H31" s="225">
        <f t="shared" si="1"/>
        <v>0.8333333333</v>
      </c>
      <c r="I31" s="53">
        <v>54.16</v>
      </c>
      <c r="J31" s="227">
        <f t="shared" si="2"/>
        <v>10.832</v>
      </c>
      <c r="K31" s="128" t="s">
        <v>3587</v>
      </c>
      <c r="L31" s="50" t="s">
        <v>297</v>
      </c>
      <c r="M31" s="224" t="s">
        <v>866</v>
      </c>
      <c r="N31" s="128">
        <f>IFERROR(__xludf.DUMMYFUNCTION("IFERROR(VALUE(REGEXEXTRACT(M31, ""(\d+)\s+(sessions?|days?|weeks?|Weeks?|Sessions?|Days?)"")), 1)"),6.0)</f>
        <v>6</v>
      </c>
      <c r="O31" s="223"/>
      <c r="P31" s="223"/>
      <c r="Q31" s="223"/>
      <c r="R31" s="223"/>
      <c r="S31" s="223"/>
      <c r="T31" s="223"/>
      <c r="U31" s="223"/>
      <c r="V31" s="223"/>
      <c r="W31" s="223"/>
      <c r="X31" s="223"/>
      <c r="Y31" s="223"/>
      <c r="Z31" s="223"/>
      <c r="AA31" s="223"/>
      <c r="AB31" s="223"/>
      <c r="AC31" s="223"/>
    </row>
    <row r="32" ht="15.75" customHeight="1">
      <c r="A32" s="224" t="s">
        <v>3562</v>
      </c>
      <c r="B32" s="224" t="s">
        <v>98</v>
      </c>
      <c r="C32" s="50" t="s">
        <v>3589</v>
      </c>
      <c r="D32" s="51" t="s">
        <v>166</v>
      </c>
      <c r="E32" s="51" t="s">
        <v>167</v>
      </c>
      <c r="F32" s="52">
        <v>0.375</v>
      </c>
      <c r="G32" s="52">
        <v>0.4166666666666667</v>
      </c>
      <c r="H32" s="225">
        <f t="shared" si="1"/>
        <v>1</v>
      </c>
      <c r="I32" s="53">
        <v>27.12</v>
      </c>
      <c r="J32" s="227">
        <f t="shared" si="2"/>
        <v>3.39</v>
      </c>
      <c r="K32" s="128" t="s">
        <v>3590</v>
      </c>
      <c r="L32" s="50" t="s">
        <v>297</v>
      </c>
      <c r="M32" s="224" t="s">
        <v>1563</v>
      </c>
      <c r="N32" s="128">
        <f>IFERROR(__xludf.DUMMYFUNCTION("IFERROR(VALUE(REGEXEXTRACT(M32, ""(\d+)\s+(sessions?|days?|weeks?|Weeks?|Sessions?|Days?)"")), 1)"),8.0)</f>
        <v>8</v>
      </c>
      <c r="O32" s="223"/>
      <c r="P32" s="223"/>
      <c r="Q32" s="223"/>
      <c r="R32" s="223"/>
      <c r="S32" s="223"/>
      <c r="T32" s="223"/>
      <c r="U32" s="223"/>
      <c r="V32" s="223"/>
      <c r="W32" s="223"/>
      <c r="X32" s="223"/>
      <c r="Y32" s="223"/>
      <c r="Z32" s="223"/>
      <c r="AA32" s="223"/>
      <c r="AB32" s="223"/>
      <c r="AC32" s="223"/>
    </row>
    <row r="33" ht="15.75" customHeight="1">
      <c r="A33" s="224" t="s">
        <v>3562</v>
      </c>
      <c r="B33" s="224" t="s">
        <v>98</v>
      </c>
      <c r="C33" s="224" t="s">
        <v>3591</v>
      </c>
      <c r="D33" s="225" t="s">
        <v>166</v>
      </c>
      <c r="E33" s="225" t="s">
        <v>167</v>
      </c>
      <c r="F33" s="226">
        <v>0.375</v>
      </c>
      <c r="G33" s="226">
        <v>0.4166666666666667</v>
      </c>
      <c r="H33" s="225">
        <f t="shared" si="1"/>
        <v>1</v>
      </c>
      <c r="I33" s="53">
        <v>27.12</v>
      </c>
      <c r="J33" s="227">
        <f t="shared" si="2"/>
        <v>3.39</v>
      </c>
      <c r="K33" s="99" t="s">
        <v>3592</v>
      </c>
      <c r="L33" s="224" t="s">
        <v>297</v>
      </c>
      <c r="M33" s="224" t="s">
        <v>1563</v>
      </c>
      <c r="N33" s="128">
        <f>IFERROR(__xludf.DUMMYFUNCTION("IFERROR(VALUE(REGEXEXTRACT(M33, ""(\d+)\s+(sessions?|days?|weeks?|Weeks?|Sessions?|Days?)"")), 1)"),8.0)</f>
        <v>8</v>
      </c>
      <c r="O33" s="223"/>
      <c r="P33" s="223"/>
      <c r="Q33" s="223"/>
      <c r="R33" s="223"/>
      <c r="S33" s="223"/>
      <c r="T33" s="223"/>
      <c r="U33" s="223"/>
      <c r="V33" s="223"/>
      <c r="W33" s="223"/>
      <c r="X33" s="223"/>
      <c r="Y33" s="223"/>
      <c r="Z33" s="223"/>
      <c r="AA33" s="223"/>
      <c r="AB33" s="223"/>
      <c r="AC33" s="223"/>
    </row>
    <row r="34" ht="15.75" customHeight="1">
      <c r="A34" s="224" t="s">
        <v>3562</v>
      </c>
      <c r="B34" s="224" t="s">
        <v>98</v>
      </c>
      <c r="C34" s="224" t="s">
        <v>3593</v>
      </c>
      <c r="D34" s="225" t="s">
        <v>166</v>
      </c>
      <c r="E34" s="225" t="s">
        <v>167</v>
      </c>
      <c r="F34" s="226">
        <v>0.375</v>
      </c>
      <c r="G34" s="226">
        <v>0.4166666666666667</v>
      </c>
      <c r="H34" s="225">
        <f t="shared" si="1"/>
        <v>1</v>
      </c>
      <c r="I34" s="227">
        <v>40.68</v>
      </c>
      <c r="J34" s="227">
        <f t="shared" si="2"/>
        <v>3.39</v>
      </c>
      <c r="K34" s="99" t="s">
        <v>3594</v>
      </c>
      <c r="L34" s="224" t="s">
        <v>297</v>
      </c>
      <c r="M34" s="224" t="s">
        <v>803</v>
      </c>
      <c r="N34" s="128">
        <f>IFERROR(__xludf.DUMMYFUNCTION("IFERROR(VALUE(REGEXEXTRACT(M34, ""(\d+)\s+(sessions?|days?|weeks?|Weeks?|Sessions?|Days?)"")), 1)"),12.0)</f>
        <v>12</v>
      </c>
      <c r="O34" s="223"/>
      <c r="P34" s="223"/>
      <c r="Q34" s="223"/>
      <c r="R34" s="223"/>
      <c r="S34" s="223"/>
      <c r="T34" s="223"/>
      <c r="U34" s="223"/>
      <c r="V34" s="223"/>
      <c r="W34" s="223"/>
      <c r="X34" s="223"/>
      <c r="Y34" s="223"/>
      <c r="Z34" s="223"/>
      <c r="AA34" s="223"/>
      <c r="AB34" s="223"/>
      <c r="AC34" s="223"/>
    </row>
    <row r="35" ht="15.75" customHeight="1">
      <c r="A35" s="224" t="s">
        <v>3562</v>
      </c>
      <c r="B35" s="224" t="s">
        <v>98</v>
      </c>
      <c r="C35" s="224" t="s">
        <v>3595</v>
      </c>
      <c r="D35" s="225" t="s">
        <v>166</v>
      </c>
      <c r="E35" s="225" t="s">
        <v>167</v>
      </c>
      <c r="F35" s="226">
        <v>0.75</v>
      </c>
      <c r="G35" s="226">
        <v>0.7916666666666666</v>
      </c>
      <c r="H35" s="225">
        <f t="shared" si="1"/>
        <v>1</v>
      </c>
      <c r="I35" s="227">
        <v>93.47</v>
      </c>
      <c r="J35" s="227">
        <f t="shared" si="2"/>
        <v>11.68375</v>
      </c>
      <c r="K35" s="99" t="s">
        <v>3596</v>
      </c>
      <c r="L35" s="224" t="s">
        <v>297</v>
      </c>
      <c r="M35" s="224" t="s">
        <v>1563</v>
      </c>
      <c r="N35" s="128">
        <f>IFERROR(__xludf.DUMMYFUNCTION("IFERROR(VALUE(REGEXEXTRACT(M35, ""(\d+)\s+(sessions?|days?|weeks?|Weeks?|Sessions?|Days?)"")), 1)"),8.0)</f>
        <v>8</v>
      </c>
      <c r="O35" s="223"/>
      <c r="P35" s="223"/>
      <c r="Q35" s="223"/>
      <c r="R35" s="223"/>
      <c r="S35" s="223"/>
      <c r="T35" s="223"/>
      <c r="U35" s="223"/>
      <c r="V35" s="223"/>
      <c r="W35" s="223"/>
      <c r="X35" s="223"/>
      <c r="Y35" s="223"/>
      <c r="Z35" s="223"/>
      <c r="AA35" s="223"/>
      <c r="AB35" s="223"/>
      <c r="AC35" s="223"/>
    </row>
    <row r="36" ht="15.75" customHeight="1">
      <c r="A36" s="224" t="s">
        <v>3562</v>
      </c>
      <c r="B36" s="224" t="s">
        <v>98</v>
      </c>
      <c r="C36" s="224" t="s">
        <v>2181</v>
      </c>
      <c r="D36" s="225" t="s">
        <v>166</v>
      </c>
      <c r="E36" s="225" t="s">
        <v>167</v>
      </c>
      <c r="F36" s="226">
        <v>0.75</v>
      </c>
      <c r="G36" s="226">
        <v>0.7847222222222222</v>
      </c>
      <c r="H36" s="225">
        <f t="shared" si="1"/>
        <v>0.8333333333</v>
      </c>
      <c r="I36" s="227">
        <v>144.41</v>
      </c>
      <c r="J36" s="227">
        <f t="shared" si="2"/>
        <v>14.441</v>
      </c>
      <c r="K36" s="99" t="s">
        <v>3597</v>
      </c>
      <c r="L36" s="224" t="s">
        <v>297</v>
      </c>
      <c r="M36" s="224" t="s">
        <v>803</v>
      </c>
      <c r="N36" s="128">
        <f>IFERROR(__xludf.DUMMYFUNCTION("IFERROR(VALUE(REGEXEXTRACT(M36, ""(\d+)\s+(sessions?|days?|weeks?|Weeks?|Sessions?|Days?)"")), 1)"),12.0)</f>
        <v>12</v>
      </c>
      <c r="O36" s="223"/>
      <c r="P36" s="223"/>
      <c r="Q36" s="223"/>
      <c r="R36" s="223"/>
      <c r="S36" s="223"/>
      <c r="T36" s="223"/>
      <c r="U36" s="223"/>
      <c r="V36" s="223"/>
      <c r="W36" s="223"/>
      <c r="X36" s="223"/>
      <c r="Y36" s="223"/>
      <c r="Z36" s="223"/>
      <c r="AA36" s="223"/>
      <c r="AB36" s="223"/>
      <c r="AC36" s="223"/>
    </row>
    <row r="37" ht="15.75" customHeight="1">
      <c r="A37" s="224" t="s">
        <v>3562</v>
      </c>
      <c r="B37" s="224" t="s">
        <v>98</v>
      </c>
      <c r="C37" s="50" t="s">
        <v>1957</v>
      </c>
      <c r="D37" s="51" t="s">
        <v>166</v>
      </c>
      <c r="E37" s="51" t="s">
        <v>167</v>
      </c>
      <c r="F37" s="52">
        <v>0.375</v>
      </c>
      <c r="G37" s="52">
        <v>0.4166666666666667</v>
      </c>
      <c r="H37" s="225">
        <f t="shared" si="1"/>
        <v>1</v>
      </c>
      <c r="I37" s="53">
        <v>70.11</v>
      </c>
      <c r="J37" s="227">
        <f t="shared" si="2"/>
        <v>8.76375</v>
      </c>
      <c r="K37" s="128" t="s">
        <v>3598</v>
      </c>
      <c r="L37" s="50" t="s">
        <v>297</v>
      </c>
      <c r="M37" s="50" t="s">
        <v>1563</v>
      </c>
      <c r="N37" s="128">
        <f>IFERROR(__xludf.DUMMYFUNCTION("IFERROR(VALUE(REGEXEXTRACT(M37, ""(\d+)\s+(sessions?|days?|weeks?|Weeks?|Sessions?|Days?)"")), 1)"),8.0)</f>
        <v>8</v>
      </c>
      <c r="O37" s="223"/>
      <c r="P37" s="223"/>
      <c r="Q37" s="223"/>
      <c r="R37" s="223"/>
      <c r="S37" s="223"/>
      <c r="T37" s="223"/>
      <c r="U37" s="223"/>
      <c r="V37" s="223"/>
      <c r="W37" s="223"/>
      <c r="X37" s="223"/>
      <c r="Y37" s="223"/>
      <c r="Z37" s="223"/>
      <c r="AA37" s="223"/>
      <c r="AB37" s="223"/>
      <c r="AC37" s="223"/>
    </row>
    <row r="38" ht="15.75" customHeight="1">
      <c r="A38" s="224" t="s">
        <v>3562</v>
      </c>
      <c r="B38" s="224" t="s">
        <v>98</v>
      </c>
      <c r="C38" s="50" t="s">
        <v>3599</v>
      </c>
      <c r="D38" s="51" t="s">
        <v>166</v>
      </c>
      <c r="E38" s="51" t="s">
        <v>167</v>
      </c>
      <c r="F38" s="52">
        <v>0.7916666666666666</v>
      </c>
      <c r="G38" s="52">
        <v>0.8263888888888888</v>
      </c>
      <c r="H38" s="225">
        <f t="shared" si="1"/>
        <v>0.8333333333</v>
      </c>
      <c r="I38" s="53">
        <v>144.41</v>
      </c>
      <c r="J38" s="227">
        <f t="shared" si="2"/>
        <v>14.441</v>
      </c>
      <c r="K38" s="128" t="s">
        <v>3600</v>
      </c>
      <c r="L38" s="50" t="s">
        <v>297</v>
      </c>
      <c r="M38" s="50" t="s">
        <v>803</v>
      </c>
      <c r="N38" s="128">
        <f>IFERROR(__xludf.DUMMYFUNCTION("IFERROR(VALUE(REGEXEXTRACT(M38, ""(\d+)\s+(sessions?|days?|weeks?|Weeks?|Sessions?|Days?)"")), 1)"),12.0)</f>
        <v>12</v>
      </c>
      <c r="O38" s="223"/>
      <c r="P38" s="223"/>
      <c r="Q38" s="223"/>
      <c r="R38" s="223"/>
      <c r="S38" s="223"/>
      <c r="T38" s="223"/>
      <c r="U38" s="223"/>
      <c r="V38" s="223"/>
      <c r="W38" s="223"/>
      <c r="X38" s="223"/>
      <c r="Y38" s="223"/>
      <c r="Z38" s="223"/>
      <c r="AA38" s="223"/>
      <c r="AB38" s="223"/>
      <c r="AC38" s="223"/>
    </row>
    <row r="39" ht="15.75" customHeight="1">
      <c r="A39" s="224" t="s">
        <v>3562</v>
      </c>
      <c r="B39" s="224" t="s">
        <v>98</v>
      </c>
      <c r="C39" s="224" t="s">
        <v>3601</v>
      </c>
      <c r="D39" s="225" t="s">
        <v>166</v>
      </c>
      <c r="E39" s="225" t="s">
        <v>167</v>
      </c>
      <c r="F39" s="226">
        <v>0.7916666666666666</v>
      </c>
      <c r="G39" s="226">
        <v>0.8263888888888888</v>
      </c>
      <c r="H39" s="225">
        <f t="shared" si="1"/>
        <v>0.8333333333</v>
      </c>
      <c r="I39" s="227">
        <v>140.35</v>
      </c>
      <c r="J39" s="227">
        <f t="shared" si="2"/>
        <v>14.035</v>
      </c>
      <c r="K39" s="99" t="s">
        <v>3602</v>
      </c>
      <c r="L39" s="224" t="s">
        <v>297</v>
      </c>
      <c r="M39" s="224" t="s">
        <v>803</v>
      </c>
      <c r="N39" s="128">
        <f>IFERROR(__xludf.DUMMYFUNCTION("IFERROR(VALUE(REGEXEXTRACT(M39, ""(\d+)\s+(sessions?|days?|weeks?|Weeks?|Sessions?|Days?)"")), 1)"),12.0)</f>
        <v>12</v>
      </c>
      <c r="O39" s="223"/>
      <c r="P39" s="223"/>
      <c r="Q39" s="223"/>
      <c r="R39" s="223"/>
      <c r="S39" s="223"/>
      <c r="T39" s="223"/>
      <c r="U39" s="223"/>
      <c r="V39" s="223"/>
      <c r="W39" s="223"/>
      <c r="X39" s="223"/>
      <c r="Y39" s="223"/>
      <c r="Z39" s="223"/>
      <c r="AA39" s="223"/>
      <c r="AB39" s="223"/>
      <c r="AC39" s="223"/>
    </row>
    <row r="40" ht="15.75" customHeight="1">
      <c r="A40" s="224" t="s">
        <v>3562</v>
      </c>
      <c r="B40" s="224" t="s">
        <v>98</v>
      </c>
      <c r="C40" s="224" t="s">
        <v>1813</v>
      </c>
      <c r="D40" s="225" t="s">
        <v>297</v>
      </c>
      <c r="E40" s="225" t="s">
        <v>297</v>
      </c>
      <c r="F40" s="224" t="s">
        <v>297</v>
      </c>
      <c r="G40" s="224" t="s">
        <v>297</v>
      </c>
      <c r="H40" s="225" t="str">
        <f t="shared" si="1"/>
        <v>#VALUE!</v>
      </c>
      <c r="I40" s="224" t="s">
        <v>297</v>
      </c>
      <c r="J40" s="227" t="str">
        <f t="shared" si="2"/>
        <v>#VALUE!</v>
      </c>
      <c r="K40" s="99" t="s">
        <v>297</v>
      </c>
      <c r="L40" s="224" t="s">
        <v>297</v>
      </c>
      <c r="M40" s="224" t="s">
        <v>3603</v>
      </c>
      <c r="N40" s="128">
        <f>IFERROR(__xludf.DUMMYFUNCTION("IFERROR(VALUE(REGEXEXTRACT(M40, ""(\d+)\s+(sessions?|days?|weeks?|Weeks?|Sessions?|Days?)"")), 1)"),1.0)</f>
        <v>1</v>
      </c>
      <c r="O40" s="223"/>
      <c r="P40" s="223"/>
      <c r="Q40" s="223"/>
      <c r="R40" s="223"/>
      <c r="S40" s="223"/>
      <c r="T40" s="223"/>
      <c r="U40" s="223"/>
      <c r="V40" s="223"/>
      <c r="W40" s="223"/>
      <c r="X40" s="223"/>
      <c r="Y40" s="223"/>
      <c r="Z40" s="223"/>
      <c r="AA40" s="223"/>
      <c r="AB40" s="223"/>
      <c r="AC40" s="223"/>
    </row>
    <row r="41" ht="15.75" customHeight="1">
      <c r="A41" s="224" t="s">
        <v>3604</v>
      </c>
      <c r="B41" s="224" t="s">
        <v>28</v>
      </c>
      <c r="C41" s="224" t="s">
        <v>3605</v>
      </c>
      <c r="D41" s="225" t="s">
        <v>297</v>
      </c>
      <c r="E41" s="225" t="s">
        <v>297</v>
      </c>
      <c r="F41" s="224" t="s">
        <v>297</v>
      </c>
      <c r="G41" s="224" t="s">
        <v>297</v>
      </c>
      <c r="H41" s="225" t="str">
        <f t="shared" si="1"/>
        <v>#VALUE!</v>
      </c>
      <c r="I41" s="224" t="s">
        <v>297</v>
      </c>
      <c r="J41" s="227" t="str">
        <f t="shared" si="2"/>
        <v>#VALUE!</v>
      </c>
      <c r="K41" s="99" t="s">
        <v>297</v>
      </c>
      <c r="L41" s="224" t="s">
        <v>297</v>
      </c>
      <c r="M41" s="224" t="s">
        <v>3603</v>
      </c>
      <c r="N41" s="128">
        <f>IFERROR(__xludf.DUMMYFUNCTION("IFERROR(VALUE(REGEXEXTRACT(M41, ""(\d+)\s+(sessions?|days?|weeks?|Weeks?|Sessions?|Days?)"")), 1)"),1.0)</f>
        <v>1</v>
      </c>
      <c r="O41" s="223"/>
      <c r="P41" s="223"/>
      <c r="Q41" s="223"/>
      <c r="R41" s="223"/>
      <c r="S41" s="223"/>
      <c r="T41" s="223"/>
      <c r="U41" s="223"/>
      <c r="V41" s="223"/>
      <c r="W41" s="223"/>
      <c r="X41" s="223"/>
      <c r="Y41" s="223"/>
      <c r="Z41" s="223"/>
      <c r="AA41" s="223"/>
      <c r="AB41" s="223"/>
      <c r="AC41" s="223"/>
    </row>
    <row r="42" ht="15.75" customHeight="1">
      <c r="A42" s="224" t="s">
        <v>3604</v>
      </c>
      <c r="B42" s="224" t="s">
        <v>28</v>
      </c>
      <c r="C42" s="224" t="s">
        <v>3606</v>
      </c>
      <c r="D42" s="225" t="s">
        <v>297</v>
      </c>
      <c r="E42" s="225" t="s">
        <v>297</v>
      </c>
      <c r="F42" s="224" t="s">
        <v>297</v>
      </c>
      <c r="G42" s="224" t="s">
        <v>297</v>
      </c>
      <c r="H42" s="225" t="str">
        <f t="shared" si="1"/>
        <v>#VALUE!</v>
      </c>
      <c r="I42" s="224" t="s">
        <v>297</v>
      </c>
      <c r="J42" s="227" t="str">
        <f t="shared" si="2"/>
        <v>#VALUE!</v>
      </c>
      <c r="K42" s="99" t="s">
        <v>297</v>
      </c>
      <c r="L42" s="224" t="s">
        <v>297</v>
      </c>
      <c r="M42" s="224" t="s">
        <v>3603</v>
      </c>
      <c r="N42" s="128">
        <f>IFERROR(__xludf.DUMMYFUNCTION("IFERROR(VALUE(REGEXEXTRACT(M42, ""(\d+)\s+(sessions?|days?|weeks?|Weeks?|Sessions?|Days?)"")), 1)"),1.0)</f>
        <v>1</v>
      </c>
      <c r="O42" s="223"/>
      <c r="P42" s="223"/>
      <c r="Q42" s="223"/>
      <c r="R42" s="223"/>
      <c r="S42" s="223"/>
      <c r="T42" s="223"/>
      <c r="U42" s="223"/>
      <c r="V42" s="223"/>
      <c r="W42" s="223"/>
      <c r="X42" s="223"/>
      <c r="Y42" s="223"/>
      <c r="Z42" s="223"/>
      <c r="AA42" s="223"/>
      <c r="AB42" s="223"/>
      <c r="AC42" s="223"/>
    </row>
    <row r="43" ht="15.75" customHeight="1">
      <c r="A43" s="224" t="s">
        <v>3604</v>
      </c>
      <c r="B43" s="224" t="s">
        <v>208</v>
      </c>
      <c r="C43" s="224" t="s">
        <v>3607</v>
      </c>
      <c r="D43" s="225" t="s">
        <v>3608</v>
      </c>
      <c r="E43" s="225" t="s">
        <v>3609</v>
      </c>
      <c r="F43" s="226">
        <v>0.8125</v>
      </c>
      <c r="G43" s="226">
        <v>0.875</v>
      </c>
      <c r="H43" s="225">
        <f t="shared" si="1"/>
        <v>1.5</v>
      </c>
      <c r="I43" s="227">
        <v>147.84</v>
      </c>
      <c r="J43" s="227">
        <f t="shared" si="2"/>
        <v>8.213333333</v>
      </c>
      <c r="K43" s="99" t="s">
        <v>3610</v>
      </c>
      <c r="L43" s="224" t="s">
        <v>297</v>
      </c>
      <c r="M43" s="224" t="s">
        <v>803</v>
      </c>
      <c r="N43" s="128">
        <f>IFERROR(__xludf.DUMMYFUNCTION("IFERROR(VALUE(REGEXEXTRACT(M43, ""(\d+)\s+(sessions?|days?|weeks?|Weeks?|Sessions?|Days?)"")), 1)"),12.0)</f>
        <v>12</v>
      </c>
      <c r="O43" s="223"/>
      <c r="P43" s="223"/>
      <c r="Q43" s="223"/>
      <c r="R43" s="223"/>
      <c r="S43" s="223"/>
      <c r="T43" s="223"/>
      <c r="U43" s="223"/>
      <c r="V43" s="223"/>
      <c r="W43" s="223"/>
      <c r="X43" s="223"/>
      <c r="Y43" s="223"/>
      <c r="Z43" s="223"/>
      <c r="AA43" s="223"/>
      <c r="AB43" s="223"/>
      <c r="AC43" s="223"/>
    </row>
    <row r="44" ht="15.75" customHeight="1">
      <c r="A44" s="224" t="s">
        <v>3611</v>
      </c>
      <c r="B44" s="224" t="s">
        <v>164</v>
      </c>
      <c r="C44" s="224" t="s">
        <v>3612</v>
      </c>
      <c r="D44" s="225" t="s">
        <v>166</v>
      </c>
      <c r="E44" s="225" t="s">
        <v>167</v>
      </c>
      <c r="F44" s="226">
        <v>0.375</v>
      </c>
      <c r="G44" s="226">
        <v>0.5416666666666666</v>
      </c>
      <c r="H44" s="225">
        <f t="shared" si="1"/>
        <v>4</v>
      </c>
      <c r="I44" s="227">
        <v>0.0</v>
      </c>
      <c r="J44" s="227">
        <f t="shared" si="2"/>
        <v>0</v>
      </c>
      <c r="K44" s="99" t="s">
        <v>3613</v>
      </c>
      <c r="L44" s="224">
        <v>20.0</v>
      </c>
      <c r="M44" s="224" t="s">
        <v>2420</v>
      </c>
      <c r="N44" s="128">
        <f>IFERROR(__xludf.DUMMYFUNCTION("IFERROR(VALUE(REGEXEXTRACT(M44, ""(\d+)\s+(sessions?|days?|weeks?|Weeks?|Sessions?|Days?)"")), 1)"),1.0)</f>
        <v>1</v>
      </c>
      <c r="O44" s="223"/>
      <c r="P44" s="223"/>
      <c r="Q44" s="223"/>
      <c r="R44" s="223"/>
      <c r="S44" s="223"/>
      <c r="T44" s="223"/>
      <c r="U44" s="223"/>
      <c r="V44" s="223"/>
      <c r="W44" s="223"/>
      <c r="X44" s="223"/>
      <c r="Y44" s="223"/>
      <c r="Z44" s="223"/>
      <c r="AA44" s="223"/>
      <c r="AB44" s="223"/>
      <c r="AC44" s="223"/>
    </row>
    <row r="45" ht="15.75" customHeight="1">
      <c r="A45" s="224" t="s">
        <v>3611</v>
      </c>
      <c r="B45" s="224" t="s">
        <v>164</v>
      </c>
      <c r="C45" s="224" t="s">
        <v>3614</v>
      </c>
      <c r="D45" s="225" t="s">
        <v>166</v>
      </c>
      <c r="E45" s="225" t="s">
        <v>167</v>
      </c>
      <c r="F45" s="226">
        <v>0.6666666666666666</v>
      </c>
      <c r="G45" s="226">
        <v>0.75</v>
      </c>
      <c r="H45" s="225">
        <f t="shared" si="1"/>
        <v>2</v>
      </c>
      <c r="I45" s="227">
        <v>0.0</v>
      </c>
      <c r="J45" s="227">
        <f t="shared" si="2"/>
        <v>0</v>
      </c>
      <c r="K45" s="99" t="s">
        <v>3613</v>
      </c>
      <c r="L45" s="224">
        <v>20.0</v>
      </c>
      <c r="M45" s="224" t="s">
        <v>2420</v>
      </c>
      <c r="N45" s="128">
        <f>IFERROR(__xludf.DUMMYFUNCTION("IFERROR(VALUE(REGEXEXTRACT(M45, ""(\d+)\s+(sessions?|days?|weeks?|Weeks?|Sessions?|Days?)"")), 1)"),1.0)</f>
        <v>1</v>
      </c>
      <c r="O45" s="223"/>
      <c r="P45" s="223"/>
      <c r="Q45" s="223"/>
      <c r="R45" s="223"/>
      <c r="S45" s="223"/>
      <c r="T45" s="223"/>
      <c r="U45" s="223"/>
      <c r="V45" s="223"/>
      <c r="W45" s="223"/>
      <c r="X45" s="223"/>
      <c r="Y45" s="223"/>
      <c r="Z45" s="223"/>
      <c r="AA45" s="223"/>
      <c r="AB45" s="223"/>
      <c r="AC45" s="223"/>
    </row>
    <row r="46" ht="15.75" customHeight="1">
      <c r="A46" s="224" t="s">
        <v>3611</v>
      </c>
      <c r="B46" s="224" t="s">
        <v>164</v>
      </c>
      <c r="C46" s="224" t="s">
        <v>3615</v>
      </c>
      <c r="D46" s="225" t="s">
        <v>166</v>
      </c>
      <c r="E46" s="225" t="s">
        <v>167</v>
      </c>
      <c r="F46" s="226">
        <v>0.375</v>
      </c>
      <c r="G46" s="226">
        <v>0.5208333333333334</v>
      </c>
      <c r="H46" s="225">
        <f t="shared" si="1"/>
        <v>3.5</v>
      </c>
      <c r="I46" s="227">
        <v>0.0</v>
      </c>
      <c r="J46" s="227">
        <f t="shared" si="2"/>
        <v>0</v>
      </c>
      <c r="K46" s="99" t="s">
        <v>3613</v>
      </c>
      <c r="L46" s="224">
        <v>30.0</v>
      </c>
      <c r="M46" s="224" t="s">
        <v>2420</v>
      </c>
      <c r="N46" s="128">
        <f>IFERROR(__xludf.DUMMYFUNCTION("IFERROR(VALUE(REGEXEXTRACT(M46, ""(\d+)\s+(sessions?|days?|weeks?|Weeks?|Sessions?|Days?)"")), 1)"),1.0)</f>
        <v>1</v>
      </c>
      <c r="O46" s="223"/>
      <c r="P46" s="223"/>
      <c r="Q46" s="223"/>
      <c r="R46" s="223"/>
      <c r="S46" s="223"/>
      <c r="T46" s="223"/>
      <c r="U46" s="223"/>
      <c r="V46" s="223"/>
      <c r="W46" s="223"/>
      <c r="X46" s="223"/>
      <c r="Y46" s="223"/>
      <c r="Z46" s="223"/>
      <c r="AA46" s="223"/>
      <c r="AB46" s="223"/>
      <c r="AC46" s="223"/>
    </row>
    <row r="47" ht="15.75" customHeight="1">
      <c r="A47" s="224" t="s">
        <v>3611</v>
      </c>
      <c r="B47" s="224" t="s">
        <v>164</v>
      </c>
      <c r="C47" s="224" t="s">
        <v>3616</v>
      </c>
      <c r="D47" s="225" t="s">
        <v>166</v>
      </c>
      <c r="E47" s="225" t="s">
        <v>167</v>
      </c>
      <c r="F47" s="226">
        <v>0.625</v>
      </c>
      <c r="G47" s="226">
        <v>0.7708333333333334</v>
      </c>
      <c r="H47" s="225">
        <f t="shared" si="1"/>
        <v>3.5</v>
      </c>
      <c r="I47" s="227">
        <v>0.0</v>
      </c>
      <c r="J47" s="227">
        <f t="shared" si="2"/>
        <v>0</v>
      </c>
      <c r="K47" s="99" t="s">
        <v>3613</v>
      </c>
      <c r="L47" s="224">
        <v>30.0</v>
      </c>
      <c r="M47" s="224" t="s">
        <v>2420</v>
      </c>
      <c r="N47" s="128">
        <f>IFERROR(__xludf.DUMMYFUNCTION("IFERROR(VALUE(REGEXEXTRACT(M47, ""(\d+)\s+(sessions?|days?|weeks?|Weeks?|Sessions?|Days?)"")), 1)"),1.0)</f>
        <v>1</v>
      </c>
      <c r="O47" s="223"/>
      <c r="P47" s="223"/>
      <c r="Q47" s="223"/>
      <c r="R47" s="223"/>
      <c r="S47" s="223"/>
      <c r="T47" s="223"/>
      <c r="U47" s="223"/>
      <c r="V47" s="223"/>
      <c r="W47" s="223"/>
      <c r="X47" s="223"/>
      <c r="Y47" s="223"/>
      <c r="Z47" s="223"/>
      <c r="AA47" s="223"/>
      <c r="AB47" s="223"/>
      <c r="AC47" s="223"/>
    </row>
    <row r="48" ht="15.75" customHeight="1">
      <c r="A48" s="224" t="s">
        <v>3611</v>
      </c>
      <c r="B48" s="224" t="s">
        <v>164</v>
      </c>
      <c r="C48" s="224" t="s">
        <v>3617</v>
      </c>
      <c r="D48" s="225" t="s">
        <v>297</v>
      </c>
      <c r="E48" s="225" t="s">
        <v>297</v>
      </c>
      <c r="F48" s="224" t="s">
        <v>297</v>
      </c>
      <c r="G48" s="224" t="s">
        <v>297</v>
      </c>
      <c r="H48" s="225" t="str">
        <f t="shared" si="1"/>
        <v>#VALUE!</v>
      </c>
      <c r="I48" s="224" t="s">
        <v>297</v>
      </c>
      <c r="J48" s="227" t="str">
        <f t="shared" si="2"/>
        <v>#VALUE!</v>
      </c>
      <c r="K48" s="99" t="s">
        <v>297</v>
      </c>
      <c r="L48" s="224" t="s">
        <v>297</v>
      </c>
      <c r="M48" s="224" t="s">
        <v>3603</v>
      </c>
      <c r="N48" s="128">
        <f>IFERROR(__xludf.DUMMYFUNCTION("IFERROR(VALUE(REGEXEXTRACT(M48, ""(\d+)\s+(sessions?|days?|weeks?|Weeks?|Sessions?|Days?)"")), 1)"),1.0)</f>
        <v>1</v>
      </c>
      <c r="O48" s="223"/>
      <c r="P48" s="223"/>
      <c r="Q48" s="223"/>
      <c r="R48" s="223"/>
      <c r="S48" s="223"/>
      <c r="T48" s="223"/>
      <c r="U48" s="223"/>
      <c r="V48" s="223"/>
      <c r="W48" s="223"/>
      <c r="X48" s="223"/>
      <c r="Y48" s="223"/>
      <c r="Z48" s="223"/>
      <c r="AA48" s="223"/>
      <c r="AB48" s="223"/>
      <c r="AC48" s="223"/>
    </row>
    <row r="49" ht="15.75" customHeight="1">
      <c r="A49" s="224" t="s">
        <v>3611</v>
      </c>
      <c r="B49" s="224" t="s">
        <v>164</v>
      </c>
      <c r="C49" s="224" t="s">
        <v>3618</v>
      </c>
      <c r="D49" s="225" t="s">
        <v>90</v>
      </c>
      <c r="E49" s="225" t="s">
        <v>91</v>
      </c>
      <c r="F49" s="226">
        <v>0.5833333333333334</v>
      </c>
      <c r="G49" s="226">
        <v>0.7291666666666666</v>
      </c>
      <c r="H49" s="225">
        <f t="shared" si="1"/>
        <v>3.5</v>
      </c>
      <c r="I49" s="227">
        <v>228.97</v>
      </c>
      <c r="J49" s="227">
        <f t="shared" si="2"/>
        <v>7.268888889</v>
      </c>
      <c r="K49" s="99" t="s">
        <v>3619</v>
      </c>
      <c r="L49" s="224" t="s">
        <v>297</v>
      </c>
      <c r="M49" s="224" t="s">
        <v>1543</v>
      </c>
      <c r="N49" s="128">
        <f>IFERROR(__xludf.DUMMYFUNCTION("IFERROR(VALUE(REGEXEXTRACT(M49, ""(\d+)\s+(sessions?|days?|weeks?|Weeks?|Sessions?|Days?)"")), 1)"),9.0)</f>
        <v>9</v>
      </c>
      <c r="O49" s="223"/>
      <c r="P49" s="223"/>
      <c r="Q49" s="223"/>
      <c r="R49" s="223"/>
      <c r="S49" s="223"/>
      <c r="T49" s="223"/>
      <c r="U49" s="223"/>
      <c r="V49" s="223"/>
      <c r="W49" s="223"/>
      <c r="X49" s="223"/>
      <c r="Y49" s="223"/>
      <c r="Z49" s="223"/>
      <c r="AA49" s="223"/>
      <c r="AB49" s="223"/>
      <c r="AC49" s="223"/>
    </row>
    <row r="50" ht="15.75" customHeight="1">
      <c r="A50" s="224" t="s">
        <v>3611</v>
      </c>
      <c r="B50" s="224" t="s">
        <v>164</v>
      </c>
      <c r="C50" s="224" t="s">
        <v>3620</v>
      </c>
      <c r="D50" s="225" t="s">
        <v>90</v>
      </c>
      <c r="E50" s="225" t="s">
        <v>91</v>
      </c>
      <c r="F50" s="226">
        <v>0.625</v>
      </c>
      <c r="G50" s="226">
        <v>0.7291666666666666</v>
      </c>
      <c r="H50" s="225">
        <f t="shared" si="1"/>
        <v>2.5</v>
      </c>
      <c r="I50" s="227">
        <v>173.12</v>
      </c>
      <c r="J50" s="227">
        <f t="shared" si="2"/>
        <v>7.694222222</v>
      </c>
      <c r="K50" s="99" t="s">
        <v>3621</v>
      </c>
      <c r="L50" s="224" t="s">
        <v>297</v>
      </c>
      <c r="M50" s="224" t="s">
        <v>1543</v>
      </c>
      <c r="N50" s="128">
        <f>IFERROR(__xludf.DUMMYFUNCTION("IFERROR(VALUE(REGEXEXTRACT(M50, ""(\d+)\s+(sessions?|days?|weeks?|Weeks?|Sessions?|Days?)"")), 1)"),9.0)</f>
        <v>9</v>
      </c>
      <c r="O50" s="223"/>
      <c r="P50" s="223"/>
      <c r="Q50" s="223"/>
      <c r="R50" s="223"/>
      <c r="S50" s="223"/>
      <c r="T50" s="223"/>
      <c r="U50" s="223"/>
      <c r="V50" s="223"/>
      <c r="W50" s="223"/>
      <c r="X50" s="223"/>
      <c r="Y50" s="223"/>
      <c r="Z50" s="223"/>
      <c r="AA50" s="223"/>
      <c r="AB50" s="223"/>
      <c r="AC50" s="223"/>
    </row>
    <row r="51" ht="15.75" customHeight="1">
      <c r="A51" s="224" t="s">
        <v>3611</v>
      </c>
      <c r="B51" s="224" t="s">
        <v>164</v>
      </c>
      <c r="C51" s="224" t="s">
        <v>3622</v>
      </c>
      <c r="D51" s="225" t="s">
        <v>2259</v>
      </c>
      <c r="E51" s="225" t="s">
        <v>2883</v>
      </c>
      <c r="F51" s="226">
        <v>0.5625</v>
      </c>
      <c r="G51" s="226">
        <v>0.625</v>
      </c>
      <c r="H51" s="225">
        <f t="shared" si="1"/>
        <v>1.5</v>
      </c>
      <c r="I51" s="227">
        <v>150.5</v>
      </c>
      <c r="J51" s="227">
        <f t="shared" si="2"/>
        <v>11.14814815</v>
      </c>
      <c r="K51" s="99" t="s">
        <v>3623</v>
      </c>
      <c r="L51" s="224" t="s">
        <v>297</v>
      </c>
      <c r="M51" s="224" t="s">
        <v>1543</v>
      </c>
      <c r="N51" s="128">
        <f>IFERROR(__xludf.DUMMYFUNCTION("IFERROR(VALUE(REGEXEXTRACT(M51, ""(\d+)\s+(sessions?|days?|weeks?|Weeks?|Sessions?|Days?)"")), 1)"),9.0)</f>
        <v>9</v>
      </c>
      <c r="O51" s="223"/>
      <c r="P51" s="223"/>
      <c r="Q51" s="223"/>
      <c r="R51" s="223"/>
      <c r="S51" s="223"/>
      <c r="T51" s="223"/>
      <c r="U51" s="223"/>
      <c r="V51" s="223"/>
      <c r="W51" s="223"/>
      <c r="X51" s="223"/>
      <c r="Y51" s="223"/>
      <c r="Z51" s="223"/>
      <c r="AA51" s="223"/>
      <c r="AB51" s="223"/>
      <c r="AC51" s="223"/>
    </row>
    <row r="52" ht="15.75" customHeight="1">
      <c r="A52" s="224" t="s">
        <v>3611</v>
      </c>
      <c r="B52" s="224" t="s">
        <v>164</v>
      </c>
      <c r="C52" s="224" t="s">
        <v>3624</v>
      </c>
      <c r="D52" s="225" t="s">
        <v>297</v>
      </c>
      <c r="E52" s="225" t="s">
        <v>297</v>
      </c>
      <c r="F52" s="224" t="s">
        <v>297</v>
      </c>
      <c r="G52" s="224" t="s">
        <v>297</v>
      </c>
      <c r="H52" s="225" t="str">
        <f t="shared" si="1"/>
        <v>#VALUE!</v>
      </c>
      <c r="I52" s="224" t="s">
        <v>297</v>
      </c>
      <c r="J52" s="227" t="str">
        <f t="shared" si="2"/>
        <v>#VALUE!</v>
      </c>
      <c r="K52" s="99" t="s">
        <v>297</v>
      </c>
      <c r="L52" s="224" t="s">
        <v>297</v>
      </c>
      <c r="M52" s="224" t="s">
        <v>3603</v>
      </c>
      <c r="N52" s="128">
        <f>IFERROR(__xludf.DUMMYFUNCTION("IFERROR(VALUE(REGEXEXTRACT(M52, ""(\d+)\s+(sessions?|days?|weeks?|Weeks?|Sessions?|Days?)"")), 1)"),1.0)</f>
        <v>1</v>
      </c>
      <c r="O52" s="223"/>
      <c r="P52" s="223"/>
      <c r="Q52" s="223"/>
      <c r="R52" s="223"/>
      <c r="S52" s="223"/>
      <c r="T52" s="223"/>
      <c r="U52" s="223"/>
      <c r="V52" s="223"/>
      <c r="W52" s="223"/>
      <c r="X52" s="223"/>
      <c r="Y52" s="223"/>
      <c r="Z52" s="223"/>
      <c r="AA52" s="223"/>
      <c r="AB52" s="223"/>
      <c r="AC52" s="223"/>
    </row>
    <row r="53" ht="15.75" customHeight="1">
      <c r="A53" s="224" t="s">
        <v>3611</v>
      </c>
      <c r="B53" s="224" t="s">
        <v>164</v>
      </c>
      <c r="C53" s="224" t="s">
        <v>2743</v>
      </c>
      <c r="D53" s="225" t="s">
        <v>166</v>
      </c>
      <c r="E53" s="225" t="s">
        <v>167</v>
      </c>
      <c r="F53" s="226">
        <v>0.3541666666666667</v>
      </c>
      <c r="G53" s="226">
        <v>0.7291666666666666</v>
      </c>
      <c r="H53" s="225">
        <f t="shared" si="1"/>
        <v>9</v>
      </c>
      <c r="I53" s="227">
        <v>298.86</v>
      </c>
      <c r="J53" s="227">
        <f t="shared" si="2"/>
        <v>6.641333333</v>
      </c>
      <c r="K53" s="99" t="s">
        <v>3625</v>
      </c>
      <c r="L53" s="224" t="s">
        <v>297</v>
      </c>
      <c r="M53" s="224" t="s">
        <v>1265</v>
      </c>
      <c r="N53" s="128">
        <f>IFERROR(__xludf.DUMMYFUNCTION("IFERROR(VALUE(REGEXEXTRACT(M53, ""(\d+)\s+(sessions?|days?|weeks?|Weeks?|Sessions?|Days?)"")), 1)"),5.0)</f>
        <v>5</v>
      </c>
      <c r="O53" s="223"/>
      <c r="P53" s="223"/>
      <c r="Q53" s="223"/>
      <c r="R53" s="223"/>
      <c r="S53" s="223"/>
      <c r="T53" s="223"/>
      <c r="U53" s="223"/>
      <c r="V53" s="223"/>
      <c r="W53" s="223"/>
      <c r="X53" s="223"/>
      <c r="Y53" s="223"/>
      <c r="Z53" s="223"/>
      <c r="AA53" s="223"/>
      <c r="AB53" s="223"/>
      <c r="AC53" s="223"/>
    </row>
    <row r="54" ht="15.75" customHeight="1">
      <c r="A54" s="224" t="s">
        <v>3611</v>
      </c>
      <c r="B54" s="224" t="s">
        <v>164</v>
      </c>
      <c r="C54" s="224" t="s">
        <v>3626</v>
      </c>
      <c r="D54" s="225" t="s">
        <v>2275</v>
      </c>
      <c r="E54" s="225" t="s">
        <v>3542</v>
      </c>
      <c r="F54" s="226">
        <v>0.6458333333333334</v>
      </c>
      <c r="G54" s="226">
        <v>0.8958333333333334</v>
      </c>
      <c r="H54" s="225">
        <f t="shared" si="1"/>
        <v>6</v>
      </c>
      <c r="I54" s="227">
        <v>113.26</v>
      </c>
      <c r="J54" s="227">
        <f t="shared" si="2"/>
        <v>18.87666667</v>
      </c>
      <c r="K54" s="99" t="s">
        <v>3627</v>
      </c>
      <c r="L54" s="224" t="s">
        <v>297</v>
      </c>
      <c r="M54" s="224" t="s">
        <v>2420</v>
      </c>
      <c r="N54" s="128">
        <f>IFERROR(__xludf.DUMMYFUNCTION("IFERROR(VALUE(REGEXEXTRACT(M54, ""(\d+)\s+(sessions?|days?|weeks?|Weeks?|Sessions?|Days?)"")), 1)"),1.0)</f>
        <v>1</v>
      </c>
      <c r="O54" s="223"/>
      <c r="P54" s="223"/>
      <c r="Q54" s="223"/>
      <c r="R54" s="223"/>
      <c r="S54" s="223"/>
      <c r="T54" s="223"/>
      <c r="U54" s="223"/>
      <c r="V54" s="223"/>
      <c r="W54" s="223"/>
      <c r="X54" s="223"/>
      <c r="Y54" s="223"/>
      <c r="Z54" s="223"/>
      <c r="AA54" s="223"/>
      <c r="AB54" s="223"/>
      <c r="AC54" s="223"/>
    </row>
    <row r="55" ht="15.75" customHeight="1">
      <c r="A55" s="224" t="s">
        <v>3611</v>
      </c>
      <c r="B55" s="224" t="s">
        <v>164</v>
      </c>
      <c r="C55" s="224" t="s">
        <v>3628</v>
      </c>
      <c r="D55" s="225" t="s">
        <v>166</v>
      </c>
      <c r="E55" s="225" t="s">
        <v>167</v>
      </c>
      <c r="F55" s="226">
        <v>0.3541666666666667</v>
      </c>
      <c r="G55" s="226">
        <v>0.7291666666666666</v>
      </c>
      <c r="H55" s="225">
        <f t="shared" si="1"/>
        <v>9</v>
      </c>
      <c r="I55" s="229">
        <v>149.44</v>
      </c>
      <c r="J55" s="227">
        <f t="shared" si="2"/>
        <v>3.320888889</v>
      </c>
      <c r="K55" s="99" t="s">
        <v>3629</v>
      </c>
      <c r="L55" s="224">
        <v>2.0</v>
      </c>
      <c r="M55" s="224" t="s">
        <v>1265</v>
      </c>
      <c r="N55" s="128">
        <f>IFERROR(__xludf.DUMMYFUNCTION("IFERROR(VALUE(REGEXEXTRACT(M55, ""(\d+)\s+(sessions?|days?|weeks?|Weeks?|Sessions?|Days?)"")), 1)"),5.0)</f>
        <v>5</v>
      </c>
      <c r="O55" s="223"/>
      <c r="P55" s="223"/>
      <c r="Q55" s="223"/>
      <c r="R55" s="223"/>
      <c r="S55" s="223"/>
      <c r="T55" s="223"/>
      <c r="U55" s="223"/>
      <c r="V55" s="223"/>
      <c r="W55" s="223"/>
      <c r="X55" s="223"/>
      <c r="Y55" s="223"/>
      <c r="Z55" s="223"/>
      <c r="AA55" s="223"/>
      <c r="AB55" s="223"/>
      <c r="AC55" s="223"/>
    </row>
    <row r="56" ht="15.75" customHeight="1">
      <c r="A56" s="224" t="s">
        <v>3630</v>
      </c>
      <c r="B56" s="224" t="s">
        <v>164</v>
      </c>
      <c r="C56" s="224" t="s">
        <v>3631</v>
      </c>
      <c r="D56" s="225" t="s">
        <v>283</v>
      </c>
      <c r="E56" s="225" t="s">
        <v>284</v>
      </c>
      <c r="F56" s="226">
        <v>0.8541666666666666</v>
      </c>
      <c r="G56" s="226">
        <v>0.8854166666666666</v>
      </c>
      <c r="H56" s="225">
        <f t="shared" si="1"/>
        <v>0.75</v>
      </c>
      <c r="I56" s="227">
        <v>110.88</v>
      </c>
      <c r="J56" s="227">
        <f t="shared" si="2"/>
        <v>18.48</v>
      </c>
      <c r="K56" s="99" t="s">
        <v>3632</v>
      </c>
      <c r="L56" s="224" t="s">
        <v>297</v>
      </c>
      <c r="M56" s="224" t="s">
        <v>1563</v>
      </c>
      <c r="N56" s="128">
        <f>IFERROR(__xludf.DUMMYFUNCTION("IFERROR(VALUE(REGEXEXTRACT(M56, ""(\d+)\s+(sessions?|days?|weeks?|Weeks?|Sessions?|Days?)"")), 1)"),8.0)</f>
        <v>8</v>
      </c>
      <c r="O56" s="223"/>
      <c r="P56" s="223"/>
      <c r="Q56" s="223"/>
      <c r="R56" s="223"/>
      <c r="S56" s="223"/>
      <c r="T56" s="223"/>
      <c r="U56" s="223"/>
      <c r="V56" s="223"/>
      <c r="W56" s="223"/>
      <c r="X56" s="223"/>
      <c r="Y56" s="223"/>
      <c r="Z56" s="223"/>
      <c r="AA56" s="223"/>
      <c r="AB56" s="223"/>
      <c r="AC56" s="223"/>
    </row>
    <row r="57" ht="15.75" customHeight="1">
      <c r="A57" s="224" t="s">
        <v>3630</v>
      </c>
      <c r="B57" s="224" t="s">
        <v>164</v>
      </c>
      <c r="C57" s="224" t="s">
        <v>3633</v>
      </c>
      <c r="D57" s="225" t="s">
        <v>283</v>
      </c>
      <c r="E57" s="225" t="s">
        <v>284</v>
      </c>
      <c r="F57" s="226">
        <v>0.375</v>
      </c>
      <c r="G57" s="226">
        <v>0.40625</v>
      </c>
      <c r="H57" s="225">
        <f t="shared" si="1"/>
        <v>0.75</v>
      </c>
      <c r="I57" s="227">
        <v>128.52</v>
      </c>
      <c r="J57" s="227">
        <f t="shared" si="2"/>
        <v>19.04</v>
      </c>
      <c r="K57" s="99" t="s">
        <v>3632</v>
      </c>
      <c r="L57" s="224" t="s">
        <v>297</v>
      </c>
      <c r="M57" s="224" t="s">
        <v>1543</v>
      </c>
      <c r="N57" s="128">
        <f>IFERROR(__xludf.DUMMYFUNCTION("IFERROR(VALUE(REGEXEXTRACT(M57, ""(\d+)\s+(sessions?|days?|weeks?|Weeks?|Sessions?|Days?)"")), 1)"),9.0)</f>
        <v>9</v>
      </c>
      <c r="O57" s="223"/>
      <c r="P57" s="223"/>
      <c r="Q57" s="223"/>
      <c r="R57" s="223"/>
      <c r="S57" s="223"/>
      <c r="T57" s="223"/>
      <c r="U57" s="223"/>
      <c r="V57" s="223"/>
      <c r="W57" s="223"/>
      <c r="X57" s="223"/>
      <c r="Y57" s="223"/>
      <c r="Z57" s="223"/>
      <c r="AA57" s="223"/>
      <c r="AB57" s="223"/>
      <c r="AC57" s="223"/>
    </row>
    <row r="58" ht="15.75" customHeight="1">
      <c r="A58" s="224" t="s">
        <v>3634</v>
      </c>
      <c r="B58" s="224" t="s">
        <v>164</v>
      </c>
      <c r="C58" s="50" t="s">
        <v>3635</v>
      </c>
      <c r="D58" s="51" t="s">
        <v>3636</v>
      </c>
      <c r="E58" s="51" t="s">
        <v>3637</v>
      </c>
      <c r="F58" s="52">
        <v>0.6979166666666666</v>
      </c>
      <c r="G58" s="52">
        <v>0.7291666666666666</v>
      </c>
      <c r="H58" s="225">
        <f t="shared" si="1"/>
        <v>0.75</v>
      </c>
      <c r="I58" s="53">
        <v>232.53</v>
      </c>
      <c r="J58" s="227">
        <f t="shared" si="2"/>
        <v>13.48</v>
      </c>
      <c r="K58" s="128" t="s">
        <v>3638</v>
      </c>
      <c r="L58" s="50" t="s">
        <v>297</v>
      </c>
      <c r="M58" s="50" t="s">
        <v>2398</v>
      </c>
      <c r="N58" s="128">
        <f>IFERROR(__xludf.DUMMYFUNCTION("IFERROR(VALUE(REGEXEXTRACT(M58, ""(\d+)\s+(sessions?|days?|weeks?|Weeks?|Sessions?|Days?)"")), 1)"),23.0)</f>
        <v>23</v>
      </c>
      <c r="O58" s="223"/>
      <c r="P58" s="223"/>
      <c r="Q58" s="223"/>
      <c r="R58" s="223"/>
      <c r="S58" s="223"/>
      <c r="T58" s="223"/>
      <c r="U58" s="223"/>
      <c r="V58" s="223"/>
      <c r="W58" s="223"/>
      <c r="X58" s="223"/>
      <c r="Y58" s="223"/>
      <c r="Z58" s="223"/>
      <c r="AA58" s="223"/>
      <c r="AB58" s="223"/>
      <c r="AC58" s="223"/>
    </row>
    <row r="59" ht="15.75" customHeight="1">
      <c r="A59" s="224" t="s">
        <v>3634</v>
      </c>
      <c r="B59" s="224" t="s">
        <v>164</v>
      </c>
      <c r="C59" s="50" t="s">
        <v>3639</v>
      </c>
      <c r="D59" s="225" t="s">
        <v>3636</v>
      </c>
      <c r="E59" s="225" t="s">
        <v>3637</v>
      </c>
      <c r="F59" s="226">
        <v>0.7604166666666666</v>
      </c>
      <c r="G59" s="226">
        <v>0.7916666666666666</v>
      </c>
      <c r="H59" s="225">
        <f t="shared" si="1"/>
        <v>0.75</v>
      </c>
      <c r="I59" s="227">
        <v>151.68</v>
      </c>
      <c r="J59" s="227">
        <f t="shared" si="2"/>
        <v>16.85333333</v>
      </c>
      <c r="K59" s="99" t="s">
        <v>3640</v>
      </c>
      <c r="L59" s="224" t="s">
        <v>297</v>
      </c>
      <c r="M59" s="224" t="s">
        <v>803</v>
      </c>
      <c r="N59" s="128">
        <f>IFERROR(__xludf.DUMMYFUNCTION("IFERROR(VALUE(REGEXEXTRACT(M59, ""(\d+)\s+(sessions?|days?|weeks?|Weeks?|Sessions?|Days?)"")), 1)"),12.0)</f>
        <v>12</v>
      </c>
      <c r="O59" s="223"/>
      <c r="P59" s="223"/>
      <c r="Q59" s="223"/>
      <c r="R59" s="223"/>
      <c r="S59" s="223"/>
      <c r="T59" s="223"/>
      <c r="U59" s="223"/>
      <c r="V59" s="223"/>
      <c r="W59" s="223"/>
      <c r="X59" s="223"/>
      <c r="Y59" s="223"/>
      <c r="Z59" s="223"/>
      <c r="AA59" s="223"/>
      <c r="AB59" s="223"/>
      <c r="AC59" s="223"/>
    </row>
    <row r="60" ht="15.75" customHeight="1">
      <c r="A60" s="224" t="s">
        <v>3634</v>
      </c>
      <c r="B60" s="224" t="s">
        <v>164</v>
      </c>
      <c r="C60" s="50" t="s">
        <v>3641</v>
      </c>
      <c r="D60" s="225" t="s">
        <v>3642</v>
      </c>
      <c r="E60" s="225" t="s">
        <v>3643</v>
      </c>
      <c r="F60" s="226">
        <v>0.6666666666666666</v>
      </c>
      <c r="G60" s="226">
        <v>0.7291666666666666</v>
      </c>
      <c r="H60" s="225">
        <f t="shared" si="1"/>
        <v>1.5</v>
      </c>
      <c r="I60" s="227">
        <v>302.68</v>
      </c>
      <c r="J60" s="227">
        <f t="shared" si="2"/>
        <v>8.773333333</v>
      </c>
      <c r="K60" s="99" t="s">
        <v>3644</v>
      </c>
      <c r="L60" s="224" t="s">
        <v>297</v>
      </c>
      <c r="M60" s="224" t="s">
        <v>2398</v>
      </c>
      <c r="N60" s="128">
        <f>IFERROR(__xludf.DUMMYFUNCTION("IFERROR(VALUE(REGEXEXTRACT(M60, ""(\d+)\s+(sessions?|days?|weeks?|Weeks?|Sessions?|Days?)"")), 1)"),23.0)</f>
        <v>23</v>
      </c>
      <c r="O60" s="223"/>
      <c r="P60" s="223"/>
      <c r="Q60" s="223"/>
      <c r="R60" s="223"/>
      <c r="S60" s="223"/>
      <c r="T60" s="223"/>
      <c r="U60" s="223"/>
      <c r="V60" s="223"/>
      <c r="W60" s="223"/>
      <c r="X60" s="223"/>
      <c r="Y60" s="223"/>
      <c r="Z60" s="223"/>
      <c r="AA60" s="223"/>
      <c r="AB60" s="223"/>
      <c r="AC60" s="223"/>
    </row>
    <row r="61" ht="15.75" customHeight="1">
      <c r="A61" s="224" t="s">
        <v>3634</v>
      </c>
      <c r="B61" s="224" t="s">
        <v>164</v>
      </c>
      <c r="C61" s="50" t="s">
        <v>3645</v>
      </c>
      <c r="D61" s="225" t="s">
        <v>3636</v>
      </c>
      <c r="E61" s="225" t="s">
        <v>3637</v>
      </c>
      <c r="F61" s="226">
        <v>0.7291666666666666</v>
      </c>
      <c r="G61" s="226">
        <v>0.7604166666666666</v>
      </c>
      <c r="H61" s="225">
        <f t="shared" si="1"/>
        <v>0.75</v>
      </c>
      <c r="I61" s="227">
        <v>151.68</v>
      </c>
      <c r="J61" s="227">
        <f t="shared" si="2"/>
        <v>16.85333333</v>
      </c>
      <c r="K61" s="99" t="s">
        <v>3646</v>
      </c>
      <c r="L61" s="224" t="s">
        <v>297</v>
      </c>
      <c r="M61" s="224" t="s">
        <v>803</v>
      </c>
      <c r="N61" s="128">
        <f>IFERROR(__xludf.DUMMYFUNCTION("IFERROR(VALUE(REGEXEXTRACT(M61, ""(\d+)\s+(sessions?|days?|weeks?|Weeks?|Sessions?|Days?)"")), 1)"),12.0)</f>
        <v>12</v>
      </c>
      <c r="O61" s="223"/>
      <c r="P61" s="223"/>
      <c r="Q61" s="223"/>
      <c r="R61" s="223"/>
      <c r="S61" s="223"/>
      <c r="T61" s="223"/>
      <c r="U61" s="223"/>
      <c r="V61" s="223"/>
      <c r="W61" s="223"/>
      <c r="X61" s="223"/>
      <c r="Y61" s="223"/>
      <c r="Z61" s="223"/>
      <c r="AA61" s="223"/>
      <c r="AB61" s="223"/>
      <c r="AC61" s="223"/>
    </row>
    <row r="62" ht="15.75" customHeight="1">
      <c r="A62" s="224" t="s">
        <v>3647</v>
      </c>
      <c r="B62" s="224" t="s">
        <v>164</v>
      </c>
      <c r="C62" s="50" t="s">
        <v>3648</v>
      </c>
      <c r="D62" s="225" t="s">
        <v>3649</v>
      </c>
      <c r="E62" s="225" t="s">
        <v>3650</v>
      </c>
      <c r="F62" s="226">
        <v>0.375</v>
      </c>
      <c r="G62" s="226">
        <v>0.5625</v>
      </c>
      <c r="H62" s="225">
        <f t="shared" si="1"/>
        <v>4.5</v>
      </c>
      <c r="I62" s="227">
        <v>184.7</v>
      </c>
      <c r="J62" s="227">
        <f t="shared" si="2"/>
        <v>8.208888889</v>
      </c>
      <c r="K62" s="99" t="s">
        <v>3651</v>
      </c>
      <c r="L62" s="224" t="s">
        <v>297</v>
      </c>
      <c r="M62" s="224" t="s">
        <v>1265</v>
      </c>
      <c r="N62" s="128">
        <f>IFERROR(__xludf.DUMMYFUNCTION("IFERROR(VALUE(REGEXEXTRACT(M62, ""(\d+)\s+(sessions?|days?|weeks?|Weeks?|Sessions?|Days?)"")), 1)"),5.0)</f>
        <v>5</v>
      </c>
      <c r="O62" s="223"/>
      <c r="P62" s="223"/>
      <c r="Q62" s="223"/>
      <c r="R62" s="223"/>
      <c r="S62" s="223"/>
      <c r="T62" s="223"/>
      <c r="U62" s="223"/>
      <c r="V62" s="223"/>
      <c r="W62" s="223"/>
      <c r="X62" s="223"/>
      <c r="Y62" s="223"/>
      <c r="Z62" s="223"/>
      <c r="AA62" s="223"/>
      <c r="AB62" s="223"/>
      <c r="AC62" s="223"/>
    </row>
    <row r="63" ht="15.75" customHeight="1">
      <c r="A63" s="224" t="s">
        <v>3652</v>
      </c>
      <c r="B63" s="224" t="s">
        <v>164</v>
      </c>
      <c r="C63" s="50" t="s">
        <v>3653</v>
      </c>
      <c r="D63" s="225" t="s">
        <v>3654</v>
      </c>
      <c r="E63" s="225" t="s">
        <v>3655</v>
      </c>
      <c r="F63" s="226">
        <v>0.3958333333333333</v>
      </c>
      <c r="G63" s="226">
        <v>0.4166666666666667</v>
      </c>
      <c r="H63" s="225">
        <f t="shared" si="1"/>
        <v>0.5</v>
      </c>
      <c r="I63" s="227">
        <v>382.14</v>
      </c>
      <c r="J63" s="227">
        <f t="shared" si="2"/>
        <v>84.92</v>
      </c>
      <c r="K63" s="99" t="s">
        <v>3656</v>
      </c>
      <c r="L63" s="224" t="s">
        <v>297</v>
      </c>
      <c r="M63" s="224" t="s">
        <v>1543</v>
      </c>
      <c r="N63" s="128">
        <f>IFERROR(__xludf.DUMMYFUNCTION("IFERROR(VALUE(REGEXEXTRACT(M63, ""(\d+)\s+(sessions?|days?|weeks?|Weeks?|Sessions?|Days?)"")), 1)"),9.0)</f>
        <v>9</v>
      </c>
      <c r="O63" s="223"/>
      <c r="P63" s="223"/>
      <c r="Q63" s="223"/>
      <c r="R63" s="223"/>
      <c r="S63" s="223"/>
      <c r="T63" s="223"/>
      <c r="U63" s="223"/>
      <c r="V63" s="223"/>
      <c r="W63" s="223"/>
      <c r="X63" s="223"/>
      <c r="Y63" s="223"/>
      <c r="Z63" s="223"/>
      <c r="AA63" s="223"/>
      <c r="AB63" s="223"/>
      <c r="AC63" s="223"/>
    </row>
    <row r="64" ht="15.75" customHeight="1">
      <c r="A64" s="224" t="s">
        <v>3652</v>
      </c>
      <c r="B64" s="224" t="s">
        <v>164</v>
      </c>
      <c r="C64" s="224" t="s">
        <v>3657</v>
      </c>
      <c r="D64" s="225" t="s">
        <v>3654</v>
      </c>
      <c r="E64" s="225" t="s">
        <v>3655</v>
      </c>
      <c r="F64" s="226">
        <v>0.4166666666666667</v>
      </c>
      <c r="G64" s="226">
        <v>0.4375</v>
      </c>
      <c r="H64" s="225">
        <f t="shared" si="1"/>
        <v>0.5</v>
      </c>
      <c r="I64" s="227">
        <v>382.14</v>
      </c>
      <c r="J64" s="227">
        <f t="shared" si="2"/>
        <v>84.92</v>
      </c>
      <c r="K64" s="99" t="s">
        <v>3656</v>
      </c>
      <c r="L64" s="224" t="s">
        <v>297</v>
      </c>
      <c r="M64" s="224" t="s">
        <v>1543</v>
      </c>
      <c r="N64" s="128">
        <f>IFERROR(__xludf.DUMMYFUNCTION("IFERROR(VALUE(REGEXEXTRACT(M64, ""(\d+)\s+(sessions?|days?|weeks?|Weeks?|Sessions?|Days?)"")), 1)"),9.0)</f>
        <v>9</v>
      </c>
      <c r="O64" s="223"/>
      <c r="P64" s="223"/>
      <c r="Q64" s="223"/>
      <c r="R64" s="223"/>
      <c r="S64" s="223"/>
      <c r="T64" s="223"/>
      <c r="U64" s="223"/>
      <c r="V64" s="223"/>
      <c r="W64" s="223"/>
      <c r="X64" s="223"/>
      <c r="Y64" s="223"/>
      <c r="Z64" s="223"/>
      <c r="AA64" s="223"/>
      <c r="AB64" s="223"/>
      <c r="AC64" s="223"/>
    </row>
    <row r="65" ht="15.75" customHeight="1">
      <c r="A65" s="224" t="s">
        <v>3652</v>
      </c>
      <c r="B65" s="224" t="s">
        <v>164</v>
      </c>
      <c r="C65" s="224" t="s">
        <v>3658</v>
      </c>
      <c r="D65" s="225" t="s">
        <v>3654</v>
      </c>
      <c r="E65" s="225" t="s">
        <v>3655</v>
      </c>
      <c r="F65" s="226">
        <v>0.7916666666666666</v>
      </c>
      <c r="G65" s="226">
        <v>0.8125</v>
      </c>
      <c r="H65" s="225">
        <f t="shared" si="1"/>
        <v>0.5</v>
      </c>
      <c r="I65" s="227">
        <v>382.14</v>
      </c>
      <c r="J65" s="227">
        <f t="shared" si="2"/>
        <v>84.92</v>
      </c>
      <c r="K65" s="99" t="s">
        <v>3656</v>
      </c>
      <c r="L65" s="224" t="s">
        <v>297</v>
      </c>
      <c r="M65" s="224" t="s">
        <v>1543</v>
      </c>
      <c r="N65" s="128">
        <f>IFERROR(__xludf.DUMMYFUNCTION("IFERROR(VALUE(REGEXEXTRACT(M65, ""(\d+)\s+(sessions?|days?|weeks?|Weeks?|Sessions?|Days?)"")), 1)"),9.0)</f>
        <v>9</v>
      </c>
      <c r="O65" s="223"/>
      <c r="P65" s="223"/>
      <c r="Q65" s="223"/>
      <c r="R65" s="223"/>
      <c r="S65" s="223"/>
      <c r="T65" s="223"/>
      <c r="U65" s="223"/>
      <c r="V65" s="223"/>
      <c r="W65" s="223"/>
      <c r="X65" s="223"/>
      <c r="Y65" s="223"/>
      <c r="Z65" s="223"/>
      <c r="AA65" s="223"/>
      <c r="AB65" s="223"/>
      <c r="AC65" s="223"/>
    </row>
    <row r="66" ht="15.75" customHeight="1">
      <c r="A66" s="55" t="s">
        <v>3652</v>
      </c>
      <c r="B66" s="224" t="s">
        <v>164</v>
      </c>
      <c r="C66" s="224" t="s">
        <v>3659</v>
      </c>
      <c r="D66" s="225" t="s">
        <v>3660</v>
      </c>
      <c r="E66" s="225" t="s">
        <v>3661</v>
      </c>
      <c r="F66" s="226">
        <v>0.4375</v>
      </c>
      <c r="G66" s="226">
        <v>0.4583333333333333</v>
      </c>
      <c r="H66" s="225">
        <f t="shared" si="1"/>
        <v>0.5</v>
      </c>
      <c r="I66" s="227">
        <v>197.82</v>
      </c>
      <c r="J66" s="227">
        <f t="shared" si="2"/>
        <v>43.96</v>
      </c>
      <c r="K66" s="99" t="s">
        <v>3662</v>
      </c>
      <c r="L66" s="224" t="s">
        <v>297</v>
      </c>
      <c r="M66" s="224" t="s">
        <v>1543</v>
      </c>
      <c r="N66" s="128">
        <f>IFERROR(__xludf.DUMMYFUNCTION("IFERROR(VALUE(REGEXEXTRACT(M66, ""(\d+)\s+(sessions?|days?|weeks?|Weeks?|Sessions?|Days?)"")), 1)"),9.0)</f>
        <v>9</v>
      </c>
      <c r="O66" s="223"/>
      <c r="P66" s="223"/>
      <c r="Q66" s="223"/>
      <c r="R66" s="223"/>
      <c r="S66" s="223"/>
      <c r="T66" s="223"/>
      <c r="U66" s="223"/>
      <c r="V66" s="223"/>
      <c r="W66" s="223"/>
      <c r="X66" s="223"/>
      <c r="Y66" s="223"/>
      <c r="Z66" s="223"/>
      <c r="AA66" s="223"/>
      <c r="AB66" s="223"/>
      <c r="AC66" s="223"/>
    </row>
    <row r="67" ht="15.75" customHeight="1">
      <c r="A67" s="224" t="s">
        <v>3652</v>
      </c>
      <c r="B67" s="224" t="s">
        <v>164</v>
      </c>
      <c r="C67" s="224" t="s">
        <v>3663</v>
      </c>
      <c r="D67" s="225" t="s">
        <v>3660</v>
      </c>
      <c r="E67" s="225" t="s">
        <v>3661</v>
      </c>
      <c r="F67" s="226">
        <v>0.4375</v>
      </c>
      <c r="G67" s="226">
        <v>0.4583333333333333</v>
      </c>
      <c r="H67" s="225">
        <f t="shared" si="1"/>
        <v>0.5</v>
      </c>
      <c r="I67" s="227">
        <v>197.82</v>
      </c>
      <c r="J67" s="227">
        <f t="shared" si="2"/>
        <v>43.96</v>
      </c>
      <c r="K67" s="99" t="s">
        <v>3662</v>
      </c>
      <c r="L67" s="224" t="s">
        <v>297</v>
      </c>
      <c r="M67" s="224" t="s">
        <v>1543</v>
      </c>
      <c r="N67" s="128">
        <f>IFERROR(__xludf.DUMMYFUNCTION("IFERROR(VALUE(REGEXEXTRACT(M67, ""(\d+)\s+(sessions?|days?|weeks?|Weeks?|Sessions?|Days?)"")), 1)"),9.0)</f>
        <v>9</v>
      </c>
      <c r="O67" s="223"/>
      <c r="P67" s="223"/>
      <c r="Q67" s="223"/>
      <c r="R67" s="223"/>
      <c r="S67" s="223"/>
      <c r="T67" s="223"/>
      <c r="U67" s="223"/>
      <c r="V67" s="223"/>
      <c r="W67" s="223"/>
      <c r="X67" s="223"/>
      <c r="Y67" s="223"/>
      <c r="Z67" s="223"/>
      <c r="AA67" s="223"/>
      <c r="AB67" s="223"/>
      <c r="AC67" s="223"/>
    </row>
    <row r="68" ht="15.75" customHeight="1">
      <c r="A68" s="224" t="s">
        <v>3652</v>
      </c>
      <c r="B68" s="224" t="s">
        <v>164</v>
      </c>
      <c r="C68" s="224" t="s">
        <v>3664</v>
      </c>
      <c r="D68" s="225" t="s">
        <v>3660</v>
      </c>
      <c r="E68" s="225" t="s">
        <v>3661</v>
      </c>
      <c r="F68" s="226">
        <v>0.7708333333333334</v>
      </c>
      <c r="G68" s="226">
        <v>0.7916666666666666</v>
      </c>
      <c r="H68" s="225">
        <f t="shared" si="1"/>
        <v>0.5</v>
      </c>
      <c r="I68" s="227">
        <v>197.82</v>
      </c>
      <c r="J68" s="227">
        <f t="shared" si="2"/>
        <v>43.96</v>
      </c>
      <c r="K68" s="99" t="s">
        <v>3662</v>
      </c>
      <c r="L68" s="224" t="s">
        <v>297</v>
      </c>
      <c r="M68" s="224" t="s">
        <v>1543</v>
      </c>
      <c r="N68" s="128">
        <f>IFERROR(__xludf.DUMMYFUNCTION("IFERROR(VALUE(REGEXEXTRACT(M68, ""(\d+)\s+(sessions?|days?|weeks?|Weeks?|Sessions?|Days?)"")), 1)"),9.0)</f>
        <v>9</v>
      </c>
      <c r="O68" s="223"/>
      <c r="P68" s="223"/>
      <c r="Q68" s="223"/>
      <c r="R68" s="223"/>
      <c r="S68" s="223"/>
      <c r="T68" s="223"/>
      <c r="U68" s="223"/>
      <c r="V68" s="223"/>
      <c r="W68" s="223"/>
      <c r="X68" s="223"/>
      <c r="Y68" s="223"/>
      <c r="Z68" s="223"/>
      <c r="AA68" s="223"/>
      <c r="AB68" s="223"/>
      <c r="AC68" s="223"/>
    </row>
    <row r="69" ht="15.75" customHeight="1">
      <c r="A69" s="224" t="s">
        <v>3652</v>
      </c>
      <c r="B69" s="224" t="s">
        <v>164</v>
      </c>
      <c r="C69" s="224" t="s">
        <v>3665</v>
      </c>
      <c r="D69" s="225" t="s">
        <v>3660</v>
      </c>
      <c r="E69" s="225" t="s">
        <v>3661</v>
      </c>
      <c r="F69" s="226">
        <v>0.4791666666666667</v>
      </c>
      <c r="G69" s="226">
        <v>0.5</v>
      </c>
      <c r="H69" s="225">
        <f t="shared" si="1"/>
        <v>0.5</v>
      </c>
      <c r="I69" s="227">
        <v>197.82</v>
      </c>
      <c r="J69" s="227">
        <f t="shared" si="2"/>
        <v>43.96</v>
      </c>
      <c r="K69" s="99" t="s">
        <v>3666</v>
      </c>
      <c r="L69" s="224" t="s">
        <v>297</v>
      </c>
      <c r="M69" s="224" t="s">
        <v>1543</v>
      </c>
      <c r="N69" s="128">
        <f>IFERROR(__xludf.DUMMYFUNCTION("IFERROR(VALUE(REGEXEXTRACT(M69, ""(\d+)\s+(sessions?|days?|weeks?|Weeks?|Sessions?|Days?)"")), 1)"),9.0)</f>
        <v>9</v>
      </c>
      <c r="O69" s="223"/>
      <c r="P69" s="223"/>
      <c r="Q69" s="223"/>
      <c r="R69" s="223"/>
      <c r="S69" s="223"/>
      <c r="T69" s="223"/>
      <c r="U69" s="223"/>
      <c r="V69" s="223"/>
      <c r="W69" s="223"/>
      <c r="X69" s="223"/>
      <c r="Y69" s="223"/>
      <c r="Z69" s="223"/>
      <c r="AA69" s="223"/>
      <c r="AB69" s="223"/>
      <c r="AC69" s="223"/>
    </row>
    <row r="70" ht="15.75" customHeight="1">
      <c r="A70" s="55" t="s">
        <v>3652</v>
      </c>
      <c r="B70" s="224" t="s">
        <v>164</v>
      </c>
      <c r="C70" s="224" t="s">
        <v>3667</v>
      </c>
      <c r="D70" s="225" t="s">
        <v>3660</v>
      </c>
      <c r="E70" s="225" t="s">
        <v>3661</v>
      </c>
      <c r="F70" s="226">
        <v>0.5208333333333334</v>
      </c>
      <c r="G70" s="226">
        <v>0.5416666666666666</v>
      </c>
      <c r="H70" s="225">
        <f t="shared" si="1"/>
        <v>0.5</v>
      </c>
      <c r="I70" s="227">
        <v>197.82</v>
      </c>
      <c r="J70" s="227">
        <f t="shared" si="2"/>
        <v>43.96</v>
      </c>
      <c r="K70" s="99" t="s">
        <v>3666</v>
      </c>
      <c r="L70" s="224" t="s">
        <v>297</v>
      </c>
      <c r="M70" s="224" t="s">
        <v>1543</v>
      </c>
      <c r="N70" s="128">
        <f>IFERROR(__xludf.DUMMYFUNCTION("IFERROR(VALUE(REGEXEXTRACT(M70, ""(\d+)\s+(sessions?|days?|weeks?|Weeks?|Sessions?|Days?)"")), 1)"),9.0)</f>
        <v>9</v>
      </c>
      <c r="O70" s="223"/>
      <c r="P70" s="223"/>
      <c r="Q70" s="223"/>
      <c r="R70" s="223"/>
      <c r="S70" s="223"/>
      <c r="T70" s="223"/>
      <c r="U70" s="223"/>
      <c r="V70" s="223"/>
      <c r="W70" s="223"/>
      <c r="X70" s="223"/>
      <c r="Y70" s="223"/>
      <c r="Z70" s="223"/>
      <c r="AA70" s="223"/>
      <c r="AB70" s="223"/>
      <c r="AC70" s="223"/>
    </row>
    <row r="71" ht="15.75" customHeight="1">
      <c r="A71" s="224" t="s">
        <v>3652</v>
      </c>
      <c r="B71" s="224" t="s">
        <v>164</v>
      </c>
      <c r="C71" s="224" t="s">
        <v>3668</v>
      </c>
      <c r="D71" s="225" t="s">
        <v>3660</v>
      </c>
      <c r="E71" s="225" t="s">
        <v>3661</v>
      </c>
      <c r="F71" s="226">
        <v>0.7916666666666666</v>
      </c>
      <c r="G71" s="226">
        <v>0.8125</v>
      </c>
      <c r="H71" s="225">
        <f t="shared" si="1"/>
        <v>0.5</v>
      </c>
      <c r="I71" s="227">
        <v>197.82</v>
      </c>
      <c r="J71" s="227">
        <f t="shared" si="2"/>
        <v>43.96</v>
      </c>
      <c r="K71" s="99" t="s">
        <v>3666</v>
      </c>
      <c r="L71" s="224" t="s">
        <v>297</v>
      </c>
      <c r="M71" s="224" t="s">
        <v>1543</v>
      </c>
      <c r="N71" s="128">
        <f>IFERROR(__xludf.DUMMYFUNCTION("IFERROR(VALUE(REGEXEXTRACT(M71, ""(\d+)\s+(sessions?|days?|weeks?|Weeks?|Sessions?|Days?)"")), 1)"),9.0)</f>
        <v>9</v>
      </c>
      <c r="O71" s="223"/>
      <c r="P71" s="223"/>
      <c r="Q71" s="223"/>
      <c r="R71" s="223"/>
      <c r="S71" s="223"/>
      <c r="T71" s="223"/>
      <c r="U71" s="223"/>
      <c r="V71" s="223"/>
      <c r="W71" s="223"/>
      <c r="X71" s="223"/>
      <c r="Y71" s="223"/>
      <c r="Z71" s="223"/>
      <c r="AA71" s="223"/>
      <c r="AB71" s="223"/>
      <c r="AC71" s="223"/>
    </row>
    <row r="72" ht="15.75" customHeight="1">
      <c r="A72" s="224" t="s">
        <v>3652</v>
      </c>
      <c r="B72" s="224" t="s">
        <v>164</v>
      </c>
      <c r="C72" s="224" t="s">
        <v>3669</v>
      </c>
      <c r="D72" s="225" t="s">
        <v>3660</v>
      </c>
      <c r="E72" s="225" t="s">
        <v>3661</v>
      </c>
      <c r="F72" s="226">
        <v>0.4375</v>
      </c>
      <c r="G72" s="226">
        <v>0.4583333333333333</v>
      </c>
      <c r="H72" s="225">
        <f t="shared" si="1"/>
        <v>0.5</v>
      </c>
      <c r="I72" s="227">
        <v>197.82</v>
      </c>
      <c r="J72" s="227">
        <f t="shared" si="2"/>
        <v>43.96</v>
      </c>
      <c r="K72" s="99" t="s">
        <v>3670</v>
      </c>
      <c r="L72" s="224" t="s">
        <v>297</v>
      </c>
      <c r="M72" s="224" t="s">
        <v>1543</v>
      </c>
      <c r="N72" s="128">
        <f>IFERROR(__xludf.DUMMYFUNCTION("IFERROR(VALUE(REGEXEXTRACT(M72, ""(\d+)\s+(sessions?|days?|weeks?|Weeks?|Sessions?|Days?)"")), 1)"),9.0)</f>
        <v>9</v>
      </c>
      <c r="O72" s="223"/>
      <c r="P72" s="223"/>
      <c r="Q72" s="223"/>
      <c r="R72" s="223"/>
      <c r="S72" s="223"/>
      <c r="T72" s="223"/>
      <c r="U72" s="223"/>
      <c r="V72" s="223"/>
      <c r="W72" s="223"/>
      <c r="X72" s="223"/>
      <c r="Y72" s="223"/>
      <c r="Z72" s="223"/>
      <c r="AA72" s="223"/>
      <c r="AB72" s="223"/>
      <c r="AC72" s="223"/>
    </row>
    <row r="73" ht="15.75" customHeight="1">
      <c r="A73" s="224" t="s">
        <v>3652</v>
      </c>
      <c r="B73" s="224" t="s">
        <v>164</v>
      </c>
      <c r="C73" s="224" t="s">
        <v>3671</v>
      </c>
      <c r="D73" s="51" t="s">
        <v>3660</v>
      </c>
      <c r="E73" s="51" t="s">
        <v>3661</v>
      </c>
      <c r="F73" s="226">
        <v>0.4583333333333333</v>
      </c>
      <c r="G73" s="226">
        <v>0.4791666666666667</v>
      </c>
      <c r="H73" s="225">
        <f t="shared" si="1"/>
        <v>0.5</v>
      </c>
      <c r="I73" s="227">
        <v>197.82</v>
      </c>
      <c r="J73" s="227">
        <f t="shared" si="2"/>
        <v>43.96</v>
      </c>
      <c r="K73" s="99" t="s">
        <v>3670</v>
      </c>
      <c r="L73" s="224" t="s">
        <v>297</v>
      </c>
      <c r="M73" s="224" t="s">
        <v>1543</v>
      </c>
      <c r="N73" s="128">
        <f>IFERROR(__xludf.DUMMYFUNCTION("IFERROR(VALUE(REGEXEXTRACT(M73, ""(\d+)\s+(sessions?|days?|weeks?|Weeks?|Sessions?|Days?)"")), 1)"),9.0)</f>
        <v>9</v>
      </c>
      <c r="O73" s="223"/>
      <c r="P73" s="223"/>
      <c r="Q73" s="223"/>
      <c r="R73" s="223"/>
      <c r="S73" s="223"/>
      <c r="T73" s="223"/>
      <c r="U73" s="223"/>
      <c r="V73" s="223"/>
      <c r="W73" s="223"/>
      <c r="X73" s="223"/>
      <c r="Y73" s="223"/>
      <c r="Z73" s="223"/>
      <c r="AA73" s="223"/>
      <c r="AB73" s="223"/>
      <c r="AC73" s="223"/>
    </row>
    <row r="74" ht="15.75" customHeight="1">
      <c r="A74" s="55" t="s">
        <v>3652</v>
      </c>
      <c r="B74" s="224" t="s">
        <v>164</v>
      </c>
      <c r="C74" s="224" t="s">
        <v>3672</v>
      </c>
      <c r="D74" s="51" t="s">
        <v>3660</v>
      </c>
      <c r="E74" s="51" t="s">
        <v>3661</v>
      </c>
      <c r="F74" s="226">
        <v>0.78125</v>
      </c>
      <c r="G74" s="226">
        <v>0.8020833333333334</v>
      </c>
      <c r="H74" s="225">
        <f t="shared" si="1"/>
        <v>0.5</v>
      </c>
      <c r="I74" s="227">
        <v>197.82</v>
      </c>
      <c r="J74" s="227">
        <f t="shared" si="2"/>
        <v>43.96</v>
      </c>
      <c r="K74" s="99" t="s">
        <v>3670</v>
      </c>
      <c r="L74" s="224" t="s">
        <v>297</v>
      </c>
      <c r="M74" s="224" t="s">
        <v>1543</v>
      </c>
      <c r="N74" s="128">
        <f>IFERROR(__xludf.DUMMYFUNCTION("IFERROR(VALUE(REGEXEXTRACT(M74, ""(\d+)\s+(sessions?|days?|weeks?|Weeks?|Sessions?|Days?)"")), 1)"),9.0)</f>
        <v>9</v>
      </c>
      <c r="O74" s="223"/>
      <c r="P74" s="223"/>
      <c r="Q74" s="223"/>
      <c r="R74" s="223"/>
      <c r="S74" s="223"/>
      <c r="T74" s="223"/>
      <c r="U74" s="223"/>
      <c r="V74" s="223"/>
      <c r="W74" s="223"/>
      <c r="X74" s="223"/>
      <c r="Y74" s="223"/>
      <c r="Z74" s="223"/>
      <c r="AA74" s="223"/>
      <c r="AB74" s="223"/>
      <c r="AC74" s="223"/>
    </row>
    <row r="75" ht="15.75" customHeight="1">
      <c r="A75" s="224" t="s">
        <v>3652</v>
      </c>
      <c r="B75" s="224" t="s">
        <v>164</v>
      </c>
      <c r="C75" s="224" t="s">
        <v>3673</v>
      </c>
      <c r="D75" s="51" t="s">
        <v>3660</v>
      </c>
      <c r="E75" s="51" t="s">
        <v>3661</v>
      </c>
      <c r="F75" s="226">
        <v>0.4375</v>
      </c>
      <c r="G75" s="226">
        <v>0.4583333333333333</v>
      </c>
      <c r="H75" s="225">
        <f t="shared" si="1"/>
        <v>0.5</v>
      </c>
      <c r="I75" s="227">
        <v>197.82</v>
      </c>
      <c r="J75" s="227">
        <f t="shared" si="2"/>
        <v>43.96</v>
      </c>
      <c r="K75" s="99" t="s">
        <v>3662</v>
      </c>
      <c r="L75" s="224" t="s">
        <v>297</v>
      </c>
      <c r="M75" s="224" t="s">
        <v>1543</v>
      </c>
      <c r="N75" s="128">
        <f>IFERROR(__xludf.DUMMYFUNCTION("IFERROR(VALUE(REGEXEXTRACT(M75, ""(\d+)\s+(sessions?|days?|weeks?|Weeks?|Sessions?|Days?)"")), 1)"),9.0)</f>
        <v>9</v>
      </c>
      <c r="O75" s="223"/>
      <c r="P75" s="223"/>
      <c r="Q75" s="223"/>
      <c r="R75" s="223"/>
      <c r="S75" s="223"/>
      <c r="T75" s="223"/>
      <c r="U75" s="223"/>
      <c r="V75" s="223"/>
      <c r="W75" s="223"/>
      <c r="X75" s="223"/>
      <c r="Y75" s="223"/>
      <c r="Z75" s="223"/>
      <c r="AA75" s="223"/>
      <c r="AB75" s="223"/>
      <c r="AC75" s="223"/>
    </row>
    <row r="76" ht="15.75" customHeight="1">
      <c r="A76" s="224" t="s">
        <v>3652</v>
      </c>
      <c r="B76" s="224" t="s">
        <v>164</v>
      </c>
      <c r="C76" s="224" t="s">
        <v>3674</v>
      </c>
      <c r="D76" s="51" t="s">
        <v>3660</v>
      </c>
      <c r="E76" s="51" t="s">
        <v>3661</v>
      </c>
      <c r="F76" s="52">
        <v>0.4791666666666667</v>
      </c>
      <c r="G76" s="52">
        <v>0.5</v>
      </c>
      <c r="H76" s="225">
        <f t="shared" si="1"/>
        <v>0.5</v>
      </c>
      <c r="I76" s="227">
        <v>197.82</v>
      </c>
      <c r="J76" s="227">
        <f t="shared" si="2"/>
        <v>43.96</v>
      </c>
      <c r="K76" s="128" t="s">
        <v>3662</v>
      </c>
      <c r="L76" s="224" t="s">
        <v>297</v>
      </c>
      <c r="M76" s="224" t="s">
        <v>1543</v>
      </c>
      <c r="N76" s="128">
        <f>IFERROR(__xludf.DUMMYFUNCTION("IFERROR(VALUE(REGEXEXTRACT(M76, ""(\d+)\s+(sessions?|days?|weeks?|Weeks?|Sessions?|Days?)"")), 1)"),9.0)</f>
        <v>9</v>
      </c>
      <c r="O76" s="223"/>
      <c r="P76" s="223"/>
      <c r="Q76" s="223"/>
      <c r="R76" s="223"/>
      <c r="S76" s="223"/>
      <c r="T76" s="223"/>
      <c r="U76" s="223"/>
      <c r="V76" s="223"/>
      <c r="W76" s="223"/>
      <c r="X76" s="223"/>
      <c r="Y76" s="223"/>
      <c r="Z76" s="223"/>
      <c r="AA76" s="223"/>
      <c r="AB76" s="223"/>
      <c r="AC76" s="223"/>
    </row>
    <row r="77" ht="15.75" customHeight="1">
      <c r="A77" s="224" t="s">
        <v>3652</v>
      </c>
      <c r="B77" s="224" t="s">
        <v>164</v>
      </c>
      <c r="C77" s="224" t="s">
        <v>3675</v>
      </c>
      <c r="D77" s="51" t="s">
        <v>3660</v>
      </c>
      <c r="E77" s="51" t="s">
        <v>3661</v>
      </c>
      <c r="F77" s="52">
        <v>0.7916666666666666</v>
      </c>
      <c r="G77" s="52">
        <v>0.8125</v>
      </c>
      <c r="H77" s="225">
        <f t="shared" si="1"/>
        <v>0.5</v>
      </c>
      <c r="I77" s="227">
        <v>197.82</v>
      </c>
      <c r="J77" s="227">
        <f t="shared" si="2"/>
        <v>43.96</v>
      </c>
      <c r="K77" s="128" t="s">
        <v>3662</v>
      </c>
      <c r="L77" s="224" t="s">
        <v>297</v>
      </c>
      <c r="M77" s="224" t="s">
        <v>1543</v>
      </c>
      <c r="N77" s="128">
        <f>IFERROR(__xludf.DUMMYFUNCTION("IFERROR(VALUE(REGEXEXTRACT(M77, ""(\d+)\s+(sessions?|days?|weeks?|Weeks?|Sessions?|Days?)"")), 1)"),9.0)</f>
        <v>9</v>
      </c>
      <c r="O77" s="223"/>
      <c r="P77" s="223"/>
      <c r="Q77" s="223"/>
      <c r="R77" s="223"/>
      <c r="S77" s="223"/>
      <c r="T77" s="223"/>
      <c r="U77" s="223"/>
      <c r="V77" s="223"/>
      <c r="W77" s="223"/>
      <c r="X77" s="223"/>
      <c r="Y77" s="223"/>
      <c r="Z77" s="223"/>
      <c r="AA77" s="223"/>
      <c r="AB77" s="223"/>
      <c r="AC77" s="223"/>
    </row>
    <row r="78" ht="15.75" customHeight="1">
      <c r="A78" s="55" t="s">
        <v>3652</v>
      </c>
      <c r="B78" s="224" t="s">
        <v>164</v>
      </c>
      <c r="C78" s="224" t="s">
        <v>3676</v>
      </c>
      <c r="D78" s="51" t="s">
        <v>3660</v>
      </c>
      <c r="E78" s="51" t="s">
        <v>3661</v>
      </c>
      <c r="F78" s="52">
        <v>0.3958333333333333</v>
      </c>
      <c r="G78" s="52">
        <v>0.4166666666666667</v>
      </c>
      <c r="H78" s="225">
        <f t="shared" si="1"/>
        <v>0.5</v>
      </c>
      <c r="I78" s="227">
        <v>197.82</v>
      </c>
      <c r="J78" s="227">
        <f t="shared" si="2"/>
        <v>43.96</v>
      </c>
      <c r="K78" s="128" t="s">
        <v>3677</v>
      </c>
      <c r="L78" s="224" t="s">
        <v>297</v>
      </c>
      <c r="M78" s="224" t="s">
        <v>1543</v>
      </c>
      <c r="N78" s="128">
        <f>IFERROR(__xludf.DUMMYFUNCTION("IFERROR(VALUE(REGEXEXTRACT(M78, ""(\d+)\s+(sessions?|days?|weeks?|Weeks?|Sessions?|Days?)"")), 1)"),9.0)</f>
        <v>9</v>
      </c>
      <c r="O78" s="223"/>
      <c r="P78" s="223"/>
      <c r="Q78" s="223"/>
      <c r="R78" s="223"/>
      <c r="S78" s="223"/>
      <c r="T78" s="223"/>
      <c r="U78" s="223"/>
      <c r="V78" s="223"/>
      <c r="W78" s="223"/>
      <c r="X78" s="223"/>
      <c r="Y78" s="223"/>
      <c r="Z78" s="223"/>
      <c r="AA78" s="223"/>
      <c r="AB78" s="223"/>
      <c r="AC78" s="223"/>
    </row>
    <row r="79" ht="15.75" customHeight="1">
      <c r="A79" s="224" t="s">
        <v>3652</v>
      </c>
      <c r="B79" s="224" t="s">
        <v>164</v>
      </c>
      <c r="C79" s="224" t="s">
        <v>3678</v>
      </c>
      <c r="D79" s="51" t="s">
        <v>3660</v>
      </c>
      <c r="E79" s="51" t="s">
        <v>3661</v>
      </c>
      <c r="F79" s="52">
        <v>0.4375</v>
      </c>
      <c r="G79" s="52">
        <v>0.4583333333333333</v>
      </c>
      <c r="H79" s="225">
        <f t="shared" si="1"/>
        <v>0.5</v>
      </c>
      <c r="I79" s="227">
        <v>197.82</v>
      </c>
      <c r="J79" s="227">
        <f t="shared" si="2"/>
        <v>43.96</v>
      </c>
      <c r="K79" s="128" t="s">
        <v>3677</v>
      </c>
      <c r="L79" s="224" t="s">
        <v>297</v>
      </c>
      <c r="M79" s="224" t="s">
        <v>1543</v>
      </c>
      <c r="N79" s="128">
        <f>IFERROR(__xludf.DUMMYFUNCTION("IFERROR(VALUE(REGEXEXTRACT(M79, ""(\d+)\s+(sessions?|days?|weeks?|Weeks?|Sessions?|Days?)"")), 1)"),9.0)</f>
        <v>9</v>
      </c>
      <c r="O79" s="223"/>
      <c r="P79" s="223"/>
      <c r="Q79" s="223"/>
      <c r="R79" s="223"/>
      <c r="S79" s="223"/>
      <c r="T79" s="223"/>
      <c r="U79" s="223"/>
      <c r="V79" s="223"/>
      <c r="W79" s="223"/>
      <c r="X79" s="223"/>
      <c r="Y79" s="223"/>
      <c r="Z79" s="223"/>
      <c r="AA79" s="223"/>
      <c r="AB79" s="223"/>
      <c r="AC79" s="223"/>
    </row>
    <row r="80" ht="15.75" customHeight="1">
      <c r="A80" s="224" t="s">
        <v>3652</v>
      </c>
      <c r="B80" s="224" t="s">
        <v>164</v>
      </c>
      <c r="C80" s="224" t="s">
        <v>3679</v>
      </c>
      <c r="D80" s="51" t="s">
        <v>3660</v>
      </c>
      <c r="E80" s="51" t="s">
        <v>3661</v>
      </c>
      <c r="F80" s="52">
        <v>0.75</v>
      </c>
      <c r="G80" s="52">
        <v>0.7708333333333334</v>
      </c>
      <c r="H80" s="225">
        <f t="shared" si="1"/>
        <v>0.5</v>
      </c>
      <c r="I80" s="227">
        <v>197.82</v>
      </c>
      <c r="J80" s="227">
        <f t="shared" si="2"/>
        <v>43.96</v>
      </c>
      <c r="K80" s="128" t="s">
        <v>3677</v>
      </c>
      <c r="L80" s="224" t="s">
        <v>297</v>
      </c>
      <c r="M80" s="224" t="s">
        <v>1543</v>
      </c>
      <c r="N80" s="128">
        <f>IFERROR(__xludf.DUMMYFUNCTION("IFERROR(VALUE(REGEXEXTRACT(M80, ""(\d+)\s+(sessions?|days?|weeks?|Weeks?|Sessions?|Days?)"")), 1)"),9.0)</f>
        <v>9</v>
      </c>
      <c r="O80" s="223"/>
      <c r="P80" s="223"/>
      <c r="Q80" s="223"/>
      <c r="R80" s="223"/>
      <c r="S80" s="223"/>
      <c r="T80" s="223"/>
      <c r="U80" s="223"/>
      <c r="V80" s="223"/>
      <c r="W80" s="223"/>
      <c r="X80" s="223"/>
      <c r="Y80" s="223"/>
      <c r="Z80" s="223"/>
      <c r="AA80" s="223"/>
      <c r="AB80" s="223"/>
      <c r="AC80" s="223"/>
    </row>
    <row r="81" ht="15.75" customHeight="1">
      <c r="A81" s="224" t="s">
        <v>3652</v>
      </c>
      <c r="B81" s="224" t="s">
        <v>164</v>
      </c>
      <c r="C81" s="224" t="s">
        <v>3680</v>
      </c>
      <c r="D81" s="51" t="s">
        <v>3660</v>
      </c>
      <c r="E81" s="51" t="s">
        <v>3661</v>
      </c>
      <c r="F81" s="52">
        <v>0.4375</v>
      </c>
      <c r="G81" s="52">
        <v>0.4583333333333333</v>
      </c>
      <c r="H81" s="225">
        <f t="shared" si="1"/>
        <v>0.5</v>
      </c>
      <c r="I81" s="53">
        <v>192.06</v>
      </c>
      <c r="J81" s="227">
        <f t="shared" si="2"/>
        <v>42.68</v>
      </c>
      <c r="K81" s="128" t="s">
        <v>3681</v>
      </c>
      <c r="L81" s="224" t="s">
        <v>297</v>
      </c>
      <c r="M81" s="50" t="s">
        <v>1543</v>
      </c>
      <c r="N81" s="128">
        <f>IFERROR(__xludf.DUMMYFUNCTION("IFERROR(VALUE(REGEXEXTRACT(M81, ""(\d+)\s+(sessions?|days?|weeks?|Weeks?|Sessions?|Days?)"")), 1)"),9.0)</f>
        <v>9</v>
      </c>
      <c r="O81" s="223"/>
      <c r="P81" s="223"/>
      <c r="Q81" s="223"/>
      <c r="R81" s="223"/>
      <c r="S81" s="223"/>
      <c r="T81" s="223"/>
      <c r="U81" s="223"/>
      <c r="V81" s="223"/>
      <c r="W81" s="223"/>
      <c r="X81" s="223"/>
      <c r="Y81" s="223"/>
      <c r="Z81" s="223"/>
      <c r="AA81" s="223"/>
      <c r="AB81" s="223"/>
      <c r="AC81" s="223"/>
    </row>
    <row r="82" ht="15.75" customHeight="1">
      <c r="A82" s="55" t="s">
        <v>3652</v>
      </c>
      <c r="B82" s="224" t="s">
        <v>164</v>
      </c>
      <c r="C82" s="224" t="s">
        <v>3682</v>
      </c>
      <c r="D82" s="51" t="s">
        <v>3660</v>
      </c>
      <c r="E82" s="51" t="s">
        <v>3661</v>
      </c>
      <c r="F82" s="52">
        <v>0.4166666666666667</v>
      </c>
      <c r="G82" s="52">
        <v>0.4375</v>
      </c>
      <c r="H82" s="225">
        <f t="shared" si="1"/>
        <v>0.5</v>
      </c>
      <c r="I82" s="53">
        <v>197.82</v>
      </c>
      <c r="J82" s="227">
        <f t="shared" si="2"/>
        <v>43.96</v>
      </c>
      <c r="K82" s="128" t="s">
        <v>3683</v>
      </c>
      <c r="L82" s="224" t="s">
        <v>297</v>
      </c>
      <c r="M82" s="224" t="s">
        <v>1543</v>
      </c>
      <c r="N82" s="128">
        <f>IFERROR(__xludf.DUMMYFUNCTION("IFERROR(VALUE(REGEXEXTRACT(M82, ""(\d+)\s+(sessions?|days?|weeks?|Weeks?|Sessions?|Days?)"")), 1)"),9.0)</f>
        <v>9</v>
      </c>
      <c r="O82" s="223"/>
      <c r="P82" s="223"/>
      <c r="Q82" s="223"/>
      <c r="R82" s="223"/>
      <c r="S82" s="223"/>
      <c r="T82" s="223"/>
      <c r="U82" s="223"/>
      <c r="V82" s="223"/>
      <c r="W82" s="223"/>
      <c r="X82" s="223"/>
      <c r="Y82" s="223"/>
      <c r="Z82" s="223"/>
      <c r="AA82" s="223"/>
      <c r="AB82" s="223"/>
      <c r="AC82" s="223"/>
    </row>
    <row r="83" ht="15.75" customHeight="1">
      <c r="A83" s="224" t="s">
        <v>3652</v>
      </c>
      <c r="B83" s="224" t="s">
        <v>164</v>
      </c>
      <c r="C83" s="90" t="s">
        <v>3684</v>
      </c>
      <c r="D83" s="51" t="s">
        <v>3660</v>
      </c>
      <c r="E83" s="51" t="s">
        <v>3661</v>
      </c>
      <c r="F83" s="52">
        <v>0.4166666666666667</v>
      </c>
      <c r="G83" s="52">
        <v>0.4375</v>
      </c>
      <c r="H83" s="225">
        <f t="shared" si="1"/>
        <v>0.5</v>
      </c>
      <c r="I83" s="53">
        <v>197.82</v>
      </c>
      <c r="J83" s="227">
        <f t="shared" si="2"/>
        <v>43.96</v>
      </c>
      <c r="K83" s="128" t="s">
        <v>3683</v>
      </c>
      <c r="L83" s="224" t="s">
        <v>297</v>
      </c>
      <c r="M83" s="224" t="s">
        <v>1543</v>
      </c>
      <c r="N83" s="128">
        <f>IFERROR(__xludf.DUMMYFUNCTION("IFERROR(VALUE(REGEXEXTRACT(M83, ""(\d+)\s+(sessions?|days?|weeks?|Weeks?|Sessions?|Days?)"")), 1)"),9.0)</f>
        <v>9</v>
      </c>
      <c r="O83" s="223"/>
      <c r="P83" s="223"/>
      <c r="Q83" s="223"/>
      <c r="R83" s="223"/>
      <c r="S83" s="223"/>
      <c r="T83" s="223"/>
      <c r="U83" s="223"/>
      <c r="V83" s="223"/>
      <c r="W83" s="223"/>
      <c r="X83" s="223"/>
      <c r="Y83" s="223"/>
      <c r="Z83" s="223"/>
      <c r="AA83" s="223"/>
      <c r="AB83" s="223"/>
      <c r="AC83" s="223"/>
    </row>
    <row r="84" ht="15.75" customHeight="1">
      <c r="A84" s="224" t="s">
        <v>3652</v>
      </c>
      <c r="B84" s="224" t="s">
        <v>164</v>
      </c>
      <c r="C84" s="90" t="s">
        <v>3685</v>
      </c>
      <c r="D84" s="51" t="s">
        <v>3660</v>
      </c>
      <c r="E84" s="51" t="s">
        <v>3661</v>
      </c>
      <c r="F84" s="52">
        <v>0.7604166666666666</v>
      </c>
      <c r="G84" s="52">
        <v>0.78125</v>
      </c>
      <c r="H84" s="225">
        <f t="shared" si="1"/>
        <v>0.5</v>
      </c>
      <c r="I84" s="53">
        <v>197.82</v>
      </c>
      <c r="J84" s="227">
        <f t="shared" si="2"/>
        <v>43.96</v>
      </c>
      <c r="K84" s="128" t="s">
        <v>3683</v>
      </c>
      <c r="L84" s="224" t="s">
        <v>297</v>
      </c>
      <c r="M84" s="50" t="s">
        <v>1543</v>
      </c>
      <c r="N84" s="128">
        <f>IFERROR(__xludf.DUMMYFUNCTION("IFERROR(VALUE(REGEXEXTRACT(M84, ""(\d+)\s+(sessions?|days?|weeks?|Weeks?|Sessions?|Days?)"")), 1)"),9.0)</f>
        <v>9</v>
      </c>
      <c r="O84" s="223"/>
      <c r="P84" s="223"/>
      <c r="Q84" s="223"/>
      <c r="R84" s="223"/>
      <c r="S84" s="223"/>
      <c r="T84" s="223"/>
      <c r="U84" s="223"/>
      <c r="V84" s="223"/>
      <c r="W84" s="223"/>
      <c r="X84" s="223"/>
      <c r="Y84" s="223"/>
      <c r="Z84" s="223"/>
      <c r="AA84" s="223"/>
      <c r="AB84" s="223"/>
      <c r="AC84" s="223"/>
    </row>
    <row r="85" ht="15.75" customHeight="1">
      <c r="A85" s="224" t="s">
        <v>3652</v>
      </c>
      <c r="B85" s="224" t="s">
        <v>164</v>
      </c>
      <c r="C85" s="90" t="s">
        <v>3686</v>
      </c>
      <c r="D85" s="51" t="s">
        <v>3660</v>
      </c>
      <c r="E85" s="51" t="s">
        <v>3661</v>
      </c>
      <c r="F85" s="52">
        <v>0.7916666666666666</v>
      </c>
      <c r="G85" s="52">
        <v>0.8125</v>
      </c>
      <c r="H85" s="225">
        <f t="shared" si="1"/>
        <v>0.5</v>
      </c>
      <c r="I85" s="53">
        <v>83.7</v>
      </c>
      <c r="J85" s="227">
        <f t="shared" si="2"/>
        <v>18.6</v>
      </c>
      <c r="K85" s="128" t="s">
        <v>3687</v>
      </c>
      <c r="L85" s="224" t="s">
        <v>297</v>
      </c>
      <c r="M85" s="87" t="s">
        <v>1543</v>
      </c>
      <c r="N85" s="128">
        <f>IFERROR(__xludf.DUMMYFUNCTION("IFERROR(VALUE(REGEXEXTRACT(M85, ""(\d+)\s+(sessions?|days?|weeks?|Weeks?|Sessions?|Days?)"")), 1)"),9.0)</f>
        <v>9</v>
      </c>
      <c r="O85" s="223"/>
      <c r="P85" s="223"/>
      <c r="Q85" s="223"/>
      <c r="R85" s="223"/>
      <c r="S85" s="223"/>
      <c r="T85" s="223"/>
      <c r="U85" s="223"/>
      <c r="V85" s="223"/>
      <c r="W85" s="223"/>
      <c r="X85" s="223"/>
      <c r="Y85" s="223"/>
      <c r="Z85" s="223"/>
      <c r="AA85" s="223"/>
      <c r="AB85" s="223"/>
      <c r="AC85" s="223"/>
    </row>
    <row r="86" ht="15.75" customHeight="1">
      <c r="A86" s="55" t="s">
        <v>3652</v>
      </c>
      <c r="B86" s="224" t="s">
        <v>164</v>
      </c>
      <c r="C86" s="50" t="s">
        <v>3688</v>
      </c>
      <c r="D86" s="51" t="s">
        <v>3660</v>
      </c>
      <c r="E86" s="51" t="s">
        <v>3661</v>
      </c>
      <c r="F86" s="52">
        <v>0.375</v>
      </c>
      <c r="G86" s="52">
        <v>0.3958333333333333</v>
      </c>
      <c r="H86" s="225">
        <f t="shared" si="1"/>
        <v>0.5</v>
      </c>
      <c r="I86" s="53">
        <v>83.7</v>
      </c>
      <c r="J86" s="227">
        <f t="shared" si="2"/>
        <v>18.6</v>
      </c>
      <c r="K86" s="230" t="s">
        <v>3687</v>
      </c>
      <c r="L86" s="224" t="s">
        <v>297</v>
      </c>
      <c r="M86" s="87" t="s">
        <v>1543</v>
      </c>
      <c r="N86" s="128">
        <f>IFERROR(__xludf.DUMMYFUNCTION("IFERROR(VALUE(REGEXEXTRACT(M86, ""(\d+)\s+(sessions?|days?|weeks?|Weeks?|Sessions?|Days?)"")), 1)"),9.0)</f>
        <v>9</v>
      </c>
      <c r="O86" s="223"/>
      <c r="P86" s="223"/>
      <c r="Q86" s="223"/>
      <c r="R86" s="223"/>
      <c r="S86" s="223"/>
      <c r="T86" s="223"/>
      <c r="U86" s="223"/>
      <c r="V86" s="223"/>
      <c r="W86" s="223"/>
      <c r="X86" s="223"/>
      <c r="Y86" s="223"/>
      <c r="Z86" s="223"/>
      <c r="AA86" s="223"/>
      <c r="AB86" s="223"/>
      <c r="AC86" s="223"/>
    </row>
    <row r="87" ht="15.75" customHeight="1">
      <c r="A87" s="224" t="s">
        <v>3652</v>
      </c>
      <c r="B87" s="224" t="s">
        <v>164</v>
      </c>
      <c r="C87" s="50" t="s">
        <v>3689</v>
      </c>
      <c r="D87" s="51" t="s">
        <v>3660</v>
      </c>
      <c r="E87" s="51" t="s">
        <v>3661</v>
      </c>
      <c r="F87" s="52">
        <v>0.4375</v>
      </c>
      <c r="G87" s="52">
        <v>0.4583333333333333</v>
      </c>
      <c r="H87" s="225">
        <f t="shared" si="1"/>
        <v>0.5</v>
      </c>
      <c r="I87" s="53">
        <v>83.7</v>
      </c>
      <c r="J87" s="227">
        <f t="shared" si="2"/>
        <v>18.6</v>
      </c>
      <c r="K87" s="230" t="s">
        <v>3687</v>
      </c>
      <c r="L87" s="224" t="s">
        <v>297</v>
      </c>
      <c r="M87" s="87" t="s">
        <v>1543</v>
      </c>
      <c r="N87" s="128">
        <f>IFERROR(__xludf.DUMMYFUNCTION("IFERROR(VALUE(REGEXEXTRACT(M87, ""(\d+)\s+(sessions?|days?|weeks?|Weeks?|Sessions?|Days?)"")), 1)"),9.0)</f>
        <v>9</v>
      </c>
      <c r="O87" s="223"/>
      <c r="P87" s="223"/>
      <c r="Q87" s="223"/>
      <c r="R87" s="223"/>
      <c r="S87" s="223"/>
      <c r="T87" s="223"/>
      <c r="U87" s="223"/>
      <c r="V87" s="223"/>
      <c r="W87" s="223"/>
      <c r="X87" s="223"/>
      <c r="Y87" s="223"/>
      <c r="Z87" s="223"/>
      <c r="AA87" s="223"/>
      <c r="AB87" s="223"/>
      <c r="AC87" s="223"/>
    </row>
    <row r="88" ht="15.75" customHeight="1">
      <c r="A88" s="224" t="s">
        <v>3652</v>
      </c>
      <c r="B88" s="224" t="s">
        <v>164</v>
      </c>
      <c r="C88" s="50" t="s">
        <v>3690</v>
      </c>
      <c r="D88" s="51" t="s">
        <v>3660</v>
      </c>
      <c r="E88" s="51" t="s">
        <v>3661</v>
      </c>
      <c r="F88" s="52">
        <v>0.75</v>
      </c>
      <c r="G88" s="52">
        <v>0.7708333333333334</v>
      </c>
      <c r="H88" s="225">
        <f t="shared" si="1"/>
        <v>0.5</v>
      </c>
      <c r="I88" s="53">
        <v>83.7</v>
      </c>
      <c r="J88" s="227">
        <f t="shared" si="2"/>
        <v>18.6</v>
      </c>
      <c r="K88" s="230" t="s">
        <v>3666</v>
      </c>
      <c r="L88" s="224" t="s">
        <v>297</v>
      </c>
      <c r="M88" s="87" t="s">
        <v>1543</v>
      </c>
      <c r="N88" s="128">
        <f>IFERROR(__xludf.DUMMYFUNCTION("IFERROR(VALUE(REGEXEXTRACT(M88, ""(\d+)\s+(sessions?|days?|weeks?|Weeks?|Sessions?|Days?)"")), 1)"),9.0)</f>
        <v>9</v>
      </c>
      <c r="O88" s="223"/>
      <c r="P88" s="223"/>
      <c r="Q88" s="223"/>
      <c r="R88" s="223"/>
      <c r="S88" s="223"/>
      <c r="T88" s="223"/>
      <c r="U88" s="223"/>
      <c r="V88" s="223"/>
      <c r="W88" s="223"/>
      <c r="X88" s="223"/>
      <c r="Y88" s="223"/>
      <c r="Z88" s="223"/>
      <c r="AA88" s="223"/>
      <c r="AB88" s="223"/>
      <c r="AC88" s="223"/>
    </row>
    <row r="89" ht="15.75" customHeight="1">
      <c r="A89" s="224" t="s">
        <v>3652</v>
      </c>
      <c r="B89" s="224" t="s">
        <v>164</v>
      </c>
      <c r="C89" s="90" t="s">
        <v>3691</v>
      </c>
      <c r="D89" s="51" t="s">
        <v>3660</v>
      </c>
      <c r="E89" s="51" t="s">
        <v>3661</v>
      </c>
      <c r="F89" s="52">
        <v>0.375</v>
      </c>
      <c r="G89" s="52">
        <v>0.3958333333333333</v>
      </c>
      <c r="H89" s="225">
        <f t="shared" si="1"/>
        <v>0.5</v>
      </c>
      <c r="I89" s="53">
        <v>83.7</v>
      </c>
      <c r="J89" s="227">
        <f t="shared" si="2"/>
        <v>18.6</v>
      </c>
      <c r="K89" s="128" t="s">
        <v>3666</v>
      </c>
      <c r="L89" s="224" t="s">
        <v>297</v>
      </c>
      <c r="M89" s="87" t="s">
        <v>1543</v>
      </c>
      <c r="N89" s="128">
        <f>IFERROR(__xludf.DUMMYFUNCTION("IFERROR(VALUE(REGEXEXTRACT(M89, ""(\d+)\s+(sessions?|days?|weeks?|Weeks?|Sessions?|Days?)"")), 1)"),9.0)</f>
        <v>9</v>
      </c>
      <c r="O89" s="223"/>
      <c r="P89" s="223"/>
      <c r="Q89" s="223"/>
      <c r="R89" s="223"/>
      <c r="S89" s="223"/>
      <c r="T89" s="223"/>
      <c r="U89" s="223"/>
      <c r="V89" s="223"/>
      <c r="W89" s="223"/>
      <c r="X89" s="223"/>
      <c r="Y89" s="223"/>
      <c r="Z89" s="223"/>
      <c r="AA89" s="223"/>
      <c r="AB89" s="223"/>
      <c r="AC89" s="223"/>
    </row>
    <row r="90" ht="15.75" customHeight="1">
      <c r="A90" s="55" t="s">
        <v>3652</v>
      </c>
      <c r="B90" s="224" t="s">
        <v>164</v>
      </c>
      <c r="C90" s="90" t="s">
        <v>3692</v>
      </c>
      <c r="D90" s="51" t="s">
        <v>3660</v>
      </c>
      <c r="E90" s="51" t="s">
        <v>3661</v>
      </c>
      <c r="F90" s="52">
        <v>0.3958333333333333</v>
      </c>
      <c r="G90" s="52">
        <v>0.4166666666666667</v>
      </c>
      <c r="H90" s="225">
        <f t="shared" si="1"/>
        <v>0.5</v>
      </c>
      <c r="I90" s="53">
        <v>83.7</v>
      </c>
      <c r="J90" s="227">
        <f t="shared" si="2"/>
        <v>18.6</v>
      </c>
      <c r="K90" s="128" t="s">
        <v>3666</v>
      </c>
      <c r="L90" s="224" t="s">
        <v>297</v>
      </c>
      <c r="M90" s="87" t="s">
        <v>1543</v>
      </c>
      <c r="N90" s="128">
        <f>IFERROR(__xludf.DUMMYFUNCTION("IFERROR(VALUE(REGEXEXTRACT(M90, ""(\d+)\s+(sessions?|days?|weeks?|Weeks?|Sessions?|Days?)"")), 1)"),9.0)</f>
        <v>9</v>
      </c>
      <c r="O90" s="223"/>
      <c r="P90" s="223"/>
      <c r="Q90" s="223"/>
      <c r="R90" s="223"/>
      <c r="S90" s="223"/>
      <c r="T90" s="223"/>
      <c r="U90" s="223"/>
      <c r="V90" s="223"/>
      <c r="W90" s="223"/>
      <c r="X90" s="223"/>
      <c r="Y90" s="223"/>
      <c r="Z90" s="223"/>
      <c r="AA90" s="223"/>
      <c r="AB90" s="223"/>
      <c r="AC90" s="223"/>
    </row>
    <row r="91" ht="15.75" customHeight="1">
      <c r="A91" s="224" t="s">
        <v>3652</v>
      </c>
      <c r="B91" s="224" t="s">
        <v>164</v>
      </c>
      <c r="C91" s="90" t="s">
        <v>3693</v>
      </c>
      <c r="D91" s="51" t="s">
        <v>3660</v>
      </c>
      <c r="E91" s="51" t="s">
        <v>3661</v>
      </c>
      <c r="F91" s="52">
        <v>0.7708333333333334</v>
      </c>
      <c r="G91" s="52">
        <v>0.7916666666666666</v>
      </c>
      <c r="H91" s="225">
        <f t="shared" si="1"/>
        <v>0.5</v>
      </c>
      <c r="I91" s="53">
        <v>83.7</v>
      </c>
      <c r="J91" s="227">
        <f t="shared" si="2"/>
        <v>18.6</v>
      </c>
      <c r="K91" s="128" t="s">
        <v>3694</v>
      </c>
      <c r="L91" s="224" t="s">
        <v>297</v>
      </c>
      <c r="M91" s="87" t="s">
        <v>1543</v>
      </c>
      <c r="N91" s="128">
        <f>IFERROR(__xludf.DUMMYFUNCTION("IFERROR(VALUE(REGEXEXTRACT(M91, ""(\d+)\s+(sessions?|days?|weeks?|Weeks?|Sessions?|Days?)"")), 1)"),9.0)</f>
        <v>9</v>
      </c>
      <c r="O91" s="223"/>
      <c r="P91" s="223"/>
      <c r="Q91" s="223"/>
      <c r="R91" s="223"/>
      <c r="S91" s="223"/>
      <c r="T91" s="223"/>
      <c r="U91" s="223"/>
      <c r="V91" s="223"/>
      <c r="W91" s="223"/>
      <c r="X91" s="223"/>
      <c r="Y91" s="223"/>
      <c r="Z91" s="223"/>
      <c r="AA91" s="223"/>
      <c r="AB91" s="223"/>
      <c r="AC91" s="223"/>
    </row>
    <row r="92" ht="15.75" customHeight="1">
      <c r="A92" s="224" t="s">
        <v>3652</v>
      </c>
      <c r="B92" s="224" t="s">
        <v>164</v>
      </c>
      <c r="C92" s="90" t="s">
        <v>3695</v>
      </c>
      <c r="D92" s="51" t="s">
        <v>3660</v>
      </c>
      <c r="E92" s="51" t="s">
        <v>3661</v>
      </c>
      <c r="F92" s="52">
        <v>0.4791666666666667</v>
      </c>
      <c r="G92" s="52">
        <v>0.5</v>
      </c>
      <c r="H92" s="225">
        <f t="shared" si="1"/>
        <v>0.5</v>
      </c>
      <c r="I92" s="53">
        <v>83.7</v>
      </c>
      <c r="J92" s="227">
        <f t="shared" si="2"/>
        <v>18.6</v>
      </c>
      <c r="K92" s="231" t="s">
        <v>3694</v>
      </c>
      <c r="L92" s="224" t="s">
        <v>297</v>
      </c>
      <c r="M92" s="224" t="s">
        <v>1543</v>
      </c>
      <c r="N92" s="128">
        <f>IFERROR(__xludf.DUMMYFUNCTION("IFERROR(VALUE(REGEXEXTRACT(M92, ""(\d+)\s+(sessions?|days?|weeks?|Weeks?|Sessions?|Days?)"")), 1)"),9.0)</f>
        <v>9</v>
      </c>
      <c r="O92" s="223"/>
      <c r="P92" s="223"/>
      <c r="Q92" s="223"/>
      <c r="R92" s="223"/>
      <c r="S92" s="223"/>
      <c r="T92" s="223"/>
      <c r="U92" s="223"/>
      <c r="V92" s="223"/>
      <c r="W92" s="223"/>
      <c r="X92" s="223"/>
      <c r="Y92" s="223"/>
      <c r="Z92" s="223"/>
      <c r="AA92" s="223"/>
      <c r="AB92" s="223"/>
      <c r="AC92" s="223"/>
    </row>
    <row r="93" ht="15.75" customHeight="1">
      <c r="A93" s="224" t="s">
        <v>3652</v>
      </c>
      <c r="B93" s="224" t="s">
        <v>164</v>
      </c>
      <c r="C93" s="90" t="s">
        <v>3696</v>
      </c>
      <c r="D93" s="51" t="s">
        <v>3660</v>
      </c>
      <c r="E93" s="51" t="s">
        <v>3661</v>
      </c>
      <c r="F93" s="52">
        <v>0.5104166666666666</v>
      </c>
      <c r="G93" s="52">
        <v>0.53125</v>
      </c>
      <c r="H93" s="225">
        <f t="shared" si="1"/>
        <v>0.5</v>
      </c>
      <c r="I93" s="53">
        <v>83.7</v>
      </c>
      <c r="J93" s="227">
        <f t="shared" si="2"/>
        <v>18.6</v>
      </c>
      <c r="K93" s="231" t="s">
        <v>3694</v>
      </c>
      <c r="L93" s="224" t="s">
        <v>297</v>
      </c>
      <c r="M93" s="224" t="s">
        <v>1543</v>
      </c>
      <c r="N93" s="128">
        <f>IFERROR(__xludf.DUMMYFUNCTION("IFERROR(VALUE(REGEXEXTRACT(M93, ""(\d+)\s+(sessions?|days?|weeks?|Weeks?|Sessions?|Days?)"")), 1)"),9.0)</f>
        <v>9</v>
      </c>
      <c r="O93" s="223"/>
      <c r="P93" s="223"/>
      <c r="Q93" s="223"/>
      <c r="R93" s="223"/>
      <c r="S93" s="223"/>
      <c r="T93" s="223"/>
      <c r="U93" s="223"/>
      <c r="V93" s="223"/>
      <c r="W93" s="223"/>
      <c r="X93" s="223"/>
      <c r="Y93" s="223"/>
      <c r="Z93" s="223"/>
      <c r="AA93" s="223"/>
      <c r="AB93" s="223"/>
      <c r="AC93" s="223"/>
    </row>
    <row r="94" ht="15.75" customHeight="1">
      <c r="A94" s="55" t="s">
        <v>3652</v>
      </c>
      <c r="B94" s="224" t="s">
        <v>164</v>
      </c>
      <c r="C94" s="90" t="s">
        <v>3697</v>
      </c>
      <c r="D94" s="51" t="s">
        <v>3660</v>
      </c>
      <c r="E94" s="51" t="s">
        <v>3661</v>
      </c>
      <c r="F94" s="52">
        <v>0.78125</v>
      </c>
      <c r="G94" s="52">
        <v>0.8020833333333334</v>
      </c>
      <c r="H94" s="225">
        <f t="shared" si="1"/>
        <v>0.5</v>
      </c>
      <c r="I94" s="53">
        <v>83.7</v>
      </c>
      <c r="J94" s="227">
        <f t="shared" si="2"/>
        <v>18.6</v>
      </c>
      <c r="K94" s="231" t="s">
        <v>3698</v>
      </c>
      <c r="L94" s="224" t="s">
        <v>297</v>
      </c>
      <c r="M94" s="224" t="s">
        <v>1543</v>
      </c>
      <c r="N94" s="128">
        <f>IFERROR(__xludf.DUMMYFUNCTION("IFERROR(VALUE(REGEXEXTRACT(M94, ""(\d+)\s+(sessions?|days?|weeks?|Weeks?|Sessions?|Days?)"")), 1)"),9.0)</f>
        <v>9</v>
      </c>
      <c r="O94" s="223"/>
      <c r="P94" s="223"/>
      <c r="Q94" s="223"/>
      <c r="R94" s="223"/>
      <c r="S94" s="223"/>
      <c r="T94" s="223"/>
      <c r="U94" s="223"/>
      <c r="V94" s="223"/>
      <c r="W94" s="223"/>
      <c r="X94" s="223"/>
      <c r="Y94" s="223"/>
      <c r="Z94" s="223"/>
      <c r="AA94" s="223"/>
      <c r="AB94" s="223"/>
      <c r="AC94" s="223"/>
    </row>
    <row r="95" ht="15.75" customHeight="1">
      <c r="A95" s="224" t="s">
        <v>3652</v>
      </c>
      <c r="B95" s="224" t="s">
        <v>164</v>
      </c>
      <c r="C95" s="87" t="s">
        <v>3699</v>
      </c>
      <c r="D95" s="51" t="s">
        <v>3660</v>
      </c>
      <c r="E95" s="51" t="s">
        <v>3661</v>
      </c>
      <c r="F95" s="52">
        <v>0.4166666666666667</v>
      </c>
      <c r="G95" s="52">
        <v>0.4375</v>
      </c>
      <c r="H95" s="225">
        <f t="shared" si="1"/>
        <v>0.5</v>
      </c>
      <c r="I95" s="53">
        <v>83.7</v>
      </c>
      <c r="J95" s="227">
        <f t="shared" si="2"/>
        <v>18.6</v>
      </c>
      <c r="K95" s="231" t="s">
        <v>3698</v>
      </c>
      <c r="L95" s="224" t="s">
        <v>297</v>
      </c>
      <c r="M95" s="224" t="s">
        <v>1543</v>
      </c>
      <c r="N95" s="128">
        <f>IFERROR(__xludf.DUMMYFUNCTION("IFERROR(VALUE(REGEXEXTRACT(M95, ""(\d+)\s+(sessions?|days?|weeks?|Weeks?|Sessions?|Days?)"")), 1)"),9.0)</f>
        <v>9</v>
      </c>
      <c r="O95" s="223"/>
      <c r="P95" s="223"/>
      <c r="Q95" s="223"/>
      <c r="R95" s="223"/>
      <c r="S95" s="223"/>
      <c r="T95" s="223"/>
      <c r="U95" s="223"/>
      <c r="V95" s="223"/>
      <c r="W95" s="223"/>
      <c r="X95" s="223"/>
      <c r="Y95" s="223"/>
      <c r="Z95" s="223"/>
      <c r="AA95" s="223"/>
      <c r="AB95" s="223"/>
      <c r="AC95" s="223"/>
    </row>
    <row r="96" ht="15.75" customHeight="1">
      <c r="A96" s="224" t="s">
        <v>3652</v>
      </c>
      <c r="B96" s="224" t="s">
        <v>164</v>
      </c>
      <c r="C96" s="87" t="s">
        <v>3700</v>
      </c>
      <c r="D96" s="51" t="s">
        <v>3660</v>
      </c>
      <c r="E96" s="51" t="s">
        <v>3661</v>
      </c>
      <c r="F96" s="52">
        <v>0.4375</v>
      </c>
      <c r="G96" s="52">
        <v>0.4583333333333333</v>
      </c>
      <c r="H96" s="225">
        <f t="shared" si="1"/>
        <v>0.5</v>
      </c>
      <c r="I96" s="53">
        <v>83.7</v>
      </c>
      <c r="J96" s="227">
        <f t="shared" si="2"/>
        <v>18.6</v>
      </c>
      <c r="K96" s="231" t="s">
        <v>3698</v>
      </c>
      <c r="L96" s="224" t="s">
        <v>297</v>
      </c>
      <c r="M96" s="224" t="s">
        <v>1543</v>
      </c>
      <c r="N96" s="128">
        <f>IFERROR(__xludf.DUMMYFUNCTION("IFERROR(VALUE(REGEXEXTRACT(M96, ""(\d+)\s+(sessions?|days?|weeks?|Weeks?|Sessions?|Days?)"")), 1)"),9.0)</f>
        <v>9</v>
      </c>
      <c r="O96" s="223"/>
      <c r="P96" s="223"/>
      <c r="Q96" s="223"/>
      <c r="R96" s="223"/>
      <c r="S96" s="223"/>
      <c r="T96" s="223"/>
      <c r="U96" s="223"/>
      <c r="V96" s="223"/>
      <c r="W96" s="223"/>
      <c r="X96" s="223"/>
      <c r="Y96" s="223"/>
      <c r="Z96" s="223"/>
      <c r="AA96" s="223"/>
      <c r="AB96" s="223"/>
      <c r="AC96" s="223"/>
    </row>
    <row r="97" ht="15.75" customHeight="1">
      <c r="A97" s="224" t="s">
        <v>3652</v>
      </c>
      <c r="B97" s="224" t="s">
        <v>164</v>
      </c>
      <c r="C97" s="87" t="s">
        <v>3701</v>
      </c>
      <c r="D97" s="51" t="s">
        <v>3660</v>
      </c>
      <c r="E97" s="51" t="s">
        <v>3661</v>
      </c>
      <c r="F97" s="52">
        <v>0.75</v>
      </c>
      <c r="G97" s="52">
        <v>0.78125</v>
      </c>
      <c r="H97" s="225">
        <f t="shared" si="1"/>
        <v>0.75</v>
      </c>
      <c r="I97" s="53">
        <v>113.76</v>
      </c>
      <c r="J97" s="227">
        <f t="shared" si="2"/>
        <v>16.85333333</v>
      </c>
      <c r="K97" s="231" t="s">
        <v>3662</v>
      </c>
      <c r="L97" s="224" t="s">
        <v>297</v>
      </c>
      <c r="M97" s="224" t="s">
        <v>1543</v>
      </c>
      <c r="N97" s="128">
        <f>IFERROR(__xludf.DUMMYFUNCTION("IFERROR(VALUE(REGEXEXTRACT(M97, ""(\d+)\s+(sessions?|days?|weeks?|Weeks?|Sessions?|Days?)"")), 1)"),9.0)</f>
        <v>9</v>
      </c>
      <c r="O97" s="223"/>
      <c r="P97" s="223"/>
      <c r="Q97" s="223"/>
      <c r="R97" s="223"/>
      <c r="S97" s="223"/>
      <c r="T97" s="223"/>
      <c r="U97" s="223"/>
      <c r="V97" s="223"/>
      <c r="W97" s="223"/>
      <c r="X97" s="223"/>
      <c r="Y97" s="223"/>
      <c r="Z97" s="223"/>
      <c r="AA97" s="223"/>
      <c r="AB97" s="223"/>
      <c r="AC97" s="223"/>
    </row>
    <row r="98" ht="15.75" customHeight="1">
      <c r="A98" s="55" t="s">
        <v>3652</v>
      </c>
      <c r="B98" s="224" t="s">
        <v>164</v>
      </c>
      <c r="C98" s="90" t="s">
        <v>3702</v>
      </c>
      <c r="D98" s="51" t="s">
        <v>3660</v>
      </c>
      <c r="E98" s="51" t="s">
        <v>3661</v>
      </c>
      <c r="F98" s="52">
        <v>0.40625</v>
      </c>
      <c r="G98" s="52">
        <v>0.4375</v>
      </c>
      <c r="H98" s="225">
        <f t="shared" si="1"/>
        <v>0.75</v>
      </c>
      <c r="I98" s="53">
        <v>113.76</v>
      </c>
      <c r="J98" s="227">
        <f t="shared" si="2"/>
        <v>16.85333333</v>
      </c>
      <c r="K98" s="128" t="s">
        <v>3662</v>
      </c>
      <c r="L98" s="224" t="s">
        <v>297</v>
      </c>
      <c r="M98" s="224" t="s">
        <v>1543</v>
      </c>
      <c r="N98" s="128">
        <f>IFERROR(__xludf.DUMMYFUNCTION("IFERROR(VALUE(REGEXEXTRACT(M98, ""(\d+)\s+(sessions?|days?|weeks?|Weeks?|Sessions?|Days?)"")), 1)"),9.0)</f>
        <v>9</v>
      </c>
      <c r="O98" s="223"/>
      <c r="P98" s="223"/>
      <c r="Q98" s="223"/>
      <c r="R98" s="223"/>
      <c r="S98" s="223"/>
      <c r="T98" s="223"/>
      <c r="U98" s="223"/>
      <c r="V98" s="223"/>
      <c r="W98" s="223"/>
      <c r="X98" s="223"/>
      <c r="Y98" s="223"/>
      <c r="Z98" s="223"/>
      <c r="AA98" s="223"/>
      <c r="AB98" s="223"/>
      <c r="AC98" s="223"/>
    </row>
    <row r="99" ht="15.75" customHeight="1">
      <c r="A99" s="224" t="s">
        <v>3652</v>
      </c>
      <c r="B99" s="224" t="s">
        <v>164</v>
      </c>
      <c r="C99" s="90" t="s">
        <v>3703</v>
      </c>
      <c r="D99" s="51" t="s">
        <v>3660</v>
      </c>
      <c r="E99" s="51" t="s">
        <v>3661</v>
      </c>
      <c r="F99" s="52">
        <v>0.4583333333333333</v>
      </c>
      <c r="G99" s="52">
        <v>0.4895833333333333</v>
      </c>
      <c r="H99" s="225">
        <f t="shared" si="1"/>
        <v>0.75</v>
      </c>
      <c r="I99" s="53">
        <v>113.76</v>
      </c>
      <c r="J99" s="227">
        <f t="shared" si="2"/>
        <v>16.85333333</v>
      </c>
      <c r="K99" s="128" t="s">
        <v>3662</v>
      </c>
      <c r="L99" s="224" t="s">
        <v>297</v>
      </c>
      <c r="M99" s="224" t="s">
        <v>1543</v>
      </c>
      <c r="N99" s="128">
        <f>IFERROR(__xludf.DUMMYFUNCTION("IFERROR(VALUE(REGEXEXTRACT(M99, ""(\d+)\s+(sessions?|days?|weeks?|Weeks?|Sessions?|Days?)"")), 1)"),9.0)</f>
        <v>9</v>
      </c>
      <c r="O99" s="223"/>
      <c r="P99" s="223"/>
      <c r="Q99" s="223"/>
      <c r="R99" s="223"/>
      <c r="S99" s="223"/>
      <c r="T99" s="223"/>
      <c r="U99" s="223"/>
      <c r="V99" s="223"/>
      <c r="W99" s="223"/>
      <c r="X99" s="223"/>
      <c r="Y99" s="223"/>
      <c r="Z99" s="223"/>
      <c r="AA99" s="223"/>
      <c r="AB99" s="223"/>
      <c r="AC99" s="223"/>
    </row>
    <row r="100" ht="15.75" customHeight="1">
      <c r="A100" s="224" t="s">
        <v>3652</v>
      </c>
      <c r="B100" s="224" t="s">
        <v>164</v>
      </c>
      <c r="C100" s="90" t="s">
        <v>3704</v>
      </c>
      <c r="D100" s="51" t="s">
        <v>3660</v>
      </c>
      <c r="E100" s="51" t="s">
        <v>3661</v>
      </c>
      <c r="F100" s="52">
        <v>0.46875</v>
      </c>
      <c r="G100" s="52">
        <v>0.5</v>
      </c>
      <c r="H100" s="225">
        <f t="shared" si="1"/>
        <v>0.75</v>
      </c>
      <c r="I100" s="53">
        <v>113.76</v>
      </c>
      <c r="J100" s="227">
        <f t="shared" si="2"/>
        <v>16.85333333</v>
      </c>
      <c r="K100" s="128" t="s">
        <v>3677</v>
      </c>
      <c r="L100" s="224" t="s">
        <v>297</v>
      </c>
      <c r="M100" s="224" t="s">
        <v>1543</v>
      </c>
      <c r="N100" s="128">
        <f>IFERROR(__xludf.DUMMYFUNCTION("IFERROR(VALUE(REGEXEXTRACT(M100, ""(\d+)\s+(sessions?|days?|weeks?|Weeks?|Sessions?|Days?)"")), 1)"),9.0)</f>
        <v>9</v>
      </c>
      <c r="O100" s="223"/>
      <c r="P100" s="223"/>
      <c r="Q100" s="223"/>
      <c r="R100" s="223"/>
      <c r="S100" s="223"/>
      <c r="T100" s="223"/>
      <c r="U100" s="223"/>
      <c r="V100" s="223"/>
      <c r="W100" s="223"/>
      <c r="X100" s="223"/>
      <c r="Y100" s="223"/>
      <c r="Z100" s="223"/>
      <c r="AA100" s="223"/>
      <c r="AB100" s="223"/>
      <c r="AC100" s="223"/>
    </row>
    <row r="101" ht="15.75" customHeight="1">
      <c r="A101" s="224" t="s">
        <v>3652</v>
      </c>
      <c r="B101" s="224" t="s">
        <v>164</v>
      </c>
      <c r="C101" s="87" t="s">
        <v>3705</v>
      </c>
      <c r="D101" s="51" t="s">
        <v>3660</v>
      </c>
      <c r="E101" s="51" t="s">
        <v>3661</v>
      </c>
      <c r="F101" s="52">
        <v>0.4583333333333333</v>
      </c>
      <c r="G101" s="52">
        <v>0.4895833333333333</v>
      </c>
      <c r="H101" s="225">
        <f t="shared" si="1"/>
        <v>0.75</v>
      </c>
      <c r="I101" s="53">
        <v>110.43</v>
      </c>
      <c r="J101" s="227">
        <f t="shared" si="2"/>
        <v>16.36</v>
      </c>
      <c r="K101" s="128" t="s">
        <v>3681</v>
      </c>
      <c r="L101" s="224" t="s">
        <v>297</v>
      </c>
      <c r="M101" s="50" t="s">
        <v>1543</v>
      </c>
      <c r="N101" s="128">
        <f>IFERROR(__xludf.DUMMYFUNCTION("IFERROR(VALUE(REGEXEXTRACT(M101, ""(\d+)\s+(sessions?|days?|weeks?|Weeks?|Sessions?|Days?)"")), 1)"),9.0)</f>
        <v>9</v>
      </c>
      <c r="O101" s="223"/>
      <c r="P101" s="223"/>
      <c r="Q101" s="223"/>
      <c r="R101" s="223"/>
      <c r="S101" s="223"/>
      <c r="T101" s="223"/>
      <c r="U101" s="223"/>
      <c r="V101" s="223"/>
      <c r="W101" s="223"/>
      <c r="X101" s="223"/>
      <c r="Y101" s="223"/>
      <c r="Z101" s="223"/>
      <c r="AA101" s="223"/>
      <c r="AB101" s="223"/>
      <c r="AC101" s="223"/>
    </row>
    <row r="102" ht="15.75" customHeight="1">
      <c r="A102" s="55" t="s">
        <v>3652</v>
      </c>
      <c r="B102" s="224" t="s">
        <v>164</v>
      </c>
      <c r="C102" s="90" t="s">
        <v>3706</v>
      </c>
      <c r="D102" s="51" t="s">
        <v>3660</v>
      </c>
      <c r="E102" s="51" t="s">
        <v>3661</v>
      </c>
      <c r="F102" s="52">
        <v>0.6875</v>
      </c>
      <c r="G102" s="52">
        <v>0.71875</v>
      </c>
      <c r="H102" s="225">
        <f t="shared" si="1"/>
        <v>0.75</v>
      </c>
      <c r="I102" s="53">
        <v>110.43</v>
      </c>
      <c r="J102" s="227">
        <f t="shared" si="2"/>
        <v>16.36</v>
      </c>
      <c r="K102" s="231" t="s">
        <v>3681</v>
      </c>
      <c r="L102" s="224" t="s">
        <v>297</v>
      </c>
      <c r="M102" s="50" t="s">
        <v>1543</v>
      </c>
      <c r="N102" s="128">
        <f>IFERROR(__xludf.DUMMYFUNCTION("IFERROR(VALUE(REGEXEXTRACT(M102, ""(\d+)\s+(sessions?|days?|weeks?|Weeks?|Sessions?|Days?)"")), 1)"),9.0)</f>
        <v>9</v>
      </c>
      <c r="O102" s="223"/>
      <c r="P102" s="223"/>
      <c r="Q102" s="223"/>
      <c r="R102" s="223"/>
      <c r="S102" s="223"/>
      <c r="T102" s="223"/>
      <c r="U102" s="223"/>
      <c r="V102" s="223"/>
      <c r="W102" s="223"/>
      <c r="X102" s="223"/>
      <c r="Y102" s="223"/>
      <c r="Z102" s="223"/>
      <c r="AA102" s="223"/>
      <c r="AB102" s="223"/>
      <c r="AC102" s="223"/>
    </row>
    <row r="103" ht="15.75" customHeight="1">
      <c r="A103" s="224" t="s">
        <v>3652</v>
      </c>
      <c r="B103" s="224" t="s">
        <v>164</v>
      </c>
      <c r="C103" s="90" t="s">
        <v>3707</v>
      </c>
      <c r="D103" s="51" t="s">
        <v>3660</v>
      </c>
      <c r="E103" s="51" t="s">
        <v>3661</v>
      </c>
      <c r="F103" s="52">
        <v>0.46875</v>
      </c>
      <c r="G103" s="52">
        <v>0.5</v>
      </c>
      <c r="H103" s="225">
        <f t="shared" si="1"/>
        <v>0.75</v>
      </c>
      <c r="I103" s="53">
        <v>110.43</v>
      </c>
      <c r="J103" s="227">
        <f t="shared" si="2"/>
        <v>16.36</v>
      </c>
      <c r="K103" s="231" t="s">
        <v>3683</v>
      </c>
      <c r="L103" s="224" t="s">
        <v>297</v>
      </c>
      <c r="M103" s="50" t="s">
        <v>1543</v>
      </c>
      <c r="N103" s="128">
        <f>IFERROR(__xludf.DUMMYFUNCTION("IFERROR(VALUE(REGEXEXTRACT(M103, ""(\d+)\s+(sessions?|days?|weeks?|Weeks?|Sessions?|Days?)"")), 1)"),9.0)</f>
        <v>9</v>
      </c>
      <c r="O103" s="223"/>
      <c r="P103" s="223"/>
      <c r="Q103" s="223"/>
      <c r="R103" s="223"/>
      <c r="S103" s="223"/>
      <c r="T103" s="223"/>
      <c r="U103" s="223"/>
      <c r="V103" s="223"/>
      <c r="W103" s="223"/>
      <c r="X103" s="223"/>
      <c r="Y103" s="223"/>
      <c r="Z103" s="223"/>
      <c r="AA103" s="223"/>
      <c r="AB103" s="223"/>
      <c r="AC103" s="223"/>
    </row>
    <row r="104" ht="15.75" customHeight="1">
      <c r="A104" s="224" t="s">
        <v>3652</v>
      </c>
      <c r="B104" s="224" t="s">
        <v>164</v>
      </c>
      <c r="C104" s="90" t="s">
        <v>3708</v>
      </c>
      <c r="D104" s="51" t="s">
        <v>2908</v>
      </c>
      <c r="E104" s="51" t="s">
        <v>2909</v>
      </c>
      <c r="F104" s="52">
        <v>0.7708333333333334</v>
      </c>
      <c r="G104" s="52">
        <v>0.8125</v>
      </c>
      <c r="H104" s="225">
        <f t="shared" si="1"/>
        <v>1</v>
      </c>
      <c r="I104" s="53">
        <v>128.79</v>
      </c>
      <c r="J104" s="227">
        <f t="shared" si="2"/>
        <v>14.31</v>
      </c>
      <c r="K104" s="231" t="s">
        <v>3709</v>
      </c>
      <c r="L104" s="224" t="s">
        <v>297</v>
      </c>
      <c r="M104" s="50" t="s">
        <v>1543</v>
      </c>
      <c r="N104" s="128">
        <f>IFERROR(__xludf.DUMMYFUNCTION("IFERROR(VALUE(REGEXEXTRACT(M104, ""(\d+)\s+(sessions?|days?|weeks?|Weeks?|Sessions?|Days?)"")), 1)"),9.0)</f>
        <v>9</v>
      </c>
      <c r="O104" s="223"/>
      <c r="P104" s="223"/>
      <c r="Q104" s="223"/>
      <c r="R104" s="223"/>
      <c r="S104" s="223"/>
      <c r="T104" s="223"/>
      <c r="U104" s="223"/>
      <c r="V104" s="223"/>
      <c r="W104" s="223"/>
      <c r="X104" s="223"/>
      <c r="Y104" s="223"/>
      <c r="Z104" s="223"/>
      <c r="AA104" s="223"/>
      <c r="AB104" s="223"/>
      <c r="AC104" s="223"/>
    </row>
    <row r="105" ht="15.75" customHeight="1">
      <c r="A105" s="224" t="s">
        <v>3652</v>
      </c>
      <c r="B105" s="224" t="s">
        <v>164</v>
      </c>
      <c r="C105" s="90" t="s">
        <v>3710</v>
      </c>
      <c r="D105" s="51" t="s">
        <v>2908</v>
      </c>
      <c r="E105" s="51" t="s">
        <v>2909</v>
      </c>
      <c r="F105" s="52">
        <v>0.4375</v>
      </c>
      <c r="G105" s="52">
        <v>0.4791666666666667</v>
      </c>
      <c r="H105" s="225">
        <f t="shared" si="1"/>
        <v>1</v>
      </c>
      <c r="I105" s="53">
        <v>128.79</v>
      </c>
      <c r="J105" s="227">
        <f t="shared" si="2"/>
        <v>14.31</v>
      </c>
      <c r="K105" s="231" t="s">
        <v>3709</v>
      </c>
      <c r="L105" s="224" t="s">
        <v>297</v>
      </c>
      <c r="M105" s="50" t="s">
        <v>1543</v>
      </c>
      <c r="N105" s="128">
        <f>IFERROR(__xludf.DUMMYFUNCTION("IFERROR(VALUE(REGEXEXTRACT(M105, ""(\d+)\s+(sessions?|days?|weeks?|Weeks?|Sessions?|Days?)"")), 1)"),9.0)</f>
        <v>9</v>
      </c>
      <c r="O105" s="223"/>
      <c r="P105" s="223"/>
      <c r="Q105" s="223"/>
      <c r="R105" s="223"/>
      <c r="S105" s="223"/>
      <c r="T105" s="223"/>
      <c r="U105" s="223"/>
      <c r="V105" s="223"/>
      <c r="W105" s="223"/>
      <c r="X105" s="223"/>
      <c r="Y105" s="223"/>
      <c r="Z105" s="223"/>
      <c r="AA105" s="223"/>
      <c r="AB105" s="223"/>
      <c r="AC105" s="223"/>
    </row>
    <row r="106" ht="15.75" customHeight="1">
      <c r="A106" s="224" t="s">
        <v>3652</v>
      </c>
      <c r="B106" s="224" t="s">
        <v>164</v>
      </c>
      <c r="C106" s="90" t="s">
        <v>3711</v>
      </c>
      <c r="D106" s="51" t="s">
        <v>2908</v>
      </c>
      <c r="E106" s="51" t="s">
        <v>2909</v>
      </c>
      <c r="F106" s="52">
        <v>0.75</v>
      </c>
      <c r="G106" s="52">
        <v>0.7916666666666666</v>
      </c>
      <c r="H106" s="225">
        <f t="shared" si="1"/>
        <v>1</v>
      </c>
      <c r="I106" s="53">
        <v>111.12</v>
      </c>
      <c r="J106" s="227">
        <f t="shared" si="2"/>
        <v>13.89</v>
      </c>
      <c r="K106" s="231" t="s">
        <v>3712</v>
      </c>
      <c r="L106" s="224" t="s">
        <v>297</v>
      </c>
      <c r="M106" s="50" t="s">
        <v>1563</v>
      </c>
      <c r="N106" s="128">
        <f>IFERROR(__xludf.DUMMYFUNCTION("IFERROR(VALUE(REGEXEXTRACT(M106, ""(\d+)\s+(sessions?|days?|weeks?|Weeks?|Sessions?|Days?)"")), 1)"),8.0)</f>
        <v>8</v>
      </c>
      <c r="O106" s="223"/>
      <c r="P106" s="223"/>
      <c r="Q106" s="223"/>
      <c r="R106" s="223"/>
      <c r="S106" s="223"/>
      <c r="T106" s="223"/>
      <c r="U106" s="223"/>
      <c r="V106" s="223"/>
      <c r="W106" s="223"/>
      <c r="X106" s="223"/>
      <c r="Y106" s="223"/>
      <c r="Z106" s="223"/>
      <c r="AA106" s="223"/>
      <c r="AB106" s="223"/>
      <c r="AC106" s="223"/>
    </row>
    <row r="107" ht="15.75" customHeight="1">
      <c r="A107" s="224" t="s">
        <v>3652</v>
      </c>
      <c r="B107" s="224" t="s">
        <v>164</v>
      </c>
      <c r="C107" s="90" t="s">
        <v>3713</v>
      </c>
      <c r="D107" s="225" t="s">
        <v>2908</v>
      </c>
      <c r="E107" s="225" t="s">
        <v>2909</v>
      </c>
      <c r="F107" s="52">
        <v>0.3645833333333333</v>
      </c>
      <c r="G107" s="52">
        <v>0.40625</v>
      </c>
      <c r="H107" s="225">
        <f t="shared" si="1"/>
        <v>1</v>
      </c>
      <c r="I107" s="53">
        <v>128.79</v>
      </c>
      <c r="J107" s="227">
        <f t="shared" si="2"/>
        <v>14.31</v>
      </c>
      <c r="K107" s="231" t="s">
        <v>3714</v>
      </c>
      <c r="L107" s="224" t="s">
        <v>297</v>
      </c>
      <c r="M107" s="50" t="s">
        <v>1543</v>
      </c>
      <c r="N107" s="128">
        <f>IFERROR(__xludf.DUMMYFUNCTION("IFERROR(VALUE(REGEXEXTRACT(M107, ""(\d+)\s+(sessions?|days?|weeks?|Weeks?|Sessions?|Days?)"")), 1)"),9.0)</f>
        <v>9</v>
      </c>
      <c r="O107" s="223"/>
      <c r="P107" s="223"/>
      <c r="Q107" s="223"/>
      <c r="R107" s="223"/>
      <c r="S107" s="223"/>
      <c r="T107" s="223"/>
      <c r="U107" s="223"/>
      <c r="V107" s="223"/>
      <c r="W107" s="223"/>
      <c r="X107" s="223"/>
      <c r="Y107" s="223"/>
      <c r="Z107" s="223"/>
      <c r="AA107" s="223"/>
      <c r="AB107" s="223"/>
      <c r="AC107" s="223"/>
    </row>
    <row r="108" ht="15.75" customHeight="1">
      <c r="A108" s="55" t="s">
        <v>3652</v>
      </c>
      <c r="B108" s="224" t="s">
        <v>164</v>
      </c>
      <c r="C108" s="50" t="s">
        <v>3715</v>
      </c>
      <c r="D108" s="225" t="s">
        <v>2908</v>
      </c>
      <c r="E108" s="225" t="s">
        <v>2909</v>
      </c>
      <c r="F108" s="52">
        <v>0.4479166666666667</v>
      </c>
      <c r="G108" s="52">
        <v>0.4895833333333333</v>
      </c>
      <c r="H108" s="225">
        <f t="shared" si="1"/>
        <v>1</v>
      </c>
      <c r="I108" s="53">
        <v>125.01</v>
      </c>
      <c r="J108" s="227">
        <f t="shared" si="2"/>
        <v>13.89</v>
      </c>
      <c r="K108" s="128" t="s">
        <v>3714</v>
      </c>
      <c r="L108" s="224" t="s">
        <v>297</v>
      </c>
      <c r="M108" s="50" t="s">
        <v>1543</v>
      </c>
      <c r="N108" s="128">
        <f>IFERROR(__xludf.DUMMYFUNCTION("IFERROR(VALUE(REGEXEXTRACT(M108, ""(\d+)\s+(sessions?|days?|weeks?|Weeks?|Sessions?|Days?)"")), 1)"),9.0)</f>
        <v>9</v>
      </c>
      <c r="O108" s="223"/>
      <c r="P108" s="223"/>
      <c r="Q108" s="223"/>
      <c r="R108" s="223"/>
      <c r="S108" s="223"/>
      <c r="T108" s="223"/>
      <c r="U108" s="223"/>
      <c r="V108" s="223"/>
      <c r="W108" s="223"/>
      <c r="X108" s="223"/>
      <c r="Y108" s="223"/>
      <c r="Z108" s="223"/>
      <c r="AA108" s="223"/>
      <c r="AB108" s="223"/>
      <c r="AC108" s="223"/>
    </row>
    <row r="109" ht="15.75" customHeight="1">
      <c r="A109" s="224" t="s">
        <v>3652</v>
      </c>
      <c r="B109" s="224" t="s">
        <v>164</v>
      </c>
      <c r="C109" s="50" t="s">
        <v>3716</v>
      </c>
      <c r="D109" s="225" t="s">
        <v>2908</v>
      </c>
      <c r="E109" s="225" t="s">
        <v>2909</v>
      </c>
      <c r="F109" s="52">
        <v>0.4791666666666667</v>
      </c>
      <c r="G109" s="52">
        <v>0.5208333333333334</v>
      </c>
      <c r="H109" s="225">
        <f t="shared" si="1"/>
        <v>1</v>
      </c>
      <c r="I109" s="53">
        <v>128.79</v>
      </c>
      <c r="J109" s="227">
        <f t="shared" si="2"/>
        <v>14.31</v>
      </c>
      <c r="K109" s="128" t="s">
        <v>3714</v>
      </c>
      <c r="L109" s="224" t="s">
        <v>297</v>
      </c>
      <c r="M109" s="50" t="s">
        <v>1543</v>
      </c>
      <c r="N109" s="128">
        <f>IFERROR(__xludf.DUMMYFUNCTION("IFERROR(VALUE(REGEXEXTRACT(M109, ""(\d+)\s+(sessions?|days?|weeks?|Weeks?|Sessions?|Days?)"")), 1)"),9.0)</f>
        <v>9</v>
      </c>
      <c r="O109" s="223"/>
      <c r="P109" s="223"/>
      <c r="Q109" s="223"/>
      <c r="R109" s="223"/>
      <c r="S109" s="223"/>
      <c r="T109" s="223"/>
      <c r="U109" s="223"/>
      <c r="V109" s="223"/>
      <c r="W109" s="223"/>
      <c r="X109" s="223"/>
      <c r="Y109" s="223"/>
      <c r="Z109" s="223"/>
      <c r="AA109" s="223"/>
      <c r="AB109" s="223"/>
      <c r="AC109" s="223"/>
    </row>
    <row r="110" ht="15.75" customHeight="1">
      <c r="A110" s="224" t="s">
        <v>3717</v>
      </c>
      <c r="B110" s="224" t="s">
        <v>93</v>
      </c>
      <c r="C110" s="50" t="s">
        <v>3718</v>
      </c>
      <c r="D110" s="225" t="s">
        <v>3719</v>
      </c>
      <c r="E110" s="225" t="s">
        <v>3720</v>
      </c>
      <c r="F110" s="52">
        <v>0.3541666666666667</v>
      </c>
      <c r="G110" s="52">
        <v>0.6875</v>
      </c>
      <c r="H110" s="225">
        <f t="shared" si="1"/>
        <v>8</v>
      </c>
      <c r="I110" s="53">
        <v>281.0</v>
      </c>
      <c r="J110" s="227">
        <f t="shared" si="2"/>
        <v>7.025</v>
      </c>
      <c r="K110" s="99" t="s">
        <v>3721</v>
      </c>
      <c r="L110" s="50">
        <v>9.0</v>
      </c>
      <c r="M110" s="50" t="s">
        <v>1265</v>
      </c>
      <c r="N110" s="128">
        <f>IFERROR(__xludf.DUMMYFUNCTION("IFERROR(VALUE(REGEXEXTRACT(M110, ""(\d+)\s+(sessions?|days?|weeks?|Weeks?|Sessions?|Days?)"")), 1)"),5.0)</f>
        <v>5</v>
      </c>
      <c r="O110" s="223"/>
      <c r="P110" s="223"/>
      <c r="Q110" s="223"/>
      <c r="R110" s="223"/>
      <c r="S110" s="223"/>
      <c r="T110" s="223"/>
      <c r="U110" s="223"/>
      <c r="V110" s="223"/>
      <c r="W110" s="223"/>
      <c r="X110" s="223"/>
      <c r="Y110" s="223"/>
      <c r="Z110" s="223"/>
      <c r="AA110" s="223"/>
      <c r="AB110" s="223"/>
      <c r="AC110" s="223"/>
    </row>
    <row r="111" ht="15.75" customHeight="1">
      <c r="A111" s="232" t="s">
        <v>3717</v>
      </c>
      <c r="B111" s="232" t="s">
        <v>93</v>
      </c>
      <c r="C111" s="224" t="s">
        <v>3722</v>
      </c>
      <c r="D111" s="225" t="s">
        <v>3719</v>
      </c>
      <c r="E111" s="225" t="s">
        <v>3720</v>
      </c>
      <c r="F111" s="226">
        <v>0.3541666666666667</v>
      </c>
      <c r="G111" s="226">
        <v>0.6875</v>
      </c>
      <c r="H111" s="225">
        <f t="shared" si="1"/>
        <v>8</v>
      </c>
      <c r="I111" s="53">
        <v>281.0</v>
      </c>
      <c r="J111" s="227">
        <f t="shared" si="2"/>
        <v>7.025</v>
      </c>
      <c r="K111" s="99" t="s">
        <v>3721</v>
      </c>
      <c r="L111" s="224">
        <v>14.0</v>
      </c>
      <c r="M111" s="224" t="s">
        <v>1265</v>
      </c>
      <c r="N111" s="128">
        <f>IFERROR(__xludf.DUMMYFUNCTION("IFERROR(VALUE(REGEXEXTRACT(M111, ""(\d+)\s+(sessions?|days?|weeks?|Weeks?|Sessions?|Days?)"")), 1)"),5.0)</f>
        <v>5</v>
      </c>
      <c r="O111" s="223"/>
      <c r="P111" s="223"/>
      <c r="Q111" s="223"/>
      <c r="R111" s="223"/>
      <c r="S111" s="223"/>
      <c r="T111" s="223"/>
      <c r="U111" s="223"/>
      <c r="V111" s="223"/>
      <c r="W111" s="223"/>
      <c r="X111" s="223"/>
      <c r="Y111" s="223"/>
      <c r="Z111" s="223"/>
      <c r="AA111" s="223"/>
      <c r="AB111" s="223"/>
      <c r="AC111" s="223"/>
    </row>
    <row r="112" ht="15.75" customHeight="1">
      <c r="A112" s="224" t="s">
        <v>3717</v>
      </c>
      <c r="B112" s="224" t="s">
        <v>93</v>
      </c>
      <c r="C112" s="224" t="s">
        <v>3723</v>
      </c>
      <c r="D112" s="225" t="s">
        <v>3719</v>
      </c>
      <c r="E112" s="225" t="s">
        <v>3720</v>
      </c>
      <c r="F112" s="226">
        <v>0.3125</v>
      </c>
      <c r="G112" s="226">
        <v>0.3541666666666667</v>
      </c>
      <c r="H112" s="225">
        <f t="shared" si="1"/>
        <v>1</v>
      </c>
      <c r="I112" s="53">
        <v>59.8</v>
      </c>
      <c r="J112" s="227">
        <f t="shared" si="2"/>
        <v>11.96</v>
      </c>
      <c r="K112" s="99" t="s">
        <v>3724</v>
      </c>
      <c r="L112" s="224">
        <v>29.0</v>
      </c>
      <c r="M112" s="224" t="s">
        <v>1265</v>
      </c>
      <c r="N112" s="128">
        <f>IFERROR(__xludf.DUMMYFUNCTION("IFERROR(VALUE(REGEXEXTRACT(M112, ""(\d+)\s+(sessions?|days?|weeks?|Weeks?|Sessions?|Days?)"")), 1)"),5.0)</f>
        <v>5</v>
      </c>
      <c r="O112" s="223"/>
      <c r="P112" s="223"/>
      <c r="Q112" s="223"/>
      <c r="R112" s="223"/>
      <c r="S112" s="223"/>
      <c r="T112" s="223"/>
      <c r="U112" s="223"/>
      <c r="V112" s="223"/>
      <c r="W112" s="223"/>
      <c r="X112" s="223"/>
      <c r="Y112" s="223"/>
      <c r="Z112" s="223"/>
      <c r="AA112" s="223"/>
      <c r="AB112" s="223"/>
      <c r="AC112" s="223"/>
    </row>
    <row r="113" ht="15.75" customHeight="1">
      <c r="A113" s="224" t="s">
        <v>3717</v>
      </c>
      <c r="B113" s="224" t="s">
        <v>93</v>
      </c>
      <c r="C113" s="224" t="s">
        <v>3725</v>
      </c>
      <c r="D113" s="225" t="s">
        <v>100</v>
      </c>
      <c r="E113" s="225" t="s">
        <v>101</v>
      </c>
      <c r="F113" s="226">
        <v>0.3125</v>
      </c>
      <c r="G113" s="226">
        <v>0.3541666666666667</v>
      </c>
      <c r="H113" s="225">
        <f t="shared" si="1"/>
        <v>1</v>
      </c>
      <c r="I113" s="53">
        <v>59.8</v>
      </c>
      <c r="J113" s="227">
        <f t="shared" si="2"/>
        <v>11.96</v>
      </c>
      <c r="K113" s="99" t="s">
        <v>3724</v>
      </c>
      <c r="L113" s="224">
        <v>27.0</v>
      </c>
      <c r="M113" s="50" t="s">
        <v>1265</v>
      </c>
      <c r="N113" s="128">
        <f>IFERROR(__xludf.DUMMYFUNCTION("IFERROR(VALUE(REGEXEXTRACT(M113, ""(\d+)\s+(sessions?|days?|weeks?|Weeks?|Sessions?|Days?)"")), 1)"),5.0)</f>
        <v>5</v>
      </c>
      <c r="O113" s="223"/>
      <c r="P113" s="223"/>
      <c r="Q113" s="223"/>
      <c r="R113" s="223"/>
      <c r="S113" s="223"/>
      <c r="T113" s="223"/>
      <c r="U113" s="223"/>
      <c r="V113" s="223"/>
      <c r="W113" s="223"/>
      <c r="X113" s="223"/>
      <c r="Y113" s="223"/>
      <c r="Z113" s="223"/>
      <c r="AA113" s="223"/>
      <c r="AB113" s="223"/>
      <c r="AC113" s="223"/>
    </row>
    <row r="114" ht="15.75" customHeight="1">
      <c r="A114" s="224" t="s">
        <v>3717</v>
      </c>
      <c r="B114" s="224" t="s">
        <v>93</v>
      </c>
      <c r="C114" s="224" t="s">
        <v>3726</v>
      </c>
      <c r="D114" s="225" t="s">
        <v>100</v>
      </c>
      <c r="E114" s="225" t="s">
        <v>101</v>
      </c>
      <c r="F114" s="226">
        <v>0.3541666666666667</v>
      </c>
      <c r="G114" s="226">
        <v>0.6875</v>
      </c>
      <c r="H114" s="225">
        <f t="shared" si="1"/>
        <v>8</v>
      </c>
      <c r="I114" s="53">
        <v>281.0</v>
      </c>
      <c r="J114" s="227">
        <f t="shared" si="2"/>
        <v>7.025</v>
      </c>
      <c r="K114" s="99" t="s">
        <v>3727</v>
      </c>
      <c r="L114" s="224">
        <v>13.0</v>
      </c>
      <c r="M114" s="224" t="s">
        <v>1265</v>
      </c>
      <c r="N114" s="128">
        <f>IFERROR(__xludf.DUMMYFUNCTION("IFERROR(VALUE(REGEXEXTRACT(M114, ""(\d+)\s+(sessions?|days?|weeks?|Weeks?|Sessions?|Days?)"")), 1)"),5.0)</f>
        <v>5</v>
      </c>
      <c r="O114" s="223"/>
      <c r="P114" s="223"/>
      <c r="Q114" s="223"/>
      <c r="R114" s="223"/>
      <c r="S114" s="223"/>
      <c r="T114" s="223"/>
      <c r="U114" s="223"/>
      <c r="V114" s="223"/>
      <c r="W114" s="223"/>
      <c r="X114" s="223"/>
      <c r="Y114" s="223"/>
      <c r="Z114" s="223"/>
      <c r="AA114" s="223"/>
      <c r="AB114" s="223"/>
      <c r="AC114" s="223"/>
    </row>
    <row r="115" ht="15.75" customHeight="1">
      <c r="A115" s="50" t="s">
        <v>3717</v>
      </c>
      <c r="B115" s="224" t="s">
        <v>93</v>
      </c>
      <c r="C115" s="224" t="s">
        <v>3728</v>
      </c>
      <c r="D115" s="225" t="s">
        <v>100</v>
      </c>
      <c r="E115" s="225" t="s">
        <v>101</v>
      </c>
      <c r="F115" s="226">
        <v>0.3541666666666667</v>
      </c>
      <c r="G115" s="226">
        <v>0.6875</v>
      </c>
      <c r="H115" s="225">
        <f t="shared" si="1"/>
        <v>8</v>
      </c>
      <c r="I115" s="53">
        <v>281.0</v>
      </c>
      <c r="J115" s="227">
        <f t="shared" si="2"/>
        <v>7.025</v>
      </c>
      <c r="K115" s="99" t="s">
        <v>3727</v>
      </c>
      <c r="L115" s="224">
        <v>10.0</v>
      </c>
      <c r="M115" s="224" t="s">
        <v>1265</v>
      </c>
      <c r="N115" s="128">
        <f>IFERROR(__xludf.DUMMYFUNCTION("IFERROR(VALUE(REGEXEXTRACT(M115, ""(\d+)\s+(sessions?|days?|weeks?|Weeks?|Sessions?|Days?)"")), 1)"),5.0)</f>
        <v>5</v>
      </c>
      <c r="O115" s="223"/>
      <c r="P115" s="223"/>
      <c r="Q115" s="223"/>
      <c r="R115" s="223"/>
      <c r="S115" s="223"/>
      <c r="T115" s="223"/>
      <c r="U115" s="223"/>
      <c r="V115" s="223"/>
      <c r="W115" s="223"/>
      <c r="X115" s="223"/>
      <c r="Y115" s="223"/>
      <c r="Z115" s="223"/>
      <c r="AA115" s="223"/>
      <c r="AB115" s="223"/>
      <c r="AC115" s="223"/>
    </row>
    <row r="116" ht="15.75" customHeight="1">
      <c r="A116" s="50" t="s">
        <v>3717</v>
      </c>
      <c r="B116" s="224" t="s">
        <v>28</v>
      </c>
      <c r="C116" s="224" t="s">
        <v>3729</v>
      </c>
      <c r="D116" s="225" t="s">
        <v>104</v>
      </c>
      <c r="E116" s="225" t="s">
        <v>105</v>
      </c>
      <c r="F116" s="226">
        <v>0.3125</v>
      </c>
      <c r="G116" s="226">
        <v>0.3541666666666667</v>
      </c>
      <c r="H116" s="225">
        <f t="shared" si="1"/>
        <v>1</v>
      </c>
      <c r="I116" s="53">
        <v>59.8</v>
      </c>
      <c r="J116" s="227">
        <f t="shared" si="2"/>
        <v>11.96</v>
      </c>
      <c r="K116" s="99" t="s">
        <v>3724</v>
      </c>
      <c r="L116" s="224" t="s">
        <v>297</v>
      </c>
      <c r="M116" s="224" t="s">
        <v>1265</v>
      </c>
      <c r="N116" s="128">
        <f>IFERROR(__xludf.DUMMYFUNCTION("IFERROR(VALUE(REGEXEXTRACT(M116, ""(\d+)\s+(sessions?|days?|weeks?|Weeks?|Sessions?|Days?)"")), 1)"),5.0)</f>
        <v>5</v>
      </c>
      <c r="O116" s="223"/>
      <c r="P116" s="223"/>
      <c r="Q116" s="223"/>
      <c r="R116" s="223"/>
      <c r="S116" s="223"/>
      <c r="T116" s="223"/>
      <c r="U116" s="223"/>
      <c r="V116" s="223"/>
      <c r="W116" s="223"/>
      <c r="X116" s="223"/>
      <c r="Y116" s="223"/>
      <c r="Z116" s="223"/>
      <c r="AA116" s="223"/>
      <c r="AB116" s="223"/>
      <c r="AC116" s="223"/>
    </row>
    <row r="117" ht="15.75" customHeight="1">
      <c r="A117" s="224" t="s">
        <v>3717</v>
      </c>
      <c r="B117" s="224" t="s">
        <v>28</v>
      </c>
      <c r="C117" s="224" t="s">
        <v>3730</v>
      </c>
      <c r="D117" s="225" t="s">
        <v>104</v>
      </c>
      <c r="E117" s="225" t="s">
        <v>105</v>
      </c>
      <c r="F117" s="226">
        <v>0.3541666666666667</v>
      </c>
      <c r="G117" s="226">
        <v>0.6875</v>
      </c>
      <c r="H117" s="225">
        <f t="shared" si="1"/>
        <v>8</v>
      </c>
      <c r="I117" s="227">
        <v>346.35</v>
      </c>
      <c r="J117" s="227">
        <f t="shared" si="2"/>
        <v>8.65875</v>
      </c>
      <c r="K117" s="99" t="s">
        <v>3731</v>
      </c>
      <c r="L117" s="224" t="s">
        <v>297</v>
      </c>
      <c r="M117" s="224" t="s">
        <v>1265</v>
      </c>
      <c r="N117" s="128">
        <f>IFERROR(__xludf.DUMMYFUNCTION("IFERROR(VALUE(REGEXEXTRACT(M117, ""(\d+)\s+(sessions?|days?|weeks?|Weeks?|Sessions?|Days?)"")), 1)"),5.0)</f>
        <v>5</v>
      </c>
      <c r="O117" s="223"/>
      <c r="P117" s="223"/>
      <c r="Q117" s="223"/>
      <c r="R117" s="223"/>
      <c r="S117" s="223"/>
      <c r="T117" s="223"/>
      <c r="U117" s="223"/>
      <c r="V117" s="223"/>
      <c r="W117" s="223"/>
      <c r="X117" s="223"/>
      <c r="Y117" s="223"/>
      <c r="Z117" s="223"/>
      <c r="AA117" s="223"/>
      <c r="AB117" s="223"/>
      <c r="AC117" s="223"/>
    </row>
    <row r="118" ht="15.75" customHeight="1">
      <c r="A118" s="50" t="s">
        <v>3717</v>
      </c>
      <c r="B118" s="50" t="s">
        <v>28</v>
      </c>
      <c r="C118" s="224" t="s">
        <v>3732</v>
      </c>
      <c r="D118" s="225" t="s">
        <v>297</v>
      </c>
      <c r="E118" s="225" t="s">
        <v>297</v>
      </c>
      <c r="F118" s="224" t="s">
        <v>297</v>
      </c>
      <c r="G118" s="224" t="s">
        <v>297</v>
      </c>
      <c r="H118" s="225" t="str">
        <f t="shared" si="1"/>
        <v>#VALUE!</v>
      </c>
      <c r="I118" s="224" t="s">
        <v>297</v>
      </c>
      <c r="J118" s="227" t="str">
        <f t="shared" si="2"/>
        <v>#VALUE!</v>
      </c>
      <c r="K118" s="99" t="s">
        <v>297</v>
      </c>
      <c r="L118" s="224" t="s">
        <v>297</v>
      </c>
      <c r="M118" s="224" t="s">
        <v>3603</v>
      </c>
      <c r="N118" s="128">
        <f>IFERROR(__xludf.DUMMYFUNCTION("IFERROR(VALUE(REGEXEXTRACT(M118, ""(\d+)\s+(sessions?|days?|weeks?|Weeks?|Sessions?|Days?)"")), 1)"),1.0)</f>
        <v>1</v>
      </c>
      <c r="O118" s="223"/>
      <c r="P118" s="223"/>
      <c r="Q118" s="223"/>
      <c r="R118" s="223"/>
      <c r="S118" s="223"/>
      <c r="T118" s="223"/>
      <c r="U118" s="223"/>
      <c r="V118" s="223"/>
      <c r="W118" s="223"/>
      <c r="X118" s="223"/>
      <c r="Y118" s="223"/>
      <c r="Z118" s="223"/>
      <c r="AA118" s="223"/>
      <c r="AB118" s="223"/>
      <c r="AC118" s="223"/>
    </row>
    <row r="119" ht="15.75" customHeight="1">
      <c r="A119" s="50" t="s">
        <v>3717</v>
      </c>
      <c r="B119" s="50" t="s">
        <v>46</v>
      </c>
      <c r="C119" s="224" t="s">
        <v>3733</v>
      </c>
      <c r="D119" s="225" t="s">
        <v>297</v>
      </c>
      <c r="E119" s="225" t="s">
        <v>297</v>
      </c>
      <c r="F119" s="224" t="s">
        <v>297</v>
      </c>
      <c r="G119" s="224" t="s">
        <v>297</v>
      </c>
      <c r="H119" s="225" t="str">
        <f t="shared" si="1"/>
        <v>#VALUE!</v>
      </c>
      <c r="I119" s="224" t="s">
        <v>297</v>
      </c>
      <c r="J119" s="227" t="str">
        <f t="shared" si="2"/>
        <v>#VALUE!</v>
      </c>
      <c r="K119" s="99" t="s">
        <v>297</v>
      </c>
      <c r="L119" s="224" t="s">
        <v>297</v>
      </c>
      <c r="M119" s="224" t="s">
        <v>3603</v>
      </c>
      <c r="N119" s="128">
        <f>IFERROR(__xludf.DUMMYFUNCTION("IFERROR(VALUE(REGEXEXTRACT(M119, ""(\d+)\s+(sessions?|days?|weeks?|Weeks?|Sessions?|Days?)"")), 1)"),1.0)</f>
        <v>1</v>
      </c>
      <c r="O119" s="223"/>
      <c r="P119" s="223"/>
      <c r="Q119" s="223"/>
      <c r="R119" s="223"/>
      <c r="S119" s="223"/>
      <c r="T119" s="223"/>
      <c r="U119" s="223"/>
      <c r="V119" s="223"/>
      <c r="W119" s="223"/>
      <c r="X119" s="223"/>
      <c r="Y119" s="223"/>
      <c r="Z119" s="223"/>
      <c r="AA119" s="223"/>
      <c r="AB119" s="223"/>
      <c r="AC119" s="223"/>
    </row>
    <row r="120" ht="15.75" customHeight="1">
      <c r="A120" s="224" t="s">
        <v>3717</v>
      </c>
      <c r="B120" s="224" t="s">
        <v>93</v>
      </c>
      <c r="C120" s="224" t="s">
        <v>3734</v>
      </c>
      <c r="D120" s="225" t="s">
        <v>297</v>
      </c>
      <c r="E120" s="225" t="s">
        <v>297</v>
      </c>
      <c r="F120" s="224" t="s">
        <v>297</v>
      </c>
      <c r="G120" s="224" t="s">
        <v>297</v>
      </c>
      <c r="H120" s="225" t="str">
        <f t="shared" si="1"/>
        <v>#VALUE!</v>
      </c>
      <c r="I120" s="224" t="s">
        <v>297</v>
      </c>
      <c r="J120" s="227" t="str">
        <f t="shared" si="2"/>
        <v>#VALUE!</v>
      </c>
      <c r="K120" s="99" t="s">
        <v>297</v>
      </c>
      <c r="L120" s="224" t="s">
        <v>297</v>
      </c>
      <c r="M120" s="224" t="s">
        <v>3603</v>
      </c>
      <c r="N120" s="128">
        <f>IFERROR(__xludf.DUMMYFUNCTION("IFERROR(VALUE(REGEXEXTRACT(M120, ""(\d+)\s+(sessions?|days?|weeks?|Weeks?|Sessions?|Days?)"")), 1)"),1.0)</f>
        <v>1</v>
      </c>
      <c r="O120" s="223"/>
      <c r="P120" s="223"/>
      <c r="Q120" s="223"/>
      <c r="R120" s="223"/>
      <c r="S120" s="223"/>
      <c r="T120" s="223"/>
      <c r="U120" s="223"/>
      <c r="V120" s="223"/>
      <c r="W120" s="223"/>
      <c r="X120" s="223"/>
      <c r="Y120" s="223"/>
      <c r="Z120" s="223"/>
      <c r="AA120" s="223"/>
      <c r="AB120" s="223"/>
      <c r="AC120" s="223"/>
    </row>
    <row r="121" ht="15.75" customHeight="1">
      <c r="A121" s="224" t="s">
        <v>3717</v>
      </c>
      <c r="B121" s="224" t="s">
        <v>114</v>
      </c>
      <c r="C121" s="224" t="s">
        <v>3735</v>
      </c>
      <c r="D121" s="225" t="s">
        <v>104</v>
      </c>
      <c r="E121" s="225" t="s">
        <v>105</v>
      </c>
      <c r="F121" s="226">
        <v>0.3125</v>
      </c>
      <c r="G121" s="226">
        <v>0.3541666666666667</v>
      </c>
      <c r="H121" s="225">
        <f t="shared" si="1"/>
        <v>1</v>
      </c>
      <c r="I121" s="227">
        <v>167.44</v>
      </c>
      <c r="J121" s="227">
        <f t="shared" si="2"/>
        <v>11.96</v>
      </c>
      <c r="K121" s="99" t="s">
        <v>3724</v>
      </c>
      <c r="L121" s="224" t="s">
        <v>297</v>
      </c>
      <c r="M121" s="224" t="s">
        <v>1599</v>
      </c>
      <c r="N121" s="128">
        <f>IFERROR(__xludf.DUMMYFUNCTION("IFERROR(VALUE(REGEXEXTRACT(M121, ""(\d+)\s+(sessions?|days?|weeks?|Weeks?|Sessions?|Days?)"")), 1)"),14.0)</f>
        <v>14</v>
      </c>
      <c r="O121" s="223"/>
      <c r="P121" s="223"/>
      <c r="Q121" s="223"/>
      <c r="R121" s="223"/>
      <c r="S121" s="223"/>
      <c r="T121" s="223"/>
      <c r="U121" s="223"/>
      <c r="V121" s="223"/>
      <c r="W121" s="223"/>
      <c r="X121" s="223"/>
      <c r="Y121" s="223"/>
      <c r="Z121" s="223"/>
      <c r="AA121" s="223"/>
      <c r="AB121" s="223"/>
      <c r="AC121" s="223"/>
    </row>
    <row r="122" ht="15.75" customHeight="1">
      <c r="A122" s="224" t="s">
        <v>3717</v>
      </c>
      <c r="B122" s="224" t="s">
        <v>114</v>
      </c>
      <c r="C122" s="224" t="s">
        <v>3736</v>
      </c>
      <c r="D122" s="225" t="s">
        <v>104</v>
      </c>
      <c r="E122" s="225" t="s">
        <v>105</v>
      </c>
      <c r="F122" s="226">
        <v>0.3541666666666667</v>
      </c>
      <c r="G122" s="226">
        <v>0.6875</v>
      </c>
      <c r="H122" s="225">
        <f t="shared" si="1"/>
        <v>8</v>
      </c>
      <c r="I122" s="227">
        <v>969.78</v>
      </c>
      <c r="J122" s="227">
        <f t="shared" si="2"/>
        <v>8.65875</v>
      </c>
      <c r="K122" s="99" t="s">
        <v>3737</v>
      </c>
      <c r="L122" s="224" t="s">
        <v>297</v>
      </c>
      <c r="M122" s="224" t="s">
        <v>1599</v>
      </c>
      <c r="N122" s="128">
        <f>IFERROR(__xludf.DUMMYFUNCTION("IFERROR(VALUE(REGEXEXTRACT(M122, ""(\d+)\s+(sessions?|days?|weeks?|Weeks?|Sessions?|Days?)"")), 1)"),14.0)</f>
        <v>14</v>
      </c>
      <c r="O122" s="223"/>
      <c r="P122" s="223"/>
      <c r="Q122" s="223"/>
      <c r="R122" s="223"/>
      <c r="S122" s="223"/>
      <c r="T122" s="223"/>
      <c r="U122" s="223"/>
      <c r="V122" s="223"/>
      <c r="W122" s="223"/>
      <c r="X122" s="223"/>
      <c r="Y122" s="223"/>
      <c r="Z122" s="223"/>
      <c r="AA122" s="223"/>
      <c r="AB122" s="223"/>
      <c r="AC122" s="223"/>
    </row>
    <row r="123" ht="15.75" customHeight="1">
      <c r="A123" s="224" t="s">
        <v>3717</v>
      </c>
      <c r="B123" s="224" t="s">
        <v>28</v>
      </c>
      <c r="C123" s="224" t="s">
        <v>3738</v>
      </c>
      <c r="D123" s="225" t="s">
        <v>108</v>
      </c>
      <c r="E123" s="225" t="s">
        <v>109</v>
      </c>
      <c r="F123" s="226">
        <v>0.3541666666666667</v>
      </c>
      <c r="G123" s="226">
        <v>0.5208333333333334</v>
      </c>
      <c r="H123" s="225">
        <f t="shared" si="1"/>
        <v>4</v>
      </c>
      <c r="I123" s="227">
        <v>170.2</v>
      </c>
      <c r="J123" s="227">
        <f t="shared" si="2"/>
        <v>8.51</v>
      </c>
      <c r="K123" s="99" t="s">
        <v>3739</v>
      </c>
      <c r="L123" s="224">
        <v>9.0</v>
      </c>
      <c r="M123" s="224" t="s">
        <v>1265</v>
      </c>
      <c r="N123" s="128">
        <f>IFERROR(__xludf.DUMMYFUNCTION("IFERROR(VALUE(REGEXEXTRACT(M123, ""(\d+)\s+(sessions?|days?|weeks?|Weeks?|Sessions?|Days?)"")), 1)"),5.0)</f>
        <v>5</v>
      </c>
      <c r="O123" s="223"/>
      <c r="P123" s="223"/>
      <c r="Q123" s="223"/>
      <c r="R123" s="223"/>
      <c r="S123" s="223"/>
      <c r="T123" s="223"/>
      <c r="U123" s="223"/>
      <c r="V123" s="223"/>
      <c r="W123" s="223"/>
      <c r="X123" s="223"/>
      <c r="Y123" s="223"/>
      <c r="Z123" s="223"/>
      <c r="AA123" s="223"/>
      <c r="AB123" s="223"/>
      <c r="AC123" s="223"/>
    </row>
    <row r="124" ht="15.75" customHeight="1">
      <c r="A124" s="224" t="s">
        <v>3717</v>
      </c>
      <c r="B124" s="224" t="s">
        <v>28</v>
      </c>
      <c r="C124" s="224" t="s">
        <v>3740</v>
      </c>
      <c r="D124" s="225" t="s">
        <v>297</v>
      </c>
      <c r="E124" s="225" t="s">
        <v>297</v>
      </c>
      <c r="F124" s="224" t="s">
        <v>297</v>
      </c>
      <c r="G124" s="224" t="s">
        <v>297</v>
      </c>
      <c r="H124" s="225" t="str">
        <f t="shared" si="1"/>
        <v>#VALUE!</v>
      </c>
      <c r="I124" s="224" t="s">
        <v>297</v>
      </c>
      <c r="J124" s="227" t="str">
        <f t="shared" si="2"/>
        <v>#VALUE!</v>
      </c>
      <c r="K124" s="99" t="s">
        <v>297</v>
      </c>
      <c r="L124" s="224" t="s">
        <v>297</v>
      </c>
      <c r="M124" s="224" t="s">
        <v>3603</v>
      </c>
      <c r="N124" s="128">
        <f>IFERROR(__xludf.DUMMYFUNCTION("IFERROR(VALUE(REGEXEXTRACT(M124, ""(\d+)\s+(sessions?|days?|weeks?|Weeks?|Sessions?|Days?)"")), 1)"),1.0)</f>
        <v>1</v>
      </c>
      <c r="O124" s="223"/>
      <c r="P124" s="223"/>
      <c r="Q124" s="223"/>
      <c r="R124" s="223"/>
      <c r="S124" s="223"/>
      <c r="T124" s="223"/>
      <c r="U124" s="223"/>
      <c r="V124" s="223"/>
      <c r="W124" s="223"/>
      <c r="X124" s="223"/>
      <c r="Y124" s="223"/>
      <c r="Z124" s="223"/>
      <c r="AA124" s="223"/>
      <c r="AB124" s="223"/>
      <c r="AC124" s="223"/>
    </row>
    <row r="125" ht="15.75" customHeight="1">
      <c r="A125" s="224" t="s">
        <v>3717</v>
      </c>
      <c r="B125" s="224" t="s">
        <v>35</v>
      </c>
      <c r="C125" s="50" t="s">
        <v>3741</v>
      </c>
      <c r="D125" s="225" t="s">
        <v>297</v>
      </c>
      <c r="E125" s="225" t="s">
        <v>297</v>
      </c>
      <c r="F125" s="224" t="s">
        <v>297</v>
      </c>
      <c r="G125" s="224" t="s">
        <v>297</v>
      </c>
      <c r="H125" s="225" t="str">
        <f t="shared" si="1"/>
        <v>#VALUE!</v>
      </c>
      <c r="I125" s="224" t="s">
        <v>297</v>
      </c>
      <c r="J125" s="227" t="str">
        <f t="shared" si="2"/>
        <v>#VALUE!</v>
      </c>
      <c r="K125" s="99" t="s">
        <v>297</v>
      </c>
      <c r="L125" s="224" t="s">
        <v>297</v>
      </c>
      <c r="M125" s="224" t="s">
        <v>3603</v>
      </c>
      <c r="N125" s="128">
        <f>IFERROR(__xludf.DUMMYFUNCTION("IFERROR(VALUE(REGEXEXTRACT(M125, ""(\d+)\s+(sessions?|days?|weeks?|Weeks?|Sessions?|Days?)"")), 1)"),1.0)</f>
        <v>1</v>
      </c>
      <c r="O125" s="223"/>
      <c r="P125" s="223"/>
      <c r="Q125" s="223"/>
      <c r="R125" s="223"/>
      <c r="S125" s="223"/>
      <c r="T125" s="223"/>
      <c r="U125" s="223"/>
      <c r="V125" s="223"/>
      <c r="W125" s="223"/>
      <c r="X125" s="223"/>
      <c r="Y125" s="223"/>
      <c r="Z125" s="223"/>
      <c r="AA125" s="223"/>
      <c r="AB125" s="223"/>
      <c r="AC125" s="223"/>
    </row>
    <row r="126" ht="15.75" customHeight="1">
      <c r="A126" s="224" t="s">
        <v>3717</v>
      </c>
      <c r="B126" s="224" t="s">
        <v>208</v>
      </c>
      <c r="C126" s="224" t="s">
        <v>3742</v>
      </c>
      <c r="D126" s="225" t="s">
        <v>243</v>
      </c>
      <c r="E126" s="225" t="s">
        <v>244</v>
      </c>
      <c r="F126" s="226">
        <v>0.3125</v>
      </c>
      <c r="G126" s="226">
        <v>0.3541666666666667</v>
      </c>
      <c r="H126" s="225">
        <f t="shared" si="1"/>
        <v>1</v>
      </c>
      <c r="I126" s="227">
        <v>0.0</v>
      </c>
      <c r="J126" s="227">
        <f t="shared" si="2"/>
        <v>0</v>
      </c>
      <c r="K126" s="99" t="s">
        <v>3724</v>
      </c>
      <c r="L126" s="224" t="s">
        <v>297</v>
      </c>
      <c r="M126" s="224" t="s">
        <v>1265</v>
      </c>
      <c r="N126" s="128">
        <f>IFERROR(__xludf.DUMMYFUNCTION("IFERROR(VALUE(REGEXEXTRACT(M126, ""(\d+)\s+(sessions?|days?|weeks?|Weeks?|Sessions?|Days?)"")), 1)"),5.0)</f>
        <v>5</v>
      </c>
      <c r="O126" s="223"/>
      <c r="P126" s="223"/>
      <c r="Q126" s="223"/>
      <c r="R126" s="223"/>
      <c r="S126" s="223"/>
      <c r="T126" s="223"/>
      <c r="U126" s="223"/>
      <c r="V126" s="223"/>
      <c r="W126" s="223"/>
      <c r="X126" s="223"/>
      <c r="Y126" s="223"/>
      <c r="Z126" s="223"/>
      <c r="AA126" s="223"/>
      <c r="AB126" s="223"/>
      <c r="AC126" s="223"/>
    </row>
    <row r="127" ht="15.75" customHeight="1">
      <c r="A127" s="224" t="s">
        <v>3717</v>
      </c>
      <c r="B127" s="224" t="s">
        <v>208</v>
      </c>
      <c r="C127" s="224" t="s">
        <v>3743</v>
      </c>
      <c r="D127" s="225" t="s">
        <v>243</v>
      </c>
      <c r="E127" s="225" t="s">
        <v>244</v>
      </c>
      <c r="F127" s="226">
        <v>0.3541666666666667</v>
      </c>
      <c r="G127" s="226">
        <v>0.6875</v>
      </c>
      <c r="H127" s="225">
        <f t="shared" si="1"/>
        <v>8</v>
      </c>
      <c r="I127" s="227">
        <v>100.0</v>
      </c>
      <c r="J127" s="227">
        <f t="shared" si="2"/>
        <v>2.5</v>
      </c>
      <c r="K127" s="99" t="s">
        <v>3744</v>
      </c>
      <c r="L127" s="224" t="s">
        <v>297</v>
      </c>
      <c r="M127" s="224" t="s">
        <v>1265</v>
      </c>
      <c r="N127" s="128">
        <f>IFERROR(__xludf.DUMMYFUNCTION("IFERROR(VALUE(REGEXEXTRACT(M127, ""(\d+)\s+(sessions?|days?|weeks?|Weeks?|Sessions?|Days?)"")), 1)"),5.0)</f>
        <v>5</v>
      </c>
      <c r="O127" s="223"/>
      <c r="P127" s="223"/>
      <c r="Q127" s="223"/>
      <c r="R127" s="223"/>
      <c r="S127" s="223"/>
      <c r="T127" s="223"/>
      <c r="U127" s="223"/>
      <c r="V127" s="223"/>
      <c r="W127" s="223"/>
      <c r="X127" s="223"/>
      <c r="Y127" s="223"/>
      <c r="Z127" s="223"/>
      <c r="AA127" s="223"/>
      <c r="AB127" s="223"/>
      <c r="AC127" s="223"/>
    </row>
    <row r="128" ht="15.75" customHeight="1">
      <c r="A128" s="224" t="s">
        <v>3717</v>
      </c>
      <c r="B128" s="224" t="s">
        <v>208</v>
      </c>
      <c r="C128" s="224" t="s">
        <v>3745</v>
      </c>
      <c r="D128" s="225" t="s">
        <v>243</v>
      </c>
      <c r="E128" s="225" t="s">
        <v>244</v>
      </c>
      <c r="F128" s="226">
        <v>0.3541666666666667</v>
      </c>
      <c r="G128" s="226">
        <v>0.5208333333333334</v>
      </c>
      <c r="H128" s="225">
        <f t="shared" si="1"/>
        <v>4</v>
      </c>
      <c r="I128" s="227">
        <v>100.0</v>
      </c>
      <c r="J128" s="227">
        <f t="shared" si="2"/>
        <v>5</v>
      </c>
      <c r="K128" s="99" t="s">
        <v>3744</v>
      </c>
      <c r="L128" s="224" t="s">
        <v>297</v>
      </c>
      <c r="M128" s="224" t="s">
        <v>1265</v>
      </c>
      <c r="N128" s="128">
        <f>IFERROR(__xludf.DUMMYFUNCTION("IFERROR(VALUE(REGEXEXTRACT(M128, ""(\d+)\s+(sessions?|days?|weeks?|Weeks?|Sessions?|Days?)"")), 1)"),5.0)</f>
        <v>5</v>
      </c>
      <c r="O128" s="223"/>
      <c r="P128" s="223"/>
      <c r="Q128" s="223"/>
      <c r="R128" s="223"/>
      <c r="S128" s="223"/>
      <c r="T128" s="223"/>
      <c r="U128" s="223"/>
      <c r="V128" s="223"/>
      <c r="W128" s="223"/>
      <c r="X128" s="223"/>
      <c r="Y128" s="223"/>
      <c r="Z128" s="223"/>
      <c r="AA128" s="223"/>
      <c r="AB128" s="223"/>
      <c r="AC128" s="223"/>
    </row>
    <row r="129" ht="15.75" customHeight="1">
      <c r="A129" s="224" t="s">
        <v>3717</v>
      </c>
      <c r="B129" s="224" t="s">
        <v>141</v>
      </c>
      <c r="C129" s="224" t="s">
        <v>3746</v>
      </c>
      <c r="D129" s="225" t="s">
        <v>297</v>
      </c>
      <c r="E129" s="225" t="s">
        <v>297</v>
      </c>
      <c r="F129" s="224" t="s">
        <v>297</v>
      </c>
      <c r="G129" s="224" t="s">
        <v>297</v>
      </c>
      <c r="H129" s="225" t="str">
        <f t="shared" si="1"/>
        <v>#VALUE!</v>
      </c>
      <c r="I129" s="224" t="s">
        <v>297</v>
      </c>
      <c r="J129" s="227" t="str">
        <f t="shared" si="2"/>
        <v>#VALUE!</v>
      </c>
      <c r="K129" s="99" t="s">
        <v>297</v>
      </c>
      <c r="L129" s="224" t="s">
        <v>297</v>
      </c>
      <c r="M129" s="224" t="s">
        <v>3603</v>
      </c>
      <c r="N129" s="128">
        <f>IFERROR(__xludf.DUMMYFUNCTION("IFERROR(VALUE(REGEXEXTRACT(M129, ""(\d+)\s+(sessions?|days?|weeks?|Weeks?|Sessions?|Days?)"")), 1)"),1.0)</f>
        <v>1</v>
      </c>
      <c r="O129" s="223"/>
      <c r="P129" s="223"/>
      <c r="Q129" s="223"/>
      <c r="R129" s="223"/>
      <c r="S129" s="223"/>
      <c r="T129" s="223"/>
      <c r="U129" s="223"/>
      <c r="V129" s="223"/>
      <c r="W129" s="223"/>
      <c r="X129" s="223"/>
      <c r="Y129" s="223"/>
      <c r="Z129" s="223"/>
      <c r="AA129" s="223"/>
      <c r="AB129" s="223"/>
      <c r="AC129" s="223"/>
    </row>
    <row r="130" ht="15.75" customHeight="1">
      <c r="A130" s="224" t="s">
        <v>3747</v>
      </c>
      <c r="B130" s="224" t="s">
        <v>28</v>
      </c>
      <c r="C130" s="224" t="s">
        <v>3748</v>
      </c>
      <c r="D130" s="225" t="s">
        <v>3749</v>
      </c>
      <c r="E130" s="225" t="s">
        <v>3750</v>
      </c>
      <c r="F130" s="226">
        <v>0.75</v>
      </c>
      <c r="G130" s="226">
        <v>0.7916666666666666</v>
      </c>
      <c r="H130" s="225">
        <f t="shared" si="1"/>
        <v>1</v>
      </c>
      <c r="I130" s="227">
        <v>112.0</v>
      </c>
      <c r="J130" s="227">
        <f t="shared" si="2"/>
        <v>11.2</v>
      </c>
      <c r="K130" s="99" t="s">
        <v>3751</v>
      </c>
      <c r="L130" s="224" t="s">
        <v>297</v>
      </c>
      <c r="M130" s="224" t="s">
        <v>840</v>
      </c>
      <c r="N130" s="128">
        <f>IFERROR(__xludf.DUMMYFUNCTION("IFERROR(VALUE(REGEXEXTRACT(M130, ""(\d+)\s+(sessions?|days?|weeks?|Weeks?|Sessions?|Days?)"")), 1)"),10.0)</f>
        <v>10</v>
      </c>
      <c r="O130" s="223"/>
      <c r="P130" s="223"/>
      <c r="Q130" s="223"/>
      <c r="R130" s="223"/>
      <c r="S130" s="223"/>
      <c r="T130" s="223"/>
      <c r="U130" s="223"/>
      <c r="V130" s="223"/>
      <c r="W130" s="223"/>
      <c r="X130" s="223"/>
      <c r="Y130" s="223"/>
      <c r="Z130" s="223"/>
      <c r="AA130" s="223"/>
      <c r="AB130" s="223"/>
      <c r="AC130" s="223"/>
    </row>
    <row r="131" ht="15.75" customHeight="1">
      <c r="A131" s="224" t="s">
        <v>3747</v>
      </c>
      <c r="B131" s="224" t="s">
        <v>28</v>
      </c>
      <c r="C131" s="224" t="s">
        <v>3752</v>
      </c>
      <c r="D131" s="225" t="s">
        <v>197</v>
      </c>
      <c r="E131" s="225" t="s">
        <v>198</v>
      </c>
      <c r="F131" s="226">
        <v>0.8020833333333334</v>
      </c>
      <c r="G131" s="226">
        <v>0.84375</v>
      </c>
      <c r="H131" s="225">
        <f t="shared" si="1"/>
        <v>1</v>
      </c>
      <c r="I131" s="227">
        <v>112.0</v>
      </c>
      <c r="J131" s="227">
        <f t="shared" si="2"/>
        <v>11.2</v>
      </c>
      <c r="K131" s="99" t="s">
        <v>3753</v>
      </c>
      <c r="L131" s="224" t="s">
        <v>297</v>
      </c>
      <c r="M131" s="224" t="s">
        <v>840</v>
      </c>
      <c r="N131" s="128">
        <f>IFERROR(__xludf.DUMMYFUNCTION("IFERROR(VALUE(REGEXEXTRACT(M131, ""(\d+)\s+(sessions?|days?|weeks?|Weeks?|Sessions?|Days?)"")), 1)"),10.0)</f>
        <v>10</v>
      </c>
      <c r="O131" s="223"/>
      <c r="P131" s="223"/>
      <c r="Q131" s="223"/>
      <c r="R131" s="223"/>
      <c r="S131" s="223"/>
      <c r="T131" s="223"/>
      <c r="U131" s="223"/>
      <c r="V131" s="223"/>
      <c r="W131" s="223"/>
      <c r="X131" s="223"/>
      <c r="Y131" s="223"/>
      <c r="Z131" s="223"/>
      <c r="AA131" s="223"/>
      <c r="AB131" s="223"/>
      <c r="AC131" s="223"/>
    </row>
    <row r="132" ht="15.75" customHeight="1">
      <c r="A132" s="224" t="s">
        <v>3747</v>
      </c>
      <c r="B132" s="224" t="s">
        <v>28</v>
      </c>
      <c r="C132" s="224" t="s">
        <v>3754</v>
      </c>
      <c r="D132" s="225" t="s">
        <v>15</v>
      </c>
      <c r="E132" s="225" t="s">
        <v>16</v>
      </c>
      <c r="F132" s="226">
        <v>0.78125</v>
      </c>
      <c r="G132" s="226">
        <v>0.8229166666666666</v>
      </c>
      <c r="H132" s="225">
        <f t="shared" si="1"/>
        <v>1</v>
      </c>
      <c r="I132" s="227">
        <v>112.0</v>
      </c>
      <c r="J132" s="227">
        <f t="shared" si="2"/>
        <v>11.2</v>
      </c>
      <c r="K132" s="99" t="s">
        <v>3755</v>
      </c>
      <c r="L132" s="224" t="s">
        <v>297</v>
      </c>
      <c r="M132" s="224" t="s">
        <v>840</v>
      </c>
      <c r="N132" s="128">
        <f>IFERROR(__xludf.DUMMYFUNCTION("IFERROR(VALUE(REGEXEXTRACT(M132, ""(\d+)\s+(sessions?|days?|weeks?|Weeks?|Sessions?|Days?)"")), 1)"),10.0)</f>
        <v>10</v>
      </c>
      <c r="O132" s="223"/>
      <c r="P132" s="223"/>
      <c r="Q132" s="223"/>
      <c r="R132" s="223"/>
      <c r="S132" s="223"/>
      <c r="T132" s="223"/>
      <c r="U132" s="223"/>
      <c r="V132" s="223"/>
      <c r="W132" s="223"/>
      <c r="X132" s="223"/>
      <c r="Y132" s="223"/>
      <c r="Z132" s="223"/>
      <c r="AA132" s="223"/>
      <c r="AB132" s="223"/>
      <c r="AC132" s="223"/>
    </row>
    <row r="133" ht="15.75" customHeight="1">
      <c r="A133" s="224" t="s">
        <v>3747</v>
      </c>
      <c r="B133" s="224" t="s">
        <v>28</v>
      </c>
      <c r="C133" s="224" t="s">
        <v>3756</v>
      </c>
      <c r="D133" s="225" t="s">
        <v>104</v>
      </c>
      <c r="E133" s="225" t="s">
        <v>105</v>
      </c>
      <c r="F133" s="226">
        <v>0.78125</v>
      </c>
      <c r="G133" s="226">
        <v>0.8229166666666666</v>
      </c>
      <c r="H133" s="225">
        <f t="shared" si="1"/>
        <v>1</v>
      </c>
      <c r="I133" s="227">
        <v>112.0</v>
      </c>
      <c r="J133" s="227">
        <f t="shared" si="2"/>
        <v>11.2</v>
      </c>
      <c r="K133" s="99" t="s">
        <v>3757</v>
      </c>
      <c r="L133" s="224" t="s">
        <v>297</v>
      </c>
      <c r="M133" s="224" t="s">
        <v>840</v>
      </c>
      <c r="N133" s="128">
        <f>IFERROR(__xludf.DUMMYFUNCTION("IFERROR(VALUE(REGEXEXTRACT(M133, ""(\d+)\s+(sessions?|days?|weeks?|Weeks?|Sessions?|Days?)"")), 1)"),10.0)</f>
        <v>10</v>
      </c>
      <c r="O133" s="223"/>
      <c r="P133" s="223"/>
      <c r="Q133" s="223"/>
      <c r="R133" s="223"/>
      <c r="S133" s="223"/>
      <c r="T133" s="223"/>
      <c r="U133" s="223"/>
      <c r="V133" s="223"/>
      <c r="W133" s="223"/>
      <c r="X133" s="223"/>
      <c r="Y133" s="223"/>
      <c r="Z133" s="223"/>
      <c r="AA133" s="223"/>
      <c r="AB133" s="223"/>
      <c r="AC133" s="223"/>
    </row>
    <row r="134" ht="15.75" customHeight="1">
      <c r="A134" s="224" t="s">
        <v>3747</v>
      </c>
      <c r="B134" s="224" t="s">
        <v>28</v>
      </c>
      <c r="C134" s="224" t="s">
        <v>3758</v>
      </c>
      <c r="D134" s="225" t="s">
        <v>297</v>
      </c>
      <c r="E134" s="225" t="s">
        <v>297</v>
      </c>
      <c r="F134" s="224" t="s">
        <v>297</v>
      </c>
      <c r="G134" s="224" t="s">
        <v>297</v>
      </c>
      <c r="H134" s="225" t="str">
        <f t="shared" si="1"/>
        <v>#VALUE!</v>
      </c>
      <c r="I134" s="224" t="s">
        <v>297</v>
      </c>
      <c r="J134" s="227" t="str">
        <f t="shared" si="2"/>
        <v>#VALUE!</v>
      </c>
      <c r="K134" s="99" t="s">
        <v>297</v>
      </c>
      <c r="L134" s="224" t="s">
        <v>297</v>
      </c>
      <c r="M134" s="224" t="s">
        <v>3603</v>
      </c>
      <c r="N134" s="128">
        <f>IFERROR(__xludf.DUMMYFUNCTION("IFERROR(VALUE(REGEXEXTRACT(M134, ""(\d+)\s+(sessions?|days?|weeks?|Weeks?|Sessions?|Days?)"")), 1)"),1.0)</f>
        <v>1</v>
      </c>
      <c r="O134" s="223"/>
      <c r="P134" s="223"/>
      <c r="Q134" s="223"/>
      <c r="R134" s="223"/>
      <c r="S134" s="223"/>
      <c r="T134" s="223"/>
      <c r="U134" s="223"/>
      <c r="V134" s="223"/>
      <c r="W134" s="223"/>
      <c r="X134" s="223"/>
      <c r="Y134" s="223"/>
      <c r="Z134" s="223"/>
      <c r="AA134" s="223"/>
      <c r="AB134" s="223"/>
      <c r="AC134" s="223"/>
    </row>
    <row r="135" ht="15.75" customHeight="1">
      <c r="A135" s="224" t="s">
        <v>3759</v>
      </c>
      <c r="B135" s="224" t="s">
        <v>164</v>
      </c>
      <c r="C135" s="224" t="s">
        <v>3760</v>
      </c>
      <c r="D135" s="225" t="s">
        <v>3761</v>
      </c>
      <c r="E135" s="225" t="s">
        <v>3762</v>
      </c>
      <c r="F135" s="226">
        <v>0.4166666666666667</v>
      </c>
      <c r="G135" s="226">
        <v>0.4375</v>
      </c>
      <c r="H135" s="225">
        <f t="shared" si="1"/>
        <v>0.5</v>
      </c>
      <c r="I135" s="227">
        <v>9.3</v>
      </c>
      <c r="J135" s="227">
        <f t="shared" si="2"/>
        <v>18.6</v>
      </c>
      <c r="K135" s="99" t="s">
        <v>3763</v>
      </c>
      <c r="L135" s="224" t="s">
        <v>297</v>
      </c>
      <c r="M135" s="224" t="s">
        <v>2420</v>
      </c>
      <c r="N135" s="128">
        <f>IFERROR(__xludf.DUMMYFUNCTION("IFERROR(VALUE(REGEXEXTRACT(M135, ""(\d+)\s+(sessions?|days?|weeks?|Weeks?|Sessions?|Days?)"")), 1)"),1.0)</f>
        <v>1</v>
      </c>
      <c r="O135" s="223"/>
      <c r="P135" s="223"/>
      <c r="Q135" s="223"/>
      <c r="R135" s="223"/>
      <c r="S135" s="223"/>
      <c r="T135" s="223"/>
      <c r="U135" s="223"/>
      <c r="V135" s="223"/>
      <c r="W135" s="223"/>
      <c r="X135" s="223"/>
      <c r="Y135" s="223"/>
      <c r="Z135" s="223"/>
      <c r="AA135" s="223"/>
      <c r="AB135" s="223"/>
      <c r="AC135" s="223"/>
    </row>
    <row r="136" ht="15.75" customHeight="1">
      <c r="A136" s="224" t="s">
        <v>3759</v>
      </c>
      <c r="B136" s="224" t="s">
        <v>164</v>
      </c>
      <c r="C136" s="224" t="s">
        <v>3764</v>
      </c>
      <c r="D136" s="225" t="s">
        <v>3765</v>
      </c>
      <c r="E136" s="225" t="s">
        <v>3766</v>
      </c>
      <c r="F136" s="226">
        <v>0.7083333333333334</v>
      </c>
      <c r="G136" s="226">
        <v>0.7291666666666666</v>
      </c>
      <c r="H136" s="225">
        <f t="shared" si="1"/>
        <v>0.5</v>
      </c>
      <c r="I136" s="227">
        <v>81.27</v>
      </c>
      <c r="J136" s="227">
        <f t="shared" si="2"/>
        <v>18.06</v>
      </c>
      <c r="K136" s="99" t="s">
        <v>3767</v>
      </c>
      <c r="L136" s="224" t="s">
        <v>297</v>
      </c>
      <c r="M136" s="224" t="s">
        <v>1543</v>
      </c>
      <c r="N136" s="128">
        <f>IFERROR(__xludf.DUMMYFUNCTION("IFERROR(VALUE(REGEXEXTRACT(M136, ""(\d+)\s+(sessions?|days?|weeks?|Weeks?|Sessions?|Days?)"")), 1)"),9.0)</f>
        <v>9</v>
      </c>
      <c r="O136" s="223"/>
      <c r="P136" s="223"/>
      <c r="Q136" s="223"/>
      <c r="R136" s="223"/>
      <c r="S136" s="223"/>
      <c r="T136" s="223"/>
      <c r="U136" s="223"/>
      <c r="V136" s="223"/>
      <c r="W136" s="223"/>
      <c r="X136" s="223"/>
      <c r="Y136" s="223"/>
      <c r="Z136" s="223"/>
      <c r="AA136" s="223"/>
      <c r="AB136" s="223"/>
      <c r="AC136" s="223"/>
    </row>
    <row r="137" ht="15.75" customHeight="1">
      <c r="A137" s="224" t="s">
        <v>3759</v>
      </c>
      <c r="B137" s="224" t="s">
        <v>164</v>
      </c>
      <c r="C137" s="224" t="s">
        <v>3768</v>
      </c>
      <c r="D137" s="225" t="s">
        <v>3769</v>
      </c>
      <c r="E137" s="225" t="s">
        <v>3770</v>
      </c>
      <c r="F137" s="226">
        <v>0.75</v>
      </c>
      <c r="G137" s="226">
        <v>0.7708333333333334</v>
      </c>
      <c r="H137" s="225">
        <f t="shared" si="1"/>
        <v>0.5</v>
      </c>
      <c r="I137" s="227">
        <v>81.27</v>
      </c>
      <c r="J137" s="227">
        <f t="shared" si="2"/>
        <v>18.06</v>
      </c>
      <c r="K137" s="99" t="s">
        <v>3771</v>
      </c>
      <c r="L137" s="224" t="s">
        <v>297</v>
      </c>
      <c r="M137" s="224" t="s">
        <v>1543</v>
      </c>
      <c r="N137" s="128">
        <f>IFERROR(__xludf.DUMMYFUNCTION("IFERROR(VALUE(REGEXEXTRACT(M137, ""(\d+)\s+(sessions?|days?|weeks?|Weeks?|Sessions?|Days?)"")), 1)"),9.0)</f>
        <v>9</v>
      </c>
      <c r="O137" s="223"/>
      <c r="P137" s="223"/>
      <c r="Q137" s="223"/>
      <c r="R137" s="223"/>
      <c r="S137" s="223"/>
      <c r="T137" s="223"/>
      <c r="U137" s="223"/>
      <c r="V137" s="223"/>
      <c r="W137" s="223"/>
      <c r="X137" s="223"/>
      <c r="Y137" s="223"/>
      <c r="Z137" s="223"/>
      <c r="AA137" s="223"/>
      <c r="AB137" s="223"/>
      <c r="AC137" s="223"/>
    </row>
    <row r="138" ht="15.75" customHeight="1">
      <c r="A138" s="224" t="s">
        <v>3759</v>
      </c>
      <c r="B138" s="224" t="s">
        <v>164</v>
      </c>
      <c r="C138" s="224" t="s">
        <v>3772</v>
      </c>
      <c r="D138" s="225" t="s">
        <v>3769</v>
      </c>
      <c r="E138" s="225" t="s">
        <v>3770</v>
      </c>
      <c r="F138" s="226">
        <v>0.7291666666666666</v>
      </c>
      <c r="G138" s="226">
        <v>0.75</v>
      </c>
      <c r="H138" s="225">
        <f t="shared" si="1"/>
        <v>0.5</v>
      </c>
      <c r="I138" s="227">
        <v>72.24</v>
      </c>
      <c r="J138" s="227">
        <f t="shared" si="2"/>
        <v>18.06</v>
      </c>
      <c r="K138" s="99" t="s">
        <v>3771</v>
      </c>
      <c r="L138" s="224" t="s">
        <v>297</v>
      </c>
      <c r="M138" s="224" t="s">
        <v>1563</v>
      </c>
      <c r="N138" s="128">
        <f>IFERROR(__xludf.DUMMYFUNCTION("IFERROR(VALUE(REGEXEXTRACT(M138, ""(\d+)\s+(sessions?|days?|weeks?|Weeks?|Sessions?|Days?)"")), 1)"),8.0)</f>
        <v>8</v>
      </c>
      <c r="O138" s="223"/>
      <c r="P138" s="223"/>
      <c r="Q138" s="223"/>
      <c r="R138" s="223"/>
      <c r="S138" s="223"/>
      <c r="T138" s="223"/>
      <c r="U138" s="223"/>
      <c r="V138" s="223"/>
      <c r="W138" s="223"/>
      <c r="X138" s="223"/>
      <c r="Y138" s="223"/>
      <c r="Z138" s="223"/>
      <c r="AA138" s="223"/>
      <c r="AB138" s="223"/>
      <c r="AC138" s="223"/>
    </row>
    <row r="139" ht="15.75" customHeight="1">
      <c r="A139" s="224" t="s">
        <v>3759</v>
      </c>
      <c r="B139" s="224" t="s">
        <v>164</v>
      </c>
      <c r="C139" s="224" t="s">
        <v>3773</v>
      </c>
      <c r="D139" s="225" t="s">
        <v>3774</v>
      </c>
      <c r="E139" s="225" t="s">
        <v>3775</v>
      </c>
      <c r="F139" s="226">
        <v>0.6875</v>
      </c>
      <c r="G139" s="226">
        <v>0.7083333333333334</v>
      </c>
      <c r="H139" s="225">
        <f t="shared" si="1"/>
        <v>0.5</v>
      </c>
      <c r="I139" s="227">
        <v>81.2</v>
      </c>
      <c r="J139" s="227">
        <f t="shared" si="2"/>
        <v>18.04444444</v>
      </c>
      <c r="K139" s="99" t="s">
        <v>3776</v>
      </c>
      <c r="L139" s="224" t="s">
        <v>297</v>
      </c>
      <c r="M139" s="224" t="s">
        <v>1543</v>
      </c>
      <c r="N139" s="128">
        <f>IFERROR(__xludf.DUMMYFUNCTION("IFERROR(VALUE(REGEXEXTRACT(M139, ""(\d+)\s+(sessions?|days?|weeks?|Weeks?|Sessions?|Days?)"")), 1)"),9.0)</f>
        <v>9</v>
      </c>
      <c r="O139" s="223"/>
      <c r="P139" s="223"/>
      <c r="Q139" s="223"/>
      <c r="R139" s="223"/>
      <c r="S139" s="223"/>
      <c r="T139" s="223"/>
      <c r="U139" s="223"/>
      <c r="V139" s="223"/>
      <c r="W139" s="223"/>
      <c r="X139" s="223"/>
      <c r="Y139" s="223"/>
      <c r="Z139" s="223"/>
      <c r="AA139" s="223"/>
      <c r="AB139" s="223"/>
      <c r="AC139" s="223"/>
    </row>
    <row r="140" ht="15.75" customHeight="1">
      <c r="A140" s="224" t="s">
        <v>3759</v>
      </c>
      <c r="B140" s="224" t="s">
        <v>164</v>
      </c>
      <c r="C140" s="224" t="s">
        <v>3777</v>
      </c>
      <c r="D140" s="225" t="s">
        <v>2493</v>
      </c>
      <c r="E140" s="225" t="s">
        <v>3778</v>
      </c>
      <c r="F140" s="226">
        <v>0.7083333333333334</v>
      </c>
      <c r="G140" s="226">
        <v>0.7291666666666666</v>
      </c>
      <c r="H140" s="225">
        <f t="shared" si="1"/>
        <v>0.5</v>
      </c>
      <c r="I140" s="227">
        <v>83.7</v>
      </c>
      <c r="J140" s="227">
        <f t="shared" si="2"/>
        <v>18.6</v>
      </c>
      <c r="K140" s="99" t="s">
        <v>3779</v>
      </c>
      <c r="L140" s="224" t="s">
        <v>297</v>
      </c>
      <c r="M140" s="224" t="s">
        <v>1543</v>
      </c>
      <c r="N140" s="128">
        <f>IFERROR(__xludf.DUMMYFUNCTION("IFERROR(VALUE(REGEXEXTRACT(M140, ""(\d+)\s+(sessions?|days?|weeks?|Weeks?|Sessions?|Days?)"")), 1)"),9.0)</f>
        <v>9</v>
      </c>
      <c r="O140" s="223"/>
      <c r="P140" s="223"/>
      <c r="Q140" s="223"/>
      <c r="R140" s="223"/>
      <c r="S140" s="223"/>
      <c r="T140" s="223"/>
      <c r="U140" s="223"/>
      <c r="V140" s="223"/>
      <c r="W140" s="223"/>
      <c r="X140" s="223"/>
      <c r="Y140" s="223"/>
      <c r="Z140" s="223"/>
      <c r="AA140" s="223"/>
      <c r="AB140" s="223"/>
      <c r="AC140" s="223"/>
    </row>
    <row r="141" ht="15.75" customHeight="1">
      <c r="A141" s="224" t="s">
        <v>3759</v>
      </c>
      <c r="B141" s="224" t="s">
        <v>164</v>
      </c>
      <c r="C141" s="224" t="s">
        <v>3780</v>
      </c>
      <c r="D141" s="225" t="s">
        <v>2493</v>
      </c>
      <c r="E141" s="225" t="s">
        <v>3778</v>
      </c>
      <c r="F141" s="226">
        <v>0.4166666666666667</v>
      </c>
      <c r="G141" s="226">
        <v>0.4375</v>
      </c>
      <c r="H141" s="225">
        <f t="shared" si="1"/>
        <v>0.5</v>
      </c>
      <c r="I141" s="227">
        <v>83.7</v>
      </c>
      <c r="J141" s="227">
        <f t="shared" si="2"/>
        <v>18.6</v>
      </c>
      <c r="K141" s="99" t="s">
        <v>3779</v>
      </c>
      <c r="L141" s="224" t="s">
        <v>297</v>
      </c>
      <c r="M141" s="224" t="s">
        <v>1543</v>
      </c>
      <c r="N141" s="128">
        <f>IFERROR(__xludf.DUMMYFUNCTION("IFERROR(VALUE(REGEXEXTRACT(M141, ""(\d+)\s+(sessions?|days?|weeks?|Weeks?|Sessions?|Days?)"")), 1)"),9.0)</f>
        <v>9</v>
      </c>
      <c r="O141" s="223"/>
      <c r="P141" s="223"/>
      <c r="Q141" s="223"/>
      <c r="R141" s="223"/>
      <c r="S141" s="223"/>
      <c r="T141" s="223"/>
      <c r="U141" s="223"/>
      <c r="V141" s="223"/>
      <c r="W141" s="223"/>
      <c r="X141" s="223"/>
      <c r="Y141" s="223"/>
      <c r="Z141" s="223"/>
      <c r="AA141" s="223"/>
      <c r="AB141" s="223"/>
      <c r="AC141" s="223"/>
    </row>
    <row r="142" ht="15.75" customHeight="1">
      <c r="A142" s="224" t="s">
        <v>3759</v>
      </c>
      <c r="B142" s="224" t="s">
        <v>164</v>
      </c>
      <c r="C142" s="224" t="s">
        <v>3781</v>
      </c>
      <c r="D142" s="225" t="s">
        <v>2493</v>
      </c>
      <c r="E142" s="225" t="s">
        <v>3778</v>
      </c>
      <c r="F142" s="226">
        <v>0.4375</v>
      </c>
      <c r="G142" s="226">
        <v>0.4583333333333333</v>
      </c>
      <c r="H142" s="225">
        <f t="shared" si="1"/>
        <v>0.5</v>
      </c>
      <c r="I142" s="227">
        <v>83.7</v>
      </c>
      <c r="J142" s="227">
        <f t="shared" si="2"/>
        <v>18.6</v>
      </c>
      <c r="K142" s="99" t="s">
        <v>3779</v>
      </c>
      <c r="L142" s="224" t="s">
        <v>297</v>
      </c>
      <c r="M142" s="224" t="s">
        <v>1543</v>
      </c>
      <c r="N142" s="128">
        <f>IFERROR(__xludf.DUMMYFUNCTION("IFERROR(VALUE(REGEXEXTRACT(M142, ""(\d+)\s+(sessions?|days?|weeks?|Weeks?|Sessions?|Days?)"")), 1)"),9.0)</f>
        <v>9</v>
      </c>
      <c r="O142" s="223"/>
      <c r="P142" s="223"/>
      <c r="Q142" s="223"/>
      <c r="R142" s="223"/>
      <c r="S142" s="223"/>
      <c r="T142" s="223"/>
      <c r="U142" s="223"/>
      <c r="V142" s="223"/>
      <c r="W142" s="223"/>
      <c r="X142" s="223"/>
      <c r="Y142" s="223"/>
      <c r="Z142" s="223"/>
      <c r="AA142" s="223"/>
      <c r="AB142" s="223"/>
      <c r="AC142" s="223"/>
    </row>
    <row r="143" ht="15.75" customHeight="1">
      <c r="A143" s="224" t="s">
        <v>3759</v>
      </c>
      <c r="B143" s="224" t="s">
        <v>164</v>
      </c>
      <c r="C143" s="224" t="s">
        <v>3782</v>
      </c>
      <c r="D143" s="225" t="s">
        <v>2493</v>
      </c>
      <c r="E143" s="225" t="s">
        <v>3778</v>
      </c>
      <c r="F143" s="226">
        <v>0.7708333333333334</v>
      </c>
      <c r="G143" s="226">
        <v>0.7916666666666666</v>
      </c>
      <c r="H143" s="225">
        <f t="shared" si="1"/>
        <v>0.5</v>
      </c>
      <c r="I143" s="227">
        <v>83.7</v>
      </c>
      <c r="J143" s="227">
        <f t="shared" si="2"/>
        <v>18.6</v>
      </c>
      <c r="K143" s="99" t="s">
        <v>3783</v>
      </c>
      <c r="L143" s="224" t="s">
        <v>297</v>
      </c>
      <c r="M143" s="224" t="s">
        <v>1543</v>
      </c>
      <c r="N143" s="128">
        <f>IFERROR(__xludf.DUMMYFUNCTION("IFERROR(VALUE(REGEXEXTRACT(M143, ""(\d+)\s+(sessions?|days?|weeks?|Weeks?|Sessions?|Days?)"")), 1)"),9.0)</f>
        <v>9</v>
      </c>
      <c r="O143" s="223"/>
      <c r="P143" s="223"/>
      <c r="Q143" s="223"/>
      <c r="R143" s="223"/>
      <c r="S143" s="223"/>
      <c r="T143" s="223"/>
      <c r="U143" s="223"/>
      <c r="V143" s="223"/>
      <c r="W143" s="223"/>
      <c r="X143" s="223"/>
      <c r="Y143" s="223"/>
      <c r="Z143" s="223"/>
      <c r="AA143" s="223"/>
      <c r="AB143" s="223"/>
      <c r="AC143" s="223"/>
    </row>
    <row r="144" ht="15.75" customHeight="1">
      <c r="A144" s="224" t="s">
        <v>3759</v>
      </c>
      <c r="B144" s="224" t="s">
        <v>164</v>
      </c>
      <c r="C144" s="224" t="s">
        <v>3784</v>
      </c>
      <c r="D144" s="225" t="s">
        <v>2493</v>
      </c>
      <c r="E144" s="225" t="s">
        <v>3778</v>
      </c>
      <c r="F144" s="226">
        <v>0.3958333333333333</v>
      </c>
      <c r="G144" s="226">
        <v>0.4166666666666667</v>
      </c>
      <c r="H144" s="225">
        <f t="shared" si="1"/>
        <v>0.5</v>
      </c>
      <c r="I144" s="227">
        <v>83.7</v>
      </c>
      <c r="J144" s="227">
        <f t="shared" si="2"/>
        <v>18.6</v>
      </c>
      <c r="K144" s="99" t="s">
        <v>3783</v>
      </c>
      <c r="L144" s="224" t="s">
        <v>297</v>
      </c>
      <c r="M144" s="224" t="s">
        <v>1543</v>
      </c>
      <c r="N144" s="128">
        <f>IFERROR(__xludf.DUMMYFUNCTION("IFERROR(VALUE(REGEXEXTRACT(M144, ""(\d+)\s+(sessions?|days?|weeks?|Weeks?|Sessions?|Days?)"")), 1)"),9.0)</f>
        <v>9</v>
      </c>
      <c r="O144" s="223"/>
      <c r="P144" s="223"/>
      <c r="Q144" s="223"/>
      <c r="R144" s="223"/>
      <c r="S144" s="223"/>
      <c r="T144" s="223"/>
      <c r="U144" s="223"/>
      <c r="V144" s="223"/>
      <c r="W144" s="223"/>
      <c r="X144" s="223"/>
      <c r="Y144" s="223"/>
      <c r="Z144" s="223"/>
      <c r="AA144" s="223"/>
      <c r="AB144" s="223"/>
      <c r="AC144" s="223"/>
    </row>
    <row r="145" ht="15.75" customHeight="1">
      <c r="A145" s="224" t="s">
        <v>3759</v>
      </c>
      <c r="B145" s="224" t="s">
        <v>164</v>
      </c>
      <c r="C145" s="224" t="s">
        <v>3785</v>
      </c>
      <c r="D145" s="225" t="s">
        <v>2493</v>
      </c>
      <c r="E145" s="225" t="s">
        <v>3778</v>
      </c>
      <c r="F145" s="226">
        <v>0.4166666666666667</v>
      </c>
      <c r="G145" s="226">
        <v>0.4375</v>
      </c>
      <c r="H145" s="225">
        <f t="shared" si="1"/>
        <v>0.5</v>
      </c>
      <c r="I145" s="227">
        <v>83.7</v>
      </c>
      <c r="J145" s="227">
        <f t="shared" si="2"/>
        <v>18.6</v>
      </c>
      <c r="K145" s="99" t="s">
        <v>3783</v>
      </c>
      <c r="L145" s="224" t="s">
        <v>297</v>
      </c>
      <c r="M145" s="224" t="s">
        <v>1543</v>
      </c>
      <c r="N145" s="128">
        <f>IFERROR(__xludf.DUMMYFUNCTION("IFERROR(VALUE(REGEXEXTRACT(M145, ""(\d+)\s+(sessions?|days?|weeks?|Weeks?|Sessions?|Days?)"")), 1)"),9.0)</f>
        <v>9</v>
      </c>
      <c r="O145" s="223"/>
      <c r="P145" s="223"/>
      <c r="Q145" s="223"/>
      <c r="R145" s="223"/>
      <c r="S145" s="223"/>
      <c r="T145" s="223"/>
      <c r="U145" s="223"/>
      <c r="V145" s="223"/>
      <c r="W145" s="223"/>
      <c r="X145" s="223"/>
      <c r="Y145" s="223"/>
      <c r="Z145" s="223"/>
      <c r="AA145" s="223"/>
      <c r="AB145" s="223"/>
      <c r="AC145" s="223"/>
    </row>
    <row r="146" ht="15.75" customHeight="1">
      <c r="A146" s="224" t="s">
        <v>3759</v>
      </c>
      <c r="B146" s="224" t="s">
        <v>164</v>
      </c>
      <c r="C146" s="224" t="s">
        <v>3786</v>
      </c>
      <c r="D146" s="225" t="s">
        <v>2493</v>
      </c>
      <c r="E146" s="225" t="s">
        <v>3778</v>
      </c>
      <c r="F146" s="226">
        <v>0.75</v>
      </c>
      <c r="G146" s="226">
        <v>0.7708333333333334</v>
      </c>
      <c r="H146" s="225">
        <f t="shared" si="1"/>
        <v>0.5</v>
      </c>
      <c r="I146" s="227">
        <v>83.7</v>
      </c>
      <c r="J146" s="227">
        <f t="shared" si="2"/>
        <v>18.6</v>
      </c>
      <c r="K146" s="99" t="s">
        <v>3787</v>
      </c>
      <c r="L146" s="224" t="s">
        <v>297</v>
      </c>
      <c r="M146" s="224" t="s">
        <v>1543</v>
      </c>
      <c r="N146" s="128">
        <f>IFERROR(__xludf.DUMMYFUNCTION("IFERROR(VALUE(REGEXEXTRACT(M146, ""(\d+)\s+(sessions?|days?|weeks?|Weeks?|Sessions?|Days?)"")), 1)"),9.0)</f>
        <v>9</v>
      </c>
      <c r="O146" s="223"/>
      <c r="P146" s="223"/>
      <c r="Q146" s="223"/>
      <c r="R146" s="223"/>
      <c r="S146" s="223"/>
      <c r="T146" s="223"/>
      <c r="U146" s="223"/>
      <c r="V146" s="223"/>
      <c r="W146" s="223"/>
      <c r="X146" s="223"/>
      <c r="Y146" s="223"/>
      <c r="Z146" s="223"/>
      <c r="AA146" s="223"/>
      <c r="AB146" s="223"/>
      <c r="AC146" s="223"/>
    </row>
    <row r="147" ht="15.75" customHeight="1">
      <c r="A147" s="224" t="s">
        <v>3759</v>
      </c>
      <c r="B147" s="224" t="s">
        <v>164</v>
      </c>
      <c r="C147" s="224" t="s">
        <v>3788</v>
      </c>
      <c r="D147" s="225" t="s">
        <v>2493</v>
      </c>
      <c r="E147" s="225" t="s">
        <v>3778</v>
      </c>
      <c r="F147" s="226">
        <v>0.3541666666666667</v>
      </c>
      <c r="G147" s="226">
        <v>0.375</v>
      </c>
      <c r="H147" s="225">
        <f t="shared" si="1"/>
        <v>0.5</v>
      </c>
      <c r="I147" s="227">
        <v>83.7</v>
      </c>
      <c r="J147" s="227">
        <f t="shared" si="2"/>
        <v>18.6</v>
      </c>
      <c r="K147" s="99" t="s">
        <v>3787</v>
      </c>
      <c r="L147" s="224" t="s">
        <v>297</v>
      </c>
      <c r="M147" s="224" t="s">
        <v>1543</v>
      </c>
      <c r="N147" s="128">
        <f>IFERROR(__xludf.DUMMYFUNCTION("IFERROR(VALUE(REGEXEXTRACT(M147, ""(\d+)\s+(sessions?|days?|weeks?|Weeks?|Sessions?|Days?)"")), 1)"),9.0)</f>
        <v>9</v>
      </c>
      <c r="O147" s="223"/>
      <c r="P147" s="223"/>
      <c r="Q147" s="223"/>
      <c r="R147" s="223"/>
      <c r="S147" s="223"/>
      <c r="T147" s="223"/>
      <c r="U147" s="223"/>
      <c r="V147" s="223"/>
      <c r="W147" s="223"/>
      <c r="X147" s="223"/>
      <c r="Y147" s="223"/>
      <c r="Z147" s="223"/>
      <c r="AA147" s="223"/>
      <c r="AB147" s="223"/>
      <c r="AC147" s="223"/>
    </row>
    <row r="148" ht="15.75" customHeight="1">
      <c r="A148" s="224" t="s">
        <v>3759</v>
      </c>
      <c r="B148" s="224" t="s">
        <v>164</v>
      </c>
      <c r="C148" s="224" t="s">
        <v>3789</v>
      </c>
      <c r="D148" s="225" t="s">
        <v>2493</v>
      </c>
      <c r="E148" s="225" t="s">
        <v>3778</v>
      </c>
      <c r="F148" s="226">
        <v>0.4166666666666667</v>
      </c>
      <c r="G148" s="226">
        <v>0.4375</v>
      </c>
      <c r="H148" s="225">
        <f t="shared" si="1"/>
        <v>0.5</v>
      </c>
      <c r="I148" s="227">
        <v>83.7</v>
      </c>
      <c r="J148" s="227">
        <f t="shared" si="2"/>
        <v>18.6</v>
      </c>
      <c r="K148" s="99" t="s">
        <v>3787</v>
      </c>
      <c r="L148" s="224" t="s">
        <v>297</v>
      </c>
      <c r="M148" s="224" t="s">
        <v>1543</v>
      </c>
      <c r="N148" s="128">
        <f>IFERROR(__xludf.DUMMYFUNCTION("IFERROR(VALUE(REGEXEXTRACT(M148, ""(\d+)\s+(sessions?|days?|weeks?|Weeks?|Sessions?|Days?)"")), 1)"),9.0)</f>
        <v>9</v>
      </c>
      <c r="O148" s="223"/>
      <c r="P148" s="223"/>
      <c r="Q148" s="223"/>
      <c r="R148" s="223"/>
      <c r="S148" s="223"/>
      <c r="T148" s="223"/>
      <c r="U148" s="223"/>
      <c r="V148" s="223"/>
      <c r="W148" s="223"/>
      <c r="X148" s="223"/>
      <c r="Y148" s="223"/>
      <c r="Z148" s="223"/>
      <c r="AA148" s="223"/>
      <c r="AB148" s="223"/>
      <c r="AC148" s="223"/>
    </row>
    <row r="149" ht="15.75" customHeight="1">
      <c r="A149" s="224" t="s">
        <v>3759</v>
      </c>
      <c r="B149" s="224" t="s">
        <v>164</v>
      </c>
      <c r="C149" s="224" t="s">
        <v>3790</v>
      </c>
      <c r="D149" s="225" t="s">
        <v>2493</v>
      </c>
      <c r="E149" s="225" t="s">
        <v>3778</v>
      </c>
      <c r="F149" s="226">
        <v>0.75</v>
      </c>
      <c r="G149" s="226">
        <v>0.7708333333333334</v>
      </c>
      <c r="H149" s="225">
        <f t="shared" si="1"/>
        <v>0.5</v>
      </c>
      <c r="I149" s="227">
        <v>83.7</v>
      </c>
      <c r="J149" s="227">
        <f t="shared" si="2"/>
        <v>18.6</v>
      </c>
      <c r="K149" s="99" t="s">
        <v>3791</v>
      </c>
      <c r="L149" s="224" t="s">
        <v>297</v>
      </c>
      <c r="M149" s="224" t="s">
        <v>1543</v>
      </c>
      <c r="N149" s="128">
        <f>IFERROR(__xludf.DUMMYFUNCTION("IFERROR(VALUE(REGEXEXTRACT(M149, ""(\d+)\s+(sessions?|days?|weeks?|Weeks?|Sessions?|Days?)"")), 1)"),9.0)</f>
        <v>9</v>
      </c>
      <c r="O149" s="223"/>
      <c r="P149" s="223"/>
      <c r="Q149" s="223"/>
      <c r="R149" s="223"/>
      <c r="S149" s="223"/>
      <c r="T149" s="223"/>
      <c r="U149" s="223"/>
      <c r="V149" s="223"/>
      <c r="W149" s="223"/>
      <c r="X149" s="223"/>
      <c r="Y149" s="223"/>
      <c r="Z149" s="223"/>
      <c r="AA149" s="223"/>
      <c r="AB149" s="223"/>
      <c r="AC149" s="223"/>
    </row>
    <row r="150" ht="15.75" customHeight="1">
      <c r="A150" s="224" t="s">
        <v>3759</v>
      </c>
      <c r="B150" s="224" t="s">
        <v>164</v>
      </c>
      <c r="C150" s="224" t="s">
        <v>3792</v>
      </c>
      <c r="D150" s="225" t="s">
        <v>2493</v>
      </c>
      <c r="E150" s="225" t="s">
        <v>3778</v>
      </c>
      <c r="F150" s="226">
        <v>0.7291666666666666</v>
      </c>
      <c r="G150" s="226">
        <v>0.75</v>
      </c>
      <c r="H150" s="225">
        <f t="shared" si="1"/>
        <v>0.5</v>
      </c>
      <c r="I150" s="227">
        <v>83.7</v>
      </c>
      <c r="J150" s="227">
        <f t="shared" si="2"/>
        <v>18.6</v>
      </c>
      <c r="K150" s="99" t="s">
        <v>3791</v>
      </c>
      <c r="L150" s="224" t="s">
        <v>297</v>
      </c>
      <c r="M150" s="224" t="s">
        <v>1543</v>
      </c>
      <c r="N150" s="128">
        <f>IFERROR(__xludf.DUMMYFUNCTION("IFERROR(VALUE(REGEXEXTRACT(M150, ""(\d+)\s+(sessions?|days?|weeks?|Weeks?|Sessions?|Days?)"")), 1)"),9.0)</f>
        <v>9</v>
      </c>
      <c r="O150" s="223"/>
      <c r="P150" s="223"/>
      <c r="Q150" s="223"/>
      <c r="R150" s="223"/>
      <c r="S150" s="223"/>
      <c r="T150" s="223"/>
      <c r="U150" s="223"/>
      <c r="V150" s="223"/>
      <c r="W150" s="223"/>
      <c r="X150" s="223"/>
      <c r="Y150" s="223"/>
      <c r="Z150" s="223"/>
      <c r="AA150" s="223"/>
      <c r="AB150" s="223"/>
      <c r="AC150" s="223"/>
    </row>
    <row r="151" ht="15.75" customHeight="1">
      <c r="A151" s="224" t="s">
        <v>3759</v>
      </c>
      <c r="B151" s="224" t="s">
        <v>164</v>
      </c>
      <c r="C151" s="224" t="s">
        <v>3793</v>
      </c>
      <c r="D151" s="225" t="s">
        <v>2493</v>
      </c>
      <c r="E151" s="225" t="s">
        <v>3778</v>
      </c>
      <c r="F151" s="226">
        <v>0.5</v>
      </c>
      <c r="G151" s="226">
        <v>0.5208333333333334</v>
      </c>
      <c r="H151" s="225">
        <f t="shared" si="1"/>
        <v>0.5</v>
      </c>
      <c r="I151" s="227">
        <v>83.7</v>
      </c>
      <c r="J151" s="227">
        <f t="shared" si="2"/>
        <v>18.6</v>
      </c>
      <c r="K151" s="99" t="s">
        <v>3794</v>
      </c>
      <c r="L151" s="224" t="s">
        <v>297</v>
      </c>
      <c r="M151" s="224" t="s">
        <v>1543</v>
      </c>
      <c r="N151" s="128">
        <f>IFERROR(__xludf.DUMMYFUNCTION("IFERROR(VALUE(REGEXEXTRACT(M151, ""(\d+)\s+(sessions?|days?|weeks?|Weeks?|Sessions?|Days?)"")), 1)"),9.0)</f>
        <v>9</v>
      </c>
      <c r="O151" s="223"/>
      <c r="P151" s="223"/>
      <c r="Q151" s="223"/>
      <c r="R151" s="223"/>
      <c r="S151" s="223"/>
      <c r="T151" s="223"/>
      <c r="U151" s="223"/>
      <c r="V151" s="223"/>
      <c r="W151" s="223"/>
      <c r="X151" s="223"/>
      <c r="Y151" s="223"/>
      <c r="Z151" s="223"/>
      <c r="AA151" s="223"/>
      <c r="AB151" s="223"/>
      <c r="AC151" s="223"/>
    </row>
    <row r="152" ht="15.75" customHeight="1">
      <c r="A152" s="224" t="s">
        <v>3759</v>
      </c>
      <c r="B152" s="224" t="s">
        <v>164</v>
      </c>
      <c r="C152" s="224" t="s">
        <v>3795</v>
      </c>
      <c r="D152" s="225" t="s">
        <v>2493</v>
      </c>
      <c r="E152" s="225" t="s">
        <v>3778</v>
      </c>
      <c r="F152" s="226">
        <v>0.7291666666666666</v>
      </c>
      <c r="G152" s="226">
        <v>0.75</v>
      </c>
      <c r="H152" s="225">
        <f t="shared" si="1"/>
        <v>0.5</v>
      </c>
      <c r="I152" s="227">
        <v>83.7</v>
      </c>
      <c r="J152" s="227">
        <f t="shared" si="2"/>
        <v>18.6</v>
      </c>
      <c r="K152" s="99" t="s">
        <v>3796</v>
      </c>
      <c r="L152" s="224" t="s">
        <v>297</v>
      </c>
      <c r="M152" s="224" t="s">
        <v>1543</v>
      </c>
      <c r="N152" s="128">
        <f>IFERROR(__xludf.DUMMYFUNCTION("IFERROR(VALUE(REGEXEXTRACT(M152, ""(\d+)\s+(sessions?|days?|weeks?|Weeks?|Sessions?|Days?)"")), 1)"),9.0)</f>
        <v>9</v>
      </c>
      <c r="O152" s="223"/>
      <c r="P152" s="223"/>
      <c r="Q152" s="223"/>
      <c r="R152" s="223"/>
      <c r="S152" s="223"/>
      <c r="T152" s="223"/>
      <c r="U152" s="223"/>
      <c r="V152" s="223"/>
      <c r="W152" s="223"/>
      <c r="X152" s="223"/>
      <c r="Y152" s="223"/>
      <c r="Z152" s="223"/>
      <c r="AA152" s="223"/>
      <c r="AB152" s="223"/>
      <c r="AC152" s="223"/>
    </row>
    <row r="153" ht="15.75" customHeight="1">
      <c r="A153" s="224" t="s">
        <v>3759</v>
      </c>
      <c r="B153" s="224" t="s">
        <v>164</v>
      </c>
      <c r="C153" s="224" t="s">
        <v>3797</v>
      </c>
      <c r="D153" s="225" t="s">
        <v>2493</v>
      </c>
      <c r="E153" s="225" t="s">
        <v>3778</v>
      </c>
      <c r="F153" s="226">
        <v>0.4166666666666667</v>
      </c>
      <c r="G153" s="226">
        <v>0.4375</v>
      </c>
      <c r="H153" s="225">
        <f t="shared" si="1"/>
        <v>0.5</v>
      </c>
      <c r="I153" s="227">
        <v>83.7</v>
      </c>
      <c r="J153" s="227">
        <f t="shared" si="2"/>
        <v>18.6</v>
      </c>
      <c r="K153" s="99" t="s">
        <v>3796</v>
      </c>
      <c r="L153" s="224" t="s">
        <v>297</v>
      </c>
      <c r="M153" s="224" t="s">
        <v>1543</v>
      </c>
      <c r="N153" s="128">
        <f>IFERROR(__xludf.DUMMYFUNCTION("IFERROR(VALUE(REGEXEXTRACT(M153, ""(\d+)\s+(sessions?|days?|weeks?|Weeks?|Sessions?|Days?)"")), 1)"),9.0)</f>
        <v>9</v>
      </c>
      <c r="O153" s="223"/>
      <c r="P153" s="223"/>
      <c r="Q153" s="223"/>
      <c r="R153" s="223"/>
      <c r="S153" s="223"/>
      <c r="T153" s="223"/>
      <c r="U153" s="223"/>
      <c r="V153" s="223"/>
      <c r="W153" s="223"/>
      <c r="X153" s="223"/>
      <c r="Y153" s="223"/>
      <c r="Z153" s="223"/>
      <c r="AA153" s="223"/>
      <c r="AB153" s="223"/>
      <c r="AC153" s="223"/>
    </row>
    <row r="154" ht="15.75" customHeight="1">
      <c r="A154" s="224" t="s">
        <v>3798</v>
      </c>
      <c r="B154" s="224" t="s">
        <v>93</v>
      </c>
      <c r="C154" s="224" t="s">
        <v>3799</v>
      </c>
      <c r="D154" s="225" t="s">
        <v>384</v>
      </c>
      <c r="E154" s="225" t="s">
        <v>385</v>
      </c>
      <c r="F154" s="226">
        <v>0.3541666666666667</v>
      </c>
      <c r="G154" s="226">
        <v>0.5208333333333334</v>
      </c>
      <c r="H154" s="225">
        <f t="shared" si="1"/>
        <v>4</v>
      </c>
      <c r="I154" s="233">
        <v>170.2</v>
      </c>
      <c r="J154" s="227">
        <f t="shared" si="2"/>
        <v>8.51</v>
      </c>
      <c r="K154" s="99" t="s">
        <v>3800</v>
      </c>
      <c r="L154" s="224">
        <v>2.0</v>
      </c>
      <c r="M154" s="224" t="s">
        <v>1265</v>
      </c>
      <c r="N154" s="128">
        <f>IFERROR(__xludf.DUMMYFUNCTION("IFERROR(VALUE(REGEXEXTRACT(M154, ""(\d+)\s+(sessions?|days?|weeks?|Weeks?|Sessions?|Days?)"")), 1)"),5.0)</f>
        <v>5</v>
      </c>
      <c r="O154" s="223"/>
      <c r="P154" s="223"/>
      <c r="Q154" s="223"/>
      <c r="R154" s="223"/>
      <c r="S154" s="223"/>
      <c r="T154" s="223"/>
      <c r="U154" s="223"/>
      <c r="V154" s="223"/>
      <c r="W154" s="223"/>
      <c r="X154" s="223"/>
      <c r="Y154" s="223"/>
      <c r="Z154" s="223"/>
      <c r="AA154" s="223"/>
      <c r="AB154" s="223"/>
      <c r="AC154" s="223"/>
    </row>
    <row r="155" ht="15.75" customHeight="1">
      <c r="A155" s="224" t="s">
        <v>3798</v>
      </c>
      <c r="B155" s="224" t="s">
        <v>93</v>
      </c>
      <c r="C155" s="224" t="s">
        <v>3801</v>
      </c>
      <c r="D155" s="225" t="s">
        <v>384</v>
      </c>
      <c r="E155" s="225" t="s">
        <v>385</v>
      </c>
      <c r="F155" s="226">
        <v>0.3125</v>
      </c>
      <c r="G155" s="226">
        <v>0.3541666666666667</v>
      </c>
      <c r="H155" s="225">
        <f t="shared" si="1"/>
        <v>1</v>
      </c>
      <c r="I155" s="227">
        <v>59.8</v>
      </c>
      <c r="J155" s="227">
        <f t="shared" si="2"/>
        <v>11.96</v>
      </c>
      <c r="K155" s="99" t="s">
        <v>3724</v>
      </c>
      <c r="L155" s="224">
        <v>16.0</v>
      </c>
      <c r="M155" s="224" t="s">
        <v>1265</v>
      </c>
      <c r="N155" s="128">
        <f>IFERROR(__xludf.DUMMYFUNCTION("IFERROR(VALUE(REGEXEXTRACT(M155, ""(\d+)\s+(sessions?|days?|weeks?|Weeks?|Sessions?|Days?)"")), 1)"),5.0)</f>
        <v>5</v>
      </c>
      <c r="O155" s="223"/>
      <c r="P155" s="223"/>
      <c r="Q155" s="223"/>
      <c r="R155" s="223"/>
      <c r="S155" s="223"/>
      <c r="T155" s="223"/>
      <c r="U155" s="223"/>
      <c r="V155" s="223"/>
      <c r="W155" s="223"/>
      <c r="X155" s="223"/>
      <c r="Y155" s="223"/>
      <c r="Z155" s="223"/>
      <c r="AA155" s="223"/>
      <c r="AB155" s="223"/>
      <c r="AC155" s="223"/>
    </row>
    <row r="156" ht="15.75" customHeight="1">
      <c r="A156" s="224" t="s">
        <v>3798</v>
      </c>
      <c r="B156" s="224" t="s">
        <v>93</v>
      </c>
      <c r="C156" s="224" t="s">
        <v>3802</v>
      </c>
      <c r="D156" s="225" t="s">
        <v>384</v>
      </c>
      <c r="E156" s="225" t="s">
        <v>385</v>
      </c>
      <c r="F156" s="226">
        <v>0.3125</v>
      </c>
      <c r="G156" s="226">
        <v>0.3541666666666667</v>
      </c>
      <c r="H156" s="225">
        <f t="shared" si="1"/>
        <v>1</v>
      </c>
      <c r="I156" s="227">
        <v>59.8</v>
      </c>
      <c r="J156" s="227">
        <f t="shared" si="2"/>
        <v>11.96</v>
      </c>
      <c r="K156" s="99" t="s">
        <v>3724</v>
      </c>
      <c r="L156" s="224" t="s">
        <v>297</v>
      </c>
      <c r="M156" s="224" t="s">
        <v>1265</v>
      </c>
      <c r="N156" s="128">
        <f>IFERROR(__xludf.DUMMYFUNCTION("IFERROR(VALUE(REGEXEXTRACT(M156, ""(\d+)\s+(sessions?|days?|weeks?|Weeks?|Sessions?|Days?)"")), 1)"),5.0)</f>
        <v>5</v>
      </c>
      <c r="O156" s="223"/>
      <c r="P156" s="223"/>
      <c r="Q156" s="223"/>
      <c r="R156" s="223"/>
      <c r="S156" s="223"/>
      <c r="T156" s="223"/>
      <c r="U156" s="223"/>
      <c r="V156" s="223"/>
      <c r="W156" s="223"/>
      <c r="X156" s="223"/>
      <c r="Y156" s="223"/>
      <c r="Z156" s="223"/>
      <c r="AA156" s="223"/>
      <c r="AB156" s="223"/>
      <c r="AC156" s="223"/>
    </row>
    <row r="157" ht="15.75" customHeight="1">
      <c r="A157" s="224" t="s">
        <v>3798</v>
      </c>
      <c r="B157" s="224" t="s">
        <v>93</v>
      </c>
      <c r="C157" s="224" t="s">
        <v>3803</v>
      </c>
      <c r="D157" s="225" t="s">
        <v>384</v>
      </c>
      <c r="E157" s="225" t="s">
        <v>385</v>
      </c>
      <c r="F157" s="226">
        <v>0.3541666666666667</v>
      </c>
      <c r="G157" s="226">
        <v>0.6875</v>
      </c>
      <c r="H157" s="225">
        <f t="shared" si="1"/>
        <v>8</v>
      </c>
      <c r="I157" s="227">
        <v>281.0</v>
      </c>
      <c r="J157" s="227">
        <f t="shared" si="2"/>
        <v>7.025</v>
      </c>
      <c r="K157" s="99" t="s">
        <v>3804</v>
      </c>
      <c r="L157" s="224" t="s">
        <v>298</v>
      </c>
      <c r="M157" s="224" t="s">
        <v>1265</v>
      </c>
      <c r="N157" s="128">
        <f>IFERROR(__xludf.DUMMYFUNCTION("IFERROR(VALUE(REGEXEXTRACT(M157, ""(\d+)\s+(sessions?|days?|weeks?|Weeks?|Sessions?|Days?)"")), 1)"),5.0)</f>
        <v>5</v>
      </c>
      <c r="O157" s="223"/>
      <c r="P157" s="223"/>
      <c r="Q157" s="223"/>
      <c r="R157" s="223"/>
      <c r="S157" s="223"/>
      <c r="T157" s="223"/>
      <c r="U157" s="223"/>
      <c r="V157" s="223"/>
      <c r="W157" s="223"/>
      <c r="X157" s="223"/>
      <c r="Y157" s="223"/>
      <c r="Z157" s="223"/>
      <c r="AA157" s="223"/>
      <c r="AB157" s="223"/>
      <c r="AC157" s="223"/>
    </row>
    <row r="158" ht="15.75" customHeight="1">
      <c r="A158" s="224" t="s">
        <v>3798</v>
      </c>
      <c r="B158" s="224" t="s">
        <v>93</v>
      </c>
      <c r="C158" s="224" t="s">
        <v>3805</v>
      </c>
      <c r="D158" s="225" t="s">
        <v>384</v>
      </c>
      <c r="E158" s="225" t="s">
        <v>385</v>
      </c>
      <c r="F158" s="226">
        <v>0.3541666666666667</v>
      </c>
      <c r="G158" s="226">
        <v>0.6875</v>
      </c>
      <c r="H158" s="225">
        <f t="shared" si="1"/>
        <v>8</v>
      </c>
      <c r="I158" s="227">
        <v>281.0</v>
      </c>
      <c r="J158" s="227">
        <f t="shared" si="2"/>
        <v>7.025</v>
      </c>
      <c r="K158" s="99" t="s">
        <v>3804</v>
      </c>
      <c r="L158" s="224" t="s">
        <v>297</v>
      </c>
      <c r="M158" s="224" t="s">
        <v>1265</v>
      </c>
      <c r="N158" s="128">
        <f>IFERROR(__xludf.DUMMYFUNCTION("IFERROR(VALUE(REGEXEXTRACT(M158, ""(\d+)\s+(sessions?|days?|weeks?|Weeks?|Sessions?|Days?)"")), 1)"),5.0)</f>
        <v>5</v>
      </c>
      <c r="O158" s="223"/>
      <c r="P158" s="223"/>
      <c r="Q158" s="223"/>
      <c r="R158" s="223"/>
      <c r="S158" s="223"/>
      <c r="T158" s="223"/>
      <c r="U158" s="223"/>
      <c r="V158" s="223"/>
      <c r="W158" s="223"/>
      <c r="X158" s="223"/>
      <c r="Y158" s="223"/>
      <c r="Z158" s="223"/>
      <c r="AA158" s="223"/>
      <c r="AB158" s="223"/>
      <c r="AC158" s="223"/>
    </row>
    <row r="159" ht="15.75" customHeight="1">
      <c r="A159" s="224" t="s">
        <v>3798</v>
      </c>
      <c r="B159" s="224" t="s">
        <v>93</v>
      </c>
      <c r="C159" s="224" t="s">
        <v>3806</v>
      </c>
      <c r="D159" s="225" t="s">
        <v>384</v>
      </c>
      <c r="E159" s="225" t="s">
        <v>385</v>
      </c>
      <c r="F159" s="226">
        <v>0.3125</v>
      </c>
      <c r="G159" s="226">
        <v>0.3541666666666667</v>
      </c>
      <c r="H159" s="225">
        <f t="shared" si="1"/>
        <v>1</v>
      </c>
      <c r="I159" s="227">
        <v>59.8</v>
      </c>
      <c r="J159" s="227">
        <f t="shared" si="2"/>
        <v>11.96</v>
      </c>
      <c r="K159" s="99" t="s">
        <v>3724</v>
      </c>
      <c r="L159" s="224">
        <v>8.0</v>
      </c>
      <c r="M159" s="224" t="s">
        <v>1265</v>
      </c>
      <c r="N159" s="128">
        <f>IFERROR(__xludf.DUMMYFUNCTION("IFERROR(VALUE(REGEXEXTRACT(M159, ""(\d+)\s+(sessions?|days?|weeks?|Weeks?|Sessions?|Days?)"")), 1)"),5.0)</f>
        <v>5</v>
      </c>
      <c r="O159" s="223"/>
      <c r="P159" s="223"/>
      <c r="Q159" s="223"/>
      <c r="R159" s="223"/>
      <c r="S159" s="223"/>
      <c r="T159" s="223"/>
      <c r="U159" s="223"/>
      <c r="V159" s="223"/>
      <c r="W159" s="223"/>
      <c r="X159" s="223"/>
      <c r="Y159" s="223"/>
      <c r="Z159" s="223"/>
      <c r="AA159" s="223"/>
      <c r="AB159" s="223"/>
      <c r="AC159" s="223"/>
    </row>
    <row r="160" ht="15.75" customHeight="1">
      <c r="A160" s="224" t="s">
        <v>3798</v>
      </c>
      <c r="B160" s="224" t="s">
        <v>93</v>
      </c>
      <c r="C160" s="224" t="s">
        <v>3807</v>
      </c>
      <c r="D160" s="225" t="s">
        <v>384</v>
      </c>
      <c r="E160" s="225" t="s">
        <v>385</v>
      </c>
      <c r="F160" s="226">
        <v>0.3541666666666667</v>
      </c>
      <c r="G160" s="226">
        <v>0.6875</v>
      </c>
      <c r="H160" s="225">
        <f t="shared" si="1"/>
        <v>8</v>
      </c>
      <c r="I160" s="227">
        <v>281.0</v>
      </c>
      <c r="J160" s="227">
        <f t="shared" si="2"/>
        <v>7.025</v>
      </c>
      <c r="K160" s="99" t="s">
        <v>3804</v>
      </c>
      <c r="L160" s="224">
        <v>2.0</v>
      </c>
      <c r="M160" s="224" t="s">
        <v>1265</v>
      </c>
      <c r="N160" s="128">
        <f>IFERROR(__xludf.DUMMYFUNCTION("IFERROR(VALUE(REGEXEXTRACT(M160, ""(\d+)\s+(sessions?|days?|weeks?|Weeks?|Sessions?|Days?)"")), 1)"),5.0)</f>
        <v>5</v>
      </c>
      <c r="O160" s="223"/>
      <c r="P160" s="223"/>
      <c r="Q160" s="223"/>
      <c r="R160" s="223"/>
      <c r="S160" s="223"/>
      <c r="T160" s="223"/>
      <c r="U160" s="223"/>
      <c r="V160" s="223"/>
      <c r="W160" s="223"/>
      <c r="X160" s="223"/>
      <c r="Y160" s="223"/>
      <c r="Z160" s="223"/>
      <c r="AA160" s="223"/>
      <c r="AB160" s="223"/>
      <c r="AC160" s="223"/>
    </row>
    <row r="161" ht="15.75" customHeight="1">
      <c r="A161" s="224" t="s">
        <v>3798</v>
      </c>
      <c r="B161" s="224" t="s">
        <v>28</v>
      </c>
      <c r="C161" s="224" t="s">
        <v>3808</v>
      </c>
      <c r="D161" s="225" t="s">
        <v>297</v>
      </c>
      <c r="E161" s="225" t="s">
        <v>297</v>
      </c>
      <c r="F161" s="224" t="s">
        <v>297</v>
      </c>
      <c r="G161" s="224" t="s">
        <v>297</v>
      </c>
      <c r="H161" s="225" t="str">
        <f t="shared" si="1"/>
        <v>#VALUE!</v>
      </c>
      <c r="I161" s="224" t="s">
        <v>297</v>
      </c>
      <c r="J161" s="227" t="str">
        <f t="shared" si="2"/>
        <v>#VALUE!</v>
      </c>
      <c r="K161" s="99" t="s">
        <v>297</v>
      </c>
      <c r="L161" s="224" t="s">
        <v>297</v>
      </c>
      <c r="M161" s="224" t="s">
        <v>3603</v>
      </c>
      <c r="N161" s="128">
        <f>IFERROR(__xludf.DUMMYFUNCTION("IFERROR(VALUE(REGEXEXTRACT(M161, ""(\d+)\s+(sessions?|days?|weeks?|Weeks?|Sessions?|Days?)"")), 1)"),1.0)</f>
        <v>1</v>
      </c>
      <c r="O161" s="223"/>
      <c r="P161" s="223"/>
      <c r="Q161" s="223"/>
      <c r="R161" s="223"/>
      <c r="S161" s="223"/>
      <c r="T161" s="223"/>
      <c r="U161" s="223"/>
      <c r="V161" s="223"/>
      <c r="W161" s="223"/>
      <c r="X161" s="223"/>
      <c r="Y161" s="223"/>
      <c r="Z161" s="223"/>
      <c r="AA161" s="223"/>
      <c r="AB161" s="223"/>
      <c r="AC161" s="223"/>
    </row>
    <row r="162" ht="15.75" customHeight="1">
      <c r="A162" s="224" t="s">
        <v>3809</v>
      </c>
      <c r="B162" s="224" t="s">
        <v>28</v>
      </c>
      <c r="C162" s="55" t="s">
        <v>3810</v>
      </c>
      <c r="D162" s="225" t="s">
        <v>384</v>
      </c>
      <c r="E162" s="225" t="s">
        <v>385</v>
      </c>
      <c r="F162" s="226">
        <v>0.4479166666666667</v>
      </c>
      <c r="G162" s="226">
        <v>0.4791666666666667</v>
      </c>
      <c r="H162" s="225">
        <f t="shared" si="1"/>
        <v>0.75</v>
      </c>
      <c r="I162" s="227">
        <v>127.2</v>
      </c>
      <c r="J162" s="227">
        <f t="shared" si="2"/>
        <v>14.13333333</v>
      </c>
      <c r="K162" s="99" t="s">
        <v>3811</v>
      </c>
      <c r="L162" s="224" t="s">
        <v>297</v>
      </c>
      <c r="M162" s="224" t="s">
        <v>803</v>
      </c>
      <c r="N162" s="128">
        <f>IFERROR(__xludf.DUMMYFUNCTION("IFERROR(VALUE(REGEXEXTRACT(M162, ""(\d+)\s+(sessions?|days?|weeks?|Weeks?|Sessions?|Days?)"")), 1)"),12.0)</f>
        <v>12</v>
      </c>
      <c r="O162" s="223"/>
      <c r="P162" s="223"/>
      <c r="Q162" s="223"/>
      <c r="R162" s="223"/>
      <c r="S162" s="223"/>
      <c r="T162" s="223"/>
      <c r="U162" s="223"/>
      <c r="V162" s="223"/>
      <c r="W162" s="223"/>
      <c r="X162" s="223"/>
      <c r="Y162" s="223"/>
      <c r="Z162" s="223"/>
      <c r="AA162" s="223"/>
      <c r="AB162" s="223"/>
      <c r="AC162" s="223"/>
    </row>
    <row r="163" ht="15.75" customHeight="1">
      <c r="A163" s="224" t="s">
        <v>3809</v>
      </c>
      <c r="B163" s="224" t="s">
        <v>46</v>
      </c>
      <c r="C163" s="224" t="s">
        <v>3812</v>
      </c>
      <c r="D163" s="225" t="s">
        <v>384</v>
      </c>
      <c r="E163" s="225" t="s">
        <v>385</v>
      </c>
      <c r="F163" s="226">
        <v>0.3784722222222222</v>
      </c>
      <c r="G163" s="226">
        <v>0.4097222222222222</v>
      </c>
      <c r="H163" s="225">
        <f t="shared" si="1"/>
        <v>0.75</v>
      </c>
      <c r="I163" s="227">
        <v>127.2</v>
      </c>
      <c r="J163" s="227">
        <f t="shared" si="2"/>
        <v>14.13333333</v>
      </c>
      <c r="K163" s="99" t="s">
        <v>3813</v>
      </c>
      <c r="L163" s="224" t="s">
        <v>297</v>
      </c>
      <c r="M163" s="224" t="s">
        <v>803</v>
      </c>
      <c r="N163" s="128">
        <f>IFERROR(__xludf.DUMMYFUNCTION("IFERROR(VALUE(REGEXEXTRACT(M163, ""(\d+)\s+(sessions?|days?|weeks?|Weeks?|Sessions?|Days?)"")), 1)"),12.0)</f>
        <v>12</v>
      </c>
      <c r="O163" s="223"/>
      <c r="P163" s="223"/>
      <c r="Q163" s="223"/>
      <c r="R163" s="223"/>
      <c r="S163" s="223"/>
      <c r="T163" s="223"/>
      <c r="U163" s="223"/>
      <c r="V163" s="223"/>
      <c r="W163" s="223"/>
      <c r="X163" s="223"/>
      <c r="Y163" s="223"/>
      <c r="Z163" s="223"/>
      <c r="AA163" s="223"/>
      <c r="AB163" s="223"/>
      <c r="AC163" s="223"/>
    </row>
    <row r="164" ht="15.75" customHeight="1">
      <c r="A164" s="224" t="s">
        <v>3809</v>
      </c>
      <c r="B164" s="224" t="s">
        <v>46</v>
      </c>
      <c r="C164" s="224" t="s">
        <v>3814</v>
      </c>
      <c r="D164" s="225" t="s">
        <v>384</v>
      </c>
      <c r="E164" s="225" t="s">
        <v>385</v>
      </c>
      <c r="F164" s="226">
        <v>0.4131944444444444</v>
      </c>
      <c r="G164" s="226">
        <v>0.4444444444444444</v>
      </c>
      <c r="H164" s="225">
        <f t="shared" si="1"/>
        <v>0.75</v>
      </c>
      <c r="I164" s="227">
        <v>127.2</v>
      </c>
      <c r="J164" s="227">
        <f t="shared" si="2"/>
        <v>14.13333333</v>
      </c>
      <c r="K164" s="99" t="s">
        <v>3815</v>
      </c>
      <c r="L164" s="224" t="s">
        <v>297</v>
      </c>
      <c r="M164" s="224" t="s">
        <v>803</v>
      </c>
      <c r="N164" s="128">
        <f>IFERROR(__xludf.DUMMYFUNCTION("IFERROR(VALUE(REGEXEXTRACT(M164, ""(\d+)\s+(sessions?|days?|weeks?|Weeks?|Sessions?|Days?)"")), 1)"),12.0)</f>
        <v>12</v>
      </c>
      <c r="O164" s="223"/>
      <c r="P164" s="223"/>
      <c r="Q164" s="223"/>
      <c r="R164" s="223"/>
      <c r="S164" s="223"/>
      <c r="T164" s="223"/>
      <c r="U164" s="223"/>
      <c r="V164" s="223"/>
      <c r="W164" s="223"/>
      <c r="X164" s="223"/>
      <c r="Y164" s="223"/>
      <c r="Z164" s="223"/>
      <c r="AA164" s="223"/>
      <c r="AB164" s="223"/>
      <c r="AC164" s="223"/>
    </row>
    <row r="165" ht="15.75" customHeight="1">
      <c r="A165" s="224" t="s">
        <v>3809</v>
      </c>
      <c r="B165" s="224" t="s">
        <v>46</v>
      </c>
      <c r="C165" s="224" t="s">
        <v>3816</v>
      </c>
      <c r="D165" s="225" t="s">
        <v>2624</v>
      </c>
      <c r="E165" s="225" t="s">
        <v>3817</v>
      </c>
      <c r="F165" s="226">
        <v>0.3541666666666667</v>
      </c>
      <c r="G165" s="226">
        <v>0.375</v>
      </c>
      <c r="H165" s="225">
        <f t="shared" si="1"/>
        <v>0.5</v>
      </c>
      <c r="I165" s="227">
        <v>113.52</v>
      </c>
      <c r="J165" s="227">
        <f t="shared" si="2"/>
        <v>18.92</v>
      </c>
      <c r="K165" s="99" t="s">
        <v>3818</v>
      </c>
      <c r="L165" s="224" t="s">
        <v>297</v>
      </c>
      <c r="M165" s="224" t="s">
        <v>803</v>
      </c>
      <c r="N165" s="128">
        <f>IFERROR(__xludf.DUMMYFUNCTION("IFERROR(VALUE(REGEXEXTRACT(M165, ""(\d+)\s+(sessions?|days?|weeks?|Weeks?|Sessions?|Days?)"")), 1)"),12.0)</f>
        <v>12</v>
      </c>
      <c r="O165" s="223"/>
      <c r="P165" s="223"/>
      <c r="Q165" s="223"/>
      <c r="R165" s="223"/>
      <c r="S165" s="223"/>
      <c r="T165" s="223"/>
      <c r="U165" s="223"/>
      <c r="V165" s="223"/>
      <c r="W165" s="223"/>
      <c r="X165" s="223"/>
      <c r="Y165" s="223"/>
      <c r="Z165" s="223"/>
      <c r="AA165" s="223"/>
      <c r="AB165" s="223"/>
      <c r="AC165" s="223"/>
    </row>
    <row r="166" ht="15.75" customHeight="1">
      <c r="A166" s="224"/>
      <c r="B166" s="224"/>
      <c r="C166" s="224"/>
      <c r="D166" s="225"/>
      <c r="E166" s="224"/>
      <c r="F166" s="226"/>
      <c r="G166" s="226"/>
      <c r="H166" s="225"/>
      <c r="I166" s="224"/>
      <c r="J166" s="224"/>
      <c r="K166" s="224"/>
      <c r="L166" s="224"/>
      <c r="M166" s="224"/>
      <c r="N166" s="223"/>
      <c r="O166" s="223"/>
      <c r="P166" s="223"/>
      <c r="Q166" s="223"/>
      <c r="R166" s="223"/>
      <c r="S166" s="223"/>
      <c r="T166" s="223"/>
      <c r="U166" s="223"/>
      <c r="V166" s="223"/>
      <c r="W166" s="223"/>
      <c r="X166" s="223"/>
      <c r="Y166" s="223"/>
      <c r="Z166" s="223"/>
      <c r="AA166" s="223"/>
      <c r="AB166" s="223"/>
      <c r="AC166" s="223"/>
    </row>
    <row r="167" ht="15.75" customHeight="1">
      <c r="A167" s="224"/>
      <c r="B167" s="224"/>
      <c r="C167" s="128"/>
      <c r="D167" s="234"/>
      <c r="E167" s="128"/>
      <c r="F167" s="128"/>
      <c r="G167" s="128"/>
      <c r="H167" s="234"/>
      <c r="I167" s="128"/>
      <c r="J167" s="128"/>
      <c r="K167" s="128"/>
      <c r="L167" s="128"/>
      <c r="M167" s="128"/>
      <c r="N167" s="223"/>
      <c r="O167" s="223"/>
      <c r="P167" s="223"/>
      <c r="Q167" s="223"/>
      <c r="R167" s="223"/>
      <c r="S167" s="223"/>
      <c r="T167" s="223"/>
      <c r="U167" s="223"/>
      <c r="V167" s="223"/>
      <c r="W167" s="223"/>
      <c r="X167" s="223"/>
      <c r="Y167" s="223"/>
      <c r="Z167" s="223"/>
      <c r="AA167" s="223"/>
      <c r="AB167" s="223"/>
      <c r="AC167" s="223"/>
    </row>
    <row r="168" ht="15.75" customHeight="1">
      <c r="A168" s="224"/>
      <c r="B168" s="224"/>
      <c r="C168" s="50"/>
      <c r="D168" s="51"/>
      <c r="E168" s="50"/>
      <c r="F168" s="52"/>
      <c r="G168" s="52"/>
      <c r="H168" s="51"/>
      <c r="I168" s="53"/>
      <c r="J168" s="53"/>
      <c r="K168" s="50"/>
      <c r="L168" s="50"/>
      <c r="M168" s="50"/>
      <c r="N168" s="223"/>
      <c r="O168" s="223"/>
      <c r="P168" s="223"/>
      <c r="Q168" s="223"/>
      <c r="R168" s="223"/>
      <c r="S168" s="223"/>
      <c r="T168" s="223"/>
      <c r="U168" s="223"/>
      <c r="V168" s="223"/>
      <c r="W168" s="223"/>
      <c r="X168" s="223"/>
      <c r="Y168" s="223"/>
      <c r="Z168" s="223"/>
      <c r="AA168" s="223"/>
      <c r="AB168" s="223"/>
      <c r="AC168" s="223"/>
    </row>
    <row r="169" ht="15.75" customHeight="1">
      <c r="A169" s="224"/>
      <c r="B169" s="224"/>
      <c r="C169" s="50"/>
      <c r="D169" s="51"/>
      <c r="E169" s="50"/>
      <c r="F169" s="52"/>
      <c r="G169" s="52"/>
      <c r="H169" s="51"/>
      <c r="I169" s="53"/>
      <c r="J169" s="53"/>
      <c r="K169" s="50"/>
      <c r="L169" s="50"/>
      <c r="M169" s="50"/>
      <c r="N169" s="223"/>
      <c r="O169" s="223"/>
      <c r="P169" s="223"/>
      <c r="Q169" s="223"/>
      <c r="R169" s="223"/>
      <c r="S169" s="223"/>
      <c r="T169" s="223"/>
      <c r="U169" s="223"/>
      <c r="V169" s="223"/>
      <c r="W169" s="223"/>
      <c r="X169" s="223"/>
      <c r="Y169" s="223"/>
      <c r="Z169" s="223"/>
      <c r="AA169" s="223"/>
      <c r="AB169" s="223"/>
      <c r="AC169" s="223"/>
    </row>
    <row r="170" ht="15.75" customHeight="1">
      <c r="A170" s="224"/>
      <c r="B170" s="224"/>
      <c r="C170" s="50"/>
      <c r="D170" s="51"/>
      <c r="E170" s="50"/>
      <c r="F170" s="52"/>
      <c r="G170" s="52"/>
      <c r="H170" s="51"/>
      <c r="I170" s="63"/>
      <c r="J170" s="63"/>
      <c r="K170" s="50"/>
      <c r="L170" s="50"/>
      <c r="M170" s="50"/>
      <c r="N170" s="223"/>
      <c r="O170" s="223"/>
      <c r="P170" s="223"/>
      <c r="Q170" s="223"/>
      <c r="R170" s="223"/>
      <c r="S170" s="223"/>
      <c r="T170" s="223"/>
      <c r="U170" s="223"/>
      <c r="V170" s="223"/>
      <c r="W170" s="223"/>
      <c r="X170" s="223"/>
      <c r="Y170" s="223"/>
      <c r="Z170" s="223"/>
      <c r="AA170" s="223"/>
      <c r="AB170" s="223"/>
      <c r="AC170" s="223"/>
    </row>
    <row r="171" ht="15.75" customHeight="1">
      <c r="A171" s="224"/>
      <c r="B171" s="224"/>
      <c r="C171" s="50"/>
      <c r="D171" s="51"/>
      <c r="E171" s="50"/>
      <c r="F171" s="52"/>
      <c r="G171" s="52"/>
      <c r="H171" s="51"/>
      <c r="I171" s="64"/>
      <c r="J171" s="64"/>
      <c r="K171" s="50"/>
      <c r="L171" s="50"/>
      <c r="M171" s="50"/>
      <c r="N171" s="223"/>
      <c r="O171" s="223"/>
      <c r="P171" s="223"/>
      <c r="Q171" s="223"/>
      <c r="R171" s="223"/>
      <c r="S171" s="223"/>
      <c r="T171" s="223"/>
      <c r="U171" s="223"/>
      <c r="V171" s="223"/>
      <c r="W171" s="223"/>
      <c r="X171" s="223"/>
      <c r="Y171" s="223"/>
      <c r="Z171" s="223"/>
      <c r="AA171" s="223"/>
      <c r="AB171" s="223"/>
      <c r="AC171" s="223"/>
    </row>
    <row r="172" ht="15.75" customHeight="1">
      <c r="A172" s="50"/>
      <c r="B172" s="50"/>
      <c r="C172" s="50"/>
      <c r="D172" s="51"/>
      <c r="E172" s="50"/>
      <c r="F172" s="52"/>
      <c r="G172" s="52"/>
      <c r="H172" s="51"/>
      <c r="I172" s="53"/>
      <c r="J172" s="53"/>
      <c r="K172" s="50"/>
      <c r="L172" s="50"/>
      <c r="M172" s="50"/>
      <c r="N172" s="223"/>
      <c r="O172" s="223"/>
      <c r="P172" s="223"/>
      <c r="Q172" s="223"/>
      <c r="R172" s="223"/>
      <c r="S172" s="223"/>
      <c r="T172" s="223"/>
      <c r="U172" s="223"/>
      <c r="V172" s="223"/>
      <c r="W172" s="223"/>
      <c r="X172" s="223"/>
      <c r="Y172" s="223"/>
      <c r="Z172" s="223"/>
      <c r="AA172" s="223"/>
      <c r="AB172" s="223"/>
      <c r="AC172" s="223"/>
    </row>
    <row r="173" ht="15.75" customHeight="1">
      <c r="A173" s="128"/>
      <c r="B173" s="128"/>
      <c r="C173" s="128"/>
      <c r="D173" s="234"/>
      <c r="E173" s="128"/>
      <c r="F173" s="128"/>
      <c r="G173" s="128"/>
      <c r="H173" s="234"/>
      <c r="I173" s="128"/>
      <c r="J173" s="128"/>
      <c r="K173" s="128"/>
      <c r="L173" s="128"/>
      <c r="M173" s="128"/>
      <c r="N173" s="223"/>
      <c r="O173" s="223"/>
      <c r="P173" s="223"/>
      <c r="Q173" s="223"/>
      <c r="R173" s="223"/>
      <c r="S173" s="223"/>
      <c r="T173" s="223"/>
      <c r="U173" s="223"/>
      <c r="V173" s="223"/>
      <c r="W173" s="223"/>
      <c r="X173" s="223"/>
      <c r="Y173" s="223"/>
      <c r="Z173" s="223"/>
      <c r="AA173" s="223"/>
      <c r="AB173" s="223"/>
      <c r="AC173" s="223"/>
    </row>
    <row r="174" ht="15.75" customHeight="1">
      <c r="A174" s="224"/>
      <c r="B174" s="224"/>
      <c r="C174" s="224"/>
      <c r="D174" s="225"/>
      <c r="E174" s="224"/>
      <c r="F174" s="226"/>
      <c r="G174" s="226"/>
      <c r="H174" s="225"/>
      <c r="I174" s="227"/>
      <c r="J174" s="227"/>
      <c r="K174" s="224"/>
      <c r="L174" s="224"/>
      <c r="M174" s="224"/>
      <c r="N174" s="223"/>
      <c r="O174" s="223"/>
      <c r="P174" s="223"/>
      <c r="Q174" s="223"/>
      <c r="R174" s="223"/>
      <c r="S174" s="223"/>
      <c r="T174" s="223"/>
      <c r="U174" s="223"/>
      <c r="V174" s="223"/>
      <c r="W174" s="223"/>
      <c r="X174" s="223"/>
      <c r="Y174" s="223"/>
      <c r="Z174" s="223"/>
      <c r="AA174" s="223"/>
      <c r="AB174" s="223"/>
      <c r="AC174" s="223"/>
    </row>
    <row r="175" ht="15.75" customHeight="1">
      <c r="A175" s="224"/>
      <c r="B175" s="224"/>
      <c r="C175" s="224"/>
      <c r="D175" s="225"/>
      <c r="E175" s="224"/>
      <c r="F175" s="226"/>
      <c r="G175" s="226"/>
      <c r="H175" s="225"/>
      <c r="I175" s="227"/>
      <c r="J175" s="227"/>
      <c r="K175" s="224"/>
      <c r="L175" s="224"/>
      <c r="M175" s="224"/>
      <c r="N175" s="223"/>
      <c r="O175" s="223"/>
      <c r="P175" s="223"/>
      <c r="Q175" s="223"/>
      <c r="R175" s="223"/>
      <c r="S175" s="223"/>
      <c r="T175" s="223"/>
      <c r="U175" s="223"/>
      <c r="V175" s="223"/>
      <c r="W175" s="223"/>
      <c r="X175" s="223"/>
      <c r="Y175" s="223"/>
      <c r="Z175" s="223"/>
      <c r="AA175" s="223"/>
      <c r="AB175" s="223"/>
      <c r="AC175" s="223"/>
    </row>
    <row r="176" ht="1.5" customHeight="1">
      <c r="A176" s="224"/>
      <c r="B176" s="224"/>
      <c r="C176" s="224"/>
      <c r="D176" s="225"/>
      <c r="E176" s="224"/>
      <c r="F176" s="224"/>
      <c r="G176" s="224"/>
      <c r="H176" s="225"/>
      <c r="I176" s="224"/>
      <c r="J176" s="224"/>
      <c r="K176" s="224"/>
      <c r="L176" s="224"/>
      <c r="M176" s="224"/>
      <c r="N176" s="223"/>
      <c r="O176" s="223"/>
      <c r="P176" s="223"/>
      <c r="Q176" s="223"/>
      <c r="R176" s="223"/>
      <c r="S176" s="223"/>
      <c r="T176" s="223"/>
      <c r="U176" s="223"/>
      <c r="V176" s="223"/>
      <c r="W176" s="223"/>
      <c r="X176" s="223"/>
      <c r="Y176" s="223"/>
      <c r="Z176" s="223"/>
      <c r="AA176" s="223"/>
      <c r="AB176" s="223"/>
      <c r="AC176" s="223"/>
    </row>
    <row r="177" ht="15.75" customHeight="1">
      <c r="A177" s="224"/>
      <c r="B177" s="224"/>
      <c r="C177" s="224"/>
      <c r="D177" s="225"/>
      <c r="E177" s="224"/>
      <c r="F177" s="226"/>
      <c r="G177" s="226"/>
      <c r="H177" s="225"/>
      <c r="I177" s="227"/>
      <c r="J177" s="227"/>
      <c r="K177" s="224"/>
      <c r="L177" s="224"/>
      <c r="M177" s="224"/>
      <c r="N177" s="223"/>
      <c r="O177" s="223"/>
      <c r="P177" s="223"/>
      <c r="Q177" s="223"/>
      <c r="R177" s="223"/>
      <c r="S177" s="223"/>
      <c r="T177" s="223"/>
      <c r="U177" s="223"/>
      <c r="V177" s="223"/>
      <c r="W177" s="223"/>
      <c r="X177" s="223"/>
      <c r="Y177" s="223"/>
      <c r="Z177" s="223"/>
      <c r="AA177" s="223"/>
      <c r="AB177" s="223"/>
      <c r="AC177" s="223"/>
    </row>
    <row r="178" ht="15.75" customHeight="1">
      <c r="A178" s="224"/>
      <c r="B178" s="224"/>
      <c r="C178" s="224"/>
      <c r="D178" s="225"/>
      <c r="E178" s="224"/>
      <c r="F178" s="226"/>
      <c r="G178" s="226"/>
      <c r="H178" s="225"/>
      <c r="I178" s="235"/>
      <c r="J178" s="235"/>
      <c r="K178" s="224"/>
      <c r="L178" s="224"/>
      <c r="M178" s="224"/>
      <c r="N178" s="223"/>
      <c r="O178" s="223"/>
      <c r="P178" s="223"/>
      <c r="Q178" s="223"/>
      <c r="R178" s="223"/>
      <c r="S178" s="223"/>
      <c r="T178" s="223"/>
      <c r="U178" s="223"/>
      <c r="V178" s="223"/>
      <c r="W178" s="223"/>
      <c r="X178" s="223"/>
      <c r="Y178" s="223"/>
      <c r="Z178" s="223"/>
      <c r="AA178" s="223"/>
      <c r="AB178" s="223"/>
      <c r="AC178" s="223"/>
    </row>
    <row r="179" ht="15.75" customHeight="1">
      <c r="A179" s="224"/>
      <c r="B179" s="224"/>
      <c r="C179" s="224"/>
      <c r="D179" s="225"/>
      <c r="E179" s="224"/>
      <c r="F179" s="224"/>
      <c r="G179" s="224"/>
      <c r="H179" s="225"/>
      <c r="I179" s="236"/>
      <c r="J179" s="236"/>
      <c r="K179" s="224"/>
      <c r="L179" s="224"/>
      <c r="M179" s="224"/>
      <c r="N179" s="223"/>
      <c r="O179" s="223"/>
      <c r="P179" s="223"/>
      <c r="Q179" s="223"/>
      <c r="R179" s="223"/>
      <c r="S179" s="223"/>
      <c r="T179" s="223"/>
      <c r="U179" s="223"/>
      <c r="V179" s="223"/>
      <c r="W179" s="223"/>
      <c r="X179" s="223"/>
      <c r="Y179" s="223"/>
      <c r="Z179" s="223"/>
      <c r="AA179" s="223"/>
      <c r="AB179" s="223"/>
      <c r="AC179" s="223"/>
    </row>
    <row r="180" ht="15.75" customHeight="1">
      <c r="A180" s="224"/>
      <c r="B180" s="224"/>
      <c r="C180" s="224"/>
      <c r="D180" s="225"/>
      <c r="E180" s="224"/>
      <c r="F180" s="224"/>
      <c r="G180" s="224"/>
      <c r="H180" s="225"/>
      <c r="I180" s="224"/>
      <c r="J180" s="224"/>
      <c r="K180" s="224"/>
      <c r="L180" s="224"/>
      <c r="M180" s="224"/>
      <c r="N180" s="223"/>
      <c r="O180" s="223"/>
      <c r="P180" s="223"/>
      <c r="Q180" s="223"/>
      <c r="R180" s="223"/>
      <c r="S180" s="223"/>
      <c r="T180" s="223"/>
      <c r="U180" s="223"/>
      <c r="V180" s="223"/>
      <c r="W180" s="223"/>
      <c r="X180" s="223"/>
      <c r="Y180" s="223"/>
      <c r="Z180" s="223"/>
      <c r="AA180" s="223"/>
      <c r="AB180" s="223"/>
      <c r="AC180" s="223"/>
    </row>
    <row r="181" ht="15.75" customHeight="1">
      <c r="A181" s="224"/>
      <c r="B181" s="224"/>
      <c r="C181" s="224"/>
      <c r="D181" s="225"/>
      <c r="E181" s="224"/>
      <c r="F181" s="224"/>
      <c r="G181" s="224"/>
      <c r="H181" s="225"/>
      <c r="I181" s="224"/>
      <c r="J181" s="224"/>
      <c r="K181" s="224"/>
      <c r="L181" s="224"/>
      <c r="M181" s="224"/>
      <c r="N181" s="223"/>
      <c r="O181" s="223"/>
      <c r="P181" s="223"/>
      <c r="Q181" s="223"/>
      <c r="R181" s="223"/>
      <c r="S181" s="223"/>
      <c r="T181" s="223"/>
      <c r="U181" s="223"/>
      <c r="V181" s="223"/>
      <c r="W181" s="223"/>
      <c r="X181" s="223"/>
      <c r="Y181" s="223"/>
      <c r="Z181" s="223"/>
      <c r="AA181" s="223"/>
      <c r="AB181" s="223"/>
      <c r="AC181" s="223"/>
    </row>
    <row r="182" ht="15.75" customHeight="1">
      <c r="A182" s="224"/>
      <c r="B182" s="224"/>
      <c r="C182" s="224"/>
      <c r="D182" s="225"/>
      <c r="E182" s="224"/>
      <c r="F182" s="224"/>
      <c r="G182" s="224"/>
      <c r="H182" s="225"/>
      <c r="I182" s="224"/>
      <c r="J182" s="224"/>
      <c r="K182" s="224"/>
      <c r="L182" s="224"/>
      <c r="M182" s="224"/>
      <c r="N182" s="223"/>
      <c r="O182" s="223"/>
      <c r="P182" s="223"/>
      <c r="Q182" s="223"/>
      <c r="R182" s="223"/>
      <c r="S182" s="223"/>
      <c r="T182" s="223"/>
      <c r="U182" s="223"/>
      <c r="V182" s="223"/>
      <c r="W182" s="223"/>
      <c r="X182" s="223"/>
      <c r="Y182" s="223"/>
      <c r="Z182" s="223"/>
      <c r="AA182" s="223"/>
      <c r="AB182" s="223"/>
      <c r="AC182" s="223"/>
    </row>
    <row r="183" ht="15.75" customHeight="1">
      <c r="A183" s="224"/>
      <c r="B183" s="224"/>
      <c r="C183" s="224"/>
      <c r="D183" s="225"/>
      <c r="E183" s="224"/>
      <c r="F183" s="224"/>
      <c r="G183" s="224"/>
      <c r="H183" s="225"/>
      <c r="I183" s="224"/>
      <c r="J183" s="224"/>
      <c r="K183" s="224"/>
      <c r="L183" s="224"/>
      <c r="M183" s="224"/>
      <c r="N183" s="223"/>
      <c r="O183" s="223"/>
      <c r="P183" s="223"/>
      <c r="Q183" s="223"/>
      <c r="R183" s="223"/>
      <c r="S183" s="223"/>
      <c r="T183" s="223"/>
      <c r="U183" s="223"/>
      <c r="V183" s="223"/>
      <c r="W183" s="223"/>
      <c r="X183" s="223"/>
      <c r="Y183" s="223"/>
      <c r="Z183" s="223"/>
      <c r="AA183" s="223"/>
      <c r="AB183" s="223"/>
      <c r="AC183" s="223"/>
    </row>
    <row r="184" ht="15.75" customHeight="1">
      <c r="A184" s="224"/>
      <c r="B184" s="224"/>
      <c r="C184" s="224"/>
      <c r="D184" s="225"/>
      <c r="E184" s="224"/>
      <c r="F184" s="224"/>
      <c r="G184" s="224"/>
      <c r="H184" s="225"/>
      <c r="I184" s="224"/>
      <c r="J184" s="224"/>
      <c r="K184" s="224"/>
      <c r="L184" s="224"/>
      <c r="M184" s="224"/>
      <c r="N184" s="223"/>
      <c r="O184" s="223"/>
      <c r="P184" s="223"/>
      <c r="Q184" s="223"/>
      <c r="R184" s="223"/>
      <c r="S184" s="223"/>
      <c r="T184" s="223"/>
      <c r="U184" s="223"/>
      <c r="V184" s="223"/>
      <c r="W184" s="223"/>
      <c r="X184" s="223"/>
      <c r="Y184" s="223"/>
      <c r="Z184" s="223"/>
      <c r="AA184" s="223"/>
      <c r="AB184" s="223"/>
      <c r="AC184" s="223"/>
    </row>
    <row r="185" ht="15.75" customHeight="1">
      <c r="A185" s="223"/>
      <c r="B185" s="223"/>
      <c r="C185" s="223"/>
      <c r="D185" s="225"/>
      <c r="E185" s="224"/>
      <c r="F185" s="223"/>
      <c r="G185" s="223"/>
      <c r="H185" s="237"/>
      <c r="I185" s="223"/>
      <c r="J185" s="223"/>
      <c r="K185" s="223"/>
      <c r="L185" s="223"/>
      <c r="M185" s="223"/>
      <c r="N185" s="223"/>
      <c r="O185" s="223"/>
      <c r="P185" s="223"/>
      <c r="Q185" s="223"/>
      <c r="R185" s="223"/>
      <c r="S185" s="223"/>
      <c r="T185" s="223"/>
      <c r="U185" s="223"/>
      <c r="V185" s="223"/>
      <c r="W185" s="223"/>
      <c r="X185" s="223"/>
      <c r="Y185" s="223"/>
      <c r="Z185" s="223"/>
      <c r="AA185" s="223"/>
      <c r="AB185" s="223"/>
      <c r="AC185" s="223"/>
    </row>
    <row r="186" ht="15.75" customHeight="1">
      <c r="A186" s="223"/>
      <c r="B186" s="223"/>
      <c r="C186" s="223"/>
      <c r="D186" s="237"/>
      <c r="E186" s="223"/>
      <c r="F186" s="223"/>
      <c r="G186" s="223"/>
      <c r="H186" s="237"/>
      <c r="I186" s="223"/>
      <c r="J186" s="223"/>
      <c r="K186" s="223"/>
      <c r="L186" s="223"/>
      <c r="M186" s="223"/>
      <c r="N186" s="223"/>
      <c r="O186" s="223"/>
      <c r="P186" s="223"/>
      <c r="Q186" s="223"/>
      <c r="R186" s="223"/>
      <c r="S186" s="223"/>
      <c r="T186" s="223"/>
      <c r="U186" s="223"/>
      <c r="V186" s="223"/>
      <c r="W186" s="223"/>
      <c r="X186" s="223"/>
      <c r="Y186" s="223"/>
      <c r="Z186" s="223"/>
      <c r="AA186" s="223"/>
      <c r="AB186" s="223"/>
      <c r="AC186" s="223"/>
    </row>
    <row r="187" ht="15.75" customHeight="1">
      <c r="A187" s="223"/>
      <c r="B187" s="223"/>
      <c r="C187" s="223"/>
      <c r="D187" s="237"/>
      <c r="E187" s="223"/>
      <c r="F187" s="223"/>
      <c r="G187" s="223"/>
      <c r="H187" s="237"/>
      <c r="I187" s="223"/>
      <c r="J187" s="223"/>
      <c r="K187" s="223"/>
      <c r="L187" s="223"/>
      <c r="M187" s="223"/>
      <c r="N187" s="223"/>
      <c r="O187" s="223"/>
      <c r="P187" s="223"/>
      <c r="Q187" s="223"/>
      <c r="R187" s="223"/>
      <c r="S187" s="223"/>
      <c r="T187" s="223"/>
      <c r="U187" s="223"/>
      <c r="V187" s="223"/>
      <c r="W187" s="223"/>
      <c r="X187" s="223"/>
      <c r="Y187" s="223"/>
      <c r="Z187" s="223"/>
      <c r="AA187" s="223"/>
      <c r="AB187" s="223"/>
      <c r="AC187" s="223"/>
    </row>
    <row r="188" ht="15.75" customHeight="1">
      <c r="A188" s="223"/>
      <c r="B188" s="223"/>
      <c r="C188" s="223"/>
      <c r="D188" s="237"/>
      <c r="E188" s="223"/>
      <c r="F188" s="223"/>
      <c r="G188" s="223"/>
      <c r="H188" s="237"/>
      <c r="I188" s="223"/>
      <c r="J188" s="223"/>
      <c r="K188" s="223"/>
      <c r="L188" s="223"/>
      <c r="M188" s="223"/>
      <c r="N188" s="223"/>
      <c r="O188" s="223"/>
      <c r="P188" s="223"/>
      <c r="Q188" s="223"/>
      <c r="R188" s="223"/>
      <c r="S188" s="223"/>
      <c r="T188" s="223"/>
      <c r="U188" s="223"/>
      <c r="V188" s="223"/>
      <c r="W188" s="223"/>
      <c r="X188" s="223"/>
      <c r="Y188" s="223"/>
      <c r="Z188" s="223"/>
      <c r="AA188" s="223"/>
      <c r="AB188" s="223"/>
      <c r="AC188" s="223"/>
    </row>
    <row r="189" ht="15.75" customHeight="1">
      <c r="A189" s="223"/>
      <c r="B189" s="223"/>
      <c r="C189" s="223"/>
      <c r="D189" s="237"/>
      <c r="E189" s="223"/>
      <c r="F189" s="223"/>
      <c r="G189" s="223"/>
      <c r="H189" s="237"/>
      <c r="I189" s="223"/>
      <c r="J189" s="223"/>
      <c r="K189" s="223"/>
      <c r="L189" s="223"/>
      <c r="M189" s="223"/>
      <c r="N189" s="223"/>
      <c r="O189" s="223"/>
      <c r="P189" s="223"/>
      <c r="Q189" s="223"/>
      <c r="R189" s="223"/>
      <c r="S189" s="223"/>
      <c r="T189" s="223"/>
      <c r="U189" s="223"/>
      <c r="V189" s="223"/>
      <c r="W189" s="223"/>
      <c r="X189" s="223"/>
      <c r="Y189" s="223"/>
      <c r="Z189" s="223"/>
      <c r="AA189" s="223"/>
      <c r="AB189" s="223"/>
      <c r="AC189" s="223"/>
    </row>
    <row r="190" ht="15.75" customHeight="1">
      <c r="A190" s="223"/>
      <c r="B190" s="223"/>
      <c r="C190" s="223"/>
      <c r="D190" s="237"/>
      <c r="E190" s="223"/>
      <c r="F190" s="223"/>
      <c r="G190" s="223"/>
      <c r="H190" s="237"/>
      <c r="I190" s="223"/>
      <c r="J190" s="223"/>
      <c r="K190" s="223"/>
      <c r="L190" s="223"/>
      <c r="M190" s="223"/>
      <c r="N190" s="223"/>
      <c r="O190" s="223"/>
      <c r="P190" s="223"/>
      <c r="Q190" s="223"/>
      <c r="R190" s="223"/>
      <c r="S190" s="223"/>
      <c r="T190" s="223"/>
      <c r="U190" s="223"/>
      <c r="V190" s="223"/>
      <c r="W190" s="223"/>
      <c r="X190" s="223"/>
      <c r="Y190" s="223"/>
      <c r="Z190" s="223"/>
      <c r="AA190" s="223"/>
      <c r="AB190" s="223"/>
      <c r="AC190" s="223"/>
    </row>
    <row r="191" ht="15.75" customHeight="1">
      <c r="A191" s="223"/>
      <c r="B191" s="223"/>
      <c r="C191" s="223"/>
      <c r="D191" s="237"/>
      <c r="E191" s="223"/>
      <c r="F191" s="223"/>
      <c r="G191" s="223"/>
      <c r="H191" s="237"/>
      <c r="I191" s="223"/>
      <c r="J191" s="223"/>
      <c r="K191" s="223"/>
      <c r="L191" s="223"/>
      <c r="M191" s="223"/>
      <c r="N191" s="223"/>
      <c r="O191" s="223"/>
      <c r="P191" s="223"/>
      <c r="Q191" s="223"/>
      <c r="R191" s="223"/>
      <c r="S191" s="223"/>
      <c r="T191" s="223"/>
      <c r="U191" s="223"/>
      <c r="V191" s="223"/>
      <c r="W191" s="223"/>
      <c r="X191" s="223"/>
      <c r="Y191" s="223"/>
      <c r="Z191" s="223"/>
      <c r="AA191" s="223"/>
      <c r="AB191" s="223"/>
      <c r="AC191" s="223"/>
    </row>
    <row r="192" ht="15.75" customHeight="1">
      <c r="A192" s="223"/>
      <c r="B192" s="223"/>
      <c r="C192" s="223"/>
      <c r="D192" s="237"/>
      <c r="E192" s="223"/>
      <c r="F192" s="223"/>
      <c r="G192" s="223"/>
      <c r="H192" s="237"/>
      <c r="I192" s="223"/>
      <c r="J192" s="223"/>
      <c r="K192" s="223"/>
      <c r="L192" s="223"/>
      <c r="M192" s="223"/>
      <c r="N192" s="223"/>
      <c r="O192" s="223"/>
      <c r="P192" s="223"/>
      <c r="Q192" s="223"/>
      <c r="R192" s="223"/>
      <c r="S192" s="223"/>
      <c r="T192" s="223"/>
      <c r="U192" s="223"/>
      <c r="V192" s="223"/>
      <c r="W192" s="223"/>
      <c r="X192" s="223"/>
      <c r="Y192" s="223"/>
      <c r="Z192" s="223"/>
      <c r="AA192" s="223"/>
      <c r="AB192" s="223"/>
      <c r="AC192" s="223"/>
    </row>
    <row r="193" ht="15.75" customHeight="1">
      <c r="A193" s="223"/>
      <c r="B193" s="223"/>
      <c r="C193" s="223"/>
      <c r="D193" s="237"/>
      <c r="E193" s="223"/>
      <c r="F193" s="223"/>
      <c r="G193" s="223"/>
      <c r="H193" s="237"/>
      <c r="I193" s="223"/>
      <c r="J193" s="223"/>
      <c r="K193" s="223"/>
      <c r="L193" s="223"/>
      <c r="M193" s="223"/>
      <c r="N193" s="223"/>
      <c r="O193" s="223"/>
      <c r="P193" s="223"/>
      <c r="Q193" s="223"/>
      <c r="R193" s="223"/>
      <c r="S193" s="223"/>
      <c r="T193" s="223"/>
      <c r="U193" s="223"/>
      <c r="V193" s="223"/>
      <c r="W193" s="223"/>
      <c r="X193" s="223"/>
      <c r="Y193" s="223"/>
      <c r="Z193" s="223"/>
      <c r="AA193" s="223"/>
      <c r="AB193" s="223"/>
      <c r="AC193" s="223"/>
    </row>
    <row r="194" ht="15.75" customHeight="1">
      <c r="A194" s="223"/>
      <c r="B194" s="223"/>
      <c r="C194" s="223"/>
      <c r="D194" s="237"/>
      <c r="E194" s="223"/>
      <c r="F194" s="223"/>
      <c r="G194" s="223"/>
      <c r="H194" s="237"/>
      <c r="I194" s="223"/>
      <c r="J194" s="223"/>
      <c r="K194" s="223"/>
      <c r="L194" s="223"/>
      <c r="M194" s="223"/>
      <c r="N194" s="223"/>
      <c r="O194" s="223"/>
      <c r="P194" s="223"/>
      <c r="Q194" s="223"/>
      <c r="R194" s="223"/>
      <c r="S194" s="223"/>
      <c r="T194" s="223"/>
      <c r="U194" s="223"/>
      <c r="V194" s="223"/>
      <c r="W194" s="223"/>
      <c r="X194" s="223"/>
      <c r="Y194" s="223"/>
      <c r="Z194" s="223"/>
      <c r="AA194" s="223"/>
      <c r="AB194" s="223"/>
      <c r="AC194" s="223"/>
    </row>
    <row r="195" ht="15.75" customHeight="1">
      <c r="A195" s="223"/>
      <c r="B195" s="223"/>
      <c r="C195" s="223"/>
      <c r="D195" s="237"/>
      <c r="E195" s="223"/>
      <c r="F195" s="223"/>
      <c r="G195" s="223"/>
      <c r="H195" s="237"/>
      <c r="I195" s="223"/>
      <c r="J195" s="223"/>
      <c r="K195" s="223"/>
      <c r="L195" s="223"/>
      <c r="M195" s="223"/>
      <c r="N195" s="223"/>
      <c r="O195" s="223"/>
      <c r="P195" s="223"/>
      <c r="Q195" s="223"/>
      <c r="R195" s="223"/>
      <c r="S195" s="223"/>
      <c r="T195" s="223"/>
      <c r="U195" s="223"/>
      <c r="V195" s="223"/>
      <c r="W195" s="223"/>
      <c r="X195" s="223"/>
      <c r="Y195" s="223"/>
      <c r="Z195" s="223"/>
      <c r="AA195" s="223"/>
      <c r="AB195" s="223"/>
      <c r="AC195" s="223"/>
    </row>
    <row r="196" ht="15.75" customHeight="1">
      <c r="A196" s="223"/>
      <c r="B196" s="223"/>
      <c r="C196" s="223"/>
      <c r="D196" s="237"/>
      <c r="E196" s="223"/>
      <c r="F196" s="223"/>
      <c r="G196" s="223"/>
      <c r="H196" s="237"/>
      <c r="I196" s="223"/>
      <c r="J196" s="223"/>
      <c r="K196" s="223"/>
      <c r="L196" s="223"/>
      <c r="M196" s="223"/>
      <c r="N196" s="223"/>
      <c r="O196" s="223"/>
      <c r="P196" s="223"/>
      <c r="Q196" s="223"/>
      <c r="R196" s="223"/>
      <c r="S196" s="223"/>
      <c r="T196" s="223"/>
      <c r="U196" s="223"/>
      <c r="V196" s="223"/>
      <c r="W196" s="223"/>
      <c r="X196" s="223"/>
      <c r="Y196" s="223"/>
      <c r="Z196" s="223"/>
      <c r="AA196" s="223"/>
      <c r="AB196" s="223"/>
      <c r="AC196" s="223"/>
    </row>
    <row r="197" ht="15.75" customHeight="1">
      <c r="A197" s="223"/>
      <c r="B197" s="223"/>
      <c r="C197" s="223"/>
      <c r="D197" s="237"/>
      <c r="E197" s="223"/>
      <c r="F197" s="223"/>
      <c r="G197" s="223"/>
      <c r="H197" s="237"/>
      <c r="I197" s="223"/>
      <c r="J197" s="223"/>
      <c r="K197" s="223"/>
      <c r="L197" s="223"/>
      <c r="M197" s="223"/>
      <c r="N197" s="223"/>
      <c r="O197" s="223"/>
      <c r="P197" s="223"/>
      <c r="Q197" s="223"/>
      <c r="R197" s="223"/>
      <c r="S197" s="223"/>
      <c r="T197" s="223"/>
      <c r="U197" s="223"/>
      <c r="V197" s="223"/>
      <c r="W197" s="223"/>
      <c r="X197" s="223"/>
      <c r="Y197" s="223"/>
      <c r="Z197" s="223"/>
      <c r="AA197" s="223"/>
      <c r="AB197" s="223"/>
      <c r="AC197" s="223"/>
    </row>
    <row r="198" ht="15.75" customHeight="1">
      <c r="A198" s="223"/>
      <c r="B198" s="223"/>
      <c r="C198" s="223"/>
      <c r="D198" s="237"/>
      <c r="E198" s="223"/>
      <c r="F198" s="223"/>
      <c r="G198" s="223"/>
      <c r="H198" s="237"/>
      <c r="I198" s="223"/>
      <c r="J198" s="223"/>
      <c r="K198" s="223"/>
      <c r="L198" s="223"/>
      <c r="M198" s="223"/>
      <c r="N198" s="223"/>
      <c r="O198" s="223"/>
      <c r="P198" s="223"/>
      <c r="Q198" s="223"/>
      <c r="R198" s="223"/>
      <c r="S198" s="223"/>
      <c r="T198" s="223"/>
      <c r="U198" s="223"/>
      <c r="V198" s="223"/>
      <c r="W198" s="223"/>
      <c r="X198" s="223"/>
      <c r="Y198" s="223"/>
      <c r="Z198" s="223"/>
      <c r="AA198" s="223"/>
      <c r="AB198" s="223"/>
      <c r="AC198" s="223"/>
    </row>
    <row r="199" ht="15.75" customHeight="1">
      <c r="A199" s="223"/>
      <c r="B199" s="223"/>
      <c r="C199" s="223"/>
      <c r="D199" s="237"/>
      <c r="E199" s="223"/>
      <c r="F199" s="223"/>
      <c r="G199" s="223"/>
      <c r="H199" s="237"/>
      <c r="I199" s="223"/>
      <c r="J199" s="223"/>
      <c r="K199" s="223"/>
      <c r="L199" s="223"/>
      <c r="M199" s="223"/>
      <c r="N199" s="223"/>
      <c r="O199" s="223"/>
      <c r="P199" s="223"/>
      <c r="Q199" s="223"/>
      <c r="R199" s="223"/>
      <c r="S199" s="223"/>
      <c r="T199" s="223"/>
      <c r="U199" s="223"/>
      <c r="V199" s="223"/>
      <c r="W199" s="223"/>
      <c r="X199" s="223"/>
      <c r="Y199" s="223"/>
      <c r="Z199" s="223"/>
      <c r="AA199" s="223"/>
      <c r="AB199" s="223"/>
      <c r="AC199" s="223"/>
    </row>
    <row r="200" ht="15.75" customHeight="1">
      <c r="A200" s="223"/>
      <c r="B200" s="223"/>
      <c r="C200" s="223"/>
      <c r="D200" s="237"/>
      <c r="E200" s="223"/>
      <c r="F200" s="223"/>
      <c r="G200" s="223"/>
      <c r="H200" s="237"/>
      <c r="I200" s="223"/>
      <c r="J200" s="223"/>
      <c r="K200" s="223"/>
      <c r="L200" s="223"/>
      <c r="M200" s="223"/>
      <c r="N200" s="223"/>
      <c r="O200" s="223"/>
      <c r="P200" s="223"/>
      <c r="Q200" s="223"/>
      <c r="R200" s="223"/>
      <c r="S200" s="223"/>
      <c r="T200" s="223"/>
      <c r="U200" s="223"/>
      <c r="V200" s="223"/>
      <c r="W200" s="223"/>
      <c r="X200" s="223"/>
      <c r="Y200" s="223"/>
      <c r="Z200" s="223"/>
      <c r="AA200" s="223"/>
      <c r="AB200" s="223"/>
      <c r="AC200" s="223"/>
    </row>
    <row r="201" ht="15.75" customHeight="1">
      <c r="A201" s="223"/>
      <c r="B201" s="223"/>
      <c r="C201" s="223"/>
      <c r="D201" s="237"/>
      <c r="E201" s="223"/>
      <c r="F201" s="223"/>
      <c r="G201" s="223"/>
      <c r="H201" s="237"/>
      <c r="I201" s="223"/>
      <c r="J201" s="223"/>
      <c r="K201" s="223"/>
      <c r="L201" s="223"/>
      <c r="M201" s="223"/>
      <c r="N201" s="223"/>
      <c r="O201" s="223"/>
      <c r="P201" s="223"/>
      <c r="Q201" s="223"/>
      <c r="R201" s="223"/>
      <c r="S201" s="223"/>
      <c r="T201" s="223"/>
      <c r="U201" s="223"/>
      <c r="V201" s="223"/>
      <c r="W201" s="223"/>
      <c r="X201" s="223"/>
      <c r="Y201" s="223"/>
      <c r="Z201" s="223"/>
      <c r="AA201" s="223"/>
      <c r="AB201" s="223"/>
      <c r="AC201" s="223"/>
    </row>
    <row r="202" ht="15.75" customHeight="1">
      <c r="A202" s="223"/>
      <c r="B202" s="223"/>
      <c r="C202" s="223"/>
      <c r="D202" s="237"/>
      <c r="E202" s="223"/>
      <c r="F202" s="223"/>
      <c r="G202" s="223"/>
      <c r="H202" s="237"/>
      <c r="I202" s="223"/>
      <c r="J202" s="223"/>
      <c r="K202" s="223"/>
      <c r="L202" s="223"/>
      <c r="M202" s="223"/>
      <c r="N202" s="223"/>
      <c r="O202" s="223"/>
      <c r="P202" s="223"/>
      <c r="Q202" s="223"/>
      <c r="R202" s="223"/>
      <c r="S202" s="223"/>
      <c r="T202" s="223"/>
      <c r="U202" s="223"/>
      <c r="V202" s="223"/>
      <c r="W202" s="223"/>
      <c r="X202" s="223"/>
      <c r="Y202" s="223"/>
      <c r="Z202" s="223"/>
      <c r="AA202" s="223"/>
      <c r="AB202" s="223"/>
      <c r="AC202" s="223"/>
    </row>
    <row r="203" ht="15.75" customHeight="1">
      <c r="A203" s="223"/>
      <c r="B203" s="223"/>
      <c r="C203" s="223"/>
      <c r="D203" s="237"/>
      <c r="E203" s="223"/>
      <c r="F203" s="223"/>
      <c r="G203" s="223"/>
      <c r="H203" s="237"/>
      <c r="I203" s="223"/>
      <c r="J203" s="223"/>
      <c r="K203" s="223"/>
      <c r="L203" s="223"/>
      <c r="M203" s="223"/>
      <c r="N203" s="223"/>
      <c r="O203" s="223"/>
      <c r="P203" s="223"/>
      <c r="Q203" s="223"/>
      <c r="R203" s="223"/>
      <c r="S203" s="223"/>
      <c r="T203" s="223"/>
      <c r="U203" s="223"/>
      <c r="V203" s="223"/>
      <c r="W203" s="223"/>
      <c r="X203" s="223"/>
      <c r="Y203" s="223"/>
      <c r="Z203" s="223"/>
      <c r="AA203" s="223"/>
      <c r="AB203" s="223"/>
      <c r="AC203" s="223"/>
    </row>
    <row r="204" ht="15.75" customHeight="1">
      <c r="A204" s="223"/>
      <c r="B204" s="223"/>
      <c r="C204" s="223"/>
      <c r="D204" s="237"/>
      <c r="E204" s="223"/>
      <c r="F204" s="223"/>
      <c r="G204" s="223"/>
      <c r="H204" s="237"/>
      <c r="I204" s="223"/>
      <c r="J204" s="223"/>
      <c r="K204" s="223"/>
      <c r="L204" s="223"/>
      <c r="M204" s="223"/>
      <c r="N204" s="223"/>
      <c r="O204" s="223"/>
      <c r="P204" s="223"/>
      <c r="Q204" s="223"/>
      <c r="R204" s="223"/>
      <c r="S204" s="223"/>
      <c r="T204" s="223"/>
      <c r="U204" s="223"/>
      <c r="V204" s="223"/>
      <c r="W204" s="223"/>
      <c r="X204" s="223"/>
      <c r="Y204" s="223"/>
      <c r="Z204" s="223"/>
      <c r="AA204" s="223"/>
      <c r="AB204" s="223"/>
      <c r="AC204" s="223"/>
    </row>
    <row r="205" ht="15.75" customHeight="1">
      <c r="A205" s="223"/>
      <c r="B205" s="223"/>
      <c r="C205" s="223"/>
      <c r="D205" s="237"/>
      <c r="E205" s="223"/>
      <c r="F205" s="223"/>
      <c r="G205" s="223"/>
      <c r="H205" s="237"/>
      <c r="I205" s="223"/>
      <c r="J205" s="223"/>
      <c r="K205" s="223"/>
      <c r="L205" s="223"/>
      <c r="M205" s="223"/>
      <c r="N205" s="223"/>
      <c r="O205" s="223"/>
      <c r="P205" s="223"/>
      <c r="Q205" s="223"/>
      <c r="R205" s="223"/>
      <c r="S205" s="223"/>
      <c r="T205" s="223"/>
      <c r="U205" s="223"/>
      <c r="V205" s="223"/>
      <c r="W205" s="223"/>
      <c r="X205" s="223"/>
      <c r="Y205" s="223"/>
      <c r="Z205" s="223"/>
      <c r="AA205" s="223"/>
      <c r="AB205" s="223"/>
      <c r="AC205" s="223"/>
    </row>
    <row r="206" ht="15.75" customHeight="1">
      <c r="A206" s="223"/>
      <c r="B206" s="223"/>
      <c r="C206" s="223"/>
      <c r="D206" s="237"/>
      <c r="E206" s="223"/>
      <c r="F206" s="223"/>
      <c r="G206" s="223"/>
      <c r="H206" s="237"/>
      <c r="I206" s="223"/>
      <c r="J206" s="223"/>
      <c r="K206" s="223"/>
      <c r="L206" s="223"/>
      <c r="M206" s="223"/>
      <c r="N206" s="223"/>
      <c r="O206" s="223"/>
      <c r="P206" s="223"/>
      <c r="Q206" s="223"/>
      <c r="R206" s="223"/>
      <c r="S206" s="223"/>
      <c r="T206" s="223"/>
      <c r="U206" s="223"/>
      <c r="V206" s="223"/>
      <c r="W206" s="223"/>
      <c r="X206" s="223"/>
      <c r="Y206" s="223"/>
      <c r="Z206" s="223"/>
      <c r="AA206" s="223"/>
      <c r="AB206" s="223"/>
      <c r="AC206" s="223"/>
    </row>
    <row r="207" ht="15.75" customHeight="1">
      <c r="A207" s="223"/>
      <c r="B207" s="223"/>
      <c r="C207" s="223"/>
      <c r="D207" s="237"/>
      <c r="E207" s="223"/>
      <c r="F207" s="223"/>
      <c r="G207" s="223"/>
      <c r="H207" s="237"/>
      <c r="I207" s="223"/>
      <c r="J207" s="223"/>
      <c r="K207" s="223"/>
      <c r="L207" s="223"/>
      <c r="M207" s="223"/>
      <c r="N207" s="223"/>
      <c r="O207" s="223"/>
      <c r="P207" s="223"/>
      <c r="Q207" s="223"/>
      <c r="R207" s="223"/>
      <c r="S207" s="223"/>
      <c r="T207" s="223"/>
      <c r="U207" s="223"/>
      <c r="V207" s="223"/>
      <c r="W207" s="223"/>
      <c r="X207" s="223"/>
      <c r="Y207" s="223"/>
      <c r="Z207" s="223"/>
      <c r="AA207" s="223"/>
      <c r="AB207" s="223"/>
      <c r="AC207" s="223"/>
    </row>
    <row r="208" ht="15.75" customHeight="1">
      <c r="A208" s="223"/>
      <c r="B208" s="223"/>
      <c r="C208" s="223"/>
      <c r="D208" s="237"/>
      <c r="E208" s="223"/>
      <c r="F208" s="223"/>
      <c r="G208" s="223"/>
      <c r="H208" s="237"/>
      <c r="I208" s="223"/>
      <c r="J208" s="223"/>
      <c r="K208" s="223"/>
      <c r="L208" s="223"/>
      <c r="M208" s="223"/>
      <c r="N208" s="223"/>
      <c r="O208" s="223"/>
      <c r="P208" s="223"/>
      <c r="Q208" s="223"/>
      <c r="R208" s="223"/>
      <c r="S208" s="223"/>
      <c r="T208" s="223"/>
      <c r="U208" s="223"/>
      <c r="V208" s="223"/>
      <c r="W208" s="223"/>
      <c r="X208" s="223"/>
      <c r="Y208" s="223"/>
      <c r="Z208" s="223"/>
      <c r="AA208" s="223"/>
      <c r="AB208" s="223"/>
      <c r="AC208" s="223"/>
    </row>
    <row r="209" ht="15.75" customHeight="1">
      <c r="A209" s="223"/>
      <c r="B209" s="223"/>
      <c r="C209" s="223"/>
      <c r="D209" s="237"/>
      <c r="E209" s="223"/>
      <c r="F209" s="223"/>
      <c r="G209" s="223"/>
      <c r="H209" s="237"/>
      <c r="I209" s="223"/>
      <c r="J209" s="223"/>
      <c r="K209" s="223"/>
      <c r="L209" s="223"/>
      <c r="M209" s="223"/>
      <c r="N209" s="223"/>
      <c r="O209" s="223"/>
      <c r="P209" s="223"/>
      <c r="Q209" s="223"/>
      <c r="R209" s="223"/>
      <c r="S209" s="223"/>
      <c r="T209" s="223"/>
      <c r="U209" s="223"/>
      <c r="V209" s="223"/>
      <c r="W209" s="223"/>
      <c r="X209" s="223"/>
      <c r="Y209" s="223"/>
      <c r="Z209" s="223"/>
      <c r="AA209" s="223"/>
      <c r="AB209" s="223"/>
      <c r="AC209" s="223"/>
    </row>
    <row r="210" ht="15.75" customHeight="1">
      <c r="A210" s="223"/>
      <c r="B210" s="223"/>
      <c r="C210" s="223"/>
      <c r="D210" s="237"/>
      <c r="E210" s="223"/>
      <c r="F210" s="223"/>
      <c r="G210" s="223"/>
      <c r="H210" s="237"/>
      <c r="I210" s="223"/>
      <c r="J210" s="223"/>
      <c r="K210" s="223"/>
      <c r="L210" s="223"/>
      <c r="M210" s="223"/>
      <c r="N210" s="223"/>
      <c r="O210" s="223"/>
      <c r="P210" s="223"/>
      <c r="Q210" s="223"/>
      <c r="R210" s="223"/>
      <c r="S210" s="223"/>
      <c r="T210" s="223"/>
      <c r="U210" s="223"/>
      <c r="V210" s="223"/>
      <c r="W210" s="223"/>
      <c r="X210" s="223"/>
      <c r="Y210" s="223"/>
      <c r="Z210" s="223"/>
      <c r="AA210" s="223"/>
      <c r="AB210" s="223"/>
      <c r="AC210" s="223"/>
    </row>
    <row r="211" ht="15.75" customHeight="1">
      <c r="A211" s="223"/>
      <c r="B211" s="223"/>
      <c r="C211" s="223"/>
      <c r="D211" s="237"/>
      <c r="E211" s="223"/>
      <c r="F211" s="223"/>
      <c r="G211" s="223"/>
      <c r="H211" s="237"/>
      <c r="I211" s="223"/>
      <c r="J211" s="223"/>
      <c r="K211" s="223"/>
      <c r="L211" s="223"/>
      <c r="M211" s="223"/>
      <c r="N211" s="223"/>
      <c r="O211" s="223"/>
      <c r="P211" s="223"/>
      <c r="Q211" s="223"/>
      <c r="R211" s="223"/>
      <c r="S211" s="223"/>
      <c r="T211" s="223"/>
      <c r="U211" s="223"/>
      <c r="V211" s="223"/>
      <c r="W211" s="223"/>
      <c r="X211" s="223"/>
      <c r="Y211" s="223"/>
      <c r="Z211" s="223"/>
      <c r="AA211" s="223"/>
      <c r="AB211" s="223"/>
      <c r="AC211" s="223"/>
    </row>
    <row r="212" ht="15.75" customHeight="1">
      <c r="A212" s="223"/>
      <c r="B212" s="223"/>
      <c r="C212" s="223"/>
      <c r="D212" s="237"/>
      <c r="E212" s="223"/>
      <c r="F212" s="223"/>
      <c r="G212" s="223"/>
      <c r="H212" s="237"/>
      <c r="I212" s="223"/>
      <c r="J212" s="223"/>
      <c r="K212" s="223"/>
      <c r="L212" s="223"/>
      <c r="M212" s="223"/>
      <c r="N212" s="223"/>
      <c r="O212" s="223"/>
      <c r="P212" s="223"/>
      <c r="Q212" s="223"/>
      <c r="R212" s="223"/>
      <c r="S212" s="223"/>
      <c r="T212" s="223"/>
      <c r="U212" s="223"/>
      <c r="V212" s="223"/>
      <c r="W212" s="223"/>
      <c r="X212" s="223"/>
      <c r="Y212" s="223"/>
      <c r="Z212" s="223"/>
      <c r="AA212" s="223"/>
      <c r="AB212" s="223"/>
      <c r="AC212" s="223"/>
    </row>
    <row r="213" ht="15.75" customHeight="1">
      <c r="A213" s="223"/>
      <c r="B213" s="223"/>
      <c r="C213" s="223"/>
      <c r="D213" s="237"/>
      <c r="E213" s="223"/>
      <c r="F213" s="223"/>
      <c r="G213" s="223"/>
      <c r="H213" s="237"/>
      <c r="I213" s="223"/>
      <c r="J213" s="223"/>
      <c r="K213" s="223"/>
      <c r="L213" s="223"/>
      <c r="M213" s="223"/>
      <c r="N213" s="223"/>
      <c r="O213" s="223"/>
      <c r="P213" s="223"/>
      <c r="Q213" s="223"/>
      <c r="R213" s="223"/>
      <c r="S213" s="223"/>
      <c r="T213" s="223"/>
      <c r="U213" s="223"/>
      <c r="V213" s="223"/>
      <c r="W213" s="223"/>
      <c r="X213" s="223"/>
      <c r="Y213" s="223"/>
      <c r="Z213" s="223"/>
      <c r="AA213" s="223"/>
      <c r="AB213" s="223"/>
      <c r="AC213" s="223"/>
    </row>
    <row r="214" ht="15.75" customHeight="1">
      <c r="A214" s="223"/>
      <c r="B214" s="223"/>
      <c r="C214" s="223"/>
      <c r="D214" s="237"/>
      <c r="E214" s="223"/>
      <c r="F214" s="223"/>
      <c r="G214" s="223"/>
      <c r="H214" s="237"/>
      <c r="I214" s="223"/>
      <c r="J214" s="223"/>
      <c r="K214" s="223"/>
      <c r="L214" s="223"/>
      <c r="M214" s="223"/>
      <c r="N214" s="223"/>
      <c r="O214" s="223"/>
      <c r="P214" s="223"/>
      <c r="Q214" s="223"/>
      <c r="R214" s="223"/>
      <c r="S214" s="223"/>
      <c r="T214" s="223"/>
      <c r="U214" s="223"/>
      <c r="V214" s="223"/>
      <c r="W214" s="223"/>
      <c r="X214" s="223"/>
      <c r="Y214" s="223"/>
      <c r="Z214" s="223"/>
      <c r="AA214" s="223"/>
      <c r="AB214" s="223"/>
      <c r="AC214" s="223"/>
    </row>
    <row r="215" ht="15.75" customHeight="1">
      <c r="A215" s="223"/>
      <c r="B215" s="223"/>
      <c r="C215" s="223"/>
      <c r="D215" s="237"/>
      <c r="E215" s="223"/>
      <c r="F215" s="223"/>
      <c r="G215" s="223"/>
      <c r="H215" s="237"/>
      <c r="I215" s="223"/>
      <c r="J215" s="223"/>
      <c r="K215" s="223"/>
      <c r="L215" s="223"/>
      <c r="M215" s="223"/>
      <c r="N215" s="223"/>
      <c r="O215" s="223"/>
      <c r="P215" s="223"/>
      <c r="Q215" s="223"/>
      <c r="R215" s="223"/>
      <c r="S215" s="223"/>
      <c r="T215" s="223"/>
      <c r="U215" s="223"/>
      <c r="V215" s="223"/>
      <c r="W215" s="223"/>
      <c r="X215" s="223"/>
      <c r="Y215" s="223"/>
      <c r="Z215" s="223"/>
      <c r="AA215" s="223"/>
      <c r="AB215" s="223"/>
      <c r="AC215" s="223"/>
    </row>
    <row r="216" ht="15.75" customHeight="1">
      <c r="A216" s="223"/>
      <c r="B216" s="223"/>
      <c r="C216" s="223"/>
      <c r="D216" s="237"/>
      <c r="E216" s="223"/>
      <c r="F216" s="223"/>
      <c r="G216" s="223"/>
      <c r="H216" s="237"/>
      <c r="I216" s="223"/>
      <c r="J216" s="223"/>
      <c r="K216" s="223"/>
      <c r="L216" s="223"/>
      <c r="M216" s="223"/>
      <c r="N216" s="223"/>
      <c r="O216" s="223"/>
      <c r="P216" s="223"/>
      <c r="Q216" s="223"/>
      <c r="R216" s="223"/>
      <c r="S216" s="223"/>
      <c r="T216" s="223"/>
      <c r="U216" s="223"/>
      <c r="V216" s="223"/>
      <c r="W216" s="223"/>
      <c r="X216" s="223"/>
      <c r="Y216" s="223"/>
      <c r="Z216" s="223"/>
      <c r="AA216" s="223"/>
      <c r="AB216" s="223"/>
      <c r="AC216" s="223"/>
    </row>
    <row r="217" ht="15.75" customHeight="1">
      <c r="A217" s="223"/>
      <c r="B217" s="223"/>
      <c r="C217" s="223"/>
      <c r="D217" s="237"/>
      <c r="E217" s="223"/>
      <c r="F217" s="223"/>
      <c r="G217" s="223"/>
      <c r="H217" s="237"/>
      <c r="I217" s="223"/>
      <c r="J217" s="223"/>
      <c r="K217" s="223"/>
      <c r="L217" s="223"/>
      <c r="M217" s="223"/>
      <c r="N217" s="223"/>
      <c r="O217" s="223"/>
      <c r="P217" s="223"/>
      <c r="Q217" s="223"/>
      <c r="R217" s="223"/>
      <c r="S217" s="223"/>
      <c r="T217" s="223"/>
      <c r="U217" s="223"/>
      <c r="V217" s="223"/>
      <c r="W217" s="223"/>
      <c r="X217" s="223"/>
      <c r="Y217" s="223"/>
      <c r="Z217" s="223"/>
      <c r="AA217" s="223"/>
      <c r="AB217" s="223"/>
      <c r="AC217" s="223"/>
    </row>
    <row r="218" ht="15.75" customHeight="1">
      <c r="A218" s="223"/>
      <c r="B218" s="223"/>
      <c r="C218" s="223"/>
      <c r="D218" s="237"/>
      <c r="E218" s="223"/>
      <c r="F218" s="223"/>
      <c r="G218" s="223"/>
      <c r="H218" s="237"/>
      <c r="I218" s="223"/>
      <c r="J218" s="223"/>
      <c r="K218" s="223"/>
      <c r="L218" s="223"/>
      <c r="M218" s="223"/>
      <c r="N218" s="223"/>
      <c r="O218" s="223"/>
      <c r="P218" s="223"/>
      <c r="Q218" s="223"/>
      <c r="R218" s="223"/>
      <c r="S218" s="223"/>
      <c r="T218" s="223"/>
      <c r="U218" s="223"/>
      <c r="V218" s="223"/>
      <c r="W218" s="223"/>
      <c r="X218" s="223"/>
      <c r="Y218" s="223"/>
      <c r="Z218" s="223"/>
      <c r="AA218" s="223"/>
      <c r="AB218" s="223"/>
      <c r="AC218" s="223"/>
    </row>
    <row r="219" ht="15.75" customHeight="1">
      <c r="A219" s="223"/>
      <c r="B219" s="223"/>
      <c r="C219" s="223"/>
      <c r="D219" s="237"/>
      <c r="E219" s="223"/>
      <c r="F219" s="223"/>
      <c r="G219" s="223"/>
      <c r="H219" s="237"/>
      <c r="I219" s="223"/>
      <c r="J219" s="223"/>
      <c r="K219" s="223"/>
      <c r="L219" s="223"/>
      <c r="M219" s="223"/>
      <c r="N219" s="223"/>
      <c r="O219" s="223"/>
      <c r="P219" s="223"/>
      <c r="Q219" s="223"/>
      <c r="R219" s="223"/>
      <c r="S219" s="223"/>
      <c r="T219" s="223"/>
      <c r="U219" s="223"/>
      <c r="V219" s="223"/>
      <c r="W219" s="223"/>
      <c r="X219" s="223"/>
      <c r="Y219" s="223"/>
      <c r="Z219" s="223"/>
      <c r="AA219" s="223"/>
      <c r="AB219" s="223"/>
      <c r="AC219" s="223"/>
    </row>
    <row r="220" ht="15.75" customHeight="1">
      <c r="A220" s="223"/>
      <c r="B220" s="223"/>
      <c r="C220" s="223"/>
      <c r="D220" s="237"/>
      <c r="E220" s="223"/>
      <c r="F220" s="223"/>
      <c r="G220" s="223"/>
      <c r="H220" s="237"/>
      <c r="I220" s="223"/>
      <c r="J220" s="223"/>
      <c r="K220" s="223"/>
      <c r="L220" s="223"/>
      <c r="M220" s="223"/>
      <c r="N220" s="223"/>
      <c r="O220" s="223"/>
      <c r="P220" s="223"/>
      <c r="Q220" s="223"/>
      <c r="R220" s="223"/>
      <c r="S220" s="223"/>
      <c r="T220" s="223"/>
      <c r="U220" s="223"/>
      <c r="V220" s="223"/>
      <c r="W220" s="223"/>
      <c r="X220" s="223"/>
      <c r="Y220" s="223"/>
      <c r="Z220" s="223"/>
      <c r="AA220" s="223"/>
      <c r="AB220" s="223"/>
      <c r="AC220" s="223"/>
    </row>
    <row r="221" ht="15.75" customHeight="1">
      <c r="A221" s="223"/>
      <c r="B221" s="223"/>
      <c r="C221" s="223"/>
      <c r="D221" s="237"/>
      <c r="E221" s="223"/>
      <c r="F221" s="223"/>
      <c r="G221" s="223"/>
      <c r="H221" s="237"/>
      <c r="I221" s="223"/>
      <c r="J221" s="223"/>
      <c r="K221" s="223"/>
      <c r="L221" s="223"/>
      <c r="M221" s="223"/>
      <c r="N221" s="223"/>
      <c r="O221" s="223"/>
      <c r="P221" s="223"/>
      <c r="Q221" s="223"/>
      <c r="R221" s="223"/>
      <c r="S221" s="223"/>
      <c r="T221" s="223"/>
      <c r="U221" s="223"/>
      <c r="V221" s="223"/>
      <c r="W221" s="223"/>
      <c r="X221" s="223"/>
      <c r="Y221" s="223"/>
      <c r="Z221" s="223"/>
      <c r="AA221" s="223"/>
      <c r="AB221" s="223"/>
      <c r="AC221" s="223"/>
    </row>
    <row r="222" ht="15.75" customHeight="1">
      <c r="A222" s="223"/>
      <c r="B222" s="223"/>
      <c r="C222" s="223"/>
      <c r="D222" s="237"/>
      <c r="E222" s="223"/>
      <c r="F222" s="223"/>
      <c r="G222" s="223"/>
      <c r="H222" s="237"/>
      <c r="I222" s="223"/>
      <c r="J222" s="223"/>
      <c r="K222" s="223"/>
      <c r="L222" s="223"/>
      <c r="M222" s="223"/>
      <c r="N222" s="223"/>
      <c r="O222" s="223"/>
      <c r="P222" s="223"/>
      <c r="Q222" s="223"/>
      <c r="R222" s="223"/>
      <c r="S222" s="223"/>
      <c r="T222" s="223"/>
      <c r="U222" s="223"/>
      <c r="V222" s="223"/>
      <c r="W222" s="223"/>
      <c r="X222" s="223"/>
      <c r="Y222" s="223"/>
      <c r="Z222" s="223"/>
      <c r="AA222" s="223"/>
      <c r="AB222" s="223"/>
      <c r="AC222" s="223"/>
    </row>
    <row r="223" ht="15.75" customHeight="1">
      <c r="A223" s="223"/>
      <c r="B223" s="223"/>
      <c r="C223" s="223"/>
      <c r="D223" s="237"/>
      <c r="E223" s="223"/>
      <c r="F223" s="223"/>
      <c r="G223" s="223"/>
      <c r="H223" s="237"/>
      <c r="I223" s="223"/>
      <c r="J223" s="223"/>
      <c r="K223" s="223"/>
      <c r="L223" s="223"/>
      <c r="M223" s="223"/>
      <c r="N223" s="223"/>
      <c r="O223" s="223"/>
      <c r="P223" s="223"/>
      <c r="Q223" s="223"/>
      <c r="R223" s="223"/>
      <c r="S223" s="223"/>
      <c r="T223" s="223"/>
      <c r="U223" s="223"/>
      <c r="V223" s="223"/>
      <c r="W223" s="223"/>
      <c r="X223" s="223"/>
      <c r="Y223" s="223"/>
      <c r="Z223" s="223"/>
      <c r="AA223" s="223"/>
      <c r="AB223" s="223"/>
      <c r="AC223" s="223"/>
    </row>
    <row r="224" ht="15.75" customHeight="1">
      <c r="A224" s="223"/>
      <c r="B224" s="223"/>
      <c r="C224" s="223"/>
      <c r="D224" s="237"/>
      <c r="E224" s="223"/>
      <c r="F224" s="223"/>
      <c r="G224" s="223"/>
      <c r="H224" s="237"/>
      <c r="I224" s="223"/>
      <c r="J224" s="223"/>
      <c r="K224" s="223"/>
      <c r="L224" s="223"/>
      <c r="M224" s="223"/>
      <c r="N224" s="223"/>
      <c r="O224" s="223"/>
      <c r="P224" s="223"/>
      <c r="Q224" s="223"/>
      <c r="R224" s="223"/>
      <c r="S224" s="223"/>
      <c r="T224" s="223"/>
      <c r="U224" s="223"/>
      <c r="V224" s="223"/>
      <c r="W224" s="223"/>
      <c r="X224" s="223"/>
      <c r="Y224" s="223"/>
      <c r="Z224" s="223"/>
      <c r="AA224" s="223"/>
      <c r="AB224" s="223"/>
      <c r="AC224" s="223"/>
    </row>
    <row r="225" ht="15.75" customHeight="1">
      <c r="A225" s="223"/>
      <c r="B225" s="223"/>
      <c r="C225" s="223"/>
      <c r="D225" s="237"/>
      <c r="E225" s="223"/>
      <c r="F225" s="223"/>
      <c r="G225" s="223"/>
      <c r="H225" s="237"/>
      <c r="I225" s="223"/>
      <c r="J225" s="223"/>
      <c r="K225" s="223"/>
      <c r="L225" s="223"/>
      <c r="M225" s="223"/>
      <c r="N225" s="223"/>
      <c r="O225" s="223"/>
      <c r="P225" s="223"/>
      <c r="Q225" s="223"/>
      <c r="R225" s="223"/>
      <c r="S225" s="223"/>
      <c r="T225" s="223"/>
      <c r="U225" s="223"/>
      <c r="V225" s="223"/>
      <c r="W225" s="223"/>
      <c r="X225" s="223"/>
      <c r="Y225" s="223"/>
      <c r="Z225" s="223"/>
      <c r="AA225" s="223"/>
      <c r="AB225" s="223"/>
      <c r="AC225" s="223"/>
    </row>
    <row r="226" ht="15.75" customHeight="1">
      <c r="A226" s="223"/>
      <c r="B226" s="223"/>
      <c r="C226" s="223"/>
      <c r="D226" s="237"/>
      <c r="E226" s="223"/>
      <c r="F226" s="223"/>
      <c r="G226" s="223"/>
      <c r="H226" s="237"/>
      <c r="I226" s="223"/>
      <c r="J226" s="223"/>
      <c r="K226" s="223"/>
      <c r="L226" s="223"/>
      <c r="M226" s="223"/>
      <c r="N226" s="223"/>
      <c r="O226" s="223"/>
      <c r="P226" s="223"/>
      <c r="Q226" s="223"/>
      <c r="R226" s="223"/>
      <c r="S226" s="223"/>
      <c r="T226" s="223"/>
      <c r="U226" s="223"/>
      <c r="V226" s="223"/>
      <c r="W226" s="223"/>
      <c r="X226" s="223"/>
      <c r="Y226" s="223"/>
      <c r="Z226" s="223"/>
      <c r="AA226" s="223"/>
      <c r="AB226" s="223"/>
      <c r="AC226" s="223"/>
    </row>
    <row r="227" ht="15.75" customHeight="1">
      <c r="A227" s="223"/>
      <c r="B227" s="223"/>
      <c r="C227" s="223"/>
      <c r="D227" s="237"/>
      <c r="E227" s="223"/>
      <c r="F227" s="223"/>
      <c r="G227" s="223"/>
      <c r="H227" s="237"/>
      <c r="I227" s="223"/>
      <c r="J227" s="223"/>
      <c r="K227" s="223"/>
      <c r="L227" s="223"/>
      <c r="M227" s="223"/>
      <c r="N227" s="223"/>
      <c r="O227" s="223"/>
      <c r="P227" s="223"/>
      <c r="Q227" s="223"/>
      <c r="R227" s="223"/>
      <c r="S227" s="223"/>
      <c r="T227" s="223"/>
      <c r="U227" s="223"/>
      <c r="V227" s="223"/>
      <c r="W227" s="223"/>
      <c r="X227" s="223"/>
      <c r="Y227" s="223"/>
      <c r="Z227" s="223"/>
      <c r="AA227" s="223"/>
      <c r="AB227" s="223"/>
      <c r="AC227" s="223"/>
    </row>
    <row r="228" ht="15.75" customHeight="1">
      <c r="A228" s="223"/>
      <c r="B228" s="223"/>
      <c r="C228" s="223"/>
      <c r="D228" s="237"/>
      <c r="E228" s="223"/>
      <c r="F228" s="223"/>
      <c r="G228" s="223"/>
      <c r="H228" s="237"/>
      <c r="I228" s="223"/>
      <c r="J228" s="223"/>
      <c r="K228" s="223"/>
      <c r="L228" s="223"/>
      <c r="M228" s="223"/>
      <c r="N228" s="223"/>
      <c r="O228" s="223"/>
      <c r="P228" s="223"/>
      <c r="Q228" s="223"/>
      <c r="R228" s="223"/>
      <c r="S228" s="223"/>
      <c r="T228" s="223"/>
      <c r="U228" s="223"/>
      <c r="V228" s="223"/>
      <c r="W228" s="223"/>
      <c r="X228" s="223"/>
      <c r="Y228" s="223"/>
      <c r="Z228" s="223"/>
      <c r="AA228" s="223"/>
      <c r="AB228" s="223"/>
      <c r="AC228" s="223"/>
    </row>
    <row r="229" ht="15.75" customHeight="1">
      <c r="A229" s="223"/>
      <c r="B229" s="223"/>
      <c r="C229" s="223"/>
      <c r="D229" s="237"/>
      <c r="E229" s="223"/>
      <c r="F229" s="223"/>
      <c r="G229" s="223"/>
      <c r="H229" s="237"/>
      <c r="I229" s="223"/>
      <c r="J229" s="223"/>
      <c r="K229" s="223"/>
      <c r="L229" s="223"/>
      <c r="M229" s="223"/>
      <c r="N229" s="223"/>
      <c r="O229" s="223"/>
      <c r="P229" s="223"/>
      <c r="Q229" s="223"/>
      <c r="R229" s="223"/>
      <c r="S229" s="223"/>
      <c r="T229" s="223"/>
      <c r="U229" s="223"/>
      <c r="V229" s="223"/>
      <c r="W229" s="223"/>
      <c r="X229" s="223"/>
      <c r="Y229" s="223"/>
      <c r="Z229" s="223"/>
      <c r="AA229" s="223"/>
      <c r="AB229" s="223"/>
      <c r="AC229" s="223"/>
    </row>
    <row r="230" ht="15.75" customHeight="1">
      <c r="A230" s="223"/>
      <c r="B230" s="223"/>
      <c r="C230" s="223"/>
      <c r="D230" s="237"/>
      <c r="E230" s="223"/>
      <c r="F230" s="223"/>
      <c r="G230" s="223"/>
      <c r="H230" s="237"/>
      <c r="I230" s="223"/>
      <c r="J230" s="223"/>
      <c r="K230" s="223"/>
      <c r="L230" s="223"/>
      <c r="M230" s="223"/>
      <c r="N230" s="223"/>
      <c r="O230" s="223"/>
      <c r="P230" s="223"/>
      <c r="Q230" s="223"/>
      <c r="R230" s="223"/>
      <c r="S230" s="223"/>
      <c r="T230" s="223"/>
      <c r="U230" s="223"/>
      <c r="V230" s="223"/>
      <c r="W230" s="223"/>
      <c r="X230" s="223"/>
      <c r="Y230" s="223"/>
      <c r="Z230" s="223"/>
      <c r="AA230" s="223"/>
      <c r="AB230" s="223"/>
      <c r="AC230" s="223"/>
    </row>
    <row r="231" ht="15.75" customHeight="1">
      <c r="A231" s="223"/>
      <c r="B231" s="223"/>
      <c r="C231" s="223"/>
      <c r="D231" s="237"/>
      <c r="E231" s="223"/>
      <c r="F231" s="223"/>
      <c r="G231" s="223"/>
      <c r="H231" s="237"/>
      <c r="I231" s="223"/>
      <c r="J231" s="223"/>
      <c r="K231" s="223"/>
      <c r="L231" s="223"/>
      <c r="M231" s="223"/>
      <c r="N231" s="223"/>
      <c r="O231" s="223"/>
      <c r="P231" s="223"/>
      <c r="Q231" s="223"/>
      <c r="R231" s="223"/>
      <c r="S231" s="223"/>
      <c r="T231" s="223"/>
      <c r="U231" s="223"/>
      <c r="V231" s="223"/>
      <c r="W231" s="223"/>
      <c r="X231" s="223"/>
      <c r="Y231" s="223"/>
      <c r="Z231" s="223"/>
      <c r="AA231" s="223"/>
      <c r="AB231" s="223"/>
      <c r="AC231" s="223"/>
    </row>
    <row r="232" ht="15.75" customHeight="1">
      <c r="A232" s="223"/>
      <c r="B232" s="223"/>
      <c r="C232" s="223"/>
      <c r="D232" s="237"/>
      <c r="E232" s="223"/>
      <c r="F232" s="223"/>
      <c r="G232" s="223"/>
      <c r="H232" s="237"/>
      <c r="I232" s="223"/>
      <c r="J232" s="223"/>
      <c r="K232" s="223"/>
      <c r="L232" s="223"/>
      <c r="M232" s="223"/>
      <c r="N232" s="223"/>
      <c r="O232" s="223"/>
      <c r="P232" s="223"/>
      <c r="Q232" s="223"/>
      <c r="R232" s="223"/>
      <c r="S232" s="223"/>
      <c r="T232" s="223"/>
      <c r="U232" s="223"/>
      <c r="V232" s="223"/>
      <c r="W232" s="223"/>
      <c r="X232" s="223"/>
      <c r="Y232" s="223"/>
      <c r="Z232" s="223"/>
      <c r="AA232" s="223"/>
      <c r="AB232" s="223"/>
      <c r="AC232" s="223"/>
    </row>
    <row r="233" ht="15.75" customHeight="1">
      <c r="A233" s="223"/>
      <c r="B233" s="223"/>
      <c r="C233" s="223"/>
      <c r="D233" s="237"/>
      <c r="E233" s="223"/>
      <c r="F233" s="223"/>
      <c r="G233" s="223"/>
      <c r="H233" s="237"/>
      <c r="I233" s="223"/>
      <c r="J233" s="223"/>
      <c r="K233" s="223"/>
      <c r="L233" s="223"/>
      <c r="M233" s="223"/>
      <c r="N233" s="223"/>
      <c r="O233" s="223"/>
      <c r="P233" s="223"/>
      <c r="Q233" s="223"/>
      <c r="R233" s="223"/>
      <c r="S233" s="223"/>
      <c r="T233" s="223"/>
      <c r="U233" s="223"/>
      <c r="V233" s="223"/>
      <c r="W233" s="223"/>
      <c r="X233" s="223"/>
      <c r="Y233" s="223"/>
      <c r="Z233" s="223"/>
      <c r="AA233" s="223"/>
      <c r="AB233" s="223"/>
      <c r="AC233" s="223"/>
    </row>
    <row r="234" ht="15.75" customHeight="1">
      <c r="A234" s="223"/>
      <c r="B234" s="223"/>
      <c r="C234" s="223"/>
      <c r="D234" s="237"/>
      <c r="E234" s="223"/>
      <c r="F234" s="223"/>
      <c r="G234" s="223"/>
      <c r="H234" s="237"/>
      <c r="I234" s="223"/>
      <c r="J234" s="223"/>
      <c r="K234" s="223"/>
      <c r="L234" s="223"/>
      <c r="M234" s="223"/>
      <c r="N234" s="223"/>
      <c r="O234" s="223"/>
      <c r="P234" s="223"/>
      <c r="Q234" s="223"/>
      <c r="R234" s="223"/>
      <c r="S234" s="223"/>
      <c r="T234" s="223"/>
      <c r="U234" s="223"/>
      <c r="V234" s="223"/>
      <c r="W234" s="223"/>
      <c r="X234" s="223"/>
      <c r="Y234" s="223"/>
      <c r="Z234" s="223"/>
      <c r="AA234" s="223"/>
      <c r="AB234" s="223"/>
      <c r="AC234" s="223"/>
    </row>
    <row r="235" ht="15.75" customHeight="1">
      <c r="A235" s="223"/>
      <c r="B235" s="223"/>
      <c r="C235" s="223"/>
      <c r="D235" s="237"/>
      <c r="E235" s="223"/>
      <c r="F235" s="223"/>
      <c r="G235" s="223"/>
      <c r="H235" s="237"/>
      <c r="I235" s="223"/>
      <c r="J235" s="223"/>
      <c r="K235" s="223"/>
      <c r="L235" s="223"/>
      <c r="M235" s="223"/>
      <c r="N235" s="223"/>
      <c r="O235" s="223"/>
      <c r="P235" s="223"/>
      <c r="Q235" s="223"/>
      <c r="R235" s="223"/>
      <c r="S235" s="223"/>
      <c r="T235" s="223"/>
      <c r="U235" s="223"/>
      <c r="V235" s="223"/>
      <c r="W235" s="223"/>
      <c r="X235" s="223"/>
      <c r="Y235" s="223"/>
      <c r="Z235" s="223"/>
      <c r="AA235" s="223"/>
      <c r="AB235" s="223"/>
      <c r="AC235" s="223"/>
    </row>
    <row r="236" ht="15.75" customHeight="1">
      <c r="A236" s="223"/>
      <c r="B236" s="223"/>
      <c r="C236" s="223"/>
      <c r="D236" s="237"/>
      <c r="E236" s="223"/>
      <c r="F236" s="223"/>
      <c r="G236" s="223"/>
      <c r="H236" s="237"/>
      <c r="I236" s="223"/>
      <c r="J236" s="223"/>
      <c r="K236" s="223"/>
      <c r="L236" s="223"/>
      <c r="M236" s="223"/>
      <c r="N236" s="223"/>
      <c r="O236" s="223"/>
      <c r="P236" s="223"/>
      <c r="Q236" s="223"/>
      <c r="R236" s="223"/>
      <c r="S236" s="223"/>
      <c r="T236" s="223"/>
      <c r="U236" s="223"/>
      <c r="V236" s="223"/>
      <c r="W236" s="223"/>
      <c r="X236" s="223"/>
      <c r="Y236" s="223"/>
      <c r="Z236" s="223"/>
      <c r="AA236" s="223"/>
      <c r="AB236" s="223"/>
      <c r="AC236" s="223"/>
    </row>
    <row r="237" ht="15.75" customHeight="1">
      <c r="A237" s="223"/>
      <c r="B237" s="223"/>
      <c r="C237" s="223"/>
      <c r="D237" s="237"/>
      <c r="E237" s="223"/>
      <c r="F237" s="223"/>
      <c r="G237" s="223"/>
      <c r="H237" s="237"/>
      <c r="I237" s="223"/>
      <c r="J237" s="223"/>
      <c r="K237" s="223"/>
      <c r="L237" s="223"/>
      <c r="M237" s="223"/>
      <c r="N237" s="223"/>
      <c r="O237" s="223"/>
      <c r="P237" s="223"/>
      <c r="Q237" s="223"/>
      <c r="R237" s="223"/>
      <c r="S237" s="223"/>
      <c r="T237" s="223"/>
      <c r="U237" s="223"/>
      <c r="V237" s="223"/>
      <c r="W237" s="223"/>
      <c r="X237" s="223"/>
      <c r="Y237" s="223"/>
      <c r="Z237" s="223"/>
      <c r="AA237" s="223"/>
      <c r="AB237" s="223"/>
      <c r="AC237" s="223"/>
    </row>
    <row r="238" ht="15.75" customHeight="1">
      <c r="A238" s="223"/>
      <c r="B238" s="223"/>
      <c r="C238" s="223"/>
      <c r="D238" s="237"/>
      <c r="E238" s="223"/>
      <c r="F238" s="223"/>
      <c r="G238" s="223"/>
      <c r="H238" s="237"/>
      <c r="I238" s="223"/>
      <c r="J238" s="223"/>
      <c r="K238" s="223"/>
      <c r="L238" s="223"/>
      <c r="M238" s="223"/>
      <c r="N238" s="223"/>
      <c r="O238" s="223"/>
      <c r="P238" s="223"/>
      <c r="Q238" s="223"/>
      <c r="R238" s="223"/>
      <c r="S238" s="223"/>
      <c r="T238" s="223"/>
      <c r="U238" s="223"/>
      <c r="V238" s="223"/>
      <c r="W238" s="223"/>
      <c r="X238" s="223"/>
      <c r="Y238" s="223"/>
      <c r="Z238" s="223"/>
      <c r="AA238" s="223"/>
      <c r="AB238" s="223"/>
      <c r="AC238" s="223"/>
    </row>
    <row r="239" ht="15.75" customHeight="1">
      <c r="A239" s="223"/>
      <c r="B239" s="223"/>
      <c r="C239" s="223"/>
      <c r="D239" s="237"/>
      <c r="E239" s="223"/>
      <c r="F239" s="223"/>
      <c r="G239" s="223"/>
      <c r="H239" s="237"/>
      <c r="I239" s="223"/>
      <c r="J239" s="223"/>
      <c r="K239" s="223"/>
      <c r="L239" s="223"/>
      <c r="M239" s="223"/>
      <c r="N239" s="223"/>
      <c r="O239" s="223"/>
      <c r="P239" s="223"/>
      <c r="Q239" s="223"/>
      <c r="R239" s="223"/>
      <c r="S239" s="223"/>
      <c r="T239" s="223"/>
      <c r="U239" s="223"/>
      <c r="V239" s="223"/>
      <c r="W239" s="223"/>
      <c r="X239" s="223"/>
      <c r="Y239" s="223"/>
      <c r="Z239" s="223"/>
      <c r="AA239" s="223"/>
      <c r="AB239" s="223"/>
      <c r="AC239" s="223"/>
    </row>
    <row r="240" ht="15.75" customHeight="1">
      <c r="A240" s="223"/>
      <c r="B240" s="223"/>
      <c r="C240" s="223"/>
      <c r="D240" s="237"/>
      <c r="E240" s="223"/>
      <c r="F240" s="223"/>
      <c r="G240" s="223"/>
      <c r="H240" s="237"/>
      <c r="I240" s="223"/>
      <c r="J240" s="223"/>
      <c r="K240" s="223"/>
      <c r="L240" s="223"/>
      <c r="M240" s="223"/>
      <c r="N240" s="223"/>
      <c r="O240" s="223"/>
      <c r="P240" s="223"/>
      <c r="Q240" s="223"/>
      <c r="R240" s="223"/>
      <c r="S240" s="223"/>
      <c r="T240" s="223"/>
      <c r="U240" s="223"/>
      <c r="V240" s="223"/>
      <c r="W240" s="223"/>
      <c r="X240" s="223"/>
      <c r="Y240" s="223"/>
      <c r="Z240" s="223"/>
      <c r="AA240" s="223"/>
      <c r="AB240" s="223"/>
      <c r="AC240" s="223"/>
    </row>
    <row r="241" ht="15.75" customHeight="1">
      <c r="A241" s="223"/>
      <c r="B241" s="223"/>
      <c r="C241" s="223"/>
      <c r="D241" s="237"/>
      <c r="E241" s="223"/>
      <c r="F241" s="223"/>
      <c r="G241" s="223"/>
      <c r="H241" s="237"/>
      <c r="I241" s="223"/>
      <c r="J241" s="223"/>
      <c r="K241" s="223"/>
      <c r="L241" s="223"/>
      <c r="M241" s="223"/>
      <c r="N241" s="223"/>
      <c r="O241" s="223"/>
      <c r="P241" s="223"/>
      <c r="Q241" s="223"/>
      <c r="R241" s="223"/>
      <c r="S241" s="223"/>
      <c r="T241" s="223"/>
      <c r="U241" s="223"/>
      <c r="V241" s="223"/>
      <c r="W241" s="223"/>
      <c r="X241" s="223"/>
      <c r="Y241" s="223"/>
      <c r="Z241" s="223"/>
      <c r="AA241" s="223"/>
      <c r="AB241" s="223"/>
      <c r="AC241" s="223"/>
    </row>
    <row r="242" ht="15.75" customHeight="1">
      <c r="A242" s="223"/>
      <c r="B242" s="223"/>
      <c r="C242" s="223"/>
      <c r="D242" s="237"/>
      <c r="E242" s="223"/>
      <c r="F242" s="223"/>
      <c r="G242" s="223"/>
      <c r="H242" s="237"/>
      <c r="I242" s="223"/>
      <c r="J242" s="223"/>
      <c r="K242" s="223"/>
      <c r="L242" s="223"/>
      <c r="M242" s="223"/>
      <c r="N242" s="223"/>
      <c r="O242" s="223"/>
      <c r="P242" s="223"/>
      <c r="Q242" s="223"/>
      <c r="R242" s="223"/>
      <c r="S242" s="223"/>
      <c r="T242" s="223"/>
      <c r="U242" s="223"/>
      <c r="V242" s="223"/>
      <c r="W242" s="223"/>
      <c r="X242" s="223"/>
      <c r="Y242" s="223"/>
      <c r="Z242" s="223"/>
      <c r="AA242" s="223"/>
      <c r="AB242" s="223"/>
      <c r="AC242" s="223"/>
    </row>
    <row r="243" ht="15.75" customHeight="1">
      <c r="A243" s="223"/>
      <c r="B243" s="223"/>
      <c r="C243" s="223"/>
      <c r="D243" s="237"/>
      <c r="E243" s="223"/>
      <c r="F243" s="223"/>
      <c r="G243" s="223"/>
      <c r="H243" s="237"/>
      <c r="I243" s="223"/>
      <c r="J243" s="223"/>
      <c r="K243" s="223"/>
      <c r="L243" s="223"/>
      <c r="M243" s="223"/>
      <c r="N243" s="223"/>
      <c r="O243" s="223"/>
      <c r="P243" s="223"/>
      <c r="Q243" s="223"/>
      <c r="R243" s="223"/>
      <c r="S243" s="223"/>
      <c r="T243" s="223"/>
      <c r="U243" s="223"/>
      <c r="V243" s="223"/>
      <c r="W243" s="223"/>
      <c r="X243" s="223"/>
      <c r="Y243" s="223"/>
      <c r="Z243" s="223"/>
      <c r="AA243" s="223"/>
      <c r="AB243" s="223"/>
      <c r="AC243" s="223"/>
    </row>
    <row r="244" ht="15.75" customHeight="1">
      <c r="A244" s="223"/>
      <c r="B244" s="223"/>
      <c r="C244" s="223"/>
      <c r="D244" s="237"/>
      <c r="E244" s="223"/>
      <c r="F244" s="223"/>
      <c r="G244" s="223"/>
      <c r="H244" s="237"/>
      <c r="I244" s="223"/>
      <c r="J244" s="223"/>
      <c r="K244" s="223"/>
      <c r="L244" s="223"/>
      <c r="M244" s="223"/>
      <c r="N244" s="223"/>
      <c r="O244" s="223"/>
      <c r="P244" s="223"/>
      <c r="Q244" s="223"/>
      <c r="R244" s="223"/>
      <c r="S244" s="223"/>
      <c r="T244" s="223"/>
      <c r="U244" s="223"/>
      <c r="V244" s="223"/>
      <c r="W244" s="223"/>
      <c r="X244" s="223"/>
      <c r="Y244" s="223"/>
      <c r="Z244" s="223"/>
      <c r="AA244" s="223"/>
      <c r="AB244" s="223"/>
      <c r="AC244" s="223"/>
    </row>
    <row r="245" ht="15.75" customHeight="1">
      <c r="A245" s="223"/>
      <c r="B245" s="223"/>
      <c r="C245" s="223"/>
      <c r="D245" s="237"/>
      <c r="E245" s="223"/>
      <c r="F245" s="223"/>
      <c r="G245" s="223"/>
      <c r="H245" s="237"/>
      <c r="I245" s="223"/>
      <c r="J245" s="223"/>
      <c r="K245" s="223"/>
      <c r="L245" s="223"/>
      <c r="M245" s="223"/>
      <c r="N245" s="223"/>
      <c r="O245" s="223"/>
      <c r="P245" s="223"/>
      <c r="Q245" s="223"/>
      <c r="R245" s="223"/>
      <c r="S245" s="223"/>
      <c r="T245" s="223"/>
      <c r="U245" s="223"/>
      <c r="V245" s="223"/>
      <c r="W245" s="223"/>
      <c r="X245" s="223"/>
      <c r="Y245" s="223"/>
      <c r="Z245" s="223"/>
      <c r="AA245" s="223"/>
      <c r="AB245" s="223"/>
      <c r="AC245" s="223"/>
    </row>
    <row r="246" ht="15.75" customHeight="1">
      <c r="A246" s="223"/>
      <c r="B246" s="223"/>
      <c r="C246" s="223"/>
      <c r="D246" s="237"/>
      <c r="E246" s="223"/>
      <c r="F246" s="223"/>
      <c r="G246" s="223"/>
      <c r="H246" s="237"/>
      <c r="I246" s="223"/>
      <c r="J246" s="223"/>
      <c r="K246" s="223"/>
      <c r="L246" s="223"/>
      <c r="M246" s="223"/>
      <c r="N246" s="223"/>
      <c r="O246" s="223"/>
      <c r="P246" s="223"/>
      <c r="Q246" s="223"/>
      <c r="R246" s="223"/>
      <c r="S246" s="223"/>
      <c r="T246" s="223"/>
      <c r="U246" s="223"/>
      <c r="V246" s="223"/>
      <c r="W246" s="223"/>
      <c r="X246" s="223"/>
      <c r="Y246" s="223"/>
      <c r="Z246" s="223"/>
      <c r="AA246" s="223"/>
      <c r="AB246" s="223"/>
      <c r="AC246" s="223"/>
    </row>
    <row r="247" ht="15.75" customHeight="1">
      <c r="A247" s="223"/>
      <c r="B247" s="223"/>
      <c r="C247" s="223"/>
      <c r="D247" s="237"/>
      <c r="E247" s="223"/>
      <c r="F247" s="223"/>
      <c r="G247" s="223"/>
      <c r="H247" s="237"/>
      <c r="I247" s="223"/>
      <c r="J247" s="223"/>
      <c r="K247" s="223"/>
      <c r="L247" s="223"/>
      <c r="M247" s="223"/>
      <c r="N247" s="223"/>
      <c r="O247" s="223"/>
      <c r="P247" s="223"/>
      <c r="Q247" s="223"/>
      <c r="R247" s="223"/>
      <c r="S247" s="223"/>
      <c r="T247" s="223"/>
      <c r="U247" s="223"/>
      <c r="V247" s="223"/>
      <c r="W247" s="223"/>
      <c r="X247" s="223"/>
      <c r="Y247" s="223"/>
      <c r="Z247" s="223"/>
      <c r="AA247" s="223"/>
      <c r="AB247" s="223"/>
      <c r="AC247" s="223"/>
    </row>
    <row r="248" ht="15.75" customHeight="1">
      <c r="A248" s="223"/>
      <c r="B248" s="223"/>
      <c r="C248" s="223"/>
      <c r="D248" s="237"/>
      <c r="E248" s="223"/>
      <c r="F248" s="223"/>
      <c r="G248" s="223"/>
      <c r="H248" s="237"/>
      <c r="I248" s="223"/>
      <c r="J248" s="223"/>
      <c r="K248" s="223"/>
      <c r="L248" s="223"/>
      <c r="M248" s="223"/>
      <c r="N248" s="223"/>
      <c r="O248" s="223"/>
      <c r="P248" s="223"/>
      <c r="Q248" s="223"/>
      <c r="R248" s="223"/>
      <c r="S248" s="223"/>
      <c r="T248" s="223"/>
      <c r="U248" s="223"/>
      <c r="V248" s="223"/>
      <c r="W248" s="223"/>
      <c r="X248" s="223"/>
      <c r="Y248" s="223"/>
      <c r="Z248" s="223"/>
      <c r="AA248" s="223"/>
      <c r="AB248" s="223"/>
      <c r="AC248" s="223"/>
    </row>
    <row r="249" ht="15.75" customHeight="1">
      <c r="A249" s="223"/>
      <c r="B249" s="223"/>
      <c r="C249" s="223"/>
      <c r="D249" s="237"/>
      <c r="E249" s="223"/>
      <c r="F249" s="223"/>
      <c r="G249" s="223"/>
      <c r="H249" s="237"/>
      <c r="I249" s="223"/>
      <c r="J249" s="223"/>
      <c r="K249" s="223"/>
      <c r="L249" s="223"/>
      <c r="M249" s="223"/>
      <c r="N249" s="223"/>
      <c r="O249" s="223"/>
      <c r="P249" s="223"/>
      <c r="Q249" s="223"/>
      <c r="R249" s="223"/>
      <c r="S249" s="223"/>
      <c r="T249" s="223"/>
      <c r="U249" s="223"/>
      <c r="V249" s="223"/>
      <c r="W249" s="223"/>
      <c r="X249" s="223"/>
      <c r="Y249" s="223"/>
      <c r="Z249" s="223"/>
      <c r="AA249" s="223"/>
      <c r="AB249" s="223"/>
      <c r="AC249" s="223"/>
    </row>
    <row r="250" ht="15.75" customHeight="1">
      <c r="A250" s="223"/>
      <c r="B250" s="223"/>
      <c r="C250" s="223"/>
      <c r="D250" s="237"/>
      <c r="E250" s="223"/>
      <c r="F250" s="223"/>
      <c r="G250" s="223"/>
      <c r="H250" s="237"/>
      <c r="I250" s="223"/>
      <c r="J250" s="223"/>
      <c r="K250" s="223"/>
      <c r="L250" s="223"/>
      <c r="M250" s="223"/>
      <c r="N250" s="223"/>
      <c r="O250" s="223"/>
      <c r="P250" s="223"/>
      <c r="Q250" s="223"/>
      <c r="R250" s="223"/>
      <c r="S250" s="223"/>
      <c r="T250" s="223"/>
      <c r="U250" s="223"/>
      <c r="V250" s="223"/>
      <c r="W250" s="223"/>
      <c r="X250" s="223"/>
      <c r="Y250" s="223"/>
      <c r="Z250" s="223"/>
      <c r="AA250" s="223"/>
      <c r="AB250" s="223"/>
      <c r="AC250" s="223"/>
    </row>
    <row r="251" ht="15.75" customHeight="1">
      <c r="A251" s="223"/>
      <c r="B251" s="223"/>
      <c r="C251" s="223"/>
      <c r="D251" s="237"/>
      <c r="E251" s="223"/>
      <c r="F251" s="223"/>
      <c r="G251" s="223"/>
      <c r="H251" s="237"/>
      <c r="I251" s="223"/>
      <c r="J251" s="223"/>
      <c r="K251" s="223"/>
      <c r="L251" s="223"/>
      <c r="M251" s="223"/>
      <c r="N251" s="223"/>
      <c r="O251" s="223"/>
      <c r="P251" s="223"/>
      <c r="Q251" s="223"/>
      <c r="R251" s="223"/>
      <c r="S251" s="223"/>
      <c r="T251" s="223"/>
      <c r="U251" s="223"/>
      <c r="V251" s="223"/>
      <c r="W251" s="223"/>
      <c r="X251" s="223"/>
      <c r="Y251" s="223"/>
      <c r="Z251" s="223"/>
      <c r="AA251" s="223"/>
      <c r="AB251" s="223"/>
      <c r="AC251" s="223"/>
    </row>
    <row r="252" ht="15.75" customHeight="1">
      <c r="A252" s="223"/>
      <c r="B252" s="223"/>
      <c r="C252" s="223"/>
      <c r="D252" s="237"/>
      <c r="E252" s="223"/>
      <c r="F252" s="223"/>
      <c r="G252" s="223"/>
      <c r="H252" s="237"/>
      <c r="I252" s="223"/>
      <c r="J252" s="223"/>
      <c r="K252" s="223"/>
      <c r="L252" s="223"/>
      <c r="M252" s="223"/>
      <c r="N252" s="223"/>
      <c r="O252" s="223"/>
      <c r="P252" s="223"/>
      <c r="Q252" s="223"/>
      <c r="R252" s="223"/>
      <c r="S252" s="223"/>
      <c r="T252" s="223"/>
      <c r="U252" s="223"/>
      <c r="V252" s="223"/>
      <c r="W252" s="223"/>
      <c r="X252" s="223"/>
      <c r="Y252" s="223"/>
      <c r="Z252" s="223"/>
      <c r="AA252" s="223"/>
      <c r="AB252" s="223"/>
      <c r="AC252" s="223"/>
    </row>
    <row r="253" ht="15.75" customHeight="1">
      <c r="A253" s="223"/>
      <c r="B253" s="223"/>
      <c r="C253" s="223"/>
      <c r="D253" s="237"/>
      <c r="E253" s="223"/>
      <c r="F253" s="223"/>
      <c r="G253" s="223"/>
      <c r="H253" s="237"/>
      <c r="I253" s="223"/>
      <c r="J253" s="223"/>
      <c r="K253" s="223"/>
      <c r="L253" s="223"/>
      <c r="M253" s="223"/>
      <c r="N253" s="223"/>
      <c r="O253" s="223"/>
      <c r="P253" s="223"/>
      <c r="Q253" s="223"/>
      <c r="R253" s="223"/>
      <c r="S253" s="223"/>
      <c r="T253" s="223"/>
      <c r="U253" s="223"/>
      <c r="V253" s="223"/>
      <c r="W253" s="223"/>
      <c r="X253" s="223"/>
      <c r="Y253" s="223"/>
      <c r="Z253" s="223"/>
      <c r="AA253" s="223"/>
      <c r="AB253" s="223"/>
      <c r="AC253" s="223"/>
    </row>
    <row r="254" ht="15.75" customHeight="1">
      <c r="A254" s="223"/>
      <c r="B254" s="223"/>
      <c r="C254" s="223"/>
      <c r="D254" s="237"/>
      <c r="E254" s="223"/>
      <c r="F254" s="223"/>
      <c r="G254" s="223"/>
      <c r="H254" s="237"/>
      <c r="I254" s="223"/>
      <c r="J254" s="223"/>
      <c r="K254" s="223"/>
      <c r="L254" s="223"/>
      <c r="M254" s="223"/>
      <c r="N254" s="223"/>
      <c r="O254" s="223"/>
      <c r="P254" s="223"/>
      <c r="Q254" s="223"/>
      <c r="R254" s="223"/>
      <c r="S254" s="223"/>
      <c r="T254" s="223"/>
      <c r="U254" s="223"/>
      <c r="V254" s="223"/>
      <c r="W254" s="223"/>
      <c r="X254" s="223"/>
      <c r="Y254" s="223"/>
      <c r="Z254" s="223"/>
      <c r="AA254" s="223"/>
      <c r="AB254" s="223"/>
      <c r="AC254" s="223"/>
    </row>
    <row r="255" ht="15.75" customHeight="1">
      <c r="A255" s="223"/>
      <c r="B255" s="223"/>
      <c r="C255" s="223"/>
      <c r="D255" s="237"/>
      <c r="E255" s="223"/>
      <c r="F255" s="223"/>
      <c r="G255" s="223"/>
      <c r="H255" s="237"/>
      <c r="I255" s="223"/>
      <c r="J255" s="223"/>
      <c r="K255" s="223"/>
      <c r="L255" s="223"/>
      <c r="M255" s="223"/>
      <c r="N255" s="223"/>
      <c r="O255" s="223"/>
      <c r="P255" s="223"/>
      <c r="Q255" s="223"/>
      <c r="R255" s="223"/>
      <c r="S255" s="223"/>
      <c r="T255" s="223"/>
      <c r="U255" s="223"/>
      <c r="V255" s="223"/>
      <c r="W255" s="223"/>
      <c r="X255" s="223"/>
      <c r="Y255" s="223"/>
      <c r="Z255" s="223"/>
      <c r="AA255" s="223"/>
      <c r="AB255" s="223"/>
      <c r="AC255" s="223"/>
    </row>
    <row r="256" ht="15.75" customHeight="1">
      <c r="A256" s="223"/>
      <c r="B256" s="223"/>
      <c r="C256" s="223"/>
      <c r="D256" s="237"/>
      <c r="E256" s="223"/>
      <c r="F256" s="223"/>
      <c r="G256" s="223"/>
      <c r="H256" s="237"/>
      <c r="I256" s="223"/>
      <c r="J256" s="223"/>
      <c r="K256" s="223"/>
      <c r="L256" s="223"/>
      <c r="M256" s="223"/>
      <c r="N256" s="223"/>
      <c r="O256" s="223"/>
      <c r="P256" s="223"/>
      <c r="Q256" s="223"/>
      <c r="R256" s="223"/>
      <c r="S256" s="223"/>
      <c r="T256" s="223"/>
      <c r="U256" s="223"/>
      <c r="V256" s="223"/>
      <c r="W256" s="223"/>
      <c r="X256" s="223"/>
      <c r="Y256" s="223"/>
      <c r="Z256" s="223"/>
      <c r="AA256" s="223"/>
      <c r="AB256" s="223"/>
      <c r="AC256" s="223"/>
    </row>
    <row r="257" ht="15.75" customHeight="1">
      <c r="A257" s="223"/>
      <c r="B257" s="223"/>
      <c r="C257" s="223"/>
      <c r="D257" s="237"/>
      <c r="E257" s="223"/>
      <c r="F257" s="223"/>
      <c r="G257" s="223"/>
      <c r="H257" s="237"/>
      <c r="I257" s="223"/>
      <c r="J257" s="223"/>
      <c r="K257" s="223"/>
      <c r="L257" s="223"/>
      <c r="M257" s="223"/>
      <c r="N257" s="223"/>
      <c r="O257" s="223"/>
      <c r="P257" s="223"/>
      <c r="Q257" s="223"/>
      <c r="R257" s="223"/>
      <c r="S257" s="223"/>
      <c r="T257" s="223"/>
      <c r="U257" s="223"/>
      <c r="V257" s="223"/>
      <c r="W257" s="223"/>
      <c r="X257" s="223"/>
      <c r="Y257" s="223"/>
      <c r="Z257" s="223"/>
      <c r="AA257" s="223"/>
      <c r="AB257" s="223"/>
      <c r="AC257" s="223"/>
    </row>
    <row r="258" ht="15.75" customHeight="1">
      <c r="A258" s="223"/>
      <c r="B258" s="223"/>
      <c r="C258" s="223"/>
      <c r="D258" s="237"/>
      <c r="E258" s="223"/>
      <c r="F258" s="223"/>
      <c r="G258" s="223"/>
      <c r="H258" s="237"/>
      <c r="I258" s="223"/>
      <c r="J258" s="223"/>
      <c r="K258" s="223"/>
      <c r="L258" s="223"/>
      <c r="M258" s="223"/>
      <c r="N258" s="223"/>
      <c r="O258" s="223"/>
      <c r="P258" s="223"/>
      <c r="Q258" s="223"/>
      <c r="R258" s="223"/>
      <c r="S258" s="223"/>
      <c r="T258" s="223"/>
      <c r="U258" s="223"/>
      <c r="V258" s="223"/>
      <c r="W258" s="223"/>
      <c r="X258" s="223"/>
      <c r="Y258" s="223"/>
      <c r="Z258" s="223"/>
      <c r="AA258" s="223"/>
      <c r="AB258" s="223"/>
      <c r="AC258" s="223"/>
    </row>
    <row r="259" ht="15.75" customHeight="1">
      <c r="A259" s="223"/>
      <c r="B259" s="223"/>
      <c r="C259" s="223"/>
      <c r="D259" s="237"/>
      <c r="E259" s="223"/>
      <c r="F259" s="223"/>
      <c r="G259" s="223"/>
      <c r="H259" s="237"/>
      <c r="I259" s="223"/>
      <c r="J259" s="223"/>
      <c r="K259" s="223"/>
      <c r="L259" s="223"/>
      <c r="M259" s="223"/>
      <c r="N259" s="223"/>
      <c r="O259" s="223"/>
      <c r="P259" s="223"/>
      <c r="Q259" s="223"/>
      <c r="R259" s="223"/>
      <c r="S259" s="223"/>
      <c r="T259" s="223"/>
      <c r="U259" s="223"/>
      <c r="V259" s="223"/>
      <c r="W259" s="223"/>
      <c r="X259" s="223"/>
      <c r="Y259" s="223"/>
      <c r="Z259" s="223"/>
      <c r="AA259" s="223"/>
      <c r="AB259" s="223"/>
      <c r="AC259" s="223"/>
    </row>
    <row r="260" ht="15.75" customHeight="1">
      <c r="A260" s="223"/>
      <c r="B260" s="223"/>
      <c r="C260" s="223"/>
      <c r="D260" s="237"/>
      <c r="E260" s="223"/>
      <c r="F260" s="223"/>
      <c r="G260" s="223"/>
      <c r="H260" s="237"/>
      <c r="I260" s="223"/>
      <c r="J260" s="223"/>
      <c r="K260" s="223"/>
      <c r="L260" s="223"/>
      <c r="M260" s="223"/>
      <c r="N260" s="223"/>
      <c r="O260" s="223"/>
      <c r="P260" s="223"/>
      <c r="Q260" s="223"/>
      <c r="R260" s="223"/>
      <c r="S260" s="223"/>
      <c r="T260" s="223"/>
      <c r="U260" s="223"/>
      <c r="V260" s="223"/>
      <c r="W260" s="223"/>
      <c r="X260" s="223"/>
      <c r="Y260" s="223"/>
      <c r="Z260" s="223"/>
      <c r="AA260" s="223"/>
      <c r="AB260" s="223"/>
      <c r="AC260" s="223"/>
    </row>
    <row r="261" ht="15.75" customHeight="1">
      <c r="A261" s="223"/>
      <c r="B261" s="223"/>
      <c r="C261" s="223"/>
      <c r="D261" s="237"/>
      <c r="E261" s="223"/>
      <c r="F261" s="223"/>
      <c r="G261" s="223"/>
      <c r="H261" s="237"/>
      <c r="I261" s="223"/>
      <c r="J261" s="223"/>
      <c r="K261" s="223"/>
      <c r="L261" s="223"/>
      <c r="M261" s="223"/>
      <c r="N261" s="223"/>
      <c r="O261" s="223"/>
      <c r="P261" s="223"/>
      <c r="Q261" s="223"/>
      <c r="R261" s="223"/>
      <c r="S261" s="223"/>
      <c r="T261" s="223"/>
      <c r="U261" s="223"/>
      <c r="V261" s="223"/>
      <c r="W261" s="223"/>
      <c r="X261" s="223"/>
      <c r="Y261" s="223"/>
      <c r="Z261" s="223"/>
      <c r="AA261" s="223"/>
      <c r="AB261" s="223"/>
      <c r="AC261" s="223"/>
    </row>
    <row r="262" ht="15.75" customHeight="1">
      <c r="A262" s="223"/>
      <c r="B262" s="223"/>
      <c r="C262" s="223"/>
      <c r="D262" s="237"/>
      <c r="E262" s="223"/>
      <c r="F262" s="223"/>
      <c r="G262" s="223"/>
      <c r="H262" s="237"/>
      <c r="I262" s="223"/>
      <c r="J262" s="223"/>
      <c r="K262" s="223"/>
      <c r="L262" s="223"/>
      <c r="M262" s="223"/>
      <c r="N262" s="223"/>
      <c r="O262" s="223"/>
      <c r="P262" s="223"/>
      <c r="Q262" s="223"/>
      <c r="R262" s="223"/>
      <c r="S262" s="223"/>
      <c r="T262" s="223"/>
      <c r="U262" s="223"/>
      <c r="V262" s="223"/>
      <c r="W262" s="223"/>
      <c r="X262" s="223"/>
      <c r="Y262" s="223"/>
      <c r="Z262" s="223"/>
      <c r="AA262" s="223"/>
      <c r="AB262" s="223"/>
      <c r="AC262" s="223"/>
    </row>
    <row r="263" ht="15.75" customHeight="1">
      <c r="A263" s="223"/>
      <c r="B263" s="223"/>
      <c r="C263" s="223"/>
      <c r="D263" s="237"/>
      <c r="E263" s="223"/>
      <c r="F263" s="223"/>
      <c r="G263" s="223"/>
      <c r="H263" s="237"/>
      <c r="I263" s="223"/>
      <c r="J263" s="223"/>
      <c r="K263" s="223"/>
      <c r="L263" s="223"/>
      <c r="M263" s="223"/>
      <c r="N263" s="223"/>
      <c r="O263" s="223"/>
      <c r="P263" s="223"/>
      <c r="Q263" s="223"/>
      <c r="R263" s="223"/>
      <c r="S263" s="223"/>
      <c r="T263" s="223"/>
      <c r="U263" s="223"/>
      <c r="V263" s="223"/>
      <c r="W263" s="223"/>
      <c r="X263" s="223"/>
      <c r="Y263" s="223"/>
      <c r="Z263" s="223"/>
      <c r="AA263" s="223"/>
      <c r="AB263" s="223"/>
      <c r="AC263" s="223"/>
    </row>
    <row r="264" ht="15.75" customHeight="1">
      <c r="A264" s="223"/>
      <c r="B264" s="223"/>
      <c r="C264" s="223"/>
      <c r="D264" s="237"/>
      <c r="E264" s="223"/>
      <c r="F264" s="223"/>
      <c r="G264" s="223"/>
      <c r="H264" s="237"/>
      <c r="I264" s="223"/>
      <c r="J264" s="223"/>
      <c r="K264" s="223"/>
      <c r="L264" s="223"/>
      <c r="M264" s="223"/>
      <c r="N264" s="223"/>
      <c r="O264" s="223"/>
      <c r="P264" s="223"/>
      <c r="Q264" s="223"/>
      <c r="R264" s="223"/>
      <c r="S264" s="223"/>
      <c r="T264" s="223"/>
      <c r="U264" s="223"/>
      <c r="V264" s="223"/>
      <c r="W264" s="223"/>
      <c r="X264" s="223"/>
      <c r="Y264" s="223"/>
      <c r="Z264" s="223"/>
      <c r="AA264" s="223"/>
      <c r="AB264" s="223"/>
      <c r="AC264" s="223"/>
    </row>
    <row r="265" ht="15.75" customHeight="1">
      <c r="A265" s="223"/>
      <c r="B265" s="223"/>
      <c r="C265" s="223"/>
      <c r="D265" s="237"/>
      <c r="E265" s="223"/>
      <c r="F265" s="223"/>
      <c r="G265" s="223"/>
      <c r="H265" s="237"/>
      <c r="I265" s="223"/>
      <c r="J265" s="223"/>
      <c r="K265" s="223"/>
      <c r="L265" s="223"/>
      <c r="M265" s="223"/>
      <c r="N265" s="223"/>
      <c r="O265" s="223"/>
      <c r="P265" s="223"/>
      <c r="Q265" s="223"/>
      <c r="R265" s="223"/>
      <c r="S265" s="223"/>
      <c r="T265" s="223"/>
      <c r="U265" s="223"/>
      <c r="V265" s="223"/>
      <c r="W265" s="223"/>
      <c r="X265" s="223"/>
      <c r="Y265" s="223"/>
      <c r="Z265" s="223"/>
      <c r="AA265" s="223"/>
      <c r="AB265" s="223"/>
      <c r="AC265" s="223"/>
    </row>
    <row r="266" ht="15.75" customHeight="1">
      <c r="A266" s="223"/>
      <c r="B266" s="223"/>
      <c r="C266" s="223"/>
      <c r="D266" s="237"/>
      <c r="E266" s="223"/>
      <c r="F266" s="223"/>
      <c r="G266" s="223"/>
      <c r="H266" s="237"/>
      <c r="I266" s="223"/>
      <c r="J266" s="223"/>
      <c r="K266" s="223"/>
      <c r="L266" s="223"/>
      <c r="M266" s="223"/>
      <c r="N266" s="223"/>
      <c r="O266" s="223"/>
      <c r="P266" s="223"/>
      <c r="Q266" s="223"/>
      <c r="R266" s="223"/>
      <c r="S266" s="223"/>
      <c r="T266" s="223"/>
      <c r="U266" s="223"/>
      <c r="V266" s="223"/>
      <c r="W266" s="223"/>
      <c r="X266" s="223"/>
      <c r="Y266" s="223"/>
      <c r="Z266" s="223"/>
      <c r="AA266" s="223"/>
      <c r="AB266" s="223"/>
      <c r="AC266" s="223"/>
    </row>
    <row r="267" ht="15.75" customHeight="1">
      <c r="A267" s="223"/>
      <c r="B267" s="223"/>
      <c r="C267" s="223"/>
      <c r="D267" s="237"/>
      <c r="E267" s="223"/>
      <c r="F267" s="223"/>
      <c r="G267" s="223"/>
      <c r="H267" s="237"/>
      <c r="I267" s="223"/>
      <c r="J267" s="223"/>
      <c r="K267" s="223"/>
      <c r="L267" s="223"/>
      <c r="M267" s="223"/>
      <c r="N267" s="223"/>
      <c r="O267" s="223"/>
      <c r="P267" s="223"/>
      <c r="Q267" s="223"/>
      <c r="R267" s="223"/>
      <c r="S267" s="223"/>
      <c r="T267" s="223"/>
      <c r="U267" s="223"/>
      <c r="V267" s="223"/>
      <c r="W267" s="223"/>
      <c r="X267" s="223"/>
      <c r="Y267" s="223"/>
      <c r="Z267" s="223"/>
      <c r="AA267" s="223"/>
      <c r="AB267" s="223"/>
      <c r="AC267" s="223"/>
    </row>
    <row r="268" ht="15.75" customHeight="1">
      <c r="A268" s="223"/>
      <c r="B268" s="223"/>
      <c r="C268" s="223"/>
      <c r="D268" s="237"/>
      <c r="E268" s="223"/>
      <c r="F268" s="223"/>
      <c r="G268" s="223"/>
      <c r="H268" s="237"/>
      <c r="I268" s="223"/>
      <c r="J268" s="223"/>
      <c r="K268" s="223"/>
      <c r="L268" s="223"/>
      <c r="M268" s="223"/>
      <c r="N268" s="223"/>
      <c r="O268" s="223"/>
      <c r="P268" s="223"/>
      <c r="Q268" s="223"/>
      <c r="R268" s="223"/>
      <c r="S268" s="223"/>
      <c r="T268" s="223"/>
      <c r="U268" s="223"/>
      <c r="V268" s="223"/>
      <c r="W268" s="223"/>
      <c r="X268" s="223"/>
      <c r="Y268" s="223"/>
      <c r="Z268" s="223"/>
      <c r="AA268" s="223"/>
      <c r="AB268" s="223"/>
      <c r="AC268" s="223"/>
    </row>
    <row r="269" ht="15.75" customHeight="1">
      <c r="A269" s="223"/>
      <c r="B269" s="223"/>
      <c r="C269" s="223"/>
      <c r="D269" s="237"/>
      <c r="E269" s="223"/>
      <c r="F269" s="223"/>
      <c r="G269" s="223"/>
      <c r="H269" s="237"/>
      <c r="I269" s="223"/>
      <c r="J269" s="223"/>
      <c r="K269" s="223"/>
      <c r="L269" s="223"/>
      <c r="M269" s="223"/>
      <c r="N269" s="223"/>
      <c r="O269" s="223"/>
      <c r="P269" s="223"/>
      <c r="Q269" s="223"/>
      <c r="R269" s="223"/>
      <c r="S269" s="223"/>
      <c r="T269" s="223"/>
      <c r="U269" s="223"/>
      <c r="V269" s="223"/>
      <c r="W269" s="223"/>
      <c r="X269" s="223"/>
      <c r="Y269" s="223"/>
      <c r="Z269" s="223"/>
      <c r="AA269" s="223"/>
      <c r="AB269" s="223"/>
      <c r="AC269" s="223"/>
    </row>
    <row r="270" ht="15.75" customHeight="1">
      <c r="A270" s="223"/>
      <c r="B270" s="223"/>
      <c r="C270" s="223"/>
      <c r="D270" s="237"/>
      <c r="E270" s="223"/>
      <c r="F270" s="223"/>
      <c r="G270" s="223"/>
      <c r="H270" s="237"/>
      <c r="I270" s="223"/>
      <c r="J270" s="223"/>
      <c r="K270" s="223"/>
      <c r="L270" s="223"/>
      <c r="M270" s="223"/>
      <c r="N270" s="223"/>
      <c r="O270" s="223"/>
      <c r="P270" s="223"/>
      <c r="Q270" s="223"/>
      <c r="R270" s="223"/>
      <c r="S270" s="223"/>
      <c r="T270" s="223"/>
      <c r="U270" s="223"/>
      <c r="V270" s="223"/>
      <c r="W270" s="223"/>
      <c r="X270" s="223"/>
      <c r="Y270" s="223"/>
      <c r="Z270" s="223"/>
      <c r="AA270" s="223"/>
      <c r="AB270" s="223"/>
      <c r="AC270" s="223"/>
    </row>
    <row r="271" ht="15.75" customHeight="1">
      <c r="A271" s="223"/>
      <c r="B271" s="223"/>
      <c r="C271" s="223"/>
      <c r="D271" s="237"/>
      <c r="E271" s="223"/>
      <c r="F271" s="223"/>
      <c r="G271" s="223"/>
      <c r="H271" s="237"/>
      <c r="I271" s="223"/>
      <c r="J271" s="223"/>
      <c r="K271" s="223"/>
      <c r="L271" s="223"/>
      <c r="M271" s="223"/>
      <c r="N271" s="223"/>
      <c r="O271" s="223"/>
      <c r="P271" s="223"/>
      <c r="Q271" s="223"/>
      <c r="R271" s="223"/>
      <c r="S271" s="223"/>
      <c r="T271" s="223"/>
      <c r="U271" s="223"/>
      <c r="V271" s="223"/>
      <c r="W271" s="223"/>
      <c r="X271" s="223"/>
      <c r="Y271" s="223"/>
      <c r="Z271" s="223"/>
      <c r="AA271" s="223"/>
      <c r="AB271" s="223"/>
      <c r="AC271" s="223"/>
    </row>
    <row r="272" ht="15.75" customHeight="1">
      <c r="A272" s="223"/>
      <c r="B272" s="223"/>
      <c r="C272" s="223"/>
      <c r="D272" s="237"/>
      <c r="E272" s="223"/>
      <c r="F272" s="223"/>
      <c r="G272" s="223"/>
      <c r="H272" s="237"/>
      <c r="I272" s="223"/>
      <c r="J272" s="223"/>
      <c r="K272" s="223"/>
      <c r="L272" s="223"/>
      <c r="M272" s="223"/>
      <c r="N272" s="223"/>
      <c r="O272" s="223"/>
      <c r="P272" s="223"/>
      <c r="Q272" s="223"/>
      <c r="R272" s="223"/>
      <c r="S272" s="223"/>
      <c r="T272" s="223"/>
      <c r="U272" s="223"/>
      <c r="V272" s="223"/>
      <c r="W272" s="223"/>
      <c r="X272" s="223"/>
      <c r="Y272" s="223"/>
      <c r="Z272" s="223"/>
      <c r="AA272" s="223"/>
      <c r="AB272" s="223"/>
      <c r="AC272" s="223"/>
    </row>
    <row r="273" ht="15.75" customHeight="1">
      <c r="A273" s="223"/>
      <c r="B273" s="223"/>
      <c r="C273" s="223"/>
      <c r="D273" s="237"/>
      <c r="E273" s="223"/>
      <c r="F273" s="223"/>
      <c r="G273" s="223"/>
      <c r="H273" s="237"/>
      <c r="I273" s="223"/>
      <c r="J273" s="223"/>
      <c r="K273" s="223"/>
      <c r="L273" s="223"/>
      <c r="M273" s="223"/>
      <c r="N273" s="223"/>
      <c r="O273" s="223"/>
      <c r="P273" s="223"/>
      <c r="Q273" s="223"/>
      <c r="R273" s="223"/>
      <c r="S273" s="223"/>
      <c r="T273" s="223"/>
      <c r="U273" s="223"/>
      <c r="V273" s="223"/>
      <c r="W273" s="223"/>
      <c r="X273" s="223"/>
      <c r="Y273" s="223"/>
      <c r="Z273" s="223"/>
      <c r="AA273" s="223"/>
      <c r="AB273" s="223"/>
      <c r="AC273" s="223"/>
    </row>
    <row r="274" ht="15.75" customHeight="1">
      <c r="A274" s="223"/>
      <c r="B274" s="223"/>
      <c r="C274" s="223"/>
      <c r="D274" s="237"/>
      <c r="E274" s="223"/>
      <c r="F274" s="223"/>
      <c r="G274" s="223"/>
      <c r="H274" s="237"/>
      <c r="I274" s="223"/>
      <c r="J274" s="223"/>
      <c r="K274" s="223"/>
      <c r="L274" s="223"/>
      <c r="M274" s="223"/>
      <c r="N274" s="223"/>
      <c r="O274" s="223"/>
      <c r="P274" s="223"/>
      <c r="Q274" s="223"/>
      <c r="R274" s="223"/>
      <c r="S274" s="223"/>
      <c r="T274" s="223"/>
      <c r="U274" s="223"/>
      <c r="V274" s="223"/>
      <c r="W274" s="223"/>
      <c r="X274" s="223"/>
      <c r="Y274" s="223"/>
      <c r="Z274" s="223"/>
      <c r="AA274" s="223"/>
      <c r="AB274" s="223"/>
      <c r="AC274" s="223"/>
    </row>
    <row r="275" ht="15.75" customHeight="1">
      <c r="A275" s="223"/>
      <c r="B275" s="223"/>
      <c r="C275" s="223"/>
      <c r="D275" s="237"/>
      <c r="E275" s="223"/>
      <c r="F275" s="223"/>
      <c r="G275" s="223"/>
      <c r="H275" s="237"/>
      <c r="I275" s="223"/>
      <c r="J275" s="223"/>
      <c r="K275" s="223"/>
      <c r="L275" s="223"/>
      <c r="M275" s="223"/>
      <c r="N275" s="223"/>
      <c r="O275" s="223"/>
      <c r="P275" s="223"/>
      <c r="Q275" s="223"/>
      <c r="R275" s="223"/>
      <c r="S275" s="223"/>
      <c r="T275" s="223"/>
      <c r="U275" s="223"/>
      <c r="V275" s="223"/>
      <c r="W275" s="223"/>
      <c r="X275" s="223"/>
      <c r="Y275" s="223"/>
      <c r="Z275" s="223"/>
      <c r="AA275" s="223"/>
      <c r="AB275" s="223"/>
      <c r="AC275" s="223"/>
    </row>
    <row r="276" ht="15.75" customHeight="1">
      <c r="A276" s="223"/>
      <c r="B276" s="223"/>
      <c r="C276" s="223"/>
      <c r="D276" s="237"/>
      <c r="E276" s="223"/>
      <c r="F276" s="223"/>
      <c r="G276" s="223"/>
      <c r="H276" s="237"/>
      <c r="I276" s="223"/>
      <c r="J276" s="223"/>
      <c r="K276" s="223"/>
      <c r="L276" s="223"/>
      <c r="M276" s="223"/>
      <c r="N276" s="223"/>
      <c r="O276" s="223"/>
      <c r="P276" s="223"/>
      <c r="Q276" s="223"/>
      <c r="R276" s="223"/>
      <c r="S276" s="223"/>
      <c r="T276" s="223"/>
      <c r="U276" s="223"/>
      <c r="V276" s="223"/>
      <c r="W276" s="223"/>
      <c r="X276" s="223"/>
      <c r="Y276" s="223"/>
      <c r="Z276" s="223"/>
      <c r="AA276" s="223"/>
      <c r="AB276" s="223"/>
      <c r="AC276" s="223"/>
    </row>
    <row r="277" ht="15.75" customHeight="1">
      <c r="A277" s="223"/>
      <c r="B277" s="223"/>
      <c r="C277" s="223"/>
      <c r="D277" s="237"/>
      <c r="E277" s="223"/>
      <c r="F277" s="223"/>
      <c r="G277" s="223"/>
      <c r="H277" s="237"/>
      <c r="I277" s="223"/>
      <c r="J277" s="223"/>
      <c r="K277" s="223"/>
      <c r="L277" s="223"/>
      <c r="M277" s="223"/>
      <c r="N277" s="223"/>
      <c r="O277" s="223"/>
      <c r="P277" s="223"/>
      <c r="Q277" s="223"/>
      <c r="R277" s="223"/>
      <c r="S277" s="223"/>
      <c r="T277" s="223"/>
      <c r="U277" s="223"/>
      <c r="V277" s="223"/>
      <c r="W277" s="223"/>
      <c r="X277" s="223"/>
      <c r="Y277" s="223"/>
      <c r="Z277" s="223"/>
      <c r="AA277" s="223"/>
      <c r="AB277" s="223"/>
      <c r="AC277" s="223"/>
    </row>
    <row r="278" ht="15.75" customHeight="1">
      <c r="A278" s="223"/>
      <c r="B278" s="223"/>
      <c r="C278" s="223"/>
      <c r="D278" s="237"/>
      <c r="E278" s="223"/>
      <c r="F278" s="223"/>
      <c r="G278" s="223"/>
      <c r="H278" s="237"/>
      <c r="I278" s="223"/>
      <c r="J278" s="223"/>
      <c r="K278" s="223"/>
      <c r="L278" s="223"/>
      <c r="M278" s="223"/>
      <c r="N278" s="223"/>
      <c r="O278" s="223"/>
      <c r="P278" s="223"/>
      <c r="Q278" s="223"/>
      <c r="R278" s="223"/>
      <c r="S278" s="223"/>
      <c r="T278" s="223"/>
      <c r="U278" s="223"/>
      <c r="V278" s="223"/>
      <c r="W278" s="223"/>
      <c r="X278" s="223"/>
      <c r="Y278" s="223"/>
      <c r="Z278" s="223"/>
      <c r="AA278" s="223"/>
      <c r="AB278" s="223"/>
      <c r="AC278" s="223"/>
    </row>
    <row r="279" ht="15.75" customHeight="1">
      <c r="A279" s="223"/>
      <c r="B279" s="223"/>
      <c r="C279" s="223"/>
      <c r="D279" s="237"/>
      <c r="E279" s="223"/>
      <c r="F279" s="223"/>
      <c r="G279" s="223"/>
      <c r="H279" s="237"/>
      <c r="I279" s="223"/>
      <c r="J279" s="223"/>
      <c r="K279" s="223"/>
      <c r="L279" s="223"/>
      <c r="M279" s="223"/>
      <c r="N279" s="223"/>
      <c r="O279" s="223"/>
      <c r="P279" s="223"/>
      <c r="Q279" s="223"/>
      <c r="R279" s="223"/>
      <c r="S279" s="223"/>
      <c r="T279" s="223"/>
      <c r="U279" s="223"/>
      <c r="V279" s="223"/>
      <c r="W279" s="223"/>
      <c r="X279" s="223"/>
      <c r="Y279" s="223"/>
      <c r="Z279" s="223"/>
      <c r="AA279" s="223"/>
      <c r="AB279" s="223"/>
      <c r="AC279" s="223"/>
    </row>
    <row r="280" ht="15.75" customHeight="1">
      <c r="A280" s="223"/>
      <c r="B280" s="223"/>
      <c r="C280" s="223"/>
      <c r="D280" s="237"/>
      <c r="E280" s="223"/>
      <c r="F280" s="223"/>
      <c r="G280" s="223"/>
      <c r="H280" s="237"/>
      <c r="I280" s="223"/>
      <c r="J280" s="223"/>
      <c r="K280" s="223"/>
      <c r="L280" s="223"/>
      <c r="M280" s="223"/>
      <c r="N280" s="223"/>
      <c r="O280" s="223"/>
      <c r="P280" s="223"/>
      <c r="Q280" s="223"/>
      <c r="R280" s="223"/>
      <c r="S280" s="223"/>
      <c r="T280" s="223"/>
      <c r="U280" s="223"/>
      <c r="V280" s="223"/>
      <c r="W280" s="223"/>
      <c r="X280" s="223"/>
      <c r="Y280" s="223"/>
      <c r="Z280" s="223"/>
      <c r="AA280" s="223"/>
      <c r="AB280" s="223"/>
      <c r="AC280" s="223"/>
    </row>
    <row r="281" ht="15.75" customHeight="1">
      <c r="A281" s="223"/>
      <c r="B281" s="223"/>
      <c r="C281" s="223"/>
      <c r="D281" s="237"/>
      <c r="E281" s="223"/>
      <c r="F281" s="223"/>
      <c r="G281" s="223"/>
      <c r="H281" s="237"/>
      <c r="I281" s="223"/>
      <c r="J281" s="223"/>
      <c r="K281" s="223"/>
      <c r="L281" s="223"/>
      <c r="M281" s="223"/>
      <c r="N281" s="223"/>
      <c r="O281" s="223"/>
      <c r="P281" s="223"/>
      <c r="Q281" s="223"/>
      <c r="R281" s="223"/>
      <c r="S281" s="223"/>
      <c r="T281" s="223"/>
      <c r="U281" s="223"/>
      <c r="V281" s="223"/>
      <c r="W281" s="223"/>
      <c r="X281" s="223"/>
      <c r="Y281" s="223"/>
      <c r="Z281" s="223"/>
      <c r="AA281" s="223"/>
      <c r="AB281" s="223"/>
      <c r="AC281" s="223"/>
    </row>
    <row r="282" ht="15.75" customHeight="1">
      <c r="A282" s="223"/>
      <c r="B282" s="223"/>
      <c r="C282" s="223"/>
      <c r="D282" s="237"/>
      <c r="E282" s="223"/>
      <c r="F282" s="223"/>
      <c r="G282" s="223"/>
      <c r="H282" s="237"/>
      <c r="I282" s="223"/>
      <c r="J282" s="223"/>
      <c r="K282" s="223"/>
      <c r="L282" s="223"/>
      <c r="M282" s="223"/>
      <c r="N282" s="223"/>
      <c r="O282" s="223"/>
      <c r="P282" s="223"/>
      <c r="Q282" s="223"/>
      <c r="R282" s="223"/>
      <c r="S282" s="223"/>
      <c r="T282" s="223"/>
      <c r="U282" s="223"/>
      <c r="V282" s="223"/>
      <c r="W282" s="223"/>
      <c r="X282" s="223"/>
      <c r="Y282" s="223"/>
      <c r="Z282" s="223"/>
      <c r="AA282" s="223"/>
      <c r="AB282" s="223"/>
      <c r="AC282" s="223"/>
    </row>
    <row r="283" ht="15.75" customHeight="1">
      <c r="A283" s="223"/>
      <c r="B283" s="223"/>
      <c r="C283" s="223"/>
      <c r="D283" s="237"/>
      <c r="E283" s="223"/>
      <c r="F283" s="223"/>
      <c r="G283" s="223"/>
      <c r="H283" s="237"/>
      <c r="I283" s="223"/>
      <c r="J283" s="223"/>
      <c r="K283" s="223"/>
      <c r="L283" s="223"/>
      <c r="M283" s="223"/>
      <c r="N283" s="223"/>
      <c r="O283" s="223"/>
      <c r="P283" s="223"/>
      <c r="Q283" s="223"/>
      <c r="R283" s="223"/>
      <c r="S283" s="223"/>
      <c r="T283" s="223"/>
      <c r="U283" s="223"/>
      <c r="V283" s="223"/>
      <c r="W283" s="223"/>
      <c r="X283" s="223"/>
      <c r="Y283" s="223"/>
      <c r="Z283" s="223"/>
      <c r="AA283" s="223"/>
      <c r="AB283" s="223"/>
      <c r="AC283" s="223"/>
    </row>
    <row r="284" ht="15.75" customHeight="1">
      <c r="A284" s="223"/>
      <c r="B284" s="223"/>
      <c r="C284" s="223"/>
      <c r="D284" s="237"/>
      <c r="E284" s="223"/>
      <c r="F284" s="223"/>
      <c r="G284" s="223"/>
      <c r="H284" s="237"/>
      <c r="I284" s="223"/>
      <c r="J284" s="223"/>
      <c r="K284" s="223"/>
      <c r="L284" s="223"/>
      <c r="M284" s="223"/>
      <c r="N284" s="223"/>
      <c r="O284" s="223"/>
      <c r="P284" s="223"/>
      <c r="Q284" s="223"/>
      <c r="R284" s="223"/>
      <c r="S284" s="223"/>
      <c r="T284" s="223"/>
      <c r="U284" s="223"/>
      <c r="V284" s="223"/>
      <c r="W284" s="223"/>
      <c r="X284" s="223"/>
      <c r="Y284" s="223"/>
      <c r="Z284" s="223"/>
      <c r="AA284" s="223"/>
      <c r="AB284" s="223"/>
      <c r="AC284" s="223"/>
    </row>
    <row r="285" ht="15.75" customHeight="1">
      <c r="A285" s="223"/>
      <c r="B285" s="223"/>
      <c r="C285" s="223"/>
      <c r="D285" s="237"/>
      <c r="E285" s="223"/>
      <c r="F285" s="223"/>
      <c r="G285" s="223"/>
      <c r="H285" s="237"/>
      <c r="I285" s="223"/>
      <c r="J285" s="223"/>
      <c r="K285" s="223"/>
      <c r="L285" s="223"/>
      <c r="M285" s="223"/>
      <c r="N285" s="223"/>
      <c r="O285" s="223"/>
      <c r="P285" s="223"/>
      <c r="Q285" s="223"/>
      <c r="R285" s="223"/>
      <c r="S285" s="223"/>
      <c r="T285" s="223"/>
      <c r="U285" s="223"/>
      <c r="V285" s="223"/>
      <c r="W285" s="223"/>
      <c r="X285" s="223"/>
      <c r="Y285" s="223"/>
      <c r="Z285" s="223"/>
      <c r="AA285" s="223"/>
      <c r="AB285" s="223"/>
      <c r="AC285" s="223"/>
    </row>
    <row r="286" ht="15.75" customHeight="1">
      <c r="A286" s="223"/>
      <c r="B286" s="223"/>
      <c r="C286" s="223"/>
      <c r="D286" s="237"/>
      <c r="E286" s="223"/>
      <c r="F286" s="223"/>
      <c r="G286" s="223"/>
      <c r="H286" s="237"/>
      <c r="I286" s="223"/>
      <c r="J286" s="223"/>
      <c r="K286" s="223"/>
      <c r="L286" s="223"/>
      <c r="M286" s="223"/>
      <c r="N286" s="223"/>
      <c r="O286" s="223"/>
      <c r="P286" s="223"/>
      <c r="Q286" s="223"/>
      <c r="R286" s="223"/>
      <c r="S286" s="223"/>
      <c r="T286" s="223"/>
      <c r="U286" s="223"/>
      <c r="V286" s="223"/>
      <c r="W286" s="223"/>
      <c r="X286" s="223"/>
      <c r="Y286" s="223"/>
      <c r="Z286" s="223"/>
      <c r="AA286" s="223"/>
      <c r="AB286" s="223"/>
      <c r="AC286" s="223"/>
    </row>
    <row r="287" ht="15.75" customHeight="1">
      <c r="A287" s="223"/>
      <c r="B287" s="223"/>
      <c r="C287" s="223"/>
      <c r="D287" s="237"/>
      <c r="E287" s="223"/>
      <c r="F287" s="223"/>
      <c r="G287" s="223"/>
      <c r="H287" s="237"/>
      <c r="I287" s="223"/>
      <c r="J287" s="223"/>
      <c r="K287" s="223"/>
      <c r="L287" s="223"/>
      <c r="M287" s="223"/>
      <c r="N287" s="223"/>
      <c r="O287" s="223"/>
      <c r="P287" s="223"/>
      <c r="Q287" s="223"/>
      <c r="R287" s="223"/>
      <c r="S287" s="223"/>
      <c r="T287" s="223"/>
      <c r="U287" s="223"/>
      <c r="V287" s="223"/>
      <c r="W287" s="223"/>
      <c r="X287" s="223"/>
      <c r="Y287" s="223"/>
      <c r="Z287" s="223"/>
      <c r="AA287" s="223"/>
      <c r="AB287" s="223"/>
      <c r="AC287" s="223"/>
    </row>
    <row r="288" ht="15.75" customHeight="1">
      <c r="A288" s="223"/>
      <c r="B288" s="223"/>
      <c r="C288" s="223"/>
      <c r="D288" s="237"/>
      <c r="E288" s="223"/>
      <c r="F288" s="223"/>
      <c r="G288" s="223"/>
      <c r="H288" s="237"/>
      <c r="I288" s="223"/>
      <c r="J288" s="223"/>
      <c r="K288" s="223"/>
      <c r="L288" s="223"/>
      <c r="M288" s="223"/>
      <c r="N288" s="223"/>
      <c r="O288" s="223"/>
      <c r="P288" s="223"/>
      <c r="Q288" s="223"/>
      <c r="R288" s="223"/>
      <c r="S288" s="223"/>
      <c r="T288" s="223"/>
      <c r="U288" s="223"/>
      <c r="V288" s="223"/>
      <c r="W288" s="223"/>
      <c r="X288" s="223"/>
      <c r="Y288" s="223"/>
      <c r="Z288" s="223"/>
      <c r="AA288" s="223"/>
      <c r="AB288" s="223"/>
      <c r="AC288" s="223"/>
    </row>
    <row r="289" ht="15.75" customHeight="1">
      <c r="A289" s="223"/>
      <c r="B289" s="223"/>
      <c r="C289" s="223"/>
      <c r="D289" s="237"/>
      <c r="E289" s="223"/>
      <c r="F289" s="223"/>
      <c r="G289" s="223"/>
      <c r="H289" s="237"/>
      <c r="I289" s="223"/>
      <c r="J289" s="223"/>
      <c r="K289" s="223"/>
      <c r="L289" s="223"/>
      <c r="M289" s="223"/>
      <c r="N289" s="223"/>
      <c r="O289" s="223"/>
      <c r="P289" s="223"/>
      <c r="Q289" s="223"/>
      <c r="R289" s="223"/>
      <c r="S289" s="223"/>
      <c r="T289" s="223"/>
      <c r="U289" s="223"/>
      <c r="V289" s="223"/>
      <c r="W289" s="223"/>
      <c r="X289" s="223"/>
      <c r="Y289" s="223"/>
      <c r="Z289" s="223"/>
      <c r="AA289" s="223"/>
      <c r="AB289" s="223"/>
      <c r="AC289" s="223"/>
    </row>
    <row r="290" ht="15.75" customHeight="1">
      <c r="A290" s="223"/>
      <c r="B290" s="223"/>
      <c r="C290" s="223"/>
      <c r="D290" s="237"/>
      <c r="E290" s="223"/>
      <c r="F290" s="223"/>
      <c r="G290" s="223"/>
      <c r="H290" s="237"/>
      <c r="I290" s="223"/>
      <c r="J290" s="223"/>
      <c r="K290" s="223"/>
      <c r="L290" s="223"/>
      <c r="M290" s="223"/>
      <c r="N290" s="223"/>
      <c r="O290" s="223"/>
      <c r="P290" s="223"/>
      <c r="Q290" s="223"/>
      <c r="R290" s="223"/>
      <c r="S290" s="223"/>
      <c r="T290" s="223"/>
      <c r="U290" s="223"/>
      <c r="V290" s="223"/>
      <c r="W290" s="223"/>
      <c r="X290" s="223"/>
      <c r="Y290" s="223"/>
      <c r="Z290" s="223"/>
      <c r="AA290" s="223"/>
      <c r="AB290" s="223"/>
      <c r="AC290" s="223"/>
    </row>
    <row r="291" ht="15.75" customHeight="1">
      <c r="A291" s="223"/>
      <c r="B291" s="223"/>
      <c r="C291" s="223"/>
      <c r="D291" s="237"/>
      <c r="E291" s="223"/>
      <c r="F291" s="223"/>
      <c r="G291" s="223"/>
      <c r="H291" s="237"/>
      <c r="I291" s="223"/>
      <c r="J291" s="223"/>
      <c r="K291" s="223"/>
      <c r="L291" s="223"/>
      <c r="M291" s="223"/>
      <c r="N291" s="223"/>
      <c r="O291" s="223"/>
      <c r="P291" s="223"/>
      <c r="Q291" s="223"/>
      <c r="R291" s="223"/>
      <c r="S291" s="223"/>
      <c r="T291" s="223"/>
      <c r="U291" s="223"/>
      <c r="V291" s="223"/>
      <c r="W291" s="223"/>
      <c r="X291" s="223"/>
      <c r="Y291" s="223"/>
      <c r="Z291" s="223"/>
      <c r="AA291" s="223"/>
      <c r="AB291" s="223"/>
      <c r="AC291" s="223"/>
    </row>
    <row r="292" ht="15.75" customHeight="1">
      <c r="A292" s="223"/>
      <c r="B292" s="223"/>
      <c r="C292" s="223"/>
      <c r="D292" s="237"/>
      <c r="E292" s="223"/>
      <c r="F292" s="223"/>
      <c r="G292" s="223"/>
      <c r="H292" s="237"/>
      <c r="I292" s="223"/>
      <c r="J292" s="223"/>
      <c r="K292" s="223"/>
      <c r="L292" s="223"/>
      <c r="M292" s="223"/>
      <c r="N292" s="223"/>
      <c r="O292" s="223"/>
      <c r="P292" s="223"/>
      <c r="Q292" s="223"/>
      <c r="R292" s="223"/>
      <c r="S292" s="223"/>
      <c r="T292" s="223"/>
      <c r="U292" s="223"/>
      <c r="V292" s="223"/>
      <c r="W292" s="223"/>
      <c r="X292" s="223"/>
      <c r="Y292" s="223"/>
      <c r="Z292" s="223"/>
      <c r="AA292" s="223"/>
      <c r="AB292" s="223"/>
      <c r="AC292" s="223"/>
    </row>
    <row r="293" ht="15.75" customHeight="1">
      <c r="A293" s="223"/>
      <c r="B293" s="223"/>
      <c r="C293" s="223"/>
      <c r="D293" s="237"/>
      <c r="E293" s="223"/>
      <c r="F293" s="223"/>
      <c r="G293" s="223"/>
      <c r="H293" s="237"/>
      <c r="I293" s="223"/>
      <c r="J293" s="223"/>
      <c r="K293" s="223"/>
      <c r="L293" s="223"/>
      <c r="M293" s="223"/>
      <c r="N293" s="223"/>
      <c r="O293" s="223"/>
      <c r="P293" s="223"/>
      <c r="Q293" s="223"/>
      <c r="R293" s="223"/>
      <c r="S293" s="223"/>
      <c r="T293" s="223"/>
      <c r="U293" s="223"/>
      <c r="V293" s="223"/>
      <c r="W293" s="223"/>
      <c r="X293" s="223"/>
      <c r="Y293" s="223"/>
      <c r="Z293" s="223"/>
      <c r="AA293" s="223"/>
      <c r="AB293" s="223"/>
      <c r="AC293" s="223"/>
    </row>
    <row r="294" ht="15.75" customHeight="1">
      <c r="A294" s="223"/>
      <c r="B294" s="223"/>
      <c r="C294" s="223"/>
      <c r="D294" s="237"/>
      <c r="E294" s="223"/>
      <c r="F294" s="223"/>
      <c r="G294" s="223"/>
      <c r="H294" s="237"/>
      <c r="I294" s="223"/>
      <c r="J294" s="223"/>
      <c r="K294" s="223"/>
      <c r="L294" s="223"/>
      <c r="M294" s="223"/>
      <c r="N294" s="223"/>
      <c r="O294" s="223"/>
      <c r="P294" s="223"/>
      <c r="Q294" s="223"/>
      <c r="R294" s="223"/>
      <c r="S294" s="223"/>
      <c r="T294" s="223"/>
      <c r="U294" s="223"/>
      <c r="V294" s="223"/>
      <c r="W294" s="223"/>
      <c r="X294" s="223"/>
      <c r="Y294" s="223"/>
      <c r="Z294" s="223"/>
      <c r="AA294" s="223"/>
      <c r="AB294" s="223"/>
      <c r="AC294" s="223"/>
    </row>
    <row r="295" ht="15.75" customHeight="1">
      <c r="A295" s="223"/>
      <c r="B295" s="223"/>
      <c r="C295" s="223"/>
      <c r="D295" s="237"/>
      <c r="E295" s="223"/>
      <c r="F295" s="223"/>
      <c r="G295" s="223"/>
      <c r="H295" s="237"/>
      <c r="I295" s="223"/>
      <c r="J295" s="223"/>
      <c r="K295" s="223"/>
      <c r="L295" s="223"/>
      <c r="M295" s="223"/>
      <c r="N295" s="223"/>
      <c r="O295" s="223"/>
      <c r="P295" s="223"/>
      <c r="Q295" s="223"/>
      <c r="R295" s="223"/>
      <c r="S295" s="223"/>
      <c r="T295" s="223"/>
      <c r="U295" s="223"/>
      <c r="V295" s="223"/>
      <c r="W295" s="223"/>
      <c r="X295" s="223"/>
      <c r="Y295" s="223"/>
      <c r="Z295" s="223"/>
      <c r="AA295" s="223"/>
      <c r="AB295" s="223"/>
      <c r="AC295" s="223"/>
    </row>
    <row r="296" ht="15.75" customHeight="1">
      <c r="A296" s="223"/>
      <c r="B296" s="223"/>
      <c r="C296" s="223"/>
      <c r="D296" s="237"/>
      <c r="E296" s="223"/>
      <c r="F296" s="223"/>
      <c r="G296" s="223"/>
      <c r="H296" s="237"/>
      <c r="I296" s="223"/>
      <c r="J296" s="223"/>
      <c r="K296" s="223"/>
      <c r="L296" s="223"/>
      <c r="M296" s="223"/>
      <c r="N296" s="223"/>
      <c r="O296" s="223"/>
      <c r="P296" s="223"/>
      <c r="Q296" s="223"/>
      <c r="R296" s="223"/>
      <c r="S296" s="223"/>
      <c r="T296" s="223"/>
      <c r="U296" s="223"/>
      <c r="V296" s="223"/>
      <c r="W296" s="223"/>
      <c r="X296" s="223"/>
      <c r="Y296" s="223"/>
      <c r="Z296" s="223"/>
      <c r="AA296" s="223"/>
      <c r="AB296" s="223"/>
      <c r="AC296" s="223"/>
    </row>
    <row r="297" ht="15.75" customHeight="1">
      <c r="A297" s="223"/>
      <c r="B297" s="223"/>
      <c r="C297" s="223"/>
      <c r="D297" s="237"/>
      <c r="E297" s="223"/>
      <c r="F297" s="223"/>
      <c r="G297" s="223"/>
      <c r="H297" s="237"/>
      <c r="I297" s="223"/>
      <c r="J297" s="223"/>
      <c r="K297" s="223"/>
      <c r="L297" s="223"/>
      <c r="M297" s="223"/>
      <c r="N297" s="223"/>
      <c r="O297" s="223"/>
      <c r="P297" s="223"/>
      <c r="Q297" s="223"/>
      <c r="R297" s="223"/>
      <c r="S297" s="223"/>
      <c r="T297" s="223"/>
      <c r="U297" s="223"/>
      <c r="V297" s="223"/>
      <c r="W297" s="223"/>
      <c r="X297" s="223"/>
      <c r="Y297" s="223"/>
      <c r="Z297" s="223"/>
      <c r="AA297" s="223"/>
      <c r="AB297" s="223"/>
      <c r="AC297" s="223"/>
    </row>
    <row r="298" ht="15.75" customHeight="1">
      <c r="A298" s="223"/>
      <c r="B298" s="223"/>
      <c r="C298" s="223"/>
      <c r="D298" s="237"/>
      <c r="E298" s="223"/>
      <c r="F298" s="223"/>
      <c r="G298" s="223"/>
      <c r="H298" s="237"/>
      <c r="I298" s="223"/>
      <c r="J298" s="223"/>
      <c r="K298" s="223"/>
      <c r="L298" s="223"/>
      <c r="M298" s="223"/>
      <c r="N298" s="223"/>
      <c r="O298" s="223"/>
      <c r="P298" s="223"/>
      <c r="Q298" s="223"/>
      <c r="R298" s="223"/>
      <c r="S298" s="223"/>
      <c r="T298" s="223"/>
      <c r="U298" s="223"/>
      <c r="V298" s="223"/>
      <c r="W298" s="223"/>
      <c r="X298" s="223"/>
      <c r="Y298" s="223"/>
      <c r="Z298" s="223"/>
      <c r="AA298" s="223"/>
      <c r="AB298" s="223"/>
      <c r="AC298" s="223"/>
    </row>
    <row r="299" ht="15.75" customHeight="1">
      <c r="A299" s="223"/>
      <c r="B299" s="223"/>
      <c r="C299" s="223"/>
      <c r="D299" s="237"/>
      <c r="E299" s="223"/>
      <c r="F299" s="223"/>
      <c r="G299" s="223"/>
      <c r="H299" s="237"/>
      <c r="I299" s="223"/>
      <c r="J299" s="223"/>
      <c r="K299" s="223"/>
      <c r="L299" s="223"/>
      <c r="M299" s="223"/>
      <c r="N299" s="223"/>
      <c r="O299" s="223"/>
      <c r="P299" s="223"/>
      <c r="Q299" s="223"/>
      <c r="R299" s="223"/>
      <c r="S299" s="223"/>
      <c r="T299" s="223"/>
      <c r="U299" s="223"/>
      <c r="V299" s="223"/>
      <c r="W299" s="223"/>
      <c r="X299" s="223"/>
      <c r="Y299" s="223"/>
      <c r="Z299" s="223"/>
      <c r="AA299" s="223"/>
      <c r="AB299" s="223"/>
      <c r="AC299" s="223"/>
    </row>
    <row r="300" ht="15.75" customHeight="1">
      <c r="A300" s="223"/>
      <c r="B300" s="223"/>
      <c r="C300" s="223"/>
      <c r="D300" s="237"/>
      <c r="E300" s="223"/>
      <c r="F300" s="223"/>
      <c r="G300" s="223"/>
      <c r="H300" s="237"/>
      <c r="I300" s="223"/>
      <c r="J300" s="223"/>
      <c r="K300" s="223"/>
      <c r="L300" s="223"/>
      <c r="M300" s="223"/>
      <c r="N300" s="223"/>
      <c r="O300" s="223"/>
      <c r="P300" s="223"/>
      <c r="Q300" s="223"/>
      <c r="R300" s="223"/>
      <c r="S300" s="223"/>
      <c r="T300" s="223"/>
      <c r="U300" s="223"/>
      <c r="V300" s="223"/>
      <c r="W300" s="223"/>
      <c r="X300" s="223"/>
      <c r="Y300" s="223"/>
      <c r="Z300" s="223"/>
      <c r="AA300" s="223"/>
      <c r="AB300" s="223"/>
      <c r="AC300" s="223"/>
    </row>
    <row r="301" ht="15.75" customHeight="1">
      <c r="A301" s="223"/>
      <c r="B301" s="223"/>
      <c r="C301" s="223"/>
      <c r="D301" s="237"/>
      <c r="E301" s="223"/>
      <c r="F301" s="223"/>
      <c r="G301" s="223"/>
      <c r="H301" s="237"/>
      <c r="I301" s="223"/>
      <c r="J301" s="223"/>
      <c r="K301" s="223"/>
      <c r="L301" s="223"/>
      <c r="M301" s="223"/>
      <c r="N301" s="223"/>
      <c r="O301" s="223"/>
      <c r="P301" s="223"/>
      <c r="Q301" s="223"/>
      <c r="R301" s="223"/>
      <c r="S301" s="223"/>
      <c r="T301" s="223"/>
      <c r="U301" s="223"/>
      <c r="V301" s="223"/>
      <c r="W301" s="223"/>
      <c r="X301" s="223"/>
      <c r="Y301" s="223"/>
      <c r="Z301" s="223"/>
      <c r="AA301" s="223"/>
      <c r="AB301" s="223"/>
      <c r="AC301" s="223"/>
    </row>
    <row r="302" ht="15.75" customHeight="1">
      <c r="A302" s="223"/>
      <c r="B302" s="223"/>
      <c r="C302" s="223"/>
      <c r="D302" s="237"/>
      <c r="E302" s="223"/>
      <c r="F302" s="223"/>
      <c r="G302" s="223"/>
      <c r="H302" s="237"/>
      <c r="I302" s="223"/>
      <c r="J302" s="223"/>
      <c r="K302" s="223"/>
      <c r="L302" s="223"/>
      <c r="M302" s="223"/>
      <c r="N302" s="223"/>
      <c r="O302" s="223"/>
      <c r="P302" s="223"/>
      <c r="Q302" s="223"/>
      <c r="R302" s="223"/>
      <c r="S302" s="223"/>
      <c r="T302" s="223"/>
      <c r="U302" s="223"/>
      <c r="V302" s="223"/>
      <c r="W302" s="223"/>
      <c r="X302" s="223"/>
      <c r="Y302" s="223"/>
      <c r="Z302" s="223"/>
      <c r="AA302" s="223"/>
      <c r="AB302" s="223"/>
      <c r="AC302" s="223"/>
    </row>
    <row r="303" ht="15.75" customHeight="1">
      <c r="A303" s="223"/>
      <c r="B303" s="223"/>
      <c r="C303" s="223"/>
      <c r="D303" s="237"/>
      <c r="E303" s="223"/>
      <c r="F303" s="223"/>
      <c r="G303" s="223"/>
      <c r="H303" s="237"/>
      <c r="I303" s="223"/>
      <c r="J303" s="223"/>
      <c r="K303" s="223"/>
      <c r="L303" s="223"/>
      <c r="M303" s="223"/>
      <c r="N303" s="223"/>
      <c r="O303" s="223"/>
      <c r="P303" s="223"/>
      <c r="Q303" s="223"/>
      <c r="R303" s="223"/>
      <c r="S303" s="223"/>
      <c r="T303" s="223"/>
      <c r="U303" s="223"/>
      <c r="V303" s="223"/>
      <c r="W303" s="223"/>
      <c r="X303" s="223"/>
      <c r="Y303" s="223"/>
      <c r="Z303" s="223"/>
      <c r="AA303" s="223"/>
      <c r="AB303" s="223"/>
      <c r="AC303" s="223"/>
    </row>
    <row r="304" ht="15.75" customHeight="1">
      <c r="A304" s="223"/>
      <c r="B304" s="223"/>
      <c r="C304" s="223"/>
      <c r="D304" s="237"/>
      <c r="E304" s="223"/>
      <c r="F304" s="223"/>
      <c r="G304" s="223"/>
      <c r="H304" s="237"/>
      <c r="I304" s="223"/>
      <c r="J304" s="223"/>
      <c r="K304" s="223"/>
      <c r="L304" s="223"/>
      <c r="M304" s="223"/>
      <c r="N304" s="223"/>
      <c r="O304" s="223"/>
      <c r="P304" s="223"/>
      <c r="Q304" s="223"/>
      <c r="R304" s="223"/>
      <c r="S304" s="223"/>
      <c r="T304" s="223"/>
      <c r="U304" s="223"/>
      <c r="V304" s="223"/>
      <c r="W304" s="223"/>
      <c r="X304" s="223"/>
      <c r="Y304" s="223"/>
      <c r="Z304" s="223"/>
      <c r="AA304" s="223"/>
      <c r="AB304" s="223"/>
      <c r="AC304" s="223"/>
    </row>
    <row r="305" ht="15.75" customHeight="1">
      <c r="A305" s="223"/>
      <c r="B305" s="223"/>
      <c r="C305" s="223"/>
      <c r="D305" s="237"/>
      <c r="E305" s="223"/>
      <c r="F305" s="223"/>
      <c r="G305" s="223"/>
      <c r="H305" s="237"/>
      <c r="I305" s="223"/>
      <c r="J305" s="223"/>
      <c r="K305" s="223"/>
      <c r="L305" s="223"/>
      <c r="M305" s="223"/>
      <c r="N305" s="223"/>
      <c r="O305" s="223"/>
      <c r="P305" s="223"/>
      <c r="Q305" s="223"/>
      <c r="R305" s="223"/>
      <c r="S305" s="223"/>
      <c r="T305" s="223"/>
      <c r="U305" s="223"/>
      <c r="V305" s="223"/>
      <c r="W305" s="223"/>
      <c r="X305" s="223"/>
      <c r="Y305" s="223"/>
      <c r="Z305" s="223"/>
      <c r="AA305" s="223"/>
      <c r="AB305" s="223"/>
      <c r="AC305" s="223"/>
    </row>
    <row r="306" ht="15.75" customHeight="1">
      <c r="A306" s="223"/>
      <c r="B306" s="223"/>
      <c r="C306" s="223"/>
      <c r="D306" s="237"/>
      <c r="E306" s="223"/>
      <c r="F306" s="223"/>
      <c r="G306" s="223"/>
      <c r="H306" s="237"/>
      <c r="I306" s="223"/>
      <c r="J306" s="223"/>
      <c r="K306" s="223"/>
      <c r="L306" s="223"/>
      <c r="M306" s="223"/>
      <c r="N306" s="223"/>
      <c r="O306" s="223"/>
      <c r="P306" s="223"/>
      <c r="Q306" s="223"/>
      <c r="R306" s="223"/>
      <c r="S306" s="223"/>
      <c r="T306" s="223"/>
      <c r="U306" s="223"/>
      <c r="V306" s="223"/>
      <c r="W306" s="223"/>
      <c r="X306" s="223"/>
      <c r="Y306" s="223"/>
      <c r="Z306" s="223"/>
      <c r="AA306" s="223"/>
      <c r="AB306" s="223"/>
      <c r="AC306" s="223"/>
    </row>
    <row r="307" ht="15.75" customHeight="1">
      <c r="A307" s="223"/>
      <c r="B307" s="223"/>
      <c r="C307" s="223"/>
      <c r="D307" s="237"/>
      <c r="E307" s="223"/>
      <c r="F307" s="223"/>
      <c r="G307" s="223"/>
      <c r="H307" s="237"/>
      <c r="I307" s="223"/>
      <c r="J307" s="223"/>
      <c r="K307" s="223"/>
      <c r="L307" s="223"/>
      <c r="M307" s="223"/>
      <c r="N307" s="223"/>
      <c r="O307" s="223"/>
      <c r="P307" s="223"/>
      <c r="Q307" s="223"/>
      <c r="R307" s="223"/>
      <c r="S307" s="223"/>
      <c r="T307" s="223"/>
      <c r="U307" s="223"/>
      <c r="V307" s="223"/>
      <c r="W307" s="223"/>
      <c r="X307" s="223"/>
      <c r="Y307" s="223"/>
      <c r="Z307" s="223"/>
      <c r="AA307" s="223"/>
      <c r="AB307" s="223"/>
      <c r="AC307" s="223"/>
    </row>
    <row r="308" ht="15.75" customHeight="1">
      <c r="A308" s="223"/>
      <c r="B308" s="223"/>
      <c r="C308" s="223"/>
      <c r="D308" s="237"/>
      <c r="E308" s="223"/>
      <c r="F308" s="223"/>
      <c r="G308" s="223"/>
      <c r="H308" s="237"/>
      <c r="I308" s="223"/>
      <c r="J308" s="223"/>
      <c r="K308" s="223"/>
      <c r="L308" s="223"/>
      <c r="M308" s="223"/>
      <c r="N308" s="223"/>
      <c r="O308" s="223"/>
      <c r="P308" s="223"/>
      <c r="Q308" s="223"/>
      <c r="R308" s="223"/>
      <c r="S308" s="223"/>
      <c r="T308" s="223"/>
      <c r="U308" s="223"/>
      <c r="V308" s="223"/>
      <c r="W308" s="223"/>
      <c r="X308" s="223"/>
      <c r="Y308" s="223"/>
      <c r="Z308" s="223"/>
      <c r="AA308" s="223"/>
      <c r="AB308" s="223"/>
      <c r="AC308" s="223"/>
    </row>
    <row r="309" ht="15.75" customHeight="1">
      <c r="A309" s="223"/>
      <c r="B309" s="223"/>
      <c r="C309" s="223"/>
      <c r="D309" s="237"/>
      <c r="E309" s="223"/>
      <c r="F309" s="223"/>
      <c r="G309" s="223"/>
      <c r="H309" s="237"/>
      <c r="I309" s="223"/>
      <c r="J309" s="223"/>
      <c r="K309" s="223"/>
      <c r="L309" s="223"/>
      <c r="M309" s="223"/>
      <c r="N309" s="223"/>
      <c r="O309" s="223"/>
      <c r="P309" s="223"/>
      <c r="Q309" s="223"/>
      <c r="R309" s="223"/>
      <c r="S309" s="223"/>
      <c r="T309" s="223"/>
      <c r="U309" s="223"/>
      <c r="V309" s="223"/>
      <c r="W309" s="223"/>
      <c r="X309" s="223"/>
      <c r="Y309" s="223"/>
      <c r="Z309" s="223"/>
      <c r="AA309" s="223"/>
      <c r="AB309" s="223"/>
      <c r="AC309" s="223"/>
    </row>
    <row r="310" ht="15.75" customHeight="1">
      <c r="A310" s="223"/>
      <c r="B310" s="223"/>
      <c r="C310" s="223"/>
      <c r="D310" s="237"/>
      <c r="E310" s="223"/>
      <c r="F310" s="223"/>
      <c r="G310" s="223"/>
      <c r="H310" s="237"/>
      <c r="I310" s="223"/>
      <c r="J310" s="223"/>
      <c r="K310" s="223"/>
      <c r="L310" s="223"/>
      <c r="M310" s="223"/>
      <c r="N310" s="223"/>
      <c r="O310" s="223"/>
      <c r="P310" s="223"/>
      <c r="Q310" s="223"/>
      <c r="R310" s="223"/>
      <c r="S310" s="223"/>
      <c r="T310" s="223"/>
      <c r="U310" s="223"/>
      <c r="V310" s="223"/>
      <c r="W310" s="223"/>
      <c r="X310" s="223"/>
      <c r="Y310" s="223"/>
      <c r="Z310" s="223"/>
      <c r="AA310" s="223"/>
      <c r="AB310" s="223"/>
      <c r="AC310" s="223"/>
    </row>
    <row r="311" ht="15.75" customHeight="1">
      <c r="A311" s="223"/>
      <c r="B311" s="223"/>
      <c r="C311" s="223"/>
      <c r="D311" s="237"/>
      <c r="E311" s="223"/>
      <c r="F311" s="223"/>
      <c r="G311" s="223"/>
      <c r="H311" s="237"/>
      <c r="I311" s="223"/>
      <c r="J311" s="223"/>
      <c r="K311" s="223"/>
      <c r="L311" s="223"/>
      <c r="M311" s="223"/>
      <c r="N311" s="223"/>
      <c r="O311" s="223"/>
      <c r="P311" s="223"/>
      <c r="Q311" s="223"/>
      <c r="R311" s="223"/>
      <c r="S311" s="223"/>
      <c r="T311" s="223"/>
      <c r="U311" s="223"/>
      <c r="V311" s="223"/>
      <c r="W311" s="223"/>
      <c r="X311" s="223"/>
      <c r="Y311" s="223"/>
      <c r="Z311" s="223"/>
      <c r="AA311" s="223"/>
      <c r="AB311" s="223"/>
      <c r="AC311" s="223"/>
    </row>
    <row r="312" ht="15.75" customHeight="1">
      <c r="A312" s="223"/>
      <c r="B312" s="223"/>
      <c r="C312" s="223"/>
      <c r="D312" s="237"/>
      <c r="E312" s="223"/>
      <c r="F312" s="223"/>
      <c r="G312" s="223"/>
      <c r="H312" s="237"/>
      <c r="I312" s="223"/>
      <c r="J312" s="223"/>
      <c r="K312" s="223"/>
      <c r="L312" s="223"/>
      <c r="M312" s="223"/>
      <c r="N312" s="223"/>
      <c r="O312" s="223"/>
      <c r="P312" s="223"/>
      <c r="Q312" s="223"/>
      <c r="R312" s="223"/>
      <c r="S312" s="223"/>
      <c r="T312" s="223"/>
      <c r="U312" s="223"/>
      <c r="V312" s="223"/>
      <c r="W312" s="223"/>
      <c r="X312" s="223"/>
      <c r="Y312" s="223"/>
      <c r="Z312" s="223"/>
      <c r="AA312" s="223"/>
      <c r="AB312" s="223"/>
      <c r="AC312" s="223"/>
    </row>
    <row r="313" ht="15.75" customHeight="1">
      <c r="A313" s="223"/>
      <c r="B313" s="223"/>
      <c r="C313" s="223"/>
      <c r="D313" s="237"/>
      <c r="E313" s="223"/>
      <c r="F313" s="223"/>
      <c r="G313" s="223"/>
      <c r="H313" s="237"/>
      <c r="I313" s="223"/>
      <c r="J313" s="223"/>
      <c r="K313" s="223"/>
      <c r="L313" s="223"/>
      <c r="M313" s="223"/>
      <c r="N313" s="223"/>
      <c r="O313" s="223"/>
      <c r="P313" s="223"/>
      <c r="Q313" s="223"/>
      <c r="R313" s="223"/>
      <c r="S313" s="223"/>
      <c r="T313" s="223"/>
      <c r="U313" s="223"/>
      <c r="V313" s="223"/>
      <c r="W313" s="223"/>
      <c r="X313" s="223"/>
      <c r="Y313" s="223"/>
      <c r="Z313" s="223"/>
      <c r="AA313" s="223"/>
      <c r="AB313" s="223"/>
      <c r="AC313" s="223"/>
    </row>
    <row r="314" ht="15.75" customHeight="1">
      <c r="A314" s="223"/>
      <c r="B314" s="223"/>
      <c r="C314" s="223"/>
      <c r="D314" s="237"/>
      <c r="E314" s="223"/>
      <c r="F314" s="223"/>
      <c r="G314" s="223"/>
      <c r="H314" s="237"/>
      <c r="I314" s="223"/>
      <c r="J314" s="223"/>
      <c r="K314" s="223"/>
      <c r="L314" s="223"/>
      <c r="M314" s="223"/>
      <c r="N314" s="223"/>
      <c r="O314" s="223"/>
      <c r="P314" s="223"/>
      <c r="Q314" s="223"/>
      <c r="R314" s="223"/>
      <c r="S314" s="223"/>
      <c r="T314" s="223"/>
      <c r="U314" s="223"/>
      <c r="V314" s="223"/>
      <c r="W314" s="223"/>
      <c r="X314" s="223"/>
      <c r="Y314" s="223"/>
      <c r="Z314" s="223"/>
      <c r="AA314" s="223"/>
      <c r="AB314" s="223"/>
      <c r="AC314" s="223"/>
    </row>
    <row r="315" ht="15.75" customHeight="1">
      <c r="A315" s="223"/>
      <c r="B315" s="223"/>
      <c r="C315" s="223"/>
      <c r="D315" s="237"/>
      <c r="E315" s="223"/>
      <c r="F315" s="223"/>
      <c r="G315" s="223"/>
      <c r="H315" s="237"/>
      <c r="I315" s="223"/>
      <c r="J315" s="223"/>
      <c r="K315" s="223"/>
      <c r="L315" s="223"/>
      <c r="M315" s="223"/>
      <c r="N315" s="223"/>
      <c r="O315" s="223"/>
      <c r="P315" s="223"/>
      <c r="Q315" s="223"/>
      <c r="R315" s="223"/>
      <c r="S315" s="223"/>
      <c r="T315" s="223"/>
      <c r="U315" s="223"/>
      <c r="V315" s="223"/>
      <c r="W315" s="223"/>
      <c r="X315" s="223"/>
      <c r="Y315" s="223"/>
      <c r="Z315" s="223"/>
      <c r="AA315" s="223"/>
      <c r="AB315" s="223"/>
      <c r="AC315" s="223"/>
    </row>
    <row r="316" ht="15.75" customHeight="1">
      <c r="A316" s="223"/>
      <c r="B316" s="223"/>
      <c r="C316" s="223"/>
      <c r="D316" s="237"/>
      <c r="E316" s="223"/>
      <c r="F316" s="223"/>
      <c r="G316" s="223"/>
      <c r="H316" s="237"/>
      <c r="I316" s="223"/>
      <c r="J316" s="223"/>
      <c r="K316" s="223"/>
      <c r="L316" s="223"/>
      <c r="M316" s="223"/>
      <c r="N316" s="223"/>
      <c r="O316" s="223"/>
      <c r="P316" s="223"/>
      <c r="Q316" s="223"/>
      <c r="R316" s="223"/>
      <c r="S316" s="223"/>
      <c r="T316" s="223"/>
      <c r="U316" s="223"/>
      <c r="V316" s="223"/>
      <c r="W316" s="223"/>
      <c r="X316" s="223"/>
      <c r="Y316" s="223"/>
      <c r="Z316" s="223"/>
      <c r="AA316" s="223"/>
      <c r="AB316" s="223"/>
      <c r="AC316" s="223"/>
    </row>
    <row r="317" ht="15.75" customHeight="1">
      <c r="A317" s="223"/>
      <c r="B317" s="223"/>
      <c r="C317" s="223"/>
      <c r="D317" s="237"/>
      <c r="E317" s="223"/>
      <c r="F317" s="223"/>
      <c r="G317" s="223"/>
      <c r="H317" s="237"/>
      <c r="I317" s="223"/>
      <c r="J317" s="223"/>
      <c r="K317" s="223"/>
      <c r="L317" s="223"/>
      <c r="M317" s="223"/>
      <c r="N317" s="223"/>
      <c r="O317" s="223"/>
      <c r="P317" s="223"/>
      <c r="Q317" s="223"/>
      <c r="R317" s="223"/>
      <c r="S317" s="223"/>
      <c r="T317" s="223"/>
      <c r="U317" s="223"/>
      <c r="V317" s="223"/>
      <c r="W317" s="223"/>
      <c r="X317" s="223"/>
      <c r="Y317" s="223"/>
      <c r="Z317" s="223"/>
      <c r="AA317" s="223"/>
      <c r="AB317" s="223"/>
      <c r="AC317" s="223"/>
    </row>
    <row r="318" ht="15.75" customHeight="1">
      <c r="A318" s="223"/>
      <c r="B318" s="223"/>
      <c r="C318" s="223"/>
      <c r="D318" s="237"/>
      <c r="E318" s="223"/>
      <c r="F318" s="223"/>
      <c r="G318" s="223"/>
      <c r="H318" s="237"/>
      <c r="I318" s="223"/>
      <c r="J318" s="223"/>
      <c r="K318" s="223"/>
      <c r="L318" s="223"/>
      <c r="M318" s="223"/>
      <c r="N318" s="223"/>
      <c r="O318" s="223"/>
      <c r="P318" s="223"/>
      <c r="Q318" s="223"/>
      <c r="R318" s="223"/>
      <c r="S318" s="223"/>
      <c r="T318" s="223"/>
      <c r="U318" s="223"/>
      <c r="V318" s="223"/>
      <c r="W318" s="223"/>
      <c r="X318" s="223"/>
      <c r="Y318" s="223"/>
      <c r="Z318" s="223"/>
      <c r="AA318" s="223"/>
      <c r="AB318" s="223"/>
      <c r="AC318" s="223"/>
    </row>
    <row r="319" ht="15.75" customHeight="1">
      <c r="A319" s="223"/>
      <c r="B319" s="223"/>
      <c r="C319" s="223"/>
      <c r="D319" s="237"/>
      <c r="E319" s="223"/>
      <c r="F319" s="223"/>
      <c r="G319" s="223"/>
      <c r="H319" s="237"/>
      <c r="I319" s="223"/>
      <c r="J319" s="223"/>
      <c r="K319" s="223"/>
      <c r="L319" s="223"/>
      <c r="M319" s="223"/>
      <c r="N319" s="223"/>
      <c r="O319" s="223"/>
      <c r="P319" s="223"/>
      <c r="Q319" s="223"/>
      <c r="R319" s="223"/>
      <c r="S319" s="223"/>
      <c r="T319" s="223"/>
      <c r="U319" s="223"/>
      <c r="V319" s="223"/>
      <c r="W319" s="223"/>
      <c r="X319" s="223"/>
      <c r="Y319" s="223"/>
      <c r="Z319" s="223"/>
      <c r="AA319" s="223"/>
      <c r="AB319" s="223"/>
      <c r="AC319" s="223"/>
    </row>
    <row r="320" ht="15.75" customHeight="1">
      <c r="A320" s="223"/>
      <c r="B320" s="223"/>
      <c r="C320" s="223"/>
      <c r="D320" s="237"/>
      <c r="E320" s="223"/>
      <c r="F320" s="223"/>
      <c r="G320" s="223"/>
      <c r="H320" s="237"/>
      <c r="I320" s="223"/>
      <c r="J320" s="223"/>
      <c r="K320" s="223"/>
      <c r="L320" s="223"/>
      <c r="M320" s="223"/>
      <c r="N320" s="223"/>
      <c r="O320" s="223"/>
      <c r="P320" s="223"/>
      <c r="Q320" s="223"/>
      <c r="R320" s="223"/>
      <c r="S320" s="223"/>
      <c r="T320" s="223"/>
      <c r="U320" s="223"/>
      <c r="V320" s="223"/>
      <c r="W320" s="223"/>
      <c r="X320" s="223"/>
      <c r="Y320" s="223"/>
      <c r="Z320" s="223"/>
      <c r="AA320" s="223"/>
      <c r="AB320" s="223"/>
      <c r="AC320" s="223"/>
    </row>
    <row r="321" ht="15.75" customHeight="1">
      <c r="A321" s="223"/>
      <c r="B321" s="223"/>
      <c r="C321" s="223"/>
      <c r="D321" s="237"/>
      <c r="E321" s="223"/>
      <c r="F321" s="223"/>
      <c r="G321" s="223"/>
      <c r="H321" s="237"/>
      <c r="I321" s="223"/>
      <c r="J321" s="223"/>
      <c r="K321" s="223"/>
      <c r="L321" s="223"/>
      <c r="M321" s="223"/>
      <c r="N321" s="223"/>
      <c r="O321" s="223"/>
      <c r="P321" s="223"/>
      <c r="Q321" s="223"/>
      <c r="R321" s="223"/>
      <c r="S321" s="223"/>
      <c r="T321" s="223"/>
      <c r="U321" s="223"/>
      <c r="V321" s="223"/>
      <c r="W321" s="223"/>
      <c r="X321" s="223"/>
      <c r="Y321" s="223"/>
      <c r="Z321" s="223"/>
      <c r="AA321" s="223"/>
      <c r="AB321" s="223"/>
      <c r="AC321" s="223"/>
    </row>
    <row r="322" ht="15.75" customHeight="1">
      <c r="A322" s="223"/>
      <c r="B322" s="223"/>
      <c r="C322" s="223"/>
      <c r="D322" s="237"/>
      <c r="E322" s="223"/>
      <c r="F322" s="223"/>
      <c r="G322" s="223"/>
      <c r="H322" s="237"/>
      <c r="I322" s="223"/>
      <c r="J322" s="223"/>
      <c r="K322" s="223"/>
      <c r="L322" s="223"/>
      <c r="M322" s="223"/>
      <c r="N322" s="223"/>
      <c r="O322" s="223"/>
      <c r="P322" s="223"/>
      <c r="Q322" s="223"/>
      <c r="R322" s="223"/>
      <c r="S322" s="223"/>
      <c r="T322" s="223"/>
      <c r="U322" s="223"/>
      <c r="V322" s="223"/>
      <c r="W322" s="223"/>
      <c r="X322" s="223"/>
      <c r="Y322" s="223"/>
      <c r="Z322" s="223"/>
      <c r="AA322" s="223"/>
      <c r="AB322" s="223"/>
      <c r="AC322" s="223"/>
    </row>
    <row r="323" ht="15.75" customHeight="1">
      <c r="A323" s="223"/>
      <c r="B323" s="223"/>
      <c r="C323" s="223"/>
      <c r="D323" s="237"/>
      <c r="E323" s="223"/>
      <c r="F323" s="223"/>
      <c r="G323" s="223"/>
      <c r="H323" s="237"/>
      <c r="I323" s="223"/>
      <c r="J323" s="223"/>
      <c r="K323" s="223"/>
      <c r="L323" s="223"/>
      <c r="M323" s="223"/>
      <c r="N323" s="223"/>
      <c r="O323" s="223"/>
      <c r="P323" s="223"/>
      <c r="Q323" s="223"/>
      <c r="R323" s="223"/>
      <c r="S323" s="223"/>
      <c r="T323" s="223"/>
      <c r="U323" s="223"/>
      <c r="V323" s="223"/>
      <c r="W323" s="223"/>
      <c r="X323" s="223"/>
      <c r="Y323" s="223"/>
      <c r="Z323" s="223"/>
      <c r="AA323" s="223"/>
      <c r="AB323" s="223"/>
      <c r="AC323" s="223"/>
    </row>
    <row r="324" ht="15.75" customHeight="1">
      <c r="A324" s="223"/>
      <c r="B324" s="223"/>
      <c r="C324" s="223"/>
      <c r="D324" s="237"/>
      <c r="E324" s="223"/>
      <c r="F324" s="223"/>
      <c r="G324" s="223"/>
      <c r="H324" s="237"/>
      <c r="I324" s="223"/>
      <c r="J324" s="223"/>
      <c r="K324" s="223"/>
      <c r="L324" s="223"/>
      <c r="M324" s="223"/>
      <c r="N324" s="223"/>
      <c r="O324" s="223"/>
      <c r="P324" s="223"/>
      <c r="Q324" s="223"/>
      <c r="R324" s="223"/>
      <c r="S324" s="223"/>
      <c r="T324" s="223"/>
      <c r="U324" s="223"/>
      <c r="V324" s="223"/>
      <c r="W324" s="223"/>
      <c r="X324" s="223"/>
      <c r="Y324" s="223"/>
      <c r="Z324" s="223"/>
      <c r="AA324" s="223"/>
      <c r="AB324" s="223"/>
      <c r="AC324" s="223"/>
    </row>
    <row r="325" ht="15.75" customHeight="1">
      <c r="A325" s="223"/>
      <c r="B325" s="223"/>
      <c r="C325" s="223"/>
      <c r="D325" s="237"/>
      <c r="E325" s="223"/>
      <c r="F325" s="223"/>
      <c r="G325" s="223"/>
      <c r="H325" s="237"/>
      <c r="I325" s="223"/>
      <c r="J325" s="223"/>
      <c r="K325" s="223"/>
      <c r="L325" s="223"/>
      <c r="M325" s="223"/>
      <c r="N325" s="223"/>
      <c r="O325" s="223"/>
      <c r="P325" s="223"/>
      <c r="Q325" s="223"/>
      <c r="R325" s="223"/>
      <c r="S325" s="223"/>
      <c r="T325" s="223"/>
      <c r="U325" s="223"/>
      <c r="V325" s="223"/>
      <c r="W325" s="223"/>
      <c r="X325" s="223"/>
      <c r="Y325" s="223"/>
      <c r="Z325" s="223"/>
      <c r="AA325" s="223"/>
      <c r="AB325" s="223"/>
      <c r="AC325" s="223"/>
    </row>
    <row r="326" ht="15.75" customHeight="1">
      <c r="A326" s="223"/>
      <c r="B326" s="223"/>
      <c r="C326" s="223"/>
      <c r="D326" s="237"/>
      <c r="E326" s="223"/>
      <c r="F326" s="223"/>
      <c r="G326" s="223"/>
      <c r="H326" s="237"/>
      <c r="I326" s="223"/>
      <c r="J326" s="223"/>
      <c r="K326" s="223"/>
      <c r="L326" s="223"/>
      <c r="M326" s="223"/>
      <c r="N326" s="223"/>
      <c r="O326" s="223"/>
      <c r="P326" s="223"/>
      <c r="Q326" s="223"/>
      <c r="R326" s="223"/>
      <c r="S326" s="223"/>
      <c r="T326" s="223"/>
      <c r="U326" s="223"/>
      <c r="V326" s="223"/>
      <c r="W326" s="223"/>
      <c r="X326" s="223"/>
      <c r="Y326" s="223"/>
      <c r="Z326" s="223"/>
      <c r="AA326" s="223"/>
      <c r="AB326" s="223"/>
      <c r="AC326" s="223"/>
    </row>
    <row r="327" ht="15.75" customHeight="1">
      <c r="A327" s="223"/>
      <c r="B327" s="223"/>
      <c r="C327" s="223"/>
      <c r="D327" s="237"/>
      <c r="E327" s="223"/>
      <c r="F327" s="223"/>
      <c r="G327" s="223"/>
      <c r="H327" s="237"/>
      <c r="I327" s="223"/>
      <c r="J327" s="223"/>
      <c r="K327" s="223"/>
      <c r="L327" s="223"/>
      <c r="M327" s="223"/>
      <c r="N327" s="223"/>
      <c r="O327" s="223"/>
      <c r="P327" s="223"/>
      <c r="Q327" s="223"/>
      <c r="R327" s="223"/>
      <c r="S327" s="223"/>
      <c r="T327" s="223"/>
      <c r="U327" s="223"/>
      <c r="V327" s="223"/>
      <c r="W327" s="223"/>
      <c r="X327" s="223"/>
      <c r="Y327" s="223"/>
      <c r="Z327" s="223"/>
      <c r="AA327" s="223"/>
      <c r="AB327" s="223"/>
      <c r="AC327" s="223"/>
    </row>
    <row r="328" ht="15.75" customHeight="1">
      <c r="A328" s="223"/>
      <c r="B328" s="223"/>
      <c r="C328" s="223"/>
      <c r="D328" s="237"/>
      <c r="E328" s="223"/>
      <c r="F328" s="223"/>
      <c r="G328" s="223"/>
      <c r="H328" s="237"/>
      <c r="I328" s="223"/>
      <c r="J328" s="223"/>
      <c r="K328" s="223"/>
      <c r="L328" s="223"/>
      <c r="M328" s="223"/>
      <c r="N328" s="223"/>
      <c r="O328" s="223"/>
      <c r="P328" s="223"/>
      <c r="Q328" s="223"/>
      <c r="R328" s="223"/>
      <c r="S328" s="223"/>
      <c r="T328" s="223"/>
      <c r="U328" s="223"/>
      <c r="V328" s="223"/>
      <c r="W328" s="223"/>
      <c r="X328" s="223"/>
      <c r="Y328" s="223"/>
      <c r="Z328" s="223"/>
      <c r="AA328" s="223"/>
      <c r="AB328" s="223"/>
      <c r="AC328" s="223"/>
    </row>
    <row r="329" ht="15.75" customHeight="1">
      <c r="A329" s="223"/>
      <c r="B329" s="223"/>
      <c r="C329" s="223"/>
      <c r="D329" s="237"/>
      <c r="E329" s="223"/>
      <c r="F329" s="223"/>
      <c r="G329" s="223"/>
      <c r="H329" s="237"/>
      <c r="I329" s="223"/>
      <c r="J329" s="223"/>
      <c r="K329" s="223"/>
      <c r="L329" s="223"/>
      <c r="M329" s="223"/>
      <c r="N329" s="223"/>
      <c r="O329" s="223"/>
      <c r="P329" s="223"/>
      <c r="Q329" s="223"/>
      <c r="R329" s="223"/>
      <c r="S329" s="223"/>
      <c r="T329" s="223"/>
      <c r="U329" s="223"/>
      <c r="V329" s="223"/>
      <c r="W329" s="223"/>
      <c r="X329" s="223"/>
      <c r="Y329" s="223"/>
      <c r="Z329" s="223"/>
      <c r="AA329" s="223"/>
      <c r="AB329" s="223"/>
      <c r="AC329" s="223"/>
    </row>
    <row r="330" ht="15.75" customHeight="1">
      <c r="A330" s="223"/>
      <c r="B330" s="223"/>
      <c r="C330" s="223"/>
      <c r="D330" s="237"/>
      <c r="E330" s="223"/>
      <c r="F330" s="223"/>
      <c r="G330" s="223"/>
      <c r="H330" s="237"/>
      <c r="I330" s="223"/>
      <c r="J330" s="223"/>
      <c r="K330" s="223"/>
      <c r="L330" s="223"/>
      <c r="M330" s="223"/>
      <c r="N330" s="223"/>
      <c r="O330" s="223"/>
      <c r="P330" s="223"/>
      <c r="Q330" s="223"/>
      <c r="R330" s="223"/>
      <c r="S330" s="223"/>
      <c r="T330" s="223"/>
      <c r="U330" s="223"/>
      <c r="V330" s="223"/>
      <c r="W330" s="223"/>
      <c r="X330" s="223"/>
      <c r="Y330" s="223"/>
      <c r="Z330" s="223"/>
      <c r="AA330" s="223"/>
      <c r="AB330" s="223"/>
      <c r="AC330" s="223"/>
    </row>
    <row r="331" ht="15.75" customHeight="1">
      <c r="A331" s="223"/>
      <c r="B331" s="223"/>
      <c r="C331" s="223"/>
      <c r="D331" s="237"/>
      <c r="E331" s="223"/>
      <c r="F331" s="223"/>
      <c r="G331" s="223"/>
      <c r="H331" s="237"/>
      <c r="I331" s="223"/>
      <c r="J331" s="223"/>
      <c r="K331" s="223"/>
      <c r="L331" s="223"/>
      <c r="M331" s="223"/>
      <c r="N331" s="223"/>
      <c r="O331" s="223"/>
      <c r="P331" s="223"/>
      <c r="Q331" s="223"/>
      <c r="R331" s="223"/>
      <c r="S331" s="223"/>
      <c r="T331" s="223"/>
      <c r="U331" s="223"/>
      <c r="V331" s="223"/>
      <c r="W331" s="223"/>
      <c r="X331" s="223"/>
      <c r="Y331" s="223"/>
      <c r="Z331" s="223"/>
      <c r="AA331" s="223"/>
      <c r="AB331" s="223"/>
      <c r="AC331" s="223"/>
    </row>
    <row r="332" ht="15.75" customHeight="1">
      <c r="A332" s="223"/>
      <c r="B332" s="223"/>
      <c r="C332" s="223"/>
      <c r="D332" s="237"/>
      <c r="E332" s="223"/>
      <c r="F332" s="223"/>
      <c r="G332" s="223"/>
      <c r="H332" s="237"/>
      <c r="I332" s="223"/>
      <c r="J332" s="223"/>
      <c r="K332" s="223"/>
      <c r="L332" s="223"/>
      <c r="M332" s="223"/>
      <c r="N332" s="223"/>
      <c r="O332" s="223"/>
      <c r="P332" s="223"/>
      <c r="Q332" s="223"/>
      <c r="R332" s="223"/>
      <c r="S332" s="223"/>
      <c r="T332" s="223"/>
      <c r="U332" s="223"/>
      <c r="V332" s="223"/>
      <c r="W332" s="223"/>
      <c r="X332" s="223"/>
      <c r="Y332" s="223"/>
      <c r="Z332" s="223"/>
      <c r="AA332" s="223"/>
      <c r="AB332" s="223"/>
      <c r="AC332" s="223"/>
    </row>
    <row r="333" ht="15.75" customHeight="1">
      <c r="A333" s="223"/>
      <c r="B333" s="223"/>
      <c r="C333" s="223"/>
      <c r="D333" s="237"/>
      <c r="E333" s="223"/>
      <c r="F333" s="223"/>
      <c r="G333" s="223"/>
      <c r="H333" s="237"/>
      <c r="I333" s="223"/>
      <c r="J333" s="223"/>
      <c r="K333" s="223"/>
      <c r="L333" s="223"/>
      <c r="M333" s="223"/>
      <c r="N333" s="223"/>
      <c r="O333" s="223"/>
      <c r="P333" s="223"/>
      <c r="Q333" s="223"/>
      <c r="R333" s="223"/>
      <c r="S333" s="223"/>
      <c r="T333" s="223"/>
      <c r="U333" s="223"/>
      <c r="V333" s="223"/>
      <c r="W333" s="223"/>
      <c r="X333" s="223"/>
      <c r="Y333" s="223"/>
      <c r="Z333" s="223"/>
      <c r="AA333" s="223"/>
      <c r="AB333" s="223"/>
      <c r="AC333" s="223"/>
    </row>
    <row r="334" ht="15.75" customHeight="1">
      <c r="A334" s="223"/>
      <c r="B334" s="223"/>
      <c r="C334" s="223"/>
      <c r="D334" s="237"/>
      <c r="E334" s="223"/>
      <c r="F334" s="223"/>
      <c r="G334" s="223"/>
      <c r="H334" s="237"/>
      <c r="I334" s="223"/>
      <c r="J334" s="223"/>
      <c r="K334" s="223"/>
      <c r="L334" s="223"/>
      <c r="M334" s="223"/>
      <c r="N334" s="223"/>
      <c r="O334" s="223"/>
      <c r="P334" s="223"/>
      <c r="Q334" s="223"/>
      <c r="R334" s="223"/>
      <c r="S334" s="223"/>
      <c r="T334" s="223"/>
      <c r="U334" s="223"/>
      <c r="V334" s="223"/>
      <c r="W334" s="223"/>
      <c r="X334" s="223"/>
      <c r="Y334" s="223"/>
      <c r="Z334" s="223"/>
      <c r="AA334" s="223"/>
      <c r="AB334" s="223"/>
      <c r="AC334" s="223"/>
    </row>
    <row r="335" ht="15.75" customHeight="1">
      <c r="A335" s="223"/>
      <c r="B335" s="223"/>
      <c r="C335" s="223"/>
      <c r="D335" s="237"/>
      <c r="E335" s="223"/>
      <c r="F335" s="223"/>
      <c r="G335" s="223"/>
      <c r="H335" s="237"/>
      <c r="I335" s="223"/>
      <c r="J335" s="223"/>
      <c r="K335" s="223"/>
      <c r="L335" s="223"/>
      <c r="M335" s="223"/>
      <c r="N335" s="223"/>
      <c r="O335" s="223"/>
      <c r="P335" s="223"/>
      <c r="Q335" s="223"/>
      <c r="R335" s="223"/>
      <c r="S335" s="223"/>
      <c r="T335" s="223"/>
      <c r="U335" s="223"/>
      <c r="V335" s="223"/>
      <c r="W335" s="223"/>
      <c r="X335" s="223"/>
      <c r="Y335" s="223"/>
      <c r="Z335" s="223"/>
      <c r="AA335" s="223"/>
      <c r="AB335" s="223"/>
      <c r="AC335" s="223"/>
    </row>
    <row r="336" ht="15.75" customHeight="1">
      <c r="A336" s="223"/>
      <c r="B336" s="223"/>
      <c r="C336" s="223"/>
      <c r="D336" s="237"/>
      <c r="E336" s="223"/>
      <c r="F336" s="223"/>
      <c r="G336" s="223"/>
      <c r="H336" s="237"/>
      <c r="I336" s="223"/>
      <c r="J336" s="223"/>
      <c r="K336" s="223"/>
      <c r="L336" s="223"/>
      <c r="M336" s="223"/>
      <c r="N336" s="223"/>
      <c r="O336" s="223"/>
      <c r="P336" s="223"/>
      <c r="Q336" s="223"/>
      <c r="R336" s="223"/>
      <c r="S336" s="223"/>
      <c r="T336" s="223"/>
      <c r="U336" s="223"/>
      <c r="V336" s="223"/>
      <c r="W336" s="223"/>
      <c r="X336" s="223"/>
      <c r="Y336" s="223"/>
      <c r="Z336" s="223"/>
      <c r="AA336" s="223"/>
      <c r="AB336" s="223"/>
      <c r="AC336" s="223"/>
    </row>
    <row r="337" ht="15.75" customHeight="1">
      <c r="A337" s="223"/>
      <c r="B337" s="223"/>
      <c r="C337" s="223"/>
      <c r="D337" s="237"/>
      <c r="E337" s="223"/>
      <c r="F337" s="223"/>
      <c r="G337" s="223"/>
      <c r="H337" s="237"/>
      <c r="I337" s="223"/>
      <c r="J337" s="223"/>
      <c r="K337" s="223"/>
      <c r="L337" s="223"/>
      <c r="M337" s="223"/>
      <c r="N337" s="223"/>
      <c r="O337" s="223"/>
      <c r="P337" s="223"/>
      <c r="Q337" s="223"/>
      <c r="R337" s="223"/>
      <c r="S337" s="223"/>
      <c r="T337" s="223"/>
      <c r="U337" s="223"/>
      <c r="V337" s="223"/>
      <c r="W337" s="223"/>
      <c r="X337" s="223"/>
      <c r="Y337" s="223"/>
      <c r="Z337" s="223"/>
      <c r="AA337" s="223"/>
      <c r="AB337" s="223"/>
      <c r="AC337" s="223"/>
    </row>
    <row r="338" ht="15.75" customHeight="1">
      <c r="A338" s="223"/>
      <c r="B338" s="223"/>
      <c r="C338" s="223"/>
      <c r="D338" s="237"/>
      <c r="E338" s="223"/>
      <c r="F338" s="223"/>
      <c r="G338" s="223"/>
      <c r="H338" s="237"/>
      <c r="I338" s="223"/>
      <c r="J338" s="223"/>
      <c r="K338" s="223"/>
      <c r="L338" s="223"/>
      <c r="M338" s="223"/>
      <c r="N338" s="223"/>
      <c r="O338" s="223"/>
      <c r="P338" s="223"/>
      <c r="Q338" s="223"/>
      <c r="R338" s="223"/>
      <c r="S338" s="223"/>
      <c r="T338" s="223"/>
      <c r="U338" s="223"/>
      <c r="V338" s="223"/>
      <c r="W338" s="223"/>
      <c r="X338" s="223"/>
      <c r="Y338" s="223"/>
      <c r="Z338" s="223"/>
      <c r="AA338" s="223"/>
      <c r="AB338" s="223"/>
      <c r="AC338" s="223"/>
    </row>
    <row r="339" ht="15.75" customHeight="1">
      <c r="A339" s="223"/>
      <c r="B339" s="223"/>
      <c r="C339" s="223"/>
      <c r="D339" s="237"/>
      <c r="E339" s="223"/>
      <c r="F339" s="223"/>
      <c r="G339" s="223"/>
      <c r="H339" s="237"/>
      <c r="I339" s="223"/>
      <c r="J339" s="223"/>
      <c r="K339" s="223"/>
      <c r="L339" s="223"/>
      <c r="M339" s="223"/>
      <c r="N339" s="223"/>
      <c r="O339" s="223"/>
      <c r="P339" s="223"/>
      <c r="Q339" s="223"/>
      <c r="R339" s="223"/>
      <c r="S339" s="223"/>
      <c r="T339" s="223"/>
      <c r="U339" s="223"/>
      <c r="V339" s="223"/>
      <c r="W339" s="223"/>
      <c r="X339" s="223"/>
      <c r="Y339" s="223"/>
      <c r="Z339" s="223"/>
      <c r="AA339" s="223"/>
      <c r="AB339" s="223"/>
      <c r="AC339" s="223"/>
    </row>
    <row r="340" ht="15.75" customHeight="1">
      <c r="A340" s="223"/>
      <c r="B340" s="223"/>
      <c r="C340" s="223"/>
      <c r="D340" s="237"/>
      <c r="E340" s="223"/>
      <c r="F340" s="223"/>
      <c r="G340" s="223"/>
      <c r="H340" s="237"/>
      <c r="I340" s="223"/>
      <c r="J340" s="223"/>
      <c r="K340" s="223"/>
      <c r="L340" s="223"/>
      <c r="M340" s="223"/>
      <c r="N340" s="223"/>
      <c r="O340" s="223"/>
      <c r="P340" s="223"/>
      <c r="Q340" s="223"/>
      <c r="R340" s="223"/>
      <c r="S340" s="223"/>
      <c r="T340" s="223"/>
      <c r="U340" s="223"/>
      <c r="V340" s="223"/>
      <c r="W340" s="223"/>
      <c r="X340" s="223"/>
      <c r="Y340" s="223"/>
      <c r="Z340" s="223"/>
      <c r="AA340" s="223"/>
      <c r="AB340" s="223"/>
      <c r="AC340" s="223"/>
    </row>
    <row r="341" ht="15.75" customHeight="1">
      <c r="A341" s="223"/>
      <c r="B341" s="223"/>
      <c r="C341" s="223"/>
      <c r="D341" s="237"/>
      <c r="E341" s="223"/>
      <c r="F341" s="223"/>
      <c r="G341" s="223"/>
      <c r="H341" s="237"/>
      <c r="I341" s="223"/>
      <c r="J341" s="223"/>
      <c r="K341" s="223"/>
      <c r="L341" s="223"/>
      <c r="M341" s="223"/>
      <c r="N341" s="223"/>
      <c r="O341" s="223"/>
      <c r="P341" s="223"/>
      <c r="Q341" s="223"/>
      <c r="R341" s="223"/>
      <c r="S341" s="223"/>
      <c r="T341" s="223"/>
      <c r="U341" s="223"/>
      <c r="V341" s="223"/>
      <c r="W341" s="223"/>
      <c r="X341" s="223"/>
      <c r="Y341" s="223"/>
      <c r="Z341" s="223"/>
      <c r="AA341" s="223"/>
      <c r="AB341" s="223"/>
      <c r="AC341" s="223"/>
    </row>
    <row r="342" ht="15.75" customHeight="1">
      <c r="A342" s="223"/>
      <c r="B342" s="223"/>
      <c r="C342" s="223"/>
      <c r="D342" s="237"/>
      <c r="E342" s="223"/>
      <c r="F342" s="223"/>
      <c r="G342" s="223"/>
      <c r="H342" s="237"/>
      <c r="I342" s="223"/>
      <c r="J342" s="223"/>
      <c r="K342" s="223"/>
      <c r="L342" s="223"/>
      <c r="M342" s="223"/>
      <c r="N342" s="223"/>
      <c r="O342" s="223"/>
      <c r="P342" s="223"/>
      <c r="Q342" s="223"/>
      <c r="R342" s="223"/>
      <c r="S342" s="223"/>
      <c r="T342" s="223"/>
      <c r="U342" s="223"/>
      <c r="V342" s="223"/>
      <c r="W342" s="223"/>
      <c r="X342" s="223"/>
      <c r="Y342" s="223"/>
      <c r="Z342" s="223"/>
      <c r="AA342" s="223"/>
      <c r="AB342" s="223"/>
      <c r="AC342" s="223"/>
    </row>
    <row r="343" ht="15.75" customHeight="1">
      <c r="A343" s="223"/>
      <c r="B343" s="223"/>
      <c r="C343" s="223"/>
      <c r="D343" s="237"/>
      <c r="E343" s="223"/>
      <c r="F343" s="223"/>
      <c r="G343" s="223"/>
      <c r="H343" s="237"/>
      <c r="I343" s="223"/>
      <c r="J343" s="223"/>
      <c r="K343" s="223"/>
      <c r="L343" s="223"/>
      <c r="M343" s="223"/>
      <c r="N343" s="223"/>
      <c r="O343" s="223"/>
      <c r="P343" s="223"/>
      <c r="Q343" s="223"/>
      <c r="R343" s="223"/>
      <c r="S343" s="223"/>
      <c r="T343" s="223"/>
      <c r="U343" s="223"/>
      <c r="V343" s="223"/>
      <c r="W343" s="223"/>
      <c r="X343" s="223"/>
      <c r="Y343" s="223"/>
      <c r="Z343" s="223"/>
      <c r="AA343" s="223"/>
      <c r="AB343" s="223"/>
      <c r="AC343" s="223"/>
    </row>
    <row r="344" ht="15.75" customHeight="1">
      <c r="A344" s="223"/>
      <c r="B344" s="223"/>
      <c r="C344" s="223"/>
      <c r="D344" s="237"/>
      <c r="E344" s="223"/>
      <c r="F344" s="223"/>
      <c r="G344" s="223"/>
      <c r="H344" s="237"/>
      <c r="I344" s="223"/>
      <c r="J344" s="223"/>
      <c r="K344" s="223"/>
      <c r="L344" s="223"/>
      <c r="M344" s="223"/>
      <c r="N344" s="223"/>
      <c r="O344" s="223"/>
      <c r="P344" s="223"/>
      <c r="Q344" s="223"/>
      <c r="R344" s="223"/>
      <c r="S344" s="223"/>
      <c r="T344" s="223"/>
      <c r="U344" s="223"/>
      <c r="V344" s="223"/>
      <c r="W344" s="223"/>
      <c r="X344" s="223"/>
      <c r="Y344" s="223"/>
      <c r="Z344" s="223"/>
      <c r="AA344" s="223"/>
      <c r="AB344" s="223"/>
      <c r="AC344" s="223"/>
    </row>
    <row r="345" ht="15.75" customHeight="1">
      <c r="A345" s="223"/>
      <c r="B345" s="223"/>
      <c r="C345" s="223"/>
      <c r="D345" s="237"/>
      <c r="E345" s="223"/>
      <c r="F345" s="223"/>
      <c r="G345" s="223"/>
      <c r="H345" s="237"/>
      <c r="I345" s="223"/>
      <c r="J345" s="223"/>
      <c r="K345" s="223"/>
      <c r="L345" s="223"/>
      <c r="M345" s="223"/>
      <c r="N345" s="223"/>
      <c r="O345" s="223"/>
      <c r="P345" s="223"/>
      <c r="Q345" s="223"/>
      <c r="R345" s="223"/>
      <c r="S345" s="223"/>
      <c r="T345" s="223"/>
      <c r="U345" s="223"/>
      <c r="V345" s="223"/>
      <c r="W345" s="223"/>
      <c r="X345" s="223"/>
      <c r="Y345" s="223"/>
      <c r="Z345" s="223"/>
      <c r="AA345" s="223"/>
      <c r="AB345" s="223"/>
      <c r="AC345" s="223"/>
    </row>
    <row r="346" ht="15.75" customHeight="1">
      <c r="A346" s="223"/>
      <c r="B346" s="223"/>
      <c r="C346" s="223"/>
      <c r="D346" s="237"/>
      <c r="E346" s="223"/>
      <c r="F346" s="223"/>
      <c r="G346" s="223"/>
      <c r="H346" s="237"/>
      <c r="I346" s="223"/>
      <c r="J346" s="223"/>
      <c r="K346" s="223"/>
      <c r="L346" s="223"/>
      <c r="M346" s="223"/>
      <c r="N346" s="223"/>
      <c r="O346" s="223"/>
      <c r="P346" s="223"/>
      <c r="Q346" s="223"/>
      <c r="R346" s="223"/>
      <c r="S346" s="223"/>
      <c r="T346" s="223"/>
      <c r="U346" s="223"/>
      <c r="V346" s="223"/>
      <c r="W346" s="223"/>
      <c r="X346" s="223"/>
      <c r="Y346" s="223"/>
      <c r="Z346" s="223"/>
      <c r="AA346" s="223"/>
      <c r="AB346" s="223"/>
      <c r="AC346" s="223"/>
    </row>
    <row r="347" ht="15.75" customHeight="1">
      <c r="A347" s="223"/>
      <c r="B347" s="223"/>
      <c r="C347" s="223"/>
      <c r="D347" s="237"/>
      <c r="E347" s="223"/>
      <c r="F347" s="223"/>
      <c r="G347" s="223"/>
      <c r="H347" s="237"/>
      <c r="I347" s="223"/>
      <c r="J347" s="223"/>
      <c r="K347" s="223"/>
      <c r="L347" s="223"/>
      <c r="M347" s="223"/>
      <c r="N347" s="223"/>
      <c r="O347" s="223"/>
      <c r="P347" s="223"/>
      <c r="Q347" s="223"/>
      <c r="R347" s="223"/>
      <c r="S347" s="223"/>
      <c r="T347" s="223"/>
      <c r="U347" s="223"/>
      <c r="V347" s="223"/>
      <c r="W347" s="223"/>
      <c r="X347" s="223"/>
      <c r="Y347" s="223"/>
      <c r="Z347" s="223"/>
      <c r="AA347" s="223"/>
      <c r="AB347" s="223"/>
      <c r="AC347" s="223"/>
    </row>
    <row r="348" ht="15.75" customHeight="1">
      <c r="A348" s="223"/>
      <c r="B348" s="223"/>
      <c r="C348" s="223"/>
      <c r="D348" s="237"/>
      <c r="E348" s="223"/>
      <c r="F348" s="223"/>
      <c r="G348" s="223"/>
      <c r="H348" s="237"/>
      <c r="I348" s="223"/>
      <c r="J348" s="223"/>
      <c r="K348" s="223"/>
      <c r="L348" s="223"/>
      <c r="M348" s="223"/>
      <c r="N348" s="223"/>
      <c r="O348" s="223"/>
      <c r="P348" s="223"/>
      <c r="Q348" s="223"/>
      <c r="R348" s="223"/>
      <c r="S348" s="223"/>
      <c r="T348" s="223"/>
      <c r="U348" s="223"/>
      <c r="V348" s="223"/>
      <c r="W348" s="223"/>
      <c r="X348" s="223"/>
      <c r="Y348" s="223"/>
      <c r="Z348" s="223"/>
      <c r="AA348" s="223"/>
      <c r="AB348" s="223"/>
      <c r="AC348" s="223"/>
    </row>
    <row r="349" ht="15.75" customHeight="1">
      <c r="A349" s="223"/>
      <c r="B349" s="223"/>
      <c r="C349" s="223"/>
      <c r="D349" s="237"/>
      <c r="E349" s="223"/>
      <c r="F349" s="223"/>
      <c r="G349" s="223"/>
      <c r="H349" s="237"/>
      <c r="I349" s="223"/>
      <c r="J349" s="223"/>
      <c r="K349" s="223"/>
      <c r="L349" s="223"/>
      <c r="M349" s="223"/>
      <c r="N349" s="223"/>
      <c r="O349" s="223"/>
      <c r="P349" s="223"/>
      <c r="Q349" s="223"/>
      <c r="R349" s="223"/>
      <c r="S349" s="223"/>
      <c r="T349" s="223"/>
      <c r="U349" s="223"/>
      <c r="V349" s="223"/>
      <c r="W349" s="223"/>
      <c r="X349" s="223"/>
      <c r="Y349" s="223"/>
      <c r="Z349" s="223"/>
      <c r="AA349" s="223"/>
      <c r="AB349" s="223"/>
      <c r="AC349" s="223"/>
    </row>
    <row r="350" ht="15.75" customHeight="1">
      <c r="A350" s="223"/>
      <c r="B350" s="223"/>
      <c r="C350" s="223"/>
      <c r="D350" s="237"/>
      <c r="E350" s="223"/>
      <c r="F350" s="223"/>
      <c r="G350" s="223"/>
      <c r="H350" s="237"/>
      <c r="I350" s="223"/>
      <c r="J350" s="223"/>
      <c r="K350" s="223"/>
      <c r="L350" s="223"/>
      <c r="M350" s="223"/>
      <c r="N350" s="223"/>
      <c r="O350" s="223"/>
      <c r="P350" s="223"/>
      <c r="Q350" s="223"/>
      <c r="R350" s="223"/>
      <c r="S350" s="223"/>
      <c r="T350" s="223"/>
      <c r="U350" s="223"/>
      <c r="V350" s="223"/>
      <c r="W350" s="223"/>
      <c r="X350" s="223"/>
      <c r="Y350" s="223"/>
      <c r="Z350" s="223"/>
      <c r="AA350" s="223"/>
      <c r="AB350" s="223"/>
      <c r="AC350" s="223"/>
    </row>
    <row r="351" ht="15.75" customHeight="1">
      <c r="A351" s="223"/>
      <c r="B351" s="223"/>
      <c r="C351" s="223"/>
      <c r="D351" s="237"/>
      <c r="E351" s="223"/>
      <c r="F351" s="223"/>
      <c r="G351" s="223"/>
      <c r="H351" s="237"/>
      <c r="I351" s="223"/>
      <c r="J351" s="223"/>
      <c r="K351" s="223"/>
      <c r="L351" s="223"/>
      <c r="M351" s="223"/>
      <c r="N351" s="223"/>
      <c r="O351" s="223"/>
      <c r="P351" s="223"/>
      <c r="Q351" s="223"/>
      <c r="R351" s="223"/>
      <c r="S351" s="223"/>
      <c r="T351" s="223"/>
      <c r="U351" s="223"/>
      <c r="V351" s="223"/>
      <c r="W351" s="223"/>
      <c r="X351" s="223"/>
      <c r="Y351" s="223"/>
      <c r="Z351" s="223"/>
      <c r="AA351" s="223"/>
      <c r="AB351" s="223"/>
      <c r="AC351" s="223"/>
    </row>
    <row r="352" ht="15.75" customHeight="1">
      <c r="A352" s="223"/>
      <c r="B352" s="223"/>
      <c r="C352" s="223"/>
      <c r="D352" s="237"/>
      <c r="E352" s="223"/>
      <c r="F352" s="223"/>
      <c r="G352" s="223"/>
      <c r="H352" s="237"/>
      <c r="I352" s="223"/>
      <c r="J352" s="223"/>
      <c r="K352" s="223"/>
      <c r="L352" s="223"/>
      <c r="M352" s="223"/>
      <c r="N352" s="223"/>
      <c r="O352" s="223"/>
      <c r="P352" s="223"/>
      <c r="Q352" s="223"/>
      <c r="R352" s="223"/>
      <c r="S352" s="223"/>
      <c r="T352" s="223"/>
      <c r="U352" s="223"/>
      <c r="V352" s="223"/>
      <c r="W352" s="223"/>
      <c r="X352" s="223"/>
      <c r="Y352" s="223"/>
      <c r="Z352" s="223"/>
      <c r="AA352" s="223"/>
      <c r="AB352" s="223"/>
      <c r="AC352" s="223"/>
    </row>
    <row r="353" ht="15.75" customHeight="1">
      <c r="A353" s="223"/>
      <c r="B353" s="223"/>
      <c r="C353" s="223"/>
      <c r="D353" s="237"/>
      <c r="E353" s="223"/>
      <c r="F353" s="223"/>
      <c r="G353" s="223"/>
      <c r="H353" s="237"/>
      <c r="I353" s="223"/>
      <c r="J353" s="223"/>
      <c r="K353" s="223"/>
      <c r="L353" s="223"/>
      <c r="M353" s="223"/>
      <c r="N353" s="223"/>
      <c r="O353" s="223"/>
      <c r="P353" s="223"/>
      <c r="Q353" s="223"/>
      <c r="R353" s="223"/>
      <c r="S353" s="223"/>
      <c r="T353" s="223"/>
      <c r="U353" s="223"/>
      <c r="V353" s="223"/>
      <c r="W353" s="223"/>
      <c r="X353" s="223"/>
      <c r="Y353" s="223"/>
      <c r="Z353" s="223"/>
      <c r="AA353" s="223"/>
      <c r="AB353" s="223"/>
      <c r="AC353" s="223"/>
    </row>
    <row r="354" ht="15.75" customHeight="1">
      <c r="A354" s="223"/>
      <c r="B354" s="223"/>
      <c r="C354" s="223"/>
      <c r="D354" s="237"/>
      <c r="E354" s="223"/>
      <c r="F354" s="223"/>
      <c r="G354" s="223"/>
      <c r="H354" s="237"/>
      <c r="I354" s="223"/>
      <c r="J354" s="223"/>
      <c r="K354" s="223"/>
      <c r="L354" s="223"/>
      <c r="M354" s="223"/>
      <c r="N354" s="223"/>
      <c r="O354" s="223"/>
      <c r="P354" s="223"/>
      <c r="Q354" s="223"/>
      <c r="R354" s="223"/>
      <c r="S354" s="223"/>
      <c r="T354" s="223"/>
      <c r="U354" s="223"/>
      <c r="V354" s="223"/>
      <c r="W354" s="223"/>
      <c r="X354" s="223"/>
      <c r="Y354" s="223"/>
      <c r="Z354" s="223"/>
      <c r="AA354" s="223"/>
      <c r="AB354" s="223"/>
      <c r="AC354" s="223"/>
    </row>
    <row r="355" ht="15.75" customHeight="1">
      <c r="A355" s="223"/>
      <c r="B355" s="223"/>
      <c r="C355" s="223"/>
      <c r="D355" s="237"/>
      <c r="E355" s="223"/>
      <c r="F355" s="223"/>
      <c r="G355" s="223"/>
      <c r="H355" s="237"/>
      <c r="I355" s="223"/>
      <c r="J355" s="223"/>
      <c r="K355" s="223"/>
      <c r="L355" s="223"/>
      <c r="M355" s="223"/>
      <c r="N355" s="223"/>
      <c r="O355" s="223"/>
      <c r="P355" s="223"/>
      <c r="Q355" s="223"/>
      <c r="R355" s="223"/>
      <c r="S355" s="223"/>
      <c r="T355" s="223"/>
      <c r="U355" s="223"/>
      <c r="V355" s="223"/>
      <c r="W355" s="223"/>
      <c r="X355" s="223"/>
      <c r="Y355" s="223"/>
      <c r="Z355" s="223"/>
      <c r="AA355" s="223"/>
      <c r="AB355" s="223"/>
      <c r="AC355" s="223"/>
    </row>
    <row r="356" ht="15.75" customHeight="1">
      <c r="A356" s="223"/>
      <c r="B356" s="223"/>
      <c r="C356" s="223"/>
      <c r="D356" s="237"/>
      <c r="E356" s="223"/>
      <c r="F356" s="223"/>
      <c r="G356" s="223"/>
      <c r="H356" s="237"/>
      <c r="I356" s="223"/>
      <c r="J356" s="223"/>
      <c r="K356" s="223"/>
      <c r="L356" s="223"/>
      <c r="M356" s="223"/>
      <c r="N356" s="223"/>
      <c r="O356" s="223"/>
      <c r="P356" s="223"/>
      <c r="Q356" s="223"/>
      <c r="R356" s="223"/>
      <c r="S356" s="223"/>
      <c r="T356" s="223"/>
      <c r="U356" s="223"/>
      <c r="V356" s="223"/>
      <c r="W356" s="223"/>
      <c r="X356" s="223"/>
      <c r="Y356" s="223"/>
      <c r="Z356" s="223"/>
      <c r="AA356" s="223"/>
      <c r="AB356" s="223"/>
      <c r="AC356" s="223"/>
    </row>
    <row r="357" ht="15.75" customHeight="1">
      <c r="A357" s="223"/>
      <c r="B357" s="223"/>
      <c r="C357" s="223"/>
      <c r="D357" s="237"/>
      <c r="E357" s="223"/>
      <c r="F357" s="223"/>
      <c r="G357" s="223"/>
      <c r="H357" s="237"/>
      <c r="I357" s="223"/>
      <c r="J357" s="223"/>
      <c r="K357" s="223"/>
      <c r="L357" s="223"/>
      <c r="M357" s="223"/>
      <c r="N357" s="223"/>
      <c r="O357" s="223"/>
      <c r="P357" s="223"/>
      <c r="Q357" s="223"/>
      <c r="R357" s="223"/>
      <c r="S357" s="223"/>
      <c r="T357" s="223"/>
      <c r="U357" s="223"/>
      <c r="V357" s="223"/>
      <c r="W357" s="223"/>
      <c r="X357" s="223"/>
      <c r="Y357" s="223"/>
      <c r="Z357" s="223"/>
      <c r="AA357" s="223"/>
      <c r="AB357" s="223"/>
      <c r="AC357" s="223"/>
    </row>
    <row r="358" ht="15.75" customHeight="1">
      <c r="A358" s="223"/>
      <c r="B358" s="223"/>
      <c r="C358" s="223"/>
      <c r="D358" s="237"/>
      <c r="E358" s="223"/>
      <c r="F358" s="223"/>
      <c r="G358" s="223"/>
      <c r="H358" s="237"/>
      <c r="I358" s="223"/>
      <c r="J358" s="223"/>
      <c r="K358" s="223"/>
      <c r="L358" s="223"/>
      <c r="M358" s="223"/>
      <c r="N358" s="223"/>
      <c r="O358" s="223"/>
      <c r="P358" s="223"/>
      <c r="Q358" s="223"/>
      <c r="R358" s="223"/>
      <c r="S358" s="223"/>
      <c r="T358" s="223"/>
      <c r="U358" s="223"/>
      <c r="V358" s="223"/>
      <c r="W358" s="223"/>
      <c r="X358" s="223"/>
      <c r="Y358" s="223"/>
      <c r="Z358" s="223"/>
      <c r="AA358" s="223"/>
      <c r="AB358" s="223"/>
      <c r="AC358" s="223"/>
    </row>
    <row r="359" ht="15.75" customHeight="1">
      <c r="A359" s="223"/>
      <c r="B359" s="223"/>
      <c r="C359" s="223"/>
      <c r="D359" s="237"/>
      <c r="E359" s="223"/>
      <c r="F359" s="223"/>
      <c r="G359" s="223"/>
      <c r="H359" s="237"/>
      <c r="I359" s="223"/>
      <c r="J359" s="223"/>
      <c r="K359" s="223"/>
      <c r="L359" s="223"/>
      <c r="M359" s="223"/>
      <c r="N359" s="223"/>
      <c r="O359" s="223"/>
      <c r="P359" s="223"/>
      <c r="Q359" s="223"/>
      <c r="R359" s="223"/>
      <c r="S359" s="223"/>
      <c r="T359" s="223"/>
      <c r="U359" s="223"/>
      <c r="V359" s="223"/>
      <c r="W359" s="223"/>
      <c r="X359" s="223"/>
      <c r="Y359" s="223"/>
      <c r="Z359" s="223"/>
      <c r="AA359" s="223"/>
      <c r="AB359" s="223"/>
      <c r="AC359" s="223"/>
    </row>
    <row r="360" ht="15.75" customHeight="1">
      <c r="A360" s="223"/>
      <c r="B360" s="223"/>
      <c r="C360" s="223"/>
      <c r="D360" s="237"/>
      <c r="E360" s="223"/>
      <c r="F360" s="223"/>
      <c r="G360" s="223"/>
      <c r="H360" s="237"/>
      <c r="I360" s="223"/>
      <c r="J360" s="223"/>
      <c r="K360" s="223"/>
      <c r="L360" s="223"/>
      <c r="M360" s="223"/>
      <c r="N360" s="223"/>
      <c r="O360" s="223"/>
      <c r="P360" s="223"/>
      <c r="Q360" s="223"/>
      <c r="R360" s="223"/>
      <c r="S360" s="223"/>
      <c r="T360" s="223"/>
      <c r="U360" s="223"/>
      <c r="V360" s="223"/>
      <c r="W360" s="223"/>
      <c r="X360" s="223"/>
      <c r="Y360" s="223"/>
      <c r="Z360" s="223"/>
      <c r="AA360" s="223"/>
      <c r="AB360" s="223"/>
      <c r="AC360" s="223"/>
    </row>
    <row r="361" ht="15.75" customHeight="1">
      <c r="A361" s="223"/>
      <c r="B361" s="223"/>
      <c r="C361" s="223"/>
      <c r="D361" s="237"/>
      <c r="E361" s="223"/>
      <c r="F361" s="223"/>
      <c r="G361" s="223"/>
      <c r="H361" s="237"/>
      <c r="I361" s="223"/>
      <c r="J361" s="223"/>
      <c r="K361" s="223"/>
      <c r="L361" s="223"/>
      <c r="M361" s="223"/>
      <c r="N361" s="223"/>
      <c r="O361" s="223"/>
      <c r="P361" s="223"/>
      <c r="Q361" s="223"/>
      <c r="R361" s="223"/>
      <c r="S361" s="223"/>
      <c r="T361" s="223"/>
      <c r="U361" s="223"/>
      <c r="V361" s="223"/>
      <c r="W361" s="223"/>
      <c r="X361" s="223"/>
      <c r="Y361" s="223"/>
      <c r="Z361" s="223"/>
      <c r="AA361" s="223"/>
      <c r="AB361" s="223"/>
      <c r="AC361" s="223"/>
    </row>
    <row r="362" ht="15.75" customHeight="1">
      <c r="A362" s="223"/>
      <c r="B362" s="223"/>
      <c r="C362" s="223"/>
      <c r="D362" s="237"/>
      <c r="E362" s="223"/>
      <c r="F362" s="223"/>
      <c r="G362" s="223"/>
      <c r="H362" s="237"/>
      <c r="I362" s="223"/>
      <c r="J362" s="223"/>
      <c r="K362" s="223"/>
      <c r="L362" s="223"/>
      <c r="M362" s="223"/>
      <c r="N362" s="223"/>
      <c r="O362" s="223"/>
      <c r="P362" s="223"/>
      <c r="Q362" s="223"/>
      <c r="R362" s="223"/>
      <c r="S362" s="223"/>
      <c r="T362" s="223"/>
      <c r="U362" s="223"/>
      <c r="V362" s="223"/>
      <c r="W362" s="223"/>
      <c r="X362" s="223"/>
      <c r="Y362" s="223"/>
      <c r="Z362" s="223"/>
      <c r="AA362" s="223"/>
      <c r="AB362" s="223"/>
      <c r="AC362" s="223"/>
    </row>
    <row r="363" ht="15.75" customHeight="1">
      <c r="A363" s="223"/>
      <c r="B363" s="223"/>
      <c r="C363" s="223"/>
      <c r="D363" s="237"/>
      <c r="E363" s="223"/>
      <c r="F363" s="223"/>
      <c r="G363" s="223"/>
      <c r="H363" s="237"/>
      <c r="I363" s="223"/>
      <c r="J363" s="223"/>
      <c r="K363" s="223"/>
      <c r="L363" s="223"/>
      <c r="M363" s="223"/>
      <c r="N363" s="223"/>
      <c r="O363" s="223"/>
      <c r="P363" s="223"/>
      <c r="Q363" s="223"/>
      <c r="R363" s="223"/>
      <c r="S363" s="223"/>
      <c r="T363" s="223"/>
      <c r="U363" s="223"/>
      <c r="V363" s="223"/>
      <c r="W363" s="223"/>
      <c r="X363" s="223"/>
      <c r="Y363" s="223"/>
      <c r="Z363" s="223"/>
      <c r="AA363" s="223"/>
      <c r="AB363" s="223"/>
      <c r="AC363" s="223"/>
    </row>
    <row r="364" ht="15.75" customHeight="1">
      <c r="A364" s="223"/>
      <c r="B364" s="223"/>
      <c r="C364" s="223"/>
      <c r="D364" s="237"/>
      <c r="E364" s="223"/>
      <c r="F364" s="223"/>
      <c r="G364" s="223"/>
      <c r="H364" s="237"/>
      <c r="I364" s="223"/>
      <c r="J364" s="223"/>
      <c r="K364" s="223"/>
      <c r="L364" s="223"/>
      <c r="M364" s="223"/>
      <c r="N364" s="223"/>
      <c r="O364" s="223"/>
      <c r="P364" s="223"/>
      <c r="Q364" s="223"/>
      <c r="R364" s="223"/>
      <c r="S364" s="223"/>
      <c r="T364" s="223"/>
      <c r="U364" s="223"/>
      <c r="V364" s="223"/>
      <c r="W364" s="223"/>
      <c r="X364" s="223"/>
      <c r="Y364" s="223"/>
      <c r="Z364" s="223"/>
      <c r="AA364" s="223"/>
      <c r="AB364" s="223"/>
      <c r="AC364" s="223"/>
    </row>
    <row r="365" ht="15.75" customHeight="1">
      <c r="A365" s="223"/>
      <c r="B365" s="223"/>
      <c r="C365" s="223"/>
      <c r="D365" s="237"/>
      <c r="E365" s="223"/>
      <c r="F365" s="223"/>
      <c r="G365" s="223"/>
      <c r="H365" s="237"/>
      <c r="I365" s="223"/>
      <c r="J365" s="223"/>
      <c r="K365" s="223"/>
      <c r="L365" s="223"/>
      <c r="M365" s="223"/>
      <c r="N365" s="223"/>
      <c r="O365" s="223"/>
      <c r="P365" s="223"/>
      <c r="Q365" s="223"/>
      <c r="R365" s="223"/>
      <c r="S365" s="223"/>
      <c r="T365" s="223"/>
      <c r="U365" s="223"/>
      <c r="V365" s="223"/>
      <c r="W365" s="223"/>
      <c r="X365" s="223"/>
      <c r="Y365" s="223"/>
      <c r="Z365" s="223"/>
      <c r="AA365" s="223"/>
      <c r="AB365" s="223"/>
      <c r="AC365" s="223"/>
    </row>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63"/>
    <col customWidth="1" min="2" max="3" width="37.75"/>
    <col customWidth="1" min="4" max="5" width="17.38"/>
    <col customWidth="1" min="6" max="6" width="12.63"/>
    <col customWidth="1" min="8" max="8" width="14.75"/>
    <col customWidth="1" min="11" max="11" width="18.63"/>
    <col customWidth="1" min="13" max="13" width="28.13"/>
  </cols>
  <sheetData>
    <row r="1" ht="15.75" customHeight="1">
      <c r="A1" s="67" t="s">
        <v>0</v>
      </c>
      <c r="B1" s="67" t="s">
        <v>1</v>
      </c>
      <c r="C1" s="67" t="s">
        <v>2</v>
      </c>
      <c r="D1" s="68" t="s">
        <v>3</v>
      </c>
      <c r="E1" s="67" t="s">
        <v>4</v>
      </c>
      <c r="F1" s="67" t="s">
        <v>5</v>
      </c>
      <c r="G1" s="67" t="s">
        <v>6</v>
      </c>
      <c r="H1" s="46" t="s">
        <v>7</v>
      </c>
      <c r="I1" s="69" t="s">
        <v>8</v>
      </c>
      <c r="J1" s="47" t="s">
        <v>9</v>
      </c>
      <c r="K1" s="67" t="s">
        <v>10</v>
      </c>
      <c r="L1" s="67" t="s">
        <v>11</v>
      </c>
      <c r="M1" s="67" t="s">
        <v>12</v>
      </c>
      <c r="N1" s="238" t="s">
        <v>13</v>
      </c>
    </row>
    <row r="2" ht="15.75" customHeight="1">
      <c r="A2" s="11" t="s">
        <v>3819</v>
      </c>
      <c r="B2" s="11" t="s">
        <v>35</v>
      </c>
      <c r="C2" s="11" t="s">
        <v>3820</v>
      </c>
      <c r="D2" s="44" t="s">
        <v>2275</v>
      </c>
      <c r="E2" s="44" t="s">
        <v>3542</v>
      </c>
      <c r="F2" s="239">
        <v>0.5</v>
      </c>
      <c r="G2" s="239">
        <v>0.6666666666666666</v>
      </c>
      <c r="H2" s="44">
        <f t="shared" ref="H2:H209" si="1">IF(G2&lt;F2, (G2+1)-F2, G2-F2)*24</f>
        <v>4</v>
      </c>
      <c r="I2" s="132">
        <v>75.0</v>
      </c>
      <c r="J2" s="132">
        <f t="shared" ref="J2:J209" si="2">DIVIDE(I2,H2)/N2</f>
        <v>18.75</v>
      </c>
      <c r="K2" s="11" t="s">
        <v>3821</v>
      </c>
      <c r="L2" s="11" t="s">
        <v>297</v>
      </c>
      <c r="M2" s="11" t="s">
        <v>3822</v>
      </c>
      <c r="N2" s="11">
        <f>IFERROR(__xludf.DUMMYFUNCTION("IFERROR(VALUE(REGEXEXTRACT(M2, ""(\d+)\s+(sessions?|days?|weeks?|Weeks?|Sessions?|Days?)"")), 1)"),1.0)</f>
        <v>1</v>
      </c>
    </row>
    <row r="3" ht="15.75" customHeight="1">
      <c r="A3" s="128" t="s">
        <v>3823</v>
      </c>
      <c r="B3" s="128" t="s">
        <v>3149</v>
      </c>
      <c r="C3" s="128" t="s">
        <v>3824</v>
      </c>
      <c r="D3" s="234" t="s">
        <v>3825</v>
      </c>
      <c r="E3" s="234" t="s">
        <v>3826</v>
      </c>
      <c r="F3" s="190">
        <v>0.7083333333333334</v>
      </c>
      <c r="G3" s="190">
        <v>0.7708333333333334</v>
      </c>
      <c r="H3" s="44">
        <f t="shared" si="1"/>
        <v>1.5</v>
      </c>
      <c r="I3" s="191">
        <v>0.0</v>
      </c>
      <c r="J3" s="132">
        <f t="shared" si="2"/>
        <v>0</v>
      </c>
      <c r="K3" s="128" t="s">
        <v>3827</v>
      </c>
      <c r="L3" s="128" t="s">
        <v>297</v>
      </c>
      <c r="M3" s="128" t="s">
        <v>3822</v>
      </c>
      <c r="N3" s="11">
        <f>IFERROR(__xludf.DUMMYFUNCTION("IFERROR(VALUE(REGEXEXTRACT(M3, ""(\d+)\s+(sessions?|days?|weeks?|Weeks?|Sessions?|Days?)"")), 1)"),1.0)</f>
        <v>1</v>
      </c>
    </row>
    <row r="4" ht="15.75" customHeight="1">
      <c r="A4" s="128" t="s">
        <v>3823</v>
      </c>
      <c r="B4" s="55" t="s">
        <v>3149</v>
      </c>
      <c r="C4" s="55" t="s">
        <v>3828</v>
      </c>
      <c r="D4" s="56" t="s">
        <v>3825</v>
      </c>
      <c r="E4" s="56" t="s">
        <v>3826</v>
      </c>
      <c r="F4" s="57">
        <v>0.75</v>
      </c>
      <c r="G4" s="57">
        <v>0.8125</v>
      </c>
      <c r="H4" s="44">
        <f t="shared" si="1"/>
        <v>1.5</v>
      </c>
      <c r="I4" s="58">
        <v>0.0</v>
      </c>
      <c r="J4" s="132">
        <f t="shared" si="2"/>
        <v>0</v>
      </c>
      <c r="K4" s="11" t="s">
        <v>3829</v>
      </c>
      <c r="L4" s="55" t="s">
        <v>297</v>
      </c>
      <c r="M4" s="55" t="s">
        <v>3822</v>
      </c>
      <c r="N4" s="11">
        <f>IFERROR(__xludf.DUMMYFUNCTION("IFERROR(VALUE(REGEXEXTRACT(M4, ""(\d+)\s+(sessions?|days?|weeks?|Weeks?|Sessions?|Days?)"")), 1)"),1.0)</f>
        <v>1</v>
      </c>
    </row>
    <row r="5" ht="15.75" customHeight="1">
      <c r="A5" s="128" t="s">
        <v>3823</v>
      </c>
      <c r="B5" s="55" t="s">
        <v>3149</v>
      </c>
      <c r="C5" s="55" t="s">
        <v>3830</v>
      </c>
      <c r="D5" s="56" t="s">
        <v>3831</v>
      </c>
      <c r="E5" s="56" t="s">
        <v>3832</v>
      </c>
      <c r="F5" s="57">
        <v>0.5</v>
      </c>
      <c r="G5" s="57">
        <v>0.5416666666666666</v>
      </c>
      <c r="H5" s="44">
        <f t="shared" si="1"/>
        <v>1</v>
      </c>
      <c r="I5" s="58">
        <v>0.0</v>
      </c>
      <c r="J5" s="132">
        <f t="shared" si="2"/>
        <v>0</v>
      </c>
      <c r="K5" s="55" t="s">
        <v>3833</v>
      </c>
      <c r="L5" s="55" t="s">
        <v>297</v>
      </c>
      <c r="M5" s="55" t="s">
        <v>3822</v>
      </c>
      <c r="N5" s="11">
        <f>IFERROR(__xludf.DUMMYFUNCTION("IFERROR(VALUE(REGEXEXTRACT(M5, ""(\d+)\s+(sessions?|days?|weeks?|Weeks?|Sessions?|Days?)"")), 1)"),1.0)</f>
        <v>1</v>
      </c>
    </row>
    <row r="6" ht="15.75" customHeight="1">
      <c r="A6" s="128" t="s">
        <v>3823</v>
      </c>
      <c r="B6" s="55" t="s">
        <v>3149</v>
      </c>
      <c r="C6" s="55" t="s">
        <v>3834</v>
      </c>
      <c r="D6" s="56" t="s">
        <v>3825</v>
      </c>
      <c r="E6" s="56" t="s">
        <v>3826</v>
      </c>
      <c r="F6" s="57">
        <v>0.4166666666666667</v>
      </c>
      <c r="G6" s="57">
        <v>0.5</v>
      </c>
      <c r="H6" s="44">
        <f t="shared" si="1"/>
        <v>2</v>
      </c>
      <c r="I6" s="58">
        <v>19.0</v>
      </c>
      <c r="J6" s="132">
        <f t="shared" si="2"/>
        <v>9.5</v>
      </c>
      <c r="K6" s="55" t="s">
        <v>3835</v>
      </c>
      <c r="L6" s="55" t="s">
        <v>297</v>
      </c>
      <c r="M6" s="55" t="s">
        <v>3822</v>
      </c>
      <c r="N6" s="11">
        <f>IFERROR(__xludf.DUMMYFUNCTION("IFERROR(VALUE(REGEXEXTRACT(M6, ""(\d+)\s+(sessions?|days?|weeks?|Weeks?|Sessions?|Days?)"")), 1)"),1.0)</f>
        <v>1</v>
      </c>
    </row>
    <row r="7" ht="15.75" customHeight="1">
      <c r="A7" s="11" t="s">
        <v>3836</v>
      </c>
      <c r="B7" s="55" t="s">
        <v>3002</v>
      </c>
      <c r="C7" s="55" t="s">
        <v>3837</v>
      </c>
      <c r="D7" s="56" t="s">
        <v>2490</v>
      </c>
      <c r="E7" s="56" t="s">
        <v>3212</v>
      </c>
      <c r="F7" s="57">
        <v>0.7291666666666666</v>
      </c>
      <c r="G7" s="57">
        <v>0.7708333333333334</v>
      </c>
      <c r="H7" s="44">
        <f t="shared" si="1"/>
        <v>1</v>
      </c>
      <c r="I7" s="58">
        <v>98.0</v>
      </c>
      <c r="J7" s="132">
        <f t="shared" si="2"/>
        <v>32.66666667</v>
      </c>
      <c r="K7" s="55" t="s">
        <v>3838</v>
      </c>
      <c r="L7" s="55" t="s">
        <v>297</v>
      </c>
      <c r="M7" s="55" t="s">
        <v>19</v>
      </c>
      <c r="N7" s="11">
        <f>IFERROR(__xludf.DUMMYFUNCTION("IFERROR(VALUE(REGEXEXTRACT(M7, ""(\d+)\s+(sessions?|days?|weeks?|Weeks?|Sessions?|Days?)"")), 1)"),3.0)</f>
        <v>3</v>
      </c>
    </row>
    <row r="8" ht="15.75" customHeight="1">
      <c r="A8" s="11" t="s">
        <v>3836</v>
      </c>
      <c r="B8" s="128" t="s">
        <v>3002</v>
      </c>
      <c r="C8" s="128" t="s">
        <v>3839</v>
      </c>
      <c r="D8" s="234" t="s">
        <v>2490</v>
      </c>
      <c r="E8" s="234" t="s">
        <v>3212</v>
      </c>
      <c r="F8" s="190">
        <v>0.3958333333333333</v>
      </c>
      <c r="G8" s="190">
        <v>0.4375</v>
      </c>
      <c r="H8" s="44">
        <f t="shared" si="1"/>
        <v>1</v>
      </c>
      <c r="I8" s="191">
        <v>0.0</v>
      </c>
      <c r="J8" s="132">
        <f t="shared" si="2"/>
        <v>0</v>
      </c>
      <c r="K8" s="128" t="s">
        <v>3840</v>
      </c>
      <c r="L8" s="128" t="s">
        <v>297</v>
      </c>
      <c r="M8" s="55" t="s">
        <v>3822</v>
      </c>
      <c r="N8" s="11">
        <f>IFERROR(__xludf.DUMMYFUNCTION("IFERROR(VALUE(REGEXEXTRACT(M8, ""(\d+)\s+(sessions?|days?|weeks?|Weeks?|Sessions?|Days?)"")), 1)"),1.0)</f>
        <v>1</v>
      </c>
    </row>
    <row r="9" ht="15.75" customHeight="1">
      <c r="A9" s="11" t="s">
        <v>3836</v>
      </c>
      <c r="B9" s="55" t="s">
        <v>3002</v>
      </c>
      <c r="C9" s="55" t="s">
        <v>3841</v>
      </c>
      <c r="D9" s="56" t="s">
        <v>3842</v>
      </c>
      <c r="E9" s="56" t="s">
        <v>3843</v>
      </c>
      <c r="F9" s="57">
        <v>0.4166666666666667</v>
      </c>
      <c r="G9" s="57">
        <v>0.4791666666666667</v>
      </c>
      <c r="H9" s="44">
        <f t="shared" si="1"/>
        <v>1.5</v>
      </c>
      <c r="I9" s="58">
        <v>20.0</v>
      </c>
      <c r="J9" s="132">
        <f t="shared" si="2"/>
        <v>13.33333333</v>
      </c>
      <c r="K9" s="55" t="s">
        <v>3844</v>
      </c>
      <c r="L9" s="55" t="s">
        <v>297</v>
      </c>
      <c r="M9" s="55" t="s">
        <v>3822</v>
      </c>
      <c r="N9" s="11">
        <f>IFERROR(__xludf.DUMMYFUNCTION("IFERROR(VALUE(REGEXEXTRACT(M9, ""(\d+)\s+(sessions?|days?|weeks?|Weeks?|Sessions?|Days?)"")), 1)"),1.0)</f>
        <v>1</v>
      </c>
    </row>
    <row r="10" ht="15.75" customHeight="1">
      <c r="A10" s="11" t="s">
        <v>3836</v>
      </c>
      <c r="B10" s="11" t="s">
        <v>3149</v>
      </c>
      <c r="C10" s="11" t="s">
        <v>3845</v>
      </c>
      <c r="D10" s="56" t="s">
        <v>3825</v>
      </c>
      <c r="E10" s="56" t="s">
        <v>3826</v>
      </c>
      <c r="F10" s="57">
        <v>0.5416666666666666</v>
      </c>
      <c r="G10" s="57">
        <v>0.625</v>
      </c>
      <c r="H10" s="44">
        <f t="shared" si="1"/>
        <v>2</v>
      </c>
      <c r="I10" s="58">
        <v>15.0</v>
      </c>
      <c r="J10" s="132">
        <f t="shared" si="2"/>
        <v>7.5</v>
      </c>
      <c r="K10" s="55" t="s">
        <v>3846</v>
      </c>
      <c r="L10" s="55" t="s">
        <v>297</v>
      </c>
      <c r="M10" s="55" t="s">
        <v>3822</v>
      </c>
      <c r="N10" s="11">
        <f>IFERROR(__xludf.DUMMYFUNCTION("IFERROR(VALUE(REGEXEXTRACT(M10, ""(\d+)\s+(sessions?|days?|weeks?|Weeks?|Sessions?|Days?)"")), 1)"),1.0)</f>
        <v>1</v>
      </c>
    </row>
    <row r="11" ht="15.75" customHeight="1">
      <c r="A11" s="11" t="s">
        <v>3836</v>
      </c>
      <c r="B11" s="55" t="s">
        <v>3149</v>
      </c>
      <c r="C11" s="55" t="s">
        <v>3847</v>
      </c>
      <c r="D11" s="44" t="s">
        <v>3848</v>
      </c>
      <c r="E11" s="44" t="s">
        <v>3849</v>
      </c>
      <c r="F11" s="57">
        <v>0.7291666666666666</v>
      </c>
      <c r="G11" s="57">
        <v>0.7916666666666666</v>
      </c>
      <c r="H11" s="44">
        <f t="shared" si="1"/>
        <v>1.5</v>
      </c>
      <c r="I11" s="58">
        <v>15.0</v>
      </c>
      <c r="J11" s="132">
        <f t="shared" si="2"/>
        <v>10</v>
      </c>
      <c r="K11" s="55" t="s">
        <v>3850</v>
      </c>
      <c r="L11" s="55" t="s">
        <v>297</v>
      </c>
      <c r="M11" s="55" t="s">
        <v>3822</v>
      </c>
      <c r="N11" s="11">
        <f>IFERROR(__xludf.DUMMYFUNCTION("IFERROR(VALUE(REGEXEXTRACT(M11, ""(\d+)\s+(sessions?|days?|weeks?|Weeks?|Sessions?|Days?)"")), 1)"),1.0)</f>
        <v>1</v>
      </c>
    </row>
    <row r="12" ht="15.75" customHeight="1">
      <c r="A12" s="11" t="s">
        <v>3851</v>
      </c>
      <c r="B12" s="128" t="s">
        <v>28</v>
      </c>
      <c r="C12" s="128" t="s">
        <v>3852</v>
      </c>
      <c r="D12" s="234" t="s">
        <v>2259</v>
      </c>
      <c r="E12" s="234" t="s">
        <v>2883</v>
      </c>
      <c r="F12" s="190">
        <v>0.7708333333333334</v>
      </c>
      <c r="G12" s="190">
        <v>0.8125</v>
      </c>
      <c r="H12" s="44">
        <f t="shared" si="1"/>
        <v>1</v>
      </c>
      <c r="I12" s="191">
        <v>180.0</v>
      </c>
      <c r="J12" s="132">
        <f t="shared" si="2"/>
        <v>45</v>
      </c>
      <c r="K12" s="128" t="s">
        <v>3853</v>
      </c>
      <c r="L12" s="128" t="s">
        <v>297</v>
      </c>
      <c r="M12" s="128" t="s">
        <v>3854</v>
      </c>
      <c r="N12" s="11">
        <f>IFERROR(__xludf.DUMMYFUNCTION("IFERROR(VALUE(REGEXEXTRACT(M12, ""(\d+)\s+(sessions?|days?|weeks?|Weeks?|Sessions?|Days?)"")), 1)"),4.0)</f>
        <v>4</v>
      </c>
    </row>
    <row r="13" ht="15.75" customHeight="1">
      <c r="A13" s="11" t="s">
        <v>3855</v>
      </c>
      <c r="B13" s="55" t="s">
        <v>164</v>
      </c>
      <c r="C13" s="55" t="s">
        <v>3855</v>
      </c>
      <c r="D13" s="56" t="s">
        <v>90</v>
      </c>
      <c r="E13" s="56" t="s">
        <v>91</v>
      </c>
      <c r="F13" s="57">
        <v>0.5</v>
      </c>
      <c r="G13" s="57">
        <v>0.8541666666666666</v>
      </c>
      <c r="H13" s="44">
        <f t="shared" si="1"/>
        <v>8.5</v>
      </c>
      <c r="I13" s="58">
        <v>280.0</v>
      </c>
      <c r="J13" s="132">
        <f t="shared" si="2"/>
        <v>8.235294118</v>
      </c>
      <c r="K13" s="55" t="s">
        <v>3856</v>
      </c>
      <c r="L13" s="55" t="s">
        <v>297</v>
      </c>
      <c r="M13" s="55" t="s">
        <v>3854</v>
      </c>
      <c r="N13" s="11">
        <f>IFERROR(__xludf.DUMMYFUNCTION("IFERROR(VALUE(REGEXEXTRACT(M13, ""(\d+)\s+(sessions?|days?|weeks?|Weeks?|Sessions?|Days?)"")), 1)"),4.0)</f>
        <v>4</v>
      </c>
    </row>
    <row r="14" ht="15.75" customHeight="1">
      <c r="A14" s="11" t="s">
        <v>3857</v>
      </c>
      <c r="B14" s="55" t="s">
        <v>164</v>
      </c>
      <c r="C14" s="55" t="s">
        <v>3857</v>
      </c>
      <c r="D14" s="56" t="s">
        <v>90</v>
      </c>
      <c r="E14" s="56" t="s">
        <v>91</v>
      </c>
      <c r="F14" s="57">
        <v>0.3333333333333333</v>
      </c>
      <c r="G14" s="57">
        <v>0.7708333333333334</v>
      </c>
      <c r="H14" s="44">
        <f t="shared" si="1"/>
        <v>10.5</v>
      </c>
      <c r="I14" s="58">
        <v>440.0</v>
      </c>
      <c r="J14" s="132">
        <f t="shared" si="2"/>
        <v>8.380952381</v>
      </c>
      <c r="K14" s="55" t="s">
        <v>3858</v>
      </c>
      <c r="L14" s="55" t="s">
        <v>297</v>
      </c>
      <c r="M14" s="55" t="s">
        <v>27</v>
      </c>
      <c r="N14" s="11">
        <f>IFERROR(__xludf.DUMMYFUNCTION("IFERROR(VALUE(REGEXEXTRACT(M14, ""(\d+)\s+(sessions?|days?|weeks?|Weeks?|Sessions?|Days?)"")), 1)"),5.0)</f>
        <v>5</v>
      </c>
    </row>
    <row r="15" ht="15.75" customHeight="1">
      <c r="A15" s="11" t="s">
        <v>2743</v>
      </c>
      <c r="B15" s="55" t="s">
        <v>164</v>
      </c>
      <c r="C15" s="55" t="s">
        <v>3859</v>
      </c>
      <c r="D15" s="56" t="s">
        <v>166</v>
      </c>
      <c r="E15" s="56" t="s">
        <v>167</v>
      </c>
      <c r="F15" s="57">
        <v>0.375</v>
      </c>
      <c r="G15" s="57">
        <v>0.5833333333333334</v>
      </c>
      <c r="H15" s="44">
        <f t="shared" si="1"/>
        <v>5</v>
      </c>
      <c r="I15" s="58">
        <v>101.48</v>
      </c>
      <c r="J15" s="132">
        <f t="shared" si="2"/>
        <v>20.296</v>
      </c>
      <c r="K15" s="55" t="s">
        <v>3860</v>
      </c>
      <c r="L15" s="55">
        <v>9.0</v>
      </c>
      <c r="M15" s="55" t="s">
        <v>3822</v>
      </c>
      <c r="N15" s="11">
        <f>IFERROR(__xludf.DUMMYFUNCTION("IFERROR(VALUE(REGEXEXTRACT(M15, ""(\d+)\s+(sessions?|days?|weeks?|Weeks?|Sessions?|Days?)"")), 1)"),1.0)</f>
        <v>1</v>
      </c>
    </row>
    <row r="16" ht="15.75" customHeight="1">
      <c r="A16" s="11" t="s">
        <v>2743</v>
      </c>
      <c r="B16" s="55" t="s">
        <v>164</v>
      </c>
      <c r="C16" s="55" t="s">
        <v>3859</v>
      </c>
      <c r="D16" s="56" t="s">
        <v>166</v>
      </c>
      <c r="E16" s="56" t="s">
        <v>167</v>
      </c>
      <c r="F16" s="57">
        <v>0.7083333333333334</v>
      </c>
      <c r="G16" s="57">
        <v>0.875</v>
      </c>
      <c r="H16" s="44">
        <f t="shared" si="1"/>
        <v>4</v>
      </c>
      <c r="I16" s="58">
        <v>317.75</v>
      </c>
      <c r="J16" s="132">
        <f t="shared" si="2"/>
        <v>13.23958333</v>
      </c>
      <c r="K16" s="55" t="s">
        <v>3861</v>
      </c>
      <c r="L16" s="55" t="s">
        <v>297</v>
      </c>
      <c r="M16" s="55" t="s">
        <v>3862</v>
      </c>
      <c r="N16" s="11">
        <f>IFERROR(__xludf.DUMMYFUNCTION("IFERROR(VALUE(REGEXEXTRACT(M16, ""(\d+)\s+(sessions?|days?|weeks?|Weeks?|Sessions?|Days?)"")), 1)"),6.0)</f>
        <v>6</v>
      </c>
    </row>
    <row r="17" ht="15.75" customHeight="1">
      <c r="A17" s="11" t="s">
        <v>3628</v>
      </c>
      <c r="B17" s="128" t="s">
        <v>164</v>
      </c>
      <c r="C17" s="128" t="s">
        <v>3863</v>
      </c>
      <c r="D17" s="234" t="s">
        <v>166</v>
      </c>
      <c r="E17" s="234" t="s">
        <v>167</v>
      </c>
      <c r="F17" s="190">
        <v>0.7083333333333334</v>
      </c>
      <c r="G17" s="190">
        <v>0.9166666666666666</v>
      </c>
      <c r="H17" s="44">
        <f t="shared" si="1"/>
        <v>5</v>
      </c>
      <c r="I17" s="191">
        <v>315.2</v>
      </c>
      <c r="J17" s="132">
        <f t="shared" si="2"/>
        <v>21.01333333</v>
      </c>
      <c r="K17" s="128" t="s">
        <v>3864</v>
      </c>
      <c r="L17" s="128" t="s">
        <v>297</v>
      </c>
      <c r="M17" s="55" t="s">
        <v>19</v>
      </c>
      <c r="N17" s="11">
        <f>IFERROR(__xludf.DUMMYFUNCTION("IFERROR(VALUE(REGEXEXTRACT(M17, ""(\d+)\s+(sessions?|days?|weeks?|Weeks?|Sessions?|Days?)"")), 1)"),3.0)</f>
        <v>3</v>
      </c>
    </row>
    <row r="18" ht="15.75" customHeight="1">
      <c r="A18" s="11" t="s">
        <v>3865</v>
      </c>
      <c r="B18" s="55" t="s">
        <v>164</v>
      </c>
      <c r="C18" s="55" t="s">
        <v>3865</v>
      </c>
      <c r="D18" s="56" t="s">
        <v>2928</v>
      </c>
      <c r="E18" s="56" t="s">
        <v>2929</v>
      </c>
      <c r="F18" s="57">
        <v>0.78125</v>
      </c>
      <c r="G18" s="57">
        <v>0.8229166666666666</v>
      </c>
      <c r="H18" s="44">
        <f t="shared" si="1"/>
        <v>1</v>
      </c>
      <c r="I18" s="58">
        <v>128.4</v>
      </c>
      <c r="J18" s="132">
        <f t="shared" si="2"/>
        <v>10.7</v>
      </c>
      <c r="K18" s="55" t="s">
        <v>3866</v>
      </c>
      <c r="L18" s="55" t="s">
        <v>297</v>
      </c>
      <c r="M18" s="55" t="s">
        <v>40</v>
      </c>
      <c r="N18" s="11">
        <f>IFERROR(__xludf.DUMMYFUNCTION("IFERROR(VALUE(REGEXEXTRACT(M18, ""(\d+)\s+(sessions?|days?|weeks?|Weeks?|Sessions?|Days?)"")), 1)"),12.0)</f>
        <v>12</v>
      </c>
    </row>
    <row r="19" ht="15.75" customHeight="1">
      <c r="A19" s="11" t="s">
        <v>3867</v>
      </c>
      <c r="B19" s="55" t="s">
        <v>164</v>
      </c>
      <c r="C19" s="55" t="s">
        <v>3867</v>
      </c>
      <c r="D19" s="56" t="s">
        <v>90</v>
      </c>
      <c r="E19" s="56" t="s">
        <v>91</v>
      </c>
      <c r="F19" s="57">
        <v>0.71875</v>
      </c>
      <c r="G19" s="57">
        <v>0.8229166666666666</v>
      </c>
      <c r="H19" s="44">
        <f t="shared" si="1"/>
        <v>2.5</v>
      </c>
      <c r="I19" s="58">
        <v>231.65</v>
      </c>
      <c r="J19" s="132">
        <f t="shared" si="2"/>
        <v>9.266</v>
      </c>
      <c r="K19" s="55" t="s">
        <v>3868</v>
      </c>
      <c r="L19" s="55" t="s">
        <v>297</v>
      </c>
      <c r="M19" s="55" t="s">
        <v>3869</v>
      </c>
      <c r="N19" s="11">
        <f>IFERROR(__xludf.DUMMYFUNCTION("IFERROR(VALUE(REGEXEXTRACT(M19, ""(\d+)\s+(sessions?|days?|weeks?|Weeks?|Sessions?|Days?)"")), 1)"),10.0)</f>
        <v>10</v>
      </c>
    </row>
    <row r="20" ht="15.75" customHeight="1">
      <c r="A20" s="11" t="s">
        <v>3870</v>
      </c>
      <c r="B20" s="55" t="s">
        <v>164</v>
      </c>
      <c r="C20" s="55" t="s">
        <v>3870</v>
      </c>
      <c r="D20" s="56" t="s">
        <v>90</v>
      </c>
      <c r="E20" s="56" t="s">
        <v>91</v>
      </c>
      <c r="F20" s="57">
        <v>0.3958333333333333</v>
      </c>
      <c r="G20" s="57">
        <v>0.5</v>
      </c>
      <c r="H20" s="44">
        <f t="shared" si="1"/>
        <v>2.5</v>
      </c>
      <c r="I20" s="58">
        <v>189.63</v>
      </c>
      <c r="J20" s="132">
        <f t="shared" si="2"/>
        <v>7.5852</v>
      </c>
      <c r="K20" s="55" t="s">
        <v>3871</v>
      </c>
      <c r="L20" s="55" t="s">
        <v>297</v>
      </c>
      <c r="M20" s="55" t="s">
        <v>3869</v>
      </c>
      <c r="N20" s="11">
        <f>IFERROR(__xludf.DUMMYFUNCTION("IFERROR(VALUE(REGEXEXTRACT(M20, ""(\d+)\s+(sessions?|days?|weeks?|Weeks?|Sessions?|Days?)"")), 1)"),10.0)</f>
        <v>10</v>
      </c>
    </row>
    <row r="21" ht="15.75" customHeight="1">
      <c r="A21" s="11" t="s">
        <v>3872</v>
      </c>
      <c r="B21" s="55" t="s">
        <v>164</v>
      </c>
      <c r="C21" s="55" t="s">
        <v>3872</v>
      </c>
      <c r="D21" s="56" t="s">
        <v>2256</v>
      </c>
      <c r="E21" s="56" t="s">
        <v>3191</v>
      </c>
      <c r="F21" s="57">
        <v>0.6875</v>
      </c>
      <c r="G21" s="57">
        <v>0.6979166666666666</v>
      </c>
      <c r="H21" s="44">
        <f t="shared" si="1"/>
        <v>0.25</v>
      </c>
      <c r="I21" s="58">
        <v>4.0</v>
      </c>
      <c r="J21" s="132">
        <f t="shared" si="2"/>
        <v>16</v>
      </c>
      <c r="K21" s="55" t="s">
        <v>3873</v>
      </c>
      <c r="L21" s="55" t="s">
        <v>298</v>
      </c>
      <c r="M21" s="55" t="s">
        <v>3822</v>
      </c>
      <c r="N21" s="11">
        <f>IFERROR(__xludf.DUMMYFUNCTION("IFERROR(VALUE(REGEXEXTRACT(M21, ""(\d+)\s+(sessions?|days?|weeks?|Weeks?|Sessions?|Days?)"")), 1)"),1.0)</f>
        <v>1</v>
      </c>
    </row>
    <row r="22" ht="15.75" customHeight="1">
      <c r="A22" s="128" t="s">
        <v>2636</v>
      </c>
      <c r="B22" s="128" t="s">
        <v>164</v>
      </c>
      <c r="C22" s="128" t="s">
        <v>2636</v>
      </c>
      <c r="D22" s="234" t="s">
        <v>2275</v>
      </c>
      <c r="E22" s="234" t="s">
        <v>3542</v>
      </c>
      <c r="F22" s="190">
        <v>0.8020833333333334</v>
      </c>
      <c r="G22" s="190">
        <v>0.8333333333333334</v>
      </c>
      <c r="H22" s="44">
        <f t="shared" si="1"/>
        <v>0.75</v>
      </c>
      <c r="I22" s="191">
        <v>112.0</v>
      </c>
      <c r="J22" s="132">
        <f t="shared" si="2"/>
        <v>18.66666667</v>
      </c>
      <c r="K22" s="128" t="s">
        <v>3874</v>
      </c>
      <c r="L22" s="128" t="s">
        <v>297</v>
      </c>
      <c r="M22" s="128" t="s">
        <v>34</v>
      </c>
      <c r="N22" s="11">
        <f>IFERROR(__xludf.DUMMYFUNCTION("IFERROR(VALUE(REGEXEXTRACT(M22, ""(\d+)\s+(sessions?|days?|weeks?|Weeks?|Sessions?|Days?)"")), 1)"),8.0)</f>
        <v>8</v>
      </c>
    </row>
    <row r="23" ht="15.75" customHeight="1">
      <c r="A23" s="11" t="s">
        <v>2642</v>
      </c>
      <c r="B23" s="55" t="s">
        <v>164</v>
      </c>
      <c r="C23" s="55" t="s">
        <v>2642</v>
      </c>
      <c r="D23" s="56" t="s">
        <v>2275</v>
      </c>
      <c r="E23" s="56" t="s">
        <v>3542</v>
      </c>
      <c r="F23" s="57">
        <v>0.375</v>
      </c>
      <c r="G23" s="57">
        <v>0.40625</v>
      </c>
      <c r="H23" s="44">
        <f t="shared" si="1"/>
        <v>0.75</v>
      </c>
      <c r="I23" s="58">
        <v>112.0</v>
      </c>
      <c r="J23" s="132">
        <f t="shared" si="2"/>
        <v>18.66666667</v>
      </c>
      <c r="K23" s="55" t="s">
        <v>3875</v>
      </c>
      <c r="L23" s="55" t="s">
        <v>297</v>
      </c>
      <c r="M23" s="128" t="s">
        <v>34</v>
      </c>
      <c r="N23" s="11">
        <f>IFERROR(__xludf.DUMMYFUNCTION("IFERROR(VALUE(REGEXEXTRACT(M23, ""(\d+)\s+(sessions?|days?|weeks?|Weeks?|Sessions?|Days?)"")), 1)"),8.0)</f>
        <v>8</v>
      </c>
    </row>
    <row r="24" ht="15.75" customHeight="1">
      <c r="A24" s="11" t="s">
        <v>2597</v>
      </c>
      <c r="B24" s="55" t="s">
        <v>164</v>
      </c>
      <c r="C24" s="55" t="s">
        <v>2597</v>
      </c>
      <c r="D24" s="56" t="s">
        <v>2507</v>
      </c>
      <c r="E24" s="56" t="s">
        <v>3876</v>
      </c>
      <c r="F24" s="57">
        <v>0.4375</v>
      </c>
      <c r="G24" s="57">
        <v>0.4583333333333333</v>
      </c>
      <c r="H24" s="44">
        <f t="shared" si="1"/>
        <v>0.5</v>
      </c>
      <c r="I24" s="58">
        <v>120.0</v>
      </c>
      <c r="J24" s="132">
        <f t="shared" si="2"/>
        <v>24</v>
      </c>
      <c r="K24" s="55" t="s">
        <v>3877</v>
      </c>
      <c r="L24" s="55" t="s">
        <v>297</v>
      </c>
      <c r="M24" s="128" t="s">
        <v>3869</v>
      </c>
      <c r="N24" s="11">
        <f>IFERROR(__xludf.DUMMYFUNCTION("IFERROR(VALUE(REGEXEXTRACT(M24, ""(\d+)\s+(sessions?|days?|weeks?|Weeks?|Sessions?|Days?)"")), 1)"),10.0)</f>
        <v>10</v>
      </c>
    </row>
    <row r="25" ht="15.75" customHeight="1">
      <c r="A25" s="11" t="s">
        <v>2601</v>
      </c>
      <c r="B25" s="55" t="s">
        <v>164</v>
      </c>
      <c r="C25" s="55" t="s">
        <v>2601</v>
      </c>
      <c r="D25" s="56" t="s">
        <v>2507</v>
      </c>
      <c r="E25" s="56" t="s">
        <v>3876</v>
      </c>
      <c r="F25" s="57">
        <v>0.4166666666666667</v>
      </c>
      <c r="G25" s="57">
        <v>0.4375</v>
      </c>
      <c r="H25" s="44">
        <f t="shared" si="1"/>
        <v>0.5</v>
      </c>
      <c r="I25" s="58">
        <v>120.0</v>
      </c>
      <c r="J25" s="132">
        <f t="shared" si="2"/>
        <v>24</v>
      </c>
      <c r="K25" s="55" t="s">
        <v>3878</v>
      </c>
      <c r="L25" s="55" t="s">
        <v>297</v>
      </c>
      <c r="M25" s="55" t="s">
        <v>3869</v>
      </c>
      <c r="N25" s="11">
        <f>IFERROR(__xludf.DUMMYFUNCTION("IFERROR(VALUE(REGEXEXTRACT(M25, ""(\d+)\s+(sessions?|days?|weeks?|Weeks?|Sessions?|Days?)"")), 1)"),10.0)</f>
        <v>10</v>
      </c>
    </row>
    <row r="26" ht="15.75" customHeight="1">
      <c r="A26" s="11" t="s">
        <v>2603</v>
      </c>
      <c r="B26" s="55" t="s">
        <v>164</v>
      </c>
      <c r="C26" s="55" t="s">
        <v>2603</v>
      </c>
      <c r="D26" s="56" t="s">
        <v>2507</v>
      </c>
      <c r="E26" s="56" t="s">
        <v>3876</v>
      </c>
      <c r="F26" s="57">
        <v>0.4166666666666667</v>
      </c>
      <c r="G26" s="57">
        <v>0.4479166666666667</v>
      </c>
      <c r="H26" s="44">
        <f t="shared" si="1"/>
        <v>0.75</v>
      </c>
      <c r="I26" s="58">
        <v>140.0</v>
      </c>
      <c r="J26" s="132">
        <f t="shared" si="2"/>
        <v>18.66666667</v>
      </c>
      <c r="K26" s="55" t="s">
        <v>3879</v>
      </c>
      <c r="L26" s="55" t="s">
        <v>297</v>
      </c>
      <c r="M26" s="55" t="s">
        <v>3869</v>
      </c>
      <c r="N26" s="11">
        <f>IFERROR(__xludf.DUMMYFUNCTION("IFERROR(VALUE(REGEXEXTRACT(M26, ""(\d+)\s+(sessions?|days?|weeks?|Weeks?|Sessions?|Days?)"")), 1)"),10.0)</f>
        <v>10</v>
      </c>
    </row>
    <row r="27" ht="15.75" customHeight="1">
      <c r="A27" s="128" t="s">
        <v>2605</v>
      </c>
      <c r="B27" s="55" t="s">
        <v>164</v>
      </c>
      <c r="C27" s="128" t="s">
        <v>2605</v>
      </c>
      <c r="D27" s="234" t="s">
        <v>2507</v>
      </c>
      <c r="E27" s="234" t="s">
        <v>3876</v>
      </c>
      <c r="F27" s="190">
        <v>0.4479166666666667</v>
      </c>
      <c r="G27" s="190">
        <v>0.4791666666666667</v>
      </c>
      <c r="H27" s="44">
        <f t="shared" si="1"/>
        <v>0.75</v>
      </c>
      <c r="I27" s="191">
        <v>140.0</v>
      </c>
      <c r="J27" s="132">
        <f t="shared" si="2"/>
        <v>18.66666667</v>
      </c>
      <c r="K27" s="128" t="s">
        <v>3880</v>
      </c>
      <c r="L27" s="128" t="s">
        <v>297</v>
      </c>
      <c r="M27" s="55" t="s">
        <v>3869</v>
      </c>
      <c r="N27" s="11">
        <f>IFERROR(__xludf.DUMMYFUNCTION("IFERROR(VALUE(REGEXEXTRACT(M27, ""(\d+)\s+(sessions?|days?|weeks?|Weeks?|Sessions?|Days?)"")), 1)"),10.0)</f>
        <v>10</v>
      </c>
    </row>
    <row r="28" ht="15.75" customHeight="1">
      <c r="A28" s="11" t="s">
        <v>2607</v>
      </c>
      <c r="B28" s="55" t="s">
        <v>164</v>
      </c>
      <c r="C28" s="55" t="s">
        <v>2607</v>
      </c>
      <c r="D28" s="56" t="s">
        <v>2507</v>
      </c>
      <c r="E28" s="56" t="s">
        <v>3876</v>
      </c>
      <c r="F28" s="57">
        <v>0.7291666666666666</v>
      </c>
      <c r="G28" s="57">
        <v>0.7604166666666666</v>
      </c>
      <c r="H28" s="44">
        <f t="shared" si="1"/>
        <v>0.75</v>
      </c>
      <c r="I28" s="58">
        <v>112.0</v>
      </c>
      <c r="J28" s="132">
        <f t="shared" si="2"/>
        <v>18.66666667</v>
      </c>
      <c r="K28" s="55" t="s">
        <v>3881</v>
      </c>
      <c r="L28" s="55" t="s">
        <v>297</v>
      </c>
      <c r="M28" s="55" t="s">
        <v>34</v>
      </c>
      <c r="N28" s="11">
        <f>IFERROR(__xludf.DUMMYFUNCTION("IFERROR(VALUE(REGEXEXTRACT(M28, ""(\d+)\s+(sessions?|days?|weeks?|Weeks?|Sessions?|Days?)"")), 1)"),8.0)</f>
        <v>8</v>
      </c>
    </row>
    <row r="29" ht="15.75" customHeight="1">
      <c r="A29" s="11" t="s">
        <v>2609</v>
      </c>
      <c r="B29" s="55" t="s">
        <v>164</v>
      </c>
      <c r="C29" s="55" t="s">
        <v>2609</v>
      </c>
      <c r="D29" s="56" t="s">
        <v>2507</v>
      </c>
      <c r="E29" s="56" t="s">
        <v>3876</v>
      </c>
      <c r="F29" s="57">
        <v>0.7291666666666666</v>
      </c>
      <c r="G29" s="57">
        <v>0.7604166666666666</v>
      </c>
      <c r="H29" s="44">
        <f t="shared" si="1"/>
        <v>0.75</v>
      </c>
      <c r="I29" s="58">
        <v>112.0</v>
      </c>
      <c r="J29" s="132">
        <f t="shared" si="2"/>
        <v>18.66666667</v>
      </c>
      <c r="K29" s="55" t="s">
        <v>3882</v>
      </c>
      <c r="L29" s="55" t="s">
        <v>297</v>
      </c>
      <c r="M29" s="55" t="s">
        <v>34</v>
      </c>
      <c r="N29" s="11">
        <f>IFERROR(__xludf.DUMMYFUNCTION("IFERROR(VALUE(REGEXEXTRACT(M29, ""(\d+)\s+(sessions?|days?|weeks?|Weeks?|Sessions?|Days?)"")), 1)"),8.0)</f>
        <v>8</v>
      </c>
    </row>
    <row r="30" ht="15.75" customHeight="1">
      <c r="A30" s="11" t="s">
        <v>3883</v>
      </c>
      <c r="B30" s="55" t="s">
        <v>164</v>
      </c>
      <c r="C30" s="55" t="s">
        <v>3883</v>
      </c>
      <c r="D30" s="56" t="s">
        <v>2928</v>
      </c>
      <c r="E30" s="56" t="s">
        <v>2929</v>
      </c>
      <c r="F30" s="57">
        <v>0.75</v>
      </c>
      <c r="G30" s="57">
        <v>0.7916666666666666</v>
      </c>
      <c r="H30" s="44">
        <f t="shared" si="1"/>
        <v>1</v>
      </c>
      <c r="I30" s="58">
        <v>176.0</v>
      </c>
      <c r="J30" s="132">
        <f t="shared" si="2"/>
        <v>16</v>
      </c>
      <c r="K30" s="55" t="s">
        <v>3884</v>
      </c>
      <c r="L30" s="55" t="s">
        <v>297</v>
      </c>
      <c r="M30" s="55" t="s">
        <v>3885</v>
      </c>
      <c r="N30" s="11">
        <f>IFERROR(__xludf.DUMMYFUNCTION("IFERROR(VALUE(REGEXEXTRACT(M30, ""(\d+)\s+(sessions?|days?|weeks?|Weeks?|Sessions?|Days?)"")), 1)"),11.0)</f>
        <v>11</v>
      </c>
    </row>
    <row r="31" ht="15.75" customHeight="1">
      <c r="A31" s="11" t="s">
        <v>3886</v>
      </c>
      <c r="B31" s="128" t="s">
        <v>164</v>
      </c>
      <c r="C31" s="128" t="s">
        <v>3886</v>
      </c>
      <c r="D31" s="234" t="s">
        <v>2928</v>
      </c>
      <c r="E31" s="234" t="s">
        <v>2929</v>
      </c>
      <c r="F31" s="190">
        <v>0.75</v>
      </c>
      <c r="G31" s="190">
        <v>0.7916666666666666</v>
      </c>
      <c r="H31" s="44">
        <f t="shared" si="1"/>
        <v>1</v>
      </c>
      <c r="I31" s="191">
        <v>176.0</v>
      </c>
      <c r="J31" s="132">
        <f t="shared" si="2"/>
        <v>16</v>
      </c>
      <c r="K31" s="128" t="s">
        <v>3887</v>
      </c>
      <c r="L31" s="128" t="s">
        <v>297</v>
      </c>
      <c r="M31" s="55" t="s">
        <v>3885</v>
      </c>
      <c r="N31" s="11">
        <f>IFERROR(__xludf.DUMMYFUNCTION("IFERROR(VALUE(REGEXEXTRACT(M31, ""(\d+)\s+(sessions?|days?|weeks?|Weeks?|Sessions?|Days?)"")), 1)"),11.0)</f>
        <v>11</v>
      </c>
    </row>
    <row r="32" ht="15.75" customHeight="1">
      <c r="A32" s="11" t="s">
        <v>3888</v>
      </c>
      <c r="B32" s="55" t="s">
        <v>164</v>
      </c>
      <c r="C32" s="55" t="s">
        <v>3888</v>
      </c>
      <c r="D32" s="56" t="s">
        <v>2928</v>
      </c>
      <c r="E32" s="56" t="s">
        <v>2929</v>
      </c>
      <c r="F32" s="57">
        <v>0.6875</v>
      </c>
      <c r="G32" s="57">
        <v>0.7291666666666666</v>
      </c>
      <c r="H32" s="44">
        <f t="shared" si="1"/>
        <v>1</v>
      </c>
      <c r="I32" s="58">
        <v>128.0</v>
      </c>
      <c r="J32" s="132">
        <f t="shared" si="2"/>
        <v>16</v>
      </c>
      <c r="K32" s="55" t="s">
        <v>3889</v>
      </c>
      <c r="L32" s="55" t="s">
        <v>297</v>
      </c>
      <c r="M32" s="55" t="s">
        <v>34</v>
      </c>
      <c r="N32" s="11">
        <f>IFERROR(__xludf.DUMMYFUNCTION("IFERROR(VALUE(REGEXEXTRACT(M32, ""(\d+)\s+(sessions?|days?|weeks?|Weeks?|Sessions?|Days?)"")), 1)"),8.0)</f>
        <v>8</v>
      </c>
    </row>
    <row r="33" ht="15.75" customHeight="1">
      <c r="A33" s="11" t="s">
        <v>3890</v>
      </c>
      <c r="B33" s="55" t="s">
        <v>164</v>
      </c>
      <c r="C33" s="55" t="s">
        <v>3890</v>
      </c>
      <c r="D33" s="56" t="s">
        <v>3765</v>
      </c>
      <c r="E33" s="56" t="s">
        <v>3766</v>
      </c>
      <c r="F33" s="57">
        <v>0.4166666666666667</v>
      </c>
      <c r="G33" s="57">
        <v>0.4375</v>
      </c>
      <c r="H33" s="44">
        <f t="shared" si="1"/>
        <v>0.5</v>
      </c>
      <c r="I33" s="58">
        <v>96.0</v>
      </c>
      <c r="J33" s="132">
        <f t="shared" si="2"/>
        <v>24</v>
      </c>
      <c r="K33" s="55" t="s">
        <v>3891</v>
      </c>
      <c r="L33" s="55" t="s">
        <v>297</v>
      </c>
      <c r="M33" s="55" t="s">
        <v>34</v>
      </c>
      <c r="N33" s="11">
        <f>IFERROR(__xludf.DUMMYFUNCTION("IFERROR(VALUE(REGEXEXTRACT(M33, ""(\d+)\s+(sessions?|days?|weeks?|Weeks?|Sessions?|Days?)"")), 1)"),8.0)</f>
        <v>8</v>
      </c>
    </row>
    <row r="34" ht="15.75" customHeight="1">
      <c r="A34" s="11" t="s">
        <v>3892</v>
      </c>
      <c r="B34" s="55" t="s">
        <v>164</v>
      </c>
      <c r="C34" s="55" t="s">
        <v>3892</v>
      </c>
      <c r="D34" s="56" t="s">
        <v>3196</v>
      </c>
      <c r="E34" s="56" t="s">
        <v>3197</v>
      </c>
      <c r="F34" s="57">
        <v>0.375</v>
      </c>
      <c r="G34" s="57">
        <v>0.3958333333333333</v>
      </c>
      <c r="H34" s="44">
        <f t="shared" si="1"/>
        <v>0.5</v>
      </c>
      <c r="I34" s="58">
        <v>96.0</v>
      </c>
      <c r="J34" s="132">
        <f t="shared" si="2"/>
        <v>24</v>
      </c>
      <c r="K34" s="55" t="s">
        <v>3893</v>
      </c>
      <c r="L34" s="55" t="s">
        <v>297</v>
      </c>
      <c r="M34" s="55" t="s">
        <v>34</v>
      </c>
      <c r="N34" s="11">
        <f>IFERROR(__xludf.DUMMYFUNCTION("IFERROR(VALUE(REGEXEXTRACT(M34, ""(\d+)\s+(sessions?|days?|weeks?|Weeks?|Sessions?|Days?)"")), 1)"),8.0)</f>
        <v>8</v>
      </c>
    </row>
    <row r="35" ht="15.75" customHeight="1">
      <c r="A35" s="128" t="s">
        <v>3894</v>
      </c>
      <c r="B35" s="128" t="s">
        <v>164</v>
      </c>
      <c r="C35" s="128" t="s">
        <v>3894</v>
      </c>
      <c r="D35" s="234" t="s">
        <v>2366</v>
      </c>
      <c r="E35" s="234" t="s">
        <v>3895</v>
      </c>
      <c r="F35" s="190">
        <v>0.6875</v>
      </c>
      <c r="G35" s="190">
        <v>0.7083333333333334</v>
      </c>
      <c r="H35" s="44">
        <f t="shared" si="1"/>
        <v>0.5</v>
      </c>
      <c r="I35" s="191">
        <v>144.0</v>
      </c>
      <c r="J35" s="132">
        <f t="shared" si="2"/>
        <v>24</v>
      </c>
      <c r="K35" s="128" t="s">
        <v>3896</v>
      </c>
      <c r="L35" s="128" t="s">
        <v>297</v>
      </c>
      <c r="M35" s="128" t="s">
        <v>40</v>
      </c>
      <c r="N35" s="11">
        <f>IFERROR(__xludf.DUMMYFUNCTION("IFERROR(VALUE(REGEXEXTRACT(M35, ""(\d+)\s+(sessions?|days?|weeks?|Weeks?|Sessions?|Days?)"")), 1)"),12.0)</f>
        <v>12</v>
      </c>
    </row>
    <row r="36" ht="15.75" customHeight="1">
      <c r="A36" s="128" t="s">
        <v>3897</v>
      </c>
      <c r="B36" s="128" t="s">
        <v>164</v>
      </c>
      <c r="C36" s="128" t="s">
        <v>3897</v>
      </c>
      <c r="D36" s="234" t="s">
        <v>2624</v>
      </c>
      <c r="E36" s="234" t="s">
        <v>3817</v>
      </c>
      <c r="F36" s="190">
        <v>0.4166666666666667</v>
      </c>
      <c r="G36" s="190">
        <v>0.4375</v>
      </c>
      <c r="H36" s="44">
        <f t="shared" si="1"/>
        <v>0.5</v>
      </c>
      <c r="I36" s="191">
        <v>120.0</v>
      </c>
      <c r="J36" s="132">
        <f t="shared" si="2"/>
        <v>24</v>
      </c>
      <c r="K36" s="128" t="s">
        <v>3898</v>
      </c>
      <c r="L36" s="128" t="s">
        <v>297</v>
      </c>
      <c r="M36" s="128" t="s">
        <v>3869</v>
      </c>
      <c r="N36" s="11">
        <f>IFERROR(__xludf.DUMMYFUNCTION("IFERROR(VALUE(REGEXEXTRACT(M36, ""(\d+)\s+(sessions?|days?|weeks?|Weeks?|Sessions?|Days?)"")), 1)"),10.0)</f>
        <v>10</v>
      </c>
    </row>
    <row r="37" ht="15.75" customHeight="1">
      <c r="A37" s="55" t="s">
        <v>3899</v>
      </c>
      <c r="B37" s="55" t="s">
        <v>164</v>
      </c>
      <c r="C37" s="55" t="s">
        <v>3899</v>
      </c>
      <c r="D37" s="56" t="s">
        <v>2493</v>
      </c>
      <c r="E37" s="56" t="s">
        <v>3778</v>
      </c>
      <c r="F37" s="57">
        <v>0.7083333333333334</v>
      </c>
      <c r="G37" s="57">
        <v>0.7291666666666666</v>
      </c>
      <c r="H37" s="44">
        <f t="shared" si="1"/>
        <v>0.5</v>
      </c>
      <c r="I37" s="58">
        <v>96.0</v>
      </c>
      <c r="J37" s="132">
        <f t="shared" si="2"/>
        <v>24</v>
      </c>
      <c r="K37" s="55" t="s">
        <v>3900</v>
      </c>
      <c r="L37" s="55" t="s">
        <v>297</v>
      </c>
      <c r="M37" s="55" t="s">
        <v>34</v>
      </c>
      <c r="N37" s="11">
        <f>IFERROR(__xludf.DUMMYFUNCTION("IFERROR(VALUE(REGEXEXTRACT(M37, ""(\d+)\s+(sessions?|days?|weeks?|Weeks?|Sessions?|Days?)"")), 1)"),8.0)</f>
        <v>8</v>
      </c>
    </row>
    <row r="38" ht="15.75" customHeight="1">
      <c r="A38" s="55" t="s">
        <v>2629</v>
      </c>
      <c r="B38" s="55" t="s">
        <v>164</v>
      </c>
      <c r="C38" s="55" t="s">
        <v>2629</v>
      </c>
      <c r="D38" s="56" t="s">
        <v>2493</v>
      </c>
      <c r="E38" s="56" t="s">
        <v>3778</v>
      </c>
      <c r="F38" s="57">
        <v>0.4583333333333333</v>
      </c>
      <c r="G38" s="57">
        <v>0.4791666666666667</v>
      </c>
      <c r="H38" s="44">
        <f t="shared" si="1"/>
        <v>0.5</v>
      </c>
      <c r="I38" s="58">
        <v>120.0</v>
      </c>
      <c r="J38" s="132">
        <f t="shared" si="2"/>
        <v>24</v>
      </c>
      <c r="K38" s="55" t="s">
        <v>3901</v>
      </c>
      <c r="L38" s="55" t="s">
        <v>297</v>
      </c>
      <c r="M38" s="55" t="s">
        <v>3869</v>
      </c>
      <c r="N38" s="11">
        <f>IFERROR(__xludf.DUMMYFUNCTION("IFERROR(VALUE(REGEXEXTRACT(M38, ""(\d+)\s+(sessions?|days?|weeks?|Weeks?|Sessions?|Days?)"")), 1)"),10.0)</f>
        <v>10</v>
      </c>
    </row>
    <row r="39" ht="15.75" customHeight="1">
      <c r="A39" s="55" t="s">
        <v>3902</v>
      </c>
      <c r="B39" s="55" t="s">
        <v>164</v>
      </c>
      <c r="C39" s="55" t="s">
        <v>3902</v>
      </c>
      <c r="D39" s="56" t="s">
        <v>2493</v>
      </c>
      <c r="E39" s="56" t="s">
        <v>3778</v>
      </c>
      <c r="F39" s="57">
        <v>0.75</v>
      </c>
      <c r="G39" s="57">
        <v>0.7708333333333334</v>
      </c>
      <c r="H39" s="44">
        <f t="shared" si="1"/>
        <v>0.5</v>
      </c>
      <c r="I39" s="58">
        <v>96.0</v>
      </c>
      <c r="J39" s="132">
        <f t="shared" si="2"/>
        <v>24</v>
      </c>
      <c r="K39" s="55" t="s">
        <v>3903</v>
      </c>
      <c r="L39" s="55" t="s">
        <v>297</v>
      </c>
      <c r="M39" s="55" t="s">
        <v>34</v>
      </c>
      <c r="N39" s="11">
        <f>IFERROR(__xludf.DUMMYFUNCTION("IFERROR(VALUE(REGEXEXTRACT(M39, ""(\d+)\s+(sessions?|days?|weeks?|Weeks?|Sessions?|Days?)"")), 1)"),8.0)</f>
        <v>8</v>
      </c>
    </row>
    <row r="40" ht="15.75" customHeight="1">
      <c r="A40" s="55" t="s">
        <v>3904</v>
      </c>
      <c r="B40" s="55" t="s">
        <v>164</v>
      </c>
      <c r="C40" s="55" t="s">
        <v>3904</v>
      </c>
      <c r="D40" s="56" t="s">
        <v>2493</v>
      </c>
      <c r="E40" s="56" t="s">
        <v>3778</v>
      </c>
      <c r="F40" s="57">
        <v>0.6979166666666666</v>
      </c>
      <c r="G40" s="57">
        <v>0.71875</v>
      </c>
      <c r="H40" s="44">
        <f t="shared" si="1"/>
        <v>0.5</v>
      </c>
      <c r="I40" s="58">
        <v>96.0</v>
      </c>
      <c r="J40" s="132">
        <f t="shared" si="2"/>
        <v>24</v>
      </c>
      <c r="K40" s="55" t="s">
        <v>3905</v>
      </c>
      <c r="L40" s="55" t="s">
        <v>297</v>
      </c>
      <c r="M40" s="55" t="s">
        <v>34</v>
      </c>
      <c r="N40" s="11">
        <f>IFERROR(__xludf.DUMMYFUNCTION("IFERROR(VALUE(REGEXEXTRACT(M40, ""(\d+)\s+(sessions?|days?|weeks?|Weeks?|Sessions?|Days?)"")), 1)"),8.0)</f>
        <v>8</v>
      </c>
    </row>
    <row r="41" ht="15.75" customHeight="1">
      <c r="A41" s="55" t="s">
        <v>3906</v>
      </c>
      <c r="B41" s="55" t="s">
        <v>164</v>
      </c>
      <c r="C41" s="55" t="s">
        <v>3906</v>
      </c>
      <c r="D41" s="56" t="s">
        <v>2493</v>
      </c>
      <c r="E41" s="56" t="s">
        <v>3778</v>
      </c>
      <c r="F41" s="57">
        <v>0.7083333333333334</v>
      </c>
      <c r="G41" s="57">
        <v>0.7291666666666666</v>
      </c>
      <c r="H41" s="44">
        <f t="shared" si="1"/>
        <v>0.5</v>
      </c>
      <c r="I41" s="58">
        <v>96.0</v>
      </c>
      <c r="J41" s="132">
        <f t="shared" si="2"/>
        <v>24</v>
      </c>
      <c r="K41" s="55" t="s">
        <v>3907</v>
      </c>
      <c r="L41" s="55" t="s">
        <v>297</v>
      </c>
      <c r="M41" s="55" t="s">
        <v>34</v>
      </c>
      <c r="N41" s="11">
        <f>IFERROR(__xludf.DUMMYFUNCTION("IFERROR(VALUE(REGEXEXTRACT(M41, ""(\d+)\s+(sessions?|days?|weeks?|Weeks?|Sessions?|Days?)"")), 1)"),8.0)</f>
        <v>8</v>
      </c>
    </row>
    <row r="42" ht="15.75" customHeight="1">
      <c r="A42" s="55" t="s">
        <v>3908</v>
      </c>
      <c r="B42" s="55" t="s">
        <v>164</v>
      </c>
      <c r="C42" s="55" t="s">
        <v>3909</v>
      </c>
      <c r="D42" s="56" t="s">
        <v>2256</v>
      </c>
      <c r="E42" s="56" t="s">
        <v>3191</v>
      </c>
      <c r="F42" s="57">
        <v>0.7083333333333334</v>
      </c>
      <c r="G42" s="57">
        <v>0.7291666666666666</v>
      </c>
      <c r="H42" s="44">
        <f t="shared" si="1"/>
        <v>0.5</v>
      </c>
      <c r="I42" s="58">
        <v>260.8</v>
      </c>
      <c r="J42" s="132">
        <f t="shared" si="2"/>
        <v>65.2</v>
      </c>
      <c r="K42" s="55" t="s">
        <v>3910</v>
      </c>
      <c r="L42" s="55" t="s">
        <v>297</v>
      </c>
      <c r="M42" s="55" t="s">
        <v>34</v>
      </c>
      <c r="N42" s="11">
        <f>IFERROR(__xludf.DUMMYFUNCTION("IFERROR(VALUE(REGEXEXTRACT(M42, ""(\d+)\s+(sessions?|days?|weeks?|Weeks?|Sessions?|Days?)"")), 1)"),8.0)</f>
        <v>8</v>
      </c>
    </row>
    <row r="43" ht="15.75" customHeight="1">
      <c r="A43" s="55" t="s">
        <v>3911</v>
      </c>
      <c r="B43" s="55" t="s">
        <v>164</v>
      </c>
      <c r="C43" s="55" t="s">
        <v>3912</v>
      </c>
      <c r="D43" s="56" t="s">
        <v>2256</v>
      </c>
      <c r="E43" s="56" t="s">
        <v>3191</v>
      </c>
      <c r="F43" s="57">
        <v>0.4166666666666667</v>
      </c>
      <c r="G43" s="57">
        <v>0.4375</v>
      </c>
      <c r="H43" s="44">
        <f t="shared" si="1"/>
        <v>0.5</v>
      </c>
      <c r="I43" s="58">
        <v>326.0</v>
      </c>
      <c r="J43" s="132">
        <f t="shared" si="2"/>
        <v>65.2</v>
      </c>
      <c r="K43" s="55" t="s">
        <v>3913</v>
      </c>
      <c r="L43" s="55" t="s">
        <v>297</v>
      </c>
      <c r="M43" s="55" t="s">
        <v>3869</v>
      </c>
      <c r="N43" s="11">
        <f>IFERROR(__xludf.DUMMYFUNCTION("IFERROR(VALUE(REGEXEXTRACT(M43, ""(\d+)\s+(sessions?|days?|weeks?|Weeks?|Sessions?|Days?)"")), 1)"),10.0)</f>
        <v>10</v>
      </c>
    </row>
    <row r="44" ht="15.75" customHeight="1">
      <c r="A44" s="55" t="s">
        <v>2657</v>
      </c>
      <c r="B44" s="55" t="s">
        <v>164</v>
      </c>
      <c r="C44" s="55" t="s">
        <v>2657</v>
      </c>
      <c r="D44" s="56" t="s">
        <v>3649</v>
      </c>
      <c r="E44" s="56" t="s">
        <v>3650</v>
      </c>
      <c r="F44" s="57">
        <v>0.7291666666666666</v>
      </c>
      <c r="G44" s="57">
        <v>0.7604166666666666</v>
      </c>
      <c r="H44" s="44">
        <f t="shared" si="1"/>
        <v>0.75</v>
      </c>
      <c r="I44" s="58">
        <v>112.0</v>
      </c>
      <c r="J44" s="132">
        <f t="shared" si="2"/>
        <v>18.66666667</v>
      </c>
      <c r="K44" s="55" t="s">
        <v>3914</v>
      </c>
      <c r="L44" s="55" t="s">
        <v>297</v>
      </c>
      <c r="M44" s="55" t="s">
        <v>34</v>
      </c>
      <c r="N44" s="11">
        <f>IFERROR(__xludf.DUMMYFUNCTION("IFERROR(VALUE(REGEXEXTRACT(M44, ""(\d+)\s+(sessions?|days?|weeks?|Weeks?|Sessions?|Days?)"")), 1)"),8.0)</f>
        <v>8</v>
      </c>
    </row>
    <row r="45" ht="15.75" customHeight="1">
      <c r="A45" s="55" t="s">
        <v>2659</v>
      </c>
      <c r="B45" s="55" t="s">
        <v>164</v>
      </c>
      <c r="C45" s="55" t="s">
        <v>2659</v>
      </c>
      <c r="D45" s="56" t="s">
        <v>3649</v>
      </c>
      <c r="E45" s="56" t="s">
        <v>3650</v>
      </c>
      <c r="F45" s="57">
        <v>0.8020833333333334</v>
      </c>
      <c r="G45" s="57">
        <v>0.8333333333333334</v>
      </c>
      <c r="H45" s="44">
        <f t="shared" si="1"/>
        <v>0.75</v>
      </c>
      <c r="I45" s="58">
        <v>154.0</v>
      </c>
      <c r="J45" s="132">
        <f t="shared" si="2"/>
        <v>18.66666667</v>
      </c>
      <c r="K45" s="55" t="s">
        <v>3915</v>
      </c>
      <c r="L45" s="55" t="s">
        <v>297</v>
      </c>
      <c r="M45" s="55" t="s">
        <v>3885</v>
      </c>
      <c r="N45" s="11">
        <f>IFERROR(__xludf.DUMMYFUNCTION("IFERROR(VALUE(REGEXEXTRACT(M45, ""(\d+)\s+(sessions?|days?|weeks?|Weeks?|Sessions?|Days?)"")), 1)"),11.0)</f>
        <v>11</v>
      </c>
    </row>
    <row r="46" ht="15.75" customHeight="1">
      <c r="A46" s="11" t="s">
        <v>3916</v>
      </c>
      <c r="B46" s="55" t="s">
        <v>35</v>
      </c>
      <c r="C46" s="55" t="s">
        <v>3917</v>
      </c>
      <c r="D46" s="56" t="s">
        <v>297</v>
      </c>
      <c r="E46" s="56" t="s">
        <v>297</v>
      </c>
      <c r="F46" s="57">
        <v>0.4166666666666667</v>
      </c>
      <c r="G46" s="57">
        <v>0.4791666666666667</v>
      </c>
      <c r="H46" s="44">
        <f t="shared" si="1"/>
        <v>1.5</v>
      </c>
      <c r="I46" s="58">
        <v>0.0</v>
      </c>
      <c r="J46" s="132">
        <f t="shared" si="2"/>
        <v>0</v>
      </c>
      <c r="K46" s="55" t="s">
        <v>3918</v>
      </c>
      <c r="L46" s="55">
        <v>25.0</v>
      </c>
      <c r="M46" s="55" t="s">
        <v>3822</v>
      </c>
      <c r="N46" s="11">
        <f>IFERROR(__xludf.DUMMYFUNCTION("IFERROR(VALUE(REGEXEXTRACT(M46, ""(\d+)\s+(sessions?|days?|weeks?|Weeks?|Sessions?|Days?)"")), 1)"),1.0)</f>
        <v>1</v>
      </c>
    </row>
    <row r="47" ht="15.75" customHeight="1">
      <c r="A47" s="55" t="s">
        <v>3919</v>
      </c>
      <c r="B47" s="55" t="s">
        <v>208</v>
      </c>
      <c r="C47" s="55" t="s">
        <v>3920</v>
      </c>
      <c r="D47" s="56" t="s">
        <v>3921</v>
      </c>
      <c r="E47" s="56" t="s">
        <v>3922</v>
      </c>
      <c r="F47" s="57">
        <v>0.4375</v>
      </c>
      <c r="G47" s="57">
        <v>0.5</v>
      </c>
      <c r="H47" s="44">
        <f t="shared" si="1"/>
        <v>1.5</v>
      </c>
      <c r="I47" s="58">
        <v>5.5</v>
      </c>
      <c r="J47" s="132">
        <f t="shared" si="2"/>
        <v>3.666666667</v>
      </c>
      <c r="K47" s="55" t="s">
        <v>3923</v>
      </c>
      <c r="L47" s="55">
        <v>20.0</v>
      </c>
      <c r="M47" s="55" t="s">
        <v>3822</v>
      </c>
      <c r="N47" s="11">
        <f>IFERROR(__xludf.DUMMYFUNCTION("IFERROR(VALUE(REGEXEXTRACT(M47, ""(\d+)\s+(sessions?|days?|weeks?|Weeks?|Sessions?|Days?)"")), 1)"),1.0)</f>
        <v>1</v>
      </c>
    </row>
    <row r="48" ht="15.75" customHeight="1">
      <c r="A48" s="55" t="s">
        <v>3924</v>
      </c>
      <c r="B48" s="55" t="s">
        <v>3002</v>
      </c>
      <c r="C48" s="55" t="s">
        <v>3925</v>
      </c>
      <c r="D48" s="56" t="s">
        <v>297</v>
      </c>
      <c r="E48" s="56" t="s">
        <v>297</v>
      </c>
      <c r="F48" s="57">
        <v>0.7291666666666666</v>
      </c>
      <c r="G48" s="57">
        <v>0.7708333333333334</v>
      </c>
      <c r="H48" s="44">
        <f t="shared" si="1"/>
        <v>1</v>
      </c>
      <c r="I48" s="58">
        <v>0.0</v>
      </c>
      <c r="J48" s="132">
        <f t="shared" si="2"/>
        <v>0</v>
      </c>
      <c r="K48" s="55" t="s">
        <v>3926</v>
      </c>
      <c r="L48" s="55">
        <v>22.0</v>
      </c>
      <c r="M48" s="55" t="s">
        <v>3822</v>
      </c>
      <c r="N48" s="11">
        <f>IFERROR(__xludf.DUMMYFUNCTION("IFERROR(VALUE(REGEXEXTRACT(M48, ""(\d+)\s+(sessions?|days?|weeks?|Weeks?|Sessions?|Days?)"")), 1)"),1.0)</f>
        <v>1</v>
      </c>
    </row>
    <row r="49" ht="15.75" customHeight="1">
      <c r="A49" s="55" t="s">
        <v>3924</v>
      </c>
      <c r="B49" s="55" t="s">
        <v>3002</v>
      </c>
      <c r="C49" s="55" t="s">
        <v>3565</v>
      </c>
      <c r="D49" s="56" t="s">
        <v>297</v>
      </c>
      <c r="E49" s="56" t="s">
        <v>297</v>
      </c>
      <c r="F49" s="57">
        <v>0.78125</v>
      </c>
      <c r="G49" s="57">
        <v>0.8229166666666666</v>
      </c>
      <c r="H49" s="44">
        <f t="shared" si="1"/>
        <v>1</v>
      </c>
      <c r="I49" s="58">
        <v>0.0</v>
      </c>
      <c r="J49" s="132">
        <f t="shared" si="2"/>
        <v>0</v>
      </c>
      <c r="K49" s="55" t="s">
        <v>3927</v>
      </c>
      <c r="L49" s="55">
        <v>20.0</v>
      </c>
      <c r="M49" s="55" t="s">
        <v>3822</v>
      </c>
      <c r="N49" s="11">
        <f>IFERROR(__xludf.DUMMYFUNCTION("IFERROR(VALUE(REGEXEXTRACT(M49, ""(\d+)\s+(sessions?|days?|weeks?|Weeks?|Sessions?|Days?)"")), 1)"),1.0)</f>
        <v>1</v>
      </c>
    </row>
    <row r="50" ht="15.75" customHeight="1">
      <c r="A50" s="55" t="s">
        <v>3924</v>
      </c>
      <c r="B50" s="55" t="s">
        <v>3002</v>
      </c>
      <c r="C50" s="55" t="s">
        <v>3928</v>
      </c>
      <c r="D50" s="56" t="s">
        <v>297</v>
      </c>
      <c r="E50" s="56" t="s">
        <v>297</v>
      </c>
      <c r="F50" s="57">
        <v>0.3333333333333333</v>
      </c>
      <c r="G50" s="57">
        <v>0.375</v>
      </c>
      <c r="H50" s="44">
        <f t="shared" si="1"/>
        <v>1</v>
      </c>
      <c r="I50" s="58">
        <v>0.0</v>
      </c>
      <c r="J50" s="132">
        <f t="shared" si="2"/>
        <v>0</v>
      </c>
      <c r="K50" s="55" t="s">
        <v>3929</v>
      </c>
      <c r="L50" s="55">
        <v>15.0</v>
      </c>
      <c r="M50" s="55" t="s">
        <v>3822</v>
      </c>
      <c r="N50" s="11">
        <f>IFERROR(__xludf.DUMMYFUNCTION("IFERROR(VALUE(REGEXEXTRACT(M50, ""(\d+)\s+(sessions?|days?|weeks?|Weeks?|Sessions?|Days?)"")), 1)"),1.0)</f>
        <v>1</v>
      </c>
    </row>
    <row r="51" ht="15.75" customHeight="1">
      <c r="A51" s="55" t="s">
        <v>3924</v>
      </c>
      <c r="B51" s="55" t="s">
        <v>3002</v>
      </c>
      <c r="C51" s="55" t="s">
        <v>3930</v>
      </c>
      <c r="D51" s="56" t="s">
        <v>297</v>
      </c>
      <c r="E51" s="56" t="s">
        <v>297</v>
      </c>
      <c r="F51" s="57">
        <v>0.3854166666666667</v>
      </c>
      <c r="G51" s="57">
        <v>0.4270833333333333</v>
      </c>
      <c r="H51" s="44">
        <f t="shared" si="1"/>
        <v>1</v>
      </c>
      <c r="I51" s="58">
        <v>0.0</v>
      </c>
      <c r="J51" s="132">
        <f t="shared" si="2"/>
        <v>0</v>
      </c>
      <c r="K51" s="55" t="s">
        <v>3931</v>
      </c>
      <c r="L51" s="55">
        <v>15.0</v>
      </c>
      <c r="M51" s="55" t="s">
        <v>3822</v>
      </c>
      <c r="N51" s="11">
        <f>IFERROR(__xludf.DUMMYFUNCTION("IFERROR(VALUE(REGEXEXTRACT(M51, ""(\d+)\s+(sessions?|days?|weeks?|Weeks?|Sessions?|Days?)"")), 1)"),1.0)</f>
        <v>1</v>
      </c>
    </row>
    <row r="52" ht="15.75" customHeight="1">
      <c r="A52" s="55" t="s">
        <v>3924</v>
      </c>
      <c r="B52" s="55" t="s">
        <v>3002</v>
      </c>
      <c r="C52" s="55" t="s">
        <v>3932</v>
      </c>
      <c r="D52" s="56" t="s">
        <v>297</v>
      </c>
      <c r="E52" s="56" t="s">
        <v>297</v>
      </c>
      <c r="F52" s="57">
        <v>0.7291666666666666</v>
      </c>
      <c r="G52" s="57">
        <v>0.7708333333333334</v>
      </c>
      <c r="H52" s="44">
        <f t="shared" si="1"/>
        <v>1</v>
      </c>
      <c r="I52" s="58">
        <v>0.0</v>
      </c>
      <c r="J52" s="132">
        <f t="shared" si="2"/>
        <v>0</v>
      </c>
      <c r="K52" s="55" t="s">
        <v>3933</v>
      </c>
      <c r="L52" s="55">
        <v>18.0</v>
      </c>
      <c r="M52" s="55" t="s">
        <v>3822</v>
      </c>
      <c r="N52" s="11">
        <f>IFERROR(__xludf.DUMMYFUNCTION("IFERROR(VALUE(REGEXEXTRACT(M52, ""(\d+)\s+(sessions?|days?|weeks?|Weeks?|Sessions?|Days?)"")), 1)"),1.0)</f>
        <v>1</v>
      </c>
    </row>
    <row r="53" ht="15.75" customHeight="1">
      <c r="A53" s="55" t="s">
        <v>3924</v>
      </c>
      <c r="B53" s="55" t="s">
        <v>3002</v>
      </c>
      <c r="C53" s="55" t="s">
        <v>3934</v>
      </c>
      <c r="D53" s="56" t="s">
        <v>297</v>
      </c>
      <c r="E53" s="56" t="s">
        <v>297</v>
      </c>
      <c r="F53" s="57">
        <v>0.375</v>
      </c>
      <c r="G53" s="57">
        <v>0.4166666666666667</v>
      </c>
      <c r="H53" s="44">
        <f t="shared" si="1"/>
        <v>1</v>
      </c>
      <c r="I53" s="240">
        <v>0.0</v>
      </c>
      <c r="J53" s="132">
        <f t="shared" si="2"/>
        <v>0</v>
      </c>
      <c r="K53" s="55" t="s">
        <v>3935</v>
      </c>
      <c r="L53" s="55">
        <v>18.0</v>
      </c>
      <c r="M53" s="55" t="s">
        <v>3822</v>
      </c>
      <c r="N53" s="11">
        <f>IFERROR(__xludf.DUMMYFUNCTION("IFERROR(VALUE(REGEXEXTRACT(M53, ""(\d+)\s+(sessions?|days?|weeks?|Weeks?|Sessions?|Days?)"")), 1)"),1.0)</f>
        <v>1</v>
      </c>
    </row>
    <row r="54" ht="15.75" customHeight="1">
      <c r="A54" s="55" t="s">
        <v>3924</v>
      </c>
      <c r="B54" s="55" t="s">
        <v>3002</v>
      </c>
      <c r="C54" s="55" t="s">
        <v>3936</v>
      </c>
      <c r="D54" s="56" t="s">
        <v>297</v>
      </c>
      <c r="E54" s="56" t="s">
        <v>297</v>
      </c>
      <c r="F54" s="57">
        <v>0.3854166666666667</v>
      </c>
      <c r="G54" s="57">
        <v>0.4166666666666667</v>
      </c>
      <c r="H54" s="44">
        <f t="shared" si="1"/>
        <v>0.75</v>
      </c>
      <c r="I54" s="58">
        <v>0.0</v>
      </c>
      <c r="J54" s="132">
        <f t="shared" si="2"/>
        <v>0</v>
      </c>
      <c r="K54" s="55" t="s">
        <v>3937</v>
      </c>
      <c r="L54" s="55">
        <v>7.0</v>
      </c>
      <c r="M54" s="55" t="s">
        <v>3822</v>
      </c>
      <c r="N54" s="11">
        <f>IFERROR(__xludf.DUMMYFUNCTION("IFERROR(VALUE(REGEXEXTRACT(M54, ""(\d+)\s+(sessions?|days?|weeks?|Weeks?|Sessions?|Days?)"")), 1)"),1.0)</f>
        <v>1</v>
      </c>
    </row>
    <row r="55" ht="15.75" customHeight="1">
      <c r="A55" s="55" t="s">
        <v>3924</v>
      </c>
      <c r="B55" s="55" t="s">
        <v>3002</v>
      </c>
      <c r="C55" s="55" t="s">
        <v>2161</v>
      </c>
      <c r="D55" s="56" t="s">
        <v>297</v>
      </c>
      <c r="E55" s="56" t="s">
        <v>297</v>
      </c>
      <c r="F55" s="57">
        <v>0.3854166666666667</v>
      </c>
      <c r="G55" s="57">
        <v>0.4270833333333333</v>
      </c>
      <c r="H55" s="44">
        <f t="shared" si="1"/>
        <v>1</v>
      </c>
      <c r="I55" s="58">
        <v>0.0</v>
      </c>
      <c r="J55" s="132">
        <f t="shared" si="2"/>
        <v>0</v>
      </c>
      <c r="K55" s="55" t="s">
        <v>3938</v>
      </c>
      <c r="L55" s="55">
        <v>17.0</v>
      </c>
      <c r="M55" s="55" t="s">
        <v>3822</v>
      </c>
      <c r="N55" s="11">
        <f>IFERROR(__xludf.DUMMYFUNCTION("IFERROR(VALUE(REGEXEXTRACT(M55, ""(\d+)\s+(sessions?|days?|weeks?|Weeks?|Sessions?|Days?)"")), 1)"),1.0)</f>
        <v>1</v>
      </c>
    </row>
    <row r="56" ht="15.75" customHeight="1">
      <c r="A56" s="55" t="s">
        <v>3924</v>
      </c>
      <c r="B56" s="128" t="s">
        <v>3002</v>
      </c>
      <c r="C56" s="128" t="s">
        <v>2181</v>
      </c>
      <c r="D56" s="234" t="s">
        <v>297</v>
      </c>
      <c r="E56" s="234" t="s">
        <v>297</v>
      </c>
      <c r="F56" s="190">
        <v>0.78125</v>
      </c>
      <c r="G56" s="190">
        <v>0.8229166666666666</v>
      </c>
      <c r="H56" s="44">
        <f t="shared" si="1"/>
        <v>1</v>
      </c>
      <c r="I56" s="191">
        <v>0.0</v>
      </c>
      <c r="J56" s="132">
        <f t="shared" si="2"/>
        <v>0</v>
      </c>
      <c r="K56" s="128" t="s">
        <v>3939</v>
      </c>
      <c r="L56" s="128">
        <v>18.0</v>
      </c>
      <c r="M56" s="128" t="s">
        <v>3822</v>
      </c>
      <c r="N56" s="11">
        <f>IFERROR(__xludf.DUMMYFUNCTION("IFERROR(VALUE(REGEXEXTRACT(M56, ""(\d+)\s+(sessions?|days?|weeks?|Weeks?|Sessions?|Days?)"")), 1)"),1.0)</f>
        <v>1</v>
      </c>
    </row>
    <row r="57" ht="15.75" customHeight="1">
      <c r="A57" s="55" t="s">
        <v>3924</v>
      </c>
      <c r="B57" s="55" t="s">
        <v>46</v>
      </c>
      <c r="C57" s="55" t="s">
        <v>3940</v>
      </c>
      <c r="D57" s="56" t="s">
        <v>297</v>
      </c>
      <c r="E57" s="56" t="s">
        <v>297</v>
      </c>
      <c r="F57" s="57">
        <v>0.375</v>
      </c>
      <c r="G57" s="57">
        <v>0.4166666666666667</v>
      </c>
      <c r="H57" s="44">
        <f t="shared" si="1"/>
        <v>1</v>
      </c>
      <c r="I57" s="58">
        <v>0.0</v>
      </c>
      <c r="J57" s="132">
        <f t="shared" si="2"/>
        <v>0</v>
      </c>
      <c r="K57" s="55" t="s">
        <v>3941</v>
      </c>
      <c r="L57" s="55">
        <v>18.0</v>
      </c>
      <c r="M57" s="55" t="s">
        <v>3822</v>
      </c>
      <c r="N57" s="11">
        <f>IFERROR(__xludf.DUMMYFUNCTION("IFERROR(VALUE(REGEXEXTRACT(M57, ""(\d+)\s+(sessions?|days?|weeks?|Weeks?|Sessions?|Days?)"")), 1)"),1.0)</f>
        <v>1</v>
      </c>
    </row>
    <row r="58" ht="15.75" customHeight="1">
      <c r="A58" s="55" t="s">
        <v>3924</v>
      </c>
      <c r="B58" s="55" t="s">
        <v>3002</v>
      </c>
      <c r="C58" s="55" t="s">
        <v>3928</v>
      </c>
      <c r="D58" s="56" t="s">
        <v>297</v>
      </c>
      <c r="E58" s="56" t="s">
        <v>297</v>
      </c>
      <c r="F58" s="57">
        <v>0.3854166666666667</v>
      </c>
      <c r="G58" s="57">
        <v>0.4270833333333333</v>
      </c>
      <c r="H58" s="44">
        <f t="shared" si="1"/>
        <v>1</v>
      </c>
      <c r="I58" s="58">
        <v>0.0</v>
      </c>
      <c r="J58" s="132">
        <f t="shared" si="2"/>
        <v>0</v>
      </c>
      <c r="K58" s="55" t="s">
        <v>3929</v>
      </c>
      <c r="L58" s="55" t="s">
        <v>297</v>
      </c>
      <c r="M58" s="55" t="s">
        <v>3822</v>
      </c>
      <c r="N58" s="11">
        <f>IFERROR(__xludf.DUMMYFUNCTION("IFERROR(VALUE(REGEXEXTRACT(M58, ""(\d+)\s+(sessions?|days?|weeks?|Weeks?|Sessions?|Days?)"")), 1)"),1.0)</f>
        <v>1</v>
      </c>
    </row>
    <row r="59" ht="15.75" customHeight="1">
      <c r="A59" s="55" t="s">
        <v>3924</v>
      </c>
      <c r="B59" s="55" t="s">
        <v>3002</v>
      </c>
      <c r="C59" s="55" t="s">
        <v>3942</v>
      </c>
      <c r="D59" s="44" t="s">
        <v>297</v>
      </c>
      <c r="E59" s="44" t="s">
        <v>297</v>
      </c>
      <c r="F59" s="57">
        <v>0.4375</v>
      </c>
      <c r="G59" s="57">
        <v>0.4791666666666667</v>
      </c>
      <c r="H59" s="44">
        <f t="shared" si="1"/>
        <v>1</v>
      </c>
      <c r="I59" s="58">
        <v>0.0</v>
      </c>
      <c r="J59" s="132">
        <f t="shared" si="2"/>
        <v>0</v>
      </c>
      <c r="K59" s="55" t="s">
        <v>3943</v>
      </c>
      <c r="L59" s="55" t="s">
        <v>297</v>
      </c>
      <c r="M59" s="55" t="s">
        <v>3822</v>
      </c>
      <c r="N59" s="11">
        <f>IFERROR(__xludf.DUMMYFUNCTION("IFERROR(VALUE(REGEXEXTRACT(M59, ""(\d+)\s+(sessions?|days?|weeks?|Weeks?|Sessions?|Days?)"")), 1)"),1.0)</f>
        <v>1</v>
      </c>
    </row>
    <row r="60" ht="15.75" customHeight="1">
      <c r="A60" s="55" t="s">
        <v>3924</v>
      </c>
      <c r="B60" s="55" t="s">
        <v>3002</v>
      </c>
      <c r="C60" s="55" t="s">
        <v>2193</v>
      </c>
      <c r="D60" s="56" t="s">
        <v>297</v>
      </c>
      <c r="E60" s="56" t="s">
        <v>297</v>
      </c>
      <c r="F60" s="57">
        <v>0.3854166666666667</v>
      </c>
      <c r="G60" s="57">
        <v>0.4270833333333333</v>
      </c>
      <c r="H60" s="44">
        <f t="shared" si="1"/>
        <v>1</v>
      </c>
      <c r="I60" s="58">
        <v>0.0</v>
      </c>
      <c r="J60" s="132">
        <f t="shared" si="2"/>
        <v>0</v>
      </c>
      <c r="K60" s="55" t="s">
        <v>3944</v>
      </c>
      <c r="L60" s="55" t="s">
        <v>297</v>
      </c>
      <c r="M60" s="55" t="s">
        <v>3822</v>
      </c>
      <c r="N60" s="11">
        <f>IFERROR(__xludf.DUMMYFUNCTION("IFERROR(VALUE(REGEXEXTRACT(M60, ""(\d+)\s+(sessions?|days?|weeks?|Weeks?|Sessions?|Days?)"")), 1)"),1.0)</f>
        <v>1</v>
      </c>
    </row>
    <row r="61" ht="15.75" customHeight="1">
      <c r="A61" s="55" t="s">
        <v>3924</v>
      </c>
      <c r="B61" s="55" t="s">
        <v>28</v>
      </c>
      <c r="C61" s="55" t="s">
        <v>3945</v>
      </c>
      <c r="D61" s="56" t="s">
        <v>297</v>
      </c>
      <c r="E61" s="56" t="s">
        <v>297</v>
      </c>
      <c r="F61" s="57">
        <v>0.3854166666666667</v>
      </c>
      <c r="G61" s="57">
        <v>0.4270833333333333</v>
      </c>
      <c r="H61" s="44">
        <f t="shared" si="1"/>
        <v>1</v>
      </c>
      <c r="I61" s="58">
        <v>0.0</v>
      </c>
      <c r="J61" s="132">
        <f t="shared" si="2"/>
        <v>0</v>
      </c>
      <c r="K61" s="55" t="s">
        <v>3946</v>
      </c>
      <c r="L61" s="55" t="s">
        <v>297</v>
      </c>
      <c r="M61" s="55" t="s">
        <v>3822</v>
      </c>
      <c r="N61" s="11">
        <f>IFERROR(__xludf.DUMMYFUNCTION("IFERROR(VALUE(REGEXEXTRACT(M61, ""(\d+)\s+(sessions?|days?|weeks?|Weeks?|Sessions?|Days?)"")), 1)"),1.0)</f>
        <v>1</v>
      </c>
    </row>
    <row r="62" ht="15.75" customHeight="1">
      <c r="A62" s="55" t="s">
        <v>3947</v>
      </c>
      <c r="B62" s="55" t="s">
        <v>208</v>
      </c>
      <c r="C62" s="55" t="s">
        <v>3948</v>
      </c>
      <c r="D62" s="56" t="s">
        <v>297</v>
      </c>
      <c r="E62" s="56" t="s">
        <v>297</v>
      </c>
      <c r="F62" s="57">
        <v>0.375</v>
      </c>
      <c r="G62" s="57">
        <v>0.4097222222222222</v>
      </c>
      <c r="H62" s="44">
        <f t="shared" si="1"/>
        <v>0.8333333333</v>
      </c>
      <c r="I62" s="58">
        <v>2.5</v>
      </c>
      <c r="J62" s="132">
        <f t="shared" si="2"/>
        <v>3</v>
      </c>
      <c r="K62" s="55" t="s">
        <v>3949</v>
      </c>
      <c r="L62" s="55" t="s">
        <v>297</v>
      </c>
      <c r="M62" s="55" t="s">
        <v>3822</v>
      </c>
      <c r="N62" s="11">
        <f>IFERROR(__xludf.DUMMYFUNCTION("IFERROR(VALUE(REGEXEXTRACT(M62, ""(\d+)\s+(sessions?|days?|weeks?|Weeks?|Sessions?|Days?)"")), 1)"),1.0)</f>
        <v>1</v>
      </c>
    </row>
    <row r="63" ht="15.75" customHeight="1">
      <c r="A63" s="55" t="s">
        <v>3950</v>
      </c>
      <c r="B63" s="55" t="s">
        <v>28</v>
      </c>
      <c r="C63" s="55" t="s">
        <v>3951</v>
      </c>
      <c r="D63" s="56" t="s">
        <v>297</v>
      </c>
      <c r="E63" s="56" t="s">
        <v>297</v>
      </c>
      <c r="F63" s="57">
        <v>0.375</v>
      </c>
      <c r="G63" s="57">
        <v>0.4097222222222222</v>
      </c>
      <c r="H63" s="44">
        <f t="shared" si="1"/>
        <v>0.8333333333</v>
      </c>
      <c r="I63" s="58">
        <v>0.0</v>
      </c>
      <c r="J63" s="132">
        <f t="shared" si="2"/>
        <v>0</v>
      </c>
      <c r="K63" s="55" t="s">
        <v>3952</v>
      </c>
      <c r="L63" s="55" t="s">
        <v>297</v>
      </c>
      <c r="M63" s="55" t="s">
        <v>3822</v>
      </c>
      <c r="N63" s="11">
        <f>IFERROR(__xludf.DUMMYFUNCTION("IFERROR(VALUE(REGEXEXTRACT(M63, ""(\d+)\s+(sessions?|days?|weeks?|Weeks?|Sessions?|Days?)"")), 1)"),1.0)</f>
        <v>1</v>
      </c>
    </row>
    <row r="64" ht="15.75" customHeight="1">
      <c r="A64" s="55" t="s">
        <v>3950</v>
      </c>
      <c r="B64" s="55" t="s">
        <v>28</v>
      </c>
      <c r="C64" s="55" t="s">
        <v>3953</v>
      </c>
      <c r="D64" s="56" t="s">
        <v>297</v>
      </c>
      <c r="E64" s="56" t="s">
        <v>297</v>
      </c>
      <c r="F64" s="57">
        <v>0.4166666666666667</v>
      </c>
      <c r="G64" s="57">
        <v>0.4513888888888889</v>
      </c>
      <c r="H64" s="44">
        <f t="shared" si="1"/>
        <v>0.8333333333</v>
      </c>
      <c r="I64" s="58">
        <v>0.0</v>
      </c>
      <c r="J64" s="132">
        <f t="shared" si="2"/>
        <v>0</v>
      </c>
      <c r="K64" s="55" t="s">
        <v>3954</v>
      </c>
      <c r="L64" s="55" t="s">
        <v>297</v>
      </c>
      <c r="M64" s="55" t="s">
        <v>3822</v>
      </c>
      <c r="N64" s="11">
        <f>IFERROR(__xludf.DUMMYFUNCTION("IFERROR(VALUE(REGEXEXTRACT(M64, ""(\d+)\s+(sessions?|days?|weeks?|Weeks?|Sessions?|Days?)"")), 1)"),1.0)</f>
        <v>1</v>
      </c>
    </row>
    <row r="65" ht="15.75" customHeight="1">
      <c r="A65" s="55" t="s">
        <v>3950</v>
      </c>
      <c r="B65" s="55" t="s">
        <v>28</v>
      </c>
      <c r="C65" s="55" t="s">
        <v>3955</v>
      </c>
      <c r="D65" s="241" t="s">
        <v>297</v>
      </c>
      <c r="E65" s="241" t="s">
        <v>297</v>
      </c>
      <c r="F65" s="57">
        <v>0.4583333333333333</v>
      </c>
      <c r="G65" s="57">
        <v>0.5138888888888888</v>
      </c>
      <c r="H65" s="44">
        <f t="shared" si="1"/>
        <v>1.333333333</v>
      </c>
      <c r="I65" s="58">
        <v>9.0</v>
      </c>
      <c r="J65" s="132">
        <f t="shared" si="2"/>
        <v>6.75</v>
      </c>
      <c r="K65" s="55" t="s">
        <v>3956</v>
      </c>
      <c r="L65" s="55" t="s">
        <v>297</v>
      </c>
      <c r="M65" s="55" t="s">
        <v>3822</v>
      </c>
      <c r="N65" s="11">
        <f>IFERROR(__xludf.DUMMYFUNCTION("IFERROR(VALUE(REGEXEXTRACT(M65, ""(\d+)\s+(sessions?|days?|weeks?|Weeks?|Sessions?|Days?)"")), 1)"),1.0)</f>
        <v>1</v>
      </c>
    </row>
    <row r="66" ht="15.75" customHeight="1">
      <c r="A66" s="55" t="s">
        <v>3950</v>
      </c>
      <c r="B66" s="17" t="s">
        <v>28</v>
      </c>
      <c r="C66" s="17" t="s">
        <v>3957</v>
      </c>
      <c r="D66" s="80" t="s">
        <v>297</v>
      </c>
      <c r="E66" s="80" t="s">
        <v>297</v>
      </c>
      <c r="F66" s="242">
        <v>0.6666666666666666</v>
      </c>
      <c r="G66" s="242">
        <v>0.7013888888888888</v>
      </c>
      <c r="H66" s="44">
        <f t="shared" si="1"/>
        <v>0.8333333333</v>
      </c>
      <c r="I66" s="243">
        <v>6.0</v>
      </c>
      <c r="J66" s="132">
        <f t="shared" si="2"/>
        <v>7.2</v>
      </c>
      <c r="K66" s="244" t="s">
        <v>3958</v>
      </c>
      <c r="L66" s="245" t="s">
        <v>297</v>
      </c>
      <c r="M66" s="244" t="s">
        <v>3822</v>
      </c>
      <c r="N66" s="11">
        <f>IFERROR(__xludf.DUMMYFUNCTION("IFERROR(VALUE(REGEXEXTRACT(M66, ""(\d+)\s+(sessions?|days?|weeks?|Weeks?|Sessions?|Days?)"")), 1)"),1.0)</f>
        <v>1</v>
      </c>
    </row>
    <row r="67" ht="15.75" customHeight="1">
      <c r="A67" s="55" t="s">
        <v>3950</v>
      </c>
      <c r="B67" s="17" t="s">
        <v>28</v>
      </c>
      <c r="C67" s="17" t="s">
        <v>3959</v>
      </c>
      <c r="D67" s="80" t="s">
        <v>297</v>
      </c>
      <c r="E67" s="80" t="s">
        <v>297</v>
      </c>
      <c r="F67" s="242">
        <v>0.4166666666666667</v>
      </c>
      <c r="G67" s="242">
        <v>0.4513888888888889</v>
      </c>
      <c r="H67" s="44">
        <f t="shared" si="1"/>
        <v>0.8333333333</v>
      </c>
      <c r="I67" s="243">
        <v>6.0</v>
      </c>
      <c r="J67" s="132">
        <f t="shared" si="2"/>
        <v>7.2</v>
      </c>
      <c r="K67" s="244" t="s">
        <v>3960</v>
      </c>
      <c r="L67" s="245" t="s">
        <v>297</v>
      </c>
      <c r="M67" s="244" t="s">
        <v>3822</v>
      </c>
      <c r="N67" s="11">
        <f>IFERROR(__xludf.DUMMYFUNCTION("IFERROR(VALUE(REGEXEXTRACT(M67, ""(\d+)\s+(sessions?|days?|weeks?|Weeks?|Sessions?|Days?)"")), 1)"),1.0)</f>
        <v>1</v>
      </c>
    </row>
    <row r="68" ht="15.75" customHeight="1">
      <c r="A68" s="55" t="s">
        <v>3950</v>
      </c>
      <c r="B68" s="17" t="s">
        <v>28</v>
      </c>
      <c r="C68" s="17" t="s">
        <v>3961</v>
      </c>
      <c r="D68" s="80" t="s">
        <v>297</v>
      </c>
      <c r="E68" s="80" t="s">
        <v>297</v>
      </c>
      <c r="F68" s="242">
        <v>0.7083333333333334</v>
      </c>
      <c r="G68" s="242">
        <v>0.7430555555555556</v>
      </c>
      <c r="H68" s="44">
        <f t="shared" si="1"/>
        <v>0.8333333333</v>
      </c>
      <c r="I68" s="243">
        <v>12.0</v>
      </c>
      <c r="J68" s="132">
        <f t="shared" si="2"/>
        <v>14.4</v>
      </c>
      <c r="K68" s="244" t="s">
        <v>3962</v>
      </c>
      <c r="L68" s="245" t="s">
        <v>297</v>
      </c>
      <c r="M68" s="244" t="s">
        <v>3822</v>
      </c>
      <c r="N68" s="11">
        <f>IFERROR(__xludf.DUMMYFUNCTION("IFERROR(VALUE(REGEXEXTRACT(M68, ""(\d+)\s+(sessions?|days?|weeks?|Weeks?|Sessions?|Days?)"")), 1)"),1.0)</f>
        <v>1</v>
      </c>
    </row>
    <row r="69" ht="15.75" customHeight="1">
      <c r="A69" s="55" t="s">
        <v>3950</v>
      </c>
      <c r="B69" s="17" t="s">
        <v>28</v>
      </c>
      <c r="C69" s="17" t="s">
        <v>3963</v>
      </c>
      <c r="D69" s="80" t="s">
        <v>297</v>
      </c>
      <c r="E69" s="80" t="s">
        <v>297</v>
      </c>
      <c r="F69" s="242">
        <v>0.5</v>
      </c>
      <c r="G69" s="242">
        <v>0.5555555555555556</v>
      </c>
      <c r="H69" s="44">
        <f t="shared" si="1"/>
        <v>1.333333333</v>
      </c>
      <c r="I69" s="243">
        <v>3.0</v>
      </c>
      <c r="J69" s="132">
        <f t="shared" si="2"/>
        <v>2.25</v>
      </c>
      <c r="K69" s="244" t="s">
        <v>3964</v>
      </c>
      <c r="L69" s="244" t="s">
        <v>297</v>
      </c>
      <c r="M69" s="204" t="s">
        <v>3822</v>
      </c>
      <c r="N69" s="11">
        <f>IFERROR(__xludf.DUMMYFUNCTION("IFERROR(VALUE(REGEXEXTRACT(M69, ""(\d+)\s+(sessions?|days?|weeks?|Weeks?|Sessions?|Days?)"")), 1)"),1.0)</f>
        <v>1</v>
      </c>
    </row>
    <row r="70" ht="15.75" customHeight="1">
      <c r="A70" s="55" t="s">
        <v>3965</v>
      </c>
      <c r="B70" s="245" t="s">
        <v>164</v>
      </c>
      <c r="C70" s="245" t="s">
        <v>3352</v>
      </c>
      <c r="D70" s="80" t="s">
        <v>297</v>
      </c>
      <c r="E70" s="80" t="s">
        <v>297</v>
      </c>
      <c r="F70" s="242">
        <v>0.5520833333333334</v>
      </c>
      <c r="G70" s="242">
        <v>0.6770833333333334</v>
      </c>
      <c r="H70" s="44">
        <f t="shared" si="1"/>
        <v>3</v>
      </c>
      <c r="I70" s="246">
        <v>1.0</v>
      </c>
      <c r="J70" s="132">
        <f t="shared" si="2"/>
        <v>0.3333333333</v>
      </c>
      <c r="K70" s="247" t="s">
        <v>3966</v>
      </c>
      <c r="L70" s="248" t="s">
        <v>297</v>
      </c>
      <c r="M70" s="249" t="s">
        <v>3822</v>
      </c>
      <c r="N70" s="11">
        <f>IFERROR(__xludf.DUMMYFUNCTION("IFERROR(VALUE(REGEXEXTRACT(M70, ""(\d+)\s+(sessions?|days?|weeks?|Weeks?|Sessions?|Days?)"")), 1)"),1.0)</f>
        <v>1</v>
      </c>
    </row>
    <row r="71" ht="15.75" customHeight="1">
      <c r="A71" s="55" t="s">
        <v>3965</v>
      </c>
      <c r="B71" s="17" t="s">
        <v>164</v>
      </c>
      <c r="C71" s="17" t="s">
        <v>3344</v>
      </c>
      <c r="D71" s="80" t="s">
        <v>297</v>
      </c>
      <c r="E71" s="80" t="s">
        <v>297</v>
      </c>
      <c r="F71" s="242">
        <v>0.2916666666666667</v>
      </c>
      <c r="G71" s="242">
        <v>0.3541666666666667</v>
      </c>
      <c r="H71" s="44">
        <f t="shared" si="1"/>
        <v>1.5</v>
      </c>
      <c r="I71" s="246">
        <v>4.5</v>
      </c>
      <c r="J71" s="132">
        <f t="shared" si="2"/>
        <v>3</v>
      </c>
      <c r="K71" s="244" t="s">
        <v>3967</v>
      </c>
      <c r="L71" s="244" t="s">
        <v>297</v>
      </c>
      <c r="M71" s="244" t="s">
        <v>3822</v>
      </c>
      <c r="N71" s="11">
        <f>IFERROR(__xludf.DUMMYFUNCTION("IFERROR(VALUE(REGEXEXTRACT(M71, ""(\d+)\s+(sessions?|days?|weeks?|Weeks?|Sessions?|Days?)"")), 1)"),1.0)</f>
        <v>1</v>
      </c>
    </row>
    <row r="72" ht="15.75" customHeight="1">
      <c r="A72" s="55" t="s">
        <v>3965</v>
      </c>
      <c r="B72" s="165" t="s">
        <v>164</v>
      </c>
      <c r="C72" s="165" t="s">
        <v>2296</v>
      </c>
      <c r="D72" s="80" t="s">
        <v>297</v>
      </c>
      <c r="E72" s="80" t="s">
        <v>297</v>
      </c>
      <c r="F72" s="242">
        <v>0.8402777777777778</v>
      </c>
      <c r="G72" s="242">
        <v>0.875</v>
      </c>
      <c r="H72" s="44">
        <f t="shared" si="1"/>
        <v>0.8333333333</v>
      </c>
      <c r="I72" s="246">
        <v>0.0</v>
      </c>
      <c r="J72" s="132">
        <f t="shared" si="2"/>
        <v>0</v>
      </c>
      <c r="K72" s="160" t="s">
        <v>3968</v>
      </c>
      <c r="L72" s="244">
        <v>22.0</v>
      </c>
      <c r="M72" s="244" t="s">
        <v>3822</v>
      </c>
      <c r="N72" s="11">
        <f>IFERROR(__xludf.DUMMYFUNCTION("IFERROR(VALUE(REGEXEXTRACT(M72, ""(\d+)\s+(sessions?|days?|weeks?|Weeks?|Sessions?|Days?)"")), 1)"),1.0)</f>
        <v>1</v>
      </c>
    </row>
    <row r="73" ht="15.75" customHeight="1">
      <c r="A73" s="244" t="s">
        <v>3969</v>
      </c>
      <c r="B73" s="249" t="s">
        <v>208</v>
      </c>
      <c r="C73" s="249" t="s">
        <v>3970</v>
      </c>
      <c r="D73" s="80" t="s">
        <v>297</v>
      </c>
      <c r="E73" s="80" t="s">
        <v>297</v>
      </c>
      <c r="F73" s="242">
        <v>0.5416666666666666</v>
      </c>
      <c r="G73" s="250">
        <v>0.6875</v>
      </c>
      <c r="H73" s="44">
        <f t="shared" si="1"/>
        <v>3.5</v>
      </c>
      <c r="I73" s="246">
        <v>1.0</v>
      </c>
      <c r="J73" s="132">
        <f t="shared" si="2"/>
        <v>0.2857142857</v>
      </c>
      <c r="K73" s="160" t="s">
        <v>3971</v>
      </c>
      <c r="L73" s="245" t="s">
        <v>297</v>
      </c>
      <c r="M73" s="244" t="s">
        <v>3822</v>
      </c>
      <c r="N73" s="11">
        <f>IFERROR(__xludf.DUMMYFUNCTION("IFERROR(VALUE(REGEXEXTRACT(M73, ""(\d+)\s+(sessions?|days?|weeks?|Weeks?|Sessions?|Days?)"")), 1)"),1.0)</f>
        <v>1</v>
      </c>
    </row>
    <row r="74" ht="15.75" customHeight="1">
      <c r="A74" s="244" t="s">
        <v>3969</v>
      </c>
      <c r="B74" s="165" t="s">
        <v>208</v>
      </c>
      <c r="C74" s="165" t="s">
        <v>3972</v>
      </c>
      <c r="D74" s="80" t="s">
        <v>2155</v>
      </c>
      <c r="E74" s="80" t="s">
        <v>2972</v>
      </c>
      <c r="F74" s="250">
        <v>0.375</v>
      </c>
      <c r="G74" s="250">
        <v>0.4166666666666667</v>
      </c>
      <c r="H74" s="44">
        <f t="shared" si="1"/>
        <v>1</v>
      </c>
      <c r="I74" s="246">
        <v>0.0</v>
      </c>
      <c r="J74" s="132">
        <f t="shared" si="2"/>
        <v>0</v>
      </c>
      <c r="K74" s="244" t="s">
        <v>3973</v>
      </c>
      <c r="L74" s="245">
        <v>20.0</v>
      </c>
      <c r="M74" s="244" t="s">
        <v>3822</v>
      </c>
      <c r="N74" s="11">
        <f>IFERROR(__xludf.DUMMYFUNCTION("IFERROR(VALUE(REGEXEXTRACT(M74, ""(\d+)\s+(sessions?|days?|weeks?|Weeks?|Sessions?|Days?)"")), 1)"),1.0)</f>
        <v>1</v>
      </c>
    </row>
    <row r="75" ht="15.75" customHeight="1">
      <c r="A75" s="244" t="s">
        <v>3969</v>
      </c>
      <c r="B75" s="249" t="s">
        <v>208</v>
      </c>
      <c r="C75" s="249" t="s">
        <v>3974</v>
      </c>
      <c r="D75" s="80" t="s">
        <v>297</v>
      </c>
      <c r="E75" s="80" t="s">
        <v>297</v>
      </c>
      <c r="F75" s="250">
        <v>0.4166666666666667</v>
      </c>
      <c r="G75" s="250">
        <v>0.4583333333333333</v>
      </c>
      <c r="H75" s="44">
        <f t="shared" si="1"/>
        <v>1</v>
      </c>
      <c r="I75" s="246">
        <v>1.0</v>
      </c>
      <c r="J75" s="132">
        <f t="shared" si="2"/>
        <v>1</v>
      </c>
      <c r="K75" s="251" t="s">
        <v>3975</v>
      </c>
      <c r="L75" s="245">
        <v>20.0</v>
      </c>
      <c r="M75" s="244" t="s">
        <v>3822</v>
      </c>
      <c r="N75" s="11">
        <f>IFERROR(__xludf.DUMMYFUNCTION("IFERROR(VALUE(REGEXEXTRACT(M75, ""(\d+)\s+(sessions?|days?|weeks?|Weeks?|Sessions?|Days?)"")), 1)"),1.0)</f>
        <v>1</v>
      </c>
    </row>
    <row r="76" ht="15.75" customHeight="1">
      <c r="A76" s="244" t="s">
        <v>3969</v>
      </c>
      <c r="B76" s="165" t="s">
        <v>208</v>
      </c>
      <c r="C76" s="165" t="s">
        <v>3976</v>
      </c>
      <c r="D76" s="80" t="s">
        <v>297</v>
      </c>
      <c r="E76" s="80" t="s">
        <v>297</v>
      </c>
      <c r="F76" s="242">
        <v>0.5416666666666666</v>
      </c>
      <c r="G76" s="242">
        <v>0.6666666666666666</v>
      </c>
      <c r="H76" s="44">
        <f t="shared" si="1"/>
        <v>3</v>
      </c>
      <c r="I76" s="243">
        <v>1.0</v>
      </c>
      <c r="J76" s="132">
        <f t="shared" si="2"/>
        <v>0.3333333333</v>
      </c>
      <c r="K76" s="160" t="s">
        <v>3975</v>
      </c>
      <c r="L76" s="244">
        <v>20.0</v>
      </c>
      <c r="M76" s="244" t="s">
        <v>3822</v>
      </c>
      <c r="N76" s="11">
        <f>IFERROR(__xludf.DUMMYFUNCTION("IFERROR(VALUE(REGEXEXTRACT(M76, ""(\d+)\s+(sessions?|days?|weeks?|Weeks?|Sessions?|Days?)"")), 1)"),1.0)</f>
        <v>1</v>
      </c>
    </row>
    <row r="77" ht="15.75" customHeight="1">
      <c r="A77" s="244" t="s">
        <v>3969</v>
      </c>
      <c r="B77" s="165" t="s">
        <v>208</v>
      </c>
      <c r="C77" s="165" t="s">
        <v>3977</v>
      </c>
      <c r="D77" s="80" t="s">
        <v>297</v>
      </c>
      <c r="E77" s="80" t="s">
        <v>297</v>
      </c>
      <c r="F77" s="242">
        <v>0.5416666666666666</v>
      </c>
      <c r="G77" s="242">
        <v>0.6875</v>
      </c>
      <c r="H77" s="44">
        <f t="shared" si="1"/>
        <v>3.5</v>
      </c>
      <c r="I77" s="243">
        <v>1.0</v>
      </c>
      <c r="J77" s="132">
        <f t="shared" si="2"/>
        <v>0.2857142857</v>
      </c>
      <c r="K77" s="252" t="s">
        <v>3971</v>
      </c>
      <c r="L77" s="244">
        <v>20.0</v>
      </c>
      <c r="M77" s="244" t="s">
        <v>3822</v>
      </c>
      <c r="N77" s="11">
        <f>IFERROR(__xludf.DUMMYFUNCTION("IFERROR(VALUE(REGEXEXTRACT(M77, ""(\d+)\s+(sessions?|days?|weeks?|Weeks?|Sessions?|Days?)"")), 1)"),1.0)</f>
        <v>1</v>
      </c>
    </row>
    <row r="78" ht="15.75" customHeight="1">
      <c r="A78" s="244" t="s">
        <v>3969</v>
      </c>
      <c r="B78" s="253" t="s">
        <v>208</v>
      </c>
      <c r="C78" s="253" t="s">
        <v>3978</v>
      </c>
      <c r="D78" s="80" t="s">
        <v>297</v>
      </c>
      <c r="E78" s="80" t="s">
        <v>297</v>
      </c>
      <c r="F78" s="242">
        <v>0.5416666666666666</v>
      </c>
      <c r="G78" s="242">
        <v>0.6666666666666666</v>
      </c>
      <c r="H78" s="44">
        <f t="shared" si="1"/>
        <v>3</v>
      </c>
      <c r="I78" s="243">
        <v>1.0</v>
      </c>
      <c r="J78" s="132">
        <f t="shared" si="2"/>
        <v>0.3333333333</v>
      </c>
      <c r="K78" s="160" t="s">
        <v>3979</v>
      </c>
      <c r="L78" s="244">
        <v>20.0</v>
      </c>
      <c r="M78" s="244" t="s">
        <v>3822</v>
      </c>
      <c r="N78" s="11">
        <f>IFERROR(__xludf.DUMMYFUNCTION("IFERROR(VALUE(REGEXEXTRACT(M78, ""(\d+)\s+(sessions?|days?|weeks?|Weeks?|Sessions?|Days?)"")), 1)"),1.0)</f>
        <v>1</v>
      </c>
    </row>
    <row r="79" ht="15.75" customHeight="1">
      <c r="A79" s="244" t="s">
        <v>3969</v>
      </c>
      <c r="B79" s="165" t="s">
        <v>114</v>
      </c>
      <c r="C79" s="165" t="s">
        <v>3980</v>
      </c>
      <c r="D79" s="56" t="s">
        <v>297</v>
      </c>
      <c r="E79" s="56" t="s">
        <v>297</v>
      </c>
      <c r="F79" s="242">
        <v>0.5416666666666666</v>
      </c>
      <c r="G79" s="242">
        <v>0.5833333333333334</v>
      </c>
      <c r="H79" s="44">
        <f t="shared" si="1"/>
        <v>1</v>
      </c>
      <c r="I79" s="243">
        <v>1.0</v>
      </c>
      <c r="J79" s="132">
        <f t="shared" si="2"/>
        <v>1</v>
      </c>
      <c r="K79" s="160" t="s">
        <v>3979</v>
      </c>
      <c r="L79" s="244">
        <v>20.0</v>
      </c>
      <c r="M79" s="244" t="s">
        <v>3822</v>
      </c>
      <c r="N79" s="11">
        <f>IFERROR(__xludf.DUMMYFUNCTION("IFERROR(VALUE(REGEXEXTRACT(M79, ""(\d+)\s+(sessions?|days?|weeks?|Weeks?|Sessions?|Days?)"")), 1)"),1.0)</f>
        <v>1</v>
      </c>
    </row>
    <row r="80" ht="15.75" customHeight="1">
      <c r="A80" s="244" t="s">
        <v>3969</v>
      </c>
      <c r="B80" s="244" t="s">
        <v>35</v>
      </c>
      <c r="C80" s="244" t="s">
        <v>3981</v>
      </c>
      <c r="D80" s="44" t="s">
        <v>297</v>
      </c>
      <c r="E80" s="44" t="s">
        <v>297</v>
      </c>
      <c r="F80" s="242">
        <v>0.5833333333333334</v>
      </c>
      <c r="G80" s="242">
        <v>0.6666666666666666</v>
      </c>
      <c r="H80" s="44">
        <f t="shared" si="1"/>
        <v>2</v>
      </c>
      <c r="I80" s="243">
        <v>1.0</v>
      </c>
      <c r="J80" s="132">
        <f t="shared" si="2"/>
        <v>0.5</v>
      </c>
      <c r="K80" s="244" t="s">
        <v>3979</v>
      </c>
      <c r="L80" s="244">
        <v>20.0</v>
      </c>
      <c r="M80" s="244" t="s">
        <v>3822</v>
      </c>
      <c r="N80" s="11">
        <f>IFERROR(__xludf.DUMMYFUNCTION("IFERROR(VALUE(REGEXEXTRACT(M80, ""(\d+)\s+(sessions?|days?|weeks?|Weeks?|Sessions?|Days?)"")), 1)"),1.0)</f>
        <v>1</v>
      </c>
    </row>
    <row r="81" ht="15.75" customHeight="1">
      <c r="A81" s="244" t="s">
        <v>3969</v>
      </c>
      <c r="B81" s="244" t="s">
        <v>208</v>
      </c>
      <c r="C81" s="244" t="s">
        <v>3982</v>
      </c>
      <c r="D81" s="44" t="s">
        <v>297</v>
      </c>
      <c r="E81" s="44" t="s">
        <v>297</v>
      </c>
      <c r="F81" s="242">
        <v>0.3958333333333333</v>
      </c>
      <c r="G81" s="242">
        <v>0.4583333333333333</v>
      </c>
      <c r="H81" s="44">
        <f t="shared" si="1"/>
        <v>1.5</v>
      </c>
      <c r="I81" s="243">
        <v>1.0</v>
      </c>
      <c r="J81" s="132">
        <f t="shared" si="2"/>
        <v>0.6666666667</v>
      </c>
      <c r="K81" s="244" t="s">
        <v>3971</v>
      </c>
      <c r="L81" s="244">
        <v>20.0</v>
      </c>
      <c r="M81" s="244" t="s">
        <v>3822</v>
      </c>
      <c r="N81" s="11">
        <f>IFERROR(__xludf.DUMMYFUNCTION("IFERROR(VALUE(REGEXEXTRACT(M81, ""(\d+)\s+(sessions?|days?|weeks?|Weeks?|Sessions?|Days?)"")), 1)"),1.0)</f>
        <v>1</v>
      </c>
    </row>
    <row r="82" ht="15.75" customHeight="1">
      <c r="A82" s="244" t="s">
        <v>3969</v>
      </c>
      <c r="B82" s="128" t="s">
        <v>208</v>
      </c>
      <c r="C82" s="128" t="s">
        <v>3983</v>
      </c>
      <c r="D82" s="234" t="s">
        <v>297</v>
      </c>
      <c r="E82" s="234" t="s">
        <v>297</v>
      </c>
      <c r="F82" s="190">
        <v>0.5416666666666666</v>
      </c>
      <c r="G82" s="190">
        <v>0.6666666666666666</v>
      </c>
      <c r="H82" s="44">
        <f t="shared" si="1"/>
        <v>3</v>
      </c>
      <c r="I82" s="191">
        <v>1.0</v>
      </c>
      <c r="J82" s="132">
        <f t="shared" si="2"/>
        <v>0.3333333333</v>
      </c>
      <c r="K82" s="128" t="s">
        <v>3971</v>
      </c>
      <c r="L82" s="128">
        <v>20.0</v>
      </c>
      <c r="M82" s="128" t="s">
        <v>3822</v>
      </c>
      <c r="N82" s="11">
        <f>IFERROR(__xludf.DUMMYFUNCTION("IFERROR(VALUE(REGEXEXTRACT(M82, ""(\d+)\s+(sessions?|days?|weeks?|Weeks?|Sessions?|Days?)"")), 1)"),1.0)</f>
        <v>1</v>
      </c>
    </row>
    <row r="83" ht="15.75" customHeight="1">
      <c r="A83" s="55" t="s">
        <v>3984</v>
      </c>
      <c r="B83" s="55" t="s">
        <v>28</v>
      </c>
      <c r="C83" s="55" t="s">
        <v>3985</v>
      </c>
      <c r="D83" s="56" t="s">
        <v>283</v>
      </c>
      <c r="E83" s="56" t="s">
        <v>284</v>
      </c>
      <c r="F83" s="57">
        <v>0.6666666666666666</v>
      </c>
      <c r="G83" s="57">
        <v>0.7291666666666666</v>
      </c>
      <c r="H83" s="44">
        <f t="shared" si="1"/>
        <v>1.5</v>
      </c>
      <c r="I83" s="58">
        <v>3.0</v>
      </c>
      <c r="J83" s="132">
        <f t="shared" si="2"/>
        <v>2</v>
      </c>
      <c r="K83" s="55" t="s">
        <v>3986</v>
      </c>
      <c r="L83" s="55">
        <v>20.0</v>
      </c>
      <c r="M83" s="55" t="s">
        <v>3822</v>
      </c>
      <c r="N83" s="11">
        <f>IFERROR(__xludf.DUMMYFUNCTION("IFERROR(VALUE(REGEXEXTRACT(M83, ""(\d+)\s+(sessions?|days?|weeks?|Weeks?|Sessions?|Days?)"")), 1)"),1.0)</f>
        <v>1</v>
      </c>
    </row>
    <row r="84" ht="15.75" customHeight="1">
      <c r="A84" s="55" t="s">
        <v>3984</v>
      </c>
      <c r="B84" s="55" t="s">
        <v>28</v>
      </c>
      <c r="C84" s="55" t="s">
        <v>3987</v>
      </c>
      <c r="D84" s="56" t="s">
        <v>2233</v>
      </c>
      <c r="E84" s="56" t="s">
        <v>3988</v>
      </c>
      <c r="F84" s="57">
        <v>0.6875</v>
      </c>
      <c r="G84" s="57">
        <v>0.7708333333333334</v>
      </c>
      <c r="H84" s="44">
        <f t="shared" si="1"/>
        <v>2</v>
      </c>
      <c r="I84" s="58">
        <v>5.0</v>
      </c>
      <c r="J84" s="132">
        <f t="shared" si="2"/>
        <v>2.5</v>
      </c>
      <c r="K84" s="55" t="s">
        <v>3989</v>
      </c>
      <c r="L84" s="55">
        <v>9.0</v>
      </c>
      <c r="M84" s="55" t="s">
        <v>3822</v>
      </c>
      <c r="N84" s="11">
        <f>IFERROR(__xludf.DUMMYFUNCTION("IFERROR(VALUE(REGEXEXTRACT(M84, ""(\d+)\s+(sessions?|days?|weeks?|Weeks?|Sessions?|Days?)"")), 1)"),1.0)</f>
        <v>1</v>
      </c>
    </row>
    <row r="85" ht="15.75" customHeight="1">
      <c r="A85" s="55" t="s">
        <v>3984</v>
      </c>
      <c r="B85" s="55" t="s">
        <v>28</v>
      </c>
      <c r="C85" s="55" t="s">
        <v>3990</v>
      </c>
      <c r="D85" s="56" t="s">
        <v>2233</v>
      </c>
      <c r="E85" s="56" t="s">
        <v>3988</v>
      </c>
      <c r="F85" s="57">
        <v>0.78125</v>
      </c>
      <c r="G85" s="57">
        <v>0.8645833333333334</v>
      </c>
      <c r="H85" s="44">
        <f t="shared" si="1"/>
        <v>2</v>
      </c>
      <c r="I85" s="58">
        <v>5.0</v>
      </c>
      <c r="J85" s="132">
        <f t="shared" si="2"/>
        <v>2.5</v>
      </c>
      <c r="K85" s="55" t="s">
        <v>3991</v>
      </c>
      <c r="L85" s="55" t="s">
        <v>298</v>
      </c>
      <c r="M85" s="55" t="s">
        <v>3822</v>
      </c>
      <c r="N85" s="11">
        <f>IFERROR(__xludf.DUMMYFUNCTION("IFERROR(VALUE(REGEXEXTRACT(M85, ""(\d+)\s+(sessions?|days?|weeks?|Weeks?|Sessions?|Days?)"")), 1)"),1.0)</f>
        <v>1</v>
      </c>
    </row>
    <row r="86" ht="15.75" customHeight="1">
      <c r="A86" s="55" t="s">
        <v>3984</v>
      </c>
      <c r="B86" s="55" t="s">
        <v>28</v>
      </c>
      <c r="C86" s="55" t="s">
        <v>3987</v>
      </c>
      <c r="D86" s="56" t="s">
        <v>2233</v>
      </c>
      <c r="E86" s="56" t="s">
        <v>3988</v>
      </c>
      <c r="F86" s="57">
        <v>0.375</v>
      </c>
      <c r="G86" s="57">
        <v>0.4583333333333333</v>
      </c>
      <c r="H86" s="44">
        <f t="shared" si="1"/>
        <v>2</v>
      </c>
      <c r="I86" s="58">
        <v>5.0</v>
      </c>
      <c r="J86" s="132">
        <f t="shared" si="2"/>
        <v>2.5</v>
      </c>
      <c r="K86" s="55" t="s">
        <v>3989</v>
      </c>
      <c r="L86" s="55">
        <v>1.0</v>
      </c>
      <c r="M86" s="55" t="s">
        <v>3822</v>
      </c>
      <c r="N86" s="11">
        <f>IFERROR(__xludf.DUMMYFUNCTION("IFERROR(VALUE(REGEXEXTRACT(M86, ""(\d+)\s+(sessions?|days?|weeks?|Weeks?|Sessions?|Days?)"")), 1)"),1.0)</f>
        <v>1</v>
      </c>
    </row>
    <row r="87" ht="15.75" customHeight="1">
      <c r="A87" s="55" t="s">
        <v>3984</v>
      </c>
      <c r="B87" s="55" t="s">
        <v>28</v>
      </c>
      <c r="C87" s="55" t="s">
        <v>3992</v>
      </c>
      <c r="D87" s="56" t="s">
        <v>2233</v>
      </c>
      <c r="E87" s="56" t="s">
        <v>3988</v>
      </c>
      <c r="F87" s="57">
        <v>0.46875</v>
      </c>
      <c r="G87" s="57">
        <v>0.5520833333333334</v>
      </c>
      <c r="H87" s="44">
        <f t="shared" si="1"/>
        <v>2</v>
      </c>
      <c r="I87" s="58">
        <v>5.0</v>
      </c>
      <c r="J87" s="132">
        <f t="shared" si="2"/>
        <v>2.5</v>
      </c>
      <c r="K87" s="55" t="s">
        <v>3993</v>
      </c>
      <c r="L87" s="55">
        <v>20.0</v>
      </c>
      <c r="M87" s="55" t="s">
        <v>3822</v>
      </c>
      <c r="N87" s="11">
        <f>IFERROR(__xludf.DUMMYFUNCTION("IFERROR(VALUE(REGEXEXTRACT(M87, ""(\d+)\s+(sessions?|days?|weeks?|Weeks?|Sessions?|Days?)"")), 1)"),1.0)</f>
        <v>1</v>
      </c>
    </row>
    <row r="88" ht="15.75" customHeight="1">
      <c r="A88" s="55" t="s">
        <v>3984</v>
      </c>
      <c r="B88" s="55" t="s">
        <v>28</v>
      </c>
      <c r="C88" s="55" t="s">
        <v>3994</v>
      </c>
      <c r="D88" s="56" t="s">
        <v>2243</v>
      </c>
      <c r="E88" s="56" t="s">
        <v>3995</v>
      </c>
      <c r="F88" s="57">
        <v>0.6666666666666666</v>
      </c>
      <c r="G88" s="57">
        <v>0.75</v>
      </c>
      <c r="H88" s="44">
        <f t="shared" si="1"/>
        <v>2</v>
      </c>
      <c r="I88" s="58">
        <v>3.0</v>
      </c>
      <c r="J88" s="132">
        <f t="shared" si="2"/>
        <v>1.5</v>
      </c>
      <c r="K88" s="55" t="s">
        <v>3996</v>
      </c>
      <c r="L88" s="55">
        <v>20.0</v>
      </c>
      <c r="M88" s="55" t="s">
        <v>3822</v>
      </c>
      <c r="N88" s="11">
        <f>IFERROR(__xludf.DUMMYFUNCTION("IFERROR(VALUE(REGEXEXTRACT(M88, ""(\d+)\s+(sessions?|days?|weeks?|Weeks?|Sessions?|Days?)"")), 1)"),1.0)</f>
        <v>1</v>
      </c>
    </row>
    <row r="89" ht="15.75" customHeight="1">
      <c r="A89" s="55" t="s">
        <v>3984</v>
      </c>
      <c r="B89" s="55" t="s">
        <v>28</v>
      </c>
      <c r="C89" s="55" t="s">
        <v>3997</v>
      </c>
      <c r="D89" s="56" t="s">
        <v>2233</v>
      </c>
      <c r="E89" s="56" t="s">
        <v>3988</v>
      </c>
      <c r="F89" s="57">
        <v>0.6875</v>
      </c>
      <c r="G89" s="57">
        <v>0.7708333333333334</v>
      </c>
      <c r="H89" s="44">
        <f t="shared" si="1"/>
        <v>2</v>
      </c>
      <c r="I89" s="58">
        <v>5.0</v>
      </c>
      <c r="J89" s="132">
        <f t="shared" si="2"/>
        <v>2.5</v>
      </c>
      <c r="K89" s="55" t="s">
        <v>3989</v>
      </c>
      <c r="L89" s="55">
        <v>5.0</v>
      </c>
      <c r="M89" s="55" t="s">
        <v>3822</v>
      </c>
      <c r="N89" s="11">
        <f>IFERROR(__xludf.DUMMYFUNCTION("IFERROR(VALUE(REGEXEXTRACT(M89, ""(\d+)\s+(sessions?|days?|weeks?|Weeks?|Sessions?|Days?)"")), 1)"),1.0)</f>
        <v>1</v>
      </c>
    </row>
    <row r="90" ht="15.75" customHeight="1">
      <c r="A90" s="55" t="s">
        <v>3984</v>
      </c>
      <c r="B90" s="55" t="s">
        <v>28</v>
      </c>
      <c r="C90" s="55" t="s">
        <v>3998</v>
      </c>
      <c r="D90" s="56" t="s">
        <v>2233</v>
      </c>
      <c r="E90" s="56" t="s">
        <v>3988</v>
      </c>
      <c r="F90" s="57">
        <v>0.78125</v>
      </c>
      <c r="G90" s="57">
        <v>0.8645833333333334</v>
      </c>
      <c r="H90" s="44">
        <f t="shared" si="1"/>
        <v>2</v>
      </c>
      <c r="I90" s="58">
        <v>5.0</v>
      </c>
      <c r="J90" s="132">
        <f t="shared" si="2"/>
        <v>2.5</v>
      </c>
      <c r="K90" s="55" t="s">
        <v>3991</v>
      </c>
      <c r="L90" s="55">
        <v>20.0</v>
      </c>
      <c r="M90" s="55" t="s">
        <v>3822</v>
      </c>
      <c r="N90" s="11">
        <f>IFERROR(__xludf.DUMMYFUNCTION("IFERROR(VALUE(REGEXEXTRACT(M90, ""(\d+)\s+(sessions?|days?|weeks?|Weeks?|Sessions?|Days?)"")), 1)"),1.0)</f>
        <v>1</v>
      </c>
    </row>
    <row r="91" ht="15.75" customHeight="1">
      <c r="A91" s="55" t="s">
        <v>3984</v>
      </c>
      <c r="B91" s="128" t="s">
        <v>28</v>
      </c>
      <c r="C91" s="128" t="s">
        <v>3999</v>
      </c>
      <c r="D91" s="234" t="s">
        <v>243</v>
      </c>
      <c r="E91" s="234" t="s">
        <v>244</v>
      </c>
      <c r="F91" s="190">
        <v>0.375</v>
      </c>
      <c r="G91" s="190">
        <v>0.4583333333333333</v>
      </c>
      <c r="H91" s="44">
        <f t="shared" si="1"/>
        <v>2</v>
      </c>
      <c r="I91" s="191">
        <v>3.0</v>
      </c>
      <c r="J91" s="132">
        <f t="shared" si="2"/>
        <v>1.5</v>
      </c>
      <c r="K91" s="128" t="s">
        <v>4000</v>
      </c>
      <c r="L91" s="128">
        <v>30.0</v>
      </c>
      <c r="M91" s="128" t="s">
        <v>3822</v>
      </c>
      <c r="N91" s="11">
        <f>IFERROR(__xludf.DUMMYFUNCTION("IFERROR(VALUE(REGEXEXTRACT(M91, ""(\d+)\s+(sessions?|days?|weeks?|Weeks?|Sessions?|Days?)"")), 1)"),1.0)</f>
        <v>1</v>
      </c>
    </row>
    <row r="92" ht="15.75" customHeight="1">
      <c r="A92" s="55" t="s">
        <v>3984</v>
      </c>
      <c r="B92" s="55" t="s">
        <v>28</v>
      </c>
      <c r="C92" s="55" t="s">
        <v>4001</v>
      </c>
      <c r="D92" s="56" t="s">
        <v>725</v>
      </c>
      <c r="E92" s="56" t="s">
        <v>725</v>
      </c>
      <c r="F92" s="57">
        <v>0.5208333333333334</v>
      </c>
      <c r="G92" s="57">
        <v>0.6458333333333334</v>
      </c>
      <c r="H92" s="44">
        <f t="shared" si="1"/>
        <v>3</v>
      </c>
      <c r="I92" s="58">
        <v>5.0</v>
      </c>
      <c r="J92" s="132">
        <f t="shared" si="2"/>
        <v>1.666666667</v>
      </c>
      <c r="K92" s="55" t="s">
        <v>4002</v>
      </c>
      <c r="L92" s="55">
        <v>30.0</v>
      </c>
      <c r="M92" s="55" t="s">
        <v>3822</v>
      </c>
      <c r="N92" s="11">
        <f>IFERROR(__xludf.DUMMYFUNCTION("IFERROR(VALUE(REGEXEXTRACT(M92, ""(\d+)\s+(sessions?|days?|weeks?|Weeks?|Sessions?|Days?)"")), 1)"),1.0)</f>
        <v>1</v>
      </c>
    </row>
    <row r="93" ht="15.75" customHeight="1">
      <c r="A93" s="55" t="s">
        <v>3984</v>
      </c>
      <c r="B93" s="55" t="s">
        <v>28</v>
      </c>
      <c r="C93" s="55" t="s">
        <v>4003</v>
      </c>
      <c r="D93" s="56" t="s">
        <v>90</v>
      </c>
      <c r="E93" s="56" t="s">
        <v>91</v>
      </c>
      <c r="F93" s="57">
        <v>0.6666666666666666</v>
      </c>
      <c r="G93" s="254">
        <v>0.7291666666666666</v>
      </c>
      <c r="H93" s="44">
        <f t="shared" si="1"/>
        <v>1.5</v>
      </c>
      <c r="I93" s="58">
        <v>5.0</v>
      </c>
      <c r="J93" s="132">
        <f t="shared" si="2"/>
        <v>3.333333333</v>
      </c>
      <c r="K93" s="55" t="s">
        <v>4004</v>
      </c>
      <c r="L93" s="55">
        <v>30.0</v>
      </c>
      <c r="M93" s="55" t="s">
        <v>3822</v>
      </c>
      <c r="N93" s="11">
        <f>IFERROR(__xludf.DUMMYFUNCTION("IFERROR(VALUE(REGEXEXTRACT(M93, ""(\d+)\s+(sessions?|days?|weeks?|Weeks?|Sessions?|Days?)"")), 1)"),1.0)</f>
        <v>1</v>
      </c>
    </row>
    <row r="94" ht="15.75" customHeight="1">
      <c r="A94" s="55" t="s">
        <v>4005</v>
      </c>
      <c r="B94" s="55" t="s">
        <v>46</v>
      </c>
      <c r="C94" s="55" t="s">
        <v>3299</v>
      </c>
      <c r="D94" s="56" t="s">
        <v>42</v>
      </c>
      <c r="E94" s="56" t="s">
        <v>43</v>
      </c>
      <c r="F94" s="57">
        <v>0.4895833333333333</v>
      </c>
      <c r="G94" s="57">
        <v>0.5208333333333334</v>
      </c>
      <c r="H94" s="44">
        <f t="shared" si="1"/>
        <v>0.75</v>
      </c>
      <c r="I94" s="58">
        <v>206.25</v>
      </c>
      <c r="J94" s="132">
        <f t="shared" si="2"/>
        <v>25</v>
      </c>
      <c r="K94" s="55" t="s">
        <v>4006</v>
      </c>
      <c r="L94" s="55" t="s">
        <v>297</v>
      </c>
      <c r="M94" s="55" t="s">
        <v>4007</v>
      </c>
      <c r="N94" s="11">
        <f>IFERROR(__xludf.DUMMYFUNCTION("IFERROR(VALUE(REGEXEXTRACT(M94, ""(\d+)\s+(sessions?|days?|weeks?|Weeks?|Sessions?|Days?)"")), 1)"),11.0)</f>
        <v>11</v>
      </c>
    </row>
    <row r="95" ht="15.75" customHeight="1">
      <c r="A95" s="55" t="s">
        <v>4008</v>
      </c>
      <c r="B95" s="55" t="s">
        <v>141</v>
      </c>
      <c r="C95" s="55" t="s">
        <v>4009</v>
      </c>
      <c r="D95" s="56" t="s">
        <v>70</v>
      </c>
      <c r="E95" s="56" t="s">
        <v>71</v>
      </c>
      <c r="F95" s="57">
        <v>0.4166666666666667</v>
      </c>
      <c r="G95" s="57">
        <v>0.5833333333333334</v>
      </c>
      <c r="H95" s="44">
        <f t="shared" si="1"/>
        <v>4</v>
      </c>
      <c r="I95" s="58">
        <v>404.1</v>
      </c>
      <c r="J95" s="132">
        <f t="shared" si="2"/>
        <v>11.225</v>
      </c>
      <c r="K95" s="55" t="s">
        <v>4010</v>
      </c>
      <c r="L95" s="55">
        <v>2.0</v>
      </c>
      <c r="M95" s="55" t="s">
        <v>4011</v>
      </c>
      <c r="N95" s="11">
        <f>IFERROR(__xludf.DUMMYFUNCTION("IFERROR(VALUE(REGEXEXTRACT(M95, ""(\d+)\s+(sessions?|days?|weeks?|Weeks?|Sessions?|Days?)"")), 1)"),9.0)</f>
        <v>9</v>
      </c>
    </row>
    <row r="96" ht="15.75" customHeight="1">
      <c r="A96" s="55" t="s">
        <v>4012</v>
      </c>
      <c r="B96" s="55" t="s">
        <v>35</v>
      </c>
      <c r="C96" s="55" t="s">
        <v>4013</v>
      </c>
      <c r="D96" s="56" t="s">
        <v>42</v>
      </c>
      <c r="E96" s="56" t="s">
        <v>43</v>
      </c>
      <c r="F96" s="57">
        <v>0.7291666666666666</v>
      </c>
      <c r="G96" s="57">
        <v>0.7708333333333334</v>
      </c>
      <c r="H96" s="44">
        <f t="shared" si="1"/>
        <v>1</v>
      </c>
      <c r="I96" s="58">
        <v>150.0</v>
      </c>
      <c r="J96" s="132">
        <f t="shared" si="2"/>
        <v>25</v>
      </c>
      <c r="K96" s="55" t="s">
        <v>4014</v>
      </c>
      <c r="L96" s="55" t="s">
        <v>297</v>
      </c>
      <c r="M96" s="55" t="s">
        <v>3862</v>
      </c>
      <c r="N96" s="11">
        <f>IFERROR(__xludf.DUMMYFUNCTION("IFERROR(VALUE(REGEXEXTRACT(M96, ""(\d+)\s+(sessions?|days?|weeks?|Weeks?|Sessions?|Days?)"")), 1)"),6.0)</f>
        <v>6</v>
      </c>
    </row>
    <row r="97" ht="15.75" customHeight="1">
      <c r="A97" s="55" t="s">
        <v>4012</v>
      </c>
      <c r="B97" s="55" t="s">
        <v>35</v>
      </c>
      <c r="C97" s="55" t="s">
        <v>4015</v>
      </c>
      <c r="D97" s="56" t="s">
        <v>283</v>
      </c>
      <c r="E97" s="56" t="s">
        <v>284</v>
      </c>
      <c r="F97" s="57">
        <v>0.7708333333333334</v>
      </c>
      <c r="G97" s="57">
        <v>0.8125</v>
      </c>
      <c r="H97" s="44">
        <f t="shared" si="1"/>
        <v>1</v>
      </c>
      <c r="I97" s="58">
        <v>150.0</v>
      </c>
      <c r="J97" s="132">
        <f t="shared" si="2"/>
        <v>25</v>
      </c>
      <c r="K97" s="55" t="s">
        <v>4016</v>
      </c>
      <c r="L97" s="55" t="s">
        <v>297</v>
      </c>
      <c r="M97" s="55" t="s">
        <v>3862</v>
      </c>
      <c r="N97" s="11">
        <f>IFERROR(__xludf.DUMMYFUNCTION("IFERROR(VALUE(REGEXEXTRACT(M97, ""(\d+)\s+(sessions?|days?|weeks?|Weeks?|Sessions?|Days?)"")), 1)"),6.0)</f>
        <v>6</v>
      </c>
    </row>
    <row r="98" ht="15.75" customHeight="1">
      <c r="A98" s="55" t="s">
        <v>4017</v>
      </c>
      <c r="B98" s="55" t="s">
        <v>208</v>
      </c>
      <c r="C98" s="55" t="s">
        <v>4018</v>
      </c>
      <c r="D98" s="56" t="s">
        <v>2256</v>
      </c>
      <c r="E98" s="56" t="s">
        <v>3191</v>
      </c>
      <c r="F98" s="57">
        <v>0.4166666666666667</v>
      </c>
      <c r="G98" s="57">
        <v>0.4583333333333333</v>
      </c>
      <c r="H98" s="44">
        <f t="shared" si="1"/>
        <v>1</v>
      </c>
      <c r="I98" s="58">
        <v>7.0</v>
      </c>
      <c r="J98" s="132">
        <f t="shared" si="2"/>
        <v>7</v>
      </c>
      <c r="K98" s="55" t="s">
        <v>4019</v>
      </c>
      <c r="L98" s="55">
        <v>20.0</v>
      </c>
      <c r="M98" s="55" t="s">
        <v>3822</v>
      </c>
      <c r="N98" s="11">
        <f>IFERROR(__xludf.DUMMYFUNCTION("IFERROR(VALUE(REGEXEXTRACT(M98, ""(\d+)\s+(sessions?|days?|weeks?|Weeks?|Sessions?|Days?)"")), 1)"),1.0)</f>
        <v>1</v>
      </c>
    </row>
    <row r="99" ht="15.75" customHeight="1">
      <c r="A99" s="55" t="s">
        <v>4017</v>
      </c>
      <c r="B99" s="55" t="s">
        <v>28</v>
      </c>
      <c r="C99" s="55" t="s">
        <v>4020</v>
      </c>
      <c r="D99" s="56" t="s">
        <v>4021</v>
      </c>
      <c r="E99" s="56" t="s">
        <v>4022</v>
      </c>
      <c r="F99" s="57">
        <v>0.5208333333333334</v>
      </c>
      <c r="G99" s="57">
        <v>0.5833333333333334</v>
      </c>
      <c r="H99" s="44">
        <f t="shared" si="1"/>
        <v>1.5</v>
      </c>
      <c r="I99" s="58">
        <v>78.0</v>
      </c>
      <c r="J99" s="132">
        <f t="shared" si="2"/>
        <v>13</v>
      </c>
      <c r="K99" s="55" t="s">
        <v>4023</v>
      </c>
      <c r="L99" s="55" t="s">
        <v>297</v>
      </c>
      <c r="M99" s="55" t="s">
        <v>3854</v>
      </c>
      <c r="N99" s="11">
        <f>IFERROR(__xludf.DUMMYFUNCTION("IFERROR(VALUE(REGEXEXTRACT(M99, ""(\d+)\s+(sessions?|days?|weeks?|Weeks?|Sessions?|Days?)"")), 1)"),4.0)</f>
        <v>4</v>
      </c>
    </row>
    <row r="100" ht="15.75" customHeight="1">
      <c r="A100" s="55" t="s">
        <v>4024</v>
      </c>
      <c r="B100" s="55" t="s">
        <v>208</v>
      </c>
      <c r="C100" s="55" t="s">
        <v>4025</v>
      </c>
      <c r="D100" s="56" t="s">
        <v>361</v>
      </c>
      <c r="E100" s="56" t="s">
        <v>362</v>
      </c>
      <c r="F100" s="57">
        <v>0.4166666666666667</v>
      </c>
      <c r="G100" s="57">
        <v>0.4791666666666667</v>
      </c>
      <c r="H100" s="44">
        <f t="shared" si="1"/>
        <v>1.5</v>
      </c>
      <c r="I100" s="58">
        <v>7.0</v>
      </c>
      <c r="J100" s="132">
        <f t="shared" si="2"/>
        <v>4.666666667</v>
      </c>
      <c r="K100" s="55" t="s">
        <v>4026</v>
      </c>
      <c r="L100" s="55" t="s">
        <v>297</v>
      </c>
      <c r="M100" s="55" t="s">
        <v>3822</v>
      </c>
      <c r="N100" s="11">
        <f>IFERROR(__xludf.DUMMYFUNCTION("IFERROR(VALUE(REGEXEXTRACT(M100, ""(\d+)\s+(sessions?|days?|weeks?|Weeks?|Sessions?|Days?)"")), 1)"),1.0)</f>
        <v>1</v>
      </c>
    </row>
    <row r="101" ht="15.75" customHeight="1">
      <c r="A101" s="55" t="s">
        <v>4027</v>
      </c>
      <c r="B101" s="55" t="s">
        <v>187</v>
      </c>
      <c r="C101" s="55" t="s">
        <v>4028</v>
      </c>
      <c r="D101" s="56" t="s">
        <v>42</v>
      </c>
      <c r="E101" s="56" t="s">
        <v>43</v>
      </c>
      <c r="F101" s="57">
        <v>0.7083333333333334</v>
      </c>
      <c r="G101" s="57">
        <v>0.7708333333333334</v>
      </c>
      <c r="H101" s="44">
        <f t="shared" si="1"/>
        <v>1.5</v>
      </c>
      <c r="I101" s="58">
        <v>0.0</v>
      </c>
      <c r="J101" s="132">
        <f t="shared" si="2"/>
        <v>0</v>
      </c>
      <c r="K101" s="55" t="s">
        <v>4029</v>
      </c>
      <c r="L101" s="55" t="s">
        <v>297</v>
      </c>
      <c r="M101" s="55" t="s">
        <v>4030</v>
      </c>
      <c r="N101" s="11">
        <f>IFERROR(__xludf.DUMMYFUNCTION("IFERROR(VALUE(REGEXEXTRACT(M101, ""(\d+)\s+(sessions?|days?|weeks?|Weeks?|Sessions?|Days?)"")), 1)"),14.0)</f>
        <v>14</v>
      </c>
    </row>
    <row r="102" ht="15.75" customHeight="1">
      <c r="A102" s="55" t="s">
        <v>4031</v>
      </c>
      <c r="B102" s="55" t="s">
        <v>28</v>
      </c>
      <c r="C102" s="55" t="s">
        <v>2258</v>
      </c>
      <c r="D102" s="56" t="s">
        <v>4032</v>
      </c>
      <c r="E102" s="56" t="s">
        <v>4033</v>
      </c>
      <c r="F102" s="57">
        <v>0.6875</v>
      </c>
      <c r="G102" s="57">
        <v>0.71875</v>
      </c>
      <c r="H102" s="44">
        <f t="shared" si="1"/>
        <v>0.75</v>
      </c>
      <c r="I102" s="58">
        <v>124.8</v>
      </c>
      <c r="J102" s="132">
        <f t="shared" si="2"/>
        <v>20.8</v>
      </c>
      <c r="K102" s="55" t="s">
        <v>4034</v>
      </c>
      <c r="L102" s="55" t="s">
        <v>297</v>
      </c>
      <c r="M102" s="55" t="s">
        <v>34</v>
      </c>
      <c r="N102" s="11">
        <f>IFERROR(__xludf.DUMMYFUNCTION("IFERROR(VALUE(REGEXEXTRACT(M102, ""(\d+)\s+(sessions?|days?|weeks?|Weeks?|Sessions?|Days?)"")), 1)"),8.0)</f>
        <v>8</v>
      </c>
    </row>
    <row r="103" ht="15.75" customHeight="1">
      <c r="A103" s="55" t="s">
        <v>4035</v>
      </c>
      <c r="B103" s="55" t="s">
        <v>28</v>
      </c>
      <c r="C103" s="55" t="s">
        <v>4036</v>
      </c>
      <c r="D103" s="56" t="s">
        <v>127</v>
      </c>
      <c r="E103" s="56" t="s">
        <v>128</v>
      </c>
      <c r="F103" s="57">
        <v>0.6041666666666666</v>
      </c>
      <c r="G103" s="57">
        <v>0.6388888888888888</v>
      </c>
      <c r="H103" s="44">
        <f t="shared" si="1"/>
        <v>0.8333333333</v>
      </c>
      <c r="I103" s="58">
        <v>156.0</v>
      </c>
      <c r="J103" s="132">
        <f t="shared" si="2"/>
        <v>23.4</v>
      </c>
      <c r="K103" s="55" t="s">
        <v>4037</v>
      </c>
      <c r="L103" s="55" t="s">
        <v>297</v>
      </c>
      <c r="M103" s="55" t="s">
        <v>34</v>
      </c>
      <c r="N103" s="11">
        <f>IFERROR(__xludf.DUMMYFUNCTION("IFERROR(VALUE(REGEXEXTRACT(M103, ""(\d+)\s+(sessions?|days?|weeks?|Weeks?|Sessions?|Days?)"")), 1)"),8.0)</f>
        <v>8</v>
      </c>
    </row>
    <row r="104" ht="15.75" customHeight="1">
      <c r="A104" s="55" t="s">
        <v>4038</v>
      </c>
      <c r="B104" s="55" t="s">
        <v>28</v>
      </c>
      <c r="C104" s="55" t="s">
        <v>2267</v>
      </c>
      <c r="D104" s="56" t="s">
        <v>4032</v>
      </c>
      <c r="E104" s="56" t="s">
        <v>4033</v>
      </c>
      <c r="F104" s="57">
        <v>0.71875</v>
      </c>
      <c r="G104" s="57">
        <v>0.7604166666666666</v>
      </c>
      <c r="H104" s="44">
        <f t="shared" si="1"/>
        <v>1</v>
      </c>
      <c r="I104" s="58">
        <v>124.8</v>
      </c>
      <c r="J104" s="132">
        <f t="shared" si="2"/>
        <v>15.6</v>
      </c>
      <c r="K104" s="55" t="s">
        <v>4039</v>
      </c>
      <c r="L104" s="55" t="s">
        <v>297</v>
      </c>
      <c r="M104" s="55" t="s">
        <v>34</v>
      </c>
      <c r="N104" s="11">
        <f>IFERROR(__xludf.DUMMYFUNCTION("IFERROR(VALUE(REGEXEXTRACT(M104, ""(\d+)\s+(sessions?|days?|weeks?|Weeks?|Sessions?|Days?)"")), 1)"),8.0)</f>
        <v>8</v>
      </c>
    </row>
    <row r="105" ht="15.75" customHeight="1">
      <c r="A105" s="55" t="s">
        <v>4040</v>
      </c>
      <c r="B105" s="55" t="s">
        <v>28</v>
      </c>
      <c r="C105" s="55" t="s">
        <v>4041</v>
      </c>
      <c r="D105" s="56" t="s">
        <v>3749</v>
      </c>
      <c r="E105" s="56" t="s">
        <v>3750</v>
      </c>
      <c r="F105" s="57">
        <v>0.7569444444444444</v>
      </c>
      <c r="G105" s="57">
        <v>0.7777777777777778</v>
      </c>
      <c r="H105" s="44">
        <f t="shared" si="1"/>
        <v>0.5</v>
      </c>
      <c r="I105" s="58">
        <v>231.42</v>
      </c>
      <c r="J105" s="132">
        <f t="shared" si="2"/>
        <v>33.06</v>
      </c>
      <c r="K105" s="55" t="s">
        <v>4042</v>
      </c>
      <c r="L105" s="55" t="s">
        <v>297</v>
      </c>
      <c r="M105" s="55" t="s">
        <v>4030</v>
      </c>
      <c r="N105" s="11">
        <f>IFERROR(__xludf.DUMMYFUNCTION("IFERROR(VALUE(REGEXEXTRACT(M105, ""(\d+)\s+(sessions?|days?|weeks?|Weeks?|Sessions?|Days?)"")), 1)"),14.0)</f>
        <v>14</v>
      </c>
    </row>
    <row r="106" ht="15.75" customHeight="1">
      <c r="A106" s="55" t="s">
        <v>4043</v>
      </c>
      <c r="B106" s="55" t="s">
        <v>28</v>
      </c>
      <c r="C106" s="55" t="s">
        <v>4044</v>
      </c>
      <c r="D106" s="56" t="s">
        <v>127</v>
      </c>
      <c r="E106" s="56" t="s">
        <v>128</v>
      </c>
      <c r="F106" s="57">
        <v>0.71875</v>
      </c>
      <c r="G106" s="57">
        <v>0.75</v>
      </c>
      <c r="H106" s="44">
        <f t="shared" si="1"/>
        <v>0.75</v>
      </c>
      <c r="I106" s="58">
        <v>156.0</v>
      </c>
      <c r="J106" s="132">
        <f t="shared" si="2"/>
        <v>26</v>
      </c>
      <c r="K106" s="55" t="s">
        <v>4045</v>
      </c>
      <c r="L106" s="55" t="s">
        <v>297</v>
      </c>
      <c r="M106" s="55" t="s">
        <v>34</v>
      </c>
      <c r="N106" s="11">
        <f>IFERROR(__xludf.DUMMYFUNCTION("IFERROR(VALUE(REGEXEXTRACT(M106, ""(\d+)\s+(sessions?|days?|weeks?|Weeks?|Sessions?|Days?)"")), 1)"),8.0)</f>
        <v>8</v>
      </c>
    </row>
    <row r="107" ht="15.75" customHeight="1">
      <c r="A107" s="55" t="s">
        <v>4046</v>
      </c>
      <c r="B107" s="55" t="s">
        <v>28</v>
      </c>
      <c r="C107" s="55" t="s">
        <v>2265</v>
      </c>
      <c r="D107" s="56" t="s">
        <v>197</v>
      </c>
      <c r="E107" s="56" t="s">
        <v>198</v>
      </c>
      <c r="F107" s="57">
        <v>0.75</v>
      </c>
      <c r="G107" s="57">
        <v>0.8020833333333334</v>
      </c>
      <c r="H107" s="44">
        <f t="shared" si="1"/>
        <v>1.25</v>
      </c>
      <c r="I107" s="58">
        <v>202.8</v>
      </c>
      <c r="J107" s="132">
        <f t="shared" si="2"/>
        <v>13.52</v>
      </c>
      <c r="K107" s="55" t="s">
        <v>4047</v>
      </c>
      <c r="L107" s="55" t="s">
        <v>297</v>
      </c>
      <c r="M107" s="55" t="s">
        <v>40</v>
      </c>
      <c r="N107" s="11">
        <f>IFERROR(__xludf.DUMMYFUNCTION("IFERROR(VALUE(REGEXEXTRACT(M107, ""(\d+)\s+(sessions?|days?|weeks?|Weeks?|Sessions?|Days?)"")), 1)"),12.0)</f>
        <v>12</v>
      </c>
    </row>
    <row r="108" ht="15.75" customHeight="1">
      <c r="A108" s="55" t="s">
        <v>4048</v>
      </c>
      <c r="B108" s="55" t="s">
        <v>46</v>
      </c>
      <c r="C108" s="55" t="s">
        <v>4049</v>
      </c>
      <c r="D108" s="56" t="s">
        <v>90</v>
      </c>
      <c r="E108" s="56" t="s">
        <v>91</v>
      </c>
      <c r="F108" s="57">
        <v>0.53125</v>
      </c>
      <c r="G108" s="57">
        <v>0.5520833333333334</v>
      </c>
      <c r="H108" s="44">
        <f t="shared" si="1"/>
        <v>0.5</v>
      </c>
      <c r="I108" s="58">
        <v>150.0</v>
      </c>
      <c r="J108" s="132">
        <f t="shared" si="2"/>
        <v>25</v>
      </c>
      <c r="K108" s="55" t="s">
        <v>4050</v>
      </c>
      <c r="L108" s="55" t="s">
        <v>297</v>
      </c>
      <c r="M108" s="55" t="s">
        <v>40</v>
      </c>
      <c r="N108" s="11">
        <f>IFERROR(__xludf.DUMMYFUNCTION("IFERROR(VALUE(REGEXEXTRACT(M108, ""(\d+)\s+(sessions?|days?|weeks?|Weeks?|Sessions?|Days?)"")), 1)"),12.0)</f>
        <v>12</v>
      </c>
    </row>
    <row r="109" ht="15.75" customHeight="1">
      <c r="A109" s="55" t="s">
        <v>4051</v>
      </c>
      <c r="B109" s="55" t="s">
        <v>114</v>
      </c>
      <c r="C109" s="55" t="s">
        <v>4052</v>
      </c>
      <c r="D109" s="56" t="s">
        <v>2908</v>
      </c>
      <c r="E109" s="56" t="s">
        <v>2909</v>
      </c>
      <c r="F109" s="57">
        <v>0.75</v>
      </c>
      <c r="G109" s="57">
        <v>0.7916666666666666</v>
      </c>
      <c r="H109" s="44">
        <f t="shared" si="1"/>
        <v>1</v>
      </c>
      <c r="I109" s="58">
        <v>188.0</v>
      </c>
      <c r="J109" s="132">
        <f t="shared" si="2"/>
        <v>18.8</v>
      </c>
      <c r="K109" s="55" t="s">
        <v>4053</v>
      </c>
      <c r="L109" s="55" t="s">
        <v>297</v>
      </c>
      <c r="M109" s="55" t="s">
        <v>3869</v>
      </c>
      <c r="N109" s="11">
        <f>IFERROR(__xludf.DUMMYFUNCTION("IFERROR(VALUE(REGEXEXTRACT(M109, ""(\d+)\s+(sessions?|days?|weeks?|Weeks?|Sessions?|Days?)"")), 1)"),10.0)</f>
        <v>10</v>
      </c>
    </row>
    <row r="110" ht="15.75" customHeight="1">
      <c r="A110" s="55" t="s">
        <v>4054</v>
      </c>
      <c r="B110" s="55" t="s">
        <v>690</v>
      </c>
      <c r="C110" s="55" t="s">
        <v>4055</v>
      </c>
      <c r="D110" s="56" t="s">
        <v>4056</v>
      </c>
      <c r="E110" s="56" t="s">
        <v>4057</v>
      </c>
      <c r="F110" s="57">
        <v>0.75</v>
      </c>
      <c r="G110" s="57">
        <v>0.7916666666666666</v>
      </c>
      <c r="H110" s="44">
        <f t="shared" si="1"/>
        <v>1</v>
      </c>
      <c r="I110" s="58">
        <v>150.0</v>
      </c>
      <c r="J110" s="132">
        <f t="shared" si="2"/>
        <v>18.75</v>
      </c>
      <c r="K110" s="55" t="s">
        <v>4058</v>
      </c>
      <c r="L110" s="55" t="s">
        <v>298</v>
      </c>
      <c r="M110" s="55" t="s">
        <v>34</v>
      </c>
      <c r="N110" s="11">
        <f>IFERROR(__xludf.DUMMYFUNCTION("IFERROR(VALUE(REGEXEXTRACT(M110, ""(\d+)\s+(sessions?|days?|weeks?|Weeks?|Sessions?|Days?)"")), 1)"),8.0)</f>
        <v>8</v>
      </c>
    </row>
    <row r="111" ht="15.75" customHeight="1">
      <c r="A111" s="55" t="s">
        <v>4054</v>
      </c>
      <c r="B111" s="55" t="s">
        <v>690</v>
      </c>
      <c r="C111" s="55" t="s">
        <v>4059</v>
      </c>
      <c r="D111" s="56" t="s">
        <v>4056</v>
      </c>
      <c r="E111" s="56" t="s">
        <v>4057</v>
      </c>
      <c r="F111" s="57">
        <v>0.7291666666666666</v>
      </c>
      <c r="G111" s="57">
        <v>0.7916666666666666</v>
      </c>
      <c r="H111" s="44">
        <f t="shared" si="1"/>
        <v>1.5</v>
      </c>
      <c r="I111" s="58">
        <v>240.0</v>
      </c>
      <c r="J111" s="132">
        <f t="shared" si="2"/>
        <v>16</v>
      </c>
      <c r="K111" s="55" t="s">
        <v>4060</v>
      </c>
      <c r="L111" s="55" t="s">
        <v>297</v>
      </c>
      <c r="M111" s="55" t="s">
        <v>3869</v>
      </c>
      <c r="N111" s="11">
        <f>IFERROR(__xludf.DUMMYFUNCTION("IFERROR(VALUE(REGEXEXTRACT(M111, ""(\d+)\s+(sessions?|days?|weeks?|Weeks?|Sessions?|Days?)"")), 1)"),10.0)</f>
        <v>10</v>
      </c>
    </row>
    <row r="112" ht="15.75" customHeight="1">
      <c r="A112" s="55" t="s">
        <v>4061</v>
      </c>
      <c r="B112" s="55" t="s">
        <v>93</v>
      </c>
      <c r="C112" s="55" t="s">
        <v>4062</v>
      </c>
      <c r="D112" s="56" t="s">
        <v>4063</v>
      </c>
      <c r="E112" s="56" t="s">
        <v>4064</v>
      </c>
      <c r="F112" s="57">
        <v>0.375</v>
      </c>
      <c r="G112" s="57">
        <v>0.6666666666666666</v>
      </c>
      <c r="H112" s="44">
        <f t="shared" si="1"/>
        <v>7</v>
      </c>
      <c r="I112" s="58">
        <v>0.0</v>
      </c>
      <c r="J112" s="132">
        <f t="shared" si="2"/>
        <v>0</v>
      </c>
      <c r="K112" s="55" t="s">
        <v>4065</v>
      </c>
      <c r="L112" s="55" t="s">
        <v>297</v>
      </c>
      <c r="M112" s="55" t="s">
        <v>27</v>
      </c>
      <c r="N112" s="11">
        <f>IFERROR(__xludf.DUMMYFUNCTION("IFERROR(VALUE(REGEXEXTRACT(M112, ""(\d+)\s+(sessions?|days?|weeks?|Weeks?|Sessions?|Days?)"")), 1)"),5.0)</f>
        <v>5</v>
      </c>
    </row>
    <row r="113" ht="15.75" customHeight="1">
      <c r="A113" s="55" t="s">
        <v>4061</v>
      </c>
      <c r="B113" s="55" t="s">
        <v>93</v>
      </c>
      <c r="C113" s="55" t="s">
        <v>4066</v>
      </c>
      <c r="D113" s="56" t="s">
        <v>4063</v>
      </c>
      <c r="E113" s="56" t="s">
        <v>4064</v>
      </c>
      <c r="F113" s="57">
        <v>0.375</v>
      </c>
      <c r="G113" s="57">
        <v>0.6666666666666666</v>
      </c>
      <c r="H113" s="44">
        <f t="shared" si="1"/>
        <v>7</v>
      </c>
      <c r="I113" s="58">
        <v>0.0</v>
      </c>
      <c r="J113" s="132">
        <f t="shared" si="2"/>
        <v>0</v>
      </c>
      <c r="K113" s="55" t="s">
        <v>4067</v>
      </c>
      <c r="L113" s="55" t="s">
        <v>297</v>
      </c>
      <c r="M113" s="55" t="s">
        <v>4068</v>
      </c>
      <c r="N113" s="11">
        <f>IFERROR(__xludf.DUMMYFUNCTION("IFERROR(VALUE(REGEXEXTRACT(M113, ""(\d+)\s+(sessions?|days?|weeks?|Weeks?|Sessions?|Days?)"")), 1)"),7.0)</f>
        <v>7</v>
      </c>
    </row>
    <row r="114" ht="15.75" customHeight="1">
      <c r="A114" s="55" t="s">
        <v>4061</v>
      </c>
      <c r="B114" s="55" t="s">
        <v>93</v>
      </c>
      <c r="C114" s="55" t="s">
        <v>4069</v>
      </c>
      <c r="D114" s="56" t="s">
        <v>4063</v>
      </c>
      <c r="E114" s="56" t="s">
        <v>4064</v>
      </c>
      <c r="F114" s="57">
        <v>0.375</v>
      </c>
      <c r="G114" s="57">
        <v>0.6666666666666666</v>
      </c>
      <c r="H114" s="44">
        <f t="shared" si="1"/>
        <v>7</v>
      </c>
      <c r="I114" s="58">
        <v>0.0</v>
      </c>
      <c r="J114" s="132">
        <f t="shared" si="2"/>
        <v>0</v>
      </c>
      <c r="K114" s="55" t="s">
        <v>4070</v>
      </c>
      <c r="L114" s="55" t="s">
        <v>297</v>
      </c>
      <c r="M114" s="55" t="s">
        <v>4071</v>
      </c>
      <c r="N114" s="11">
        <f>IFERROR(__xludf.DUMMYFUNCTION("IFERROR(VALUE(REGEXEXTRACT(M114, ""(\d+)\s+(sessions?|days?|weeks?|Weeks?|Sessions?|Days?)"")), 1)"),1.0)</f>
        <v>1</v>
      </c>
    </row>
    <row r="115" ht="15.75" customHeight="1">
      <c r="A115" s="55" t="s">
        <v>4072</v>
      </c>
      <c r="B115" s="55" t="s">
        <v>28</v>
      </c>
      <c r="C115" s="55" t="s">
        <v>4073</v>
      </c>
      <c r="D115" s="56" t="s">
        <v>4074</v>
      </c>
      <c r="E115" s="56" t="s">
        <v>4075</v>
      </c>
      <c r="F115" s="57">
        <v>0.375</v>
      </c>
      <c r="G115" s="57">
        <v>0.4166666666666667</v>
      </c>
      <c r="H115" s="44">
        <f t="shared" si="1"/>
        <v>1</v>
      </c>
      <c r="I115" s="58">
        <v>200.0</v>
      </c>
      <c r="J115" s="132">
        <f t="shared" si="2"/>
        <v>20</v>
      </c>
      <c r="K115" s="55" t="s">
        <v>4076</v>
      </c>
      <c r="L115" s="55" t="s">
        <v>297</v>
      </c>
      <c r="M115" s="55" t="s">
        <v>3869</v>
      </c>
      <c r="N115" s="11">
        <f>IFERROR(__xludf.DUMMYFUNCTION("IFERROR(VALUE(REGEXEXTRACT(M115, ""(\d+)\s+(sessions?|days?|weeks?|Weeks?|Sessions?|Days?)"")), 1)"),10.0)</f>
        <v>10</v>
      </c>
    </row>
    <row r="116" ht="15.75" customHeight="1">
      <c r="A116" s="55" t="s">
        <v>4077</v>
      </c>
      <c r="B116" s="55" t="s">
        <v>64</v>
      </c>
      <c r="C116" s="55" t="s">
        <v>4077</v>
      </c>
      <c r="D116" s="56" t="s">
        <v>90</v>
      </c>
      <c r="E116" s="56" t="s">
        <v>91</v>
      </c>
      <c r="F116" s="57">
        <v>0.4583333333333333</v>
      </c>
      <c r="G116" s="57">
        <v>0.8333333333333334</v>
      </c>
      <c r="H116" s="44">
        <f t="shared" si="1"/>
        <v>9</v>
      </c>
      <c r="I116" s="58">
        <v>170.0</v>
      </c>
      <c r="J116" s="132">
        <f t="shared" si="2"/>
        <v>9.444444444</v>
      </c>
      <c r="K116" s="55" t="s">
        <v>4078</v>
      </c>
      <c r="L116" s="55">
        <v>13.0</v>
      </c>
      <c r="M116" s="55" t="s">
        <v>4079</v>
      </c>
      <c r="N116" s="11">
        <f>IFERROR(__xludf.DUMMYFUNCTION("IFERROR(VALUE(REGEXEXTRACT(M116, ""(\d+)\s+(sessions?|days?|weeks?|Weeks?|Sessions?|Days?)"")), 1)"),2.0)</f>
        <v>2</v>
      </c>
    </row>
    <row r="117" ht="15.75" customHeight="1">
      <c r="A117" s="55" t="s">
        <v>4077</v>
      </c>
      <c r="B117" s="55" t="s">
        <v>64</v>
      </c>
      <c r="C117" s="55" t="s">
        <v>4080</v>
      </c>
      <c r="D117" s="56" t="s">
        <v>90</v>
      </c>
      <c r="E117" s="56" t="s">
        <v>91</v>
      </c>
      <c r="F117" s="57">
        <v>0.4583333333333333</v>
      </c>
      <c r="G117" s="57">
        <v>0.8333333333333334</v>
      </c>
      <c r="H117" s="44">
        <f t="shared" si="1"/>
        <v>9</v>
      </c>
      <c r="I117" s="58">
        <v>75.0</v>
      </c>
      <c r="J117" s="132">
        <f t="shared" si="2"/>
        <v>8.333333333</v>
      </c>
      <c r="K117" s="55" t="s">
        <v>4081</v>
      </c>
      <c r="L117" s="55" t="s">
        <v>297</v>
      </c>
      <c r="M117" s="55" t="s">
        <v>3822</v>
      </c>
      <c r="N117" s="11">
        <f>IFERROR(__xludf.DUMMYFUNCTION("IFERROR(VALUE(REGEXEXTRACT(M117, ""(\d+)\s+(sessions?|days?|weeks?|Weeks?|Sessions?|Days?)"")), 1)"),1.0)</f>
        <v>1</v>
      </c>
    </row>
    <row r="118" ht="15.75" customHeight="1">
      <c r="A118" s="55" t="s">
        <v>4082</v>
      </c>
      <c r="B118" s="55" t="s">
        <v>64</v>
      </c>
      <c r="C118" s="55" t="s">
        <v>4083</v>
      </c>
      <c r="D118" s="56" t="s">
        <v>222</v>
      </c>
      <c r="E118" s="56" t="s">
        <v>223</v>
      </c>
      <c r="F118" s="57">
        <v>0.7083333333333334</v>
      </c>
      <c r="G118" s="57">
        <v>0.875</v>
      </c>
      <c r="H118" s="44">
        <f t="shared" si="1"/>
        <v>4</v>
      </c>
      <c r="I118" s="58">
        <v>50.0</v>
      </c>
      <c r="J118" s="132">
        <f t="shared" si="2"/>
        <v>12.5</v>
      </c>
      <c r="K118" s="55" t="s">
        <v>4084</v>
      </c>
      <c r="L118" s="55">
        <v>19.0</v>
      </c>
      <c r="M118" s="55" t="s">
        <v>3822</v>
      </c>
      <c r="N118" s="11">
        <f>IFERROR(__xludf.DUMMYFUNCTION("IFERROR(VALUE(REGEXEXTRACT(M118, ""(\d+)\s+(sessions?|days?|weeks?|Weeks?|Sessions?|Days?)"")), 1)"),1.0)</f>
        <v>1</v>
      </c>
    </row>
    <row r="119" ht="15.75" customHeight="1">
      <c r="A119" s="55" t="s">
        <v>4085</v>
      </c>
      <c r="B119" s="55" t="s">
        <v>93</v>
      </c>
      <c r="C119" s="55" t="s">
        <v>4086</v>
      </c>
      <c r="D119" s="56" t="s">
        <v>4087</v>
      </c>
      <c r="E119" s="56" t="s">
        <v>4088</v>
      </c>
      <c r="F119" s="57">
        <v>0.375</v>
      </c>
      <c r="G119" s="57">
        <v>0.6666666666666666</v>
      </c>
      <c r="H119" s="44">
        <f t="shared" si="1"/>
        <v>7</v>
      </c>
      <c r="I119" s="58">
        <v>55.5</v>
      </c>
      <c r="J119" s="132">
        <f t="shared" si="2"/>
        <v>7.928571429</v>
      </c>
      <c r="K119" s="55" t="s">
        <v>4089</v>
      </c>
      <c r="L119" s="55" t="s">
        <v>297</v>
      </c>
      <c r="M119" s="55" t="s">
        <v>3822</v>
      </c>
      <c r="N119" s="11">
        <f>IFERROR(__xludf.DUMMYFUNCTION("IFERROR(VALUE(REGEXEXTRACT(M119, ""(\d+)\s+(sessions?|days?|weeks?|Weeks?|Sessions?|Days?)"")), 1)"),1.0)</f>
        <v>1</v>
      </c>
    </row>
    <row r="120" ht="15.75" customHeight="1">
      <c r="A120" s="55" t="s">
        <v>4090</v>
      </c>
      <c r="B120" s="55" t="s">
        <v>690</v>
      </c>
      <c r="C120" s="55" t="s">
        <v>4091</v>
      </c>
      <c r="D120" s="56" t="s">
        <v>4087</v>
      </c>
      <c r="E120" s="56" t="s">
        <v>4088</v>
      </c>
      <c r="F120" s="57">
        <v>0.375</v>
      </c>
      <c r="G120" s="57">
        <v>0.6666666666666666</v>
      </c>
      <c r="H120" s="44">
        <f t="shared" si="1"/>
        <v>7</v>
      </c>
      <c r="I120" s="58">
        <v>290.5</v>
      </c>
      <c r="J120" s="132">
        <f t="shared" si="2"/>
        <v>8.3</v>
      </c>
      <c r="K120" s="55" t="s">
        <v>4092</v>
      </c>
      <c r="L120" s="55" t="s">
        <v>297</v>
      </c>
      <c r="M120" s="55" t="s">
        <v>27</v>
      </c>
      <c r="N120" s="11">
        <f>IFERROR(__xludf.DUMMYFUNCTION("IFERROR(VALUE(REGEXEXTRACT(M120, ""(\d+)\s+(sessions?|days?|weeks?|Weeks?|Sessions?|Days?)"")), 1)"),5.0)</f>
        <v>5</v>
      </c>
    </row>
    <row r="121" ht="15.75" customHeight="1">
      <c r="A121" s="55" t="s">
        <v>4090</v>
      </c>
      <c r="B121" s="55" t="s">
        <v>690</v>
      </c>
      <c r="C121" s="55" t="s">
        <v>4093</v>
      </c>
      <c r="D121" s="56" t="s">
        <v>3749</v>
      </c>
      <c r="E121" s="56" t="s">
        <v>3750</v>
      </c>
      <c r="F121" s="57">
        <v>0.375</v>
      </c>
      <c r="G121" s="57">
        <v>0.6666666666666666</v>
      </c>
      <c r="H121" s="44">
        <f t="shared" si="1"/>
        <v>7</v>
      </c>
      <c r="I121" s="58">
        <v>290.5</v>
      </c>
      <c r="J121" s="132">
        <f t="shared" si="2"/>
        <v>8.3</v>
      </c>
      <c r="K121" s="55" t="s">
        <v>4094</v>
      </c>
      <c r="L121" s="55">
        <v>12.0</v>
      </c>
      <c r="M121" s="55" t="s">
        <v>4095</v>
      </c>
      <c r="N121" s="11">
        <f>IFERROR(__xludf.DUMMYFUNCTION("IFERROR(VALUE(REGEXEXTRACT(M121, ""(\d+)\s+(sessions?|days?|weeks?|Weeks?|Sessions?|Days?)"")), 1)"),5.0)</f>
        <v>5</v>
      </c>
    </row>
    <row r="122" ht="15.75" customHeight="1">
      <c r="A122" s="55" t="s">
        <v>4096</v>
      </c>
      <c r="B122" s="55" t="s">
        <v>3149</v>
      </c>
      <c r="C122" s="55" t="s">
        <v>4097</v>
      </c>
      <c r="D122" s="56" t="s">
        <v>42</v>
      </c>
      <c r="E122" s="56" t="s">
        <v>43</v>
      </c>
      <c r="F122" s="57">
        <v>0.375</v>
      </c>
      <c r="G122" s="57">
        <v>0.6666666666666666</v>
      </c>
      <c r="H122" s="44">
        <f t="shared" si="1"/>
        <v>7</v>
      </c>
      <c r="I122" s="58">
        <v>245.0</v>
      </c>
      <c r="J122" s="132">
        <f t="shared" si="2"/>
        <v>7</v>
      </c>
      <c r="K122" s="55" t="s">
        <v>4098</v>
      </c>
      <c r="L122" s="55" t="s">
        <v>297</v>
      </c>
      <c r="M122" s="55" t="s">
        <v>27</v>
      </c>
      <c r="N122" s="11">
        <f>IFERROR(__xludf.DUMMYFUNCTION("IFERROR(VALUE(REGEXEXTRACT(M122, ""(\d+)\s+(sessions?|days?|weeks?|Weeks?|Sessions?|Days?)"")), 1)"),5.0)</f>
        <v>5</v>
      </c>
    </row>
    <row r="123" ht="15.75" customHeight="1">
      <c r="A123" s="55" t="s">
        <v>4096</v>
      </c>
      <c r="B123" s="55" t="s">
        <v>3149</v>
      </c>
      <c r="C123" s="55" t="s">
        <v>4099</v>
      </c>
      <c r="D123" s="56" t="s">
        <v>384</v>
      </c>
      <c r="E123" s="56" t="s">
        <v>385</v>
      </c>
      <c r="F123" s="57">
        <v>0.375</v>
      </c>
      <c r="G123" s="57">
        <v>0.6666666666666666</v>
      </c>
      <c r="H123" s="44">
        <f t="shared" si="1"/>
        <v>7</v>
      </c>
      <c r="I123" s="58">
        <v>245.0</v>
      </c>
      <c r="J123" s="132">
        <f t="shared" si="2"/>
        <v>7</v>
      </c>
      <c r="K123" s="55" t="s">
        <v>4100</v>
      </c>
      <c r="L123" s="55" t="s">
        <v>297</v>
      </c>
      <c r="M123" s="55" t="s">
        <v>27</v>
      </c>
      <c r="N123" s="11">
        <f>IFERROR(__xludf.DUMMYFUNCTION("IFERROR(VALUE(REGEXEXTRACT(M123, ""(\d+)\s+(sessions?|days?|weeks?|Weeks?|Sessions?|Days?)"")), 1)"),5.0)</f>
        <v>5</v>
      </c>
    </row>
    <row r="124" ht="15.75" customHeight="1">
      <c r="A124" s="55" t="s">
        <v>4096</v>
      </c>
      <c r="B124" s="55" t="s">
        <v>3149</v>
      </c>
      <c r="C124" s="55" t="s">
        <v>4101</v>
      </c>
      <c r="D124" s="56" t="s">
        <v>42</v>
      </c>
      <c r="E124" s="56" t="s">
        <v>43</v>
      </c>
      <c r="F124" s="57">
        <v>0.375</v>
      </c>
      <c r="G124" s="57">
        <v>0.6666666666666666</v>
      </c>
      <c r="H124" s="44">
        <f t="shared" si="1"/>
        <v>7</v>
      </c>
      <c r="I124" s="58">
        <v>245.0</v>
      </c>
      <c r="J124" s="132">
        <f t="shared" si="2"/>
        <v>7</v>
      </c>
      <c r="K124" s="55" t="s">
        <v>4102</v>
      </c>
      <c r="L124" s="55">
        <v>2.0</v>
      </c>
      <c r="M124" s="55" t="s">
        <v>27</v>
      </c>
      <c r="N124" s="11">
        <f>IFERROR(__xludf.DUMMYFUNCTION("IFERROR(VALUE(REGEXEXTRACT(M124, ""(\d+)\s+(sessions?|days?|weeks?|Weeks?|Sessions?|Days?)"")), 1)"),5.0)</f>
        <v>5</v>
      </c>
    </row>
    <row r="125" ht="15.75" customHeight="1">
      <c r="A125" s="55" t="s">
        <v>4096</v>
      </c>
      <c r="B125" s="55" t="s">
        <v>3149</v>
      </c>
      <c r="C125" s="55" t="s">
        <v>4103</v>
      </c>
      <c r="D125" s="56" t="s">
        <v>4087</v>
      </c>
      <c r="E125" s="56" t="s">
        <v>4088</v>
      </c>
      <c r="F125" s="57">
        <v>0.375</v>
      </c>
      <c r="G125" s="57">
        <v>0.6666666666666666</v>
      </c>
      <c r="H125" s="44">
        <f t="shared" si="1"/>
        <v>7</v>
      </c>
      <c r="I125" s="58">
        <v>245.0</v>
      </c>
      <c r="J125" s="132">
        <f t="shared" si="2"/>
        <v>7</v>
      </c>
      <c r="K125" s="55" t="s">
        <v>4104</v>
      </c>
      <c r="L125" s="55">
        <v>7.0</v>
      </c>
      <c r="M125" s="55" t="s">
        <v>27</v>
      </c>
      <c r="N125" s="11">
        <f>IFERROR(__xludf.DUMMYFUNCTION("IFERROR(VALUE(REGEXEXTRACT(M125, ""(\d+)\s+(sessions?|days?|weeks?|Weeks?|Sessions?|Days?)"")), 1)"),5.0)</f>
        <v>5</v>
      </c>
    </row>
    <row r="126" ht="15.75" customHeight="1">
      <c r="A126" s="55" t="s">
        <v>4105</v>
      </c>
      <c r="B126" s="55" t="s">
        <v>93</v>
      </c>
      <c r="C126" s="55" t="s">
        <v>4106</v>
      </c>
      <c r="D126" s="56" t="s">
        <v>2899</v>
      </c>
      <c r="E126" s="56" t="s">
        <v>2900</v>
      </c>
      <c r="F126" s="57">
        <v>0.5</v>
      </c>
      <c r="G126" s="57">
        <v>0.5208333333333334</v>
      </c>
      <c r="H126" s="44">
        <f t="shared" si="1"/>
        <v>0.5</v>
      </c>
      <c r="I126" s="58">
        <v>10.0</v>
      </c>
      <c r="J126" s="132">
        <f t="shared" si="2"/>
        <v>20</v>
      </c>
      <c r="K126" s="55" t="s">
        <v>4107</v>
      </c>
      <c r="L126" s="55" t="s">
        <v>297</v>
      </c>
      <c r="M126" s="55" t="s">
        <v>3822</v>
      </c>
      <c r="N126" s="11">
        <f>IFERROR(__xludf.DUMMYFUNCTION("IFERROR(VALUE(REGEXEXTRACT(M126, ""(\d+)\s+(sessions?|days?|weeks?|Weeks?|Sessions?|Days?)"")), 1)"),1.0)</f>
        <v>1</v>
      </c>
    </row>
    <row r="127" ht="15.75" customHeight="1">
      <c r="A127" s="55" t="s">
        <v>4108</v>
      </c>
      <c r="B127" s="55" t="s">
        <v>28</v>
      </c>
      <c r="C127" s="55" t="s">
        <v>4109</v>
      </c>
      <c r="D127" s="56" t="s">
        <v>384</v>
      </c>
      <c r="E127" s="56" t="s">
        <v>385</v>
      </c>
      <c r="F127" s="57">
        <v>0.375</v>
      </c>
      <c r="G127" s="57">
        <v>0.6666666666666666</v>
      </c>
      <c r="H127" s="44">
        <f t="shared" si="1"/>
        <v>7</v>
      </c>
      <c r="I127" s="58">
        <v>367.25</v>
      </c>
      <c r="J127" s="132">
        <f t="shared" si="2"/>
        <v>10.49285714</v>
      </c>
      <c r="K127" s="55" t="s">
        <v>4110</v>
      </c>
      <c r="L127" s="55" t="s">
        <v>297</v>
      </c>
      <c r="M127" s="55" t="s">
        <v>27</v>
      </c>
      <c r="N127" s="11">
        <f>IFERROR(__xludf.DUMMYFUNCTION("IFERROR(VALUE(REGEXEXTRACT(M127, ""(\d+)\s+(sessions?|days?|weeks?|Weeks?|Sessions?|Days?)"")), 1)"),5.0)</f>
        <v>5</v>
      </c>
    </row>
    <row r="128" ht="15.75" customHeight="1">
      <c r="A128" s="55" t="s">
        <v>4108</v>
      </c>
      <c r="B128" s="55" t="s">
        <v>28</v>
      </c>
      <c r="C128" s="55" t="s">
        <v>4111</v>
      </c>
      <c r="D128" s="56" t="s">
        <v>42</v>
      </c>
      <c r="E128" s="56" t="s">
        <v>43</v>
      </c>
      <c r="F128" s="57">
        <v>0.375</v>
      </c>
      <c r="G128" s="57">
        <v>0.6666666666666666</v>
      </c>
      <c r="H128" s="44">
        <f t="shared" si="1"/>
        <v>7</v>
      </c>
      <c r="I128" s="58">
        <v>315.0</v>
      </c>
      <c r="J128" s="132">
        <f t="shared" si="2"/>
        <v>9</v>
      </c>
      <c r="K128" s="55" t="s">
        <v>4112</v>
      </c>
      <c r="L128" s="55" t="s">
        <v>297</v>
      </c>
      <c r="M128" s="55" t="s">
        <v>27</v>
      </c>
      <c r="N128" s="11">
        <f>IFERROR(__xludf.DUMMYFUNCTION("IFERROR(VALUE(REGEXEXTRACT(M128, ""(\d+)\s+(sessions?|days?|weeks?|Weeks?|Sessions?|Days?)"")), 1)"),5.0)</f>
        <v>5</v>
      </c>
    </row>
    <row r="129" ht="15.75" customHeight="1">
      <c r="A129" s="55" t="s">
        <v>4108</v>
      </c>
      <c r="B129" s="55" t="s">
        <v>28</v>
      </c>
      <c r="C129" s="55" t="s">
        <v>4113</v>
      </c>
      <c r="D129" s="56" t="s">
        <v>197</v>
      </c>
      <c r="E129" s="56" t="s">
        <v>198</v>
      </c>
      <c r="F129" s="57">
        <v>0.375</v>
      </c>
      <c r="G129" s="57">
        <v>0.6666666666666666</v>
      </c>
      <c r="H129" s="44">
        <f t="shared" si="1"/>
        <v>7</v>
      </c>
      <c r="I129" s="58">
        <v>273.0</v>
      </c>
      <c r="J129" s="132">
        <f t="shared" si="2"/>
        <v>7.8</v>
      </c>
      <c r="K129" s="55" t="s">
        <v>4114</v>
      </c>
      <c r="L129" s="55" t="s">
        <v>297</v>
      </c>
      <c r="M129" s="55" t="s">
        <v>27</v>
      </c>
      <c r="N129" s="11">
        <f>IFERROR(__xludf.DUMMYFUNCTION("IFERROR(VALUE(REGEXEXTRACT(M129, ""(\d+)\s+(sessions?|days?|weeks?|Weeks?|Sessions?|Days?)"")), 1)"),5.0)</f>
        <v>5</v>
      </c>
    </row>
    <row r="130" ht="15.75" customHeight="1">
      <c r="A130" s="55" t="s">
        <v>4108</v>
      </c>
      <c r="B130" s="128" t="s">
        <v>28</v>
      </c>
      <c r="C130" s="128" t="s">
        <v>4115</v>
      </c>
      <c r="D130" s="234" t="s">
        <v>197</v>
      </c>
      <c r="E130" s="234" t="s">
        <v>198</v>
      </c>
      <c r="F130" s="190">
        <v>0.375</v>
      </c>
      <c r="G130" s="190">
        <v>0.6666666666666666</v>
      </c>
      <c r="H130" s="44">
        <f t="shared" si="1"/>
        <v>7</v>
      </c>
      <c r="I130" s="191">
        <v>273.0</v>
      </c>
      <c r="J130" s="132">
        <f t="shared" si="2"/>
        <v>7.8</v>
      </c>
      <c r="K130" s="128" t="s">
        <v>4116</v>
      </c>
      <c r="L130" s="128">
        <v>1.0</v>
      </c>
      <c r="M130" s="128" t="s">
        <v>27</v>
      </c>
      <c r="N130" s="11">
        <f>IFERROR(__xludf.DUMMYFUNCTION("IFERROR(VALUE(REGEXEXTRACT(M130, ""(\d+)\s+(sessions?|days?|weeks?|Weeks?|Sessions?|Days?)"")), 1)"),5.0)</f>
        <v>5</v>
      </c>
    </row>
    <row r="131" ht="15.75" customHeight="1">
      <c r="A131" s="55" t="s">
        <v>4117</v>
      </c>
      <c r="B131" s="81" t="s">
        <v>93</v>
      </c>
      <c r="C131" s="81" t="s">
        <v>4118</v>
      </c>
      <c r="D131" s="92" t="s">
        <v>384</v>
      </c>
      <c r="E131" s="92" t="s">
        <v>385</v>
      </c>
      <c r="F131" s="141">
        <v>0.375</v>
      </c>
      <c r="G131" s="141">
        <v>0.6666666666666666</v>
      </c>
      <c r="H131" s="44">
        <f t="shared" si="1"/>
        <v>7</v>
      </c>
      <c r="I131" s="93">
        <v>245.0</v>
      </c>
      <c r="J131" s="132">
        <f t="shared" si="2"/>
        <v>7</v>
      </c>
      <c r="K131" s="83" t="s">
        <v>4119</v>
      </c>
      <c r="L131" s="83" t="s">
        <v>297</v>
      </c>
      <c r="M131" s="81" t="s">
        <v>27</v>
      </c>
      <c r="N131" s="11">
        <f>IFERROR(__xludf.DUMMYFUNCTION("IFERROR(VALUE(REGEXEXTRACT(M131, ""(\d+)\s+(sessions?|days?|weeks?|Weeks?|Sessions?|Days?)"")), 1)"),5.0)</f>
        <v>5</v>
      </c>
    </row>
    <row r="132" ht="15.75" customHeight="1">
      <c r="A132" s="55" t="s">
        <v>4117</v>
      </c>
      <c r="B132" s="81" t="s">
        <v>93</v>
      </c>
      <c r="C132" s="81" t="s">
        <v>4120</v>
      </c>
      <c r="D132" s="80" t="s">
        <v>3749</v>
      </c>
      <c r="E132" s="80" t="s">
        <v>3750</v>
      </c>
      <c r="F132" s="130">
        <v>0.375</v>
      </c>
      <c r="G132" s="130">
        <v>0.6666666666666666</v>
      </c>
      <c r="H132" s="44">
        <f t="shared" si="1"/>
        <v>7</v>
      </c>
      <c r="I132" s="93">
        <v>245.0</v>
      </c>
      <c r="J132" s="132">
        <f t="shared" si="2"/>
        <v>7</v>
      </c>
      <c r="K132" s="83" t="s">
        <v>4121</v>
      </c>
      <c r="L132" s="83" t="s">
        <v>297</v>
      </c>
      <c r="M132" s="81" t="s">
        <v>27</v>
      </c>
      <c r="N132" s="11">
        <f>IFERROR(__xludf.DUMMYFUNCTION("IFERROR(VALUE(REGEXEXTRACT(M132, ""(\d+)\s+(sessions?|days?|weeks?|Weeks?|Sessions?|Days?)"")), 1)"),5.0)</f>
        <v>5</v>
      </c>
    </row>
    <row r="133" ht="15.75" customHeight="1">
      <c r="A133" s="55" t="s">
        <v>4117</v>
      </c>
      <c r="B133" s="81" t="s">
        <v>93</v>
      </c>
      <c r="C133" s="81" t="s">
        <v>4122</v>
      </c>
      <c r="D133" s="80" t="s">
        <v>4087</v>
      </c>
      <c r="E133" s="80" t="s">
        <v>4088</v>
      </c>
      <c r="F133" s="130">
        <v>0.375</v>
      </c>
      <c r="G133" s="130">
        <v>0.6666666666666666</v>
      </c>
      <c r="H133" s="44">
        <f t="shared" si="1"/>
        <v>7</v>
      </c>
      <c r="I133" s="34">
        <v>245.0</v>
      </c>
      <c r="J133" s="132">
        <f t="shared" si="2"/>
        <v>7</v>
      </c>
      <c r="K133" s="83" t="s">
        <v>4123</v>
      </c>
      <c r="L133" s="83" t="s">
        <v>298</v>
      </c>
      <c r="M133" s="81" t="s">
        <v>27</v>
      </c>
      <c r="N133" s="11">
        <f>IFERROR(__xludf.DUMMYFUNCTION("IFERROR(VALUE(REGEXEXTRACT(M133, ""(\d+)\s+(sessions?|days?|weeks?|Weeks?|Sessions?|Days?)"")), 1)"),5.0)</f>
        <v>5</v>
      </c>
    </row>
    <row r="134" ht="15.75" customHeight="1">
      <c r="A134" s="55" t="s">
        <v>4117</v>
      </c>
      <c r="B134" s="81" t="s">
        <v>93</v>
      </c>
      <c r="C134" s="81" t="s">
        <v>4124</v>
      </c>
      <c r="D134" s="80" t="s">
        <v>42</v>
      </c>
      <c r="E134" s="80" t="s">
        <v>43</v>
      </c>
      <c r="F134" s="130">
        <v>0.375</v>
      </c>
      <c r="G134" s="130">
        <v>0.6666666666666666</v>
      </c>
      <c r="H134" s="44">
        <f t="shared" si="1"/>
        <v>7</v>
      </c>
      <c r="I134" s="94">
        <v>245.0</v>
      </c>
      <c r="J134" s="132">
        <f t="shared" si="2"/>
        <v>7</v>
      </c>
      <c r="K134" s="83" t="s">
        <v>4125</v>
      </c>
      <c r="L134" s="83">
        <v>11.0</v>
      </c>
      <c r="M134" s="81" t="s">
        <v>27</v>
      </c>
      <c r="N134" s="11">
        <f>IFERROR(__xludf.DUMMYFUNCTION("IFERROR(VALUE(REGEXEXTRACT(M134, ""(\d+)\s+(sessions?|days?|weeks?|Weeks?|Sessions?|Days?)"")), 1)"),5.0)</f>
        <v>5</v>
      </c>
    </row>
    <row r="135" ht="15.75" customHeight="1">
      <c r="A135" s="83" t="s">
        <v>4126</v>
      </c>
      <c r="B135" s="81" t="s">
        <v>93</v>
      </c>
      <c r="C135" s="81" t="s">
        <v>4127</v>
      </c>
      <c r="D135" s="80" t="s">
        <v>42</v>
      </c>
      <c r="E135" s="80" t="s">
        <v>43</v>
      </c>
      <c r="F135" s="130">
        <v>0.375</v>
      </c>
      <c r="G135" s="130">
        <v>0.6666666666666666</v>
      </c>
      <c r="H135" s="44">
        <f t="shared" si="1"/>
        <v>7</v>
      </c>
      <c r="I135" s="93">
        <v>245.0</v>
      </c>
      <c r="J135" s="132">
        <f t="shared" si="2"/>
        <v>7</v>
      </c>
      <c r="K135" s="83" t="s">
        <v>4128</v>
      </c>
      <c r="L135" s="83" t="s">
        <v>297</v>
      </c>
      <c r="M135" s="81" t="s">
        <v>27</v>
      </c>
      <c r="N135" s="11">
        <f>IFERROR(__xludf.DUMMYFUNCTION("IFERROR(VALUE(REGEXEXTRACT(M135, ""(\d+)\s+(sessions?|days?|weeks?|Weeks?|Sessions?|Days?)"")), 1)"),5.0)</f>
        <v>5</v>
      </c>
    </row>
    <row r="136" ht="15.75" customHeight="1">
      <c r="A136" s="83" t="s">
        <v>4126</v>
      </c>
      <c r="B136" s="128" t="s">
        <v>93</v>
      </c>
      <c r="C136" s="128" t="s">
        <v>4129</v>
      </c>
      <c r="D136" s="234" t="s">
        <v>384</v>
      </c>
      <c r="E136" s="234" t="s">
        <v>385</v>
      </c>
      <c r="F136" s="190">
        <v>0.375</v>
      </c>
      <c r="G136" s="190">
        <v>0.6666666666666666</v>
      </c>
      <c r="H136" s="44">
        <f t="shared" si="1"/>
        <v>7</v>
      </c>
      <c r="I136" s="191">
        <v>245.0</v>
      </c>
      <c r="J136" s="132">
        <f t="shared" si="2"/>
        <v>7</v>
      </c>
      <c r="K136" s="128" t="s">
        <v>4130</v>
      </c>
      <c r="L136" s="128" t="s">
        <v>297</v>
      </c>
      <c r="M136" s="128" t="s">
        <v>27</v>
      </c>
      <c r="N136" s="11">
        <f>IFERROR(__xludf.DUMMYFUNCTION("IFERROR(VALUE(REGEXEXTRACT(M136, ""(\d+)\s+(sessions?|days?|weeks?|Weeks?|Sessions?|Days?)"")), 1)"),5.0)</f>
        <v>5</v>
      </c>
    </row>
    <row r="137" ht="15.75" customHeight="1">
      <c r="A137" s="83" t="s">
        <v>4126</v>
      </c>
      <c r="B137" s="55" t="s">
        <v>93</v>
      </c>
      <c r="C137" s="55" t="s">
        <v>4131</v>
      </c>
      <c r="D137" s="56" t="s">
        <v>384</v>
      </c>
      <c r="E137" s="56" t="s">
        <v>385</v>
      </c>
      <c r="F137" s="57">
        <v>0.375</v>
      </c>
      <c r="G137" s="57">
        <v>0.6666666666666666</v>
      </c>
      <c r="H137" s="44">
        <f t="shared" si="1"/>
        <v>7</v>
      </c>
      <c r="I137" s="58">
        <v>245.0</v>
      </c>
      <c r="J137" s="132">
        <f t="shared" si="2"/>
        <v>7</v>
      </c>
      <c r="K137" s="55" t="s">
        <v>4132</v>
      </c>
      <c r="L137" s="55" t="s">
        <v>298</v>
      </c>
      <c r="M137" s="55" t="s">
        <v>27</v>
      </c>
      <c r="N137" s="11">
        <f>IFERROR(__xludf.DUMMYFUNCTION("IFERROR(VALUE(REGEXEXTRACT(M137, ""(\d+)\s+(sessions?|days?|weeks?|Weeks?|Sessions?|Days?)"")), 1)"),5.0)</f>
        <v>5</v>
      </c>
    </row>
    <row r="138" ht="15.75" customHeight="1">
      <c r="A138" s="83" t="s">
        <v>4126</v>
      </c>
      <c r="B138" s="55" t="s">
        <v>93</v>
      </c>
      <c r="C138" s="55" t="s">
        <v>4133</v>
      </c>
      <c r="D138" s="56" t="s">
        <v>42</v>
      </c>
      <c r="E138" s="56" t="s">
        <v>43</v>
      </c>
      <c r="F138" s="57">
        <v>0.375</v>
      </c>
      <c r="G138" s="57">
        <v>0.6666666666666666</v>
      </c>
      <c r="H138" s="44">
        <f t="shared" si="1"/>
        <v>7</v>
      </c>
      <c r="I138" s="58">
        <v>290.5</v>
      </c>
      <c r="J138" s="132">
        <f t="shared" si="2"/>
        <v>8.3</v>
      </c>
      <c r="K138" s="55" t="s">
        <v>4134</v>
      </c>
      <c r="L138" s="55">
        <v>7.0</v>
      </c>
      <c r="M138" s="55" t="s">
        <v>27</v>
      </c>
      <c r="N138" s="11">
        <f>IFERROR(__xludf.DUMMYFUNCTION("IFERROR(VALUE(REGEXEXTRACT(M138, ""(\d+)\s+(sessions?|days?|weeks?|Weeks?|Sessions?|Days?)"")), 1)"),5.0)</f>
        <v>5</v>
      </c>
    </row>
    <row r="139" ht="1.5" customHeight="1">
      <c r="A139" s="83" t="s">
        <v>4126</v>
      </c>
      <c r="B139" s="55"/>
      <c r="C139" s="55"/>
      <c r="D139" s="56"/>
      <c r="E139" s="56"/>
      <c r="F139" s="55"/>
      <c r="G139" s="55"/>
      <c r="H139" s="44">
        <f t="shared" si="1"/>
        <v>0</v>
      </c>
      <c r="I139" s="55"/>
      <c r="J139" s="132" t="str">
        <f t="shared" si="2"/>
        <v>#DIV/0!</v>
      </c>
      <c r="K139" s="55"/>
      <c r="L139" s="55"/>
      <c r="M139" s="55"/>
      <c r="N139" s="11">
        <f>IFERROR(__xludf.DUMMYFUNCTION("IFERROR(VALUE(REGEXEXTRACT(M139, ""(\d+)\s+(sessions?|days?|weeks?|Weeks?|Sessions?|Days?)"")), 1)"),1.0)</f>
        <v>1</v>
      </c>
    </row>
    <row r="140" ht="15.75" customHeight="1">
      <c r="A140" s="83" t="s">
        <v>4126</v>
      </c>
      <c r="B140" s="55" t="s">
        <v>93</v>
      </c>
      <c r="C140" s="55" t="s">
        <v>4135</v>
      </c>
      <c r="D140" s="56" t="s">
        <v>384</v>
      </c>
      <c r="E140" s="56" t="s">
        <v>385</v>
      </c>
      <c r="F140" s="57">
        <v>0.375</v>
      </c>
      <c r="G140" s="57">
        <v>0.6666666666666666</v>
      </c>
      <c r="H140" s="44">
        <f t="shared" si="1"/>
        <v>7</v>
      </c>
      <c r="I140" s="58">
        <v>245.0</v>
      </c>
      <c r="J140" s="132">
        <f t="shared" si="2"/>
        <v>7</v>
      </c>
      <c r="K140" s="55" t="s">
        <v>4136</v>
      </c>
      <c r="L140" s="55" t="s">
        <v>298</v>
      </c>
      <c r="M140" s="55" t="s">
        <v>27</v>
      </c>
      <c r="N140" s="11">
        <f>IFERROR(__xludf.DUMMYFUNCTION("IFERROR(VALUE(REGEXEXTRACT(M140, ""(\d+)\s+(sessions?|days?|weeks?|Weeks?|Sessions?|Days?)"")), 1)"),5.0)</f>
        <v>5</v>
      </c>
    </row>
    <row r="141" ht="15.75" customHeight="1">
      <c r="A141" s="83" t="s">
        <v>4126</v>
      </c>
      <c r="B141" s="55" t="s">
        <v>93</v>
      </c>
      <c r="C141" s="55" t="s">
        <v>4129</v>
      </c>
      <c r="D141" s="56" t="s">
        <v>384</v>
      </c>
      <c r="E141" s="56" t="s">
        <v>385</v>
      </c>
      <c r="F141" s="57">
        <v>0.375</v>
      </c>
      <c r="G141" s="57">
        <v>0.6666666666666666</v>
      </c>
      <c r="H141" s="44">
        <f t="shared" si="1"/>
        <v>7</v>
      </c>
      <c r="I141" s="58">
        <v>245.0</v>
      </c>
      <c r="J141" s="132">
        <f t="shared" si="2"/>
        <v>7</v>
      </c>
      <c r="K141" s="55" t="s">
        <v>4130</v>
      </c>
      <c r="L141" s="55">
        <v>5.0</v>
      </c>
      <c r="M141" s="55" t="s">
        <v>27</v>
      </c>
      <c r="N141" s="11">
        <f>IFERROR(__xludf.DUMMYFUNCTION("IFERROR(VALUE(REGEXEXTRACT(M141, ""(\d+)\s+(sessions?|days?|weeks?|Weeks?|Sessions?|Days?)"")), 1)"),5.0)</f>
        <v>5</v>
      </c>
    </row>
    <row r="142" ht="15.75" customHeight="1">
      <c r="A142" s="83" t="s">
        <v>4126</v>
      </c>
      <c r="B142" s="55" t="s">
        <v>93</v>
      </c>
      <c r="C142" s="55" t="s">
        <v>4131</v>
      </c>
      <c r="D142" s="56" t="s">
        <v>384</v>
      </c>
      <c r="E142" s="56" t="s">
        <v>385</v>
      </c>
      <c r="F142" s="57">
        <v>0.375</v>
      </c>
      <c r="G142" s="57">
        <v>0.6666666666666666</v>
      </c>
      <c r="H142" s="44">
        <f t="shared" si="1"/>
        <v>7</v>
      </c>
      <c r="I142" s="58">
        <v>245.0</v>
      </c>
      <c r="J142" s="132">
        <f t="shared" si="2"/>
        <v>7</v>
      </c>
      <c r="K142" s="55" t="s">
        <v>4132</v>
      </c>
      <c r="L142" s="55">
        <v>9.0</v>
      </c>
      <c r="M142" s="55" t="s">
        <v>27</v>
      </c>
      <c r="N142" s="11">
        <f>IFERROR(__xludf.DUMMYFUNCTION("IFERROR(VALUE(REGEXEXTRACT(M142, ""(\d+)\s+(sessions?|days?|weeks?|Weeks?|Sessions?|Days?)"")), 1)"),5.0)</f>
        <v>5</v>
      </c>
    </row>
    <row r="143" ht="15.75" customHeight="1">
      <c r="A143" s="55" t="s">
        <v>4137</v>
      </c>
      <c r="B143" s="55" t="s">
        <v>93</v>
      </c>
      <c r="C143" s="55" t="s">
        <v>4138</v>
      </c>
      <c r="D143" s="56" t="s">
        <v>197</v>
      </c>
      <c r="E143" s="56" t="s">
        <v>198</v>
      </c>
      <c r="F143" s="57">
        <v>0.375</v>
      </c>
      <c r="G143" s="57">
        <v>0.6666666666666666</v>
      </c>
      <c r="H143" s="44">
        <f t="shared" si="1"/>
        <v>7</v>
      </c>
      <c r="I143" s="58">
        <v>430.0</v>
      </c>
      <c r="J143" s="132">
        <f t="shared" si="2"/>
        <v>12.28571429</v>
      </c>
      <c r="K143" s="55" t="s">
        <v>4139</v>
      </c>
      <c r="L143" s="55" t="s">
        <v>297</v>
      </c>
      <c r="M143" s="55" t="s">
        <v>27</v>
      </c>
      <c r="N143" s="11">
        <f>IFERROR(__xludf.DUMMYFUNCTION("IFERROR(VALUE(REGEXEXTRACT(M143, ""(\d+)\s+(sessions?|days?|weeks?|Weeks?|Sessions?|Days?)"")), 1)"),5.0)</f>
        <v>5</v>
      </c>
    </row>
    <row r="144" ht="15.75" customHeight="1">
      <c r="A144" s="55" t="s">
        <v>4140</v>
      </c>
      <c r="B144" s="55" t="s">
        <v>93</v>
      </c>
      <c r="C144" s="55" t="s">
        <v>4141</v>
      </c>
      <c r="D144" s="56" t="s">
        <v>4087</v>
      </c>
      <c r="E144" s="56" t="s">
        <v>4088</v>
      </c>
      <c r="F144" s="57">
        <v>0.3333333333333333</v>
      </c>
      <c r="G144" s="57">
        <v>0.375</v>
      </c>
      <c r="H144" s="44">
        <f t="shared" si="1"/>
        <v>1</v>
      </c>
      <c r="I144" s="58">
        <v>55.5</v>
      </c>
      <c r="J144" s="132">
        <f t="shared" si="2"/>
        <v>55.5</v>
      </c>
      <c r="K144" s="55" t="s">
        <v>4142</v>
      </c>
      <c r="L144" s="55" t="s">
        <v>297</v>
      </c>
      <c r="M144" s="55" t="s">
        <v>3822</v>
      </c>
      <c r="N144" s="11">
        <f>IFERROR(__xludf.DUMMYFUNCTION("IFERROR(VALUE(REGEXEXTRACT(M144, ""(\d+)\s+(sessions?|days?|weeks?|Weeks?|Sessions?|Days?)"")), 1)"),1.0)</f>
        <v>1</v>
      </c>
    </row>
    <row r="145" ht="15.75" customHeight="1">
      <c r="A145" s="55" t="s">
        <v>4140</v>
      </c>
      <c r="B145" s="55" t="s">
        <v>93</v>
      </c>
      <c r="C145" s="55" t="s">
        <v>4143</v>
      </c>
      <c r="D145" s="56" t="s">
        <v>48</v>
      </c>
      <c r="E145" s="56" t="s">
        <v>49</v>
      </c>
      <c r="F145" s="57">
        <v>0.4166666666666667</v>
      </c>
      <c r="G145" s="57">
        <v>0.6666666666666666</v>
      </c>
      <c r="H145" s="44">
        <f t="shared" si="1"/>
        <v>6</v>
      </c>
      <c r="I145" s="58">
        <v>65.0</v>
      </c>
      <c r="J145" s="132">
        <f t="shared" si="2"/>
        <v>10.83333333</v>
      </c>
      <c r="K145" s="55" t="s">
        <v>4144</v>
      </c>
      <c r="L145" s="55" t="s">
        <v>297</v>
      </c>
      <c r="M145" s="55" t="s">
        <v>3822</v>
      </c>
      <c r="N145" s="11">
        <f>IFERROR(__xludf.DUMMYFUNCTION("IFERROR(VALUE(REGEXEXTRACT(M145, ""(\d+)\s+(sessions?|days?|weeks?|Weeks?|Sessions?|Days?)"")), 1)"),1.0)</f>
        <v>1</v>
      </c>
    </row>
    <row r="146" ht="15.75" customHeight="1">
      <c r="A146" s="55" t="s">
        <v>4145</v>
      </c>
      <c r="B146" s="55" t="s">
        <v>46</v>
      </c>
      <c r="C146" s="55" t="s">
        <v>4146</v>
      </c>
      <c r="D146" s="56" t="s">
        <v>2378</v>
      </c>
      <c r="E146" s="56" t="s">
        <v>4147</v>
      </c>
      <c r="F146" s="57">
        <v>0.7083333333333334</v>
      </c>
      <c r="G146" s="57">
        <v>0.7291666666666666</v>
      </c>
      <c r="H146" s="44">
        <f t="shared" si="1"/>
        <v>0.5</v>
      </c>
      <c r="I146" s="58">
        <v>137.5</v>
      </c>
      <c r="J146" s="132">
        <f t="shared" si="2"/>
        <v>275</v>
      </c>
      <c r="K146" s="55" t="s">
        <v>4148</v>
      </c>
      <c r="L146" s="55" t="s">
        <v>297</v>
      </c>
      <c r="M146" s="55" t="s">
        <v>3822</v>
      </c>
      <c r="N146" s="11">
        <f>IFERROR(__xludf.DUMMYFUNCTION("IFERROR(VALUE(REGEXEXTRACT(M146, ""(\d+)\s+(sessions?|days?|weeks?|Weeks?|Sessions?|Days?)"")), 1)"),1.0)</f>
        <v>1</v>
      </c>
    </row>
    <row r="147" ht="15.75" customHeight="1">
      <c r="A147" s="55" t="s">
        <v>4145</v>
      </c>
      <c r="B147" s="55" t="s">
        <v>46</v>
      </c>
      <c r="C147" s="55" t="s">
        <v>4149</v>
      </c>
      <c r="D147" s="56" t="s">
        <v>15</v>
      </c>
      <c r="E147" s="56" t="s">
        <v>16</v>
      </c>
      <c r="F147" s="57">
        <v>0.7395833333333334</v>
      </c>
      <c r="G147" s="57">
        <v>0.7708333333333334</v>
      </c>
      <c r="H147" s="44">
        <f t="shared" si="1"/>
        <v>0.75</v>
      </c>
      <c r="I147" s="58">
        <v>206.25</v>
      </c>
      <c r="J147" s="132">
        <f t="shared" si="2"/>
        <v>25</v>
      </c>
      <c r="K147" s="55" t="s">
        <v>4150</v>
      </c>
      <c r="L147" s="55" t="s">
        <v>297</v>
      </c>
      <c r="M147" s="55" t="s">
        <v>3885</v>
      </c>
      <c r="N147" s="11">
        <f>IFERROR(__xludf.DUMMYFUNCTION("IFERROR(VALUE(REGEXEXTRACT(M147, ""(\d+)\s+(sessions?|days?|weeks?|Weeks?|Sessions?|Days?)"")), 1)"),11.0)</f>
        <v>11</v>
      </c>
    </row>
    <row r="148" ht="15.75" customHeight="1">
      <c r="A148" s="55" t="s">
        <v>4145</v>
      </c>
      <c r="B148" s="11" t="s">
        <v>46</v>
      </c>
      <c r="C148" s="11" t="s">
        <v>4151</v>
      </c>
      <c r="D148" s="56" t="s">
        <v>15</v>
      </c>
      <c r="E148" s="56" t="s">
        <v>16</v>
      </c>
      <c r="F148" s="239">
        <v>0.40625</v>
      </c>
      <c r="G148" s="239">
        <v>0.4375</v>
      </c>
      <c r="H148" s="44">
        <f t="shared" si="1"/>
        <v>0.75</v>
      </c>
      <c r="I148" s="132">
        <v>206.25</v>
      </c>
      <c r="J148" s="132">
        <f t="shared" si="2"/>
        <v>25</v>
      </c>
      <c r="K148" s="11" t="s">
        <v>4152</v>
      </c>
      <c r="L148" s="11" t="s">
        <v>297</v>
      </c>
      <c r="M148" s="11" t="s">
        <v>3885</v>
      </c>
      <c r="N148" s="11">
        <f>IFERROR(__xludf.DUMMYFUNCTION("IFERROR(VALUE(REGEXEXTRACT(M148, ""(\d+)\s+(sessions?|days?|weeks?|Weeks?|Sessions?|Days?)"")), 1)"),11.0)</f>
        <v>11</v>
      </c>
    </row>
    <row r="149" ht="15.75" customHeight="1">
      <c r="A149" s="55" t="s">
        <v>4153</v>
      </c>
      <c r="B149" s="11" t="s">
        <v>3149</v>
      </c>
      <c r="C149" s="11" t="s">
        <v>4154</v>
      </c>
      <c r="D149" s="44" t="s">
        <v>4155</v>
      </c>
      <c r="E149" s="44" t="s">
        <v>4156</v>
      </c>
      <c r="F149" s="239">
        <v>0.6875</v>
      </c>
      <c r="G149" s="239">
        <v>0.7291666666666666</v>
      </c>
      <c r="H149" s="44">
        <f t="shared" si="1"/>
        <v>1</v>
      </c>
      <c r="I149" s="132">
        <v>15.0</v>
      </c>
      <c r="J149" s="132">
        <f t="shared" si="2"/>
        <v>15</v>
      </c>
      <c r="K149" s="11" t="s">
        <v>4157</v>
      </c>
      <c r="L149" s="11" t="s">
        <v>297</v>
      </c>
      <c r="M149" s="11" t="s">
        <v>3822</v>
      </c>
      <c r="N149" s="11">
        <f>IFERROR(__xludf.DUMMYFUNCTION("IFERROR(VALUE(REGEXEXTRACT(M149, ""(\d+)\s+(sessions?|days?|weeks?|Weeks?|Sessions?|Days?)"")), 1)"),1.0)</f>
        <v>1</v>
      </c>
    </row>
    <row r="150" ht="15.75" customHeight="1">
      <c r="A150" s="55" t="s">
        <v>4158</v>
      </c>
      <c r="B150" s="11" t="s">
        <v>208</v>
      </c>
      <c r="C150" s="11" t="s">
        <v>4159</v>
      </c>
      <c r="D150" s="44" t="s">
        <v>4160</v>
      </c>
      <c r="E150" s="44" t="s">
        <v>4161</v>
      </c>
      <c r="F150" s="239">
        <v>0.4166666666666667</v>
      </c>
      <c r="G150" s="239">
        <v>0.4583333333333333</v>
      </c>
      <c r="H150" s="44">
        <f t="shared" si="1"/>
        <v>1</v>
      </c>
      <c r="I150" s="132">
        <v>0.0</v>
      </c>
      <c r="J150" s="132">
        <f t="shared" si="2"/>
        <v>0</v>
      </c>
      <c r="K150" s="11" t="s">
        <v>4162</v>
      </c>
      <c r="L150" s="11" t="s">
        <v>297</v>
      </c>
      <c r="M150" s="11" t="s">
        <v>3822</v>
      </c>
      <c r="N150" s="11">
        <f>IFERROR(__xludf.DUMMYFUNCTION("IFERROR(VALUE(REGEXEXTRACT(M150, ""(\d+)\s+(sessions?|days?|weeks?|Weeks?|Sessions?|Days?)"")), 1)"),1.0)</f>
        <v>1</v>
      </c>
    </row>
    <row r="151" ht="15.75" customHeight="1">
      <c r="A151" s="11" t="s">
        <v>4163</v>
      </c>
      <c r="B151" s="11" t="s">
        <v>28</v>
      </c>
      <c r="C151" s="11" t="s">
        <v>2267</v>
      </c>
      <c r="D151" s="44" t="s">
        <v>237</v>
      </c>
      <c r="E151" s="44" t="s">
        <v>238</v>
      </c>
      <c r="F151" s="239">
        <v>0.6875</v>
      </c>
      <c r="G151" s="239">
        <v>0.71875</v>
      </c>
      <c r="H151" s="44">
        <f t="shared" si="1"/>
        <v>0.75</v>
      </c>
      <c r="I151" s="132">
        <v>124.8</v>
      </c>
      <c r="J151" s="132">
        <f t="shared" si="2"/>
        <v>20.8</v>
      </c>
      <c r="K151" s="11" t="s">
        <v>4039</v>
      </c>
      <c r="L151" s="11" t="s">
        <v>297</v>
      </c>
      <c r="M151" s="11" t="s">
        <v>34</v>
      </c>
      <c r="N151" s="11">
        <f>IFERROR(__xludf.DUMMYFUNCTION("IFERROR(VALUE(REGEXEXTRACT(M151, ""(\d+)\s+(sessions?|days?|weeks?|Weeks?|Sessions?|Days?)"")), 1)"),8.0)</f>
        <v>8</v>
      </c>
    </row>
    <row r="152" ht="15.75" customHeight="1">
      <c r="A152" s="11" t="s">
        <v>4164</v>
      </c>
      <c r="B152" s="11" t="s">
        <v>46</v>
      </c>
      <c r="C152" s="11" t="s">
        <v>4165</v>
      </c>
      <c r="D152" s="44" t="s">
        <v>2378</v>
      </c>
      <c r="E152" s="44" t="s">
        <v>4147</v>
      </c>
      <c r="F152" s="239">
        <v>0.7083333333333334</v>
      </c>
      <c r="G152" s="239">
        <v>0.7291666666666666</v>
      </c>
      <c r="H152" s="44">
        <f t="shared" si="1"/>
        <v>0.5</v>
      </c>
      <c r="I152" s="132">
        <v>231.42</v>
      </c>
      <c r="J152" s="132">
        <f t="shared" si="2"/>
        <v>33.06</v>
      </c>
      <c r="K152" s="11" t="s">
        <v>4166</v>
      </c>
      <c r="L152" s="11" t="s">
        <v>297</v>
      </c>
      <c r="M152" s="11" t="s">
        <v>4030</v>
      </c>
      <c r="N152" s="11">
        <f>IFERROR(__xludf.DUMMYFUNCTION("IFERROR(VALUE(REGEXEXTRACT(M152, ""(\d+)\s+(sessions?|days?|weeks?|Weeks?|Sessions?|Days?)"")), 1)"),14.0)</f>
        <v>14</v>
      </c>
    </row>
    <row r="153" ht="15.75" customHeight="1">
      <c r="A153" s="11" t="s">
        <v>4164</v>
      </c>
      <c r="B153" s="11" t="s">
        <v>46</v>
      </c>
      <c r="C153" s="11" t="s">
        <v>4167</v>
      </c>
      <c r="D153" s="44" t="s">
        <v>384</v>
      </c>
      <c r="E153" s="44" t="s">
        <v>385</v>
      </c>
      <c r="F153" s="239">
        <v>0.7083333333333334</v>
      </c>
      <c r="G153" s="239">
        <v>0.7291666666666666</v>
      </c>
      <c r="H153" s="44">
        <f t="shared" si="1"/>
        <v>0.5</v>
      </c>
      <c r="I153" s="132">
        <v>231.42</v>
      </c>
      <c r="J153" s="132">
        <f t="shared" si="2"/>
        <v>33.06</v>
      </c>
      <c r="K153" s="11" t="s">
        <v>4168</v>
      </c>
      <c r="L153" s="11" t="s">
        <v>297</v>
      </c>
      <c r="M153" s="11" t="s">
        <v>4030</v>
      </c>
      <c r="N153" s="11">
        <f>IFERROR(__xludf.DUMMYFUNCTION("IFERROR(VALUE(REGEXEXTRACT(M153, ""(\d+)\s+(sessions?|days?|weeks?|Weeks?|Sessions?|Days?)"")), 1)"),14.0)</f>
        <v>14</v>
      </c>
    </row>
    <row r="154" ht="15.75" customHeight="1">
      <c r="A154" s="11" t="s">
        <v>4169</v>
      </c>
      <c r="B154" s="11" t="s">
        <v>28</v>
      </c>
      <c r="C154" s="11" t="s">
        <v>4170</v>
      </c>
      <c r="D154" s="44" t="s">
        <v>2493</v>
      </c>
      <c r="E154" s="44" t="s">
        <v>3778</v>
      </c>
      <c r="F154" s="239">
        <v>0.6875</v>
      </c>
      <c r="G154" s="239">
        <v>0.71875</v>
      </c>
      <c r="H154" s="44">
        <f t="shared" si="1"/>
        <v>0.75</v>
      </c>
      <c r="I154" s="132">
        <v>156.0</v>
      </c>
      <c r="J154" s="132">
        <f t="shared" si="2"/>
        <v>26</v>
      </c>
      <c r="K154" s="11" t="s">
        <v>4171</v>
      </c>
      <c r="L154" s="11" t="s">
        <v>297</v>
      </c>
      <c r="M154" s="11" t="s">
        <v>34</v>
      </c>
      <c r="N154" s="11">
        <f>IFERROR(__xludf.DUMMYFUNCTION("IFERROR(VALUE(REGEXEXTRACT(M154, ""(\d+)\s+(sessions?|days?|weeks?|Weeks?|Sessions?|Days?)"")), 1)"),8.0)</f>
        <v>8</v>
      </c>
    </row>
    <row r="155" ht="15.75" customHeight="1">
      <c r="A155" s="11" t="s">
        <v>4169</v>
      </c>
      <c r="B155" s="11" t="s">
        <v>28</v>
      </c>
      <c r="C155" s="11" t="s">
        <v>4172</v>
      </c>
      <c r="D155" s="44" t="s">
        <v>3207</v>
      </c>
      <c r="E155" s="44" t="s">
        <v>3207</v>
      </c>
      <c r="F155" s="239">
        <v>0.4166666666666667</v>
      </c>
      <c r="G155" s="239">
        <v>0.4375</v>
      </c>
      <c r="H155" s="44">
        <f t="shared" si="1"/>
        <v>0.5</v>
      </c>
      <c r="I155" s="132">
        <v>156.0</v>
      </c>
      <c r="J155" s="132">
        <f t="shared" si="2"/>
        <v>39</v>
      </c>
      <c r="K155" s="11" t="s">
        <v>4173</v>
      </c>
      <c r="L155" s="11" t="s">
        <v>297</v>
      </c>
      <c r="M155" s="11" t="s">
        <v>34</v>
      </c>
      <c r="N155" s="11">
        <f>IFERROR(__xludf.DUMMYFUNCTION("IFERROR(VALUE(REGEXEXTRACT(M155, ""(\d+)\s+(sessions?|days?|weeks?|Weeks?|Sessions?|Days?)"")), 1)"),8.0)</f>
        <v>8</v>
      </c>
    </row>
    <row r="156" ht="15.75" customHeight="1">
      <c r="A156" s="11" t="s">
        <v>4174</v>
      </c>
      <c r="B156" s="11" t="s">
        <v>208</v>
      </c>
      <c r="C156" s="11" t="s">
        <v>4174</v>
      </c>
      <c r="D156" s="44" t="s">
        <v>4175</v>
      </c>
      <c r="E156" s="44" t="s">
        <v>4176</v>
      </c>
      <c r="F156" s="239">
        <v>0.5416666666666666</v>
      </c>
      <c r="G156" s="239">
        <v>0.625</v>
      </c>
      <c r="H156" s="44">
        <f t="shared" si="1"/>
        <v>2</v>
      </c>
      <c r="I156" s="132">
        <v>12.0</v>
      </c>
      <c r="J156" s="132">
        <f t="shared" si="2"/>
        <v>6</v>
      </c>
      <c r="K156" s="11" t="s">
        <v>4177</v>
      </c>
      <c r="L156" s="11" t="s">
        <v>297</v>
      </c>
      <c r="M156" s="11" t="s">
        <v>3822</v>
      </c>
      <c r="N156" s="11">
        <f>IFERROR(__xludf.DUMMYFUNCTION("IFERROR(VALUE(REGEXEXTRACT(M156, ""(\d+)\s+(sessions?|days?|weeks?|Weeks?|Sessions?|Days?)"")), 1)"),1.0)</f>
        <v>1</v>
      </c>
    </row>
    <row r="157" ht="15.75" customHeight="1">
      <c r="A157" s="11" t="s">
        <v>4178</v>
      </c>
      <c r="B157" s="11" t="s">
        <v>208</v>
      </c>
      <c r="C157" s="11" t="s">
        <v>4178</v>
      </c>
      <c r="D157" s="44" t="s">
        <v>297</v>
      </c>
      <c r="E157" s="44" t="s">
        <v>297</v>
      </c>
      <c r="F157" s="239">
        <v>0.5416666666666666</v>
      </c>
      <c r="G157" s="239">
        <v>0.6666666666666666</v>
      </c>
      <c r="H157" s="44">
        <f t="shared" si="1"/>
        <v>3</v>
      </c>
      <c r="I157" s="132">
        <v>0.0</v>
      </c>
      <c r="J157" s="132">
        <f t="shared" si="2"/>
        <v>0</v>
      </c>
      <c r="K157" s="11" t="s">
        <v>4179</v>
      </c>
      <c r="L157" s="11" t="s">
        <v>297</v>
      </c>
      <c r="M157" s="11" t="s">
        <v>3822</v>
      </c>
      <c r="N157" s="11">
        <f>IFERROR(__xludf.DUMMYFUNCTION("IFERROR(VALUE(REGEXEXTRACT(M157, ""(\d+)\s+(sessions?|days?|weeks?|Weeks?|Sessions?|Days?)"")), 1)"),1.0)</f>
        <v>1</v>
      </c>
    </row>
    <row r="158" ht="15.75" customHeight="1">
      <c r="A158" s="11" t="s">
        <v>4180</v>
      </c>
      <c r="B158" s="11" t="s">
        <v>208</v>
      </c>
      <c r="C158" s="11" t="s">
        <v>4180</v>
      </c>
      <c r="D158" s="44" t="s">
        <v>4175</v>
      </c>
      <c r="E158" s="44" t="s">
        <v>4176</v>
      </c>
      <c r="F158" s="239">
        <v>0.6458333333333334</v>
      </c>
      <c r="G158" s="239">
        <v>0.7291666666666666</v>
      </c>
      <c r="H158" s="44">
        <f t="shared" si="1"/>
        <v>2</v>
      </c>
      <c r="I158" s="132">
        <v>15.0</v>
      </c>
      <c r="J158" s="132">
        <f t="shared" si="2"/>
        <v>7.5</v>
      </c>
      <c r="K158" s="11" t="s">
        <v>4181</v>
      </c>
      <c r="L158" s="11" t="s">
        <v>297</v>
      </c>
      <c r="M158" s="11" t="s">
        <v>3822</v>
      </c>
      <c r="N158" s="11">
        <f>IFERROR(__xludf.DUMMYFUNCTION("IFERROR(VALUE(REGEXEXTRACT(M158, ""(\d+)\s+(sessions?|days?|weeks?|Weeks?|Sessions?|Days?)"")), 1)"),1.0)</f>
        <v>1</v>
      </c>
    </row>
    <row r="159" ht="15.75" customHeight="1">
      <c r="A159" s="11" t="s">
        <v>4182</v>
      </c>
      <c r="B159" s="11" t="s">
        <v>4183</v>
      </c>
      <c r="C159" s="11" t="s">
        <v>4184</v>
      </c>
      <c r="D159" s="44" t="s">
        <v>222</v>
      </c>
      <c r="E159" s="44" t="s">
        <v>223</v>
      </c>
      <c r="F159" s="239">
        <v>0.3333333333333333</v>
      </c>
      <c r="G159" s="239">
        <v>0.3541666666666667</v>
      </c>
      <c r="H159" s="44">
        <f t="shared" si="1"/>
        <v>0.5</v>
      </c>
      <c r="I159" s="132">
        <v>0.0</v>
      </c>
      <c r="J159" s="132">
        <f t="shared" si="2"/>
        <v>0</v>
      </c>
      <c r="K159" s="11" t="s">
        <v>4185</v>
      </c>
      <c r="L159" s="11">
        <v>176.0</v>
      </c>
      <c r="M159" s="11" t="s">
        <v>4186</v>
      </c>
      <c r="N159" s="11">
        <f>IFERROR(__xludf.DUMMYFUNCTION("IFERROR(VALUE(REGEXEXTRACT(M159, ""(\d+)\s+(sessions?|days?|weeks?|Weeks?|Sessions?|Days?)"")), 1)"),421.0)</f>
        <v>421</v>
      </c>
    </row>
    <row r="160" ht="15.75" customHeight="1">
      <c r="A160" s="11" t="s">
        <v>4187</v>
      </c>
      <c r="B160" s="11" t="s">
        <v>4183</v>
      </c>
      <c r="C160" s="11" t="s">
        <v>4188</v>
      </c>
      <c r="D160" s="44" t="s">
        <v>222</v>
      </c>
      <c r="E160" s="44" t="s">
        <v>223</v>
      </c>
      <c r="F160" s="239">
        <v>0.0</v>
      </c>
      <c r="G160" s="239">
        <v>0.020833333333333332</v>
      </c>
      <c r="H160" s="44">
        <f t="shared" si="1"/>
        <v>0.5</v>
      </c>
      <c r="I160" s="132">
        <v>0.0</v>
      </c>
      <c r="J160" s="132">
        <f t="shared" si="2"/>
        <v>0</v>
      </c>
      <c r="K160" s="11" t="s">
        <v>4189</v>
      </c>
      <c r="L160" s="11" t="s">
        <v>297</v>
      </c>
      <c r="M160" s="11" t="s">
        <v>4190</v>
      </c>
      <c r="N160" s="11">
        <f>IFERROR(__xludf.DUMMYFUNCTION("IFERROR(VALUE(REGEXEXTRACT(M160, ""(\d+)\s+(sessions?|days?|weeks?|Weeks?|Sessions?|Days?)"")), 1)"),390.0)</f>
        <v>390</v>
      </c>
    </row>
    <row r="161" ht="15.75" customHeight="1">
      <c r="A161" s="11" t="s">
        <v>4187</v>
      </c>
      <c r="B161" s="11" t="s">
        <v>4183</v>
      </c>
      <c r="C161" s="11" t="s">
        <v>4191</v>
      </c>
      <c r="D161" s="44" t="s">
        <v>222</v>
      </c>
      <c r="E161" s="44" t="s">
        <v>223</v>
      </c>
      <c r="F161" s="239">
        <v>0.0</v>
      </c>
      <c r="G161" s="239">
        <v>0.020833333333333332</v>
      </c>
      <c r="H161" s="44">
        <f t="shared" si="1"/>
        <v>0.5</v>
      </c>
      <c r="I161" s="132">
        <v>0.0</v>
      </c>
      <c r="J161" s="132">
        <f t="shared" si="2"/>
        <v>0</v>
      </c>
      <c r="K161" s="11" t="s">
        <v>4192</v>
      </c>
      <c r="L161" s="11" t="s">
        <v>297</v>
      </c>
      <c r="M161" s="11" t="s">
        <v>4193</v>
      </c>
      <c r="N161" s="11">
        <f>IFERROR(__xludf.DUMMYFUNCTION("IFERROR(VALUE(REGEXEXTRACT(M161, ""(\d+)\s+(sessions?|days?|weeks?|Weeks?|Sessions?|Days?)"")), 1)"),422.0)</f>
        <v>422</v>
      </c>
    </row>
    <row r="162" ht="15.75" customHeight="1">
      <c r="A162" s="11" t="s">
        <v>4187</v>
      </c>
      <c r="B162" s="11" t="s">
        <v>4183</v>
      </c>
      <c r="C162" s="11" t="s">
        <v>4194</v>
      </c>
      <c r="D162" s="44" t="s">
        <v>222</v>
      </c>
      <c r="E162" s="44" t="s">
        <v>223</v>
      </c>
      <c r="F162" s="239">
        <v>0.3125</v>
      </c>
      <c r="G162" s="239">
        <v>0.3333333333333333</v>
      </c>
      <c r="H162" s="44">
        <f t="shared" si="1"/>
        <v>0.5</v>
      </c>
      <c r="I162" s="132">
        <v>0.0</v>
      </c>
      <c r="J162" s="132">
        <f t="shared" si="2"/>
        <v>0</v>
      </c>
      <c r="K162" s="11" t="s">
        <v>4195</v>
      </c>
      <c r="L162" s="11" t="s">
        <v>297</v>
      </c>
      <c r="M162" s="11" t="s">
        <v>4196</v>
      </c>
      <c r="N162" s="11">
        <f>IFERROR(__xludf.DUMMYFUNCTION("IFERROR(VALUE(REGEXEXTRACT(M162, ""(\d+)\s+(sessions?|days?|weeks?|Weeks?|Sessions?|Days?)"")), 1)"),405.0)</f>
        <v>405</v>
      </c>
    </row>
    <row r="163" ht="15.75" customHeight="1">
      <c r="A163" s="11" t="s">
        <v>4187</v>
      </c>
      <c r="B163" s="11" t="s">
        <v>4183</v>
      </c>
      <c r="C163" s="11" t="s">
        <v>4197</v>
      </c>
      <c r="D163" s="44" t="s">
        <v>222</v>
      </c>
      <c r="E163" s="44" t="s">
        <v>223</v>
      </c>
      <c r="F163" s="239">
        <v>0.0</v>
      </c>
      <c r="G163" s="239">
        <v>0.020833333333333332</v>
      </c>
      <c r="H163" s="44">
        <f t="shared" si="1"/>
        <v>0.5</v>
      </c>
      <c r="I163" s="132">
        <v>0.0</v>
      </c>
      <c r="J163" s="132">
        <f t="shared" si="2"/>
        <v>0</v>
      </c>
      <c r="K163" s="11" t="s">
        <v>4198</v>
      </c>
      <c r="L163" s="11" t="s">
        <v>297</v>
      </c>
      <c r="M163" s="11" t="s">
        <v>4199</v>
      </c>
      <c r="N163" s="11">
        <f>IFERROR(__xludf.DUMMYFUNCTION("IFERROR(VALUE(REGEXEXTRACT(M163, ""(\d+)\s+(sessions?|days?|weeks?|Weeks?|Sessions?|Days?)"")), 1)"),24.0)</f>
        <v>24</v>
      </c>
    </row>
    <row r="164" ht="15.75" customHeight="1">
      <c r="A164" s="11" t="s">
        <v>4187</v>
      </c>
      <c r="B164" s="11" t="s">
        <v>4183</v>
      </c>
      <c r="C164" s="11" t="s">
        <v>4200</v>
      </c>
      <c r="D164" s="44" t="s">
        <v>222</v>
      </c>
      <c r="E164" s="44" t="s">
        <v>223</v>
      </c>
      <c r="F164" s="239">
        <v>0.6875</v>
      </c>
      <c r="G164" s="239">
        <v>0.7708333333333334</v>
      </c>
      <c r="H164" s="44">
        <f t="shared" si="1"/>
        <v>2</v>
      </c>
      <c r="I164" s="132">
        <v>50.0</v>
      </c>
      <c r="J164" s="132">
        <f t="shared" si="2"/>
        <v>0.2631578947</v>
      </c>
      <c r="K164" s="11" t="s">
        <v>4201</v>
      </c>
      <c r="L164" s="11">
        <v>7.0</v>
      </c>
      <c r="M164" s="11" t="s">
        <v>4202</v>
      </c>
      <c r="N164" s="11">
        <f>IFERROR(__xludf.DUMMYFUNCTION("IFERROR(VALUE(REGEXEXTRACT(M164, ""(\d+)\s+(sessions?|days?|weeks?|Weeks?|Sessions?|Days?)"")), 1)"),95.0)</f>
        <v>95</v>
      </c>
    </row>
    <row r="165" ht="15.75" customHeight="1">
      <c r="A165" s="11" t="s">
        <v>4187</v>
      </c>
      <c r="B165" s="11" t="s">
        <v>4183</v>
      </c>
      <c r="C165" s="11" t="s">
        <v>4203</v>
      </c>
      <c r="D165" s="44" t="s">
        <v>222</v>
      </c>
      <c r="E165" s="44" t="s">
        <v>223</v>
      </c>
      <c r="F165" s="239">
        <v>0.6666666666666666</v>
      </c>
      <c r="G165" s="239">
        <v>0.8333333333333334</v>
      </c>
      <c r="H165" s="44">
        <f t="shared" si="1"/>
        <v>4</v>
      </c>
      <c r="I165" s="132">
        <v>0.0</v>
      </c>
      <c r="J165" s="132">
        <f t="shared" si="2"/>
        <v>0</v>
      </c>
      <c r="K165" s="11" t="s">
        <v>4204</v>
      </c>
      <c r="L165" s="11">
        <v>9.0</v>
      </c>
      <c r="M165" s="11" t="s">
        <v>3822</v>
      </c>
      <c r="N165" s="11">
        <f>IFERROR(__xludf.DUMMYFUNCTION("IFERROR(VALUE(REGEXEXTRACT(M165, ""(\d+)\s+(sessions?|days?|weeks?|Weeks?|Sessions?|Days?)"")), 1)"),1.0)</f>
        <v>1</v>
      </c>
    </row>
    <row r="166" ht="15.75" customHeight="1">
      <c r="A166" s="11" t="s">
        <v>4187</v>
      </c>
      <c r="B166" s="11" t="s">
        <v>4183</v>
      </c>
      <c r="C166" s="11" t="s">
        <v>4205</v>
      </c>
      <c r="D166" s="44" t="s">
        <v>222</v>
      </c>
      <c r="E166" s="44" t="s">
        <v>223</v>
      </c>
      <c r="F166" s="239">
        <v>0.5</v>
      </c>
      <c r="G166" s="239">
        <v>0.75</v>
      </c>
      <c r="H166" s="44">
        <f t="shared" si="1"/>
        <v>6</v>
      </c>
      <c r="I166" s="132">
        <v>0.0</v>
      </c>
      <c r="J166" s="132">
        <f t="shared" si="2"/>
        <v>0</v>
      </c>
      <c r="K166" s="11" t="s">
        <v>4206</v>
      </c>
      <c r="L166" s="11">
        <v>8.0</v>
      </c>
      <c r="M166" s="11" t="s">
        <v>3822</v>
      </c>
      <c r="N166" s="11">
        <f>IFERROR(__xludf.DUMMYFUNCTION("IFERROR(VALUE(REGEXEXTRACT(M166, ""(\d+)\s+(sessions?|days?|weeks?|Weeks?|Sessions?|Days?)"")), 1)"),1.0)</f>
        <v>1</v>
      </c>
    </row>
    <row r="167" ht="15.75" customHeight="1">
      <c r="A167" s="11" t="s">
        <v>4187</v>
      </c>
      <c r="B167" s="11" t="s">
        <v>4183</v>
      </c>
      <c r="C167" s="11" t="s">
        <v>4207</v>
      </c>
      <c r="D167" s="44" t="s">
        <v>222</v>
      </c>
      <c r="E167" s="44" t="s">
        <v>223</v>
      </c>
      <c r="F167" s="239">
        <v>0.6666666666666666</v>
      </c>
      <c r="G167" s="239">
        <v>0.9583333333333334</v>
      </c>
      <c r="H167" s="44">
        <f t="shared" si="1"/>
        <v>7</v>
      </c>
      <c r="I167" s="132">
        <v>0.0</v>
      </c>
      <c r="J167" s="132">
        <f t="shared" si="2"/>
        <v>0</v>
      </c>
      <c r="K167" s="11" t="s">
        <v>4206</v>
      </c>
      <c r="L167" s="11">
        <v>9.0</v>
      </c>
      <c r="M167" s="11" t="s">
        <v>3822</v>
      </c>
      <c r="N167" s="11">
        <f>IFERROR(__xludf.DUMMYFUNCTION("IFERROR(VALUE(REGEXEXTRACT(M167, ""(\d+)\s+(sessions?|days?|weeks?|Weeks?|Sessions?|Days?)"")), 1)"),1.0)</f>
        <v>1</v>
      </c>
    </row>
    <row r="168" ht="15.75" customHeight="1">
      <c r="A168" s="11" t="s">
        <v>4187</v>
      </c>
      <c r="B168" s="11" t="s">
        <v>4183</v>
      </c>
      <c r="C168" s="11" t="s">
        <v>4208</v>
      </c>
      <c r="D168" s="44" t="s">
        <v>222</v>
      </c>
      <c r="E168" s="44" t="s">
        <v>223</v>
      </c>
      <c r="F168" s="239">
        <v>0.6666666666666666</v>
      </c>
      <c r="G168" s="239">
        <v>0.8541666666666666</v>
      </c>
      <c r="H168" s="44">
        <f t="shared" si="1"/>
        <v>4.5</v>
      </c>
      <c r="I168" s="132">
        <v>0.0</v>
      </c>
      <c r="J168" s="132">
        <f t="shared" si="2"/>
        <v>0</v>
      </c>
      <c r="K168" s="11" t="s">
        <v>4209</v>
      </c>
      <c r="L168" s="11">
        <v>20.0</v>
      </c>
      <c r="M168" s="11" t="s">
        <v>3822</v>
      </c>
      <c r="N168" s="11">
        <f>IFERROR(__xludf.DUMMYFUNCTION("IFERROR(VALUE(REGEXEXTRACT(M168, ""(\d+)\s+(sessions?|days?|weeks?|Weeks?|Sessions?|Days?)"")), 1)"),1.0)</f>
        <v>1</v>
      </c>
    </row>
    <row r="169" ht="15.75" customHeight="1">
      <c r="A169" s="11" t="s">
        <v>4187</v>
      </c>
      <c r="B169" s="11" t="s">
        <v>4183</v>
      </c>
      <c r="C169" s="11" t="s">
        <v>4210</v>
      </c>
      <c r="D169" s="44" t="s">
        <v>222</v>
      </c>
      <c r="E169" s="44" t="s">
        <v>223</v>
      </c>
      <c r="F169" s="239">
        <v>0.5</v>
      </c>
      <c r="G169" s="239">
        <v>0.7083333333333334</v>
      </c>
      <c r="H169" s="44">
        <f t="shared" si="1"/>
        <v>5</v>
      </c>
      <c r="I169" s="132">
        <v>0.0</v>
      </c>
      <c r="J169" s="132">
        <f t="shared" si="2"/>
        <v>0</v>
      </c>
      <c r="K169" s="11" t="s">
        <v>4204</v>
      </c>
      <c r="L169" s="11" t="s">
        <v>297</v>
      </c>
      <c r="M169" s="11" t="s">
        <v>3822</v>
      </c>
      <c r="N169" s="11">
        <f>IFERROR(__xludf.DUMMYFUNCTION("IFERROR(VALUE(REGEXEXTRACT(M169, ""(\d+)\s+(sessions?|days?|weeks?|Weeks?|Sessions?|Days?)"")), 1)"),1.0)</f>
        <v>1</v>
      </c>
    </row>
    <row r="170" ht="15.75" customHeight="1">
      <c r="A170" s="11" t="s">
        <v>4187</v>
      </c>
      <c r="B170" s="11" t="s">
        <v>4183</v>
      </c>
      <c r="C170" s="11" t="s">
        <v>4211</v>
      </c>
      <c r="D170" s="44" t="s">
        <v>222</v>
      </c>
      <c r="E170" s="44" t="s">
        <v>223</v>
      </c>
      <c r="F170" s="239">
        <v>0.5416666666666666</v>
      </c>
      <c r="G170" s="239">
        <v>0.75</v>
      </c>
      <c r="H170" s="44">
        <f t="shared" si="1"/>
        <v>5</v>
      </c>
      <c r="I170" s="132">
        <v>0.0</v>
      </c>
      <c r="J170" s="132">
        <f t="shared" si="2"/>
        <v>0</v>
      </c>
      <c r="K170" s="11" t="s">
        <v>4212</v>
      </c>
      <c r="L170" s="11">
        <v>2.0</v>
      </c>
      <c r="M170" s="11" t="s">
        <v>3822</v>
      </c>
      <c r="N170" s="11">
        <f>IFERROR(__xludf.DUMMYFUNCTION("IFERROR(VALUE(REGEXEXTRACT(M170, ""(\d+)\s+(sessions?|days?|weeks?|Weeks?|Sessions?|Days?)"")), 1)"),1.0)</f>
        <v>1</v>
      </c>
    </row>
    <row r="171" ht="15.75" customHeight="1">
      <c r="A171" s="11" t="s">
        <v>4187</v>
      </c>
      <c r="B171" s="11" t="s">
        <v>4183</v>
      </c>
      <c r="C171" s="11" t="s">
        <v>4213</v>
      </c>
      <c r="D171" s="44" t="s">
        <v>222</v>
      </c>
      <c r="E171" s="44" t="s">
        <v>223</v>
      </c>
      <c r="F171" s="239">
        <v>0.6458333333333334</v>
      </c>
      <c r="G171" s="239">
        <v>0.8541666666666666</v>
      </c>
      <c r="H171" s="44">
        <f t="shared" si="1"/>
        <v>5</v>
      </c>
      <c r="I171" s="132">
        <v>0.0</v>
      </c>
      <c r="J171" s="132">
        <f t="shared" si="2"/>
        <v>0</v>
      </c>
      <c r="K171" s="11" t="s">
        <v>4214</v>
      </c>
      <c r="L171" s="11" t="s">
        <v>298</v>
      </c>
      <c r="M171" s="11" t="s">
        <v>3822</v>
      </c>
      <c r="N171" s="11">
        <f>IFERROR(__xludf.DUMMYFUNCTION("IFERROR(VALUE(REGEXEXTRACT(M171, ""(\d+)\s+(sessions?|days?|weeks?|Weeks?|Sessions?|Days?)"")), 1)"),1.0)</f>
        <v>1</v>
      </c>
    </row>
    <row r="172" ht="15.75" customHeight="1">
      <c r="A172" s="11" t="s">
        <v>4215</v>
      </c>
      <c r="B172" s="11" t="s">
        <v>28</v>
      </c>
      <c r="C172" s="11" t="s">
        <v>4216</v>
      </c>
      <c r="D172" s="44" t="s">
        <v>3207</v>
      </c>
      <c r="E172" s="44" t="s">
        <v>3207</v>
      </c>
      <c r="F172" s="239">
        <v>0.7083333333333334</v>
      </c>
      <c r="G172" s="239">
        <v>0.7291666666666666</v>
      </c>
      <c r="H172" s="44">
        <f t="shared" si="1"/>
        <v>0.5</v>
      </c>
      <c r="I172" s="132">
        <v>135.2</v>
      </c>
      <c r="J172" s="132">
        <f t="shared" si="2"/>
        <v>33.8</v>
      </c>
      <c r="K172" s="11" t="s">
        <v>4217</v>
      </c>
      <c r="L172" s="11">
        <v>4.0</v>
      </c>
      <c r="M172" s="11" t="s">
        <v>34</v>
      </c>
      <c r="N172" s="11">
        <f>IFERROR(__xludf.DUMMYFUNCTION("IFERROR(VALUE(REGEXEXTRACT(M172, ""(\d+)\s+(sessions?|days?|weeks?|Weeks?|Sessions?|Days?)"")), 1)"),8.0)</f>
        <v>8</v>
      </c>
    </row>
    <row r="173" ht="15.75" customHeight="1">
      <c r="A173" s="11" t="s">
        <v>4215</v>
      </c>
      <c r="B173" s="11" t="s">
        <v>28</v>
      </c>
      <c r="C173" s="11" t="s">
        <v>4218</v>
      </c>
      <c r="D173" s="44" t="s">
        <v>4219</v>
      </c>
      <c r="E173" s="44" t="s">
        <v>4220</v>
      </c>
      <c r="F173" s="239">
        <v>0.7361111111111112</v>
      </c>
      <c r="G173" s="239">
        <v>0.7673611111111112</v>
      </c>
      <c r="H173" s="44">
        <f t="shared" si="1"/>
        <v>0.75</v>
      </c>
      <c r="I173" s="132">
        <v>156.0</v>
      </c>
      <c r="J173" s="132">
        <f t="shared" si="2"/>
        <v>26</v>
      </c>
      <c r="K173" s="11" t="s">
        <v>4217</v>
      </c>
      <c r="L173" s="11">
        <v>2.0</v>
      </c>
      <c r="M173" s="11" t="s">
        <v>34</v>
      </c>
      <c r="N173" s="11">
        <f>IFERROR(__xludf.DUMMYFUNCTION("IFERROR(VALUE(REGEXEXTRACT(M173, ""(\d+)\s+(sessions?|days?|weeks?|Weeks?|Sessions?|Days?)"")), 1)"),8.0)</f>
        <v>8</v>
      </c>
    </row>
    <row r="174" ht="15.75" customHeight="1">
      <c r="A174" s="11" t="s">
        <v>4221</v>
      </c>
      <c r="B174" s="11" t="s">
        <v>35</v>
      </c>
      <c r="C174" s="11" t="s">
        <v>4222</v>
      </c>
      <c r="D174" s="44" t="s">
        <v>725</v>
      </c>
      <c r="E174" s="44" t="s">
        <v>725</v>
      </c>
      <c r="F174" s="239">
        <v>0.4375</v>
      </c>
      <c r="G174" s="239">
        <v>0.5</v>
      </c>
      <c r="H174" s="44">
        <f t="shared" si="1"/>
        <v>1.5</v>
      </c>
      <c r="I174" s="132">
        <v>0.0</v>
      </c>
      <c r="J174" s="132">
        <f t="shared" si="2"/>
        <v>0</v>
      </c>
      <c r="K174" s="11" t="s">
        <v>4223</v>
      </c>
      <c r="L174" s="11" t="s">
        <v>297</v>
      </c>
      <c r="M174" s="11" t="s">
        <v>3822</v>
      </c>
      <c r="N174" s="11">
        <f>IFERROR(__xludf.DUMMYFUNCTION("IFERROR(VALUE(REGEXEXTRACT(M174, ""(\d+)\s+(sessions?|days?|weeks?|Weeks?|Sessions?|Days?)"")), 1)"),1.0)</f>
        <v>1</v>
      </c>
    </row>
    <row r="175" ht="15.75" customHeight="1">
      <c r="A175" s="11" t="s">
        <v>4221</v>
      </c>
      <c r="B175" s="11" t="s">
        <v>208</v>
      </c>
      <c r="C175" s="11" t="s">
        <v>4224</v>
      </c>
      <c r="D175" s="44" t="s">
        <v>725</v>
      </c>
      <c r="E175" s="44" t="s">
        <v>725</v>
      </c>
      <c r="F175" s="239">
        <v>0.4375</v>
      </c>
      <c r="G175" s="239">
        <v>0.4791666666666667</v>
      </c>
      <c r="H175" s="44">
        <f t="shared" si="1"/>
        <v>1</v>
      </c>
      <c r="I175" s="132">
        <v>0.0</v>
      </c>
      <c r="J175" s="132">
        <f t="shared" si="2"/>
        <v>0</v>
      </c>
      <c r="K175" s="11" t="s">
        <v>4225</v>
      </c>
      <c r="L175" s="11" t="s">
        <v>297</v>
      </c>
      <c r="M175" s="11" t="s">
        <v>3822</v>
      </c>
      <c r="N175" s="11">
        <f>IFERROR(__xludf.DUMMYFUNCTION("IFERROR(VALUE(REGEXEXTRACT(M175, ""(\d+)\s+(sessions?|days?|weeks?|Weeks?|Sessions?|Days?)"")), 1)"),1.0)</f>
        <v>1</v>
      </c>
    </row>
    <row r="176" ht="15.75" customHeight="1">
      <c r="A176" s="11" t="s">
        <v>4221</v>
      </c>
      <c r="B176" s="11" t="s">
        <v>64</v>
      </c>
      <c r="C176" s="11" t="s">
        <v>4226</v>
      </c>
      <c r="D176" s="44" t="s">
        <v>3196</v>
      </c>
      <c r="E176" s="44" t="s">
        <v>3197</v>
      </c>
      <c r="F176" s="239">
        <v>0.4375</v>
      </c>
      <c r="G176" s="239">
        <v>0.4583333333333333</v>
      </c>
      <c r="H176" s="44">
        <f t="shared" si="1"/>
        <v>0.5</v>
      </c>
      <c r="I176" s="132">
        <v>0.0</v>
      </c>
      <c r="J176" s="132">
        <f t="shared" si="2"/>
        <v>0</v>
      </c>
      <c r="K176" s="11" t="s">
        <v>4227</v>
      </c>
      <c r="L176" s="11" t="s">
        <v>297</v>
      </c>
      <c r="M176" s="11" t="s">
        <v>3822</v>
      </c>
      <c r="N176" s="11">
        <f>IFERROR(__xludf.DUMMYFUNCTION("IFERROR(VALUE(REGEXEXTRACT(M176, ""(\d+)\s+(sessions?|days?|weeks?|Weeks?|Sessions?|Days?)"")), 1)"),1.0)</f>
        <v>1</v>
      </c>
    </row>
    <row r="177" ht="15.75" customHeight="1">
      <c r="A177" s="11" t="s">
        <v>3176</v>
      </c>
      <c r="B177" s="11" t="s">
        <v>208</v>
      </c>
      <c r="C177" s="11" t="s">
        <v>4228</v>
      </c>
      <c r="D177" s="44" t="s">
        <v>483</v>
      </c>
      <c r="E177" s="44" t="s">
        <v>484</v>
      </c>
      <c r="F177" s="239">
        <v>0.46875</v>
      </c>
      <c r="G177" s="239">
        <v>0.4895833333333333</v>
      </c>
      <c r="H177" s="44">
        <f t="shared" si="1"/>
        <v>0.5</v>
      </c>
      <c r="I177" s="132">
        <v>0.0</v>
      </c>
      <c r="J177" s="132">
        <f t="shared" si="2"/>
        <v>0</v>
      </c>
      <c r="K177" s="11" t="s">
        <v>4229</v>
      </c>
      <c r="L177" s="11" t="s">
        <v>297</v>
      </c>
      <c r="M177" s="11" t="s">
        <v>3822</v>
      </c>
      <c r="N177" s="11">
        <f>IFERROR(__xludf.DUMMYFUNCTION("IFERROR(VALUE(REGEXEXTRACT(M177, ""(\d+)\s+(sessions?|days?|weeks?|Weeks?|Sessions?|Days?)"")), 1)"),1.0)</f>
        <v>1</v>
      </c>
    </row>
    <row r="178" ht="15.75" customHeight="1">
      <c r="A178" s="11" t="s">
        <v>3176</v>
      </c>
      <c r="B178" s="11" t="s">
        <v>187</v>
      </c>
      <c r="C178" s="11" t="s">
        <v>4230</v>
      </c>
      <c r="D178" s="44" t="s">
        <v>684</v>
      </c>
      <c r="E178" s="44" t="s">
        <v>685</v>
      </c>
      <c r="F178" s="239">
        <v>0.4375</v>
      </c>
      <c r="G178" s="239">
        <v>0.5</v>
      </c>
      <c r="H178" s="44">
        <f t="shared" si="1"/>
        <v>1.5</v>
      </c>
      <c r="I178" s="132">
        <v>0.0</v>
      </c>
      <c r="J178" s="132">
        <f t="shared" si="2"/>
        <v>0</v>
      </c>
      <c r="K178" s="11" t="s">
        <v>4231</v>
      </c>
      <c r="L178" s="11" t="s">
        <v>297</v>
      </c>
      <c r="M178" s="11" t="s">
        <v>3822</v>
      </c>
      <c r="N178" s="11">
        <f>IFERROR(__xludf.DUMMYFUNCTION("IFERROR(VALUE(REGEXEXTRACT(M178, ""(\d+)\s+(sessions?|days?|weeks?|Weeks?|Sessions?|Days?)"")), 1)"),1.0)</f>
        <v>1</v>
      </c>
    </row>
    <row r="179" ht="15.75" customHeight="1">
      <c r="A179" s="11" t="s">
        <v>3176</v>
      </c>
      <c r="B179" s="11" t="s">
        <v>35</v>
      </c>
      <c r="C179" s="11" t="s">
        <v>4232</v>
      </c>
      <c r="D179" s="44" t="s">
        <v>243</v>
      </c>
      <c r="E179" s="44" t="s">
        <v>244</v>
      </c>
      <c r="F179" s="239">
        <v>0.5625</v>
      </c>
      <c r="G179" s="239">
        <v>0.6041666666666666</v>
      </c>
      <c r="H179" s="44">
        <f t="shared" si="1"/>
        <v>1</v>
      </c>
      <c r="I179" s="132">
        <v>0.0</v>
      </c>
      <c r="J179" s="132">
        <f t="shared" si="2"/>
        <v>0</v>
      </c>
      <c r="K179" s="11" t="s">
        <v>4233</v>
      </c>
      <c r="L179" s="11" t="s">
        <v>297</v>
      </c>
      <c r="M179" s="11" t="s">
        <v>3822</v>
      </c>
      <c r="N179" s="11">
        <f>IFERROR(__xludf.DUMMYFUNCTION("IFERROR(VALUE(REGEXEXTRACT(M179, ""(\d+)\s+(sessions?|days?|weeks?|Weeks?|Sessions?|Days?)"")), 1)"),1.0)</f>
        <v>1</v>
      </c>
    </row>
    <row r="180" ht="15.75" customHeight="1">
      <c r="A180" s="11" t="s">
        <v>3176</v>
      </c>
      <c r="B180" s="11" t="s">
        <v>35</v>
      </c>
      <c r="C180" s="11" t="s">
        <v>4234</v>
      </c>
      <c r="D180" s="44" t="s">
        <v>70</v>
      </c>
      <c r="E180" s="44" t="s">
        <v>71</v>
      </c>
      <c r="F180" s="239">
        <v>0.5833333333333334</v>
      </c>
      <c r="G180" s="239">
        <v>0.625</v>
      </c>
      <c r="H180" s="44">
        <f t="shared" si="1"/>
        <v>1</v>
      </c>
      <c r="I180" s="132">
        <v>0.0</v>
      </c>
      <c r="J180" s="132">
        <f t="shared" si="2"/>
        <v>0</v>
      </c>
      <c r="K180" s="11" t="s">
        <v>4235</v>
      </c>
      <c r="L180" s="11" t="s">
        <v>297</v>
      </c>
      <c r="M180" s="11" t="s">
        <v>3822</v>
      </c>
      <c r="N180" s="11">
        <f>IFERROR(__xludf.DUMMYFUNCTION("IFERROR(VALUE(REGEXEXTRACT(M180, ""(\d+)\s+(sessions?|days?|weeks?|Weeks?|Sessions?|Days?)"")), 1)"),1.0)</f>
        <v>1</v>
      </c>
    </row>
    <row r="181" ht="15.75" customHeight="1">
      <c r="A181" s="11" t="s">
        <v>3176</v>
      </c>
      <c r="B181" s="11" t="s">
        <v>187</v>
      </c>
      <c r="C181" s="11" t="s">
        <v>4236</v>
      </c>
      <c r="D181" s="44" t="s">
        <v>3848</v>
      </c>
      <c r="E181" s="44" t="s">
        <v>3849</v>
      </c>
      <c r="F181" s="239">
        <v>0.5833333333333334</v>
      </c>
      <c r="G181" s="239">
        <v>0.625</v>
      </c>
      <c r="H181" s="44">
        <f t="shared" si="1"/>
        <v>1</v>
      </c>
      <c r="I181" s="132">
        <v>0.0</v>
      </c>
      <c r="J181" s="132">
        <f t="shared" si="2"/>
        <v>0</v>
      </c>
      <c r="K181" s="11" t="s">
        <v>4237</v>
      </c>
      <c r="L181" s="11" t="s">
        <v>297</v>
      </c>
      <c r="M181" s="11" t="s">
        <v>3822</v>
      </c>
      <c r="N181" s="11">
        <f>IFERROR(__xludf.DUMMYFUNCTION("IFERROR(VALUE(REGEXEXTRACT(M181, ""(\d+)\s+(sessions?|days?|weeks?|Weeks?|Sessions?|Days?)"")), 1)"),1.0)</f>
        <v>1</v>
      </c>
    </row>
    <row r="182" ht="15.75" customHeight="1">
      <c r="A182" s="11" t="s">
        <v>3176</v>
      </c>
      <c r="B182" s="11" t="s">
        <v>187</v>
      </c>
      <c r="C182" s="11" t="s">
        <v>4238</v>
      </c>
      <c r="D182" s="44" t="s">
        <v>30</v>
      </c>
      <c r="E182" s="44" t="s">
        <v>31</v>
      </c>
      <c r="F182" s="239">
        <v>0.4375</v>
      </c>
      <c r="G182" s="239">
        <v>0.5</v>
      </c>
      <c r="H182" s="44">
        <f t="shared" si="1"/>
        <v>1.5</v>
      </c>
      <c r="I182" s="132">
        <v>0.0</v>
      </c>
      <c r="J182" s="132">
        <f t="shared" si="2"/>
        <v>0</v>
      </c>
      <c r="K182" s="11" t="s">
        <v>4239</v>
      </c>
      <c r="L182" s="11" t="s">
        <v>297</v>
      </c>
      <c r="M182" s="11" t="s">
        <v>3822</v>
      </c>
      <c r="N182" s="11">
        <f>IFERROR(__xludf.DUMMYFUNCTION("IFERROR(VALUE(REGEXEXTRACT(M182, ""(\d+)\s+(sessions?|days?|weeks?|Weeks?|Sessions?|Days?)"")), 1)"),1.0)</f>
        <v>1</v>
      </c>
    </row>
    <row r="183" ht="15.75" customHeight="1">
      <c r="A183" s="11" t="s">
        <v>3176</v>
      </c>
      <c r="B183" s="11" t="s">
        <v>35</v>
      </c>
      <c r="C183" s="11" t="s">
        <v>4240</v>
      </c>
      <c r="D183" s="44" t="s">
        <v>4074</v>
      </c>
      <c r="E183" s="44" t="s">
        <v>4075</v>
      </c>
      <c r="F183" s="239">
        <v>0.4375</v>
      </c>
      <c r="G183" s="239">
        <v>0.4791666666666667</v>
      </c>
      <c r="H183" s="44">
        <f t="shared" si="1"/>
        <v>1</v>
      </c>
      <c r="I183" s="132">
        <v>0.0</v>
      </c>
      <c r="J183" s="132">
        <f t="shared" si="2"/>
        <v>0</v>
      </c>
      <c r="K183" s="11" t="s">
        <v>4241</v>
      </c>
      <c r="L183" s="11" t="s">
        <v>297</v>
      </c>
      <c r="M183" s="11" t="s">
        <v>3822</v>
      </c>
      <c r="N183" s="11">
        <f>IFERROR(__xludf.DUMMYFUNCTION("IFERROR(VALUE(REGEXEXTRACT(M183, ""(\d+)\s+(sessions?|days?|weeks?|Weeks?|Sessions?|Days?)"")), 1)"),1.0)</f>
        <v>1</v>
      </c>
    </row>
    <row r="184" ht="15.75" customHeight="1">
      <c r="A184" s="11" t="s">
        <v>3176</v>
      </c>
      <c r="B184" s="11" t="s">
        <v>35</v>
      </c>
      <c r="C184" s="11" t="s">
        <v>4242</v>
      </c>
      <c r="D184" s="44" t="s">
        <v>30</v>
      </c>
      <c r="E184" s="44" t="s">
        <v>31</v>
      </c>
      <c r="F184" s="239">
        <v>0.4375</v>
      </c>
      <c r="G184" s="239">
        <v>0.4791666666666667</v>
      </c>
      <c r="H184" s="44">
        <f t="shared" si="1"/>
        <v>1</v>
      </c>
      <c r="I184" s="132">
        <v>0.0</v>
      </c>
      <c r="J184" s="132">
        <f t="shared" si="2"/>
        <v>0</v>
      </c>
      <c r="K184" s="11" t="s">
        <v>4243</v>
      </c>
      <c r="L184" s="11" t="s">
        <v>297</v>
      </c>
      <c r="M184" s="11" t="s">
        <v>3822</v>
      </c>
      <c r="N184" s="11">
        <f>IFERROR(__xludf.DUMMYFUNCTION("IFERROR(VALUE(REGEXEXTRACT(M184, ""(\d+)\s+(sessions?|days?|weeks?|Weeks?|Sessions?|Days?)"")), 1)"),1.0)</f>
        <v>1</v>
      </c>
    </row>
    <row r="185" ht="15.75" customHeight="1">
      <c r="A185" s="11" t="s">
        <v>3176</v>
      </c>
      <c r="B185" s="11" t="s">
        <v>35</v>
      </c>
      <c r="C185" s="11" t="s">
        <v>4244</v>
      </c>
      <c r="D185" s="44" t="s">
        <v>70</v>
      </c>
      <c r="E185" s="44" t="s">
        <v>71</v>
      </c>
      <c r="F185" s="239">
        <v>0.4375</v>
      </c>
      <c r="G185" s="239">
        <v>0.4791666666666667</v>
      </c>
      <c r="H185" s="44">
        <f t="shared" si="1"/>
        <v>1</v>
      </c>
      <c r="I185" s="132">
        <v>0.0</v>
      </c>
      <c r="J185" s="132">
        <f t="shared" si="2"/>
        <v>0</v>
      </c>
      <c r="K185" s="11" t="s">
        <v>4245</v>
      </c>
      <c r="L185" s="11" t="s">
        <v>297</v>
      </c>
      <c r="M185" s="11" t="s">
        <v>3822</v>
      </c>
      <c r="N185" s="11">
        <f>IFERROR(__xludf.DUMMYFUNCTION("IFERROR(VALUE(REGEXEXTRACT(M185, ""(\d+)\s+(sessions?|days?|weeks?|Weeks?|Sessions?|Days?)"")), 1)"),1.0)</f>
        <v>1</v>
      </c>
    </row>
    <row r="186" ht="15.75" customHeight="1">
      <c r="A186" s="11" t="s">
        <v>3176</v>
      </c>
      <c r="B186" s="11" t="s">
        <v>35</v>
      </c>
      <c r="C186" s="11" t="s">
        <v>4246</v>
      </c>
      <c r="D186" s="44" t="s">
        <v>30</v>
      </c>
      <c r="E186" s="44" t="s">
        <v>31</v>
      </c>
      <c r="F186" s="239">
        <v>0.5833333333333334</v>
      </c>
      <c r="G186" s="239">
        <v>0.625</v>
      </c>
      <c r="H186" s="44">
        <f t="shared" si="1"/>
        <v>1</v>
      </c>
      <c r="I186" s="132">
        <v>0.0</v>
      </c>
      <c r="J186" s="132">
        <f t="shared" si="2"/>
        <v>0</v>
      </c>
      <c r="K186" s="11" t="s">
        <v>4247</v>
      </c>
      <c r="L186" s="11" t="s">
        <v>297</v>
      </c>
      <c r="M186" s="11" t="s">
        <v>3822</v>
      </c>
      <c r="N186" s="11">
        <f>IFERROR(__xludf.DUMMYFUNCTION("IFERROR(VALUE(REGEXEXTRACT(M186, ""(\d+)\s+(sessions?|days?|weeks?|Weeks?|Sessions?|Days?)"")), 1)"),1.0)</f>
        <v>1</v>
      </c>
    </row>
    <row r="187" ht="15.75" customHeight="1">
      <c r="A187" s="11" t="s">
        <v>4221</v>
      </c>
      <c r="B187" s="11" t="s">
        <v>35</v>
      </c>
      <c r="C187" s="11" t="s">
        <v>4248</v>
      </c>
      <c r="D187" s="44" t="s">
        <v>297</v>
      </c>
      <c r="E187" s="44" t="s">
        <v>297</v>
      </c>
      <c r="F187" s="239">
        <v>0.6458333333333334</v>
      </c>
      <c r="G187" s="239">
        <v>0.8125</v>
      </c>
      <c r="H187" s="44">
        <f t="shared" si="1"/>
        <v>4</v>
      </c>
      <c r="I187" s="132">
        <v>0.0</v>
      </c>
      <c r="J187" s="132">
        <f t="shared" si="2"/>
        <v>0</v>
      </c>
      <c r="K187" s="11" t="s">
        <v>4249</v>
      </c>
      <c r="L187" s="11" t="s">
        <v>297</v>
      </c>
      <c r="M187" s="11" t="s">
        <v>3822</v>
      </c>
      <c r="N187" s="11">
        <f>IFERROR(__xludf.DUMMYFUNCTION("IFERROR(VALUE(REGEXEXTRACT(M187, ""(\d+)\s+(sessions?|days?|weeks?|Weeks?|Sessions?|Days?)"")), 1)"),1.0)</f>
        <v>1</v>
      </c>
    </row>
    <row r="188" ht="15.75" customHeight="1">
      <c r="A188" s="11" t="s">
        <v>3176</v>
      </c>
      <c r="B188" s="11" t="s">
        <v>35</v>
      </c>
      <c r="C188" s="11" t="s">
        <v>4250</v>
      </c>
      <c r="D188" s="44" t="s">
        <v>70</v>
      </c>
      <c r="E188" s="44" t="s">
        <v>71</v>
      </c>
      <c r="F188" s="239">
        <v>0.4375</v>
      </c>
      <c r="G188" s="239">
        <v>0.4791666666666667</v>
      </c>
      <c r="H188" s="44">
        <f t="shared" si="1"/>
        <v>1</v>
      </c>
      <c r="I188" s="132">
        <v>0.0</v>
      </c>
      <c r="J188" s="132">
        <f t="shared" si="2"/>
        <v>0</v>
      </c>
      <c r="K188" s="11" t="s">
        <v>4251</v>
      </c>
      <c r="L188" s="11" t="s">
        <v>297</v>
      </c>
      <c r="M188" s="11" t="s">
        <v>3822</v>
      </c>
      <c r="N188" s="11">
        <f>IFERROR(__xludf.DUMMYFUNCTION("IFERROR(VALUE(REGEXEXTRACT(M188, ""(\d+)\s+(sessions?|days?|weeks?|Weeks?|Sessions?|Days?)"")), 1)"),1.0)</f>
        <v>1</v>
      </c>
    </row>
    <row r="189" ht="15.75" customHeight="1">
      <c r="A189" s="11" t="s">
        <v>4221</v>
      </c>
      <c r="B189" s="11" t="s">
        <v>187</v>
      </c>
      <c r="C189" s="11" t="s">
        <v>4252</v>
      </c>
      <c r="D189" s="44" t="s">
        <v>725</v>
      </c>
      <c r="E189" s="44" t="s">
        <v>725</v>
      </c>
      <c r="F189" s="239">
        <v>0.5625</v>
      </c>
      <c r="G189" s="239">
        <v>0.625</v>
      </c>
      <c r="H189" s="44">
        <f t="shared" si="1"/>
        <v>1.5</v>
      </c>
      <c r="I189" s="132">
        <v>0.0</v>
      </c>
      <c r="J189" s="132">
        <f t="shared" si="2"/>
        <v>0</v>
      </c>
      <c r="K189" s="11" t="s">
        <v>4253</v>
      </c>
      <c r="L189" s="11" t="s">
        <v>297</v>
      </c>
      <c r="M189" s="11" t="s">
        <v>3822</v>
      </c>
      <c r="N189" s="11">
        <f>IFERROR(__xludf.DUMMYFUNCTION("IFERROR(VALUE(REGEXEXTRACT(M189, ""(\d+)\s+(sessions?|days?|weeks?|Weeks?|Sessions?|Days?)"")), 1)"),1.0)</f>
        <v>1</v>
      </c>
    </row>
    <row r="190" ht="15.75" customHeight="1">
      <c r="A190" s="11" t="s">
        <v>3176</v>
      </c>
      <c r="B190" s="11" t="s">
        <v>187</v>
      </c>
      <c r="C190" s="11" t="s">
        <v>4254</v>
      </c>
      <c r="D190" s="44" t="s">
        <v>4255</v>
      </c>
      <c r="E190" s="44" t="s">
        <v>685</v>
      </c>
      <c r="F190" s="239">
        <v>0.5833333333333334</v>
      </c>
      <c r="G190" s="239">
        <v>0.6458333333333334</v>
      </c>
      <c r="H190" s="44">
        <f t="shared" si="1"/>
        <v>1.5</v>
      </c>
      <c r="I190" s="132">
        <v>0.0</v>
      </c>
      <c r="J190" s="132">
        <f t="shared" si="2"/>
        <v>0</v>
      </c>
      <c r="K190" s="11" t="s">
        <v>4256</v>
      </c>
      <c r="L190" s="11" t="s">
        <v>297</v>
      </c>
      <c r="M190" s="11" t="s">
        <v>3822</v>
      </c>
      <c r="N190" s="11">
        <f>IFERROR(__xludf.DUMMYFUNCTION("IFERROR(VALUE(REGEXEXTRACT(M190, ""(\d+)\s+(sessions?|days?|weeks?|Weeks?|Sessions?|Days?)"")), 1)"),1.0)</f>
        <v>1</v>
      </c>
    </row>
    <row r="191" ht="15.75" customHeight="1">
      <c r="A191" s="11" t="s">
        <v>3176</v>
      </c>
      <c r="B191" s="11" t="s">
        <v>64</v>
      </c>
      <c r="C191" s="11" t="s">
        <v>4257</v>
      </c>
      <c r="D191" s="44" t="s">
        <v>2766</v>
      </c>
      <c r="E191" s="44" t="s">
        <v>4258</v>
      </c>
      <c r="F191" s="239">
        <v>0.4375</v>
      </c>
      <c r="G191" s="239">
        <v>0.4583333333333333</v>
      </c>
      <c r="H191" s="44">
        <f t="shared" si="1"/>
        <v>0.5</v>
      </c>
      <c r="I191" s="132">
        <v>0.0</v>
      </c>
      <c r="J191" s="132">
        <f t="shared" si="2"/>
        <v>0</v>
      </c>
      <c r="K191" s="11" t="s">
        <v>4259</v>
      </c>
      <c r="L191" s="11" t="s">
        <v>297</v>
      </c>
      <c r="M191" s="11" t="s">
        <v>3822</v>
      </c>
      <c r="N191" s="11">
        <f>IFERROR(__xludf.DUMMYFUNCTION("IFERROR(VALUE(REGEXEXTRACT(M191, ""(\d+)\s+(sessions?|days?|weeks?|Weeks?|Sessions?|Days?)"")), 1)"),1.0)</f>
        <v>1</v>
      </c>
    </row>
    <row r="192" ht="15.75" customHeight="1">
      <c r="A192" s="11" t="s">
        <v>4221</v>
      </c>
      <c r="B192" s="11" t="s">
        <v>35</v>
      </c>
      <c r="C192" s="11" t="s">
        <v>4260</v>
      </c>
      <c r="D192" s="44" t="s">
        <v>725</v>
      </c>
      <c r="E192" s="44" t="s">
        <v>725</v>
      </c>
      <c r="F192" s="239">
        <v>0.4375</v>
      </c>
      <c r="G192" s="239">
        <v>0.4791666666666667</v>
      </c>
      <c r="H192" s="44">
        <f t="shared" si="1"/>
        <v>1</v>
      </c>
      <c r="I192" s="132">
        <v>0.0</v>
      </c>
      <c r="J192" s="132">
        <f t="shared" si="2"/>
        <v>0</v>
      </c>
      <c r="K192" s="11" t="s">
        <v>4261</v>
      </c>
      <c r="L192" s="11" t="s">
        <v>297</v>
      </c>
      <c r="M192" s="11" t="s">
        <v>3822</v>
      </c>
      <c r="N192" s="11">
        <f>IFERROR(__xludf.DUMMYFUNCTION("IFERROR(VALUE(REGEXEXTRACT(M192, ""(\d+)\s+(sessions?|days?|weeks?|Weeks?|Sessions?|Days?)"")), 1)"),1.0)</f>
        <v>1</v>
      </c>
    </row>
    <row r="193" ht="15.75" customHeight="1">
      <c r="A193" s="11" t="s">
        <v>3176</v>
      </c>
      <c r="B193" s="11" t="s">
        <v>35</v>
      </c>
      <c r="C193" s="11" t="s">
        <v>4262</v>
      </c>
      <c r="D193" s="44" t="s">
        <v>30</v>
      </c>
      <c r="E193" s="44" t="s">
        <v>31</v>
      </c>
      <c r="F193" s="239">
        <v>0.4375</v>
      </c>
      <c r="G193" s="239">
        <v>0.4791666666666667</v>
      </c>
      <c r="H193" s="44">
        <f t="shared" si="1"/>
        <v>1</v>
      </c>
      <c r="I193" s="132">
        <v>0.0</v>
      </c>
      <c r="J193" s="132">
        <f t="shared" si="2"/>
        <v>0</v>
      </c>
      <c r="K193" s="11" t="s">
        <v>4263</v>
      </c>
      <c r="L193" s="11" t="s">
        <v>297</v>
      </c>
      <c r="M193" s="11" t="s">
        <v>3822</v>
      </c>
      <c r="N193" s="11">
        <f>IFERROR(__xludf.DUMMYFUNCTION("IFERROR(VALUE(REGEXEXTRACT(M193, ""(\d+)\s+(sessions?|days?|weeks?|Weeks?|Sessions?|Days?)"")), 1)"),1.0)</f>
        <v>1</v>
      </c>
    </row>
    <row r="194" ht="15.75" customHeight="1">
      <c r="A194" s="11" t="s">
        <v>3176</v>
      </c>
      <c r="B194" s="11" t="s">
        <v>35</v>
      </c>
      <c r="C194" s="11" t="s">
        <v>4264</v>
      </c>
      <c r="D194" s="44" t="s">
        <v>30</v>
      </c>
      <c r="E194" s="44" t="s">
        <v>31</v>
      </c>
      <c r="F194" s="239">
        <v>0.4583333333333333</v>
      </c>
      <c r="G194" s="239">
        <v>0.5</v>
      </c>
      <c r="H194" s="44">
        <f t="shared" si="1"/>
        <v>1</v>
      </c>
      <c r="I194" s="132">
        <v>0.0</v>
      </c>
      <c r="J194" s="132">
        <f t="shared" si="2"/>
        <v>0</v>
      </c>
      <c r="K194" s="11" t="s">
        <v>4265</v>
      </c>
      <c r="L194" s="11" t="s">
        <v>297</v>
      </c>
      <c r="M194" s="11" t="s">
        <v>3822</v>
      </c>
      <c r="N194" s="11">
        <f>IFERROR(__xludf.DUMMYFUNCTION("IFERROR(VALUE(REGEXEXTRACT(M194, ""(\d+)\s+(sessions?|days?|weeks?|Weeks?|Sessions?|Days?)"")), 1)"),1.0)</f>
        <v>1</v>
      </c>
    </row>
    <row r="195" ht="15.75" customHeight="1">
      <c r="A195" s="11" t="s">
        <v>3176</v>
      </c>
      <c r="B195" s="11" t="s">
        <v>208</v>
      </c>
      <c r="C195" s="11" t="s">
        <v>4266</v>
      </c>
      <c r="D195" s="44" t="s">
        <v>684</v>
      </c>
      <c r="E195" s="44" t="s">
        <v>685</v>
      </c>
      <c r="F195" s="239">
        <v>0.5416666666666666</v>
      </c>
      <c r="G195" s="239">
        <v>0.6875</v>
      </c>
      <c r="H195" s="44">
        <f t="shared" si="1"/>
        <v>3.5</v>
      </c>
      <c r="I195" s="132">
        <v>0.0</v>
      </c>
      <c r="J195" s="132">
        <f t="shared" si="2"/>
        <v>0</v>
      </c>
      <c r="K195" s="11" t="s">
        <v>4267</v>
      </c>
      <c r="L195" s="11" t="s">
        <v>297</v>
      </c>
      <c r="M195" s="11" t="s">
        <v>3822</v>
      </c>
      <c r="N195" s="11">
        <f>IFERROR(__xludf.DUMMYFUNCTION("IFERROR(VALUE(REGEXEXTRACT(M195, ""(\d+)\s+(sessions?|days?|weeks?|Weeks?|Sessions?|Days?)"")), 1)"),1.0)</f>
        <v>1</v>
      </c>
    </row>
    <row r="196" ht="15.75" customHeight="1">
      <c r="A196" s="11" t="s">
        <v>4268</v>
      </c>
      <c r="B196" s="11" t="s">
        <v>64</v>
      </c>
      <c r="C196" s="11" t="s">
        <v>4269</v>
      </c>
      <c r="D196" s="44" t="s">
        <v>3125</v>
      </c>
      <c r="E196" s="44" t="s">
        <v>3126</v>
      </c>
      <c r="F196" s="239">
        <v>0.4375</v>
      </c>
      <c r="G196" s="239">
        <v>0.71875</v>
      </c>
      <c r="H196" s="44">
        <f t="shared" si="1"/>
        <v>6.75</v>
      </c>
      <c r="I196" s="132">
        <v>60.0</v>
      </c>
      <c r="J196" s="132">
        <f t="shared" si="2"/>
        <v>8.888888889</v>
      </c>
      <c r="K196" s="11" t="s">
        <v>4270</v>
      </c>
      <c r="L196" s="11" t="s">
        <v>297</v>
      </c>
      <c r="M196" s="11" t="s">
        <v>3822</v>
      </c>
      <c r="N196" s="11">
        <f>IFERROR(__xludf.DUMMYFUNCTION("IFERROR(VALUE(REGEXEXTRACT(M196, ""(\d+)\s+(sessions?|days?|weeks?|Weeks?|Sessions?|Days?)"")), 1)"),1.0)</f>
        <v>1</v>
      </c>
    </row>
    <row r="197" ht="15.75" customHeight="1">
      <c r="A197" s="11" t="s">
        <v>3176</v>
      </c>
      <c r="B197" s="11" t="s">
        <v>4271</v>
      </c>
      <c r="C197" s="11" t="s">
        <v>4272</v>
      </c>
      <c r="D197" s="44" t="s">
        <v>4074</v>
      </c>
      <c r="E197" s="44" t="s">
        <v>4075</v>
      </c>
      <c r="F197" s="239">
        <v>0.5833333333333334</v>
      </c>
      <c r="G197" s="239">
        <v>0.6458333333333334</v>
      </c>
      <c r="H197" s="44">
        <f t="shared" si="1"/>
        <v>1.5</v>
      </c>
      <c r="I197" s="132">
        <v>0.0</v>
      </c>
      <c r="J197" s="132">
        <f t="shared" si="2"/>
        <v>0</v>
      </c>
      <c r="K197" s="11" t="s">
        <v>4273</v>
      </c>
      <c r="L197" s="11" t="s">
        <v>297</v>
      </c>
      <c r="M197" s="11" t="s">
        <v>3822</v>
      </c>
      <c r="N197" s="11">
        <f>IFERROR(__xludf.DUMMYFUNCTION("IFERROR(VALUE(REGEXEXTRACT(M197, ""(\d+)\s+(sessions?|days?|weeks?|Weeks?|Sessions?|Days?)"")), 1)"),1.0)</f>
        <v>1</v>
      </c>
    </row>
    <row r="198" ht="15.75" customHeight="1">
      <c r="A198" s="11" t="s">
        <v>3176</v>
      </c>
      <c r="B198" s="11" t="s">
        <v>208</v>
      </c>
      <c r="C198" s="11" t="s">
        <v>2616</v>
      </c>
      <c r="D198" s="44" t="s">
        <v>243</v>
      </c>
      <c r="E198" s="44" t="s">
        <v>244</v>
      </c>
      <c r="F198" s="239">
        <v>0.5833333333333334</v>
      </c>
      <c r="G198" s="239">
        <v>0.625</v>
      </c>
      <c r="H198" s="44">
        <f t="shared" si="1"/>
        <v>1</v>
      </c>
      <c r="I198" s="132">
        <v>0.0</v>
      </c>
      <c r="J198" s="132">
        <f t="shared" si="2"/>
        <v>0</v>
      </c>
      <c r="K198" s="11" t="s">
        <v>4274</v>
      </c>
      <c r="L198" s="11" t="s">
        <v>297</v>
      </c>
      <c r="M198" s="11" t="s">
        <v>3822</v>
      </c>
      <c r="N198" s="11">
        <f>IFERROR(__xludf.DUMMYFUNCTION("IFERROR(VALUE(REGEXEXTRACT(M198, ""(\d+)\s+(sessions?|days?|weeks?|Weeks?|Sessions?|Days?)"")), 1)"),1.0)</f>
        <v>1</v>
      </c>
    </row>
    <row r="199" ht="15.75" customHeight="1">
      <c r="A199" s="11" t="s">
        <v>4268</v>
      </c>
      <c r="B199" s="11" t="s">
        <v>64</v>
      </c>
      <c r="C199" s="11" t="s">
        <v>4275</v>
      </c>
      <c r="D199" s="44" t="s">
        <v>143</v>
      </c>
      <c r="E199" s="44" t="s">
        <v>144</v>
      </c>
      <c r="F199" s="239">
        <v>0.4375</v>
      </c>
      <c r="G199" s="239">
        <v>0.71875</v>
      </c>
      <c r="H199" s="44">
        <f t="shared" si="1"/>
        <v>6.75</v>
      </c>
      <c r="I199" s="132">
        <v>60.0</v>
      </c>
      <c r="J199" s="132">
        <f t="shared" si="2"/>
        <v>8.888888889</v>
      </c>
      <c r="K199" s="11" t="s">
        <v>4276</v>
      </c>
      <c r="L199" s="11" t="s">
        <v>297</v>
      </c>
      <c r="M199" s="11" t="s">
        <v>3822</v>
      </c>
      <c r="N199" s="11">
        <f>IFERROR(__xludf.DUMMYFUNCTION("IFERROR(VALUE(REGEXEXTRACT(M199, ""(\d+)\s+(sessions?|days?|weeks?|Weeks?|Sessions?|Days?)"")), 1)"),1.0)</f>
        <v>1</v>
      </c>
    </row>
    <row r="200" ht="15.75" customHeight="1">
      <c r="A200" s="11" t="s">
        <v>2994</v>
      </c>
      <c r="B200" s="11" t="s">
        <v>64</v>
      </c>
      <c r="C200" s="11" t="s">
        <v>4277</v>
      </c>
      <c r="D200" s="44" t="s">
        <v>297</v>
      </c>
      <c r="E200" s="44" t="s">
        <v>297</v>
      </c>
      <c r="F200" s="239">
        <v>0.5833333333333334</v>
      </c>
      <c r="G200" s="239">
        <v>0.6666666666666666</v>
      </c>
      <c r="H200" s="44">
        <f t="shared" si="1"/>
        <v>2</v>
      </c>
      <c r="I200" s="132">
        <v>0.0</v>
      </c>
      <c r="J200" s="132">
        <f t="shared" si="2"/>
        <v>0</v>
      </c>
      <c r="K200" s="11" t="s">
        <v>4278</v>
      </c>
      <c r="L200" s="11" t="s">
        <v>297</v>
      </c>
      <c r="M200" s="11" t="s">
        <v>3822</v>
      </c>
      <c r="N200" s="11">
        <f>IFERROR(__xludf.DUMMYFUNCTION("IFERROR(VALUE(REGEXEXTRACT(M200, ""(\d+)\s+(sessions?|days?|weeks?|Weeks?|Sessions?|Days?)"")), 1)"),1.0)</f>
        <v>1</v>
      </c>
    </row>
    <row r="201" ht="15.75" customHeight="1">
      <c r="A201" s="11" t="s">
        <v>3176</v>
      </c>
      <c r="B201" s="11" t="s">
        <v>4271</v>
      </c>
      <c r="C201" s="11" t="s">
        <v>4279</v>
      </c>
      <c r="D201" s="44" t="s">
        <v>2525</v>
      </c>
      <c r="E201" s="44" t="s">
        <v>3555</v>
      </c>
      <c r="F201" s="239">
        <v>0.625</v>
      </c>
      <c r="G201" s="239">
        <v>0.6875</v>
      </c>
      <c r="H201" s="44">
        <f t="shared" si="1"/>
        <v>1.5</v>
      </c>
      <c r="I201" s="132">
        <v>0.0</v>
      </c>
      <c r="J201" s="132">
        <f t="shared" si="2"/>
        <v>0</v>
      </c>
      <c r="K201" s="11" t="s">
        <v>4280</v>
      </c>
      <c r="L201" s="11" t="s">
        <v>297</v>
      </c>
      <c r="M201" s="11" t="s">
        <v>3822</v>
      </c>
      <c r="N201" s="11">
        <f>IFERROR(__xludf.DUMMYFUNCTION("IFERROR(VALUE(REGEXEXTRACT(M201, ""(\d+)\s+(sessions?|days?|weeks?|Weeks?|Sessions?|Days?)"")), 1)"),1.0)</f>
        <v>1</v>
      </c>
    </row>
    <row r="202" ht="15.75" customHeight="1">
      <c r="A202" s="11" t="s">
        <v>2994</v>
      </c>
      <c r="B202" s="11" t="s">
        <v>4281</v>
      </c>
      <c r="C202" s="11" t="s">
        <v>4282</v>
      </c>
      <c r="D202" s="44" t="s">
        <v>297</v>
      </c>
      <c r="E202" s="44" t="s">
        <v>297</v>
      </c>
      <c r="F202" s="239">
        <v>0.75</v>
      </c>
      <c r="G202" s="239">
        <v>0.8125</v>
      </c>
      <c r="H202" s="44">
        <f t="shared" si="1"/>
        <v>1.5</v>
      </c>
      <c r="I202" s="132">
        <v>0.0</v>
      </c>
      <c r="J202" s="132">
        <f t="shared" si="2"/>
        <v>0</v>
      </c>
      <c r="K202" s="11" t="s">
        <v>4283</v>
      </c>
      <c r="L202" s="11" t="s">
        <v>297</v>
      </c>
      <c r="M202" s="11" t="s">
        <v>3822</v>
      </c>
      <c r="N202" s="11">
        <f>IFERROR(__xludf.DUMMYFUNCTION("IFERROR(VALUE(REGEXEXTRACT(M202, ""(\d+)\s+(sessions?|days?|weeks?|Weeks?|Sessions?|Days?)"")), 1)"),1.0)</f>
        <v>1</v>
      </c>
    </row>
    <row r="203" ht="15.75" customHeight="1">
      <c r="A203" s="11" t="s">
        <v>3176</v>
      </c>
      <c r="B203" s="11" t="s">
        <v>187</v>
      </c>
      <c r="C203" s="11" t="s">
        <v>4284</v>
      </c>
      <c r="D203" s="44" t="s">
        <v>2259</v>
      </c>
      <c r="E203" s="44" t="s">
        <v>2883</v>
      </c>
      <c r="F203" s="239">
        <v>0.4375</v>
      </c>
      <c r="G203" s="239">
        <v>0.5</v>
      </c>
      <c r="H203" s="44">
        <f t="shared" si="1"/>
        <v>1.5</v>
      </c>
      <c r="I203" s="132">
        <v>0.0</v>
      </c>
      <c r="J203" s="132">
        <f t="shared" si="2"/>
        <v>0</v>
      </c>
      <c r="K203" s="11" t="s">
        <v>4285</v>
      </c>
      <c r="L203" s="11" t="s">
        <v>297</v>
      </c>
      <c r="M203" s="11" t="s">
        <v>3822</v>
      </c>
      <c r="N203" s="11">
        <f>IFERROR(__xludf.DUMMYFUNCTION("IFERROR(VALUE(REGEXEXTRACT(M203, ""(\d+)\s+(sessions?|days?|weeks?|Weeks?|Sessions?|Days?)"")), 1)"),1.0)</f>
        <v>1</v>
      </c>
    </row>
    <row r="204" ht="15.75" customHeight="1">
      <c r="A204" s="11" t="s">
        <v>4221</v>
      </c>
      <c r="B204" s="11" t="s">
        <v>208</v>
      </c>
      <c r="C204" s="11" t="s">
        <v>4286</v>
      </c>
      <c r="D204" s="44" t="s">
        <v>725</v>
      </c>
      <c r="E204" s="44" t="s">
        <v>725</v>
      </c>
      <c r="F204" s="239">
        <v>0.5833333333333334</v>
      </c>
      <c r="G204" s="239">
        <v>0.6666666666666666</v>
      </c>
      <c r="H204" s="44">
        <f t="shared" si="1"/>
        <v>2</v>
      </c>
      <c r="I204" s="132">
        <v>0.0</v>
      </c>
      <c r="J204" s="132">
        <f t="shared" si="2"/>
        <v>0</v>
      </c>
      <c r="K204" s="11" t="s">
        <v>4287</v>
      </c>
      <c r="L204" s="11" t="s">
        <v>297</v>
      </c>
      <c r="M204" s="11" t="s">
        <v>3822</v>
      </c>
      <c r="N204" s="11">
        <f>IFERROR(__xludf.DUMMYFUNCTION("IFERROR(VALUE(REGEXEXTRACT(M204, ""(\d+)\s+(sessions?|days?|weeks?|Weeks?|Sessions?|Days?)"")), 1)"),1.0)</f>
        <v>1</v>
      </c>
    </row>
    <row r="205" ht="15.75" customHeight="1">
      <c r="A205" s="11" t="s">
        <v>3176</v>
      </c>
      <c r="B205" s="11" t="s">
        <v>187</v>
      </c>
      <c r="C205" s="11" t="s">
        <v>4288</v>
      </c>
      <c r="D205" s="44" t="s">
        <v>2490</v>
      </c>
      <c r="E205" s="44" t="s">
        <v>3212</v>
      </c>
      <c r="F205" s="239">
        <v>0.625</v>
      </c>
      <c r="G205" s="239">
        <v>0.6875</v>
      </c>
      <c r="H205" s="44">
        <f t="shared" si="1"/>
        <v>1.5</v>
      </c>
      <c r="I205" s="132">
        <v>0.0</v>
      </c>
      <c r="J205" s="132">
        <f t="shared" si="2"/>
        <v>0</v>
      </c>
      <c r="K205" s="11" t="s">
        <v>4289</v>
      </c>
      <c r="L205" s="11" t="s">
        <v>297</v>
      </c>
      <c r="M205" s="11" t="s">
        <v>3822</v>
      </c>
      <c r="N205" s="11">
        <f>IFERROR(__xludf.DUMMYFUNCTION("IFERROR(VALUE(REGEXEXTRACT(M205, ""(\d+)\s+(sessions?|days?|weeks?|Weeks?|Sessions?|Days?)"")), 1)"),1.0)</f>
        <v>1</v>
      </c>
    </row>
    <row r="206" ht="15.75" customHeight="1">
      <c r="A206" s="11" t="s">
        <v>4268</v>
      </c>
      <c r="B206" s="11" t="s">
        <v>35</v>
      </c>
      <c r="C206" s="11" t="s">
        <v>4290</v>
      </c>
      <c r="D206" s="44" t="s">
        <v>53</v>
      </c>
      <c r="E206" s="44" t="s">
        <v>54</v>
      </c>
      <c r="F206" s="239">
        <v>0.6458333333333334</v>
      </c>
      <c r="G206" s="239">
        <v>0.7083333333333334</v>
      </c>
      <c r="H206" s="44">
        <f t="shared" si="1"/>
        <v>1.5</v>
      </c>
      <c r="I206" s="132">
        <v>2.0</v>
      </c>
      <c r="J206" s="132">
        <f t="shared" si="2"/>
        <v>1.333333333</v>
      </c>
      <c r="K206" s="11" t="s">
        <v>4291</v>
      </c>
      <c r="L206" s="11" t="s">
        <v>297</v>
      </c>
      <c r="M206" s="11" t="s">
        <v>3822</v>
      </c>
      <c r="N206" s="11">
        <f>IFERROR(__xludf.DUMMYFUNCTION("IFERROR(VALUE(REGEXEXTRACT(M206, ""(\d+)\s+(sessions?|days?|weeks?|Weeks?|Sessions?|Days?)"")), 1)"),1.0)</f>
        <v>1</v>
      </c>
    </row>
    <row r="207" ht="15.75" customHeight="1">
      <c r="A207" s="11" t="s">
        <v>4268</v>
      </c>
      <c r="B207" s="11" t="s">
        <v>35</v>
      </c>
      <c r="C207" s="11" t="s">
        <v>4292</v>
      </c>
      <c r="D207" s="44" t="s">
        <v>100</v>
      </c>
      <c r="E207" s="44" t="s">
        <v>101</v>
      </c>
      <c r="F207" s="239">
        <v>0.4375</v>
      </c>
      <c r="G207" s="239">
        <v>0.5</v>
      </c>
      <c r="H207" s="44">
        <f t="shared" si="1"/>
        <v>1.5</v>
      </c>
      <c r="I207" s="132">
        <v>5.0</v>
      </c>
      <c r="J207" s="132">
        <f t="shared" si="2"/>
        <v>3.333333333</v>
      </c>
      <c r="K207" s="11" t="s">
        <v>4293</v>
      </c>
      <c r="L207" s="11" t="s">
        <v>297</v>
      </c>
      <c r="M207" s="11" t="s">
        <v>3822</v>
      </c>
      <c r="N207" s="11">
        <f>IFERROR(__xludf.DUMMYFUNCTION("IFERROR(VALUE(REGEXEXTRACT(M207, ""(\d+)\s+(sessions?|days?|weeks?|Weeks?|Sessions?|Days?)"")), 1)"),1.0)</f>
        <v>1</v>
      </c>
    </row>
    <row r="208" ht="15.75" customHeight="1">
      <c r="A208" s="11" t="s">
        <v>3176</v>
      </c>
      <c r="B208" s="11" t="s">
        <v>187</v>
      </c>
      <c r="C208" s="11" t="s">
        <v>4294</v>
      </c>
      <c r="D208" s="44" t="s">
        <v>684</v>
      </c>
      <c r="E208" s="44" t="s">
        <v>685</v>
      </c>
      <c r="F208" s="239">
        <v>0.4375</v>
      </c>
      <c r="G208" s="239">
        <v>0.5</v>
      </c>
      <c r="H208" s="44">
        <f t="shared" si="1"/>
        <v>1.5</v>
      </c>
      <c r="I208" s="132">
        <v>0.0</v>
      </c>
      <c r="J208" s="132">
        <f t="shared" si="2"/>
        <v>0</v>
      </c>
      <c r="K208" s="11" t="s">
        <v>4295</v>
      </c>
      <c r="L208" s="11" t="s">
        <v>297</v>
      </c>
      <c r="M208" s="11" t="s">
        <v>3822</v>
      </c>
      <c r="N208" s="11">
        <f>IFERROR(__xludf.DUMMYFUNCTION("IFERROR(VALUE(REGEXEXTRACT(M208, ""(\d+)\s+(sessions?|days?|weeks?|Weeks?|Sessions?|Days?)"")), 1)"),1.0)</f>
        <v>1</v>
      </c>
    </row>
    <row r="209" ht="15.75" customHeight="1">
      <c r="A209" s="11" t="s">
        <v>3176</v>
      </c>
      <c r="B209" s="11" t="s">
        <v>187</v>
      </c>
      <c r="C209" s="11" t="s">
        <v>4296</v>
      </c>
      <c r="D209" s="44" t="s">
        <v>684</v>
      </c>
      <c r="E209" s="44" t="s">
        <v>685</v>
      </c>
      <c r="F209" s="239">
        <v>0.4375</v>
      </c>
      <c r="G209" s="239">
        <v>0.5</v>
      </c>
      <c r="H209" s="44">
        <f t="shared" si="1"/>
        <v>1.5</v>
      </c>
      <c r="I209" s="132">
        <v>5.0</v>
      </c>
      <c r="J209" s="132">
        <f t="shared" si="2"/>
        <v>3.333333333</v>
      </c>
      <c r="K209" s="11" t="s">
        <v>4297</v>
      </c>
      <c r="L209" s="11" t="s">
        <v>297</v>
      </c>
      <c r="M209" s="11" t="s">
        <v>3822</v>
      </c>
      <c r="N209" s="11">
        <f>IFERROR(__xludf.DUMMYFUNCTION("IFERROR(VALUE(REGEXEXTRACT(M209, ""(\d+)\s+(sessions?|days?|weeks?|Weeks?|Sessions?|Days?)"")), 1)"),1.0)</f>
        <v>1</v>
      </c>
    </row>
    <row r="210" ht="15.75" customHeight="1">
      <c r="D210" s="44"/>
      <c r="H210" s="44"/>
    </row>
    <row r="211" ht="15.75" customHeight="1">
      <c r="D211" s="44"/>
      <c r="H211" s="44"/>
    </row>
    <row r="212" ht="15.75" customHeight="1">
      <c r="D212" s="44"/>
      <c r="H212" s="44"/>
    </row>
    <row r="213" ht="15.75" customHeight="1">
      <c r="D213" s="44"/>
      <c r="H213" s="44"/>
    </row>
    <row r="214" ht="15.75" customHeight="1">
      <c r="D214" s="44"/>
      <c r="H214" s="44"/>
    </row>
    <row r="215" ht="15.75" customHeight="1">
      <c r="D215" s="44"/>
      <c r="H215" s="44"/>
    </row>
    <row r="216" ht="15.75" customHeight="1">
      <c r="D216" s="44"/>
      <c r="H216" s="44"/>
    </row>
    <row r="217" ht="15.75" customHeight="1">
      <c r="D217" s="44"/>
      <c r="H217" s="44"/>
    </row>
    <row r="218" ht="15.75" customHeight="1">
      <c r="D218" s="44"/>
      <c r="H218" s="44"/>
    </row>
    <row r="219" ht="15.75" customHeight="1">
      <c r="D219" s="44"/>
      <c r="H219" s="44"/>
    </row>
    <row r="220" ht="15.75" customHeight="1">
      <c r="D220" s="44"/>
      <c r="H220" s="44"/>
    </row>
    <row r="221" ht="15.75" customHeight="1">
      <c r="D221" s="44"/>
      <c r="H221" s="44"/>
    </row>
    <row r="222" ht="15.75" customHeight="1">
      <c r="D222" s="44"/>
      <c r="H222" s="44"/>
    </row>
    <row r="223" ht="15.75" customHeight="1">
      <c r="D223" s="44"/>
      <c r="H223" s="44"/>
    </row>
    <row r="224" ht="15.75" customHeight="1">
      <c r="D224" s="44"/>
      <c r="H224" s="44"/>
    </row>
    <row r="225" ht="15.75" customHeight="1">
      <c r="D225" s="44"/>
      <c r="H225" s="44"/>
    </row>
    <row r="226" ht="15.75" customHeight="1">
      <c r="D226" s="44"/>
      <c r="H226" s="44"/>
    </row>
    <row r="227" ht="15.75" customHeight="1">
      <c r="D227" s="44"/>
      <c r="H227" s="44"/>
    </row>
    <row r="228" ht="15.75" customHeight="1">
      <c r="D228" s="44"/>
      <c r="H228" s="44"/>
    </row>
    <row r="229" ht="15.75" customHeight="1">
      <c r="D229" s="44"/>
      <c r="H229" s="44"/>
    </row>
    <row r="230" ht="15.75" customHeight="1">
      <c r="D230" s="44"/>
      <c r="H230" s="44"/>
    </row>
    <row r="231" ht="15.75" customHeight="1">
      <c r="D231" s="44"/>
      <c r="H231" s="44"/>
    </row>
    <row r="232" ht="15.75" customHeight="1">
      <c r="D232" s="44"/>
      <c r="H232" s="44"/>
    </row>
    <row r="233" ht="15.75" customHeight="1">
      <c r="D233" s="44"/>
      <c r="H233" s="44"/>
    </row>
    <row r="234" ht="15.75" customHeight="1">
      <c r="D234" s="44"/>
      <c r="H234" s="44"/>
    </row>
    <row r="235" ht="15.75" customHeight="1">
      <c r="D235" s="44"/>
      <c r="H235" s="44"/>
    </row>
    <row r="236" ht="15.75" customHeight="1">
      <c r="D236" s="44"/>
      <c r="H236" s="44"/>
    </row>
    <row r="237" ht="15.75" customHeight="1">
      <c r="D237" s="44"/>
      <c r="H237" s="44"/>
    </row>
    <row r="238" ht="15.75" customHeight="1">
      <c r="D238" s="44"/>
      <c r="H238" s="44"/>
    </row>
    <row r="239" ht="15.75" customHeight="1">
      <c r="D239" s="44"/>
      <c r="H239" s="44"/>
    </row>
    <row r="240" ht="15.75" customHeight="1">
      <c r="D240" s="44"/>
      <c r="H240" s="44"/>
    </row>
    <row r="241" ht="15.75" customHeight="1">
      <c r="D241" s="44"/>
      <c r="H241" s="44"/>
    </row>
    <row r="242" ht="15.75" customHeight="1">
      <c r="D242" s="44"/>
      <c r="H242" s="44"/>
    </row>
    <row r="243" ht="15.75" customHeight="1">
      <c r="D243" s="44"/>
      <c r="H243" s="44"/>
    </row>
    <row r="244" ht="15.75" customHeight="1">
      <c r="D244" s="44"/>
      <c r="H244" s="44"/>
    </row>
    <row r="245" ht="15.75" customHeight="1">
      <c r="D245" s="44"/>
      <c r="H245" s="44"/>
    </row>
    <row r="246" ht="15.75" customHeight="1">
      <c r="D246" s="44"/>
      <c r="H246" s="44"/>
    </row>
    <row r="247" ht="15.75" customHeight="1">
      <c r="D247" s="44"/>
      <c r="H247" s="44"/>
    </row>
    <row r="248" ht="15.75" customHeight="1">
      <c r="D248" s="44"/>
      <c r="H248" s="44"/>
    </row>
    <row r="249" ht="15.75" customHeight="1">
      <c r="D249" s="44"/>
      <c r="H249" s="44"/>
    </row>
    <row r="250" ht="15.75" customHeight="1">
      <c r="D250" s="44"/>
      <c r="H250" s="44"/>
    </row>
    <row r="251" ht="15.75" customHeight="1">
      <c r="D251" s="44"/>
      <c r="H251" s="44"/>
    </row>
    <row r="252" ht="15.75" customHeight="1">
      <c r="D252" s="44"/>
      <c r="H252" s="44"/>
    </row>
    <row r="253" ht="15.75" customHeight="1">
      <c r="D253" s="44"/>
      <c r="H253" s="44"/>
    </row>
    <row r="254" ht="15.75" customHeight="1">
      <c r="D254" s="44"/>
      <c r="H254" s="44"/>
    </row>
    <row r="255" ht="15.75" customHeight="1">
      <c r="D255" s="44"/>
      <c r="H255" s="44"/>
    </row>
    <row r="256" ht="15.75" customHeight="1">
      <c r="D256" s="44"/>
      <c r="H256" s="44"/>
    </row>
    <row r="257" ht="15.75" customHeight="1">
      <c r="D257" s="44"/>
      <c r="H257" s="44"/>
    </row>
    <row r="258" ht="15.75" customHeight="1">
      <c r="D258" s="44"/>
      <c r="H258" s="44"/>
    </row>
    <row r="259" ht="15.75" customHeight="1">
      <c r="D259" s="44"/>
      <c r="H259" s="44"/>
    </row>
    <row r="260" ht="15.75" customHeight="1">
      <c r="D260" s="44"/>
      <c r="H260" s="44"/>
    </row>
    <row r="261" ht="15.75" customHeight="1">
      <c r="D261" s="44"/>
      <c r="H261" s="44"/>
    </row>
    <row r="262" ht="15.75" customHeight="1">
      <c r="D262" s="44"/>
      <c r="H262" s="44"/>
    </row>
    <row r="263" ht="15.75" customHeight="1">
      <c r="D263" s="44"/>
      <c r="H263" s="44"/>
    </row>
    <row r="264" ht="15.75" customHeight="1">
      <c r="D264" s="44"/>
      <c r="H264" s="44"/>
    </row>
    <row r="265" ht="15.75" customHeight="1">
      <c r="D265" s="44"/>
      <c r="H265" s="44"/>
    </row>
    <row r="266" ht="15.75" customHeight="1">
      <c r="D266" s="44"/>
      <c r="H266" s="44"/>
    </row>
    <row r="267" ht="15.75" customHeight="1">
      <c r="D267" s="44"/>
      <c r="H267" s="44"/>
    </row>
    <row r="268" ht="15.75" customHeight="1">
      <c r="D268" s="44"/>
      <c r="H268" s="44"/>
    </row>
    <row r="269" ht="15.75" customHeight="1">
      <c r="D269" s="44"/>
      <c r="H269" s="44"/>
    </row>
    <row r="270" ht="15.75" customHeight="1">
      <c r="D270" s="44"/>
      <c r="H270" s="44"/>
    </row>
    <row r="271" ht="15.75" customHeight="1">
      <c r="D271" s="44"/>
      <c r="H271" s="44"/>
    </row>
    <row r="272" ht="15.75" customHeight="1">
      <c r="D272" s="44"/>
      <c r="H272" s="44"/>
    </row>
    <row r="273" ht="15.75" customHeight="1">
      <c r="D273" s="44"/>
      <c r="H273" s="44"/>
    </row>
    <row r="274" ht="15.75" customHeight="1">
      <c r="D274" s="44"/>
      <c r="H274" s="44"/>
    </row>
    <row r="275" ht="15.75" customHeight="1">
      <c r="D275" s="44"/>
      <c r="H275" s="44"/>
    </row>
    <row r="276" ht="15.75" customHeight="1">
      <c r="D276" s="44"/>
      <c r="H276" s="44"/>
    </row>
    <row r="277" ht="15.75" customHeight="1">
      <c r="D277" s="44"/>
      <c r="H277" s="44"/>
    </row>
    <row r="278" ht="15.75" customHeight="1">
      <c r="D278" s="44"/>
      <c r="H278" s="44"/>
    </row>
    <row r="279" ht="15.75" customHeight="1">
      <c r="D279" s="44"/>
      <c r="H279" s="44"/>
    </row>
    <row r="280" ht="15.75" customHeight="1">
      <c r="D280" s="44"/>
      <c r="H280" s="44"/>
    </row>
    <row r="281" ht="15.75" customHeight="1">
      <c r="D281" s="44"/>
      <c r="H281" s="44"/>
    </row>
    <row r="282" ht="15.75" customHeight="1">
      <c r="D282" s="44"/>
      <c r="H282" s="44"/>
    </row>
    <row r="283" ht="15.75" customHeight="1">
      <c r="D283" s="44"/>
      <c r="H283" s="44"/>
    </row>
    <row r="284" ht="15.75" customHeight="1">
      <c r="D284" s="44"/>
      <c r="H284" s="44"/>
    </row>
    <row r="285" ht="15.75" customHeight="1">
      <c r="D285" s="44"/>
      <c r="H285" s="44"/>
    </row>
    <row r="286" ht="15.75" customHeight="1">
      <c r="D286" s="44"/>
      <c r="H286" s="44"/>
    </row>
    <row r="287" ht="15.75" customHeight="1">
      <c r="D287" s="44"/>
      <c r="H287" s="44"/>
    </row>
    <row r="288" ht="15.75" customHeight="1">
      <c r="D288" s="44"/>
      <c r="H288" s="44"/>
    </row>
    <row r="289" ht="15.75" customHeight="1">
      <c r="D289" s="44"/>
      <c r="H289" s="44"/>
    </row>
    <row r="290" ht="15.75" customHeight="1">
      <c r="D290" s="44"/>
      <c r="H290" s="44"/>
    </row>
    <row r="291" ht="15.75" customHeight="1">
      <c r="D291" s="44"/>
      <c r="H291" s="44"/>
    </row>
    <row r="292" ht="15.75" customHeight="1">
      <c r="D292" s="44"/>
      <c r="H292" s="44"/>
    </row>
    <row r="293" ht="15.75" customHeight="1">
      <c r="D293" s="44"/>
      <c r="H293" s="44"/>
    </row>
    <row r="294" ht="15.75" customHeight="1">
      <c r="D294" s="44"/>
      <c r="H294" s="44"/>
    </row>
    <row r="295" ht="15.75" customHeight="1">
      <c r="D295" s="44"/>
      <c r="H295" s="44"/>
    </row>
    <row r="296" ht="15.75" customHeight="1">
      <c r="D296" s="44"/>
      <c r="H296" s="44"/>
    </row>
    <row r="297" ht="15.75" customHeight="1">
      <c r="D297" s="44"/>
      <c r="H297" s="44"/>
    </row>
    <row r="298" ht="15.75" customHeight="1">
      <c r="D298" s="44"/>
      <c r="H298" s="44"/>
    </row>
    <row r="299" ht="15.75" customHeight="1">
      <c r="D299" s="44"/>
      <c r="H299" s="44"/>
    </row>
    <row r="300" ht="15.75" customHeight="1">
      <c r="D300" s="44"/>
      <c r="H300" s="44"/>
    </row>
    <row r="301" ht="15.75" customHeight="1">
      <c r="D301" s="44"/>
      <c r="H301" s="44"/>
    </row>
    <row r="302" ht="15.75" customHeight="1">
      <c r="D302" s="44"/>
      <c r="H302" s="44"/>
    </row>
    <row r="303" ht="15.75" customHeight="1">
      <c r="D303" s="44"/>
      <c r="H303" s="44"/>
    </row>
    <row r="304" ht="15.75" customHeight="1">
      <c r="D304" s="44"/>
      <c r="H304" s="44"/>
    </row>
    <row r="305" ht="15.75" customHeight="1">
      <c r="D305" s="44"/>
      <c r="H305" s="44"/>
    </row>
    <row r="306" ht="15.75" customHeight="1">
      <c r="D306" s="44"/>
      <c r="H306" s="44"/>
    </row>
    <row r="307" ht="15.75" customHeight="1">
      <c r="D307" s="44"/>
      <c r="H307" s="44"/>
    </row>
    <row r="308" ht="15.75" customHeight="1">
      <c r="D308" s="44"/>
      <c r="H308" s="44"/>
    </row>
    <row r="309" ht="15.75" customHeight="1">
      <c r="D309" s="44"/>
      <c r="H309" s="44"/>
    </row>
    <row r="310" ht="15.75" customHeight="1">
      <c r="D310" s="44"/>
      <c r="H310" s="44"/>
    </row>
    <row r="311" ht="15.75" customHeight="1">
      <c r="D311" s="44"/>
      <c r="H311" s="44"/>
    </row>
    <row r="312" ht="15.75" customHeight="1">
      <c r="D312" s="44"/>
      <c r="H312" s="44"/>
    </row>
    <row r="313" ht="15.75" customHeight="1">
      <c r="D313" s="44"/>
      <c r="H313" s="44"/>
    </row>
    <row r="314" ht="15.75" customHeight="1">
      <c r="D314" s="44"/>
      <c r="H314" s="44"/>
    </row>
    <row r="315" ht="15.75" customHeight="1">
      <c r="D315" s="44"/>
      <c r="H315" s="44"/>
    </row>
    <row r="316" ht="15.75" customHeight="1">
      <c r="D316" s="44"/>
      <c r="H316" s="44"/>
    </row>
    <row r="317" ht="15.75" customHeight="1">
      <c r="D317" s="44"/>
      <c r="H317" s="44"/>
    </row>
    <row r="318" ht="15.75" customHeight="1">
      <c r="D318" s="44"/>
      <c r="H318" s="44"/>
    </row>
    <row r="319" ht="15.75" customHeight="1">
      <c r="D319" s="44"/>
      <c r="H319" s="44"/>
    </row>
    <row r="320" ht="15.75" customHeight="1">
      <c r="D320" s="44"/>
      <c r="H320" s="44"/>
    </row>
    <row r="321" ht="15.75" customHeight="1">
      <c r="D321" s="44"/>
      <c r="H321" s="44"/>
    </row>
    <row r="322" ht="15.75" customHeight="1">
      <c r="D322" s="44"/>
      <c r="H322" s="44"/>
    </row>
    <row r="323" ht="15.75" customHeight="1">
      <c r="D323" s="44"/>
      <c r="H323" s="44"/>
    </row>
    <row r="324" ht="15.75" customHeight="1">
      <c r="D324" s="44"/>
      <c r="H324" s="44"/>
    </row>
    <row r="325" ht="15.75" customHeight="1">
      <c r="D325" s="44"/>
      <c r="H325" s="44"/>
    </row>
    <row r="326" ht="15.75" customHeight="1">
      <c r="D326" s="44"/>
      <c r="H326" s="44"/>
    </row>
    <row r="327" ht="15.75" customHeight="1">
      <c r="D327" s="44"/>
      <c r="H327" s="44"/>
    </row>
    <row r="328" ht="15.75" customHeight="1">
      <c r="D328" s="44"/>
      <c r="H328" s="44"/>
    </row>
    <row r="329" ht="15.75" customHeight="1">
      <c r="D329" s="44"/>
      <c r="H329" s="44"/>
    </row>
    <row r="330" ht="15.75" customHeight="1">
      <c r="D330" s="44"/>
      <c r="H330" s="44"/>
    </row>
    <row r="331" ht="15.75" customHeight="1">
      <c r="D331" s="44"/>
      <c r="H331" s="44"/>
    </row>
    <row r="332" ht="15.75" customHeight="1">
      <c r="D332" s="44"/>
      <c r="H332" s="44"/>
    </row>
    <row r="333" ht="15.75" customHeight="1">
      <c r="D333" s="44"/>
      <c r="H333" s="44"/>
    </row>
    <row r="334" ht="15.75" customHeight="1">
      <c r="D334" s="44"/>
      <c r="H334" s="44"/>
    </row>
    <row r="335" ht="15.75" customHeight="1">
      <c r="D335" s="44"/>
      <c r="H335" s="44"/>
    </row>
    <row r="336" ht="15.75" customHeight="1">
      <c r="D336" s="44"/>
      <c r="H336" s="44"/>
    </row>
    <row r="337" ht="15.75" customHeight="1">
      <c r="D337" s="44"/>
      <c r="H337" s="44"/>
    </row>
    <row r="338" ht="15.75" customHeight="1">
      <c r="D338" s="44"/>
      <c r="H338" s="44"/>
    </row>
    <row r="339" ht="15.75" customHeight="1">
      <c r="D339" s="44"/>
      <c r="H339" s="44"/>
    </row>
    <row r="340" ht="15.75" customHeight="1">
      <c r="D340" s="44"/>
      <c r="H340" s="44"/>
    </row>
    <row r="341" ht="15.75" customHeight="1">
      <c r="D341" s="44"/>
      <c r="H341" s="44"/>
    </row>
    <row r="342" ht="15.75" customHeight="1">
      <c r="D342" s="44"/>
      <c r="H342" s="44"/>
    </row>
    <row r="343" ht="15.75" customHeight="1">
      <c r="D343" s="44"/>
      <c r="H343" s="44"/>
    </row>
    <row r="344" ht="15.75" customHeight="1">
      <c r="D344" s="44"/>
      <c r="H344" s="44"/>
    </row>
    <row r="345" ht="15.75" customHeight="1">
      <c r="D345" s="44"/>
      <c r="H345" s="44"/>
    </row>
    <row r="346" ht="15.75" customHeight="1">
      <c r="D346" s="44"/>
      <c r="H346" s="44"/>
    </row>
    <row r="347" ht="15.75" customHeight="1">
      <c r="D347" s="44"/>
      <c r="H347" s="44"/>
    </row>
    <row r="348" ht="15.75" customHeight="1">
      <c r="D348" s="44"/>
      <c r="H348" s="44"/>
    </row>
    <row r="349" ht="15.75" customHeight="1">
      <c r="D349" s="44"/>
      <c r="H349" s="44"/>
    </row>
    <row r="350" ht="15.75" customHeight="1">
      <c r="D350" s="44"/>
      <c r="H350" s="44"/>
    </row>
    <row r="351" ht="15.75" customHeight="1">
      <c r="D351" s="44"/>
      <c r="H351" s="44"/>
    </row>
    <row r="352" ht="15.75" customHeight="1">
      <c r="D352" s="44"/>
      <c r="H352" s="44"/>
    </row>
    <row r="353" ht="15.75" customHeight="1">
      <c r="D353" s="44"/>
      <c r="H353" s="44"/>
    </row>
    <row r="354" ht="15.75" customHeight="1">
      <c r="D354" s="44"/>
      <c r="H354" s="44"/>
    </row>
    <row r="355" ht="15.75" customHeight="1">
      <c r="D355" s="44"/>
      <c r="H355" s="44"/>
    </row>
    <row r="356" ht="15.75" customHeight="1">
      <c r="D356" s="44"/>
      <c r="H356" s="44"/>
    </row>
    <row r="357" ht="15.75" customHeight="1">
      <c r="D357" s="44"/>
      <c r="H357" s="44"/>
    </row>
    <row r="358" ht="15.75" customHeight="1">
      <c r="D358" s="44"/>
      <c r="H358" s="44"/>
    </row>
    <row r="359" ht="15.75" customHeight="1">
      <c r="D359" s="44"/>
      <c r="H359" s="44"/>
    </row>
    <row r="360" ht="15.75" customHeight="1">
      <c r="D360" s="44"/>
      <c r="H360" s="44"/>
    </row>
    <row r="361" ht="15.75" customHeight="1">
      <c r="D361" s="44"/>
      <c r="H361" s="44"/>
    </row>
    <row r="362" ht="15.75" customHeight="1">
      <c r="D362" s="44"/>
      <c r="H362" s="44"/>
    </row>
    <row r="363" ht="15.75" customHeight="1">
      <c r="D363" s="44"/>
      <c r="H363" s="44"/>
    </row>
    <row r="364" ht="15.75" customHeight="1">
      <c r="D364" s="44"/>
      <c r="H364" s="44"/>
    </row>
    <row r="365" ht="15.75" customHeight="1">
      <c r="D365" s="44"/>
      <c r="H365" s="44"/>
    </row>
    <row r="366" ht="15.75" customHeight="1">
      <c r="D366" s="44"/>
      <c r="H366" s="44"/>
    </row>
    <row r="367" ht="15.75" customHeight="1">
      <c r="D367" s="44"/>
      <c r="H367" s="44"/>
    </row>
    <row r="368" ht="15.75" customHeight="1">
      <c r="D368" s="44"/>
      <c r="H368" s="44"/>
    </row>
    <row r="369" ht="15.75" customHeight="1">
      <c r="D369" s="44"/>
      <c r="H369" s="44"/>
    </row>
    <row r="370" ht="15.75" customHeight="1">
      <c r="D370" s="44"/>
      <c r="H370" s="44"/>
    </row>
    <row r="371" ht="15.75" customHeight="1">
      <c r="D371" s="44"/>
      <c r="H371" s="44"/>
    </row>
    <row r="372" ht="15.75" customHeight="1">
      <c r="D372" s="44"/>
      <c r="H372" s="44"/>
    </row>
    <row r="373" ht="15.75" customHeight="1">
      <c r="D373" s="44"/>
      <c r="H373" s="44"/>
    </row>
    <row r="374" ht="15.75" customHeight="1">
      <c r="D374" s="44"/>
      <c r="H374" s="44"/>
    </row>
    <row r="375" ht="15.75" customHeight="1">
      <c r="D375" s="44"/>
      <c r="H375" s="44"/>
    </row>
    <row r="376" ht="15.75" customHeight="1">
      <c r="D376" s="44"/>
      <c r="H376" s="44"/>
    </row>
    <row r="377" ht="15.75" customHeight="1">
      <c r="D377" s="44"/>
      <c r="H377" s="44"/>
    </row>
    <row r="378" ht="15.75" customHeight="1">
      <c r="D378" s="44"/>
      <c r="H378" s="44"/>
    </row>
    <row r="379" ht="15.75" customHeight="1">
      <c r="D379" s="44"/>
      <c r="H379" s="44"/>
    </row>
    <row r="380" ht="15.75" customHeight="1">
      <c r="D380" s="44"/>
      <c r="H380" s="44"/>
    </row>
    <row r="381" ht="15.75" customHeight="1">
      <c r="D381" s="44"/>
      <c r="H381" s="44"/>
    </row>
    <row r="382" ht="15.75" customHeight="1">
      <c r="D382" s="44"/>
      <c r="H382" s="44"/>
    </row>
    <row r="383" ht="15.75" customHeight="1">
      <c r="D383" s="44"/>
      <c r="H383" s="44"/>
    </row>
    <row r="384" ht="15.75" customHeight="1">
      <c r="D384" s="44"/>
      <c r="H384" s="44"/>
    </row>
    <row r="385" ht="15.75" customHeight="1">
      <c r="D385" s="44"/>
      <c r="H385" s="44"/>
    </row>
    <row r="386" ht="15.75" customHeight="1">
      <c r="D386" s="44"/>
      <c r="H386" s="44"/>
    </row>
    <row r="387" ht="15.75" customHeight="1">
      <c r="D387" s="44"/>
      <c r="H387" s="44"/>
    </row>
    <row r="388" ht="15.75" customHeight="1">
      <c r="D388" s="44"/>
      <c r="H388" s="44"/>
    </row>
    <row r="389" ht="15.75" customHeight="1">
      <c r="D389" s="44"/>
      <c r="H389" s="44"/>
    </row>
    <row r="390" ht="15.75" customHeight="1">
      <c r="D390" s="44"/>
      <c r="H390" s="44"/>
    </row>
    <row r="391" ht="15.75" customHeight="1">
      <c r="D391" s="44"/>
      <c r="H391" s="44"/>
    </row>
    <row r="392" ht="15.75" customHeight="1">
      <c r="D392" s="44"/>
      <c r="H392" s="44"/>
    </row>
    <row r="393" ht="15.75" customHeight="1">
      <c r="D393" s="44"/>
      <c r="H393" s="44"/>
    </row>
    <row r="394" ht="15.75" customHeight="1">
      <c r="D394" s="44"/>
      <c r="H394" s="44"/>
    </row>
    <row r="395" ht="15.75" customHeight="1">
      <c r="D395" s="44"/>
      <c r="H395" s="44"/>
    </row>
    <row r="396" ht="15.75" customHeight="1">
      <c r="D396" s="44"/>
      <c r="H396" s="44"/>
    </row>
    <row r="397" ht="15.75" customHeight="1">
      <c r="D397" s="44"/>
      <c r="H397" s="44"/>
    </row>
    <row r="398" ht="15.75" customHeight="1">
      <c r="D398" s="44"/>
      <c r="H398" s="44"/>
    </row>
    <row r="399" ht="15.75" customHeight="1">
      <c r="D399" s="44"/>
      <c r="H399" s="44"/>
    </row>
    <row r="400" ht="15.75" customHeight="1">
      <c r="D400" s="44"/>
      <c r="H400" s="44"/>
    </row>
    <row r="401" ht="15.75" customHeight="1">
      <c r="D401" s="44"/>
      <c r="H401" s="44"/>
    </row>
    <row r="402" ht="15.75" customHeight="1">
      <c r="D402" s="44"/>
      <c r="H402" s="44"/>
    </row>
    <row r="403" ht="15.75" customHeight="1">
      <c r="D403" s="44"/>
      <c r="H403" s="44"/>
    </row>
    <row r="404" ht="15.75" customHeight="1">
      <c r="D404" s="44"/>
      <c r="H404" s="44"/>
    </row>
    <row r="405" ht="15.75" customHeight="1">
      <c r="D405" s="44"/>
      <c r="H405" s="44"/>
    </row>
    <row r="406" ht="15.75" customHeight="1">
      <c r="D406" s="44"/>
      <c r="H406" s="44"/>
    </row>
    <row r="407" ht="15.75" customHeight="1">
      <c r="D407" s="44"/>
      <c r="H407" s="44"/>
    </row>
    <row r="408" ht="15.75" customHeight="1">
      <c r="D408" s="44"/>
      <c r="H408" s="44"/>
    </row>
    <row r="409" ht="15.75" customHeight="1">
      <c r="D409" s="44"/>
      <c r="H409" s="44"/>
    </row>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0"/>
  <cols>
    <col customWidth="1" min="1" max="1" width="34.63"/>
    <col customWidth="1" min="2" max="3" width="37.75"/>
    <col customWidth="1" min="4" max="5" width="17.38"/>
    <col customWidth="1" min="6" max="6" width="12.63"/>
    <col customWidth="1" min="8" max="8" width="15.5"/>
    <col customWidth="1" min="11" max="11" width="18.63"/>
    <col customWidth="1" min="13" max="13" width="28.13"/>
  </cols>
  <sheetData>
    <row r="1" ht="15.75" customHeight="1">
      <c r="A1" s="67" t="s">
        <v>0</v>
      </c>
      <c r="B1" s="67" t="s">
        <v>1</v>
      </c>
      <c r="C1" s="67" t="s">
        <v>2</v>
      </c>
      <c r="D1" s="68" t="s">
        <v>3</v>
      </c>
      <c r="E1" s="68" t="s">
        <v>4</v>
      </c>
      <c r="F1" s="67" t="s">
        <v>5</v>
      </c>
      <c r="G1" s="67" t="s">
        <v>6</v>
      </c>
      <c r="H1" s="46" t="s">
        <v>7</v>
      </c>
      <c r="I1" s="69" t="s">
        <v>8</v>
      </c>
      <c r="J1" s="47" t="s">
        <v>9</v>
      </c>
      <c r="K1" s="67" t="s">
        <v>10</v>
      </c>
      <c r="L1" s="67" t="s">
        <v>11</v>
      </c>
      <c r="M1" s="67" t="s">
        <v>12</v>
      </c>
      <c r="N1" s="238" t="s">
        <v>13</v>
      </c>
    </row>
    <row r="2" ht="15.75" customHeight="1">
      <c r="A2" s="55" t="s">
        <v>4298</v>
      </c>
      <c r="B2" s="55" t="s">
        <v>64</v>
      </c>
      <c r="C2" s="55" t="s">
        <v>4299</v>
      </c>
      <c r="D2" s="56" t="s">
        <v>3125</v>
      </c>
      <c r="E2" s="56" t="s">
        <v>3126</v>
      </c>
      <c r="F2" s="57">
        <v>0.4583333333333333</v>
      </c>
      <c r="G2" s="57">
        <v>0.5</v>
      </c>
      <c r="H2" s="56">
        <f t="shared" ref="H2:H143" si="1">IF(G2&lt;F2, (G2+1)-F2, G2-F2)*24</f>
        <v>1</v>
      </c>
      <c r="I2" s="58">
        <v>0.0</v>
      </c>
      <c r="J2" s="58">
        <f t="shared" ref="J2:J143" si="2">DIVIDE(I2,H2)/N2</f>
        <v>0</v>
      </c>
      <c r="K2" s="55" t="s">
        <v>4300</v>
      </c>
      <c r="L2" s="55">
        <v>20.0</v>
      </c>
      <c r="M2" s="55" t="s">
        <v>4301</v>
      </c>
      <c r="N2" s="11">
        <f>IFERROR(__xludf.DUMMYFUNCTION("IFERROR(VALUE(REGEXEXTRACT(M2, ""(\d+)\s+(sessions?|days?|weeks?|Weeks?|Sessions?|Days?)"")), 1)"),1.0)</f>
        <v>1</v>
      </c>
    </row>
    <row r="3" ht="15.75" customHeight="1">
      <c r="A3" s="50" t="s">
        <v>28</v>
      </c>
      <c r="B3" s="50" t="s">
        <v>28</v>
      </c>
      <c r="C3" s="50" t="s">
        <v>4302</v>
      </c>
      <c r="D3" s="51" t="s">
        <v>626</v>
      </c>
      <c r="E3" s="51" t="s">
        <v>627</v>
      </c>
      <c r="F3" s="52">
        <v>0.75</v>
      </c>
      <c r="G3" s="52">
        <v>0.7916666666666666</v>
      </c>
      <c r="H3" s="56">
        <f t="shared" si="1"/>
        <v>1</v>
      </c>
      <c r="I3" s="53">
        <v>92.96</v>
      </c>
      <c r="J3" s="58">
        <f t="shared" si="2"/>
        <v>11.62</v>
      </c>
      <c r="K3" s="50" t="s">
        <v>4303</v>
      </c>
      <c r="L3" s="50" t="s">
        <v>298</v>
      </c>
      <c r="M3" s="50" t="s">
        <v>4304</v>
      </c>
      <c r="N3" s="11">
        <f>IFERROR(__xludf.DUMMYFUNCTION("IFERROR(VALUE(REGEXEXTRACT(M3, ""(\d+)\s+(sessions?|days?|weeks?|Weeks?|Sessions?|Days?)"")), 1)"),8.0)</f>
        <v>8</v>
      </c>
    </row>
    <row r="4" ht="15.75" customHeight="1">
      <c r="A4" s="55" t="s">
        <v>28</v>
      </c>
      <c r="B4" s="55" t="s">
        <v>28</v>
      </c>
      <c r="C4" s="55" t="s">
        <v>4305</v>
      </c>
      <c r="D4" s="56" t="s">
        <v>104</v>
      </c>
      <c r="E4" s="56" t="s">
        <v>105</v>
      </c>
      <c r="F4" s="57">
        <v>0.7083333333333334</v>
      </c>
      <c r="G4" s="57">
        <v>0.75</v>
      </c>
      <c r="H4" s="56">
        <f t="shared" si="1"/>
        <v>1</v>
      </c>
      <c r="I4" s="53">
        <v>92.96</v>
      </c>
      <c r="J4" s="58">
        <f t="shared" si="2"/>
        <v>11.62</v>
      </c>
      <c r="K4" s="55" t="s">
        <v>4303</v>
      </c>
      <c r="L4" s="55" t="s">
        <v>298</v>
      </c>
      <c r="M4" s="50" t="s">
        <v>4304</v>
      </c>
      <c r="N4" s="11">
        <f>IFERROR(__xludf.DUMMYFUNCTION("IFERROR(VALUE(REGEXEXTRACT(M4, ""(\d+)\s+(sessions?|days?|weeks?|Weeks?|Sessions?|Days?)"")), 1)"),8.0)</f>
        <v>8</v>
      </c>
    </row>
    <row r="5" ht="15.75" customHeight="1">
      <c r="A5" s="55" t="s">
        <v>28</v>
      </c>
      <c r="B5" s="55" t="s">
        <v>28</v>
      </c>
      <c r="C5" s="55" t="s">
        <v>4306</v>
      </c>
      <c r="D5" s="56" t="s">
        <v>4307</v>
      </c>
      <c r="E5" s="56" t="s">
        <v>4308</v>
      </c>
      <c r="F5" s="57">
        <v>0.8333333333333334</v>
      </c>
      <c r="G5" s="57">
        <v>0.875</v>
      </c>
      <c r="H5" s="56">
        <f t="shared" si="1"/>
        <v>1</v>
      </c>
      <c r="I5" s="58">
        <v>70.74</v>
      </c>
      <c r="J5" s="58">
        <f t="shared" si="2"/>
        <v>7.86</v>
      </c>
      <c r="K5" s="55" t="s">
        <v>4309</v>
      </c>
      <c r="L5" s="55" t="s">
        <v>298</v>
      </c>
      <c r="M5" s="55" t="s">
        <v>4310</v>
      </c>
      <c r="N5" s="11">
        <f>IFERROR(__xludf.DUMMYFUNCTION("IFERROR(VALUE(REGEXEXTRACT(M5, ""(\d+)\s+(sessions?|days?|weeks?|Weeks?|Sessions?|Days?)"")), 1)"),9.0)</f>
        <v>9</v>
      </c>
    </row>
    <row r="6" ht="15.75" customHeight="1">
      <c r="A6" s="55" t="s">
        <v>28</v>
      </c>
      <c r="B6" s="55" t="s">
        <v>28</v>
      </c>
      <c r="C6" s="55" t="s">
        <v>4311</v>
      </c>
      <c r="D6" s="56" t="s">
        <v>100</v>
      </c>
      <c r="E6" s="56" t="s">
        <v>101</v>
      </c>
      <c r="F6" s="57">
        <v>0.7708333333333334</v>
      </c>
      <c r="G6" s="57">
        <v>0.8125</v>
      </c>
      <c r="H6" s="56">
        <f t="shared" si="1"/>
        <v>1</v>
      </c>
      <c r="I6" s="58">
        <v>62.88</v>
      </c>
      <c r="J6" s="58">
        <f t="shared" si="2"/>
        <v>7.86</v>
      </c>
      <c r="K6" s="55" t="s">
        <v>4309</v>
      </c>
      <c r="L6" s="55" t="s">
        <v>298</v>
      </c>
      <c r="M6" s="55" t="s">
        <v>4312</v>
      </c>
      <c r="N6" s="11">
        <f>IFERROR(__xludf.DUMMYFUNCTION("IFERROR(VALUE(REGEXEXTRACT(M6, ""(\d+)\s+(sessions?|days?|weeks?|Weeks?|Sessions?|Days?)"")), 1)"),8.0)</f>
        <v>8</v>
      </c>
    </row>
    <row r="7" ht="15.75" customHeight="1">
      <c r="A7" s="55" t="s">
        <v>28</v>
      </c>
      <c r="B7" s="55" t="s">
        <v>28</v>
      </c>
      <c r="C7" s="55" t="s">
        <v>4313</v>
      </c>
      <c r="D7" s="56" t="s">
        <v>4314</v>
      </c>
      <c r="E7" s="56" t="s">
        <v>287</v>
      </c>
      <c r="F7" s="57">
        <v>0.7708333333333334</v>
      </c>
      <c r="G7" s="57">
        <v>0.8333333333333334</v>
      </c>
      <c r="H7" s="56">
        <f t="shared" si="1"/>
        <v>1.5</v>
      </c>
      <c r="I7" s="58">
        <v>60.06</v>
      </c>
      <c r="J7" s="58">
        <f t="shared" si="2"/>
        <v>5.72</v>
      </c>
      <c r="K7" s="55" t="s">
        <v>4315</v>
      </c>
      <c r="L7" s="55" t="s">
        <v>298</v>
      </c>
      <c r="M7" s="55" t="s">
        <v>4316</v>
      </c>
      <c r="N7" s="11">
        <f>IFERROR(__xludf.DUMMYFUNCTION("IFERROR(VALUE(REGEXEXTRACT(M7, ""(\d+)\s+(sessions?|days?|weeks?|Weeks?|Sessions?|Days?)"")), 1)"),7.0)</f>
        <v>7</v>
      </c>
    </row>
    <row r="8" ht="15.75" customHeight="1">
      <c r="A8" s="50" t="s">
        <v>28</v>
      </c>
      <c r="B8" s="50" t="s">
        <v>28</v>
      </c>
      <c r="C8" s="50" t="s">
        <v>4317</v>
      </c>
      <c r="D8" s="51" t="s">
        <v>53</v>
      </c>
      <c r="E8" s="51" t="s">
        <v>54</v>
      </c>
      <c r="F8" s="52">
        <v>0.6041666666666666</v>
      </c>
      <c r="G8" s="52">
        <v>0.6458333333333334</v>
      </c>
      <c r="H8" s="56">
        <f t="shared" si="1"/>
        <v>1</v>
      </c>
      <c r="I8" s="53">
        <v>45.76</v>
      </c>
      <c r="J8" s="58">
        <f t="shared" si="2"/>
        <v>5.72</v>
      </c>
      <c r="K8" s="50" t="s">
        <v>4315</v>
      </c>
      <c r="L8" s="50">
        <v>1.0</v>
      </c>
      <c r="M8" s="55" t="s">
        <v>4318</v>
      </c>
      <c r="N8" s="11">
        <f>IFERROR(__xludf.DUMMYFUNCTION("IFERROR(VALUE(REGEXEXTRACT(M8, ""(\d+)\s+(sessions?|days?|weeks?|Weeks?|Sessions?|Days?)"")), 1)"),8.0)</f>
        <v>8</v>
      </c>
    </row>
    <row r="9" ht="15.75" customHeight="1">
      <c r="A9" s="55" t="s">
        <v>28</v>
      </c>
      <c r="B9" s="55" t="s">
        <v>28</v>
      </c>
      <c r="C9" s="55" t="s">
        <v>4319</v>
      </c>
      <c r="D9" s="56" t="s">
        <v>4307</v>
      </c>
      <c r="E9" s="56" t="s">
        <v>4308</v>
      </c>
      <c r="F9" s="57">
        <v>0.4583333333333333</v>
      </c>
      <c r="G9" s="57">
        <v>0.5</v>
      </c>
      <c r="H9" s="56">
        <f t="shared" si="1"/>
        <v>1</v>
      </c>
      <c r="I9" s="58">
        <v>62.88</v>
      </c>
      <c r="J9" s="58">
        <f t="shared" si="2"/>
        <v>7.86</v>
      </c>
      <c r="K9" s="55" t="s">
        <v>4320</v>
      </c>
      <c r="L9" s="55" t="s">
        <v>298</v>
      </c>
      <c r="M9" s="55" t="s">
        <v>4318</v>
      </c>
      <c r="N9" s="11">
        <f>IFERROR(__xludf.DUMMYFUNCTION("IFERROR(VALUE(REGEXEXTRACT(M9, ""(\d+)\s+(sessions?|days?|weeks?|Weeks?|Sessions?|Days?)"")), 1)"),8.0)</f>
        <v>8</v>
      </c>
    </row>
    <row r="10" ht="15.75" customHeight="1">
      <c r="A10" s="55" t="s">
        <v>28</v>
      </c>
      <c r="B10" s="55" t="s">
        <v>28</v>
      </c>
      <c r="C10" s="55" t="s">
        <v>4321</v>
      </c>
      <c r="D10" s="56" t="s">
        <v>127</v>
      </c>
      <c r="E10" s="56" t="s">
        <v>128</v>
      </c>
      <c r="F10" s="57">
        <v>0.71875</v>
      </c>
      <c r="G10" s="57">
        <v>0.7604166666666666</v>
      </c>
      <c r="H10" s="56">
        <f t="shared" si="1"/>
        <v>1</v>
      </c>
      <c r="I10" s="58">
        <v>62.88</v>
      </c>
      <c r="J10" s="58">
        <f t="shared" si="2"/>
        <v>7.86</v>
      </c>
      <c r="K10" s="55" t="s">
        <v>4322</v>
      </c>
      <c r="L10" s="55" t="s">
        <v>298</v>
      </c>
      <c r="M10" s="55" t="s">
        <v>4304</v>
      </c>
      <c r="N10" s="11">
        <f>IFERROR(__xludf.DUMMYFUNCTION("IFERROR(VALUE(REGEXEXTRACT(M10, ""(\d+)\s+(sessions?|days?|weeks?|Weeks?|Sessions?|Days?)"")), 1)"),8.0)</f>
        <v>8</v>
      </c>
    </row>
    <row r="11" ht="15.75" customHeight="1">
      <c r="A11" s="55" t="s">
        <v>28</v>
      </c>
      <c r="B11" s="55" t="s">
        <v>28</v>
      </c>
      <c r="C11" s="55" t="s">
        <v>4323</v>
      </c>
      <c r="D11" s="56" t="s">
        <v>100</v>
      </c>
      <c r="E11" s="56" t="s">
        <v>101</v>
      </c>
      <c r="F11" s="57">
        <v>0.7708333333333334</v>
      </c>
      <c r="G11" s="57">
        <v>0.8125</v>
      </c>
      <c r="H11" s="56">
        <f t="shared" si="1"/>
        <v>1</v>
      </c>
      <c r="I11" s="58">
        <v>62.88</v>
      </c>
      <c r="J11" s="58">
        <f t="shared" si="2"/>
        <v>7.86</v>
      </c>
      <c r="K11" s="55" t="s">
        <v>4322</v>
      </c>
      <c r="L11" s="55" t="s">
        <v>298</v>
      </c>
      <c r="M11" s="55" t="s">
        <v>4304</v>
      </c>
      <c r="N11" s="11">
        <f>IFERROR(__xludf.DUMMYFUNCTION("IFERROR(VALUE(REGEXEXTRACT(M11, ""(\d+)\s+(sessions?|days?|weeks?|Weeks?|Sessions?|Days?)"")), 1)"),8.0)</f>
        <v>8</v>
      </c>
    </row>
    <row r="12" ht="15.75" customHeight="1">
      <c r="A12" s="50" t="s">
        <v>4324</v>
      </c>
      <c r="B12" s="50" t="s">
        <v>208</v>
      </c>
      <c r="C12" s="50" t="s">
        <v>4325</v>
      </c>
      <c r="D12" s="51" t="s">
        <v>2233</v>
      </c>
      <c r="E12" s="51" t="s">
        <v>3988</v>
      </c>
      <c r="F12" s="52">
        <v>0.625</v>
      </c>
      <c r="G12" s="52">
        <v>0.6666666666666666</v>
      </c>
      <c r="H12" s="56">
        <f t="shared" si="1"/>
        <v>1</v>
      </c>
      <c r="I12" s="53">
        <v>0.0</v>
      </c>
      <c r="J12" s="58">
        <f t="shared" si="2"/>
        <v>0</v>
      </c>
      <c r="K12" s="50" t="s">
        <v>4326</v>
      </c>
      <c r="L12" s="50">
        <v>20.0</v>
      </c>
      <c r="M12" s="50" t="s">
        <v>4327</v>
      </c>
      <c r="N12" s="11">
        <f>IFERROR(__xludf.DUMMYFUNCTION("IFERROR(VALUE(REGEXEXTRACT(M12, ""(\d+)\s+(sessions?|days?|weeks?|Weeks?|Sessions?|Days?)"")), 1)"),1.0)</f>
        <v>1</v>
      </c>
    </row>
    <row r="13" ht="15.75" customHeight="1">
      <c r="A13" s="55" t="s">
        <v>4328</v>
      </c>
      <c r="B13" s="55" t="s">
        <v>64</v>
      </c>
      <c r="C13" s="55" t="s">
        <v>554</v>
      </c>
      <c r="D13" s="56" t="s">
        <v>3125</v>
      </c>
      <c r="E13" s="56" t="s">
        <v>3126</v>
      </c>
      <c r="F13" s="57">
        <v>0.75</v>
      </c>
      <c r="G13" s="57">
        <v>0.7916666666666666</v>
      </c>
      <c r="H13" s="56">
        <f t="shared" si="1"/>
        <v>1</v>
      </c>
      <c r="I13" s="58">
        <v>0.0</v>
      </c>
      <c r="J13" s="58">
        <f t="shared" si="2"/>
        <v>0</v>
      </c>
      <c r="K13" s="55" t="s">
        <v>4329</v>
      </c>
      <c r="L13" s="55">
        <v>15.0</v>
      </c>
      <c r="M13" s="55" t="s">
        <v>4330</v>
      </c>
      <c r="N13" s="11">
        <f>IFERROR(__xludf.DUMMYFUNCTION("IFERROR(VALUE(REGEXEXTRACT(M13, ""(\d+)\s+(sessions?|days?|weeks?|Weeks?|Sessions?|Days?)"")), 1)"),1.0)</f>
        <v>1</v>
      </c>
    </row>
    <row r="14" ht="15.75" customHeight="1">
      <c r="A14" s="55" t="s">
        <v>4328</v>
      </c>
      <c r="B14" s="55" t="s">
        <v>64</v>
      </c>
      <c r="C14" s="55" t="s">
        <v>4331</v>
      </c>
      <c r="D14" s="56" t="s">
        <v>4332</v>
      </c>
      <c r="E14" s="56" t="s">
        <v>4333</v>
      </c>
      <c r="F14" s="57">
        <v>0.7916666666666666</v>
      </c>
      <c r="G14" s="57">
        <v>0.8333333333333334</v>
      </c>
      <c r="H14" s="56">
        <f t="shared" si="1"/>
        <v>1</v>
      </c>
      <c r="I14" s="58">
        <v>0.0</v>
      </c>
      <c r="J14" s="58">
        <f t="shared" si="2"/>
        <v>0</v>
      </c>
      <c r="K14" s="55" t="s">
        <v>4334</v>
      </c>
      <c r="L14" s="55">
        <v>20.0</v>
      </c>
      <c r="M14" s="55" t="s">
        <v>4327</v>
      </c>
      <c r="N14" s="11">
        <f>IFERROR(__xludf.DUMMYFUNCTION("IFERROR(VALUE(REGEXEXTRACT(M14, ""(\d+)\s+(sessions?|days?|weeks?|Weeks?|Sessions?|Days?)"")), 1)"),1.0)</f>
        <v>1</v>
      </c>
    </row>
    <row r="15" ht="15.75" customHeight="1">
      <c r="A15" s="55" t="s">
        <v>4324</v>
      </c>
      <c r="B15" s="55" t="s">
        <v>208</v>
      </c>
      <c r="C15" s="55" t="s">
        <v>4335</v>
      </c>
      <c r="D15" s="56" t="s">
        <v>4336</v>
      </c>
      <c r="E15" s="56" t="s">
        <v>4337</v>
      </c>
      <c r="F15" s="57">
        <v>0.5833333333333334</v>
      </c>
      <c r="G15" s="57">
        <v>0.625</v>
      </c>
      <c r="H15" s="56">
        <f t="shared" si="1"/>
        <v>1</v>
      </c>
      <c r="I15" s="58">
        <v>0.0</v>
      </c>
      <c r="J15" s="58">
        <f t="shared" si="2"/>
        <v>0</v>
      </c>
      <c r="K15" s="55" t="s">
        <v>4338</v>
      </c>
      <c r="L15" s="55">
        <v>10.0</v>
      </c>
      <c r="M15" s="55" t="s">
        <v>4339</v>
      </c>
      <c r="N15" s="11">
        <f>IFERROR(__xludf.DUMMYFUNCTION("IFERROR(VALUE(REGEXEXTRACT(M15, ""(\d+)\s+(sessions?|days?|weeks?|Weeks?|Sessions?|Days?)"")), 1)"),1.0)</f>
        <v>1</v>
      </c>
    </row>
    <row r="16" ht="15.75" customHeight="1">
      <c r="A16" s="55" t="s">
        <v>4324</v>
      </c>
      <c r="B16" s="55" t="s">
        <v>208</v>
      </c>
      <c r="C16" s="55" t="s">
        <v>4340</v>
      </c>
      <c r="D16" s="56" t="s">
        <v>4336</v>
      </c>
      <c r="E16" s="56" t="s">
        <v>4337</v>
      </c>
      <c r="F16" s="57">
        <v>0.625</v>
      </c>
      <c r="G16" s="57">
        <v>0.7083333333333334</v>
      </c>
      <c r="H16" s="56">
        <f t="shared" si="1"/>
        <v>2</v>
      </c>
      <c r="I16" s="58">
        <v>0.0</v>
      </c>
      <c r="J16" s="58">
        <f t="shared" si="2"/>
        <v>0</v>
      </c>
      <c r="K16" s="55" t="s">
        <v>4338</v>
      </c>
      <c r="L16" s="55">
        <v>10.0</v>
      </c>
      <c r="M16" s="55" t="s">
        <v>4341</v>
      </c>
      <c r="N16" s="11">
        <f>IFERROR(__xludf.DUMMYFUNCTION("IFERROR(VALUE(REGEXEXTRACT(M16, ""(\d+)\s+(sessions?|days?|weeks?|Weeks?|Sessions?|Days?)"")), 1)"),1.0)</f>
        <v>1</v>
      </c>
    </row>
    <row r="17" ht="15.75" customHeight="1">
      <c r="A17" s="50" t="s">
        <v>4324</v>
      </c>
      <c r="B17" s="50" t="s">
        <v>208</v>
      </c>
      <c r="C17" s="50" t="s">
        <v>4342</v>
      </c>
      <c r="D17" s="51" t="s">
        <v>4336</v>
      </c>
      <c r="E17" s="51" t="s">
        <v>4337</v>
      </c>
      <c r="F17" s="52">
        <v>0.5833333333333334</v>
      </c>
      <c r="G17" s="52">
        <v>0.625</v>
      </c>
      <c r="H17" s="56">
        <f t="shared" si="1"/>
        <v>1</v>
      </c>
      <c r="I17" s="53">
        <v>0.0</v>
      </c>
      <c r="J17" s="58">
        <f t="shared" si="2"/>
        <v>0</v>
      </c>
      <c r="K17" s="50" t="s">
        <v>4338</v>
      </c>
      <c r="L17" s="50">
        <v>10.0</v>
      </c>
      <c r="M17" s="55" t="s">
        <v>4343</v>
      </c>
      <c r="N17" s="11">
        <f>IFERROR(__xludf.DUMMYFUNCTION("IFERROR(VALUE(REGEXEXTRACT(M17, ""(\d+)\s+(sessions?|days?|weeks?|Weeks?|Sessions?|Days?)"")), 1)"),1.0)</f>
        <v>1</v>
      </c>
    </row>
    <row r="18" ht="15.75" customHeight="1">
      <c r="A18" s="55" t="s">
        <v>4324</v>
      </c>
      <c r="B18" s="55" t="s">
        <v>208</v>
      </c>
      <c r="C18" s="55" t="s">
        <v>4344</v>
      </c>
      <c r="D18" s="56" t="s">
        <v>4336</v>
      </c>
      <c r="E18" s="56" t="s">
        <v>4337</v>
      </c>
      <c r="F18" s="57">
        <v>0.5833333333333334</v>
      </c>
      <c r="G18" s="57">
        <v>0.625</v>
      </c>
      <c r="H18" s="56">
        <f t="shared" si="1"/>
        <v>1</v>
      </c>
      <c r="I18" s="58">
        <v>0.0</v>
      </c>
      <c r="J18" s="58">
        <f t="shared" si="2"/>
        <v>0</v>
      </c>
      <c r="K18" s="55" t="s">
        <v>4338</v>
      </c>
      <c r="L18" s="55">
        <v>10.0</v>
      </c>
      <c r="M18" s="55" t="s">
        <v>4330</v>
      </c>
      <c r="N18" s="11">
        <f>IFERROR(__xludf.DUMMYFUNCTION("IFERROR(VALUE(REGEXEXTRACT(M18, ""(\d+)\s+(sessions?|days?|weeks?|Weeks?|Sessions?|Days?)"")), 1)"),1.0)</f>
        <v>1</v>
      </c>
    </row>
    <row r="19" ht="15.75" customHeight="1">
      <c r="A19" s="55" t="s">
        <v>4324</v>
      </c>
      <c r="B19" s="55" t="s">
        <v>208</v>
      </c>
      <c r="C19" s="55" t="s">
        <v>4345</v>
      </c>
      <c r="D19" s="56" t="s">
        <v>4336</v>
      </c>
      <c r="E19" s="56" t="s">
        <v>4337</v>
      </c>
      <c r="F19" s="57">
        <v>0.5833333333333334</v>
      </c>
      <c r="G19" s="57">
        <v>0.625</v>
      </c>
      <c r="H19" s="56">
        <f t="shared" si="1"/>
        <v>1</v>
      </c>
      <c r="I19" s="58">
        <v>0.0</v>
      </c>
      <c r="J19" s="58">
        <f t="shared" si="2"/>
        <v>0</v>
      </c>
      <c r="K19" s="55" t="s">
        <v>4338</v>
      </c>
      <c r="L19" s="55">
        <v>10.0</v>
      </c>
      <c r="M19" s="55" t="s">
        <v>4346</v>
      </c>
      <c r="N19" s="11">
        <f>IFERROR(__xludf.DUMMYFUNCTION("IFERROR(VALUE(REGEXEXTRACT(M19, ""(\d+)\s+(sessions?|days?|weeks?|Weeks?|Sessions?|Days?)"")), 1)"),1.0)</f>
        <v>1</v>
      </c>
    </row>
    <row r="20" ht="15.75" customHeight="1">
      <c r="A20" s="55" t="s">
        <v>4324</v>
      </c>
      <c r="B20" s="55" t="s">
        <v>208</v>
      </c>
      <c r="C20" s="55" t="s">
        <v>4347</v>
      </c>
      <c r="D20" s="56" t="s">
        <v>4336</v>
      </c>
      <c r="E20" s="56" t="s">
        <v>4337</v>
      </c>
      <c r="F20" s="57">
        <v>0.75</v>
      </c>
      <c r="G20" s="57">
        <v>0.7916666666666666</v>
      </c>
      <c r="H20" s="56">
        <f t="shared" si="1"/>
        <v>1</v>
      </c>
      <c r="I20" s="58">
        <v>0.0</v>
      </c>
      <c r="J20" s="58">
        <f t="shared" si="2"/>
        <v>0</v>
      </c>
      <c r="K20" s="55" t="s">
        <v>4338</v>
      </c>
      <c r="L20" s="55">
        <v>10.0</v>
      </c>
      <c r="M20" s="55" t="s">
        <v>4339</v>
      </c>
      <c r="N20" s="11">
        <f>IFERROR(__xludf.DUMMYFUNCTION("IFERROR(VALUE(REGEXEXTRACT(M20, ""(\d+)\s+(sessions?|days?|weeks?|Weeks?|Sessions?|Days?)"")), 1)"),1.0)</f>
        <v>1</v>
      </c>
    </row>
    <row r="21" ht="15.75" customHeight="1">
      <c r="A21" s="55" t="s">
        <v>4298</v>
      </c>
      <c r="B21" s="55" t="s">
        <v>64</v>
      </c>
      <c r="C21" s="55" t="s">
        <v>4348</v>
      </c>
      <c r="D21" s="56" t="s">
        <v>4332</v>
      </c>
      <c r="E21" s="56" t="s">
        <v>4333</v>
      </c>
      <c r="F21" s="57">
        <v>0.75</v>
      </c>
      <c r="G21" s="57">
        <v>0.7916666666666666</v>
      </c>
      <c r="H21" s="56">
        <f t="shared" si="1"/>
        <v>1</v>
      </c>
      <c r="I21" s="58">
        <v>0.0</v>
      </c>
      <c r="J21" s="58">
        <f t="shared" si="2"/>
        <v>0</v>
      </c>
      <c r="K21" s="55" t="s">
        <v>4349</v>
      </c>
      <c r="L21" s="55">
        <v>10.0</v>
      </c>
      <c r="M21" s="55" t="s">
        <v>4350</v>
      </c>
      <c r="N21" s="11">
        <f>IFERROR(__xludf.DUMMYFUNCTION("IFERROR(VALUE(REGEXEXTRACT(M21, ""(\d+)\s+(sessions?|days?|weeks?|Weeks?|Sessions?|Days?)"")), 1)"),1.0)</f>
        <v>1</v>
      </c>
    </row>
    <row r="22" ht="15.75" customHeight="1">
      <c r="A22" s="50" t="s">
        <v>3245</v>
      </c>
      <c r="B22" s="50" t="s">
        <v>93</v>
      </c>
      <c r="C22" s="50" t="s">
        <v>4351</v>
      </c>
      <c r="D22" s="51" t="s">
        <v>2358</v>
      </c>
      <c r="E22" s="51" t="s">
        <v>4352</v>
      </c>
      <c r="F22" s="50" t="s">
        <v>297</v>
      </c>
      <c r="G22" s="50" t="s">
        <v>297</v>
      </c>
      <c r="H22" s="56" t="str">
        <f t="shared" si="1"/>
        <v>#VALUE!</v>
      </c>
      <c r="I22" s="53">
        <v>11.5</v>
      </c>
      <c r="J22" s="58" t="str">
        <f t="shared" si="2"/>
        <v>#VALUE!</v>
      </c>
      <c r="K22" s="50" t="s">
        <v>4353</v>
      </c>
      <c r="L22" s="50">
        <v>21.0</v>
      </c>
      <c r="M22" s="50" t="s">
        <v>4354</v>
      </c>
      <c r="N22" s="11">
        <f>IFERROR(__xludf.DUMMYFUNCTION("IFERROR(VALUE(REGEXEXTRACT(M22, ""(\d+)\s+(sessions?|days?|weeks?|Weeks?|Sessions?|Days?)"")), 1)"),1.0)</f>
        <v>1</v>
      </c>
    </row>
    <row r="23" ht="15.75" customHeight="1">
      <c r="A23" s="55" t="s">
        <v>3245</v>
      </c>
      <c r="B23" s="55" t="s">
        <v>93</v>
      </c>
      <c r="C23" s="55" t="s">
        <v>4355</v>
      </c>
      <c r="D23" s="56" t="s">
        <v>2899</v>
      </c>
      <c r="E23" s="56" t="s">
        <v>2900</v>
      </c>
      <c r="F23" s="57">
        <v>0.3125</v>
      </c>
      <c r="G23" s="57">
        <v>0.375</v>
      </c>
      <c r="H23" s="56">
        <f t="shared" si="1"/>
        <v>1.5</v>
      </c>
      <c r="I23" s="58">
        <v>56.84</v>
      </c>
      <c r="J23" s="58">
        <f t="shared" si="2"/>
        <v>9.473333333</v>
      </c>
      <c r="K23" s="255" t="s">
        <v>4356</v>
      </c>
      <c r="L23" s="55">
        <v>27.0</v>
      </c>
      <c r="M23" s="50" t="s">
        <v>4357</v>
      </c>
      <c r="N23" s="11">
        <f>IFERROR(__xludf.DUMMYFUNCTION("IFERROR(VALUE(REGEXEXTRACT(M23, ""(\d+)\s+(sessions?|days?|weeks?|Weeks?|Sessions?|Days?)"")), 1)"),4.0)</f>
        <v>4</v>
      </c>
    </row>
    <row r="24" ht="15.75" customHeight="1">
      <c r="A24" s="55" t="s">
        <v>3245</v>
      </c>
      <c r="B24" s="55" t="s">
        <v>93</v>
      </c>
      <c r="C24" s="55" t="s">
        <v>4358</v>
      </c>
      <c r="D24" s="56" t="s">
        <v>4063</v>
      </c>
      <c r="E24" s="56" t="s">
        <v>4064</v>
      </c>
      <c r="F24" s="57">
        <v>0.3125</v>
      </c>
      <c r="G24" s="57">
        <v>0.375</v>
      </c>
      <c r="H24" s="56">
        <f t="shared" si="1"/>
        <v>1.5</v>
      </c>
      <c r="I24" s="58">
        <v>36.12</v>
      </c>
      <c r="J24" s="58">
        <f t="shared" si="2"/>
        <v>6.02</v>
      </c>
      <c r="K24" s="55" t="s">
        <v>4359</v>
      </c>
      <c r="L24" s="55">
        <v>25.0</v>
      </c>
      <c r="M24" s="50" t="s">
        <v>4357</v>
      </c>
      <c r="N24" s="11">
        <f>IFERROR(__xludf.DUMMYFUNCTION("IFERROR(VALUE(REGEXEXTRACT(M24, ""(\d+)\s+(sessions?|days?|weeks?|Weeks?|Sessions?|Days?)"")), 1)"),4.0)</f>
        <v>4</v>
      </c>
    </row>
    <row r="25" ht="15.75" customHeight="1">
      <c r="A25" s="55" t="s">
        <v>3245</v>
      </c>
      <c r="B25" s="55" t="s">
        <v>93</v>
      </c>
      <c r="C25" s="55" t="s">
        <v>4360</v>
      </c>
      <c r="D25" s="56" t="s">
        <v>153</v>
      </c>
      <c r="E25" s="56" t="s">
        <v>154</v>
      </c>
      <c r="F25" s="57">
        <v>0.6666666666666666</v>
      </c>
      <c r="G25" s="57">
        <v>0.75</v>
      </c>
      <c r="H25" s="56">
        <f t="shared" si="1"/>
        <v>2</v>
      </c>
      <c r="I25" s="58">
        <v>60.2</v>
      </c>
      <c r="J25" s="58">
        <f t="shared" si="2"/>
        <v>6.02</v>
      </c>
      <c r="K25" s="55" t="s">
        <v>4361</v>
      </c>
      <c r="L25" s="55">
        <v>19.0</v>
      </c>
      <c r="M25" s="55" t="s">
        <v>4362</v>
      </c>
      <c r="N25" s="11">
        <f>IFERROR(__xludf.DUMMYFUNCTION("IFERROR(VALUE(REGEXEXTRACT(M25, ""(\d+)\s+(sessions?|days?|weeks?|Weeks?|Sessions?|Days?)"")), 1)"),5.0)</f>
        <v>5</v>
      </c>
    </row>
    <row r="26" ht="15.75" customHeight="1">
      <c r="A26" s="55" t="s">
        <v>3245</v>
      </c>
      <c r="B26" s="55" t="s">
        <v>93</v>
      </c>
      <c r="C26" s="55" t="s">
        <v>4363</v>
      </c>
      <c r="D26" s="56" t="s">
        <v>197</v>
      </c>
      <c r="E26" s="56" t="s">
        <v>198</v>
      </c>
      <c r="F26" s="57">
        <v>0.375</v>
      </c>
      <c r="G26" s="57">
        <v>0.6666666666666666</v>
      </c>
      <c r="H26" s="56">
        <f t="shared" si="1"/>
        <v>7</v>
      </c>
      <c r="I26" s="58">
        <v>260.7</v>
      </c>
      <c r="J26" s="58">
        <f t="shared" si="2"/>
        <v>7.448571429</v>
      </c>
      <c r="K26" s="55" t="s">
        <v>4364</v>
      </c>
      <c r="L26" s="55" t="s">
        <v>298</v>
      </c>
      <c r="M26" s="55" t="s">
        <v>4365</v>
      </c>
      <c r="N26" s="11">
        <f>IFERROR(__xludf.DUMMYFUNCTION("IFERROR(VALUE(REGEXEXTRACT(M26, ""(\d+)\s+(sessions?|days?|weeks?|Weeks?|Sessions?|Days?)"")), 1)"),5.0)</f>
        <v>5</v>
      </c>
    </row>
    <row r="27" ht="15.75" customHeight="1">
      <c r="A27" s="50" t="s">
        <v>4366</v>
      </c>
      <c r="B27" s="55" t="s">
        <v>93</v>
      </c>
      <c r="C27" s="50" t="s">
        <v>4367</v>
      </c>
      <c r="D27" s="51" t="s">
        <v>283</v>
      </c>
      <c r="E27" s="51" t="s">
        <v>284</v>
      </c>
      <c r="F27" s="52">
        <v>0.375</v>
      </c>
      <c r="G27" s="52">
        <v>0.6666666666666666</v>
      </c>
      <c r="H27" s="56">
        <f t="shared" si="1"/>
        <v>7</v>
      </c>
      <c r="I27" s="53">
        <v>231.35</v>
      </c>
      <c r="J27" s="58">
        <f t="shared" si="2"/>
        <v>6.61</v>
      </c>
      <c r="K27" s="50" t="s">
        <v>4368</v>
      </c>
      <c r="L27" s="50">
        <v>11.0</v>
      </c>
      <c r="M27" s="55" t="s">
        <v>4365</v>
      </c>
      <c r="N27" s="11">
        <f>IFERROR(__xludf.DUMMYFUNCTION("IFERROR(VALUE(REGEXEXTRACT(M27, ""(\d+)\s+(sessions?|days?|weeks?|Weeks?|Sessions?|Days?)"")), 1)"),5.0)</f>
        <v>5</v>
      </c>
    </row>
    <row r="28" ht="15.75" customHeight="1">
      <c r="A28" s="55" t="s">
        <v>3245</v>
      </c>
      <c r="B28" s="55" t="s">
        <v>93</v>
      </c>
      <c r="C28" s="55" t="s">
        <v>4369</v>
      </c>
      <c r="D28" s="56" t="s">
        <v>4307</v>
      </c>
      <c r="E28" s="56" t="s">
        <v>4308</v>
      </c>
      <c r="F28" s="57">
        <v>0.375</v>
      </c>
      <c r="G28" s="57">
        <v>0.6666666666666666</v>
      </c>
      <c r="H28" s="56">
        <f t="shared" si="1"/>
        <v>7</v>
      </c>
      <c r="I28" s="58">
        <v>168.56</v>
      </c>
      <c r="J28" s="58">
        <f t="shared" si="2"/>
        <v>6.02</v>
      </c>
      <c r="K28" s="55" t="s">
        <v>4370</v>
      </c>
      <c r="L28" s="55">
        <v>4.0</v>
      </c>
      <c r="M28" s="55" t="s">
        <v>4371</v>
      </c>
      <c r="N28" s="11">
        <f>IFERROR(__xludf.DUMMYFUNCTION("IFERROR(VALUE(REGEXEXTRACT(M28, ""(\d+)\s+(sessions?|days?|weeks?|Weeks?|Sessions?|Days?)"")), 1)"),4.0)</f>
        <v>4</v>
      </c>
    </row>
    <row r="29" ht="15.75" customHeight="1">
      <c r="A29" s="55" t="s">
        <v>3245</v>
      </c>
      <c r="B29" s="55" t="s">
        <v>93</v>
      </c>
      <c r="C29" s="55" t="s">
        <v>4372</v>
      </c>
      <c r="D29" s="56" t="s">
        <v>136</v>
      </c>
      <c r="E29" s="56" t="s">
        <v>137</v>
      </c>
      <c r="F29" s="57">
        <v>0.375</v>
      </c>
      <c r="G29" s="57">
        <v>0.6666666666666666</v>
      </c>
      <c r="H29" s="56">
        <f t="shared" si="1"/>
        <v>7</v>
      </c>
      <c r="I29" s="58">
        <v>113.68</v>
      </c>
      <c r="J29" s="58">
        <f t="shared" si="2"/>
        <v>4.06</v>
      </c>
      <c r="K29" s="255" t="s">
        <v>4373</v>
      </c>
      <c r="L29" s="55">
        <v>1.0</v>
      </c>
      <c r="M29" s="55" t="s">
        <v>4357</v>
      </c>
      <c r="N29" s="11">
        <f>IFERROR(__xludf.DUMMYFUNCTION("IFERROR(VALUE(REGEXEXTRACT(M29, ""(\d+)\s+(sessions?|days?|weeks?|Weeks?|Sessions?|Days?)"")), 1)"),4.0)</f>
        <v>4</v>
      </c>
    </row>
    <row r="30" ht="15.75" customHeight="1">
      <c r="A30" s="55" t="s">
        <v>3245</v>
      </c>
      <c r="B30" s="55" t="s">
        <v>93</v>
      </c>
      <c r="C30" s="55" t="s">
        <v>4374</v>
      </c>
      <c r="D30" s="56" t="s">
        <v>127</v>
      </c>
      <c r="E30" s="56" t="s">
        <v>128</v>
      </c>
      <c r="F30" s="57">
        <v>0.375</v>
      </c>
      <c r="G30" s="57">
        <v>0.5</v>
      </c>
      <c r="H30" s="56">
        <f t="shared" si="1"/>
        <v>3</v>
      </c>
      <c r="I30" s="58">
        <v>48.72</v>
      </c>
      <c r="J30" s="58">
        <f t="shared" si="2"/>
        <v>4.06</v>
      </c>
      <c r="K30" s="55" t="s">
        <v>4375</v>
      </c>
      <c r="L30" s="55" t="s">
        <v>298</v>
      </c>
      <c r="M30" s="55" t="s">
        <v>4357</v>
      </c>
      <c r="N30" s="11">
        <f>IFERROR(__xludf.DUMMYFUNCTION("IFERROR(VALUE(REGEXEXTRACT(M30, ""(\d+)\s+(sessions?|days?|weeks?|Weeks?|Sessions?|Days?)"")), 1)"),4.0)</f>
        <v>4</v>
      </c>
    </row>
    <row r="31" ht="15.75" customHeight="1">
      <c r="A31" s="50" t="s">
        <v>3245</v>
      </c>
      <c r="B31" s="50" t="s">
        <v>93</v>
      </c>
      <c r="C31" s="50" t="s">
        <v>4376</v>
      </c>
      <c r="D31" s="51" t="s">
        <v>136</v>
      </c>
      <c r="E31" s="51" t="s">
        <v>137</v>
      </c>
      <c r="F31" s="52">
        <v>0.375</v>
      </c>
      <c r="G31" s="52">
        <v>0.6666666666666666</v>
      </c>
      <c r="H31" s="56">
        <f t="shared" si="1"/>
        <v>7</v>
      </c>
      <c r="I31" s="53">
        <v>113.68</v>
      </c>
      <c r="J31" s="58">
        <f t="shared" si="2"/>
        <v>4.06</v>
      </c>
      <c r="K31" s="50" t="s">
        <v>4377</v>
      </c>
      <c r="L31" s="50">
        <v>23.0</v>
      </c>
      <c r="M31" s="55" t="s">
        <v>4357</v>
      </c>
      <c r="N31" s="11">
        <f>IFERROR(__xludf.DUMMYFUNCTION("IFERROR(VALUE(REGEXEXTRACT(M31, ""(\d+)\s+(sessions?|days?|weeks?|Weeks?|Sessions?|Days?)"")), 1)"),4.0)</f>
        <v>4</v>
      </c>
    </row>
    <row r="32" ht="15.75" customHeight="1">
      <c r="A32" s="55" t="s">
        <v>4366</v>
      </c>
      <c r="B32" s="55" t="s">
        <v>93</v>
      </c>
      <c r="C32" s="55" t="s">
        <v>4378</v>
      </c>
      <c r="D32" s="56" t="s">
        <v>384</v>
      </c>
      <c r="E32" s="56" t="s">
        <v>385</v>
      </c>
      <c r="F32" s="57">
        <v>0.375</v>
      </c>
      <c r="G32" s="57">
        <v>0.6666666666666666</v>
      </c>
      <c r="H32" s="56">
        <f t="shared" si="1"/>
        <v>7</v>
      </c>
      <c r="I32" s="58">
        <v>113.68</v>
      </c>
      <c r="J32" s="58">
        <f t="shared" si="2"/>
        <v>4.06</v>
      </c>
      <c r="K32" s="55" t="s">
        <v>4379</v>
      </c>
      <c r="L32" s="55" t="s">
        <v>298</v>
      </c>
      <c r="M32" s="55" t="s">
        <v>4357</v>
      </c>
      <c r="N32" s="11">
        <f>IFERROR(__xludf.DUMMYFUNCTION("IFERROR(VALUE(REGEXEXTRACT(M32, ""(\d+)\s+(sessions?|days?|weeks?|Weeks?|Sessions?|Days?)"")), 1)"),4.0)</f>
        <v>4</v>
      </c>
    </row>
    <row r="33" ht="15.75" customHeight="1">
      <c r="A33" s="55" t="s">
        <v>4366</v>
      </c>
      <c r="B33" s="55" t="s">
        <v>93</v>
      </c>
      <c r="C33" s="55" t="s">
        <v>4380</v>
      </c>
      <c r="D33" s="56" t="s">
        <v>57</v>
      </c>
      <c r="E33" s="56" t="s">
        <v>58</v>
      </c>
      <c r="F33" s="57">
        <v>0.375</v>
      </c>
      <c r="G33" s="57">
        <v>0.6666666666666666</v>
      </c>
      <c r="H33" s="56">
        <f t="shared" si="1"/>
        <v>7</v>
      </c>
      <c r="I33" s="58">
        <v>218.56</v>
      </c>
      <c r="J33" s="58">
        <f t="shared" si="2"/>
        <v>7.805714286</v>
      </c>
      <c r="K33" s="55" t="s">
        <v>4381</v>
      </c>
      <c r="L33" s="55">
        <v>31.0</v>
      </c>
      <c r="M33" s="55" t="s">
        <v>4357</v>
      </c>
      <c r="N33" s="11">
        <f>IFERROR(__xludf.DUMMYFUNCTION("IFERROR(VALUE(REGEXEXTRACT(M33, ""(\d+)\s+(sessions?|days?|weeks?|Weeks?|Sessions?|Days?)"")), 1)"),4.0)</f>
        <v>4</v>
      </c>
    </row>
    <row r="34" ht="15.75" customHeight="1">
      <c r="A34" s="55" t="s">
        <v>4382</v>
      </c>
      <c r="B34" s="55" t="s">
        <v>64</v>
      </c>
      <c r="C34" s="55" t="s">
        <v>4383</v>
      </c>
      <c r="D34" s="56" t="s">
        <v>3125</v>
      </c>
      <c r="E34" s="56" t="s">
        <v>3126</v>
      </c>
      <c r="F34" s="57">
        <v>0.7708333333333334</v>
      </c>
      <c r="G34" s="57">
        <v>0.8125</v>
      </c>
      <c r="H34" s="56">
        <f t="shared" si="1"/>
        <v>1</v>
      </c>
      <c r="I34" s="58">
        <v>0.0</v>
      </c>
      <c r="J34" s="58">
        <f t="shared" si="2"/>
        <v>0</v>
      </c>
      <c r="K34" s="55" t="s">
        <v>4384</v>
      </c>
      <c r="L34" s="55">
        <v>20.0</v>
      </c>
      <c r="M34" s="55" t="s">
        <v>4385</v>
      </c>
      <c r="N34" s="11">
        <f>IFERROR(__xludf.DUMMYFUNCTION("IFERROR(VALUE(REGEXEXTRACT(M34, ""(\d+)\s+(sessions?|days?|weeks?|Weeks?|Sessions?|Days?)"")), 1)"),1.0)</f>
        <v>1</v>
      </c>
    </row>
    <row r="35" ht="15.75" customHeight="1">
      <c r="A35" s="50" t="s">
        <v>4382</v>
      </c>
      <c r="B35" s="50" t="s">
        <v>187</v>
      </c>
      <c r="C35" s="50" t="s">
        <v>4386</v>
      </c>
      <c r="D35" s="51" t="s">
        <v>3125</v>
      </c>
      <c r="E35" s="51" t="s">
        <v>3126</v>
      </c>
      <c r="F35" s="52">
        <v>0.7708333333333334</v>
      </c>
      <c r="G35" s="52">
        <v>0.8125</v>
      </c>
      <c r="H35" s="56">
        <f t="shared" si="1"/>
        <v>1</v>
      </c>
      <c r="I35" s="53">
        <v>0.0</v>
      </c>
      <c r="J35" s="58">
        <f t="shared" si="2"/>
        <v>0</v>
      </c>
      <c r="K35" s="50" t="s">
        <v>4387</v>
      </c>
      <c r="L35" s="50" t="s">
        <v>298</v>
      </c>
      <c r="M35" s="50" t="s">
        <v>4388</v>
      </c>
      <c r="N35" s="11">
        <f>IFERROR(__xludf.DUMMYFUNCTION("IFERROR(VALUE(REGEXEXTRACT(M35, ""(\d+)\s+(sessions?|days?|weeks?|Weeks?|Sessions?|Days?)"")), 1)"),4.0)</f>
        <v>4</v>
      </c>
    </row>
    <row r="36" ht="15.75" customHeight="1">
      <c r="A36" s="50" t="s">
        <v>3245</v>
      </c>
      <c r="B36" s="50" t="s">
        <v>35</v>
      </c>
      <c r="C36" s="50" t="s">
        <v>4389</v>
      </c>
      <c r="D36" s="51" t="s">
        <v>143</v>
      </c>
      <c r="E36" s="51" t="s">
        <v>144</v>
      </c>
      <c r="F36" s="52">
        <v>0.375</v>
      </c>
      <c r="G36" s="52">
        <v>0.6666666666666666</v>
      </c>
      <c r="H36" s="56">
        <f t="shared" si="1"/>
        <v>7</v>
      </c>
      <c r="I36" s="53">
        <v>268.45</v>
      </c>
      <c r="J36" s="58">
        <f t="shared" si="2"/>
        <v>7.67</v>
      </c>
      <c r="K36" s="50" t="s">
        <v>4390</v>
      </c>
      <c r="L36" s="50" t="s">
        <v>298</v>
      </c>
      <c r="M36" s="50" t="s">
        <v>4391</v>
      </c>
      <c r="N36" s="11">
        <f>IFERROR(__xludf.DUMMYFUNCTION("IFERROR(VALUE(REGEXEXTRACT(M36, ""(\d+)\s+(sessions?|days?|weeks?|Weeks?|Sessions?|Days?)"")), 1)"),5.0)</f>
        <v>5</v>
      </c>
    </row>
    <row r="37" ht="15.75" customHeight="1">
      <c r="A37" s="55" t="s">
        <v>3245</v>
      </c>
      <c r="B37" s="55" t="s">
        <v>35</v>
      </c>
      <c r="C37" s="55" t="s">
        <v>4392</v>
      </c>
      <c r="D37" s="56" t="s">
        <v>189</v>
      </c>
      <c r="E37" s="56" t="s">
        <v>190</v>
      </c>
      <c r="F37" s="57">
        <v>0.375</v>
      </c>
      <c r="G37" s="57">
        <v>0.6666666666666666</v>
      </c>
      <c r="H37" s="56">
        <f t="shared" si="1"/>
        <v>7</v>
      </c>
      <c r="I37" s="58">
        <v>214.76</v>
      </c>
      <c r="J37" s="58">
        <f t="shared" si="2"/>
        <v>7.67</v>
      </c>
      <c r="K37" s="55" t="s">
        <v>4393</v>
      </c>
      <c r="L37" s="55" t="s">
        <v>298</v>
      </c>
      <c r="M37" s="55" t="s">
        <v>4357</v>
      </c>
      <c r="N37" s="11">
        <f>IFERROR(__xludf.DUMMYFUNCTION("IFERROR(VALUE(REGEXEXTRACT(M37, ""(\d+)\s+(sessions?|days?|weeks?|Weeks?|Sessions?|Days?)"")), 1)"),4.0)</f>
        <v>4</v>
      </c>
    </row>
    <row r="38" ht="15.75" customHeight="1">
      <c r="A38" s="55" t="s">
        <v>3245</v>
      </c>
      <c r="B38" s="55" t="s">
        <v>93</v>
      </c>
      <c r="C38" s="55" t="s">
        <v>4394</v>
      </c>
      <c r="D38" s="56" t="s">
        <v>4395</v>
      </c>
      <c r="E38" s="56" t="s">
        <v>180</v>
      </c>
      <c r="F38" s="57">
        <v>0.375</v>
      </c>
      <c r="G38" s="57">
        <v>0.5</v>
      </c>
      <c r="H38" s="56">
        <f t="shared" si="1"/>
        <v>3</v>
      </c>
      <c r="I38" s="58">
        <v>79.32</v>
      </c>
      <c r="J38" s="58">
        <f t="shared" si="2"/>
        <v>6.61</v>
      </c>
      <c r="K38" s="55" t="s">
        <v>4396</v>
      </c>
      <c r="L38" s="55" t="s">
        <v>298</v>
      </c>
      <c r="M38" s="55" t="s">
        <v>4357</v>
      </c>
      <c r="N38" s="11">
        <f>IFERROR(__xludf.DUMMYFUNCTION("IFERROR(VALUE(REGEXEXTRACT(M38, ""(\d+)\s+(sessions?|days?|weeks?|Weeks?|Sessions?|Days?)"")), 1)"),4.0)</f>
        <v>4</v>
      </c>
    </row>
    <row r="39" ht="15.75" customHeight="1">
      <c r="A39" s="55" t="s">
        <v>3245</v>
      </c>
      <c r="B39" s="55" t="s">
        <v>93</v>
      </c>
      <c r="C39" s="55" t="s">
        <v>4397</v>
      </c>
      <c r="D39" s="56" t="s">
        <v>4314</v>
      </c>
      <c r="E39" s="56" t="s">
        <v>287</v>
      </c>
      <c r="F39" s="57">
        <v>0.5416666666666666</v>
      </c>
      <c r="G39" s="57">
        <v>0.6666666666666666</v>
      </c>
      <c r="H39" s="56">
        <f t="shared" si="1"/>
        <v>3</v>
      </c>
      <c r="I39" s="58">
        <v>79.32</v>
      </c>
      <c r="J39" s="58">
        <f t="shared" si="2"/>
        <v>6.61</v>
      </c>
      <c r="K39" s="55" t="s">
        <v>4396</v>
      </c>
      <c r="L39" s="55">
        <v>1.0</v>
      </c>
      <c r="M39" s="55" t="s">
        <v>4357</v>
      </c>
      <c r="N39" s="11">
        <f>IFERROR(__xludf.DUMMYFUNCTION("IFERROR(VALUE(REGEXEXTRACT(M39, ""(\d+)\s+(sessions?|days?|weeks?|Weeks?|Sessions?|Days?)"")), 1)"),4.0)</f>
        <v>4</v>
      </c>
    </row>
    <row r="40" ht="15.75" customHeight="1">
      <c r="A40" s="55" t="s">
        <v>3245</v>
      </c>
      <c r="B40" s="55" t="s">
        <v>35</v>
      </c>
      <c r="C40" s="55" t="s">
        <v>4398</v>
      </c>
      <c r="D40" s="56" t="s">
        <v>197</v>
      </c>
      <c r="E40" s="56" t="s">
        <v>198</v>
      </c>
      <c r="F40" s="57">
        <v>0.375</v>
      </c>
      <c r="G40" s="57">
        <v>0.6666666666666666</v>
      </c>
      <c r="H40" s="56">
        <f t="shared" si="1"/>
        <v>7</v>
      </c>
      <c r="I40" s="58">
        <v>185.08</v>
      </c>
      <c r="J40" s="58">
        <f t="shared" si="2"/>
        <v>6.61</v>
      </c>
      <c r="K40" s="55" t="s">
        <v>4399</v>
      </c>
      <c r="L40" s="55">
        <v>1.0</v>
      </c>
      <c r="M40" s="55" t="s">
        <v>4357</v>
      </c>
      <c r="N40" s="11">
        <f>IFERROR(__xludf.DUMMYFUNCTION("IFERROR(VALUE(REGEXEXTRACT(M40, ""(\d+)\s+(sessions?|days?|weeks?|Weeks?|Sessions?|Days?)"")), 1)"),4.0)</f>
        <v>4</v>
      </c>
    </row>
    <row r="41" ht="15.75" customHeight="1">
      <c r="A41" s="55" t="s">
        <v>3245</v>
      </c>
      <c r="B41" s="55" t="s">
        <v>35</v>
      </c>
      <c r="C41" s="55" t="s">
        <v>4400</v>
      </c>
      <c r="D41" s="56" t="s">
        <v>48</v>
      </c>
      <c r="E41" s="56" t="s">
        <v>49</v>
      </c>
      <c r="F41" s="57">
        <v>0.375</v>
      </c>
      <c r="G41" s="57">
        <v>0.6666666666666666</v>
      </c>
      <c r="H41" s="56">
        <f t="shared" si="1"/>
        <v>7</v>
      </c>
      <c r="I41" s="58">
        <v>231.35</v>
      </c>
      <c r="J41" s="58">
        <f t="shared" si="2"/>
        <v>6.61</v>
      </c>
      <c r="K41" s="55" t="s">
        <v>4399</v>
      </c>
      <c r="L41" s="55" t="s">
        <v>298</v>
      </c>
      <c r="M41" s="55" t="s">
        <v>4391</v>
      </c>
      <c r="N41" s="11">
        <f>IFERROR(__xludf.DUMMYFUNCTION("IFERROR(VALUE(REGEXEXTRACT(M41, ""(\d+)\s+(sessions?|days?|weeks?|Weeks?|Sessions?|Days?)"")), 1)"),5.0)</f>
        <v>5</v>
      </c>
    </row>
    <row r="42" ht="15.75" customHeight="1">
      <c r="A42" s="55" t="s">
        <v>3245</v>
      </c>
      <c r="B42" s="55" t="s">
        <v>46</v>
      </c>
      <c r="C42" s="55" t="s">
        <v>4401</v>
      </c>
      <c r="D42" s="56" t="s">
        <v>48</v>
      </c>
      <c r="E42" s="56" t="s">
        <v>49</v>
      </c>
      <c r="F42" s="57">
        <v>0.375</v>
      </c>
      <c r="G42" s="57">
        <v>0.6666666666666666</v>
      </c>
      <c r="H42" s="56">
        <f t="shared" si="1"/>
        <v>7</v>
      </c>
      <c r="I42" s="58">
        <v>210.7</v>
      </c>
      <c r="J42" s="58">
        <f t="shared" si="2"/>
        <v>6.02</v>
      </c>
      <c r="K42" s="55" t="s">
        <v>4402</v>
      </c>
      <c r="L42" s="55" t="s">
        <v>298</v>
      </c>
      <c r="M42" s="55" t="s">
        <v>4391</v>
      </c>
      <c r="N42" s="11">
        <f>IFERROR(__xludf.DUMMYFUNCTION("IFERROR(VALUE(REGEXEXTRACT(M42, ""(\d+)\s+(sessions?|days?|weeks?|Weeks?|Sessions?|Days?)"")), 1)"),5.0)</f>
        <v>5</v>
      </c>
    </row>
    <row r="43" ht="15.75" customHeight="1">
      <c r="A43" s="55" t="s">
        <v>3245</v>
      </c>
      <c r="B43" s="55" t="s">
        <v>46</v>
      </c>
      <c r="C43" s="55" t="s">
        <v>4403</v>
      </c>
      <c r="D43" s="56" t="s">
        <v>197</v>
      </c>
      <c r="E43" s="56" t="s">
        <v>198</v>
      </c>
      <c r="F43" s="57">
        <v>0.375</v>
      </c>
      <c r="G43" s="57">
        <v>0.6666666666666666</v>
      </c>
      <c r="H43" s="56">
        <f t="shared" si="1"/>
        <v>7</v>
      </c>
      <c r="I43" s="58">
        <v>168.56</v>
      </c>
      <c r="J43" s="58">
        <f t="shared" si="2"/>
        <v>6.02</v>
      </c>
      <c r="K43" s="55" t="s">
        <v>4404</v>
      </c>
      <c r="L43" s="55">
        <v>2.0</v>
      </c>
      <c r="M43" s="55" t="s">
        <v>4357</v>
      </c>
      <c r="N43" s="11">
        <f>IFERROR(__xludf.DUMMYFUNCTION("IFERROR(VALUE(REGEXEXTRACT(M43, ""(\d+)\s+(sessions?|days?|weeks?|Weeks?|Sessions?|Days?)"")), 1)"),4.0)</f>
        <v>4</v>
      </c>
    </row>
    <row r="44" ht="15.75" customHeight="1">
      <c r="A44" s="55" t="s">
        <v>3245</v>
      </c>
      <c r="B44" s="55" t="s">
        <v>35</v>
      </c>
      <c r="C44" s="55" t="s">
        <v>4405</v>
      </c>
      <c r="D44" s="56" t="s">
        <v>3125</v>
      </c>
      <c r="E44" s="56" t="s">
        <v>3126</v>
      </c>
      <c r="F44" s="57">
        <v>0.375</v>
      </c>
      <c r="G44" s="57">
        <v>0.6666666666666666</v>
      </c>
      <c r="H44" s="56">
        <f t="shared" si="1"/>
        <v>7</v>
      </c>
      <c r="I44" s="58">
        <v>214.76</v>
      </c>
      <c r="J44" s="58">
        <f t="shared" si="2"/>
        <v>7.67</v>
      </c>
      <c r="K44" s="55" t="s">
        <v>4406</v>
      </c>
      <c r="L44" s="55" t="s">
        <v>298</v>
      </c>
      <c r="M44" s="55" t="s">
        <v>4357</v>
      </c>
      <c r="N44" s="11">
        <f>IFERROR(__xludf.DUMMYFUNCTION("IFERROR(VALUE(REGEXEXTRACT(M44, ""(\d+)\s+(sessions?|days?|weeks?|Weeks?|Sessions?|Days?)"")), 1)"),4.0)</f>
        <v>4</v>
      </c>
    </row>
    <row r="45" ht="15.75" customHeight="1">
      <c r="A45" s="55" t="s">
        <v>3245</v>
      </c>
      <c r="B45" s="55" t="s">
        <v>141</v>
      </c>
      <c r="C45" s="55" t="s">
        <v>4407</v>
      </c>
      <c r="D45" s="56" t="s">
        <v>4021</v>
      </c>
      <c r="E45" s="56" t="s">
        <v>4022</v>
      </c>
      <c r="F45" s="57">
        <v>0.375</v>
      </c>
      <c r="G45" s="57">
        <v>0.6666666666666666</v>
      </c>
      <c r="H45" s="56">
        <f t="shared" si="1"/>
        <v>7</v>
      </c>
      <c r="I45" s="58">
        <v>416.43</v>
      </c>
      <c r="J45" s="58">
        <f t="shared" si="2"/>
        <v>6.61</v>
      </c>
      <c r="K45" s="55" t="s">
        <v>4408</v>
      </c>
      <c r="L45" s="55">
        <v>8.0</v>
      </c>
      <c r="M45" s="55" t="s">
        <v>4409</v>
      </c>
      <c r="N45" s="11">
        <f>IFERROR(__xludf.DUMMYFUNCTION("IFERROR(VALUE(REGEXEXTRACT(M45, ""(\d+)\s+(sessions?|days?|weeks?|Weeks?|Sessions?|Days?)"")), 1)"),9.0)</f>
        <v>9</v>
      </c>
    </row>
    <row r="46" ht="15.75" customHeight="1">
      <c r="A46" s="55" t="s">
        <v>3245</v>
      </c>
      <c r="B46" s="55" t="s">
        <v>35</v>
      </c>
      <c r="C46" s="55" t="s">
        <v>4410</v>
      </c>
      <c r="D46" s="56" t="s">
        <v>2381</v>
      </c>
      <c r="E46" s="56" t="s">
        <v>3132</v>
      </c>
      <c r="F46" s="57">
        <v>0.375</v>
      </c>
      <c r="G46" s="57">
        <v>0.6666666666666666</v>
      </c>
      <c r="H46" s="56">
        <f t="shared" si="1"/>
        <v>7</v>
      </c>
      <c r="I46" s="58">
        <v>231.35</v>
      </c>
      <c r="J46" s="58">
        <f t="shared" si="2"/>
        <v>6.61</v>
      </c>
      <c r="K46" s="55" t="s">
        <v>4411</v>
      </c>
      <c r="L46" s="55" t="s">
        <v>298</v>
      </c>
      <c r="M46" s="55" t="s">
        <v>4391</v>
      </c>
      <c r="N46" s="11">
        <f>IFERROR(__xludf.DUMMYFUNCTION("IFERROR(VALUE(REGEXEXTRACT(M46, ""(\d+)\s+(sessions?|days?|weeks?|Weeks?|Sessions?|Days?)"")), 1)"),5.0)</f>
        <v>5</v>
      </c>
    </row>
    <row r="47" ht="15.75" customHeight="1">
      <c r="A47" s="55" t="s">
        <v>3245</v>
      </c>
      <c r="B47" s="55" t="s">
        <v>141</v>
      </c>
      <c r="C47" s="55" t="s">
        <v>4412</v>
      </c>
      <c r="D47" s="56" t="s">
        <v>2220</v>
      </c>
      <c r="E47" s="56" t="s">
        <v>4413</v>
      </c>
      <c r="F47" s="57">
        <v>0.375</v>
      </c>
      <c r="G47" s="57">
        <v>0.6666666666666666</v>
      </c>
      <c r="H47" s="56">
        <f t="shared" si="1"/>
        <v>7</v>
      </c>
      <c r="I47" s="58">
        <v>462.7</v>
      </c>
      <c r="J47" s="58">
        <f t="shared" si="2"/>
        <v>6.61</v>
      </c>
      <c r="K47" s="55" t="s">
        <v>4414</v>
      </c>
      <c r="L47" s="55" t="s">
        <v>298</v>
      </c>
      <c r="M47" s="55" t="s">
        <v>4415</v>
      </c>
      <c r="N47" s="11">
        <f>IFERROR(__xludf.DUMMYFUNCTION("IFERROR(VALUE(REGEXEXTRACT(M47, ""(\d+)\s+(sessions?|days?|weeks?|Weeks?|Sessions?|Days?)"")), 1)"),10.0)</f>
        <v>10</v>
      </c>
    </row>
    <row r="48" ht="15.75" customHeight="1">
      <c r="A48" s="55" t="s">
        <v>3245</v>
      </c>
      <c r="B48" s="55" t="s">
        <v>93</v>
      </c>
      <c r="C48" s="55" t="s">
        <v>4416</v>
      </c>
      <c r="D48" s="56" t="s">
        <v>48</v>
      </c>
      <c r="E48" s="56" t="s">
        <v>49</v>
      </c>
      <c r="F48" s="57">
        <v>0.375</v>
      </c>
      <c r="G48" s="57">
        <v>0.6666666666666666</v>
      </c>
      <c r="H48" s="56">
        <f t="shared" si="1"/>
        <v>7</v>
      </c>
      <c r="I48" s="58">
        <v>236.25</v>
      </c>
      <c r="J48" s="58">
        <f t="shared" si="2"/>
        <v>6.75</v>
      </c>
      <c r="K48" s="55" t="s">
        <v>4417</v>
      </c>
      <c r="L48" s="55">
        <v>3.0</v>
      </c>
      <c r="M48" s="55" t="s">
        <v>4365</v>
      </c>
      <c r="N48" s="11">
        <f>IFERROR(__xludf.DUMMYFUNCTION("IFERROR(VALUE(REGEXEXTRACT(M48, ""(\d+)\s+(sessions?|days?|weeks?|Weeks?|Sessions?|Days?)"")), 1)"),5.0)</f>
        <v>5</v>
      </c>
    </row>
    <row r="49" ht="15.75" customHeight="1">
      <c r="A49" s="55" t="s">
        <v>4366</v>
      </c>
      <c r="B49" s="55" t="s">
        <v>93</v>
      </c>
      <c r="C49" s="55" t="s">
        <v>4418</v>
      </c>
      <c r="D49" s="56" t="s">
        <v>2358</v>
      </c>
      <c r="E49" s="56" t="s">
        <v>4352</v>
      </c>
      <c r="F49" s="57">
        <v>0.375</v>
      </c>
      <c r="G49" s="57">
        <v>0.6666666666666666</v>
      </c>
      <c r="H49" s="56">
        <f t="shared" si="1"/>
        <v>7</v>
      </c>
      <c r="I49" s="58">
        <v>416.43</v>
      </c>
      <c r="J49" s="58">
        <f t="shared" si="2"/>
        <v>6.61</v>
      </c>
      <c r="K49" s="55" t="s">
        <v>4419</v>
      </c>
      <c r="L49" s="55">
        <v>1.0</v>
      </c>
      <c r="M49" s="55" t="s">
        <v>4420</v>
      </c>
      <c r="N49" s="11">
        <f>IFERROR(__xludf.DUMMYFUNCTION("IFERROR(VALUE(REGEXEXTRACT(M49, ""(\d+)\s+(sessions?|days?|weeks?|Weeks?|Sessions?|Days?)"")), 1)"),9.0)</f>
        <v>9</v>
      </c>
    </row>
    <row r="50" ht="15.75" customHeight="1">
      <c r="A50" s="55" t="s">
        <v>3245</v>
      </c>
      <c r="B50" s="55" t="s">
        <v>35</v>
      </c>
      <c r="C50" s="55" t="s">
        <v>4421</v>
      </c>
      <c r="D50" s="56" t="s">
        <v>143</v>
      </c>
      <c r="E50" s="56" t="s">
        <v>144</v>
      </c>
      <c r="F50" s="57">
        <v>0.375</v>
      </c>
      <c r="G50" s="57">
        <v>0.6666666666666666</v>
      </c>
      <c r="H50" s="56">
        <f t="shared" si="1"/>
        <v>7</v>
      </c>
      <c r="I50" s="58">
        <v>236.25</v>
      </c>
      <c r="J50" s="58">
        <f t="shared" si="2"/>
        <v>6.75</v>
      </c>
      <c r="K50" s="55" t="s">
        <v>4422</v>
      </c>
      <c r="L50" s="55" t="s">
        <v>298</v>
      </c>
      <c r="M50" s="55" t="s">
        <v>4365</v>
      </c>
      <c r="N50" s="11">
        <f>IFERROR(__xludf.DUMMYFUNCTION("IFERROR(VALUE(REGEXEXTRACT(M50, ""(\d+)\s+(sessions?|days?|weeks?|Weeks?|Sessions?|Days?)"")), 1)"),5.0)</f>
        <v>5</v>
      </c>
    </row>
    <row r="51" ht="15.75" customHeight="1">
      <c r="A51" s="55" t="s">
        <v>4366</v>
      </c>
      <c r="B51" s="55" t="s">
        <v>35</v>
      </c>
      <c r="C51" s="55" t="s">
        <v>4423</v>
      </c>
      <c r="D51" s="56" t="s">
        <v>127</v>
      </c>
      <c r="E51" s="56" t="s">
        <v>128</v>
      </c>
      <c r="F51" s="57">
        <v>0.375</v>
      </c>
      <c r="G51" s="57">
        <v>0.6666666666666666</v>
      </c>
      <c r="H51" s="56">
        <f t="shared" si="1"/>
        <v>7</v>
      </c>
      <c r="I51" s="58">
        <v>189.0</v>
      </c>
      <c r="J51" s="58">
        <f t="shared" si="2"/>
        <v>6.75</v>
      </c>
      <c r="K51" s="55" t="s">
        <v>4424</v>
      </c>
      <c r="L51" s="55">
        <v>1.0</v>
      </c>
      <c r="M51" s="55" t="s">
        <v>4357</v>
      </c>
      <c r="N51" s="11">
        <f>IFERROR(__xludf.DUMMYFUNCTION("IFERROR(VALUE(REGEXEXTRACT(M51, ""(\d+)\s+(sessions?|days?|weeks?|Weeks?|Sessions?|Days?)"")), 1)"),4.0)</f>
        <v>4</v>
      </c>
    </row>
    <row r="52" ht="15.75" customHeight="1">
      <c r="A52" s="55" t="s">
        <v>3245</v>
      </c>
      <c r="B52" s="55" t="s">
        <v>35</v>
      </c>
      <c r="C52" s="55" t="s">
        <v>4425</v>
      </c>
      <c r="D52" s="56" t="s">
        <v>189</v>
      </c>
      <c r="E52" s="56" t="s">
        <v>190</v>
      </c>
      <c r="F52" s="57">
        <v>0.375</v>
      </c>
      <c r="G52" s="57">
        <v>0.6666666666666666</v>
      </c>
      <c r="H52" s="56">
        <f t="shared" si="1"/>
        <v>7</v>
      </c>
      <c r="I52" s="58">
        <v>189.0</v>
      </c>
      <c r="J52" s="58">
        <f t="shared" si="2"/>
        <v>6.75</v>
      </c>
      <c r="K52" s="55" t="s">
        <v>4426</v>
      </c>
      <c r="L52" s="55">
        <v>1.0</v>
      </c>
      <c r="M52" s="55" t="s">
        <v>4357</v>
      </c>
      <c r="N52" s="11">
        <f>IFERROR(__xludf.DUMMYFUNCTION("IFERROR(VALUE(REGEXEXTRACT(M52, ""(\d+)\s+(sessions?|days?|weeks?|Weeks?|Sessions?|Days?)"")), 1)"),4.0)</f>
        <v>4</v>
      </c>
    </row>
    <row r="53" ht="15.75" customHeight="1">
      <c r="A53" s="55" t="s">
        <v>4298</v>
      </c>
      <c r="B53" s="55" t="s">
        <v>64</v>
      </c>
      <c r="C53" s="55" t="s">
        <v>4427</v>
      </c>
      <c r="D53" s="56" t="s">
        <v>136</v>
      </c>
      <c r="E53" s="56" t="s">
        <v>137</v>
      </c>
      <c r="F53" s="57">
        <v>0.5833333333333334</v>
      </c>
      <c r="G53" s="57">
        <v>0.6458333333333334</v>
      </c>
      <c r="H53" s="56">
        <f t="shared" si="1"/>
        <v>1.5</v>
      </c>
      <c r="I53" s="240">
        <v>0.0</v>
      </c>
      <c r="J53" s="58">
        <f t="shared" si="2"/>
        <v>0</v>
      </c>
      <c r="K53" s="55" t="s">
        <v>4428</v>
      </c>
      <c r="L53" s="55">
        <v>30.0</v>
      </c>
      <c r="M53" s="55" t="s">
        <v>4429</v>
      </c>
      <c r="N53" s="11">
        <f>IFERROR(__xludf.DUMMYFUNCTION("IFERROR(VALUE(REGEXEXTRACT(M53, ""(\d+)\s+(sessions?|days?|weeks?|Weeks?|Sessions?|Days?)"")), 1)"),1.0)</f>
        <v>1</v>
      </c>
    </row>
    <row r="54" ht="15.75" customHeight="1">
      <c r="A54" s="55" t="s">
        <v>3245</v>
      </c>
      <c r="B54" s="55" t="s">
        <v>46</v>
      </c>
      <c r="C54" s="55" t="s">
        <v>4430</v>
      </c>
      <c r="D54" s="56" t="s">
        <v>4431</v>
      </c>
      <c r="E54" s="56" t="s">
        <v>4432</v>
      </c>
      <c r="F54" s="57">
        <v>0.375</v>
      </c>
      <c r="G54" s="57">
        <v>0.6666666666666666</v>
      </c>
      <c r="H54" s="56">
        <f t="shared" si="1"/>
        <v>7</v>
      </c>
      <c r="I54" s="58">
        <v>210.7</v>
      </c>
      <c r="J54" s="58">
        <f t="shared" si="2"/>
        <v>6.02</v>
      </c>
      <c r="K54" s="55" t="s">
        <v>4433</v>
      </c>
      <c r="L54" s="55">
        <v>14.0</v>
      </c>
      <c r="M54" s="55" t="s">
        <v>4391</v>
      </c>
      <c r="N54" s="11">
        <f>IFERROR(__xludf.DUMMYFUNCTION("IFERROR(VALUE(REGEXEXTRACT(M54, ""(\d+)\s+(sessions?|days?|weeks?|Weeks?|Sessions?|Days?)"")), 1)"),5.0)</f>
        <v>5</v>
      </c>
    </row>
    <row r="55" ht="15.75" customHeight="1">
      <c r="A55" s="55" t="s">
        <v>4434</v>
      </c>
      <c r="B55" s="55" t="s">
        <v>28</v>
      </c>
      <c r="C55" s="55" t="s">
        <v>4435</v>
      </c>
      <c r="D55" s="56" t="s">
        <v>53</v>
      </c>
      <c r="E55" s="56" t="s">
        <v>54</v>
      </c>
      <c r="F55" s="57">
        <v>0.65625</v>
      </c>
      <c r="G55" s="57">
        <v>0.71875</v>
      </c>
      <c r="H55" s="56">
        <f t="shared" si="1"/>
        <v>1.5</v>
      </c>
      <c r="I55" s="58">
        <v>0.0</v>
      </c>
      <c r="J55" s="58">
        <f t="shared" si="2"/>
        <v>0</v>
      </c>
      <c r="K55" s="55" t="s">
        <v>4436</v>
      </c>
      <c r="L55" s="55">
        <v>30.0</v>
      </c>
      <c r="M55" s="55" t="s">
        <v>4437</v>
      </c>
      <c r="N55" s="11">
        <f>IFERROR(__xludf.DUMMYFUNCTION("IFERROR(VALUE(REGEXEXTRACT(M55, ""(\d+)\s+(sessions?|days?|weeks?|Weeks?|Sessions?|Days?)"")), 1)"),9.0)</f>
        <v>9</v>
      </c>
    </row>
    <row r="56" ht="15.75" customHeight="1">
      <c r="A56" s="50" t="s">
        <v>28</v>
      </c>
      <c r="B56" s="50" t="s">
        <v>28</v>
      </c>
      <c r="C56" s="50" t="s">
        <v>4438</v>
      </c>
      <c r="D56" s="51" t="s">
        <v>57</v>
      </c>
      <c r="E56" s="51" t="s">
        <v>58</v>
      </c>
      <c r="F56" s="52">
        <v>0.5208333333333334</v>
      </c>
      <c r="G56" s="52">
        <v>0.6041666666666666</v>
      </c>
      <c r="H56" s="56">
        <f t="shared" si="1"/>
        <v>2</v>
      </c>
      <c r="I56" s="53">
        <v>0.0</v>
      </c>
      <c r="J56" s="58">
        <f t="shared" si="2"/>
        <v>0</v>
      </c>
      <c r="K56" s="50" t="s">
        <v>4439</v>
      </c>
      <c r="L56" s="50">
        <v>20.0</v>
      </c>
      <c r="M56" s="50" t="s">
        <v>4318</v>
      </c>
      <c r="N56" s="11">
        <f>IFERROR(__xludf.DUMMYFUNCTION("IFERROR(VALUE(REGEXEXTRACT(M56, ""(\d+)\s+(sessions?|days?|weeks?|Weeks?|Sessions?|Days?)"")), 1)"),8.0)</f>
        <v>8</v>
      </c>
    </row>
    <row r="57" ht="15.75" customHeight="1">
      <c r="A57" s="55" t="s">
        <v>28</v>
      </c>
      <c r="B57" s="55" t="s">
        <v>28</v>
      </c>
      <c r="C57" s="55" t="s">
        <v>4440</v>
      </c>
      <c r="D57" s="56" t="s">
        <v>4441</v>
      </c>
      <c r="E57" s="56" t="s">
        <v>4442</v>
      </c>
      <c r="F57" s="57">
        <v>0.6041666666666666</v>
      </c>
      <c r="G57" s="57">
        <v>0.6875</v>
      </c>
      <c r="H57" s="56">
        <f t="shared" si="1"/>
        <v>2</v>
      </c>
      <c r="I57" s="58">
        <v>0.0</v>
      </c>
      <c r="J57" s="58">
        <f t="shared" si="2"/>
        <v>0</v>
      </c>
      <c r="K57" s="55" t="s">
        <v>4439</v>
      </c>
      <c r="L57" s="55">
        <v>30.0</v>
      </c>
      <c r="M57" s="55" t="s">
        <v>4443</v>
      </c>
      <c r="N57" s="11">
        <f>IFERROR(__xludf.DUMMYFUNCTION("IFERROR(VALUE(REGEXEXTRACT(M57, ""(\d+)\s+(sessions?|days?|weeks?|Weeks?|Sessions?|Days?)"")), 1)"),8.0)</f>
        <v>8</v>
      </c>
    </row>
    <row r="58" ht="15.75" customHeight="1">
      <c r="A58" s="55" t="s">
        <v>28</v>
      </c>
      <c r="B58" s="55" t="s">
        <v>28</v>
      </c>
      <c r="C58" s="55" t="s">
        <v>4444</v>
      </c>
      <c r="D58" s="56" t="s">
        <v>53</v>
      </c>
      <c r="E58" s="56" t="s">
        <v>54</v>
      </c>
      <c r="F58" s="57">
        <v>0.6041666666666666</v>
      </c>
      <c r="G58" s="57">
        <v>0.6875</v>
      </c>
      <c r="H58" s="56">
        <f t="shared" si="1"/>
        <v>2</v>
      </c>
      <c r="I58" s="58">
        <v>0.0</v>
      </c>
      <c r="J58" s="58">
        <f t="shared" si="2"/>
        <v>0</v>
      </c>
      <c r="K58" s="55" t="s">
        <v>4439</v>
      </c>
      <c r="L58" s="55">
        <v>20.0</v>
      </c>
      <c r="M58" s="55" t="s">
        <v>4318</v>
      </c>
      <c r="N58" s="11">
        <f>IFERROR(__xludf.DUMMYFUNCTION("IFERROR(VALUE(REGEXEXTRACT(M58, ""(\d+)\s+(sessions?|days?|weeks?|Weeks?|Sessions?|Days?)"")), 1)"),8.0)</f>
        <v>8</v>
      </c>
    </row>
    <row r="59" ht="15.75" customHeight="1">
      <c r="A59" s="55" t="s">
        <v>4328</v>
      </c>
      <c r="B59" s="55" t="s">
        <v>208</v>
      </c>
      <c r="C59" s="55" t="s">
        <v>4445</v>
      </c>
      <c r="D59" s="56" t="s">
        <v>3125</v>
      </c>
      <c r="E59" s="56" t="s">
        <v>3126</v>
      </c>
      <c r="F59" s="57">
        <v>0.7916666666666666</v>
      </c>
      <c r="G59" s="57">
        <v>0.8333333333333334</v>
      </c>
      <c r="H59" s="56">
        <f t="shared" si="1"/>
        <v>1</v>
      </c>
      <c r="I59" s="58">
        <v>0.0</v>
      </c>
      <c r="J59" s="58">
        <f t="shared" si="2"/>
        <v>0</v>
      </c>
      <c r="K59" s="55" t="s">
        <v>4446</v>
      </c>
      <c r="L59" s="55">
        <v>20.0</v>
      </c>
      <c r="M59" s="55" t="s">
        <v>4447</v>
      </c>
      <c r="N59" s="11">
        <f>IFERROR(__xludf.DUMMYFUNCTION("IFERROR(VALUE(REGEXEXTRACT(M59, ""(\d+)\s+(sessions?|days?|weeks?|Weeks?|Sessions?|Days?)"")), 1)"),1.0)</f>
        <v>1</v>
      </c>
    </row>
    <row r="60" ht="15.75" customHeight="1">
      <c r="A60" s="55" t="s">
        <v>28</v>
      </c>
      <c r="B60" s="55" t="s">
        <v>28</v>
      </c>
      <c r="C60" s="55" t="s">
        <v>4448</v>
      </c>
      <c r="D60" s="56" t="s">
        <v>127</v>
      </c>
      <c r="E60" s="56" t="s">
        <v>128</v>
      </c>
      <c r="F60" s="57">
        <v>0.7708333333333334</v>
      </c>
      <c r="G60" s="57">
        <v>0.8125</v>
      </c>
      <c r="H60" s="56">
        <f t="shared" si="1"/>
        <v>1</v>
      </c>
      <c r="I60" s="58">
        <v>70.74</v>
      </c>
      <c r="J60" s="58">
        <f t="shared" si="2"/>
        <v>7.86</v>
      </c>
      <c r="K60" s="55" t="s">
        <v>4449</v>
      </c>
      <c r="L60" s="55" t="s">
        <v>298</v>
      </c>
      <c r="M60" s="55" t="s">
        <v>4450</v>
      </c>
      <c r="N60" s="11">
        <f>IFERROR(__xludf.DUMMYFUNCTION("IFERROR(VALUE(REGEXEXTRACT(M60, ""(\d+)\s+(sessions?|days?|weeks?|Weeks?|Sessions?|Days?)"")), 1)"),9.0)</f>
        <v>9</v>
      </c>
    </row>
    <row r="61" ht="15.75" customHeight="1">
      <c r="A61" s="55" t="s">
        <v>4324</v>
      </c>
      <c r="B61" s="55" t="s">
        <v>208</v>
      </c>
      <c r="C61" s="55" t="s">
        <v>4451</v>
      </c>
      <c r="D61" s="56" t="s">
        <v>4332</v>
      </c>
      <c r="E61" s="56" t="s">
        <v>4333</v>
      </c>
      <c r="F61" s="57">
        <v>0.6666666666666666</v>
      </c>
      <c r="G61" s="57">
        <v>0.7083333333333334</v>
      </c>
      <c r="H61" s="56">
        <f t="shared" si="1"/>
        <v>1</v>
      </c>
      <c r="I61" s="58">
        <v>0.0</v>
      </c>
      <c r="J61" s="58">
        <f t="shared" si="2"/>
        <v>0</v>
      </c>
      <c r="K61" s="55" t="s">
        <v>4452</v>
      </c>
      <c r="L61" s="55">
        <v>30.0</v>
      </c>
      <c r="M61" s="55" t="s">
        <v>4453</v>
      </c>
      <c r="N61" s="11">
        <f>IFERROR(__xludf.DUMMYFUNCTION("IFERROR(VALUE(REGEXEXTRACT(M61, ""(\d+)\s+(sessions?|days?|weeks?|Weeks?|Sessions?|Days?)"")), 1)"),1.0)</f>
        <v>1</v>
      </c>
    </row>
    <row r="62" ht="15.75" customHeight="1">
      <c r="A62" s="55" t="s">
        <v>4324</v>
      </c>
      <c r="B62" s="55" t="s">
        <v>208</v>
      </c>
      <c r="C62" s="55" t="s">
        <v>4454</v>
      </c>
      <c r="D62" s="56" t="s">
        <v>4332</v>
      </c>
      <c r="E62" s="56" t="s">
        <v>4333</v>
      </c>
      <c r="F62" s="57">
        <v>0.7083333333333334</v>
      </c>
      <c r="G62" s="57">
        <v>0.75</v>
      </c>
      <c r="H62" s="56">
        <f t="shared" si="1"/>
        <v>1</v>
      </c>
      <c r="I62" s="58">
        <v>0.0</v>
      </c>
      <c r="J62" s="58">
        <f t="shared" si="2"/>
        <v>0</v>
      </c>
      <c r="K62" s="55" t="s">
        <v>4455</v>
      </c>
      <c r="L62" s="55">
        <v>15.0</v>
      </c>
      <c r="M62" s="55" t="s">
        <v>4456</v>
      </c>
      <c r="N62" s="11">
        <f>IFERROR(__xludf.DUMMYFUNCTION("IFERROR(VALUE(REGEXEXTRACT(M62, ""(\d+)\s+(sessions?|days?|weeks?|Weeks?|Sessions?|Days?)"")), 1)"),13.0)</f>
        <v>13</v>
      </c>
    </row>
    <row r="63" ht="15.75" customHeight="1">
      <c r="A63" s="55" t="s">
        <v>4434</v>
      </c>
      <c r="B63" s="55" t="s">
        <v>28</v>
      </c>
      <c r="C63" s="55" t="s">
        <v>4457</v>
      </c>
      <c r="D63" s="56" t="s">
        <v>3225</v>
      </c>
      <c r="E63" s="56" t="s">
        <v>3226</v>
      </c>
      <c r="F63" s="57">
        <v>0.78125</v>
      </c>
      <c r="G63" s="57">
        <v>0.8159722222222222</v>
      </c>
      <c r="H63" s="56">
        <f t="shared" si="1"/>
        <v>0.8333333333</v>
      </c>
      <c r="I63" s="58">
        <v>150.48</v>
      </c>
      <c r="J63" s="58">
        <f t="shared" si="2"/>
        <v>20.064</v>
      </c>
      <c r="K63" s="55" t="s">
        <v>4458</v>
      </c>
      <c r="L63" s="55">
        <v>6.0</v>
      </c>
      <c r="M63" s="55" t="s">
        <v>4450</v>
      </c>
      <c r="N63" s="11">
        <f>IFERROR(__xludf.DUMMYFUNCTION("IFERROR(VALUE(REGEXEXTRACT(M63, ""(\d+)\s+(sessions?|days?|weeks?|Weeks?|Sessions?|Days?)"")), 1)"),9.0)</f>
        <v>9</v>
      </c>
    </row>
    <row r="64" ht="15.75" customHeight="1">
      <c r="A64" s="55" t="s">
        <v>4434</v>
      </c>
      <c r="B64" s="55" t="s">
        <v>28</v>
      </c>
      <c r="C64" s="55" t="s">
        <v>4459</v>
      </c>
      <c r="D64" s="56" t="s">
        <v>136</v>
      </c>
      <c r="E64" s="56" t="s">
        <v>137</v>
      </c>
      <c r="F64" s="57">
        <v>0.7395833333333334</v>
      </c>
      <c r="G64" s="57">
        <v>0.7743055555555556</v>
      </c>
      <c r="H64" s="56">
        <f t="shared" si="1"/>
        <v>0.8333333333</v>
      </c>
      <c r="I64" s="58">
        <v>117.04</v>
      </c>
      <c r="J64" s="58">
        <f t="shared" si="2"/>
        <v>20.064</v>
      </c>
      <c r="K64" s="55" t="s">
        <v>4460</v>
      </c>
      <c r="L64" s="55">
        <v>4.0</v>
      </c>
      <c r="M64" s="55" t="s">
        <v>4461</v>
      </c>
      <c r="N64" s="11">
        <f>IFERROR(__xludf.DUMMYFUNCTION("IFERROR(VALUE(REGEXEXTRACT(M64, ""(\d+)\s+(sessions?|days?|weeks?|Weeks?|Sessions?|Days?)"")), 1)"),7.0)</f>
        <v>7</v>
      </c>
    </row>
    <row r="65" ht="15.75" customHeight="1">
      <c r="A65" s="55" t="s">
        <v>4434</v>
      </c>
      <c r="B65" s="55" t="s">
        <v>28</v>
      </c>
      <c r="C65" s="55" t="s">
        <v>4462</v>
      </c>
      <c r="D65" s="80" t="s">
        <v>136</v>
      </c>
      <c r="E65" s="80" t="s">
        <v>137</v>
      </c>
      <c r="F65" s="57">
        <v>0.71875</v>
      </c>
      <c r="G65" s="57">
        <v>0.7395833333333334</v>
      </c>
      <c r="H65" s="56">
        <f t="shared" si="1"/>
        <v>0.5</v>
      </c>
      <c r="I65" s="58">
        <v>143.43</v>
      </c>
      <c r="J65" s="58">
        <f t="shared" si="2"/>
        <v>40.98</v>
      </c>
      <c r="K65" s="55" t="s">
        <v>4463</v>
      </c>
      <c r="L65" s="55">
        <v>1.0</v>
      </c>
      <c r="M65" s="55" t="s">
        <v>4461</v>
      </c>
      <c r="N65" s="11">
        <f>IFERROR(__xludf.DUMMYFUNCTION("IFERROR(VALUE(REGEXEXTRACT(M65, ""(\d+)\s+(sessions?|days?|weeks?|Weeks?|Sessions?|Days?)"")), 1)"),7.0)</f>
        <v>7</v>
      </c>
    </row>
    <row r="66" ht="15.75" customHeight="1">
      <c r="A66" s="81" t="s">
        <v>4434</v>
      </c>
      <c r="B66" s="82" t="s">
        <v>28</v>
      </c>
      <c r="C66" s="82" t="s">
        <v>4464</v>
      </c>
      <c r="D66" s="80" t="s">
        <v>136</v>
      </c>
      <c r="E66" s="80" t="s">
        <v>137</v>
      </c>
      <c r="F66" s="130">
        <v>0.5868055555555556</v>
      </c>
      <c r="G66" s="130">
        <v>0.6076388888888888</v>
      </c>
      <c r="H66" s="56">
        <f t="shared" si="1"/>
        <v>0.5</v>
      </c>
      <c r="I66" s="93">
        <v>184.41</v>
      </c>
      <c r="J66" s="58">
        <f t="shared" si="2"/>
        <v>40.98</v>
      </c>
      <c r="K66" s="83" t="s">
        <v>4465</v>
      </c>
      <c r="L66" s="81">
        <v>13.0</v>
      </c>
      <c r="M66" s="83" t="s">
        <v>4437</v>
      </c>
      <c r="N66" s="11">
        <f>IFERROR(__xludf.DUMMYFUNCTION("IFERROR(VALUE(REGEXEXTRACT(M66, ""(\d+)\s+(sessions?|days?|weeks?|Weeks?|Sessions?|Days?)"")), 1)"),9.0)</f>
        <v>9</v>
      </c>
    </row>
    <row r="67" ht="15.75" customHeight="1">
      <c r="A67" s="81" t="s">
        <v>4434</v>
      </c>
      <c r="B67" s="82" t="s">
        <v>28</v>
      </c>
      <c r="C67" s="82" t="s">
        <v>4466</v>
      </c>
      <c r="D67" s="80" t="s">
        <v>4467</v>
      </c>
      <c r="E67" s="80" t="s">
        <v>4468</v>
      </c>
      <c r="F67" s="130">
        <v>0.78125</v>
      </c>
      <c r="G67" s="130">
        <v>0.8159722222222222</v>
      </c>
      <c r="H67" s="56">
        <f t="shared" si="1"/>
        <v>0.8333333333</v>
      </c>
      <c r="I67" s="93">
        <v>117.04</v>
      </c>
      <c r="J67" s="58">
        <f t="shared" si="2"/>
        <v>20.064</v>
      </c>
      <c r="K67" s="83" t="s">
        <v>4469</v>
      </c>
      <c r="L67" s="81">
        <v>16.0</v>
      </c>
      <c r="M67" s="83" t="s">
        <v>4461</v>
      </c>
      <c r="N67" s="11">
        <f>IFERROR(__xludf.DUMMYFUNCTION("IFERROR(VALUE(REGEXEXTRACT(M67, ""(\d+)\s+(sessions?|days?|weeks?|Weeks?|Sessions?|Days?)"")), 1)"),7.0)</f>
        <v>7</v>
      </c>
    </row>
    <row r="68" ht="15.75" customHeight="1">
      <c r="A68" s="85" t="s">
        <v>4328</v>
      </c>
      <c r="B68" s="82" t="s">
        <v>64</v>
      </c>
      <c r="C68" s="82" t="s">
        <v>4470</v>
      </c>
      <c r="D68" s="80" t="s">
        <v>127</v>
      </c>
      <c r="E68" s="80" t="s">
        <v>128</v>
      </c>
      <c r="F68" s="130">
        <v>0.5833333333333334</v>
      </c>
      <c r="G68" s="130">
        <v>0.625</v>
      </c>
      <c r="H68" s="56">
        <f t="shared" si="1"/>
        <v>1</v>
      </c>
      <c r="I68" s="93">
        <v>0.0</v>
      </c>
      <c r="J68" s="58">
        <f t="shared" si="2"/>
        <v>0</v>
      </c>
      <c r="K68" s="83" t="s">
        <v>4471</v>
      </c>
      <c r="L68" s="81">
        <v>30.0</v>
      </c>
      <c r="M68" s="83" t="s">
        <v>4472</v>
      </c>
      <c r="N68" s="11">
        <f>IFERROR(__xludf.DUMMYFUNCTION("IFERROR(VALUE(REGEXEXTRACT(M68, ""(\d+)\s+(sessions?|days?|weeks?|Weeks?|Sessions?|Days?)"")), 1)"),1.0)</f>
        <v>1</v>
      </c>
    </row>
    <row r="69" ht="15.75" customHeight="1">
      <c r="A69" s="83" t="s">
        <v>3245</v>
      </c>
      <c r="B69" s="82" t="s">
        <v>187</v>
      </c>
      <c r="C69" s="82" t="s">
        <v>4473</v>
      </c>
      <c r="D69" s="80" t="s">
        <v>148</v>
      </c>
      <c r="E69" s="80" t="s">
        <v>149</v>
      </c>
      <c r="F69" s="130">
        <v>0.375</v>
      </c>
      <c r="G69" s="130">
        <v>0.6666666666666666</v>
      </c>
      <c r="H69" s="56">
        <f t="shared" si="1"/>
        <v>7</v>
      </c>
      <c r="I69" s="93">
        <v>235.76</v>
      </c>
      <c r="J69" s="58">
        <f t="shared" si="2"/>
        <v>8.42</v>
      </c>
      <c r="K69" s="83" t="s">
        <v>4474</v>
      </c>
      <c r="L69" s="83">
        <v>7.0</v>
      </c>
      <c r="M69" s="139" t="s">
        <v>4357</v>
      </c>
      <c r="N69" s="11">
        <f>IFERROR(__xludf.DUMMYFUNCTION("IFERROR(VALUE(REGEXEXTRACT(M69, ""(\d+)\s+(sessions?|days?|weeks?|Weeks?|Sessions?|Days?)"")), 1)"),4.0)</f>
        <v>4</v>
      </c>
    </row>
    <row r="70" ht="15.75" customHeight="1">
      <c r="A70" s="83" t="s">
        <v>3245</v>
      </c>
      <c r="B70" s="81" t="s">
        <v>187</v>
      </c>
      <c r="C70" s="81" t="s">
        <v>4475</v>
      </c>
      <c r="D70" s="80" t="s">
        <v>136</v>
      </c>
      <c r="E70" s="80" t="s">
        <v>137</v>
      </c>
      <c r="F70" s="130">
        <v>0.375</v>
      </c>
      <c r="G70" s="130">
        <v>0.6666666666666666</v>
      </c>
      <c r="H70" s="56">
        <f t="shared" si="1"/>
        <v>7</v>
      </c>
      <c r="I70" s="93">
        <v>324.0</v>
      </c>
      <c r="J70" s="58">
        <f t="shared" si="2"/>
        <v>9.257142857</v>
      </c>
      <c r="K70" s="87" t="s">
        <v>4476</v>
      </c>
      <c r="L70" s="256" t="s">
        <v>298</v>
      </c>
      <c r="M70" s="85" t="s">
        <v>4391</v>
      </c>
      <c r="N70" s="11">
        <f>IFERROR(__xludf.DUMMYFUNCTION("IFERROR(VALUE(REGEXEXTRACT(M70, ""(\d+)\s+(sessions?|days?|weeks?|Weeks?|Sessions?|Days?)"")), 1)"),5.0)</f>
        <v>5</v>
      </c>
    </row>
    <row r="71" ht="15.75" customHeight="1">
      <c r="A71" s="83" t="s">
        <v>3245</v>
      </c>
      <c r="B71" s="82" t="s">
        <v>187</v>
      </c>
      <c r="C71" s="82" t="s">
        <v>4477</v>
      </c>
      <c r="D71" s="80" t="s">
        <v>15</v>
      </c>
      <c r="E71" s="80" t="s">
        <v>16</v>
      </c>
      <c r="F71" s="130">
        <v>0.375</v>
      </c>
      <c r="G71" s="130">
        <v>0.6666666666666666</v>
      </c>
      <c r="H71" s="56">
        <f t="shared" si="1"/>
        <v>7</v>
      </c>
      <c r="I71" s="93">
        <v>324.0</v>
      </c>
      <c r="J71" s="58">
        <f t="shared" si="2"/>
        <v>9.257142857</v>
      </c>
      <c r="K71" s="83" t="s">
        <v>4478</v>
      </c>
      <c r="L71" s="83">
        <v>1.0</v>
      </c>
      <c r="M71" s="83" t="s">
        <v>4479</v>
      </c>
      <c r="N71" s="11">
        <f>IFERROR(__xludf.DUMMYFUNCTION("IFERROR(VALUE(REGEXEXTRACT(M71, ""(\d+)\s+(sessions?|days?|weeks?|Weeks?|Sessions?|Days?)"")), 1)"),5.0)</f>
        <v>5</v>
      </c>
    </row>
    <row r="72" ht="15.75" customHeight="1">
      <c r="A72" s="83" t="s">
        <v>3245</v>
      </c>
      <c r="B72" s="89" t="s">
        <v>187</v>
      </c>
      <c r="C72" s="89" t="s">
        <v>4480</v>
      </c>
      <c r="D72" s="80" t="s">
        <v>15</v>
      </c>
      <c r="E72" s="80" t="s">
        <v>16</v>
      </c>
      <c r="F72" s="130">
        <v>0.375</v>
      </c>
      <c r="G72" s="130">
        <v>0.6666666666666666</v>
      </c>
      <c r="H72" s="56">
        <f t="shared" si="1"/>
        <v>7</v>
      </c>
      <c r="I72" s="93">
        <v>324.0</v>
      </c>
      <c r="J72" s="58">
        <f t="shared" si="2"/>
        <v>9.257142857</v>
      </c>
      <c r="K72" s="89" t="s">
        <v>4481</v>
      </c>
      <c r="L72" s="83">
        <v>1.0</v>
      </c>
      <c r="M72" s="83" t="s">
        <v>4365</v>
      </c>
      <c r="N72" s="11">
        <f>IFERROR(__xludf.DUMMYFUNCTION("IFERROR(VALUE(REGEXEXTRACT(M72, ""(\d+)\s+(sessions?|days?|weeks?|Weeks?|Sessions?|Days?)"")), 1)"),5.0)</f>
        <v>5</v>
      </c>
    </row>
    <row r="73" ht="15.75" customHeight="1">
      <c r="A73" s="83" t="s">
        <v>3245</v>
      </c>
      <c r="B73" s="85" t="s">
        <v>187</v>
      </c>
      <c r="C73" s="85" t="s">
        <v>4482</v>
      </c>
      <c r="D73" s="80" t="s">
        <v>136</v>
      </c>
      <c r="E73" s="80" t="s">
        <v>137</v>
      </c>
      <c r="F73" s="130">
        <v>0.375</v>
      </c>
      <c r="G73" s="130">
        <v>0.6666666666666666</v>
      </c>
      <c r="H73" s="56">
        <f t="shared" si="1"/>
        <v>7</v>
      </c>
      <c r="I73" s="93">
        <v>266.67</v>
      </c>
      <c r="J73" s="58">
        <f t="shared" si="2"/>
        <v>9.523928571</v>
      </c>
      <c r="K73" s="89" t="s">
        <v>4483</v>
      </c>
      <c r="L73" s="81" t="s">
        <v>298</v>
      </c>
      <c r="M73" s="83" t="s">
        <v>4357</v>
      </c>
      <c r="N73" s="11">
        <f>IFERROR(__xludf.DUMMYFUNCTION("IFERROR(VALUE(REGEXEXTRACT(M73, ""(\d+)\s+(sessions?|days?|weeks?|Weeks?|Sessions?|Days?)"")), 1)"),4.0)</f>
        <v>4</v>
      </c>
    </row>
    <row r="74" ht="15.75" customHeight="1">
      <c r="A74" s="83" t="s">
        <v>3245</v>
      </c>
      <c r="B74" s="89" t="s">
        <v>187</v>
      </c>
      <c r="C74" s="89" t="s">
        <v>4484</v>
      </c>
      <c r="D74" s="80" t="s">
        <v>15</v>
      </c>
      <c r="E74" s="80" t="s">
        <v>16</v>
      </c>
      <c r="F74" s="130">
        <v>0.375</v>
      </c>
      <c r="G74" s="130">
        <v>0.6666666666666666</v>
      </c>
      <c r="H74" s="56">
        <f t="shared" si="1"/>
        <v>7</v>
      </c>
      <c r="I74" s="93">
        <v>266.67</v>
      </c>
      <c r="J74" s="58">
        <f t="shared" si="2"/>
        <v>9.523928571</v>
      </c>
      <c r="K74" s="83" t="s">
        <v>4485</v>
      </c>
      <c r="L74" s="81">
        <v>1.0</v>
      </c>
      <c r="M74" s="83" t="s">
        <v>4357</v>
      </c>
      <c r="N74" s="11">
        <f>IFERROR(__xludf.DUMMYFUNCTION("IFERROR(VALUE(REGEXEXTRACT(M74, ""(\d+)\s+(sessions?|days?|weeks?|Weeks?|Sessions?|Days?)"")), 1)"),4.0)</f>
        <v>4</v>
      </c>
    </row>
    <row r="75" ht="15.75" customHeight="1">
      <c r="A75" s="85" t="s">
        <v>3245</v>
      </c>
      <c r="B75" s="85" t="s">
        <v>3149</v>
      </c>
      <c r="C75" s="85" t="s">
        <v>4486</v>
      </c>
      <c r="D75" s="80" t="s">
        <v>127</v>
      </c>
      <c r="E75" s="80" t="s">
        <v>128</v>
      </c>
      <c r="F75" s="130">
        <v>0.375</v>
      </c>
      <c r="G75" s="130">
        <v>0.6666666666666666</v>
      </c>
      <c r="H75" s="56">
        <f t="shared" si="1"/>
        <v>7</v>
      </c>
      <c r="I75" s="93">
        <v>168.56</v>
      </c>
      <c r="J75" s="58">
        <f t="shared" si="2"/>
        <v>6.02</v>
      </c>
      <c r="K75" s="50" t="s">
        <v>4487</v>
      </c>
      <c r="L75" s="81" t="s">
        <v>298</v>
      </c>
      <c r="M75" s="83" t="s">
        <v>4357</v>
      </c>
      <c r="N75" s="11">
        <f>IFERROR(__xludf.DUMMYFUNCTION("IFERROR(VALUE(REGEXEXTRACT(M75, ""(\d+)\s+(sessions?|days?|weeks?|Weeks?|Sessions?|Days?)"")), 1)"),4.0)</f>
        <v>4</v>
      </c>
    </row>
    <row r="76" ht="15.75" customHeight="1">
      <c r="A76" s="83" t="s">
        <v>3245</v>
      </c>
      <c r="B76" s="89" t="s">
        <v>3149</v>
      </c>
      <c r="C76" s="89" t="s">
        <v>4488</v>
      </c>
      <c r="D76" s="80" t="s">
        <v>100</v>
      </c>
      <c r="E76" s="80" t="s">
        <v>101</v>
      </c>
      <c r="F76" s="130">
        <v>0.375</v>
      </c>
      <c r="G76" s="130">
        <v>0.6666666666666666</v>
      </c>
      <c r="H76" s="56">
        <f t="shared" si="1"/>
        <v>7</v>
      </c>
      <c r="I76" s="93">
        <v>210.7</v>
      </c>
      <c r="J76" s="58">
        <f t="shared" si="2"/>
        <v>6.02</v>
      </c>
      <c r="K76" s="89" t="s">
        <v>4489</v>
      </c>
      <c r="L76" s="83">
        <v>5.0</v>
      </c>
      <c r="M76" s="83" t="s">
        <v>4365</v>
      </c>
      <c r="N76" s="11">
        <f>IFERROR(__xludf.DUMMYFUNCTION("IFERROR(VALUE(REGEXEXTRACT(M76, ""(\d+)\s+(sessions?|days?|weeks?|Weeks?|Sessions?|Days?)"")), 1)"),5.0)</f>
        <v>5</v>
      </c>
    </row>
    <row r="77" ht="15.75" customHeight="1">
      <c r="A77" s="83" t="s">
        <v>3245</v>
      </c>
      <c r="B77" s="89" t="s">
        <v>690</v>
      </c>
      <c r="C77" s="89" t="s">
        <v>4490</v>
      </c>
      <c r="D77" s="80" t="s">
        <v>57</v>
      </c>
      <c r="E77" s="80" t="s">
        <v>58</v>
      </c>
      <c r="F77" s="130">
        <v>0.375</v>
      </c>
      <c r="G77" s="130">
        <v>0.6666666666666666</v>
      </c>
      <c r="H77" s="56">
        <f t="shared" si="1"/>
        <v>7</v>
      </c>
      <c r="I77" s="93">
        <v>294.7</v>
      </c>
      <c r="J77" s="58">
        <f t="shared" si="2"/>
        <v>8.42</v>
      </c>
      <c r="K77" s="90" t="s">
        <v>4491</v>
      </c>
      <c r="L77" s="83" t="s">
        <v>298</v>
      </c>
      <c r="M77" s="83" t="s">
        <v>4391</v>
      </c>
      <c r="N77" s="11">
        <f>IFERROR(__xludf.DUMMYFUNCTION("IFERROR(VALUE(REGEXEXTRACT(M77, ""(\d+)\s+(sessions?|days?|weeks?|Weeks?|Sessions?|Days?)"")), 1)"),5.0)</f>
        <v>5</v>
      </c>
    </row>
    <row r="78" ht="15.75" customHeight="1">
      <c r="A78" s="83" t="s">
        <v>3245</v>
      </c>
      <c r="B78" s="91" t="s">
        <v>690</v>
      </c>
      <c r="C78" s="91" t="s">
        <v>4492</v>
      </c>
      <c r="D78" s="80" t="s">
        <v>4395</v>
      </c>
      <c r="E78" s="80" t="s">
        <v>180</v>
      </c>
      <c r="F78" s="130">
        <v>0.375</v>
      </c>
      <c r="G78" s="130">
        <v>0.6666666666666666</v>
      </c>
      <c r="H78" s="56">
        <f t="shared" si="1"/>
        <v>7</v>
      </c>
      <c r="I78" s="93">
        <v>294.7</v>
      </c>
      <c r="J78" s="58">
        <f t="shared" si="2"/>
        <v>8.42</v>
      </c>
      <c r="K78" s="89" t="s">
        <v>4491</v>
      </c>
      <c r="L78" s="83" t="s">
        <v>298</v>
      </c>
      <c r="M78" s="83" t="s">
        <v>4365</v>
      </c>
      <c r="N78" s="11">
        <f>IFERROR(__xludf.DUMMYFUNCTION("IFERROR(VALUE(REGEXEXTRACT(M78, ""(\d+)\s+(sessions?|days?|weeks?|Weeks?|Sessions?|Days?)"")), 1)"),5.0)</f>
        <v>5</v>
      </c>
    </row>
    <row r="79" ht="15.75" customHeight="1">
      <c r="A79" s="83" t="s">
        <v>3245</v>
      </c>
      <c r="B79" s="89" t="s">
        <v>187</v>
      </c>
      <c r="C79" s="89" t="s">
        <v>4493</v>
      </c>
      <c r="D79" s="56" t="s">
        <v>136</v>
      </c>
      <c r="E79" s="56" t="s">
        <v>137</v>
      </c>
      <c r="F79" s="130">
        <v>0.375</v>
      </c>
      <c r="G79" s="130">
        <v>0.6666666666666666</v>
      </c>
      <c r="H79" s="56">
        <f t="shared" si="1"/>
        <v>7</v>
      </c>
      <c r="I79" s="93">
        <v>324.0</v>
      </c>
      <c r="J79" s="58">
        <f t="shared" si="2"/>
        <v>9.257142857</v>
      </c>
      <c r="K79" s="89" t="s">
        <v>4494</v>
      </c>
      <c r="L79" s="83" t="s">
        <v>298</v>
      </c>
      <c r="M79" s="83" t="s">
        <v>4479</v>
      </c>
      <c r="N79" s="11">
        <f>IFERROR(__xludf.DUMMYFUNCTION("IFERROR(VALUE(REGEXEXTRACT(M79, ""(\d+)\s+(sessions?|days?|weeks?|Weeks?|Sessions?|Days?)"")), 1)"),5.0)</f>
        <v>5</v>
      </c>
    </row>
    <row r="80" ht="15.75" customHeight="1">
      <c r="A80" s="83" t="s">
        <v>4382</v>
      </c>
      <c r="B80" s="83" t="s">
        <v>187</v>
      </c>
      <c r="C80" s="83" t="s">
        <v>4495</v>
      </c>
      <c r="D80" s="56" t="s">
        <v>136</v>
      </c>
      <c r="E80" s="56" t="s">
        <v>137</v>
      </c>
      <c r="F80" s="130">
        <v>0.4166666666666667</v>
      </c>
      <c r="G80" s="130">
        <v>0.4583333333333333</v>
      </c>
      <c r="H80" s="56">
        <f t="shared" si="1"/>
        <v>1</v>
      </c>
      <c r="I80" s="83">
        <v>0.0</v>
      </c>
      <c r="J80" s="58">
        <f t="shared" si="2"/>
        <v>0</v>
      </c>
      <c r="K80" s="83" t="s">
        <v>4496</v>
      </c>
      <c r="L80" s="83">
        <v>40.0</v>
      </c>
      <c r="M80" s="83" t="s">
        <v>4497</v>
      </c>
      <c r="N80" s="11">
        <f>IFERROR(__xludf.DUMMYFUNCTION("IFERROR(VALUE(REGEXEXTRACT(M80, ""(\d+)\s+(sessions?|days?|weeks?|Weeks?|Sessions?|Days?)"")), 1)"),8.0)</f>
        <v>8</v>
      </c>
    </row>
    <row r="81" ht="15.75" customHeight="1">
      <c r="A81" s="83" t="s">
        <v>28</v>
      </c>
      <c r="B81" s="83" t="s">
        <v>28</v>
      </c>
      <c r="C81" s="83" t="s">
        <v>4498</v>
      </c>
      <c r="D81" s="56" t="s">
        <v>70</v>
      </c>
      <c r="E81" s="56" t="s">
        <v>71</v>
      </c>
      <c r="F81" s="130">
        <v>0.375</v>
      </c>
      <c r="G81" s="130">
        <v>0.5</v>
      </c>
      <c r="H81" s="56">
        <f t="shared" si="1"/>
        <v>3</v>
      </c>
      <c r="I81" s="83">
        <v>0.0</v>
      </c>
      <c r="J81" s="58">
        <f t="shared" si="2"/>
        <v>0</v>
      </c>
      <c r="K81" s="138" t="s">
        <v>4499</v>
      </c>
      <c r="L81" s="83">
        <v>40.0</v>
      </c>
      <c r="M81" s="83" t="s">
        <v>4500</v>
      </c>
      <c r="N81" s="11">
        <f>IFERROR(__xludf.DUMMYFUNCTION("IFERROR(VALUE(REGEXEXTRACT(M81, ""(\d+)\s+(sessions?|days?|weeks?|Weeks?|Sessions?|Days?)"")), 1)"),8.0)</f>
        <v>8</v>
      </c>
    </row>
    <row r="82" ht="15.75" customHeight="1">
      <c r="A82" s="50" t="s">
        <v>28</v>
      </c>
      <c r="B82" s="50" t="s">
        <v>3035</v>
      </c>
      <c r="C82" s="50" t="s">
        <v>4501</v>
      </c>
      <c r="D82" s="51" t="s">
        <v>4307</v>
      </c>
      <c r="E82" s="51" t="s">
        <v>4308</v>
      </c>
      <c r="F82" s="52">
        <v>0.6458333333333334</v>
      </c>
      <c r="G82" s="52">
        <v>0.6875</v>
      </c>
      <c r="H82" s="56">
        <f t="shared" si="1"/>
        <v>1</v>
      </c>
      <c r="I82" s="53">
        <v>62.88</v>
      </c>
      <c r="J82" s="58">
        <f t="shared" si="2"/>
        <v>7.86</v>
      </c>
      <c r="K82" s="50" t="s">
        <v>4502</v>
      </c>
      <c r="L82" s="50">
        <v>6.0</v>
      </c>
      <c r="M82" s="50" t="s">
        <v>4318</v>
      </c>
      <c r="N82" s="11">
        <f>IFERROR(__xludf.DUMMYFUNCTION("IFERROR(VALUE(REGEXEXTRACT(M82, ""(\d+)\s+(sessions?|days?|weeks?|Weeks?|Sessions?|Days?)"")), 1)"),8.0)</f>
        <v>8</v>
      </c>
    </row>
    <row r="83" ht="15.75" customHeight="1">
      <c r="A83" s="55" t="s">
        <v>28</v>
      </c>
      <c r="B83" s="55" t="s">
        <v>3035</v>
      </c>
      <c r="C83" s="55" t="s">
        <v>4503</v>
      </c>
      <c r="D83" s="56" t="s">
        <v>127</v>
      </c>
      <c r="E83" s="56" t="s">
        <v>128</v>
      </c>
      <c r="F83" s="57">
        <v>0.75</v>
      </c>
      <c r="G83" s="57">
        <v>0.7916666666666666</v>
      </c>
      <c r="H83" s="56">
        <f t="shared" si="1"/>
        <v>1</v>
      </c>
      <c r="I83" s="58">
        <v>88.11</v>
      </c>
      <c r="J83" s="58">
        <f t="shared" si="2"/>
        <v>9.79</v>
      </c>
      <c r="K83" s="55" t="s">
        <v>4502</v>
      </c>
      <c r="L83" s="55">
        <v>1.0</v>
      </c>
      <c r="M83" s="55" t="s">
        <v>4310</v>
      </c>
      <c r="N83" s="11">
        <f>IFERROR(__xludf.DUMMYFUNCTION("IFERROR(VALUE(REGEXEXTRACT(M83, ""(\d+)\s+(sessions?|days?|weeks?|Weeks?|Sessions?|Days?)"")), 1)"),9.0)</f>
        <v>9</v>
      </c>
    </row>
    <row r="84" ht="15.75" customHeight="1">
      <c r="A84" s="55" t="s">
        <v>28</v>
      </c>
      <c r="B84" s="55" t="s">
        <v>3035</v>
      </c>
      <c r="C84" s="55" t="s">
        <v>4504</v>
      </c>
      <c r="D84" s="56" t="s">
        <v>100</v>
      </c>
      <c r="E84" s="56" t="s">
        <v>101</v>
      </c>
      <c r="F84" s="57">
        <v>0.7986111111111112</v>
      </c>
      <c r="G84" s="57">
        <v>0.8402777777777778</v>
      </c>
      <c r="H84" s="56">
        <f t="shared" si="1"/>
        <v>1</v>
      </c>
      <c r="I84" s="58">
        <v>88.11</v>
      </c>
      <c r="J84" s="58">
        <f t="shared" si="2"/>
        <v>9.79</v>
      </c>
      <c r="K84" s="55" t="s">
        <v>4502</v>
      </c>
      <c r="L84" s="55">
        <v>5.0</v>
      </c>
      <c r="M84" s="55" t="s">
        <v>4310</v>
      </c>
      <c r="N84" s="11">
        <f>IFERROR(__xludf.DUMMYFUNCTION("IFERROR(VALUE(REGEXEXTRACT(M84, ""(\d+)\s+(sessions?|days?|weeks?|Weeks?|Sessions?|Days?)"")), 1)"),9.0)</f>
        <v>9</v>
      </c>
    </row>
    <row r="85" ht="15.75" customHeight="1">
      <c r="A85" s="55" t="s">
        <v>28</v>
      </c>
      <c r="B85" s="55" t="s">
        <v>3035</v>
      </c>
      <c r="C85" s="55" t="s">
        <v>4505</v>
      </c>
      <c r="D85" s="56" t="s">
        <v>127</v>
      </c>
      <c r="E85" s="56" t="s">
        <v>128</v>
      </c>
      <c r="F85" s="57">
        <v>0.75</v>
      </c>
      <c r="G85" s="57">
        <v>0.7916666666666666</v>
      </c>
      <c r="H85" s="56">
        <f t="shared" si="1"/>
        <v>1</v>
      </c>
      <c r="I85" s="58">
        <v>78.32</v>
      </c>
      <c r="J85" s="58">
        <f t="shared" si="2"/>
        <v>9.79</v>
      </c>
      <c r="K85" s="55" t="s">
        <v>4506</v>
      </c>
      <c r="L85" s="55">
        <v>3.0</v>
      </c>
      <c r="M85" s="55" t="s">
        <v>4312</v>
      </c>
      <c r="N85" s="11">
        <f>IFERROR(__xludf.DUMMYFUNCTION("IFERROR(VALUE(REGEXEXTRACT(M85, ""(\d+)\s+(sessions?|days?|weeks?|Weeks?|Sessions?|Days?)"")), 1)"),8.0)</f>
        <v>8</v>
      </c>
    </row>
    <row r="86" ht="15.75" customHeight="1">
      <c r="A86" s="55" t="s">
        <v>28</v>
      </c>
      <c r="B86" s="55" t="s">
        <v>3035</v>
      </c>
      <c r="C86" s="55" t="s">
        <v>4507</v>
      </c>
      <c r="D86" s="56" t="s">
        <v>100</v>
      </c>
      <c r="E86" s="56" t="s">
        <v>101</v>
      </c>
      <c r="F86" s="57">
        <v>0.7951388888888888</v>
      </c>
      <c r="G86" s="57">
        <v>0.8368055555555556</v>
      </c>
      <c r="H86" s="56">
        <f t="shared" si="1"/>
        <v>1</v>
      </c>
      <c r="I86" s="58">
        <v>78.32</v>
      </c>
      <c r="J86" s="58">
        <f t="shared" si="2"/>
        <v>9.79</v>
      </c>
      <c r="K86" s="55" t="s">
        <v>4506</v>
      </c>
      <c r="L86" s="55">
        <v>11.0</v>
      </c>
      <c r="M86" s="55" t="s">
        <v>4312</v>
      </c>
      <c r="N86" s="11">
        <f>IFERROR(__xludf.DUMMYFUNCTION("IFERROR(VALUE(REGEXEXTRACT(M86, ""(\d+)\s+(sessions?|days?|weeks?|Weeks?|Sessions?|Days?)"")), 1)"),8.0)</f>
        <v>8</v>
      </c>
    </row>
    <row r="87" ht="15.75" customHeight="1">
      <c r="A87" s="55" t="s">
        <v>4324</v>
      </c>
      <c r="B87" s="55" t="s">
        <v>208</v>
      </c>
      <c r="C87" s="55" t="s">
        <v>4508</v>
      </c>
      <c r="D87" s="56" t="s">
        <v>90</v>
      </c>
      <c r="E87" s="56" t="s">
        <v>91</v>
      </c>
      <c r="F87" s="57">
        <v>0.625</v>
      </c>
      <c r="G87" s="57">
        <v>0.7083333333333334</v>
      </c>
      <c r="H87" s="56">
        <f t="shared" si="1"/>
        <v>2</v>
      </c>
      <c r="I87" s="58">
        <v>0.0</v>
      </c>
      <c r="J87" s="58">
        <f t="shared" si="2"/>
        <v>0</v>
      </c>
      <c r="K87" s="55" t="s">
        <v>4509</v>
      </c>
      <c r="L87" s="55">
        <v>30.0</v>
      </c>
      <c r="M87" s="55" t="s">
        <v>4301</v>
      </c>
      <c r="N87" s="11">
        <f>IFERROR(__xludf.DUMMYFUNCTION("IFERROR(VALUE(REGEXEXTRACT(M87, ""(\d+)\s+(sessions?|days?|weeks?|Weeks?|Sessions?|Days?)"")), 1)"),1.0)</f>
        <v>1</v>
      </c>
    </row>
    <row r="88" ht="15.75" customHeight="1">
      <c r="A88" s="55" t="s">
        <v>28</v>
      </c>
      <c r="B88" s="55" t="s">
        <v>28</v>
      </c>
      <c r="C88" s="55" t="s">
        <v>4510</v>
      </c>
      <c r="D88" s="56" t="s">
        <v>127</v>
      </c>
      <c r="E88" s="56" t="s">
        <v>128</v>
      </c>
      <c r="F88" s="57">
        <v>0.6041666666666666</v>
      </c>
      <c r="G88" s="57">
        <v>0.6458333333333334</v>
      </c>
      <c r="H88" s="56">
        <f t="shared" si="1"/>
        <v>1</v>
      </c>
      <c r="I88" s="58">
        <v>62.88</v>
      </c>
      <c r="J88" s="58">
        <f t="shared" si="2"/>
        <v>7.86</v>
      </c>
      <c r="K88" s="55" t="s">
        <v>4511</v>
      </c>
      <c r="L88" s="55">
        <v>6.0</v>
      </c>
      <c r="M88" s="55" t="s">
        <v>4318</v>
      </c>
      <c r="N88" s="11">
        <f>IFERROR(__xludf.DUMMYFUNCTION("IFERROR(VALUE(REGEXEXTRACT(M88, ""(\d+)\s+(sessions?|days?|weeks?|Weeks?|Sessions?|Days?)"")), 1)"),8.0)</f>
        <v>8</v>
      </c>
    </row>
    <row r="89" ht="15.75" customHeight="1">
      <c r="A89" s="55" t="s">
        <v>28</v>
      </c>
      <c r="B89" s="55" t="s">
        <v>28</v>
      </c>
      <c r="C89" s="55" t="s">
        <v>4512</v>
      </c>
      <c r="D89" s="56" t="s">
        <v>3125</v>
      </c>
      <c r="E89" s="56" t="s">
        <v>3126</v>
      </c>
      <c r="F89" s="57">
        <v>0.7708333333333334</v>
      </c>
      <c r="G89" s="57">
        <v>0.8125</v>
      </c>
      <c r="H89" s="56">
        <f t="shared" si="1"/>
        <v>1</v>
      </c>
      <c r="I89" s="58">
        <v>70.74</v>
      </c>
      <c r="J89" s="58">
        <f t="shared" si="2"/>
        <v>7.86</v>
      </c>
      <c r="K89" s="55" t="s">
        <v>4511</v>
      </c>
      <c r="L89" s="55">
        <v>10.0</v>
      </c>
      <c r="M89" s="55" t="s">
        <v>4450</v>
      </c>
      <c r="N89" s="11">
        <f>IFERROR(__xludf.DUMMYFUNCTION("IFERROR(VALUE(REGEXEXTRACT(M89, ""(\d+)\s+(sessions?|days?|weeks?|Weeks?|Sessions?|Days?)"")), 1)"),9.0)</f>
        <v>9</v>
      </c>
    </row>
    <row r="90" ht="15.75" customHeight="1">
      <c r="A90" s="55" t="s">
        <v>4328</v>
      </c>
      <c r="B90" s="55" t="s">
        <v>64</v>
      </c>
      <c r="C90" s="55" t="s">
        <v>4513</v>
      </c>
      <c r="D90" s="56" t="s">
        <v>4332</v>
      </c>
      <c r="E90" s="56" t="s">
        <v>4333</v>
      </c>
      <c r="F90" s="57">
        <v>0.7916666666666666</v>
      </c>
      <c r="G90" s="57">
        <v>0.8333333333333334</v>
      </c>
      <c r="H90" s="56">
        <f t="shared" si="1"/>
        <v>1</v>
      </c>
      <c r="I90" s="58">
        <v>0.0</v>
      </c>
      <c r="J90" s="58">
        <f t="shared" si="2"/>
        <v>0</v>
      </c>
      <c r="K90" s="55" t="s">
        <v>4514</v>
      </c>
      <c r="L90" s="55">
        <v>20.0</v>
      </c>
      <c r="M90" s="55" t="s">
        <v>4515</v>
      </c>
      <c r="N90" s="11">
        <f>IFERROR(__xludf.DUMMYFUNCTION("IFERROR(VALUE(REGEXEXTRACT(M90, ""(\d+)\s+(sessions?|days?|weeks?|Weeks?|Sessions?|Days?)"")), 1)"),1.0)</f>
        <v>1</v>
      </c>
    </row>
    <row r="91" ht="15.75" customHeight="1">
      <c r="A91" s="50" t="s">
        <v>4324</v>
      </c>
      <c r="B91" s="50" t="s">
        <v>208</v>
      </c>
      <c r="C91" s="50" t="s">
        <v>4516</v>
      </c>
      <c r="D91" s="51" t="s">
        <v>725</v>
      </c>
      <c r="E91" s="51" t="s">
        <v>725</v>
      </c>
      <c r="F91" s="52">
        <v>0.625</v>
      </c>
      <c r="G91" s="52">
        <v>0.6666666666666666</v>
      </c>
      <c r="H91" s="56">
        <f t="shared" si="1"/>
        <v>1</v>
      </c>
      <c r="I91" s="50">
        <v>0.0</v>
      </c>
      <c r="J91" s="58">
        <f t="shared" si="2"/>
        <v>0</v>
      </c>
      <c r="K91" s="50" t="s">
        <v>4517</v>
      </c>
      <c r="L91" s="50">
        <v>15.0</v>
      </c>
      <c r="M91" s="50" t="s">
        <v>4518</v>
      </c>
      <c r="N91" s="11">
        <f>IFERROR(__xludf.DUMMYFUNCTION("IFERROR(VALUE(REGEXEXTRACT(M91, ""(\d+)\s+(sessions?|days?|weeks?|Weeks?|Sessions?|Days?)"")), 1)"),1.0)</f>
        <v>1</v>
      </c>
    </row>
    <row r="92" ht="15.75" customHeight="1">
      <c r="A92" s="55" t="s">
        <v>4324</v>
      </c>
      <c r="B92" s="55" t="s">
        <v>208</v>
      </c>
      <c r="C92" s="55" t="s">
        <v>4519</v>
      </c>
      <c r="D92" s="56" t="s">
        <v>4520</v>
      </c>
      <c r="E92" s="56" t="s">
        <v>4521</v>
      </c>
      <c r="F92" s="57">
        <v>0.7916666666666666</v>
      </c>
      <c r="G92" s="57">
        <v>0.8333333333333334</v>
      </c>
      <c r="H92" s="56">
        <f t="shared" si="1"/>
        <v>1</v>
      </c>
      <c r="I92" s="55">
        <v>0.0</v>
      </c>
      <c r="J92" s="58">
        <f t="shared" si="2"/>
        <v>0</v>
      </c>
      <c r="K92" s="55" t="s">
        <v>4522</v>
      </c>
      <c r="L92" s="55">
        <v>30.0</v>
      </c>
      <c r="M92" s="55" t="s">
        <v>4350</v>
      </c>
      <c r="N92" s="11">
        <f>IFERROR(__xludf.DUMMYFUNCTION("IFERROR(VALUE(REGEXEXTRACT(M92, ""(\d+)\s+(sessions?|days?|weeks?|Weeks?|Sessions?|Days?)"")), 1)"),1.0)</f>
        <v>1</v>
      </c>
    </row>
    <row r="93" ht="15.75" customHeight="1">
      <c r="A93" s="55" t="s">
        <v>3245</v>
      </c>
      <c r="B93" s="55" t="s">
        <v>93</v>
      </c>
      <c r="C93" s="55" t="s">
        <v>4523</v>
      </c>
      <c r="D93" s="56" t="s">
        <v>4063</v>
      </c>
      <c r="E93" s="56" t="s">
        <v>4064</v>
      </c>
      <c r="F93" s="57">
        <v>0.375</v>
      </c>
      <c r="G93" s="254">
        <v>0.6666666666666666</v>
      </c>
      <c r="H93" s="56">
        <f t="shared" si="1"/>
        <v>7</v>
      </c>
      <c r="I93" s="58">
        <v>287.82</v>
      </c>
      <c r="J93" s="58">
        <f t="shared" si="2"/>
        <v>10.27928571</v>
      </c>
      <c r="K93" s="55" t="s">
        <v>4524</v>
      </c>
      <c r="L93" s="55" t="s">
        <v>298</v>
      </c>
      <c r="M93" s="55" t="s">
        <v>4357</v>
      </c>
      <c r="N93" s="11">
        <f>IFERROR(__xludf.DUMMYFUNCTION("IFERROR(VALUE(REGEXEXTRACT(M93, ""(\d+)\s+(sessions?|days?|weeks?|Weeks?|Sessions?|Days?)"")), 1)"),4.0)</f>
        <v>4</v>
      </c>
    </row>
    <row r="94" ht="15.75" customHeight="1">
      <c r="A94" s="55" t="s">
        <v>3245</v>
      </c>
      <c r="B94" s="55" t="s">
        <v>93</v>
      </c>
      <c r="C94" s="55" t="s">
        <v>4525</v>
      </c>
      <c r="D94" s="56" t="s">
        <v>243</v>
      </c>
      <c r="E94" s="56" t="s">
        <v>244</v>
      </c>
      <c r="F94" s="57">
        <v>0.375</v>
      </c>
      <c r="G94" s="57">
        <v>0.5</v>
      </c>
      <c r="H94" s="56">
        <f t="shared" si="1"/>
        <v>3</v>
      </c>
      <c r="I94" s="58">
        <v>143.91</v>
      </c>
      <c r="J94" s="58">
        <f t="shared" si="2"/>
        <v>11.9925</v>
      </c>
      <c r="K94" s="55" t="s">
        <v>4526</v>
      </c>
      <c r="L94" s="55" t="s">
        <v>298</v>
      </c>
      <c r="M94" s="55" t="s">
        <v>4357</v>
      </c>
      <c r="N94" s="11">
        <f>IFERROR(__xludf.DUMMYFUNCTION("IFERROR(VALUE(REGEXEXTRACT(M94, ""(\d+)\s+(sessions?|days?|weeks?|Weeks?|Sessions?|Days?)"")), 1)"),4.0)</f>
        <v>4</v>
      </c>
    </row>
    <row r="95" ht="15.75" customHeight="1">
      <c r="A95" s="55" t="s">
        <v>4382</v>
      </c>
      <c r="B95" s="55" t="s">
        <v>187</v>
      </c>
      <c r="C95" s="55" t="s">
        <v>4527</v>
      </c>
      <c r="D95" s="56" t="s">
        <v>3125</v>
      </c>
      <c r="E95" s="56" t="s">
        <v>3126</v>
      </c>
      <c r="F95" s="57">
        <v>0.6041666666666666</v>
      </c>
      <c r="G95" s="57">
        <v>0.6458333333333334</v>
      </c>
      <c r="H95" s="56">
        <f t="shared" si="1"/>
        <v>1</v>
      </c>
      <c r="I95" s="55">
        <v>0.0</v>
      </c>
      <c r="J95" s="58">
        <f t="shared" si="2"/>
        <v>0</v>
      </c>
      <c r="K95" s="55" t="s">
        <v>4528</v>
      </c>
      <c r="L95" s="55" t="s">
        <v>298</v>
      </c>
      <c r="M95" s="55" t="s">
        <v>4343</v>
      </c>
      <c r="N95" s="11">
        <f>IFERROR(__xludf.DUMMYFUNCTION("IFERROR(VALUE(REGEXEXTRACT(M95, ""(\d+)\s+(sessions?|days?|weeks?|Weeks?|Sessions?|Days?)"")), 1)"),1.0)</f>
        <v>1</v>
      </c>
    </row>
    <row r="96" ht="15.75" customHeight="1">
      <c r="A96" s="55" t="s">
        <v>4382</v>
      </c>
      <c r="B96" s="55" t="s">
        <v>187</v>
      </c>
      <c r="C96" s="55" t="s">
        <v>4529</v>
      </c>
      <c r="D96" s="56" t="s">
        <v>3125</v>
      </c>
      <c r="E96" s="56" t="s">
        <v>3126</v>
      </c>
      <c r="F96" s="57">
        <v>0.5833333333333334</v>
      </c>
      <c r="G96" s="57">
        <v>0.6666666666666666</v>
      </c>
      <c r="H96" s="56">
        <f t="shared" si="1"/>
        <v>2</v>
      </c>
      <c r="I96" s="55">
        <v>0.0</v>
      </c>
      <c r="J96" s="58">
        <f t="shared" si="2"/>
        <v>0</v>
      </c>
      <c r="K96" s="55" t="s">
        <v>4530</v>
      </c>
      <c r="L96" s="55" t="s">
        <v>298</v>
      </c>
      <c r="M96" s="55" t="s">
        <v>4531</v>
      </c>
      <c r="N96" s="11">
        <f>IFERROR(__xludf.DUMMYFUNCTION("IFERROR(VALUE(REGEXEXTRACT(M96, ""(\d+)\s+(sessions?|days?|weeks?|Weeks?|Sessions?|Days?)"")), 1)"),1.0)</f>
        <v>1</v>
      </c>
    </row>
    <row r="97" ht="15.75" customHeight="1">
      <c r="A97" s="55" t="s">
        <v>28</v>
      </c>
      <c r="B97" s="55" t="s">
        <v>28</v>
      </c>
      <c r="C97" s="55" t="s">
        <v>4532</v>
      </c>
      <c r="D97" s="56" t="s">
        <v>4307</v>
      </c>
      <c r="E97" s="56" t="s">
        <v>4308</v>
      </c>
      <c r="F97" s="57">
        <v>0.5520833333333334</v>
      </c>
      <c r="G97" s="57">
        <v>0.59375</v>
      </c>
      <c r="H97" s="56">
        <f t="shared" si="1"/>
        <v>1</v>
      </c>
      <c r="I97" s="58">
        <v>62.88</v>
      </c>
      <c r="J97" s="58">
        <f t="shared" si="2"/>
        <v>7.86</v>
      </c>
      <c r="K97" s="55" t="s">
        <v>4533</v>
      </c>
      <c r="L97" s="55" t="s">
        <v>298</v>
      </c>
      <c r="M97" s="55" t="s">
        <v>4318</v>
      </c>
      <c r="N97" s="11">
        <f>IFERROR(__xludf.DUMMYFUNCTION("IFERROR(VALUE(REGEXEXTRACT(M97, ""(\d+)\s+(sessions?|days?|weeks?|Weeks?|Sessions?|Days?)"")), 1)"),8.0)</f>
        <v>8</v>
      </c>
    </row>
    <row r="98" ht="15.75" customHeight="1">
      <c r="A98" s="55" t="s">
        <v>28</v>
      </c>
      <c r="B98" s="55" t="s">
        <v>28</v>
      </c>
      <c r="C98" s="55" t="s">
        <v>4534</v>
      </c>
      <c r="D98" s="56" t="s">
        <v>127</v>
      </c>
      <c r="E98" s="56" t="s">
        <v>128</v>
      </c>
      <c r="F98" s="57">
        <v>0.4479166666666667</v>
      </c>
      <c r="G98" s="57">
        <v>0.4895833333333333</v>
      </c>
      <c r="H98" s="56">
        <f t="shared" si="1"/>
        <v>1</v>
      </c>
      <c r="I98" s="58">
        <v>62.88</v>
      </c>
      <c r="J98" s="58">
        <f t="shared" si="2"/>
        <v>7.86</v>
      </c>
      <c r="K98" s="55" t="s">
        <v>4533</v>
      </c>
      <c r="L98" s="55" t="s">
        <v>298</v>
      </c>
      <c r="M98" s="55" t="s">
        <v>4318</v>
      </c>
      <c r="N98" s="11">
        <f>IFERROR(__xludf.DUMMYFUNCTION("IFERROR(VALUE(REGEXEXTRACT(M98, ""(\d+)\s+(sessions?|days?|weeks?|Weeks?|Sessions?|Days?)"")), 1)"),8.0)</f>
        <v>8</v>
      </c>
    </row>
    <row r="99" ht="15.75" customHeight="1">
      <c r="A99" s="55" t="s">
        <v>28</v>
      </c>
      <c r="B99" s="55" t="s">
        <v>28</v>
      </c>
      <c r="C99" s="55" t="s">
        <v>4535</v>
      </c>
      <c r="D99" s="56" t="s">
        <v>100</v>
      </c>
      <c r="E99" s="56" t="s">
        <v>101</v>
      </c>
      <c r="F99" s="57">
        <v>0.5</v>
      </c>
      <c r="G99" s="57">
        <v>0.5416666666666666</v>
      </c>
      <c r="H99" s="56">
        <f t="shared" si="1"/>
        <v>1</v>
      </c>
      <c r="I99" s="58">
        <v>62.88</v>
      </c>
      <c r="J99" s="58">
        <f t="shared" si="2"/>
        <v>7.86</v>
      </c>
      <c r="K99" s="55" t="s">
        <v>4536</v>
      </c>
      <c r="L99" s="55" t="s">
        <v>298</v>
      </c>
      <c r="M99" s="55" t="s">
        <v>4318</v>
      </c>
      <c r="N99" s="11">
        <f>IFERROR(__xludf.DUMMYFUNCTION("IFERROR(VALUE(REGEXEXTRACT(M99, ""(\d+)\s+(sessions?|days?|weeks?|Weeks?|Sessions?|Days?)"")), 1)"),8.0)</f>
        <v>8</v>
      </c>
    </row>
    <row r="100" ht="15.75" customHeight="1">
      <c r="A100" s="55" t="s">
        <v>3245</v>
      </c>
      <c r="B100" s="55" t="s">
        <v>28</v>
      </c>
      <c r="C100" s="55" t="s">
        <v>4537</v>
      </c>
      <c r="D100" s="56" t="s">
        <v>213</v>
      </c>
      <c r="E100" s="56" t="s">
        <v>214</v>
      </c>
      <c r="F100" s="57">
        <v>0.375</v>
      </c>
      <c r="G100" s="57">
        <v>0.6666666666666666</v>
      </c>
      <c r="H100" s="56">
        <f t="shared" si="1"/>
        <v>7</v>
      </c>
      <c r="I100" s="58">
        <v>210.7</v>
      </c>
      <c r="J100" s="58">
        <f t="shared" si="2"/>
        <v>6.02</v>
      </c>
      <c r="K100" s="55" t="s">
        <v>4538</v>
      </c>
      <c r="L100" s="55" t="s">
        <v>298</v>
      </c>
      <c r="M100" s="55" t="s">
        <v>4365</v>
      </c>
      <c r="N100" s="11">
        <f>IFERROR(__xludf.DUMMYFUNCTION("IFERROR(VALUE(REGEXEXTRACT(M100, ""(\d+)\s+(sessions?|days?|weeks?|Weeks?|Sessions?|Days?)"")), 1)"),5.0)</f>
        <v>5</v>
      </c>
    </row>
    <row r="101" ht="15.75" customHeight="1">
      <c r="A101" s="55" t="s">
        <v>3245</v>
      </c>
      <c r="B101" s="55" t="s">
        <v>28</v>
      </c>
      <c r="C101" s="55" t="s">
        <v>4539</v>
      </c>
      <c r="D101" s="56" t="s">
        <v>4314</v>
      </c>
      <c r="E101" s="56" t="s">
        <v>287</v>
      </c>
      <c r="F101" s="57">
        <v>0.3541666666666667</v>
      </c>
      <c r="G101" s="57">
        <v>0.6875</v>
      </c>
      <c r="H101" s="56">
        <f t="shared" si="1"/>
        <v>8</v>
      </c>
      <c r="I101" s="58">
        <v>228.48</v>
      </c>
      <c r="J101" s="58">
        <f t="shared" si="2"/>
        <v>7.14</v>
      </c>
      <c r="K101" s="55" t="s">
        <v>4540</v>
      </c>
      <c r="L101" s="55">
        <v>11.0</v>
      </c>
      <c r="M101" s="55" t="s">
        <v>4357</v>
      </c>
      <c r="N101" s="11">
        <f>IFERROR(__xludf.DUMMYFUNCTION("IFERROR(VALUE(REGEXEXTRACT(M101, ""(\d+)\s+(sessions?|days?|weeks?|Weeks?|Sessions?|Days?)"")), 1)"),4.0)</f>
        <v>4</v>
      </c>
    </row>
    <row r="102" ht="15.75" customHeight="1">
      <c r="A102" s="55" t="s">
        <v>3245</v>
      </c>
      <c r="B102" s="55" t="s">
        <v>28</v>
      </c>
      <c r="C102" s="55" t="s">
        <v>4541</v>
      </c>
      <c r="D102" s="56" t="s">
        <v>48</v>
      </c>
      <c r="E102" s="56" t="s">
        <v>49</v>
      </c>
      <c r="F102" s="57">
        <v>0.3541666666666667</v>
      </c>
      <c r="G102" s="57">
        <v>0.6875</v>
      </c>
      <c r="H102" s="56">
        <f t="shared" si="1"/>
        <v>8</v>
      </c>
      <c r="I102" s="58">
        <v>228.48</v>
      </c>
      <c r="J102" s="58">
        <f t="shared" si="2"/>
        <v>7.14</v>
      </c>
      <c r="K102" s="55" t="s">
        <v>4540</v>
      </c>
      <c r="L102" s="55">
        <v>21.0</v>
      </c>
      <c r="M102" s="55" t="s">
        <v>4357</v>
      </c>
      <c r="N102" s="11">
        <f>IFERROR(__xludf.DUMMYFUNCTION("IFERROR(VALUE(REGEXEXTRACT(M102, ""(\d+)\s+(sessions?|days?|weeks?|Weeks?|Sessions?|Days?)"")), 1)"),4.0)</f>
        <v>4</v>
      </c>
    </row>
    <row r="103" ht="15.75" customHeight="1">
      <c r="A103" s="55" t="s">
        <v>3245</v>
      </c>
      <c r="B103" s="55" t="s">
        <v>28</v>
      </c>
      <c r="C103" s="55" t="s">
        <v>4542</v>
      </c>
      <c r="D103" s="56" t="s">
        <v>127</v>
      </c>
      <c r="E103" s="56" t="s">
        <v>128</v>
      </c>
      <c r="F103" s="57">
        <v>0.375</v>
      </c>
      <c r="G103" s="57">
        <v>0.6666666666666666</v>
      </c>
      <c r="H103" s="56">
        <f t="shared" si="1"/>
        <v>7</v>
      </c>
      <c r="I103" s="58">
        <v>168.56</v>
      </c>
      <c r="J103" s="58">
        <f t="shared" si="2"/>
        <v>6.02</v>
      </c>
      <c r="K103" s="55" t="s">
        <v>4543</v>
      </c>
      <c r="L103" s="55">
        <v>3.0</v>
      </c>
      <c r="M103" s="55" t="s">
        <v>4357</v>
      </c>
      <c r="N103" s="11">
        <f>IFERROR(__xludf.DUMMYFUNCTION("IFERROR(VALUE(REGEXEXTRACT(M103, ""(\d+)\s+(sessions?|days?|weeks?|Weeks?|Sessions?|Days?)"")), 1)"),4.0)</f>
        <v>4</v>
      </c>
    </row>
    <row r="104" ht="15.75" customHeight="1">
      <c r="A104" s="55" t="s">
        <v>3245</v>
      </c>
      <c r="B104" s="55" t="s">
        <v>28</v>
      </c>
      <c r="C104" s="55" t="s">
        <v>4544</v>
      </c>
      <c r="D104" s="56" t="s">
        <v>100</v>
      </c>
      <c r="E104" s="56" t="s">
        <v>101</v>
      </c>
      <c r="F104" s="57">
        <v>0.375</v>
      </c>
      <c r="G104" s="57">
        <v>0.6666666666666666</v>
      </c>
      <c r="H104" s="56">
        <f t="shared" si="1"/>
        <v>7</v>
      </c>
      <c r="I104" s="58">
        <v>168.56</v>
      </c>
      <c r="J104" s="58">
        <f t="shared" si="2"/>
        <v>6.02</v>
      </c>
      <c r="K104" s="55" t="s">
        <v>4543</v>
      </c>
      <c r="L104" s="55" t="s">
        <v>298</v>
      </c>
      <c r="M104" s="55" t="s">
        <v>4357</v>
      </c>
      <c r="N104" s="11">
        <f>IFERROR(__xludf.DUMMYFUNCTION("IFERROR(VALUE(REGEXEXTRACT(M104, ""(\d+)\s+(sessions?|days?|weeks?|Weeks?|Sessions?|Days?)"")), 1)"),4.0)</f>
        <v>4</v>
      </c>
    </row>
    <row r="105" ht="15.75" customHeight="1">
      <c r="A105" s="55" t="s">
        <v>3245</v>
      </c>
      <c r="B105" s="55" t="s">
        <v>28</v>
      </c>
      <c r="C105" s="55" t="s">
        <v>4545</v>
      </c>
      <c r="D105" s="56" t="s">
        <v>4314</v>
      </c>
      <c r="E105" s="56" t="s">
        <v>287</v>
      </c>
      <c r="F105" s="57">
        <v>0.375</v>
      </c>
      <c r="G105" s="57">
        <v>0.6666666666666666</v>
      </c>
      <c r="H105" s="56">
        <f t="shared" si="1"/>
        <v>7</v>
      </c>
      <c r="I105" s="58">
        <v>168.56</v>
      </c>
      <c r="J105" s="58">
        <f t="shared" si="2"/>
        <v>6.02</v>
      </c>
      <c r="K105" s="55" t="s">
        <v>4546</v>
      </c>
      <c r="L105" s="55">
        <v>2.0</v>
      </c>
      <c r="M105" s="55" t="s">
        <v>4357</v>
      </c>
      <c r="N105" s="11">
        <f>IFERROR(__xludf.DUMMYFUNCTION("IFERROR(VALUE(REGEXEXTRACT(M105, ""(\d+)\s+(sessions?|days?|weeks?|Weeks?|Sessions?|Days?)"")), 1)"),4.0)</f>
        <v>4</v>
      </c>
    </row>
    <row r="106" ht="15.75" customHeight="1">
      <c r="A106" s="55" t="s">
        <v>3245</v>
      </c>
      <c r="B106" s="55" t="s">
        <v>28</v>
      </c>
      <c r="C106" s="55" t="s">
        <v>4547</v>
      </c>
      <c r="D106" s="56" t="s">
        <v>48</v>
      </c>
      <c r="E106" s="56" t="s">
        <v>49</v>
      </c>
      <c r="F106" s="57">
        <v>0.375</v>
      </c>
      <c r="G106" s="57">
        <v>0.6666666666666666</v>
      </c>
      <c r="H106" s="56">
        <f t="shared" si="1"/>
        <v>7</v>
      </c>
      <c r="I106" s="58">
        <v>168.56</v>
      </c>
      <c r="J106" s="58">
        <f t="shared" si="2"/>
        <v>6.02</v>
      </c>
      <c r="K106" s="55" t="s">
        <v>4546</v>
      </c>
      <c r="L106" s="55">
        <v>1.0</v>
      </c>
      <c r="M106" s="55" t="s">
        <v>4357</v>
      </c>
      <c r="N106" s="11">
        <f>IFERROR(__xludf.DUMMYFUNCTION("IFERROR(VALUE(REGEXEXTRACT(M106, ""(\d+)\s+(sessions?|days?|weeks?|Weeks?|Sessions?|Days?)"")), 1)"),4.0)</f>
        <v>4</v>
      </c>
    </row>
    <row r="107" ht="15.75" customHeight="1">
      <c r="A107" s="55" t="s">
        <v>3245</v>
      </c>
      <c r="B107" s="55" t="s">
        <v>28</v>
      </c>
      <c r="C107" s="55" t="s">
        <v>4548</v>
      </c>
      <c r="D107" s="56" t="s">
        <v>4314</v>
      </c>
      <c r="E107" s="56" t="s">
        <v>287</v>
      </c>
      <c r="F107" s="57">
        <v>0.375</v>
      </c>
      <c r="G107" s="57">
        <v>0.6666666666666666</v>
      </c>
      <c r="H107" s="56">
        <f t="shared" si="1"/>
        <v>7</v>
      </c>
      <c r="I107" s="58">
        <v>168.56</v>
      </c>
      <c r="J107" s="58">
        <f t="shared" si="2"/>
        <v>6.02</v>
      </c>
      <c r="K107" s="55" t="s">
        <v>4549</v>
      </c>
      <c r="L107" s="55" t="s">
        <v>298</v>
      </c>
      <c r="M107" s="55" t="s">
        <v>4357</v>
      </c>
      <c r="N107" s="11">
        <f>IFERROR(__xludf.DUMMYFUNCTION("IFERROR(VALUE(REGEXEXTRACT(M107, ""(\d+)\s+(sessions?|days?|weeks?|Weeks?|Sessions?|Days?)"")), 1)"),4.0)</f>
        <v>4</v>
      </c>
    </row>
    <row r="108" ht="15.75" customHeight="1">
      <c r="A108" s="55" t="s">
        <v>3245</v>
      </c>
      <c r="B108" s="55" t="s">
        <v>28</v>
      </c>
      <c r="C108" s="55" t="s">
        <v>4550</v>
      </c>
      <c r="D108" s="56" t="s">
        <v>48</v>
      </c>
      <c r="E108" s="56" t="s">
        <v>49</v>
      </c>
      <c r="F108" s="57">
        <v>0.375</v>
      </c>
      <c r="G108" s="57">
        <v>0.6666666666666666</v>
      </c>
      <c r="H108" s="56">
        <f t="shared" si="1"/>
        <v>7</v>
      </c>
      <c r="I108" s="58">
        <v>168.56</v>
      </c>
      <c r="J108" s="58">
        <f t="shared" si="2"/>
        <v>6.02</v>
      </c>
      <c r="K108" s="55" t="s">
        <v>4549</v>
      </c>
      <c r="L108" s="55">
        <v>1.0</v>
      </c>
      <c r="M108" s="55" t="s">
        <v>4357</v>
      </c>
      <c r="N108" s="11">
        <f>IFERROR(__xludf.DUMMYFUNCTION("IFERROR(VALUE(REGEXEXTRACT(M108, ""(\d+)\s+(sessions?|days?|weeks?|Weeks?|Sessions?|Days?)"")), 1)"),4.0)</f>
        <v>4</v>
      </c>
    </row>
    <row r="109" ht="15.75" customHeight="1">
      <c r="A109" s="55" t="s">
        <v>3245</v>
      </c>
      <c r="B109" s="55" t="s">
        <v>28</v>
      </c>
      <c r="C109" s="55" t="s">
        <v>4551</v>
      </c>
      <c r="D109" s="56" t="s">
        <v>127</v>
      </c>
      <c r="E109" s="56" t="s">
        <v>128</v>
      </c>
      <c r="F109" s="57">
        <v>0.375</v>
      </c>
      <c r="G109" s="57">
        <v>0.6666666666666666</v>
      </c>
      <c r="H109" s="56">
        <f t="shared" si="1"/>
        <v>7</v>
      </c>
      <c r="I109" s="58">
        <v>168.56</v>
      </c>
      <c r="J109" s="58">
        <f t="shared" si="2"/>
        <v>6.02</v>
      </c>
      <c r="K109" s="55" t="s">
        <v>4552</v>
      </c>
      <c r="L109" s="55" t="s">
        <v>298</v>
      </c>
      <c r="M109" s="55" t="s">
        <v>4357</v>
      </c>
      <c r="N109" s="11">
        <f>IFERROR(__xludf.DUMMYFUNCTION("IFERROR(VALUE(REGEXEXTRACT(M109, ""(\d+)\s+(sessions?|days?|weeks?|Weeks?|Sessions?|Days?)"")), 1)"),4.0)</f>
        <v>4</v>
      </c>
    </row>
    <row r="110" ht="15.75" customHeight="1">
      <c r="A110" s="55" t="s">
        <v>3245</v>
      </c>
      <c r="B110" s="55" t="s">
        <v>28</v>
      </c>
      <c r="C110" s="55" t="s">
        <v>4553</v>
      </c>
      <c r="D110" s="56" t="s">
        <v>100</v>
      </c>
      <c r="E110" s="56" t="s">
        <v>101</v>
      </c>
      <c r="F110" s="57">
        <v>0.375</v>
      </c>
      <c r="G110" s="57">
        <v>0.6666666666666666</v>
      </c>
      <c r="H110" s="56">
        <f t="shared" si="1"/>
        <v>7</v>
      </c>
      <c r="I110" s="58">
        <v>168.56</v>
      </c>
      <c r="J110" s="58">
        <f t="shared" si="2"/>
        <v>6.02</v>
      </c>
      <c r="K110" s="55" t="s">
        <v>4552</v>
      </c>
      <c r="L110" s="55">
        <v>8.0</v>
      </c>
      <c r="M110" s="55" t="s">
        <v>4357</v>
      </c>
      <c r="N110" s="11">
        <f>IFERROR(__xludf.DUMMYFUNCTION("IFERROR(VALUE(REGEXEXTRACT(M110, ""(\d+)\s+(sessions?|days?|weeks?|Weeks?|Sessions?|Days?)"")), 1)"),4.0)</f>
        <v>4</v>
      </c>
    </row>
    <row r="111" ht="15.75" customHeight="1">
      <c r="A111" s="55" t="s">
        <v>3245</v>
      </c>
      <c r="B111" s="55" t="s">
        <v>28</v>
      </c>
      <c r="C111" s="55" t="s">
        <v>4554</v>
      </c>
      <c r="D111" s="56" t="s">
        <v>4314</v>
      </c>
      <c r="E111" s="56" t="s">
        <v>287</v>
      </c>
      <c r="F111" s="57">
        <v>0.5416666666666666</v>
      </c>
      <c r="G111" s="57">
        <v>0.6666666666666666</v>
      </c>
      <c r="H111" s="56">
        <f t="shared" si="1"/>
        <v>3</v>
      </c>
      <c r="I111" s="58">
        <v>107.1</v>
      </c>
      <c r="J111" s="58">
        <f t="shared" si="2"/>
        <v>7.14</v>
      </c>
      <c r="K111" s="55" t="s">
        <v>4555</v>
      </c>
      <c r="L111" s="55" t="s">
        <v>298</v>
      </c>
      <c r="M111" s="55" t="s">
        <v>4362</v>
      </c>
      <c r="N111" s="11">
        <f>IFERROR(__xludf.DUMMYFUNCTION("IFERROR(VALUE(REGEXEXTRACT(M111, ""(\d+)\s+(sessions?|days?|weeks?|Weeks?|Sessions?|Days?)"")), 1)"),5.0)</f>
        <v>5</v>
      </c>
    </row>
    <row r="112" ht="15.75" customHeight="1">
      <c r="A112" s="55" t="s">
        <v>3245</v>
      </c>
      <c r="B112" s="55" t="s">
        <v>28</v>
      </c>
      <c r="C112" s="55" t="s">
        <v>4556</v>
      </c>
      <c r="D112" s="56" t="s">
        <v>48</v>
      </c>
      <c r="E112" s="56" t="s">
        <v>49</v>
      </c>
      <c r="F112" s="57">
        <v>0.375</v>
      </c>
      <c r="G112" s="57">
        <v>0.6666666666666666</v>
      </c>
      <c r="H112" s="56">
        <f t="shared" si="1"/>
        <v>7</v>
      </c>
      <c r="I112" s="58">
        <v>168.56</v>
      </c>
      <c r="J112" s="58">
        <f t="shared" si="2"/>
        <v>6.02</v>
      </c>
      <c r="K112" s="55" t="s">
        <v>4557</v>
      </c>
      <c r="L112" s="55">
        <v>2.0</v>
      </c>
      <c r="M112" s="55" t="s">
        <v>4357</v>
      </c>
      <c r="N112" s="11">
        <f>IFERROR(__xludf.DUMMYFUNCTION("IFERROR(VALUE(REGEXEXTRACT(M112, ""(\d+)\s+(sessions?|days?|weeks?|Weeks?|Sessions?|Days?)"")), 1)"),4.0)</f>
        <v>4</v>
      </c>
    </row>
    <row r="113" ht="15.75" customHeight="1">
      <c r="A113" s="55" t="s">
        <v>3245</v>
      </c>
      <c r="B113" s="55" t="s">
        <v>28</v>
      </c>
      <c r="C113" s="55" t="s">
        <v>4558</v>
      </c>
      <c r="D113" s="56" t="s">
        <v>57</v>
      </c>
      <c r="E113" s="56" t="s">
        <v>58</v>
      </c>
      <c r="F113" s="57">
        <v>0.375</v>
      </c>
      <c r="G113" s="57">
        <v>0.6666666666666666</v>
      </c>
      <c r="H113" s="56">
        <f t="shared" si="1"/>
        <v>7</v>
      </c>
      <c r="I113" s="58">
        <v>168.56</v>
      </c>
      <c r="J113" s="58">
        <f t="shared" si="2"/>
        <v>6.02</v>
      </c>
      <c r="K113" s="55" t="s">
        <v>4546</v>
      </c>
      <c r="L113" s="55">
        <v>9.0</v>
      </c>
      <c r="M113" s="55" t="s">
        <v>4357</v>
      </c>
      <c r="N113" s="11">
        <f>IFERROR(__xludf.DUMMYFUNCTION("IFERROR(VALUE(REGEXEXTRACT(M113, ""(\d+)\s+(sessions?|days?|weeks?|Weeks?|Sessions?|Days?)"")), 1)"),4.0)</f>
        <v>4</v>
      </c>
    </row>
    <row r="114" ht="15.75" customHeight="1">
      <c r="A114" s="55" t="s">
        <v>3245</v>
      </c>
      <c r="B114" s="55" t="s">
        <v>28</v>
      </c>
      <c r="C114" s="55" t="s">
        <v>4559</v>
      </c>
      <c r="D114" s="56" t="s">
        <v>57</v>
      </c>
      <c r="E114" s="56" t="s">
        <v>58</v>
      </c>
      <c r="F114" s="57">
        <v>0.375</v>
      </c>
      <c r="G114" s="57">
        <v>0.5</v>
      </c>
      <c r="H114" s="56">
        <f t="shared" si="1"/>
        <v>3</v>
      </c>
      <c r="I114" s="58">
        <v>107.1</v>
      </c>
      <c r="J114" s="58">
        <f t="shared" si="2"/>
        <v>7.14</v>
      </c>
      <c r="K114" s="55" t="s">
        <v>4560</v>
      </c>
      <c r="L114" s="55">
        <v>10.0</v>
      </c>
      <c r="M114" s="55" t="s">
        <v>4391</v>
      </c>
      <c r="N114" s="11">
        <f>IFERROR(__xludf.DUMMYFUNCTION("IFERROR(VALUE(REGEXEXTRACT(M114, ""(\d+)\s+(sessions?|days?|weeks?|Weeks?|Sessions?|Days?)"")), 1)"),5.0)</f>
        <v>5</v>
      </c>
    </row>
    <row r="115" ht="15.75" customHeight="1">
      <c r="A115" s="55" t="s">
        <v>3245</v>
      </c>
      <c r="B115" s="55" t="s">
        <v>28</v>
      </c>
      <c r="C115" s="55" t="s">
        <v>4561</v>
      </c>
      <c r="D115" s="56" t="s">
        <v>127</v>
      </c>
      <c r="E115" s="56" t="s">
        <v>128</v>
      </c>
      <c r="F115" s="57">
        <v>0.375</v>
      </c>
      <c r="G115" s="57">
        <v>0.5</v>
      </c>
      <c r="H115" s="56">
        <f t="shared" si="1"/>
        <v>3</v>
      </c>
      <c r="I115" s="58">
        <v>107.1</v>
      </c>
      <c r="J115" s="58">
        <f t="shared" si="2"/>
        <v>7.14</v>
      </c>
      <c r="K115" s="55" t="s">
        <v>4560</v>
      </c>
      <c r="L115" s="55">
        <v>9.0</v>
      </c>
      <c r="M115" s="55" t="s">
        <v>4365</v>
      </c>
      <c r="N115" s="11">
        <f>IFERROR(__xludf.DUMMYFUNCTION("IFERROR(VALUE(REGEXEXTRACT(M115, ""(\d+)\s+(sessions?|days?|weeks?|Weeks?|Sessions?|Days?)"")), 1)"),5.0)</f>
        <v>5</v>
      </c>
    </row>
    <row r="116" ht="15.75" customHeight="1">
      <c r="A116" s="55" t="s">
        <v>3245</v>
      </c>
      <c r="B116" s="55" t="s">
        <v>28</v>
      </c>
      <c r="C116" s="55" t="s">
        <v>4562</v>
      </c>
      <c r="D116" s="56" t="s">
        <v>48</v>
      </c>
      <c r="E116" s="56" t="s">
        <v>49</v>
      </c>
      <c r="F116" s="57">
        <v>0.375</v>
      </c>
      <c r="G116" s="57">
        <v>0.6666666666666666</v>
      </c>
      <c r="H116" s="56">
        <f t="shared" si="1"/>
        <v>7</v>
      </c>
      <c r="I116" s="58">
        <v>168.56</v>
      </c>
      <c r="J116" s="58">
        <f t="shared" si="2"/>
        <v>6.02</v>
      </c>
      <c r="K116" s="55" t="s">
        <v>4563</v>
      </c>
      <c r="L116" s="55" t="s">
        <v>298</v>
      </c>
      <c r="M116" s="55" t="s">
        <v>4357</v>
      </c>
      <c r="N116" s="11">
        <f>IFERROR(__xludf.DUMMYFUNCTION("IFERROR(VALUE(REGEXEXTRACT(M116, ""(\d+)\s+(sessions?|days?|weeks?|Weeks?|Sessions?|Days?)"")), 1)"),4.0)</f>
        <v>4</v>
      </c>
    </row>
    <row r="117" ht="15.75" customHeight="1">
      <c r="A117" s="55" t="s">
        <v>3245</v>
      </c>
      <c r="B117" s="55" t="s">
        <v>28</v>
      </c>
      <c r="C117" s="55" t="s">
        <v>4564</v>
      </c>
      <c r="D117" s="56" t="s">
        <v>4314</v>
      </c>
      <c r="E117" s="56" t="s">
        <v>287</v>
      </c>
      <c r="F117" s="57">
        <v>0.375</v>
      </c>
      <c r="G117" s="57">
        <v>0.6666666666666666</v>
      </c>
      <c r="H117" s="56">
        <f t="shared" si="1"/>
        <v>7</v>
      </c>
      <c r="I117" s="58">
        <v>168.56</v>
      </c>
      <c r="J117" s="58">
        <f t="shared" si="2"/>
        <v>6.02</v>
      </c>
      <c r="K117" s="55" t="s">
        <v>4565</v>
      </c>
      <c r="L117" s="55">
        <v>13.0</v>
      </c>
      <c r="M117" s="55" t="s">
        <v>4357</v>
      </c>
      <c r="N117" s="11">
        <f>IFERROR(__xludf.DUMMYFUNCTION("IFERROR(VALUE(REGEXEXTRACT(M117, ""(\d+)\s+(sessions?|days?|weeks?|Weeks?|Sessions?|Days?)"")), 1)"),4.0)</f>
        <v>4</v>
      </c>
    </row>
    <row r="118" ht="15.75" customHeight="1">
      <c r="A118" s="55" t="s">
        <v>3245</v>
      </c>
      <c r="B118" s="55" t="s">
        <v>28</v>
      </c>
      <c r="C118" s="55" t="s">
        <v>4566</v>
      </c>
      <c r="D118" s="56" t="s">
        <v>48</v>
      </c>
      <c r="E118" s="56" t="s">
        <v>49</v>
      </c>
      <c r="F118" s="57">
        <v>0.375</v>
      </c>
      <c r="G118" s="57">
        <v>0.6666666666666666</v>
      </c>
      <c r="H118" s="56">
        <f t="shared" si="1"/>
        <v>7</v>
      </c>
      <c r="I118" s="58">
        <v>210.7</v>
      </c>
      <c r="J118" s="58">
        <f t="shared" si="2"/>
        <v>6.02</v>
      </c>
      <c r="K118" s="55" t="s">
        <v>4565</v>
      </c>
      <c r="L118" s="55">
        <v>4.0</v>
      </c>
      <c r="M118" s="55" t="s">
        <v>4391</v>
      </c>
      <c r="N118" s="11">
        <f>IFERROR(__xludf.DUMMYFUNCTION("IFERROR(VALUE(REGEXEXTRACT(M118, ""(\d+)\s+(sessions?|days?|weeks?|Weeks?|Sessions?|Days?)"")), 1)"),5.0)</f>
        <v>5</v>
      </c>
    </row>
    <row r="119" ht="15.75" customHeight="1">
      <c r="A119" s="55" t="s">
        <v>3245</v>
      </c>
      <c r="B119" s="55" t="s">
        <v>28</v>
      </c>
      <c r="C119" s="55" t="s">
        <v>4567</v>
      </c>
      <c r="D119" s="56" t="s">
        <v>4314</v>
      </c>
      <c r="E119" s="56" t="s">
        <v>287</v>
      </c>
      <c r="F119" s="57">
        <v>0.375</v>
      </c>
      <c r="G119" s="57">
        <v>0.6666666666666666</v>
      </c>
      <c r="H119" s="56">
        <f t="shared" si="1"/>
        <v>7</v>
      </c>
      <c r="I119" s="58">
        <v>168.56</v>
      </c>
      <c r="J119" s="58">
        <f t="shared" si="2"/>
        <v>6.02</v>
      </c>
      <c r="K119" s="55" t="s">
        <v>4568</v>
      </c>
      <c r="L119" s="55">
        <v>21.0</v>
      </c>
      <c r="M119" s="55" t="s">
        <v>4357</v>
      </c>
      <c r="N119" s="11">
        <f>IFERROR(__xludf.DUMMYFUNCTION("IFERROR(VALUE(REGEXEXTRACT(M119, ""(\d+)\s+(sessions?|days?|weeks?|Weeks?|Sessions?|Days?)"")), 1)"),4.0)</f>
        <v>4</v>
      </c>
    </row>
    <row r="120" ht="15.75" customHeight="1">
      <c r="A120" s="55" t="s">
        <v>3245</v>
      </c>
      <c r="B120" s="55" t="s">
        <v>28</v>
      </c>
      <c r="C120" s="55" t="s">
        <v>4569</v>
      </c>
      <c r="D120" s="56" t="s">
        <v>127</v>
      </c>
      <c r="E120" s="56" t="s">
        <v>128</v>
      </c>
      <c r="F120" s="57">
        <v>0.4583333333333333</v>
      </c>
      <c r="G120" s="57">
        <v>0.5</v>
      </c>
      <c r="H120" s="56">
        <f t="shared" si="1"/>
        <v>1</v>
      </c>
      <c r="I120" s="58">
        <v>62.88</v>
      </c>
      <c r="J120" s="58">
        <f t="shared" si="2"/>
        <v>7.86</v>
      </c>
      <c r="K120" s="55" t="s">
        <v>4570</v>
      </c>
      <c r="L120" s="55">
        <v>23.0</v>
      </c>
      <c r="M120" s="55" t="s">
        <v>4318</v>
      </c>
      <c r="N120" s="11">
        <f>IFERROR(__xludf.DUMMYFUNCTION("IFERROR(VALUE(REGEXEXTRACT(M120, ""(\d+)\s+(sessions?|days?|weeks?|Weeks?|Sessions?|Days?)"")), 1)"),8.0)</f>
        <v>8</v>
      </c>
    </row>
    <row r="121" ht="15.75" customHeight="1">
      <c r="A121" s="55" t="s">
        <v>3245</v>
      </c>
      <c r="B121" s="55" t="s">
        <v>28</v>
      </c>
      <c r="C121" s="55" t="s">
        <v>4571</v>
      </c>
      <c r="D121" s="56" t="s">
        <v>100</v>
      </c>
      <c r="E121" s="56" t="s">
        <v>101</v>
      </c>
      <c r="F121" s="57">
        <v>0.5833333333333334</v>
      </c>
      <c r="G121" s="57">
        <v>0.625</v>
      </c>
      <c r="H121" s="56">
        <f t="shared" si="1"/>
        <v>1</v>
      </c>
      <c r="I121" s="58">
        <v>62.88</v>
      </c>
      <c r="J121" s="58">
        <f t="shared" si="2"/>
        <v>7.86</v>
      </c>
      <c r="K121" s="55" t="s">
        <v>4572</v>
      </c>
      <c r="L121" s="55">
        <v>4.0</v>
      </c>
      <c r="M121" s="55" t="s">
        <v>4573</v>
      </c>
      <c r="N121" s="11">
        <f>IFERROR(__xludf.DUMMYFUNCTION("IFERROR(VALUE(REGEXEXTRACT(M121, ""(\d+)\s+(sessions?|days?|weeks?|Weeks?|Sessions?|Days?)"")), 1)"),8.0)</f>
        <v>8</v>
      </c>
    </row>
    <row r="122" ht="15.75" customHeight="1">
      <c r="A122" s="55" t="s">
        <v>98</v>
      </c>
      <c r="B122" s="55" t="s">
        <v>28</v>
      </c>
      <c r="C122" s="55" t="s">
        <v>4574</v>
      </c>
      <c r="D122" s="56" t="s">
        <v>57</v>
      </c>
      <c r="E122" s="56" t="s">
        <v>58</v>
      </c>
      <c r="F122" s="57">
        <v>0.375</v>
      </c>
      <c r="G122" s="57">
        <v>0.5</v>
      </c>
      <c r="H122" s="56">
        <f t="shared" si="1"/>
        <v>3</v>
      </c>
      <c r="I122" s="58">
        <v>214.2</v>
      </c>
      <c r="J122" s="58">
        <f t="shared" si="2"/>
        <v>14.28</v>
      </c>
      <c r="K122" s="55" t="s">
        <v>4575</v>
      </c>
      <c r="L122" s="55">
        <v>4.0</v>
      </c>
      <c r="M122" s="55" t="s">
        <v>4391</v>
      </c>
      <c r="N122" s="11">
        <f>IFERROR(__xludf.DUMMYFUNCTION("IFERROR(VALUE(REGEXEXTRACT(M122, ""(\d+)\s+(sessions?|days?|weeks?|Weeks?|Sessions?|Days?)"")), 1)"),5.0)</f>
        <v>5</v>
      </c>
    </row>
    <row r="123" ht="15.75" customHeight="1">
      <c r="A123" s="55" t="s">
        <v>4298</v>
      </c>
      <c r="B123" s="55" t="s">
        <v>64</v>
      </c>
      <c r="C123" s="55" t="s">
        <v>4576</v>
      </c>
      <c r="D123" s="56" t="s">
        <v>48</v>
      </c>
      <c r="E123" s="56" t="s">
        <v>49</v>
      </c>
      <c r="F123" s="57">
        <v>0.625</v>
      </c>
      <c r="G123" s="57">
        <v>0.6666666666666666</v>
      </c>
      <c r="H123" s="56">
        <f t="shared" si="1"/>
        <v>1</v>
      </c>
      <c r="I123" s="58">
        <v>96.0</v>
      </c>
      <c r="J123" s="58">
        <f t="shared" si="2"/>
        <v>24</v>
      </c>
      <c r="K123" s="55" t="s">
        <v>4577</v>
      </c>
      <c r="L123" s="55">
        <v>7.0</v>
      </c>
      <c r="M123" s="55" t="s">
        <v>4578</v>
      </c>
      <c r="N123" s="11">
        <f>IFERROR(__xludf.DUMMYFUNCTION("IFERROR(VALUE(REGEXEXTRACT(M123, ""(\d+)\s+(sessions?|days?|weeks?|Weeks?|Sessions?|Days?)"")), 1)"),4.0)</f>
        <v>4</v>
      </c>
    </row>
    <row r="124" ht="15.75" customHeight="1">
      <c r="A124" s="55" t="s">
        <v>4298</v>
      </c>
      <c r="B124" s="55" t="s">
        <v>64</v>
      </c>
      <c r="C124" s="55" t="s">
        <v>4579</v>
      </c>
      <c r="D124" s="56" t="s">
        <v>3125</v>
      </c>
      <c r="E124" s="56" t="s">
        <v>3126</v>
      </c>
      <c r="F124" s="57">
        <v>0.6666666666666666</v>
      </c>
      <c r="G124" s="57">
        <v>0.7083333333333334</v>
      </c>
      <c r="H124" s="56">
        <f t="shared" si="1"/>
        <v>1</v>
      </c>
      <c r="I124" s="58">
        <v>96.0</v>
      </c>
      <c r="J124" s="58">
        <f t="shared" si="2"/>
        <v>24</v>
      </c>
      <c r="K124" s="55" t="s">
        <v>4577</v>
      </c>
      <c r="L124" s="55">
        <v>12.0</v>
      </c>
      <c r="M124" s="55" t="s">
        <v>4578</v>
      </c>
      <c r="N124" s="11">
        <f>IFERROR(__xludf.DUMMYFUNCTION("IFERROR(VALUE(REGEXEXTRACT(M124, ""(\d+)\s+(sessions?|days?|weeks?|Weeks?|Sessions?|Days?)"")), 1)"),4.0)</f>
        <v>4</v>
      </c>
    </row>
    <row r="125" ht="15.75" customHeight="1">
      <c r="A125" s="55" t="s">
        <v>4328</v>
      </c>
      <c r="B125" s="55" t="s">
        <v>64</v>
      </c>
      <c r="C125" s="55" t="s">
        <v>4580</v>
      </c>
      <c r="D125" s="56" t="s">
        <v>127</v>
      </c>
      <c r="E125" s="56" t="s">
        <v>128</v>
      </c>
      <c r="F125" s="57">
        <v>0.625</v>
      </c>
      <c r="G125" s="57">
        <v>0.65625</v>
      </c>
      <c r="H125" s="56">
        <f t="shared" si="1"/>
        <v>0.75</v>
      </c>
      <c r="I125" s="58">
        <v>0.0</v>
      </c>
      <c r="J125" s="58">
        <f t="shared" si="2"/>
        <v>0</v>
      </c>
      <c r="K125" s="55" t="s">
        <v>4581</v>
      </c>
      <c r="L125" s="55">
        <v>60.0</v>
      </c>
      <c r="M125" s="55" t="s">
        <v>4582</v>
      </c>
      <c r="N125" s="11">
        <f>IFERROR(__xludf.DUMMYFUNCTION("IFERROR(VALUE(REGEXEXTRACT(M125, ""(\d+)\s+(sessions?|days?|weeks?|Weeks?|Sessions?|Days?)"")), 1)"),6.0)</f>
        <v>6</v>
      </c>
    </row>
    <row r="126" ht="15.75" customHeight="1">
      <c r="A126" s="55" t="s">
        <v>3245</v>
      </c>
      <c r="B126" s="55" t="s">
        <v>164</v>
      </c>
      <c r="C126" s="55" t="s">
        <v>4583</v>
      </c>
      <c r="D126" s="56" t="s">
        <v>136</v>
      </c>
      <c r="E126" s="56" t="s">
        <v>137</v>
      </c>
      <c r="F126" s="57">
        <v>0.375</v>
      </c>
      <c r="G126" s="57">
        <v>0.6666666666666666</v>
      </c>
      <c r="H126" s="56">
        <f t="shared" si="1"/>
        <v>7</v>
      </c>
      <c r="I126" s="58">
        <v>168.56</v>
      </c>
      <c r="J126" s="58">
        <f t="shared" si="2"/>
        <v>6.02</v>
      </c>
      <c r="K126" s="55" t="s">
        <v>4584</v>
      </c>
      <c r="L126" s="55">
        <v>5.0</v>
      </c>
      <c r="M126" s="55" t="s">
        <v>4357</v>
      </c>
      <c r="N126" s="11">
        <f>IFERROR(__xludf.DUMMYFUNCTION("IFERROR(VALUE(REGEXEXTRACT(M126, ""(\d+)\s+(sessions?|days?|weeks?|Weeks?|Sessions?|Days?)"")), 1)"),4.0)</f>
        <v>4</v>
      </c>
    </row>
    <row r="127" ht="15.75" customHeight="1">
      <c r="A127" s="55" t="s">
        <v>28</v>
      </c>
      <c r="B127" s="55" t="s">
        <v>28</v>
      </c>
      <c r="C127" s="55" t="s">
        <v>4585</v>
      </c>
      <c r="D127" s="56" t="s">
        <v>127</v>
      </c>
      <c r="E127" s="56" t="s">
        <v>128</v>
      </c>
      <c r="F127" s="57">
        <v>0.71875</v>
      </c>
      <c r="G127" s="57">
        <v>0.7604166666666666</v>
      </c>
      <c r="H127" s="56">
        <f t="shared" si="1"/>
        <v>1</v>
      </c>
      <c r="I127" s="58">
        <v>62.88</v>
      </c>
      <c r="J127" s="58">
        <f t="shared" si="2"/>
        <v>7.86</v>
      </c>
      <c r="K127" s="55" t="s">
        <v>4586</v>
      </c>
      <c r="L127" s="55" t="s">
        <v>298</v>
      </c>
      <c r="M127" s="55" t="s">
        <v>4587</v>
      </c>
      <c r="N127" s="11">
        <f>IFERROR(__xludf.DUMMYFUNCTION("IFERROR(VALUE(REGEXEXTRACT(M127, ""(\d+)\s+(sessions?|days?|weeks?|Weeks?|Sessions?|Days?)"")), 1)"),8.0)</f>
        <v>8</v>
      </c>
    </row>
    <row r="128" ht="15.75" customHeight="1">
      <c r="A128" s="55" t="s">
        <v>4382</v>
      </c>
      <c r="B128" s="55" t="s">
        <v>187</v>
      </c>
      <c r="C128" s="55" t="s">
        <v>4588</v>
      </c>
      <c r="D128" s="56" t="s">
        <v>4332</v>
      </c>
      <c r="E128" s="56" t="s">
        <v>4333</v>
      </c>
      <c r="F128" s="57">
        <v>0.75</v>
      </c>
      <c r="G128" s="57">
        <v>0.7916666666666666</v>
      </c>
      <c r="H128" s="56">
        <f t="shared" si="1"/>
        <v>1</v>
      </c>
      <c r="I128" s="55">
        <v>0.0</v>
      </c>
      <c r="J128" s="58">
        <f t="shared" si="2"/>
        <v>0</v>
      </c>
      <c r="K128" s="55" t="s">
        <v>4589</v>
      </c>
      <c r="L128" s="55">
        <v>20.0</v>
      </c>
      <c r="M128" s="55" t="s">
        <v>4590</v>
      </c>
      <c r="N128" s="11">
        <f>IFERROR(__xludf.DUMMYFUNCTION("IFERROR(VALUE(REGEXEXTRACT(M128, ""(\d+)\s+(sessions?|days?|weeks?|Weeks?|Sessions?|Days?)"")), 1)"),8.0)</f>
        <v>8</v>
      </c>
    </row>
    <row r="129" ht="15.75" customHeight="1">
      <c r="A129" s="55" t="s">
        <v>4324</v>
      </c>
      <c r="B129" s="55" t="s">
        <v>208</v>
      </c>
      <c r="C129" s="55" t="s">
        <v>4591</v>
      </c>
      <c r="D129" s="56" t="s">
        <v>4332</v>
      </c>
      <c r="E129" s="56" t="s">
        <v>4333</v>
      </c>
      <c r="F129" s="57">
        <v>0.625</v>
      </c>
      <c r="G129" s="57">
        <v>0.6875</v>
      </c>
      <c r="H129" s="56">
        <f t="shared" si="1"/>
        <v>1.5</v>
      </c>
      <c r="I129" s="55">
        <v>0.0</v>
      </c>
      <c r="J129" s="58">
        <f t="shared" si="2"/>
        <v>0</v>
      </c>
      <c r="K129" s="55" t="s">
        <v>4592</v>
      </c>
      <c r="L129" s="55">
        <v>20.0</v>
      </c>
      <c r="M129" s="55" t="s">
        <v>4341</v>
      </c>
      <c r="N129" s="11">
        <f>IFERROR(__xludf.DUMMYFUNCTION("IFERROR(VALUE(REGEXEXTRACT(M129, ""(\d+)\s+(sessions?|days?|weeks?|Weeks?|Sessions?|Days?)"")), 1)"),1.0)</f>
        <v>1</v>
      </c>
    </row>
    <row r="130" ht="15.75" customHeight="1">
      <c r="A130" s="50" t="s">
        <v>28</v>
      </c>
      <c r="B130" s="50" t="s">
        <v>28</v>
      </c>
      <c r="C130" s="50" t="s">
        <v>4593</v>
      </c>
      <c r="D130" s="51" t="s">
        <v>2233</v>
      </c>
      <c r="E130" s="51" t="s">
        <v>3988</v>
      </c>
      <c r="F130" s="52">
        <v>0.8333333333333334</v>
      </c>
      <c r="G130" s="52">
        <v>0.875</v>
      </c>
      <c r="H130" s="56">
        <f t="shared" si="1"/>
        <v>1</v>
      </c>
      <c r="I130" s="53">
        <v>197.76</v>
      </c>
      <c r="J130" s="58">
        <f t="shared" si="2"/>
        <v>24.72</v>
      </c>
      <c r="K130" s="50" t="s">
        <v>4594</v>
      </c>
      <c r="L130" s="50" t="s">
        <v>298</v>
      </c>
      <c r="M130" s="50" t="s">
        <v>4595</v>
      </c>
      <c r="N130" s="11">
        <f>IFERROR(__xludf.DUMMYFUNCTION("IFERROR(VALUE(REGEXEXTRACT(M130, ""(\d+)\s+(sessions?|days?|weeks?|Weeks?|Sessions?|Days?)"")), 1)"),8.0)</f>
        <v>8</v>
      </c>
    </row>
    <row r="131" ht="15.75" customHeight="1">
      <c r="A131" s="83" t="s">
        <v>28</v>
      </c>
      <c r="B131" s="81" t="s">
        <v>28</v>
      </c>
      <c r="C131" s="81" t="s">
        <v>4596</v>
      </c>
      <c r="D131" s="92" t="s">
        <v>48</v>
      </c>
      <c r="E131" s="92" t="s">
        <v>49</v>
      </c>
      <c r="F131" s="141">
        <v>0.7083333333333334</v>
      </c>
      <c r="G131" s="141">
        <v>0.75</v>
      </c>
      <c r="H131" s="56">
        <f t="shared" si="1"/>
        <v>1</v>
      </c>
      <c r="I131" s="93">
        <v>197.76</v>
      </c>
      <c r="J131" s="58">
        <f t="shared" si="2"/>
        <v>24.72</v>
      </c>
      <c r="K131" s="83" t="s">
        <v>4597</v>
      </c>
      <c r="L131" s="83">
        <v>1.0</v>
      </c>
      <c r="M131" s="81" t="s">
        <v>4595</v>
      </c>
      <c r="N131" s="11">
        <f>IFERROR(__xludf.DUMMYFUNCTION("IFERROR(VALUE(REGEXEXTRACT(M131, ""(\d+)\s+(sessions?|days?|weeks?|Weeks?|Sessions?|Days?)"")), 1)"),8.0)</f>
        <v>8</v>
      </c>
    </row>
    <row r="132" ht="15.75" customHeight="1">
      <c r="A132" s="83" t="s">
        <v>28</v>
      </c>
      <c r="B132" s="81" t="s">
        <v>28</v>
      </c>
      <c r="C132" s="81" t="s">
        <v>4598</v>
      </c>
      <c r="D132" s="80" t="s">
        <v>3642</v>
      </c>
      <c r="E132" s="80" t="s">
        <v>3643</v>
      </c>
      <c r="F132" s="130">
        <v>0.75</v>
      </c>
      <c r="G132" s="130">
        <v>0.7916666666666666</v>
      </c>
      <c r="H132" s="56">
        <f t="shared" si="1"/>
        <v>1</v>
      </c>
      <c r="I132" s="93">
        <v>142.23</v>
      </c>
      <c r="J132" s="58">
        <f t="shared" si="2"/>
        <v>12.93</v>
      </c>
      <c r="K132" s="83" t="s">
        <v>4599</v>
      </c>
      <c r="L132" s="83" t="s">
        <v>298</v>
      </c>
      <c r="M132" s="81" t="s">
        <v>4600</v>
      </c>
      <c r="N132" s="11">
        <f>IFERROR(__xludf.DUMMYFUNCTION("IFERROR(VALUE(REGEXEXTRACT(M132, ""(\d+)\s+(sessions?|days?|weeks?|Weeks?|Sessions?|Days?)"")), 1)"),11.0)</f>
        <v>11</v>
      </c>
    </row>
    <row r="133" ht="15.75" customHeight="1">
      <c r="A133" s="83" t="s">
        <v>28</v>
      </c>
      <c r="B133" s="81" t="s">
        <v>28</v>
      </c>
      <c r="C133" s="81" t="s">
        <v>4601</v>
      </c>
      <c r="D133" s="80" t="s">
        <v>4602</v>
      </c>
      <c r="E133" s="80" t="s">
        <v>4603</v>
      </c>
      <c r="F133" s="130">
        <v>0.78125</v>
      </c>
      <c r="G133" s="130">
        <v>0.8229166666666666</v>
      </c>
      <c r="H133" s="56">
        <f t="shared" si="1"/>
        <v>1</v>
      </c>
      <c r="I133" s="34">
        <v>116.37</v>
      </c>
      <c r="J133" s="58">
        <f t="shared" si="2"/>
        <v>12.93</v>
      </c>
      <c r="K133" s="83" t="s">
        <v>4604</v>
      </c>
      <c r="L133" s="83" t="s">
        <v>298</v>
      </c>
      <c r="M133" s="81" t="s">
        <v>4605</v>
      </c>
      <c r="N133" s="11">
        <f>IFERROR(__xludf.DUMMYFUNCTION("IFERROR(VALUE(REGEXEXTRACT(M133, ""(\d+)\s+(sessions?|days?|weeks?|Weeks?|Sessions?|Days?)"")), 1)"),9.0)</f>
        <v>9</v>
      </c>
    </row>
    <row r="134" ht="15.75" customHeight="1">
      <c r="A134" s="83" t="s">
        <v>28</v>
      </c>
      <c r="B134" s="81" t="s">
        <v>28</v>
      </c>
      <c r="C134" s="81" t="s">
        <v>4606</v>
      </c>
      <c r="D134" s="80" t="s">
        <v>48</v>
      </c>
      <c r="E134" s="80" t="s">
        <v>49</v>
      </c>
      <c r="F134" s="130">
        <v>0.7708333333333334</v>
      </c>
      <c r="G134" s="130">
        <v>0.8125</v>
      </c>
      <c r="H134" s="56">
        <f t="shared" si="1"/>
        <v>1</v>
      </c>
      <c r="I134" s="94">
        <v>116.37</v>
      </c>
      <c r="J134" s="58">
        <f t="shared" si="2"/>
        <v>12.93</v>
      </c>
      <c r="K134" s="83" t="s">
        <v>4607</v>
      </c>
      <c r="L134" s="83">
        <v>4.0</v>
      </c>
      <c r="M134" s="81" t="s">
        <v>4608</v>
      </c>
      <c r="N134" s="11">
        <f>IFERROR(__xludf.DUMMYFUNCTION("IFERROR(VALUE(REGEXEXTRACT(M134, ""(\d+)\s+(sessions?|days?|weeks?|Weeks?|Sessions?|Days?)"")), 1)"),9.0)</f>
        <v>9</v>
      </c>
    </row>
    <row r="135" ht="15.75" customHeight="1">
      <c r="A135" s="83" t="s">
        <v>28</v>
      </c>
      <c r="B135" s="81" t="s">
        <v>28</v>
      </c>
      <c r="C135" s="81" t="s">
        <v>4609</v>
      </c>
      <c r="D135" s="80" t="s">
        <v>4602</v>
      </c>
      <c r="E135" s="80" t="s">
        <v>4603</v>
      </c>
      <c r="F135" s="130">
        <v>0.5</v>
      </c>
      <c r="G135" s="130">
        <v>0.5416666666666666</v>
      </c>
      <c r="H135" s="56">
        <f t="shared" si="1"/>
        <v>1</v>
      </c>
      <c r="I135" s="93">
        <v>129.3</v>
      </c>
      <c r="J135" s="58">
        <f t="shared" si="2"/>
        <v>12.93</v>
      </c>
      <c r="K135" s="83" t="s">
        <v>4610</v>
      </c>
      <c r="L135" s="83">
        <v>2.0</v>
      </c>
      <c r="M135" s="81" t="s">
        <v>4611</v>
      </c>
      <c r="N135" s="11">
        <f>IFERROR(__xludf.DUMMYFUNCTION("IFERROR(VALUE(REGEXEXTRACT(M135, ""(\d+)\s+(sessions?|days?|weeks?|Weeks?|Sessions?|Days?)"")), 1)"),10.0)</f>
        <v>10</v>
      </c>
    </row>
    <row r="136" ht="15.75" customHeight="1">
      <c r="A136" s="50" t="s">
        <v>28</v>
      </c>
      <c r="B136" s="50" t="s">
        <v>28</v>
      </c>
      <c r="C136" s="50" t="s">
        <v>4612</v>
      </c>
      <c r="D136" s="51" t="s">
        <v>48</v>
      </c>
      <c r="E136" s="51" t="s">
        <v>49</v>
      </c>
      <c r="F136" s="52">
        <v>0.75</v>
      </c>
      <c r="G136" s="52">
        <v>0.7916666666666666</v>
      </c>
      <c r="H136" s="56">
        <f t="shared" si="1"/>
        <v>1</v>
      </c>
      <c r="I136" s="53">
        <v>129.3</v>
      </c>
      <c r="J136" s="58">
        <f t="shared" si="2"/>
        <v>12.93</v>
      </c>
      <c r="K136" s="50" t="s">
        <v>4610</v>
      </c>
      <c r="L136" s="50" t="s">
        <v>298</v>
      </c>
      <c r="M136" s="50" t="s">
        <v>4613</v>
      </c>
      <c r="N136" s="11">
        <f>IFERROR(__xludf.DUMMYFUNCTION("IFERROR(VALUE(REGEXEXTRACT(M136, ""(\d+)\s+(sessions?|days?|weeks?|Weeks?|Sessions?|Days?)"")), 1)"),10.0)</f>
        <v>10</v>
      </c>
    </row>
    <row r="137" ht="15.75" customHeight="1">
      <c r="A137" s="55" t="s">
        <v>1593</v>
      </c>
      <c r="B137" s="55" t="s">
        <v>35</v>
      </c>
      <c r="C137" s="55" t="s">
        <v>4614</v>
      </c>
      <c r="D137" s="56" t="s">
        <v>3125</v>
      </c>
      <c r="E137" s="56" t="s">
        <v>3126</v>
      </c>
      <c r="F137" s="57">
        <v>0.5833333333333334</v>
      </c>
      <c r="G137" s="57">
        <v>0.625</v>
      </c>
      <c r="H137" s="56">
        <f t="shared" si="1"/>
        <v>1</v>
      </c>
      <c r="I137" s="58">
        <v>0.0</v>
      </c>
      <c r="J137" s="58">
        <f t="shared" si="2"/>
        <v>0</v>
      </c>
      <c r="K137" s="55" t="s">
        <v>4615</v>
      </c>
      <c r="L137" s="55">
        <v>30.0</v>
      </c>
      <c r="M137" s="55" t="s">
        <v>4447</v>
      </c>
      <c r="N137" s="11">
        <f>IFERROR(__xludf.DUMMYFUNCTION("IFERROR(VALUE(REGEXEXTRACT(M137, ""(\d+)\s+(sessions?|days?|weeks?|Weeks?|Sessions?|Days?)"")), 1)"),1.0)</f>
        <v>1</v>
      </c>
    </row>
    <row r="138" ht="15.75" customHeight="1">
      <c r="A138" s="55" t="s">
        <v>28</v>
      </c>
      <c r="B138" s="55" t="s">
        <v>28</v>
      </c>
      <c r="C138" s="55" t="s">
        <v>4616</v>
      </c>
      <c r="D138" s="56" t="s">
        <v>4307</v>
      </c>
      <c r="E138" s="56" t="s">
        <v>4308</v>
      </c>
      <c r="F138" s="57">
        <v>0.7708333333333334</v>
      </c>
      <c r="G138" s="57">
        <v>0.8125</v>
      </c>
      <c r="H138" s="56">
        <f t="shared" si="1"/>
        <v>1</v>
      </c>
      <c r="I138" s="58">
        <v>55.02</v>
      </c>
      <c r="J138" s="58">
        <f t="shared" si="2"/>
        <v>7.86</v>
      </c>
      <c r="K138" s="55" t="s">
        <v>4617</v>
      </c>
      <c r="L138" s="55" t="s">
        <v>298</v>
      </c>
      <c r="M138" s="55" t="s">
        <v>4461</v>
      </c>
      <c r="N138" s="11">
        <f>IFERROR(__xludf.DUMMYFUNCTION("IFERROR(VALUE(REGEXEXTRACT(M138, ""(\d+)\s+(sessions?|days?|weeks?|Weeks?|Sessions?|Days?)"")), 1)"),7.0)</f>
        <v>7</v>
      </c>
    </row>
    <row r="139" ht="1.5" customHeight="1">
      <c r="A139" s="55"/>
      <c r="B139" s="55"/>
      <c r="C139" s="55"/>
      <c r="D139" s="56"/>
      <c r="E139" s="56"/>
      <c r="F139" s="55"/>
      <c r="G139" s="55"/>
      <c r="H139" s="56">
        <f t="shared" si="1"/>
        <v>0</v>
      </c>
      <c r="I139" s="55"/>
      <c r="J139" s="58" t="str">
        <f t="shared" si="2"/>
        <v>#DIV/0!</v>
      </c>
      <c r="K139" s="55"/>
      <c r="L139" s="55"/>
      <c r="M139" s="55"/>
      <c r="N139" s="11">
        <f>IFERROR(__xludf.DUMMYFUNCTION("IFERROR(VALUE(REGEXEXTRACT(M139, ""(\d+)\s+(sessions?|days?|weeks?|Weeks?|Sessions?|Days?)"")), 1)"),1.0)</f>
        <v>1</v>
      </c>
    </row>
    <row r="140" ht="15.75" customHeight="1">
      <c r="A140" s="55" t="s">
        <v>28</v>
      </c>
      <c r="B140" s="55" t="s">
        <v>28</v>
      </c>
      <c r="C140" s="55" t="s">
        <v>4618</v>
      </c>
      <c r="D140" s="56" t="s">
        <v>3415</v>
      </c>
      <c r="E140" s="56" t="s">
        <v>4619</v>
      </c>
      <c r="F140" s="57">
        <v>0.8541666666666666</v>
      </c>
      <c r="G140" s="57">
        <v>0.8958333333333334</v>
      </c>
      <c r="H140" s="56">
        <f t="shared" si="1"/>
        <v>1</v>
      </c>
      <c r="I140" s="58">
        <v>47.16</v>
      </c>
      <c r="J140" s="58">
        <f t="shared" si="2"/>
        <v>7.86</v>
      </c>
      <c r="K140" s="55" t="s">
        <v>4617</v>
      </c>
      <c r="L140" s="55">
        <v>5.0</v>
      </c>
      <c r="M140" s="55" t="s">
        <v>4620</v>
      </c>
      <c r="N140" s="11">
        <f>IFERROR(__xludf.DUMMYFUNCTION("IFERROR(VALUE(REGEXEXTRACT(M140, ""(\d+)\s+(sessions?|days?|weeks?|Weeks?|Sessions?|Days?)"")), 1)"),6.0)</f>
        <v>6</v>
      </c>
    </row>
    <row r="141" ht="15.75" customHeight="1">
      <c r="A141" s="55" t="s">
        <v>28</v>
      </c>
      <c r="B141" s="55" t="s">
        <v>28</v>
      </c>
      <c r="C141" s="55" t="s">
        <v>4621</v>
      </c>
      <c r="D141" s="56" t="s">
        <v>100</v>
      </c>
      <c r="E141" s="56" t="s">
        <v>101</v>
      </c>
      <c r="F141" s="57">
        <v>0.7291666666666666</v>
      </c>
      <c r="G141" s="57">
        <v>0.7708333333333334</v>
      </c>
      <c r="H141" s="56">
        <f t="shared" si="1"/>
        <v>1</v>
      </c>
      <c r="I141" s="58">
        <v>55.02</v>
      </c>
      <c r="J141" s="58">
        <f t="shared" si="2"/>
        <v>7.86</v>
      </c>
      <c r="K141" s="55" t="s">
        <v>4617</v>
      </c>
      <c r="L141" s="55" t="s">
        <v>298</v>
      </c>
      <c r="M141" s="55" t="s">
        <v>4461</v>
      </c>
      <c r="N141" s="11">
        <f>IFERROR(__xludf.DUMMYFUNCTION("IFERROR(VALUE(REGEXEXTRACT(M141, ""(\d+)\s+(sessions?|days?|weeks?|Weeks?|Sessions?|Days?)"")), 1)"),7.0)</f>
        <v>7</v>
      </c>
    </row>
    <row r="142" ht="15.75" customHeight="1">
      <c r="A142" s="55" t="s">
        <v>4298</v>
      </c>
      <c r="B142" s="55" t="s">
        <v>64</v>
      </c>
      <c r="C142" s="55" t="s">
        <v>4622</v>
      </c>
      <c r="D142" s="56" t="s">
        <v>4623</v>
      </c>
      <c r="E142" s="56" t="s">
        <v>4624</v>
      </c>
      <c r="F142" s="57">
        <v>0.7708333333333334</v>
      </c>
      <c r="G142" s="57">
        <v>0.8125</v>
      </c>
      <c r="H142" s="56">
        <f t="shared" si="1"/>
        <v>1</v>
      </c>
      <c r="I142" s="58">
        <v>0.0</v>
      </c>
      <c r="J142" s="58">
        <f t="shared" si="2"/>
        <v>0</v>
      </c>
      <c r="K142" s="55" t="s">
        <v>4625</v>
      </c>
      <c r="L142" s="55">
        <v>30.0</v>
      </c>
      <c r="M142" s="55" t="s">
        <v>4626</v>
      </c>
      <c r="N142" s="11">
        <f>IFERROR(__xludf.DUMMYFUNCTION("IFERROR(VALUE(REGEXEXTRACT(M142, ""(\d+)\s+(sessions?|days?|weeks?|Weeks?|Sessions?|Days?)"")), 1)"),7.0)</f>
        <v>7</v>
      </c>
    </row>
    <row r="143" ht="15.75" customHeight="1">
      <c r="A143" s="55" t="s">
        <v>4298</v>
      </c>
      <c r="B143" s="55" t="s">
        <v>64</v>
      </c>
      <c r="C143" s="55" t="s">
        <v>4627</v>
      </c>
      <c r="D143" s="56" t="s">
        <v>3125</v>
      </c>
      <c r="E143" s="56" t="s">
        <v>3126</v>
      </c>
      <c r="F143" s="57">
        <v>0.6041666666666666</v>
      </c>
      <c r="G143" s="57">
        <v>0.6458333333333334</v>
      </c>
      <c r="H143" s="56">
        <f t="shared" si="1"/>
        <v>1</v>
      </c>
      <c r="I143" s="58">
        <v>0.0</v>
      </c>
      <c r="J143" s="58">
        <f t="shared" si="2"/>
        <v>0</v>
      </c>
      <c r="K143" s="55" t="s">
        <v>4628</v>
      </c>
      <c r="L143" s="55">
        <v>20.0</v>
      </c>
      <c r="M143" s="55" t="s">
        <v>4429</v>
      </c>
      <c r="N143" s="11">
        <f>IFERROR(__xludf.DUMMYFUNCTION("IFERROR(VALUE(REGEXEXTRACT(M143, ""(\d+)\s+(sessions?|days?|weeks?|Weeks?|Sessions?|Days?)"")), 1)"),1.0)</f>
        <v>1</v>
      </c>
    </row>
    <row r="144" ht="15.75" customHeight="1">
      <c r="A144" s="55"/>
      <c r="B144" s="55"/>
      <c r="C144" s="55"/>
      <c r="D144" s="56"/>
      <c r="E144" s="56"/>
      <c r="F144" s="55"/>
      <c r="G144" s="55"/>
      <c r="H144" s="56"/>
      <c r="I144" s="58"/>
      <c r="J144" s="58"/>
      <c r="K144" s="55"/>
      <c r="L144" s="55"/>
      <c r="M144" s="55"/>
    </row>
    <row r="145" ht="15.75" customHeight="1">
      <c r="A145" s="55"/>
      <c r="B145" s="55"/>
      <c r="C145" s="55"/>
      <c r="D145" s="56"/>
      <c r="E145" s="56"/>
      <c r="F145" s="55"/>
      <c r="G145" s="55"/>
      <c r="H145" s="56"/>
      <c r="I145" s="58"/>
      <c r="J145" s="58"/>
      <c r="K145" s="55"/>
      <c r="L145" s="55"/>
      <c r="M145" s="55"/>
    </row>
    <row r="146" ht="15.75" customHeight="1">
      <c r="A146" s="55"/>
      <c r="B146" s="55"/>
      <c r="C146" s="55"/>
      <c r="D146" s="56"/>
      <c r="E146" s="56"/>
      <c r="F146" s="55"/>
      <c r="G146" s="55"/>
      <c r="H146" s="56"/>
      <c r="I146" s="58"/>
      <c r="J146" s="58"/>
      <c r="K146" s="55"/>
      <c r="L146" s="55"/>
      <c r="M146" s="55"/>
    </row>
    <row r="147" ht="15.75" customHeight="1">
      <c r="A147" s="55"/>
      <c r="B147" s="55"/>
      <c r="C147" s="55"/>
      <c r="D147" s="56"/>
      <c r="E147" s="56"/>
      <c r="F147" s="55"/>
      <c r="G147" s="55"/>
      <c r="H147" s="56"/>
      <c r="I147" s="58"/>
      <c r="J147" s="58"/>
      <c r="K147" s="55"/>
      <c r="L147" s="55"/>
      <c r="M147" s="55"/>
    </row>
    <row r="148" ht="15.75" customHeight="1">
      <c r="D148" s="56"/>
      <c r="E148" s="56"/>
      <c r="H148" s="44"/>
      <c r="I148" s="58"/>
      <c r="J148" s="58"/>
    </row>
    <row r="149" ht="15.75" customHeight="1">
      <c r="D149" s="44"/>
      <c r="E149" s="44"/>
      <c r="H149" s="44"/>
      <c r="I149" s="58"/>
      <c r="J149" s="58"/>
    </row>
    <row r="150" ht="15.75" customHeight="1">
      <c r="D150" s="44"/>
      <c r="E150" s="44"/>
      <c r="H150" s="44"/>
      <c r="I150" s="58"/>
      <c r="J150" s="58"/>
    </row>
    <row r="151" ht="15.75" customHeight="1">
      <c r="D151" s="44"/>
      <c r="E151" s="44"/>
      <c r="H151" s="44"/>
      <c r="I151" s="58"/>
      <c r="J151" s="58"/>
    </row>
    <row r="152" ht="15.75" customHeight="1">
      <c r="D152" s="44"/>
      <c r="E152" s="44"/>
      <c r="H152" s="44"/>
      <c r="I152" s="58"/>
      <c r="J152" s="58"/>
    </row>
    <row r="153" ht="15.75" customHeight="1">
      <c r="D153" s="44"/>
      <c r="E153" s="44"/>
      <c r="H153" s="44"/>
      <c r="I153" s="58"/>
      <c r="J153" s="58"/>
    </row>
    <row r="154" ht="15.75" customHeight="1">
      <c r="D154" s="44"/>
      <c r="E154" s="44"/>
      <c r="H154" s="44"/>
      <c r="I154" s="58"/>
      <c r="J154" s="58"/>
    </row>
    <row r="155" ht="15.75" customHeight="1">
      <c r="D155" s="44"/>
      <c r="E155" s="44"/>
      <c r="H155" s="44"/>
      <c r="I155" s="58"/>
      <c r="J155" s="58"/>
    </row>
    <row r="156" ht="15.75" customHeight="1">
      <c r="D156" s="44"/>
      <c r="E156" s="44"/>
      <c r="H156" s="44"/>
      <c r="I156" s="58"/>
      <c r="J156" s="58"/>
    </row>
    <row r="157" ht="15.75" customHeight="1">
      <c r="D157" s="44"/>
      <c r="E157" s="44"/>
      <c r="H157" s="44"/>
      <c r="I157" s="58"/>
      <c r="J157" s="58"/>
    </row>
    <row r="158" ht="15.75" customHeight="1">
      <c r="D158" s="44"/>
      <c r="E158" s="44"/>
      <c r="H158" s="44"/>
      <c r="I158" s="58"/>
      <c r="J158" s="58"/>
    </row>
    <row r="159" ht="15.75" customHeight="1">
      <c r="D159" s="44"/>
      <c r="E159" s="44"/>
      <c r="H159" s="44"/>
      <c r="I159" s="58"/>
      <c r="J159" s="58"/>
    </row>
    <row r="160" ht="15.75" customHeight="1">
      <c r="D160" s="44"/>
      <c r="E160" s="44"/>
      <c r="H160" s="44"/>
      <c r="I160" s="58"/>
      <c r="J160" s="58"/>
    </row>
    <row r="161" ht="15.75" customHeight="1">
      <c r="D161" s="44"/>
      <c r="E161" s="44"/>
      <c r="H161" s="44"/>
      <c r="I161" s="58"/>
      <c r="J161" s="58"/>
    </row>
    <row r="162" ht="15.75" customHeight="1">
      <c r="D162" s="44"/>
      <c r="E162" s="44"/>
      <c r="H162" s="44"/>
      <c r="I162" s="58"/>
      <c r="J162" s="58"/>
    </row>
    <row r="163" ht="15.75" customHeight="1">
      <c r="D163" s="44"/>
      <c r="E163" s="44"/>
      <c r="H163" s="44"/>
      <c r="I163" s="58"/>
      <c r="J163" s="58"/>
    </row>
    <row r="164" ht="15.75" customHeight="1">
      <c r="D164" s="44"/>
      <c r="E164" s="44"/>
      <c r="H164" s="44"/>
    </row>
    <row r="165" ht="15.75" customHeight="1">
      <c r="D165" s="44"/>
      <c r="E165" s="44"/>
      <c r="H165" s="44"/>
    </row>
    <row r="166" ht="15.75" customHeight="1">
      <c r="D166" s="44"/>
      <c r="E166" s="44"/>
      <c r="H166" s="44"/>
    </row>
    <row r="167" ht="15.75" customHeight="1">
      <c r="D167" s="44"/>
      <c r="E167" s="44"/>
      <c r="H167" s="44"/>
    </row>
    <row r="168" ht="15.75" customHeight="1">
      <c r="D168" s="44"/>
      <c r="E168" s="44"/>
      <c r="H168" s="44"/>
    </row>
    <row r="169" ht="15.75" customHeight="1">
      <c r="D169" s="44"/>
      <c r="E169" s="44"/>
      <c r="H169" s="44"/>
    </row>
    <row r="170" ht="15.75" customHeight="1">
      <c r="D170" s="44"/>
      <c r="E170" s="44"/>
      <c r="H170" s="44"/>
    </row>
    <row r="171" ht="15.75" customHeight="1">
      <c r="D171" s="44"/>
      <c r="E171" s="44"/>
      <c r="H171" s="44"/>
    </row>
    <row r="172" ht="15.75" customHeight="1">
      <c r="D172" s="44"/>
      <c r="E172" s="44"/>
      <c r="H172" s="44"/>
    </row>
    <row r="173" ht="15.75" customHeight="1">
      <c r="D173" s="44"/>
      <c r="E173" s="44"/>
      <c r="H173" s="44"/>
    </row>
    <row r="174" ht="15.75" customHeight="1">
      <c r="D174" s="44"/>
      <c r="E174" s="44"/>
      <c r="H174" s="44"/>
    </row>
    <row r="175" ht="15.75" customHeight="1">
      <c r="D175" s="44"/>
      <c r="E175" s="44"/>
      <c r="H175" s="44"/>
    </row>
    <row r="176" ht="15.75" customHeight="1">
      <c r="D176" s="44"/>
      <c r="E176" s="44"/>
      <c r="H176" s="44"/>
    </row>
    <row r="177" ht="15.75" customHeight="1">
      <c r="D177" s="44"/>
      <c r="E177" s="44"/>
      <c r="H177" s="44"/>
    </row>
    <row r="178" ht="15.75" customHeight="1">
      <c r="D178" s="44"/>
      <c r="E178" s="44"/>
      <c r="H178" s="44"/>
    </row>
    <row r="179" ht="15.75" customHeight="1">
      <c r="D179" s="44"/>
      <c r="E179" s="44"/>
      <c r="H179" s="44"/>
    </row>
    <row r="180" ht="15.75" customHeight="1">
      <c r="D180" s="44"/>
      <c r="E180" s="44"/>
      <c r="H180" s="44"/>
    </row>
    <row r="181" ht="15.75" customHeight="1">
      <c r="D181" s="44"/>
      <c r="E181" s="44"/>
      <c r="H181" s="44"/>
    </row>
    <row r="182" ht="15.75" customHeight="1">
      <c r="D182" s="44"/>
      <c r="E182" s="44"/>
      <c r="H182" s="44"/>
    </row>
    <row r="183" ht="15.75" customHeight="1">
      <c r="D183" s="44"/>
      <c r="E183" s="44"/>
      <c r="H183" s="44"/>
    </row>
    <row r="184" ht="15.75" customHeight="1">
      <c r="D184" s="44"/>
      <c r="E184" s="44"/>
      <c r="H184" s="44"/>
    </row>
    <row r="185" ht="15.75" customHeight="1">
      <c r="D185" s="44"/>
      <c r="E185" s="44"/>
      <c r="H185" s="44"/>
    </row>
    <row r="186" ht="15.75" customHeight="1">
      <c r="D186" s="44"/>
      <c r="E186" s="44"/>
      <c r="H186" s="44"/>
    </row>
    <row r="187" ht="15.75" customHeight="1">
      <c r="D187" s="44"/>
      <c r="E187" s="44"/>
      <c r="H187" s="44"/>
    </row>
    <row r="188" ht="15.75" customHeight="1">
      <c r="D188" s="44"/>
      <c r="E188" s="44"/>
      <c r="H188" s="44"/>
    </row>
    <row r="189" ht="15.75" customHeight="1">
      <c r="D189" s="44"/>
      <c r="E189" s="44"/>
      <c r="H189" s="44"/>
    </row>
    <row r="190" ht="15.75" customHeight="1">
      <c r="D190" s="44"/>
      <c r="E190" s="44"/>
      <c r="H190" s="44"/>
    </row>
    <row r="191" ht="15.75" customHeight="1">
      <c r="D191" s="44"/>
      <c r="E191" s="44"/>
      <c r="H191" s="44"/>
    </row>
    <row r="192" ht="15.75" customHeight="1">
      <c r="D192" s="44"/>
      <c r="E192" s="44"/>
      <c r="H192" s="44"/>
    </row>
    <row r="193" ht="15.75" customHeight="1">
      <c r="D193" s="44"/>
      <c r="E193" s="44"/>
      <c r="H193" s="44"/>
    </row>
    <row r="194" ht="15.75" customHeight="1">
      <c r="D194" s="44"/>
      <c r="E194" s="44"/>
      <c r="H194" s="44"/>
    </row>
    <row r="195" ht="15.75" customHeight="1">
      <c r="D195" s="44"/>
      <c r="E195" s="44"/>
      <c r="H195" s="44"/>
    </row>
    <row r="196" ht="15.75" customHeight="1">
      <c r="D196" s="44"/>
      <c r="E196" s="44"/>
      <c r="H196" s="44"/>
    </row>
    <row r="197" ht="15.75" customHeight="1">
      <c r="D197" s="44"/>
      <c r="E197" s="44"/>
      <c r="H197" s="44"/>
    </row>
    <row r="198" ht="15.75" customHeight="1">
      <c r="D198" s="44"/>
      <c r="E198" s="44"/>
      <c r="H198" s="44"/>
    </row>
    <row r="199" ht="15.75" customHeight="1">
      <c r="D199" s="44"/>
      <c r="E199" s="44"/>
      <c r="H199" s="44"/>
    </row>
    <row r="200" ht="15.75" customHeight="1">
      <c r="D200" s="44"/>
      <c r="E200" s="44"/>
      <c r="H200" s="44"/>
    </row>
    <row r="201" ht="15.75" customHeight="1">
      <c r="D201" s="44"/>
      <c r="E201" s="44"/>
      <c r="H201" s="44"/>
    </row>
    <row r="202" ht="15.75" customHeight="1">
      <c r="D202" s="44"/>
      <c r="E202" s="44"/>
      <c r="H202" s="44"/>
    </row>
    <row r="203" ht="15.75" customHeight="1">
      <c r="D203" s="44"/>
      <c r="E203" s="44"/>
      <c r="H203" s="44"/>
    </row>
    <row r="204" ht="15.75" customHeight="1">
      <c r="D204" s="44"/>
      <c r="E204" s="44"/>
      <c r="H204" s="44"/>
    </row>
    <row r="205" ht="15.75" customHeight="1">
      <c r="D205" s="44"/>
      <c r="E205" s="44"/>
      <c r="H205" s="44"/>
    </row>
    <row r="206" ht="15.75" customHeight="1">
      <c r="D206" s="44"/>
      <c r="E206" s="44"/>
      <c r="H206" s="44"/>
    </row>
    <row r="207" ht="15.75" customHeight="1">
      <c r="D207" s="44"/>
      <c r="E207" s="44"/>
      <c r="H207" s="44"/>
    </row>
    <row r="208" ht="15.75" customHeight="1">
      <c r="D208" s="44"/>
      <c r="E208" s="44"/>
      <c r="H208" s="44"/>
    </row>
    <row r="209" ht="15.75" customHeight="1">
      <c r="D209" s="44"/>
      <c r="E209" s="44"/>
      <c r="H209" s="44"/>
    </row>
    <row r="210" ht="15.75" customHeight="1">
      <c r="D210" s="44"/>
      <c r="E210" s="44"/>
      <c r="H210" s="44"/>
    </row>
    <row r="211" ht="15.75" customHeight="1">
      <c r="D211" s="44"/>
      <c r="E211" s="44"/>
      <c r="H211" s="44"/>
    </row>
    <row r="212" ht="15.75" customHeight="1">
      <c r="D212" s="44"/>
      <c r="E212" s="44"/>
      <c r="H212" s="44"/>
    </row>
    <row r="213" ht="15.75" customHeight="1">
      <c r="D213" s="44"/>
      <c r="E213" s="44"/>
      <c r="H213" s="44"/>
    </row>
    <row r="214" ht="15.75" customHeight="1">
      <c r="D214" s="44"/>
      <c r="E214" s="44"/>
      <c r="H214" s="44"/>
    </row>
    <row r="215" ht="15.75" customHeight="1">
      <c r="D215" s="44"/>
      <c r="E215" s="44"/>
      <c r="H215" s="44"/>
    </row>
    <row r="216" ht="15.75" customHeight="1">
      <c r="D216" s="44"/>
      <c r="E216" s="44"/>
      <c r="H216" s="44"/>
    </row>
    <row r="217" ht="15.75" customHeight="1">
      <c r="D217" s="44"/>
      <c r="E217" s="44"/>
      <c r="H217" s="44"/>
    </row>
    <row r="218" ht="15.75" customHeight="1">
      <c r="D218" s="44"/>
      <c r="E218" s="44"/>
      <c r="H218" s="44"/>
    </row>
    <row r="219" ht="15.75" customHeight="1">
      <c r="D219" s="44"/>
      <c r="E219" s="44"/>
      <c r="H219" s="44"/>
    </row>
    <row r="220" ht="15.75" customHeight="1">
      <c r="D220" s="44"/>
      <c r="E220" s="44"/>
      <c r="H220" s="44"/>
    </row>
    <row r="221" ht="15.75" customHeight="1">
      <c r="D221" s="44"/>
      <c r="E221" s="44"/>
      <c r="H221" s="44"/>
    </row>
    <row r="222" ht="15.75" customHeight="1">
      <c r="D222" s="44"/>
      <c r="E222" s="44"/>
      <c r="H222" s="44"/>
    </row>
    <row r="223" ht="15.75" customHeight="1">
      <c r="D223" s="44"/>
      <c r="E223" s="44"/>
      <c r="H223" s="44"/>
    </row>
    <row r="224" ht="15.75" customHeight="1">
      <c r="D224" s="44"/>
      <c r="E224" s="44"/>
      <c r="H224" s="44"/>
    </row>
    <row r="225" ht="15.75" customHeight="1">
      <c r="D225" s="44"/>
      <c r="E225" s="44"/>
      <c r="H225" s="44"/>
    </row>
    <row r="226" ht="15.75" customHeight="1">
      <c r="D226" s="44"/>
      <c r="E226" s="44"/>
      <c r="H226" s="44"/>
    </row>
    <row r="227" ht="15.75" customHeight="1">
      <c r="D227" s="44"/>
      <c r="E227" s="44"/>
      <c r="H227" s="44"/>
    </row>
    <row r="228" ht="15.75" customHeight="1">
      <c r="D228" s="44"/>
      <c r="E228" s="44"/>
      <c r="H228" s="44"/>
    </row>
    <row r="229" ht="15.75" customHeight="1">
      <c r="D229" s="44"/>
      <c r="E229" s="44"/>
      <c r="H229" s="44"/>
    </row>
    <row r="230" ht="15.75" customHeight="1">
      <c r="D230" s="44"/>
      <c r="E230" s="44"/>
      <c r="H230" s="44"/>
    </row>
    <row r="231" ht="15.75" customHeight="1">
      <c r="D231" s="44"/>
      <c r="E231" s="44"/>
      <c r="H231" s="44"/>
    </row>
    <row r="232" ht="15.75" customHeight="1">
      <c r="D232" s="44"/>
      <c r="E232" s="44"/>
      <c r="H232" s="44"/>
    </row>
    <row r="233" ht="15.75" customHeight="1">
      <c r="D233" s="44"/>
      <c r="E233" s="44"/>
      <c r="H233" s="44"/>
    </row>
    <row r="234" ht="15.75" customHeight="1">
      <c r="D234" s="44"/>
      <c r="E234" s="44"/>
      <c r="H234" s="44"/>
    </row>
    <row r="235" ht="15.75" customHeight="1">
      <c r="D235" s="44"/>
      <c r="E235" s="44"/>
      <c r="H235" s="44"/>
    </row>
    <row r="236" ht="15.75" customHeight="1">
      <c r="D236" s="44"/>
      <c r="E236" s="44"/>
      <c r="H236" s="44"/>
    </row>
    <row r="237" ht="15.75" customHeight="1">
      <c r="D237" s="44"/>
      <c r="E237" s="44"/>
      <c r="H237" s="44"/>
    </row>
    <row r="238" ht="15.75" customHeight="1">
      <c r="D238" s="44"/>
      <c r="E238" s="44"/>
      <c r="H238" s="44"/>
    </row>
    <row r="239" ht="15.75" customHeight="1">
      <c r="D239" s="44"/>
      <c r="E239" s="44"/>
      <c r="H239" s="44"/>
    </row>
    <row r="240" ht="15.75" customHeight="1">
      <c r="D240" s="44"/>
      <c r="E240" s="44"/>
      <c r="H240" s="44"/>
    </row>
    <row r="241" ht="15.75" customHeight="1">
      <c r="D241" s="44"/>
      <c r="E241" s="44"/>
      <c r="H241" s="44"/>
    </row>
    <row r="242" ht="15.75" customHeight="1">
      <c r="D242" s="44"/>
      <c r="E242" s="44"/>
      <c r="H242" s="44"/>
    </row>
    <row r="243" ht="15.75" customHeight="1">
      <c r="D243" s="44"/>
      <c r="E243" s="44"/>
      <c r="H243" s="44"/>
    </row>
    <row r="244" ht="15.75" customHeight="1">
      <c r="D244" s="44"/>
      <c r="E244" s="44"/>
      <c r="H244" s="44"/>
    </row>
    <row r="245" ht="15.75" customHeight="1">
      <c r="D245" s="44"/>
      <c r="E245" s="44"/>
      <c r="H245" s="44"/>
    </row>
    <row r="246" ht="15.75" customHeight="1">
      <c r="D246" s="44"/>
      <c r="E246" s="44"/>
      <c r="H246" s="44"/>
    </row>
    <row r="247" ht="15.75" customHeight="1">
      <c r="D247" s="44"/>
      <c r="E247" s="44"/>
      <c r="H247" s="44"/>
    </row>
    <row r="248" ht="15.75" customHeight="1">
      <c r="D248" s="44"/>
      <c r="E248" s="44"/>
      <c r="H248" s="44"/>
    </row>
    <row r="249" ht="15.75" customHeight="1">
      <c r="D249" s="44"/>
      <c r="E249" s="44"/>
      <c r="H249" s="44"/>
    </row>
    <row r="250" ht="15.75" customHeight="1">
      <c r="D250" s="44"/>
      <c r="E250" s="44"/>
      <c r="H250" s="44"/>
    </row>
    <row r="251" ht="15.75" customHeight="1">
      <c r="D251" s="44"/>
      <c r="E251" s="44"/>
      <c r="H251" s="44"/>
    </row>
    <row r="252" ht="15.75" customHeight="1">
      <c r="D252" s="44"/>
      <c r="E252" s="44"/>
      <c r="H252" s="44"/>
    </row>
    <row r="253" ht="15.75" customHeight="1">
      <c r="D253" s="44"/>
      <c r="E253" s="44"/>
      <c r="H253" s="44"/>
    </row>
    <row r="254" ht="15.75" customHeight="1">
      <c r="D254" s="44"/>
      <c r="E254" s="44"/>
      <c r="H254" s="44"/>
    </row>
    <row r="255" ht="15.75" customHeight="1">
      <c r="D255" s="44"/>
      <c r="E255" s="44"/>
      <c r="H255" s="44"/>
    </row>
    <row r="256" ht="15.75" customHeight="1">
      <c r="D256" s="44"/>
      <c r="E256" s="44"/>
      <c r="H256" s="44"/>
    </row>
    <row r="257" ht="15.75" customHeight="1">
      <c r="D257" s="44"/>
      <c r="E257" s="44"/>
      <c r="H257" s="44"/>
    </row>
    <row r="258" ht="15.75" customHeight="1">
      <c r="D258" s="44"/>
      <c r="E258" s="44"/>
      <c r="H258" s="44"/>
    </row>
    <row r="259" ht="15.75" customHeight="1">
      <c r="D259" s="44"/>
      <c r="E259" s="44"/>
      <c r="H259" s="44"/>
    </row>
    <row r="260" ht="15.75" customHeight="1">
      <c r="D260" s="44"/>
      <c r="E260" s="44"/>
      <c r="H260" s="44"/>
    </row>
    <row r="261" ht="15.75" customHeight="1">
      <c r="D261" s="44"/>
      <c r="E261" s="44"/>
      <c r="H261" s="44"/>
    </row>
    <row r="262" ht="15.75" customHeight="1">
      <c r="D262" s="44"/>
      <c r="E262" s="44"/>
      <c r="H262" s="44"/>
    </row>
    <row r="263" ht="15.75" customHeight="1">
      <c r="D263" s="44"/>
      <c r="E263" s="44"/>
      <c r="H263" s="44"/>
    </row>
    <row r="264" ht="15.75" customHeight="1">
      <c r="D264" s="44"/>
      <c r="E264" s="44"/>
      <c r="H264" s="44"/>
    </row>
    <row r="265" ht="15.75" customHeight="1">
      <c r="D265" s="44"/>
      <c r="E265" s="44"/>
      <c r="H265" s="44"/>
    </row>
    <row r="266" ht="15.75" customHeight="1">
      <c r="D266" s="44"/>
      <c r="E266" s="44"/>
      <c r="H266" s="44"/>
    </row>
    <row r="267" ht="15.75" customHeight="1">
      <c r="D267" s="44"/>
      <c r="E267" s="44"/>
      <c r="H267" s="44"/>
    </row>
    <row r="268" ht="15.75" customHeight="1">
      <c r="D268" s="44"/>
      <c r="E268" s="44"/>
      <c r="H268" s="44"/>
    </row>
    <row r="269" ht="15.75" customHeight="1">
      <c r="D269" s="44"/>
      <c r="E269" s="44"/>
      <c r="H269" s="44"/>
    </row>
    <row r="270" ht="15.75" customHeight="1">
      <c r="D270" s="44"/>
      <c r="E270" s="44"/>
      <c r="H270" s="44"/>
    </row>
    <row r="271" ht="15.75" customHeight="1">
      <c r="D271" s="44"/>
      <c r="E271" s="44"/>
      <c r="H271" s="44"/>
    </row>
    <row r="272" ht="15.75" customHeight="1">
      <c r="D272" s="44"/>
      <c r="E272" s="44"/>
      <c r="H272" s="44"/>
    </row>
    <row r="273" ht="15.75" customHeight="1">
      <c r="D273" s="44"/>
      <c r="E273" s="44"/>
      <c r="H273" s="44"/>
    </row>
    <row r="274" ht="15.75" customHeight="1">
      <c r="D274" s="44"/>
      <c r="E274" s="44"/>
      <c r="H274" s="44"/>
    </row>
    <row r="275" ht="15.75" customHeight="1">
      <c r="D275" s="44"/>
      <c r="E275" s="44"/>
      <c r="H275" s="44"/>
    </row>
    <row r="276" ht="15.75" customHeight="1">
      <c r="D276" s="44"/>
      <c r="E276" s="44"/>
      <c r="H276" s="44"/>
    </row>
    <row r="277" ht="15.75" customHeight="1">
      <c r="D277" s="44"/>
      <c r="E277" s="44"/>
      <c r="H277" s="44"/>
    </row>
    <row r="278" ht="15.75" customHeight="1">
      <c r="D278" s="44"/>
      <c r="E278" s="44"/>
      <c r="H278" s="44"/>
    </row>
    <row r="279" ht="15.75" customHeight="1">
      <c r="D279" s="44"/>
      <c r="E279" s="44"/>
      <c r="H279" s="44"/>
    </row>
    <row r="280" ht="15.75" customHeight="1">
      <c r="D280" s="44"/>
      <c r="E280" s="44"/>
      <c r="H280" s="44"/>
    </row>
    <row r="281" ht="15.75" customHeight="1">
      <c r="D281" s="44"/>
      <c r="E281" s="44"/>
      <c r="H281" s="44"/>
    </row>
    <row r="282" ht="15.75" customHeight="1">
      <c r="D282" s="44"/>
      <c r="E282" s="44"/>
      <c r="H282" s="44"/>
    </row>
    <row r="283" ht="15.75" customHeight="1">
      <c r="D283" s="44"/>
      <c r="E283" s="44"/>
      <c r="H283" s="44"/>
    </row>
    <row r="284" ht="15.75" customHeight="1">
      <c r="D284" s="44"/>
      <c r="E284" s="44"/>
      <c r="H284" s="44"/>
    </row>
    <row r="285" ht="15.75" customHeight="1">
      <c r="D285" s="44"/>
      <c r="E285" s="44"/>
      <c r="H285" s="44"/>
    </row>
    <row r="286" ht="15.75" customHeight="1">
      <c r="D286" s="44"/>
      <c r="E286" s="44"/>
      <c r="H286" s="44"/>
    </row>
    <row r="287" ht="15.75" customHeight="1">
      <c r="D287" s="44"/>
      <c r="E287" s="44"/>
      <c r="H287" s="44"/>
    </row>
    <row r="288" ht="15.75" customHeight="1">
      <c r="D288" s="44"/>
      <c r="E288" s="44"/>
      <c r="H288" s="44"/>
    </row>
    <row r="289" ht="15.75" customHeight="1">
      <c r="D289" s="44"/>
      <c r="E289" s="44"/>
      <c r="H289" s="44"/>
    </row>
    <row r="290" ht="15.75" customHeight="1">
      <c r="D290" s="44"/>
      <c r="E290" s="44"/>
      <c r="H290" s="44"/>
    </row>
    <row r="291" ht="15.75" customHeight="1">
      <c r="D291" s="44"/>
      <c r="E291" s="44"/>
      <c r="H291" s="44"/>
    </row>
    <row r="292" ht="15.75" customHeight="1">
      <c r="D292" s="44"/>
      <c r="E292" s="44"/>
      <c r="H292" s="44"/>
    </row>
    <row r="293" ht="15.75" customHeight="1">
      <c r="D293" s="44"/>
      <c r="E293" s="44"/>
      <c r="H293" s="44"/>
    </row>
    <row r="294" ht="15.75" customHeight="1">
      <c r="D294" s="44"/>
      <c r="E294" s="44"/>
      <c r="H294" s="44"/>
    </row>
    <row r="295" ht="15.75" customHeight="1">
      <c r="D295" s="44"/>
      <c r="E295" s="44"/>
      <c r="H295" s="44"/>
    </row>
    <row r="296" ht="15.75" customHeight="1">
      <c r="D296" s="44"/>
      <c r="E296" s="44"/>
      <c r="H296" s="44"/>
    </row>
    <row r="297" ht="15.75" customHeight="1">
      <c r="D297" s="44"/>
      <c r="E297" s="44"/>
      <c r="H297" s="44"/>
    </row>
    <row r="298" ht="15.75" customHeight="1">
      <c r="D298" s="44"/>
      <c r="E298" s="44"/>
      <c r="H298" s="44"/>
    </row>
    <row r="299" ht="15.75" customHeight="1">
      <c r="D299" s="44"/>
      <c r="E299" s="44"/>
      <c r="H299" s="44"/>
    </row>
    <row r="300" ht="15.75" customHeight="1">
      <c r="D300" s="44"/>
      <c r="E300" s="44"/>
      <c r="H300" s="44"/>
    </row>
    <row r="301" ht="15.75" customHeight="1">
      <c r="D301" s="44"/>
      <c r="E301" s="44"/>
      <c r="H301" s="44"/>
    </row>
    <row r="302" ht="15.75" customHeight="1">
      <c r="D302" s="44"/>
      <c r="E302" s="44"/>
      <c r="H302" s="44"/>
    </row>
    <row r="303" ht="15.75" customHeight="1">
      <c r="D303" s="44"/>
      <c r="E303" s="44"/>
      <c r="H303" s="44"/>
    </row>
    <row r="304" ht="15.75" customHeight="1">
      <c r="D304" s="44"/>
      <c r="E304" s="44"/>
      <c r="H304" s="44"/>
    </row>
    <row r="305" ht="15.75" customHeight="1">
      <c r="D305" s="44"/>
      <c r="E305" s="44"/>
      <c r="H305" s="44"/>
    </row>
    <row r="306" ht="15.75" customHeight="1">
      <c r="D306" s="44"/>
      <c r="E306" s="44"/>
      <c r="H306" s="44"/>
    </row>
    <row r="307" ht="15.75" customHeight="1">
      <c r="D307" s="44"/>
      <c r="E307" s="44"/>
      <c r="H307" s="44"/>
    </row>
    <row r="308" ht="15.75" customHeight="1">
      <c r="D308" s="44"/>
      <c r="E308" s="44"/>
      <c r="H308" s="44"/>
    </row>
    <row r="309" ht="15.75" customHeight="1">
      <c r="D309" s="44"/>
      <c r="E309" s="44"/>
      <c r="H309" s="44"/>
    </row>
    <row r="310" ht="15.75" customHeight="1">
      <c r="D310" s="44"/>
      <c r="E310" s="44"/>
      <c r="H310" s="44"/>
    </row>
    <row r="311" ht="15.75" customHeight="1">
      <c r="D311" s="44"/>
      <c r="E311" s="44"/>
      <c r="H311" s="44"/>
    </row>
    <row r="312" ht="15.75" customHeight="1">
      <c r="D312" s="44"/>
      <c r="E312" s="44"/>
      <c r="H312" s="44"/>
    </row>
    <row r="313" ht="15.75" customHeight="1">
      <c r="D313" s="44"/>
      <c r="E313" s="44"/>
      <c r="H313" s="44"/>
    </row>
    <row r="314" ht="15.75" customHeight="1">
      <c r="D314" s="44"/>
      <c r="E314" s="44"/>
      <c r="H314" s="44"/>
    </row>
    <row r="315" ht="15.75" customHeight="1">
      <c r="D315" s="44"/>
      <c r="E315" s="44"/>
      <c r="H315" s="44"/>
    </row>
    <row r="316" ht="15.75" customHeight="1">
      <c r="D316" s="44"/>
      <c r="E316" s="44"/>
      <c r="H316" s="44"/>
    </row>
    <row r="317" ht="15.75" customHeight="1">
      <c r="D317" s="44"/>
      <c r="E317" s="44"/>
      <c r="H317" s="44"/>
    </row>
    <row r="318" ht="15.75" customHeight="1">
      <c r="D318" s="44"/>
      <c r="E318" s="44"/>
      <c r="H318" s="44"/>
    </row>
    <row r="319" ht="15.75" customHeight="1">
      <c r="D319" s="44"/>
      <c r="E319" s="44"/>
      <c r="H319" s="44"/>
    </row>
    <row r="320" ht="15.75" customHeight="1">
      <c r="D320" s="44"/>
      <c r="E320" s="44"/>
      <c r="H320" s="44"/>
    </row>
    <row r="321" ht="15.75" customHeight="1">
      <c r="D321" s="44"/>
      <c r="E321" s="44"/>
      <c r="H321" s="44"/>
    </row>
    <row r="322" ht="15.75" customHeight="1">
      <c r="D322" s="44"/>
      <c r="E322" s="44"/>
      <c r="H322" s="44"/>
    </row>
    <row r="323" ht="15.75" customHeight="1">
      <c r="D323" s="44"/>
      <c r="E323" s="44"/>
      <c r="H323" s="44"/>
    </row>
    <row r="324" ht="15.75" customHeight="1">
      <c r="D324" s="44"/>
      <c r="E324" s="44"/>
      <c r="H324" s="44"/>
    </row>
    <row r="325" ht="15.75" customHeight="1">
      <c r="D325" s="44"/>
      <c r="E325" s="44"/>
      <c r="H325" s="44"/>
    </row>
    <row r="326" ht="15.75" customHeight="1">
      <c r="D326" s="44"/>
      <c r="E326" s="44"/>
      <c r="H326" s="44"/>
    </row>
    <row r="327" ht="15.75" customHeight="1">
      <c r="D327" s="44"/>
      <c r="E327" s="44"/>
      <c r="H327" s="44"/>
    </row>
    <row r="328" ht="15.75" customHeight="1">
      <c r="D328" s="44"/>
      <c r="E328" s="44"/>
      <c r="H328" s="44"/>
    </row>
    <row r="329" ht="15.75" customHeight="1">
      <c r="D329" s="44"/>
      <c r="E329" s="44"/>
      <c r="H329" s="44"/>
    </row>
    <row r="330" ht="15.75" customHeight="1">
      <c r="D330" s="44"/>
      <c r="E330" s="44"/>
      <c r="H330" s="44"/>
    </row>
    <row r="331" ht="15.75" customHeight="1">
      <c r="D331" s="44"/>
      <c r="E331" s="44"/>
      <c r="H331" s="44"/>
    </row>
    <row r="332" ht="15.75" customHeight="1">
      <c r="D332" s="44"/>
      <c r="E332" s="44"/>
      <c r="H332" s="44"/>
    </row>
    <row r="333" ht="15.75" customHeight="1">
      <c r="D333" s="44"/>
      <c r="E333" s="44"/>
      <c r="H333" s="44"/>
    </row>
    <row r="334" ht="15.75" customHeight="1">
      <c r="D334" s="44"/>
      <c r="E334" s="44"/>
      <c r="H334" s="44"/>
    </row>
    <row r="335" ht="15.75" customHeight="1">
      <c r="D335" s="44"/>
      <c r="E335" s="44"/>
      <c r="H335" s="44"/>
    </row>
    <row r="336" ht="15.75" customHeight="1">
      <c r="D336" s="44"/>
      <c r="E336" s="44"/>
      <c r="H336" s="44"/>
    </row>
    <row r="337" ht="15.75" customHeight="1">
      <c r="D337" s="44"/>
      <c r="E337" s="44"/>
      <c r="H337" s="44"/>
    </row>
    <row r="338" ht="15.75" customHeight="1">
      <c r="D338" s="44"/>
      <c r="E338" s="44"/>
      <c r="H338" s="44"/>
    </row>
    <row r="339" ht="15.75" customHeight="1">
      <c r="D339" s="44"/>
      <c r="E339" s="44"/>
      <c r="H339" s="44"/>
    </row>
    <row r="340" ht="15.75" customHeight="1">
      <c r="D340" s="44"/>
      <c r="E340" s="44"/>
      <c r="H340" s="44"/>
    </row>
    <row r="341" ht="15.75" customHeight="1">
      <c r="D341" s="44"/>
      <c r="E341" s="44"/>
      <c r="H341" s="44"/>
    </row>
    <row r="342" ht="15.75" customHeight="1">
      <c r="D342" s="44"/>
      <c r="E342" s="44"/>
      <c r="H342" s="44"/>
    </row>
    <row r="343" ht="15.75" customHeight="1">
      <c r="D343" s="44"/>
      <c r="E343" s="44"/>
      <c r="H343" s="44"/>
    </row>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8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0"/>
  <cols>
    <col customWidth="1" min="1" max="1" width="36.25"/>
    <col customWidth="1" min="2" max="2" width="19.88"/>
    <col customWidth="1" min="3" max="3" width="38.5"/>
    <col customWidth="1" min="4" max="4" width="17.38"/>
    <col customWidth="1" min="5" max="6" width="12.63"/>
    <col customWidth="1" min="8" max="8" width="18.63"/>
    <col customWidth="1" min="10" max="10" width="17.0"/>
  </cols>
  <sheetData>
    <row r="1" ht="33.0" customHeight="1">
      <c r="A1" s="257" t="s">
        <v>0</v>
      </c>
      <c r="B1" s="258" t="s">
        <v>4629</v>
      </c>
      <c r="C1" s="257" t="s">
        <v>2</v>
      </c>
      <c r="D1" s="257" t="s">
        <v>3</v>
      </c>
      <c r="E1" s="257" t="s">
        <v>5</v>
      </c>
      <c r="F1" s="257" t="s">
        <v>6</v>
      </c>
      <c r="G1" s="259" t="s">
        <v>8</v>
      </c>
      <c r="H1" s="257" t="s">
        <v>10</v>
      </c>
      <c r="I1" s="257" t="s">
        <v>11</v>
      </c>
      <c r="J1" s="257" t="s">
        <v>12</v>
      </c>
      <c r="K1" s="35"/>
      <c r="L1" s="35"/>
      <c r="M1" s="35"/>
      <c r="N1" s="35"/>
      <c r="O1" s="35"/>
      <c r="P1" s="35"/>
      <c r="Q1" s="35"/>
      <c r="R1" s="35"/>
      <c r="S1" s="35"/>
      <c r="T1" s="35"/>
      <c r="U1" s="35"/>
      <c r="V1" s="35"/>
      <c r="W1" s="35"/>
      <c r="X1" s="35"/>
      <c r="Y1" s="35"/>
      <c r="Z1" s="35"/>
    </row>
    <row r="2" ht="33.0" customHeight="1">
      <c r="A2" s="21" t="s">
        <v>4630</v>
      </c>
      <c r="B2" s="35" t="s">
        <v>2155</v>
      </c>
      <c r="C2" s="21" t="s">
        <v>4631</v>
      </c>
      <c r="D2" s="21" t="s">
        <v>2155</v>
      </c>
      <c r="E2" s="19">
        <v>0.4375</v>
      </c>
      <c r="F2" s="19">
        <v>0.46875</v>
      </c>
      <c r="G2" s="20">
        <v>31.85</v>
      </c>
      <c r="H2" s="260" t="s">
        <v>4632</v>
      </c>
      <c r="I2" s="21">
        <v>5.0</v>
      </c>
      <c r="J2" s="21">
        <v>5.0</v>
      </c>
      <c r="K2" s="6"/>
      <c r="L2" s="6"/>
      <c r="M2" s="6"/>
      <c r="N2" s="6"/>
      <c r="O2" s="6"/>
      <c r="P2" s="6"/>
      <c r="Q2" s="6"/>
      <c r="R2" s="6"/>
      <c r="S2" s="6"/>
      <c r="T2" s="6"/>
      <c r="U2" s="6"/>
      <c r="V2" s="6"/>
      <c r="W2" s="6"/>
      <c r="X2" s="6"/>
      <c r="Y2" s="6"/>
      <c r="Z2" s="6"/>
    </row>
    <row r="3" ht="33.0" customHeight="1">
      <c r="A3" s="261" t="s">
        <v>4633</v>
      </c>
      <c r="B3" s="35" t="s">
        <v>2155</v>
      </c>
      <c r="C3" s="261" t="s">
        <v>4634</v>
      </c>
      <c r="D3" s="261" t="s">
        <v>4635</v>
      </c>
      <c r="E3" s="262">
        <v>0.3854166666666667</v>
      </c>
      <c r="F3" s="262">
        <v>0.4270833333333333</v>
      </c>
      <c r="G3" s="34">
        <v>42.45</v>
      </c>
      <c r="H3" s="263" t="s">
        <v>4636</v>
      </c>
      <c r="I3" s="261">
        <v>2.0</v>
      </c>
      <c r="J3" s="21">
        <v>5.0</v>
      </c>
      <c r="K3" s="22"/>
      <c r="L3" s="22"/>
      <c r="M3" s="22"/>
      <c r="N3" s="22"/>
      <c r="O3" s="22"/>
      <c r="P3" s="22"/>
      <c r="Q3" s="22"/>
      <c r="R3" s="22"/>
      <c r="S3" s="22"/>
      <c r="T3" s="22"/>
      <c r="U3" s="22"/>
      <c r="V3" s="22"/>
      <c r="W3" s="22"/>
      <c r="X3" s="22"/>
      <c r="Y3" s="22"/>
      <c r="Z3" s="22"/>
    </row>
    <row r="4" ht="33.0" customHeight="1">
      <c r="A4" s="261" t="s">
        <v>4637</v>
      </c>
      <c r="B4" s="35" t="s">
        <v>2155</v>
      </c>
      <c r="C4" s="261" t="s">
        <v>4638</v>
      </c>
      <c r="D4" s="261" t="s">
        <v>2155</v>
      </c>
      <c r="E4" s="262">
        <v>0.5729166666666666</v>
      </c>
      <c r="F4" s="262">
        <v>0.6041666666666666</v>
      </c>
      <c r="G4" s="34">
        <v>25.48</v>
      </c>
      <c r="H4" s="263" t="s">
        <v>4639</v>
      </c>
      <c r="I4" s="261">
        <v>2.0</v>
      </c>
      <c r="J4" s="21">
        <v>6.0</v>
      </c>
      <c r="K4" s="22"/>
      <c r="L4" s="22"/>
      <c r="M4" s="22"/>
      <c r="N4" s="22"/>
      <c r="O4" s="22"/>
      <c r="P4" s="22"/>
      <c r="Q4" s="22"/>
      <c r="R4" s="22"/>
      <c r="S4" s="22"/>
      <c r="T4" s="22"/>
      <c r="U4" s="22"/>
      <c r="V4" s="22"/>
      <c r="W4" s="22"/>
      <c r="X4" s="22"/>
      <c r="Y4" s="22"/>
      <c r="Z4" s="22"/>
    </row>
    <row r="5" ht="33.0" customHeight="1">
      <c r="A5" s="261" t="s">
        <v>4640</v>
      </c>
      <c r="B5" s="35" t="s">
        <v>2155</v>
      </c>
      <c r="C5" s="261" t="s">
        <v>4641</v>
      </c>
      <c r="D5" s="261" t="s">
        <v>4642</v>
      </c>
      <c r="E5" s="262">
        <v>0.5208333333333334</v>
      </c>
      <c r="F5" s="262">
        <v>0.5520833333333334</v>
      </c>
      <c r="G5" s="34">
        <v>31.85</v>
      </c>
      <c r="H5" s="261" t="s">
        <v>4643</v>
      </c>
      <c r="I5" s="261" t="s">
        <v>298</v>
      </c>
      <c r="J5" s="21">
        <v>5.0</v>
      </c>
      <c r="K5" s="22"/>
      <c r="L5" s="22"/>
      <c r="M5" s="22"/>
      <c r="N5" s="22"/>
      <c r="O5" s="22"/>
      <c r="P5" s="22"/>
      <c r="Q5" s="22"/>
      <c r="R5" s="22"/>
      <c r="S5" s="22"/>
      <c r="T5" s="22"/>
      <c r="U5" s="22"/>
      <c r="V5" s="22"/>
      <c r="W5" s="22"/>
      <c r="X5" s="22"/>
      <c r="Y5" s="22"/>
      <c r="Z5" s="22"/>
    </row>
    <row r="6" ht="33.0" customHeight="1">
      <c r="A6" s="261" t="s">
        <v>4644</v>
      </c>
      <c r="B6" s="35" t="s">
        <v>2155</v>
      </c>
      <c r="C6" s="261" t="s">
        <v>4645</v>
      </c>
      <c r="D6" s="261" t="s">
        <v>2155</v>
      </c>
      <c r="E6" s="262">
        <v>0.4375</v>
      </c>
      <c r="F6" s="262">
        <v>0.4791666666666667</v>
      </c>
      <c r="G6" s="20">
        <v>42.45</v>
      </c>
      <c r="H6" s="261" t="s">
        <v>297</v>
      </c>
      <c r="I6" s="261">
        <v>3.0</v>
      </c>
      <c r="J6" s="21">
        <v>6.0</v>
      </c>
      <c r="K6" s="22"/>
      <c r="L6" s="22"/>
      <c r="M6" s="22"/>
      <c r="N6" s="22"/>
      <c r="O6" s="22"/>
      <c r="P6" s="22"/>
      <c r="Q6" s="22"/>
      <c r="R6" s="22"/>
      <c r="S6" s="22"/>
      <c r="T6" s="22"/>
      <c r="U6" s="22"/>
      <c r="V6" s="22"/>
      <c r="W6" s="22"/>
      <c r="X6" s="22"/>
      <c r="Y6" s="22"/>
      <c r="Z6" s="22"/>
    </row>
    <row r="7" ht="33.0" customHeight="1">
      <c r="A7" s="261" t="s">
        <v>4646</v>
      </c>
      <c r="B7" s="35" t="s">
        <v>2155</v>
      </c>
      <c r="C7" s="261" t="s">
        <v>4646</v>
      </c>
      <c r="D7" s="261" t="s">
        <v>2155</v>
      </c>
      <c r="E7" s="264">
        <v>0.4166666666666667</v>
      </c>
      <c r="F7" s="262">
        <v>0.4479166666666667</v>
      </c>
      <c r="G7" s="20">
        <v>31.85</v>
      </c>
      <c r="H7" s="261" t="s">
        <v>4647</v>
      </c>
      <c r="I7" s="261">
        <v>3.0</v>
      </c>
      <c r="J7" s="21">
        <v>5.0</v>
      </c>
      <c r="K7" s="22"/>
      <c r="L7" s="22"/>
      <c r="M7" s="22"/>
      <c r="N7" s="22"/>
      <c r="O7" s="22"/>
      <c r="P7" s="22"/>
      <c r="Q7" s="22"/>
      <c r="R7" s="22"/>
      <c r="S7" s="22"/>
      <c r="T7" s="22"/>
      <c r="U7" s="22"/>
      <c r="V7" s="22"/>
      <c r="W7" s="22"/>
      <c r="X7" s="22"/>
      <c r="Y7" s="22"/>
      <c r="Z7" s="22"/>
    </row>
    <row r="8" ht="33.0" customHeight="1">
      <c r="A8" s="261" t="s">
        <v>4648</v>
      </c>
      <c r="B8" s="35" t="s">
        <v>2155</v>
      </c>
      <c r="C8" s="261" t="s">
        <v>4649</v>
      </c>
      <c r="D8" s="261" t="s">
        <v>2155</v>
      </c>
      <c r="E8" s="262">
        <v>0.53125</v>
      </c>
      <c r="F8" s="262">
        <v>0.5625</v>
      </c>
      <c r="G8" s="20">
        <v>25.48</v>
      </c>
      <c r="H8" s="261" t="s">
        <v>4650</v>
      </c>
      <c r="I8" s="261">
        <v>3.0</v>
      </c>
      <c r="J8" s="21">
        <v>4.0</v>
      </c>
      <c r="K8" s="22"/>
      <c r="L8" s="22"/>
      <c r="M8" s="22"/>
      <c r="N8" s="22"/>
      <c r="O8" s="22"/>
      <c r="P8" s="22"/>
      <c r="Q8" s="22"/>
      <c r="R8" s="22"/>
      <c r="S8" s="22"/>
      <c r="T8" s="22"/>
      <c r="U8" s="22"/>
      <c r="V8" s="22"/>
      <c r="W8" s="22"/>
      <c r="X8" s="22"/>
      <c r="Y8" s="22"/>
      <c r="Z8" s="22"/>
    </row>
    <row r="9" ht="33.0" customHeight="1">
      <c r="A9" s="21" t="s">
        <v>4651</v>
      </c>
      <c r="B9" s="35" t="s">
        <v>2155</v>
      </c>
      <c r="C9" s="21" t="s">
        <v>4652</v>
      </c>
      <c r="D9" s="21" t="s">
        <v>4642</v>
      </c>
      <c r="E9" s="31">
        <v>0.4583333333333333</v>
      </c>
      <c r="F9" s="19">
        <v>0.5</v>
      </c>
      <c r="G9" s="34">
        <v>42.45</v>
      </c>
      <c r="H9" s="21" t="s">
        <v>4653</v>
      </c>
      <c r="I9" s="21">
        <v>4.0</v>
      </c>
      <c r="J9" s="21">
        <v>5.0</v>
      </c>
      <c r="K9" s="6"/>
      <c r="L9" s="6"/>
      <c r="M9" s="6"/>
      <c r="N9" s="6"/>
      <c r="O9" s="6"/>
      <c r="P9" s="6"/>
      <c r="Q9" s="6"/>
      <c r="R9" s="6"/>
      <c r="S9" s="6"/>
      <c r="T9" s="6"/>
      <c r="U9" s="6"/>
      <c r="V9" s="6"/>
      <c r="W9" s="6"/>
      <c r="X9" s="6"/>
      <c r="Y9" s="6"/>
      <c r="Z9" s="6"/>
    </row>
    <row r="10" ht="33.0" customHeight="1">
      <c r="A10" s="21" t="s">
        <v>4654</v>
      </c>
      <c r="B10" s="35" t="s">
        <v>2155</v>
      </c>
      <c r="C10" s="21" t="s">
        <v>4655</v>
      </c>
      <c r="D10" s="21" t="s">
        <v>2155</v>
      </c>
      <c r="E10" s="19">
        <v>0.375</v>
      </c>
      <c r="F10" s="19">
        <v>0.4166666666666667</v>
      </c>
      <c r="G10" s="34">
        <v>33.96</v>
      </c>
      <c r="H10" s="21" t="s">
        <v>4656</v>
      </c>
      <c r="I10" s="21" t="s">
        <v>298</v>
      </c>
      <c r="J10" s="21">
        <v>4.0</v>
      </c>
      <c r="K10" s="6"/>
      <c r="L10" s="6"/>
      <c r="M10" s="6"/>
      <c r="N10" s="6"/>
      <c r="O10" s="6"/>
      <c r="P10" s="6"/>
      <c r="Q10" s="6"/>
      <c r="R10" s="6"/>
      <c r="S10" s="6"/>
      <c r="T10" s="6"/>
      <c r="U10" s="6"/>
      <c r="V10" s="6"/>
      <c r="W10" s="6"/>
      <c r="X10" s="6"/>
      <c r="Y10" s="6"/>
      <c r="Z10" s="6"/>
    </row>
    <row r="11" ht="33.0" customHeight="1">
      <c r="A11" s="21" t="s">
        <v>4657</v>
      </c>
      <c r="B11" s="35" t="s">
        <v>2155</v>
      </c>
      <c r="C11" s="21" t="s">
        <v>4658</v>
      </c>
      <c r="D11" s="21" t="s">
        <v>2155</v>
      </c>
      <c r="E11" s="19">
        <v>0.3854166666666667</v>
      </c>
      <c r="F11" s="19">
        <v>0.4270833333333333</v>
      </c>
      <c r="G11" s="34">
        <v>42.45</v>
      </c>
      <c r="H11" s="21" t="s">
        <v>4659</v>
      </c>
      <c r="I11" s="21" t="s">
        <v>298</v>
      </c>
      <c r="J11" s="21">
        <v>5.0</v>
      </c>
      <c r="K11" s="6"/>
      <c r="L11" s="6"/>
      <c r="M11" s="6"/>
      <c r="N11" s="6"/>
      <c r="O11" s="6"/>
      <c r="P11" s="6"/>
      <c r="Q11" s="6"/>
      <c r="R11" s="6"/>
      <c r="S11" s="6"/>
      <c r="T11" s="6"/>
      <c r="U11" s="6"/>
      <c r="V11" s="6"/>
      <c r="W11" s="6"/>
      <c r="X11" s="6"/>
      <c r="Y11" s="6"/>
      <c r="Z11" s="6"/>
    </row>
    <row r="12" ht="33.0" customHeight="1">
      <c r="A12" s="21" t="s">
        <v>4660</v>
      </c>
      <c r="B12" s="35" t="s">
        <v>2155</v>
      </c>
      <c r="C12" s="21" t="s">
        <v>4661</v>
      </c>
      <c r="D12" s="21" t="s">
        <v>2155</v>
      </c>
      <c r="E12" s="19">
        <v>0.4270833333333333</v>
      </c>
      <c r="F12" s="19">
        <v>0.46875</v>
      </c>
      <c r="G12" s="34">
        <v>33.96</v>
      </c>
      <c r="H12" s="21" t="s">
        <v>4662</v>
      </c>
      <c r="I12" s="21" t="s">
        <v>298</v>
      </c>
      <c r="J12" s="21">
        <v>4.0</v>
      </c>
      <c r="K12" s="6"/>
      <c r="L12" s="6"/>
      <c r="M12" s="6"/>
      <c r="N12" s="6"/>
      <c r="O12" s="6"/>
      <c r="P12" s="6"/>
      <c r="Q12" s="6"/>
      <c r="R12" s="6"/>
      <c r="S12" s="6"/>
      <c r="T12" s="6"/>
      <c r="U12" s="6"/>
      <c r="V12" s="6"/>
      <c r="W12" s="6"/>
      <c r="X12" s="6"/>
      <c r="Y12" s="6"/>
      <c r="Z12" s="6"/>
    </row>
    <row r="13" ht="33.0" customHeight="1">
      <c r="A13" s="21" t="s">
        <v>4663</v>
      </c>
      <c r="B13" s="35" t="s">
        <v>2155</v>
      </c>
      <c r="C13" s="21" t="s">
        <v>4664</v>
      </c>
      <c r="D13" s="21" t="s">
        <v>2155</v>
      </c>
      <c r="E13" s="19">
        <v>0.5625</v>
      </c>
      <c r="F13" s="19">
        <v>0.59375</v>
      </c>
      <c r="G13" s="34">
        <v>31.85</v>
      </c>
      <c r="H13" s="21" t="s">
        <v>4665</v>
      </c>
      <c r="I13" s="21">
        <v>2.0</v>
      </c>
      <c r="J13" s="21">
        <v>5.0</v>
      </c>
      <c r="K13" s="6"/>
      <c r="L13" s="6"/>
      <c r="M13" s="6"/>
      <c r="N13" s="6"/>
      <c r="O13" s="6"/>
      <c r="P13" s="6"/>
      <c r="Q13" s="6"/>
      <c r="R13" s="6"/>
      <c r="S13" s="6"/>
      <c r="T13" s="6"/>
      <c r="U13" s="6"/>
      <c r="V13" s="6"/>
      <c r="W13" s="6"/>
      <c r="X13" s="6"/>
      <c r="Y13" s="6"/>
      <c r="Z13" s="6"/>
    </row>
    <row r="14" ht="33.0" customHeight="1">
      <c r="A14" s="21" t="s">
        <v>4666</v>
      </c>
      <c r="B14" s="35" t="s">
        <v>2155</v>
      </c>
      <c r="C14" s="21" t="s">
        <v>4667</v>
      </c>
      <c r="D14" s="21" t="s">
        <v>2155</v>
      </c>
      <c r="E14" s="19">
        <v>0.4097222222222222</v>
      </c>
      <c r="F14" s="19">
        <v>0.4513888888888889</v>
      </c>
      <c r="G14" s="34">
        <v>33.96</v>
      </c>
      <c r="H14" s="21" t="s">
        <v>4668</v>
      </c>
      <c r="I14" s="21">
        <v>3.0</v>
      </c>
      <c r="J14" s="21">
        <v>4.0</v>
      </c>
      <c r="K14" s="6"/>
      <c r="L14" s="6"/>
      <c r="M14" s="6"/>
      <c r="N14" s="6"/>
      <c r="O14" s="6"/>
      <c r="P14" s="6"/>
      <c r="Q14" s="6"/>
      <c r="R14" s="6"/>
      <c r="S14" s="6"/>
      <c r="T14" s="6"/>
      <c r="U14" s="6"/>
      <c r="V14" s="6"/>
      <c r="W14" s="6"/>
      <c r="X14" s="6"/>
      <c r="Y14" s="6"/>
      <c r="Z14" s="6"/>
    </row>
    <row r="15" ht="33.0" customHeight="1">
      <c r="A15" s="21" t="s">
        <v>4669</v>
      </c>
      <c r="B15" s="35" t="s">
        <v>2155</v>
      </c>
      <c r="C15" s="21" t="s">
        <v>4669</v>
      </c>
      <c r="D15" s="21" t="s">
        <v>2155</v>
      </c>
      <c r="E15" s="19">
        <v>0.5416666666666666</v>
      </c>
      <c r="F15" s="19">
        <v>0.6458333333333334</v>
      </c>
      <c r="G15" s="34" t="s">
        <v>4670</v>
      </c>
      <c r="H15" s="21" t="s">
        <v>4671</v>
      </c>
      <c r="I15" s="21">
        <v>24.0</v>
      </c>
      <c r="J15" s="21">
        <v>1.0</v>
      </c>
      <c r="K15" s="6"/>
      <c r="L15" s="6"/>
      <c r="M15" s="6"/>
      <c r="N15" s="6"/>
      <c r="O15" s="6"/>
      <c r="P15" s="6"/>
      <c r="Q15" s="6"/>
      <c r="R15" s="6"/>
      <c r="S15" s="6"/>
      <c r="T15" s="6"/>
      <c r="U15" s="6"/>
      <c r="V15" s="6"/>
      <c r="W15" s="6"/>
      <c r="X15" s="6"/>
      <c r="Y15" s="6"/>
      <c r="Z15" s="6"/>
    </row>
    <row r="16" ht="33.0" customHeight="1">
      <c r="A16" s="21" t="s">
        <v>4672</v>
      </c>
      <c r="B16" s="35" t="s">
        <v>2155</v>
      </c>
      <c r="C16" s="21" t="s">
        <v>4672</v>
      </c>
      <c r="D16" s="21" t="s">
        <v>2155</v>
      </c>
      <c r="E16" s="19">
        <v>0.5520833333333334</v>
      </c>
      <c r="F16" s="19">
        <v>0.6041666666666666</v>
      </c>
      <c r="G16" s="34" t="s">
        <v>4673</v>
      </c>
      <c r="H16" s="21" t="s">
        <v>4674</v>
      </c>
      <c r="I16" s="21">
        <v>1.0</v>
      </c>
      <c r="J16" s="21">
        <v>1.0</v>
      </c>
      <c r="K16" s="6"/>
      <c r="L16" s="6"/>
      <c r="M16" s="6"/>
      <c r="N16" s="6"/>
      <c r="O16" s="6"/>
      <c r="P16" s="6"/>
      <c r="Q16" s="6"/>
      <c r="R16" s="6"/>
      <c r="S16" s="6"/>
      <c r="T16" s="6"/>
      <c r="U16" s="6"/>
      <c r="V16" s="6"/>
      <c r="W16" s="6"/>
      <c r="X16" s="6"/>
      <c r="Y16" s="6"/>
      <c r="Z16" s="6"/>
    </row>
    <row r="17" ht="33.0" customHeight="1">
      <c r="A17" s="21" t="s">
        <v>554</v>
      </c>
      <c r="B17" s="35" t="s">
        <v>2155</v>
      </c>
      <c r="C17" s="21" t="s">
        <v>554</v>
      </c>
      <c r="D17" s="21" t="s">
        <v>2155</v>
      </c>
      <c r="E17" s="19">
        <v>0.4583333333333333</v>
      </c>
      <c r="F17" s="19">
        <v>0.5</v>
      </c>
      <c r="G17" s="34" t="s">
        <v>297</v>
      </c>
      <c r="H17" s="21" t="s">
        <v>4675</v>
      </c>
      <c r="I17" s="21">
        <v>2.0</v>
      </c>
      <c r="J17" s="21">
        <v>3.0</v>
      </c>
      <c r="K17" s="6"/>
      <c r="L17" s="6"/>
      <c r="M17" s="6"/>
      <c r="N17" s="6"/>
      <c r="O17" s="6"/>
      <c r="P17" s="6"/>
      <c r="Q17" s="6"/>
      <c r="R17" s="6"/>
      <c r="S17" s="6"/>
      <c r="T17" s="6"/>
      <c r="U17" s="6"/>
      <c r="V17" s="6"/>
      <c r="W17" s="6"/>
      <c r="X17" s="6"/>
      <c r="Y17" s="6"/>
      <c r="Z17" s="6"/>
    </row>
    <row r="18" ht="33.0" customHeight="1">
      <c r="A18" s="21" t="s">
        <v>4676</v>
      </c>
      <c r="B18" s="35" t="s">
        <v>2155</v>
      </c>
      <c r="C18" s="21" t="s">
        <v>4676</v>
      </c>
      <c r="D18" s="21" t="s">
        <v>2155</v>
      </c>
      <c r="E18" s="19">
        <v>0.5416666666666666</v>
      </c>
      <c r="F18" s="19">
        <v>0.6354166666666666</v>
      </c>
      <c r="G18" s="34" t="s">
        <v>4673</v>
      </c>
      <c r="H18" s="21" t="s">
        <v>4677</v>
      </c>
      <c r="I18" s="21">
        <v>24.0</v>
      </c>
      <c r="J18" s="21">
        <v>1.0</v>
      </c>
      <c r="K18" s="6"/>
      <c r="L18" s="6"/>
      <c r="M18" s="6"/>
      <c r="N18" s="6"/>
      <c r="O18" s="6"/>
      <c r="P18" s="6"/>
      <c r="Q18" s="6"/>
      <c r="R18" s="6"/>
      <c r="S18" s="6"/>
      <c r="T18" s="6"/>
      <c r="U18" s="6"/>
      <c r="V18" s="6"/>
      <c r="W18" s="6"/>
      <c r="X18" s="6"/>
      <c r="Y18" s="6"/>
      <c r="Z18" s="6"/>
    </row>
    <row r="19" ht="33.0" customHeight="1">
      <c r="A19" s="21" t="s">
        <v>4678</v>
      </c>
      <c r="B19" s="35" t="s">
        <v>2155</v>
      </c>
      <c r="C19" s="21" t="s">
        <v>4679</v>
      </c>
      <c r="D19" s="21" t="s">
        <v>2155</v>
      </c>
      <c r="E19" s="19">
        <v>0.5</v>
      </c>
      <c r="F19" s="19">
        <v>0.5520833333333334</v>
      </c>
      <c r="G19" s="34">
        <v>20.0</v>
      </c>
      <c r="H19" s="21" t="s">
        <v>4680</v>
      </c>
      <c r="I19" s="21">
        <v>14.0</v>
      </c>
      <c r="J19" s="21">
        <v>1.0</v>
      </c>
      <c r="K19" s="6"/>
      <c r="L19" s="6"/>
      <c r="M19" s="6"/>
      <c r="N19" s="6"/>
      <c r="O19" s="6"/>
      <c r="P19" s="6"/>
      <c r="Q19" s="6"/>
      <c r="R19" s="6"/>
      <c r="S19" s="6"/>
      <c r="T19" s="6"/>
      <c r="U19" s="6"/>
      <c r="V19" s="6"/>
      <c r="W19" s="6"/>
      <c r="X19" s="6"/>
      <c r="Y19" s="6"/>
      <c r="Z19" s="6"/>
    </row>
    <row r="20" ht="33.0" customHeight="1">
      <c r="A20" s="21" t="s">
        <v>4678</v>
      </c>
      <c r="B20" s="35" t="s">
        <v>2155</v>
      </c>
      <c r="C20" s="21" t="s">
        <v>4681</v>
      </c>
      <c r="D20" s="21" t="s">
        <v>2155</v>
      </c>
      <c r="E20" s="19">
        <v>0.5416666666666666</v>
      </c>
      <c r="F20" s="19">
        <v>0.6041666666666666</v>
      </c>
      <c r="G20" s="34">
        <v>18.0</v>
      </c>
      <c r="H20" s="21" t="s">
        <v>4682</v>
      </c>
      <c r="I20" s="21">
        <v>56.0</v>
      </c>
      <c r="J20" s="21">
        <v>1.0</v>
      </c>
      <c r="K20" s="6"/>
      <c r="L20" s="6"/>
      <c r="M20" s="6"/>
      <c r="N20" s="6"/>
      <c r="O20" s="6"/>
      <c r="P20" s="6"/>
      <c r="Q20" s="6"/>
      <c r="R20" s="6"/>
      <c r="S20" s="6"/>
      <c r="T20" s="6"/>
      <c r="U20" s="6"/>
      <c r="V20" s="6"/>
      <c r="W20" s="6"/>
      <c r="X20" s="6"/>
      <c r="Y20" s="6"/>
      <c r="Z20" s="6"/>
    </row>
    <row r="21" ht="33.0" customHeight="1">
      <c r="A21" s="21" t="s">
        <v>4678</v>
      </c>
      <c r="B21" s="35" t="s">
        <v>2155</v>
      </c>
      <c r="C21" s="21" t="s">
        <v>4683</v>
      </c>
      <c r="D21" s="21" t="s">
        <v>2155</v>
      </c>
      <c r="E21" s="19">
        <v>0.5</v>
      </c>
      <c r="F21" s="19">
        <v>0.5625</v>
      </c>
      <c r="G21" s="34">
        <v>25.0</v>
      </c>
      <c r="H21" s="21" t="s">
        <v>4684</v>
      </c>
      <c r="I21" s="21">
        <v>33.0</v>
      </c>
      <c r="J21" s="21">
        <v>1.0</v>
      </c>
      <c r="K21" s="6"/>
      <c r="L21" s="6"/>
      <c r="M21" s="6"/>
      <c r="N21" s="6"/>
      <c r="O21" s="6"/>
      <c r="P21" s="6"/>
      <c r="Q21" s="6"/>
      <c r="R21" s="6"/>
      <c r="S21" s="6"/>
      <c r="T21" s="6"/>
      <c r="U21" s="6"/>
      <c r="V21" s="6"/>
      <c r="W21" s="6"/>
      <c r="X21" s="6"/>
      <c r="Y21" s="6"/>
      <c r="Z21" s="6"/>
    </row>
    <row r="22" ht="33.0" customHeight="1">
      <c r="A22" s="21" t="s">
        <v>4685</v>
      </c>
      <c r="B22" s="35" t="s">
        <v>2155</v>
      </c>
      <c r="C22" s="21" t="s">
        <v>4686</v>
      </c>
      <c r="D22" s="21" t="s">
        <v>2155</v>
      </c>
      <c r="E22" s="19">
        <v>0.5416666666666666</v>
      </c>
      <c r="F22" s="19">
        <v>0.625</v>
      </c>
      <c r="G22" s="34">
        <v>23.0</v>
      </c>
      <c r="H22" s="21" t="s">
        <v>4687</v>
      </c>
      <c r="I22" s="21">
        <v>3.0</v>
      </c>
      <c r="J22" s="21">
        <v>1.0</v>
      </c>
      <c r="K22" s="6"/>
      <c r="L22" s="6"/>
      <c r="M22" s="6"/>
      <c r="N22" s="6"/>
      <c r="O22" s="6"/>
      <c r="P22" s="6"/>
      <c r="Q22" s="6"/>
      <c r="R22" s="6"/>
      <c r="S22" s="6"/>
      <c r="T22" s="6"/>
      <c r="U22" s="6"/>
      <c r="V22" s="6"/>
      <c r="W22" s="6"/>
      <c r="X22" s="6"/>
      <c r="Y22" s="6"/>
      <c r="Z22" s="6"/>
    </row>
    <row r="23" ht="33.0" customHeight="1">
      <c r="A23" s="21" t="s">
        <v>4688</v>
      </c>
      <c r="B23" s="35" t="s">
        <v>2155</v>
      </c>
      <c r="C23" s="21" t="s">
        <v>4689</v>
      </c>
      <c r="D23" s="21" t="s">
        <v>2155</v>
      </c>
      <c r="E23" s="19">
        <v>0.4375</v>
      </c>
      <c r="F23" s="19">
        <v>0.4791666666666667</v>
      </c>
      <c r="G23" s="34" t="s">
        <v>4673</v>
      </c>
      <c r="H23" s="21" t="s">
        <v>4690</v>
      </c>
      <c r="I23" s="21">
        <v>26.0</v>
      </c>
      <c r="J23" s="21">
        <v>1.0</v>
      </c>
      <c r="K23" s="6"/>
      <c r="L23" s="6"/>
      <c r="M23" s="6"/>
      <c r="N23" s="6"/>
      <c r="O23" s="6"/>
      <c r="P23" s="6"/>
      <c r="Q23" s="6"/>
      <c r="R23" s="6"/>
      <c r="S23" s="6"/>
      <c r="T23" s="6"/>
      <c r="U23" s="6"/>
      <c r="V23" s="6"/>
      <c r="W23" s="6"/>
      <c r="X23" s="6"/>
      <c r="Y23" s="6"/>
      <c r="Z23" s="6"/>
    </row>
    <row r="24" ht="33.0" customHeight="1">
      <c r="A24" s="21" t="s">
        <v>4688</v>
      </c>
      <c r="B24" s="35" t="s">
        <v>2155</v>
      </c>
      <c r="C24" s="265" t="s">
        <v>4691</v>
      </c>
      <c r="D24" s="261" t="s">
        <v>2155</v>
      </c>
      <c r="E24" s="262">
        <v>0.4375</v>
      </c>
      <c r="F24" s="262">
        <v>0.4791666666666667</v>
      </c>
      <c r="G24" s="34" t="s">
        <v>4673</v>
      </c>
      <c r="H24" s="261" t="s">
        <v>4692</v>
      </c>
      <c r="I24" s="261">
        <v>16.0</v>
      </c>
      <c r="J24" s="21">
        <v>1.0</v>
      </c>
      <c r="K24" s="22"/>
      <c r="L24" s="22"/>
      <c r="M24" s="22"/>
      <c r="N24" s="22"/>
      <c r="O24" s="22"/>
      <c r="P24" s="22"/>
      <c r="Q24" s="22"/>
      <c r="R24" s="22"/>
      <c r="S24" s="22"/>
      <c r="T24" s="22"/>
      <c r="U24" s="22"/>
      <c r="V24" s="22"/>
      <c r="W24" s="22"/>
      <c r="X24" s="22"/>
      <c r="Y24" s="22"/>
      <c r="Z24" s="22"/>
    </row>
    <row r="25" ht="33.0" customHeight="1">
      <c r="A25" s="21" t="s">
        <v>4688</v>
      </c>
      <c r="B25" s="35" t="s">
        <v>2155</v>
      </c>
      <c r="C25" s="261" t="s">
        <v>4693</v>
      </c>
      <c r="D25" s="261" t="s">
        <v>2155</v>
      </c>
      <c r="E25" s="262">
        <v>0.4375</v>
      </c>
      <c r="F25" s="262">
        <v>0.4791666666666667</v>
      </c>
      <c r="G25" s="20" t="s">
        <v>4673</v>
      </c>
      <c r="H25" s="261" t="s">
        <v>4694</v>
      </c>
      <c r="I25" s="261">
        <v>27.0</v>
      </c>
      <c r="J25" s="21">
        <v>1.0</v>
      </c>
      <c r="K25" s="22"/>
      <c r="L25" s="22"/>
      <c r="M25" s="22"/>
      <c r="N25" s="22"/>
      <c r="O25" s="22"/>
      <c r="P25" s="22"/>
      <c r="Q25" s="22"/>
      <c r="R25" s="22"/>
      <c r="S25" s="22"/>
      <c r="T25" s="22"/>
      <c r="U25" s="22"/>
      <c r="V25" s="22"/>
      <c r="W25" s="22"/>
      <c r="X25" s="22"/>
      <c r="Y25" s="22"/>
      <c r="Z25" s="22"/>
    </row>
    <row r="26" ht="33.0" customHeight="1">
      <c r="A26" s="21" t="s">
        <v>4688</v>
      </c>
      <c r="B26" s="35" t="s">
        <v>2155</v>
      </c>
      <c r="C26" s="266" t="s">
        <v>4695</v>
      </c>
      <c r="D26" s="21" t="s">
        <v>2155</v>
      </c>
      <c r="E26" s="19">
        <v>0.4375</v>
      </c>
      <c r="F26" s="19">
        <v>0.4791666666666667</v>
      </c>
      <c r="G26" s="34" t="s">
        <v>4673</v>
      </c>
      <c r="H26" s="21" t="s">
        <v>4696</v>
      </c>
      <c r="I26" s="21">
        <v>18.0</v>
      </c>
      <c r="J26" s="21">
        <v>1.0</v>
      </c>
      <c r="K26" s="6"/>
      <c r="L26" s="6"/>
      <c r="M26" s="6"/>
      <c r="N26" s="6"/>
      <c r="O26" s="6"/>
      <c r="P26" s="6"/>
      <c r="Q26" s="6"/>
      <c r="R26" s="6"/>
      <c r="S26" s="6"/>
      <c r="T26" s="6"/>
      <c r="U26" s="6"/>
      <c r="V26" s="6"/>
      <c r="W26" s="6"/>
      <c r="X26" s="6"/>
      <c r="Y26" s="6"/>
      <c r="Z26" s="6"/>
    </row>
    <row r="27" ht="33.0" customHeight="1">
      <c r="A27" s="21" t="s">
        <v>4688</v>
      </c>
      <c r="B27" s="35" t="s">
        <v>2155</v>
      </c>
      <c r="C27" s="265" t="s">
        <v>4697</v>
      </c>
      <c r="D27" s="261" t="s">
        <v>2155</v>
      </c>
      <c r="E27" s="262">
        <v>0.4375</v>
      </c>
      <c r="F27" s="262">
        <v>0.4791666666666667</v>
      </c>
      <c r="G27" s="20" t="s">
        <v>4673</v>
      </c>
      <c r="H27" s="261" t="s">
        <v>4698</v>
      </c>
      <c r="I27" s="261">
        <v>13.0</v>
      </c>
      <c r="J27" s="21">
        <v>1.0</v>
      </c>
      <c r="K27" s="22"/>
      <c r="L27" s="22"/>
      <c r="M27" s="22"/>
      <c r="N27" s="22"/>
      <c r="O27" s="22"/>
      <c r="P27" s="22"/>
      <c r="Q27" s="22"/>
      <c r="R27" s="22"/>
      <c r="S27" s="22"/>
      <c r="T27" s="22"/>
      <c r="U27" s="22"/>
      <c r="V27" s="22"/>
      <c r="W27" s="22"/>
      <c r="X27" s="22"/>
      <c r="Y27" s="22"/>
      <c r="Z27" s="22"/>
    </row>
    <row r="28" ht="33.0" customHeight="1">
      <c r="A28" s="21" t="s">
        <v>4688</v>
      </c>
      <c r="B28" s="35" t="s">
        <v>2155</v>
      </c>
      <c r="C28" s="261" t="s">
        <v>4699</v>
      </c>
      <c r="D28" s="261" t="s">
        <v>2155</v>
      </c>
      <c r="E28" s="262">
        <v>0.4375</v>
      </c>
      <c r="F28" s="262">
        <v>0.4791666666666667</v>
      </c>
      <c r="G28" s="20" t="s">
        <v>4673</v>
      </c>
      <c r="H28" s="261" t="s">
        <v>4700</v>
      </c>
      <c r="I28" s="261">
        <v>15.0</v>
      </c>
      <c r="J28" s="21">
        <v>1.0</v>
      </c>
      <c r="K28" s="22"/>
      <c r="L28" s="22"/>
      <c r="M28" s="22"/>
      <c r="N28" s="22"/>
      <c r="O28" s="22"/>
      <c r="P28" s="22"/>
      <c r="Q28" s="22"/>
      <c r="R28" s="22"/>
      <c r="S28" s="22"/>
      <c r="T28" s="22"/>
      <c r="U28" s="22"/>
      <c r="V28" s="22"/>
      <c r="W28" s="22"/>
      <c r="X28" s="22"/>
      <c r="Y28" s="22"/>
      <c r="Z28" s="22"/>
    </row>
    <row r="29" ht="33.0" customHeight="1">
      <c r="A29" s="21" t="s">
        <v>4688</v>
      </c>
      <c r="B29" s="35" t="s">
        <v>2155</v>
      </c>
      <c r="C29" s="265" t="s">
        <v>4701</v>
      </c>
      <c r="D29" s="261" t="s">
        <v>2155</v>
      </c>
      <c r="E29" s="262">
        <v>0.4375</v>
      </c>
      <c r="F29" s="262">
        <v>0.4791666666666667</v>
      </c>
      <c r="G29" s="20" t="s">
        <v>4673</v>
      </c>
      <c r="H29" s="261" t="s">
        <v>4702</v>
      </c>
      <c r="I29" s="261">
        <v>26.0</v>
      </c>
      <c r="J29" s="21">
        <v>1.0</v>
      </c>
      <c r="K29" s="22"/>
      <c r="L29" s="22"/>
      <c r="M29" s="22"/>
      <c r="N29" s="22"/>
      <c r="O29" s="22"/>
      <c r="P29" s="22"/>
      <c r="Q29" s="22"/>
      <c r="R29" s="22"/>
      <c r="S29" s="22"/>
      <c r="T29" s="22"/>
      <c r="U29" s="22"/>
      <c r="V29" s="22"/>
      <c r="W29" s="22"/>
      <c r="X29" s="22"/>
      <c r="Y29" s="22"/>
      <c r="Z29" s="22"/>
    </row>
    <row r="30" ht="33.0" customHeight="1">
      <c r="A30" s="21" t="s">
        <v>4688</v>
      </c>
      <c r="B30" s="35" t="s">
        <v>2155</v>
      </c>
      <c r="C30" s="266" t="s">
        <v>4703</v>
      </c>
      <c r="D30" s="21" t="s">
        <v>2155</v>
      </c>
      <c r="E30" s="262">
        <v>0.4375</v>
      </c>
      <c r="F30" s="262">
        <v>0.4791666666666667</v>
      </c>
      <c r="G30" s="20" t="s">
        <v>4673</v>
      </c>
      <c r="H30" s="21" t="s">
        <v>4704</v>
      </c>
      <c r="I30" s="21">
        <v>11.0</v>
      </c>
      <c r="J30" s="21">
        <v>1.0</v>
      </c>
      <c r="K30" s="6"/>
      <c r="L30" s="6"/>
      <c r="M30" s="6"/>
      <c r="N30" s="6"/>
      <c r="O30" s="6"/>
      <c r="P30" s="6"/>
      <c r="Q30" s="6"/>
      <c r="R30" s="6"/>
      <c r="S30" s="6"/>
      <c r="T30" s="6"/>
      <c r="U30" s="6"/>
      <c r="V30" s="6"/>
      <c r="W30" s="6"/>
      <c r="X30" s="6"/>
      <c r="Y30" s="6"/>
      <c r="Z30" s="6"/>
    </row>
    <row r="31" ht="33.0" customHeight="1">
      <c r="A31" s="21" t="s">
        <v>4688</v>
      </c>
      <c r="B31" s="35" t="s">
        <v>2155</v>
      </c>
      <c r="C31" s="266" t="s">
        <v>4705</v>
      </c>
      <c r="D31" s="21" t="s">
        <v>2155</v>
      </c>
      <c r="E31" s="262">
        <v>0.4375</v>
      </c>
      <c r="F31" s="262">
        <v>0.4791666666666667</v>
      </c>
      <c r="G31" s="20" t="s">
        <v>4673</v>
      </c>
      <c r="H31" s="21" t="s">
        <v>4706</v>
      </c>
      <c r="I31" s="21">
        <v>26.0</v>
      </c>
      <c r="J31" s="21">
        <v>1.0</v>
      </c>
      <c r="K31" s="6"/>
      <c r="L31" s="6"/>
      <c r="M31" s="6"/>
      <c r="N31" s="6"/>
      <c r="O31" s="6"/>
      <c r="P31" s="6"/>
      <c r="Q31" s="6"/>
      <c r="R31" s="6"/>
      <c r="S31" s="6"/>
      <c r="T31" s="6"/>
      <c r="U31" s="6"/>
      <c r="V31" s="6"/>
      <c r="W31" s="6"/>
      <c r="X31" s="6"/>
      <c r="Y31" s="6"/>
      <c r="Z31" s="6"/>
    </row>
    <row r="32" ht="33.0" customHeight="1">
      <c r="A32" s="21" t="s">
        <v>4707</v>
      </c>
      <c r="B32" s="35" t="s">
        <v>2155</v>
      </c>
      <c r="C32" s="21" t="s">
        <v>4708</v>
      </c>
      <c r="D32" s="21" t="s">
        <v>2155</v>
      </c>
      <c r="E32" s="19">
        <v>0.5416666666666666</v>
      </c>
      <c r="F32" s="19">
        <v>0.6041666666666666</v>
      </c>
      <c r="G32" s="34" t="s">
        <v>4673</v>
      </c>
      <c r="H32" s="21" t="s">
        <v>4709</v>
      </c>
      <c r="I32" s="21">
        <v>4.0</v>
      </c>
      <c r="J32" s="21">
        <v>5.0</v>
      </c>
      <c r="K32" s="6"/>
      <c r="L32" s="6"/>
      <c r="M32" s="6"/>
      <c r="N32" s="6"/>
      <c r="O32" s="6"/>
      <c r="P32" s="6"/>
      <c r="Q32" s="6"/>
      <c r="R32" s="6"/>
      <c r="S32" s="6"/>
      <c r="T32" s="6"/>
      <c r="U32" s="6"/>
      <c r="V32" s="6"/>
      <c r="W32" s="6"/>
      <c r="X32" s="6"/>
      <c r="Y32" s="6"/>
      <c r="Z32" s="6"/>
    </row>
    <row r="33" ht="33.0" customHeight="1">
      <c r="A33" s="21" t="s">
        <v>4707</v>
      </c>
      <c r="B33" s="35" t="s">
        <v>2155</v>
      </c>
      <c r="C33" s="266" t="s">
        <v>4710</v>
      </c>
      <c r="D33" s="21" t="s">
        <v>2155</v>
      </c>
      <c r="E33" s="19">
        <v>0.5416666666666666</v>
      </c>
      <c r="F33" s="19">
        <v>0.6041666666666666</v>
      </c>
      <c r="G33" s="34" t="s">
        <v>4673</v>
      </c>
      <c r="H33" s="21" t="s">
        <v>4711</v>
      </c>
      <c r="I33" s="21">
        <v>10.0</v>
      </c>
      <c r="J33" s="21">
        <v>1.0</v>
      </c>
      <c r="K33" s="6"/>
      <c r="L33" s="6"/>
      <c r="M33" s="6"/>
      <c r="N33" s="6"/>
      <c r="O33" s="6"/>
      <c r="P33" s="6"/>
      <c r="Q33" s="6"/>
      <c r="R33" s="6"/>
      <c r="S33" s="6"/>
      <c r="T33" s="6"/>
      <c r="U33" s="6"/>
      <c r="V33" s="6"/>
      <c r="W33" s="6"/>
      <c r="X33" s="6"/>
      <c r="Y33" s="6"/>
      <c r="Z33" s="6"/>
    </row>
    <row r="34" ht="33.0" customHeight="1">
      <c r="A34" s="21" t="s">
        <v>4707</v>
      </c>
      <c r="B34" s="35" t="s">
        <v>2155</v>
      </c>
      <c r="C34" s="267" t="s">
        <v>4712</v>
      </c>
      <c r="D34" s="21" t="s">
        <v>2155</v>
      </c>
      <c r="E34" s="19">
        <v>0.5416666666666666</v>
      </c>
      <c r="F34" s="19">
        <v>0.6041666666666666</v>
      </c>
      <c r="G34" s="34">
        <v>34.0</v>
      </c>
      <c r="H34" s="21" t="s">
        <v>4713</v>
      </c>
      <c r="I34" s="21">
        <v>18.0</v>
      </c>
      <c r="J34" s="21">
        <v>1.0</v>
      </c>
      <c r="K34" s="6"/>
      <c r="L34" s="6"/>
      <c r="M34" s="6"/>
      <c r="N34" s="6"/>
      <c r="O34" s="6"/>
      <c r="P34" s="6"/>
      <c r="Q34" s="6"/>
      <c r="R34" s="6"/>
      <c r="S34" s="6"/>
      <c r="T34" s="6"/>
      <c r="U34" s="6"/>
      <c r="V34" s="6"/>
      <c r="W34" s="6"/>
      <c r="X34" s="6"/>
      <c r="Y34" s="6"/>
      <c r="Z34" s="6"/>
    </row>
    <row r="35" ht="33.0" customHeight="1">
      <c r="A35" s="21" t="s">
        <v>4707</v>
      </c>
      <c r="B35" s="35" t="s">
        <v>2155</v>
      </c>
      <c r="C35" s="32" t="s">
        <v>4714</v>
      </c>
      <c r="D35" s="35" t="s">
        <v>2155</v>
      </c>
      <c r="E35" s="37">
        <v>0.5416666666666666</v>
      </c>
      <c r="F35" s="37">
        <v>0.6041666666666666</v>
      </c>
      <c r="G35" s="34" t="s">
        <v>4673</v>
      </c>
      <c r="H35" s="35" t="s">
        <v>4715</v>
      </c>
      <c r="I35" s="21">
        <v>9.0</v>
      </c>
      <c r="J35" s="21">
        <v>1.0</v>
      </c>
      <c r="K35" s="35"/>
      <c r="L35" s="35"/>
      <c r="M35" s="35"/>
      <c r="N35" s="35"/>
      <c r="O35" s="35"/>
      <c r="P35" s="35"/>
      <c r="Q35" s="35"/>
      <c r="R35" s="35"/>
      <c r="S35" s="35"/>
      <c r="T35" s="35"/>
      <c r="U35" s="35"/>
      <c r="V35" s="35"/>
      <c r="W35" s="35"/>
      <c r="X35" s="35"/>
      <c r="Y35" s="35"/>
      <c r="Z35" s="35"/>
    </row>
    <row r="36" ht="33.0" customHeight="1">
      <c r="A36" s="21" t="s">
        <v>4716</v>
      </c>
      <c r="B36" s="35" t="s">
        <v>2155</v>
      </c>
      <c r="C36" s="21" t="s">
        <v>4717</v>
      </c>
      <c r="D36" s="21" t="s">
        <v>2155</v>
      </c>
      <c r="E36" s="31">
        <v>0.5</v>
      </c>
      <c r="F36" s="19">
        <v>0.5416666666666666</v>
      </c>
      <c r="G36" s="20">
        <v>16.0</v>
      </c>
      <c r="H36" s="21" t="s">
        <v>4718</v>
      </c>
      <c r="I36" s="21" t="s">
        <v>298</v>
      </c>
      <c r="J36" s="21">
        <v>1.0</v>
      </c>
      <c r="K36" s="6"/>
      <c r="L36" s="6"/>
      <c r="M36" s="6"/>
      <c r="N36" s="6"/>
      <c r="O36" s="6"/>
      <c r="P36" s="6"/>
      <c r="Q36" s="6"/>
      <c r="R36" s="6"/>
      <c r="S36" s="6"/>
      <c r="T36" s="6"/>
      <c r="U36" s="6"/>
      <c r="V36" s="6"/>
      <c r="W36" s="6"/>
      <c r="X36" s="6"/>
      <c r="Y36" s="6"/>
      <c r="Z36" s="6"/>
    </row>
    <row r="37" ht="33.0" customHeight="1">
      <c r="A37" s="21" t="s">
        <v>4716</v>
      </c>
      <c r="B37" s="35" t="s">
        <v>2155</v>
      </c>
      <c r="C37" s="266" t="s">
        <v>4719</v>
      </c>
      <c r="D37" s="21" t="s">
        <v>2155</v>
      </c>
      <c r="E37" s="19">
        <v>0.5</v>
      </c>
      <c r="F37" s="19">
        <v>0.5416666666666666</v>
      </c>
      <c r="G37" s="34">
        <v>16.0</v>
      </c>
      <c r="H37" s="21" t="s">
        <v>4718</v>
      </c>
      <c r="I37" s="21">
        <v>20.0</v>
      </c>
      <c r="J37" s="21">
        <v>1.0</v>
      </c>
      <c r="K37" s="6"/>
      <c r="L37" s="6"/>
      <c r="M37" s="6"/>
      <c r="N37" s="6"/>
      <c r="O37" s="6"/>
      <c r="P37" s="6"/>
      <c r="Q37" s="6"/>
      <c r="R37" s="6"/>
      <c r="S37" s="6"/>
      <c r="T37" s="6"/>
      <c r="U37" s="6"/>
      <c r="V37" s="6"/>
      <c r="W37" s="6"/>
      <c r="X37" s="6"/>
      <c r="Y37" s="6"/>
      <c r="Z37" s="6"/>
    </row>
    <row r="38" ht="33.0" customHeight="1">
      <c r="A38" s="21" t="s">
        <v>4716</v>
      </c>
      <c r="B38" s="35" t="s">
        <v>2155</v>
      </c>
      <c r="C38" s="265" t="s">
        <v>4720</v>
      </c>
      <c r="D38" s="261" t="s">
        <v>2155</v>
      </c>
      <c r="E38" s="262">
        <v>0.5</v>
      </c>
      <c r="F38" s="262">
        <v>0.5416666666666666</v>
      </c>
      <c r="G38" s="34">
        <v>16.0</v>
      </c>
      <c r="H38" s="261" t="s">
        <v>4718</v>
      </c>
      <c r="I38" s="261">
        <v>20.0</v>
      </c>
      <c r="J38" s="21">
        <v>1.0</v>
      </c>
      <c r="K38" s="22"/>
      <c r="L38" s="22"/>
      <c r="M38" s="22"/>
      <c r="N38" s="22"/>
      <c r="O38" s="22"/>
      <c r="P38" s="22"/>
      <c r="Q38" s="22"/>
      <c r="R38" s="22"/>
      <c r="S38" s="22"/>
      <c r="T38" s="22"/>
      <c r="U38" s="22"/>
      <c r="V38" s="22"/>
      <c r="W38" s="22"/>
      <c r="X38" s="22"/>
      <c r="Y38" s="22"/>
      <c r="Z38" s="22"/>
    </row>
    <row r="39" ht="33.0" customHeight="1">
      <c r="A39" s="261" t="s">
        <v>4721</v>
      </c>
      <c r="B39" s="35" t="s">
        <v>2155</v>
      </c>
      <c r="C39" s="11" t="s">
        <v>4722</v>
      </c>
      <c r="D39" s="261" t="s">
        <v>2155</v>
      </c>
      <c r="E39" s="262">
        <v>0.5625</v>
      </c>
      <c r="F39" s="262">
        <v>0.59375</v>
      </c>
      <c r="G39" s="34">
        <v>50.0</v>
      </c>
      <c r="H39" s="261" t="s">
        <v>4723</v>
      </c>
      <c r="I39" s="261">
        <v>9.0</v>
      </c>
      <c r="J39" s="21">
        <v>1.0</v>
      </c>
      <c r="K39" s="22"/>
      <c r="L39" s="22"/>
      <c r="M39" s="22"/>
      <c r="N39" s="22"/>
      <c r="O39" s="22"/>
      <c r="P39" s="22"/>
      <c r="Q39" s="22"/>
      <c r="R39" s="22"/>
      <c r="S39" s="22"/>
      <c r="T39" s="22"/>
      <c r="U39" s="22"/>
      <c r="V39" s="22"/>
      <c r="W39" s="22"/>
      <c r="X39" s="22"/>
      <c r="Y39" s="22"/>
      <c r="Z39" s="22"/>
    </row>
    <row r="40" ht="33.0" customHeight="1">
      <c r="A40" s="261" t="s">
        <v>4721</v>
      </c>
      <c r="B40" s="35" t="s">
        <v>2155</v>
      </c>
      <c r="C40" s="261" t="s">
        <v>4724</v>
      </c>
      <c r="D40" s="261" t="s">
        <v>2155</v>
      </c>
      <c r="E40" s="262">
        <v>0.5625</v>
      </c>
      <c r="F40" s="262">
        <v>0.59375</v>
      </c>
      <c r="G40" s="34">
        <v>60.0</v>
      </c>
      <c r="H40" s="261" t="s">
        <v>4725</v>
      </c>
      <c r="I40" s="261">
        <v>8.0</v>
      </c>
      <c r="J40" s="21">
        <v>1.0</v>
      </c>
      <c r="K40" s="22"/>
      <c r="L40" s="22"/>
      <c r="M40" s="22"/>
      <c r="N40" s="22"/>
      <c r="O40" s="22"/>
      <c r="P40" s="22"/>
      <c r="Q40" s="22"/>
      <c r="R40" s="22"/>
      <c r="S40" s="22"/>
      <c r="T40" s="22"/>
      <c r="U40" s="22"/>
      <c r="V40" s="22"/>
      <c r="W40" s="22"/>
      <c r="X40" s="22"/>
      <c r="Y40" s="22"/>
      <c r="Z40" s="22"/>
    </row>
    <row r="41" ht="33.0" customHeight="1">
      <c r="A41" s="261" t="s">
        <v>4726</v>
      </c>
      <c r="B41" s="35" t="s">
        <v>2155</v>
      </c>
      <c r="C41" s="261" t="s">
        <v>4727</v>
      </c>
      <c r="D41" s="261" t="s">
        <v>2155</v>
      </c>
      <c r="E41" s="262">
        <v>0.4166666666666667</v>
      </c>
      <c r="F41" s="262">
        <v>0.4791666666666667</v>
      </c>
      <c r="G41" s="20">
        <v>43.74</v>
      </c>
      <c r="H41" s="261" t="s">
        <v>4728</v>
      </c>
      <c r="I41" s="261">
        <v>7.0</v>
      </c>
      <c r="J41" s="21">
        <v>6.0</v>
      </c>
      <c r="K41" s="22"/>
      <c r="L41" s="22"/>
      <c r="M41" s="22"/>
      <c r="N41" s="22"/>
      <c r="O41" s="22"/>
      <c r="P41" s="22"/>
      <c r="Q41" s="22"/>
      <c r="R41" s="22"/>
      <c r="S41" s="22"/>
      <c r="T41" s="22"/>
      <c r="U41" s="22"/>
      <c r="V41" s="22"/>
      <c r="W41" s="22"/>
      <c r="X41" s="22"/>
      <c r="Y41" s="22"/>
      <c r="Z41" s="22"/>
    </row>
    <row r="42" ht="33.0" customHeight="1">
      <c r="A42" s="21" t="s">
        <v>4729</v>
      </c>
      <c r="B42" s="35" t="s">
        <v>2155</v>
      </c>
      <c r="C42" s="21" t="s">
        <v>4730</v>
      </c>
      <c r="D42" s="21" t="s">
        <v>2155</v>
      </c>
      <c r="E42" s="19">
        <v>0.4375</v>
      </c>
      <c r="F42" s="19">
        <v>0.4791666666666667</v>
      </c>
      <c r="G42" s="34">
        <v>34.76</v>
      </c>
      <c r="H42" s="21" t="s">
        <v>4731</v>
      </c>
      <c r="I42" s="21">
        <v>6.0</v>
      </c>
      <c r="J42" s="21">
        <v>4.0</v>
      </c>
      <c r="K42" s="6"/>
      <c r="L42" s="6"/>
      <c r="M42" s="6"/>
      <c r="N42" s="6"/>
      <c r="O42" s="6"/>
      <c r="P42" s="6"/>
      <c r="Q42" s="6"/>
      <c r="R42" s="6"/>
      <c r="S42" s="6"/>
      <c r="T42" s="6"/>
      <c r="U42" s="6"/>
      <c r="V42" s="6"/>
      <c r="W42" s="6"/>
      <c r="X42" s="6"/>
      <c r="Y42" s="6"/>
      <c r="Z42" s="6"/>
    </row>
    <row r="43" ht="33.0" customHeight="1">
      <c r="A43" s="21" t="s">
        <v>4729</v>
      </c>
      <c r="B43" s="35" t="s">
        <v>2155</v>
      </c>
      <c r="C43" s="21" t="s">
        <v>4732</v>
      </c>
      <c r="D43" s="261" t="s">
        <v>2155</v>
      </c>
      <c r="E43" s="262">
        <v>0.3854166666666667</v>
      </c>
      <c r="F43" s="262">
        <v>0.4270833333333333</v>
      </c>
      <c r="G43" s="34">
        <v>34.76</v>
      </c>
      <c r="H43" s="261" t="s">
        <v>4733</v>
      </c>
      <c r="I43" s="261">
        <v>3.0</v>
      </c>
      <c r="J43" s="21">
        <v>4.0</v>
      </c>
      <c r="K43" s="22"/>
      <c r="L43" s="22"/>
      <c r="M43" s="22"/>
      <c r="N43" s="22"/>
      <c r="O43" s="22"/>
      <c r="P43" s="22"/>
      <c r="Q43" s="22"/>
      <c r="R43" s="22"/>
      <c r="S43" s="22"/>
      <c r="T43" s="22"/>
      <c r="U43" s="22"/>
      <c r="V43" s="22"/>
      <c r="W43" s="22"/>
      <c r="X43" s="22"/>
      <c r="Y43" s="22"/>
      <c r="Z43" s="22"/>
    </row>
    <row r="44" ht="33.0" customHeight="1">
      <c r="A44" s="261" t="s">
        <v>4734</v>
      </c>
      <c r="B44" s="35" t="s">
        <v>2155</v>
      </c>
      <c r="C44" s="261" t="s">
        <v>4735</v>
      </c>
      <c r="D44" s="261" t="s">
        <v>2155</v>
      </c>
      <c r="E44" s="262">
        <v>0.375</v>
      </c>
      <c r="F44" s="262">
        <v>0.7291666666666666</v>
      </c>
      <c r="G44" s="20">
        <v>126.0</v>
      </c>
      <c r="H44" s="261" t="s">
        <v>4736</v>
      </c>
      <c r="I44" s="261" t="s">
        <v>298</v>
      </c>
      <c r="J44" s="21">
        <v>1.0</v>
      </c>
      <c r="K44" s="22"/>
      <c r="L44" s="22"/>
      <c r="M44" s="22"/>
      <c r="N44" s="22"/>
      <c r="O44" s="22"/>
      <c r="P44" s="22"/>
      <c r="Q44" s="22"/>
      <c r="R44" s="22"/>
      <c r="S44" s="22"/>
      <c r="T44" s="22"/>
      <c r="U44" s="22"/>
      <c r="V44" s="22"/>
      <c r="W44" s="22"/>
      <c r="X44" s="22"/>
      <c r="Y44" s="22"/>
      <c r="Z44" s="22"/>
    </row>
    <row r="45" ht="33.0" customHeight="1">
      <c r="A45" s="261" t="s">
        <v>4734</v>
      </c>
      <c r="B45" s="35" t="s">
        <v>2155</v>
      </c>
      <c r="C45" s="261" t="s">
        <v>4737</v>
      </c>
      <c r="D45" s="261" t="s">
        <v>2155</v>
      </c>
      <c r="E45" s="262">
        <v>0.375</v>
      </c>
      <c r="F45" s="262">
        <v>0.7083333333333334</v>
      </c>
      <c r="G45" s="20">
        <v>53.25</v>
      </c>
      <c r="H45" s="261" t="s">
        <v>4738</v>
      </c>
      <c r="I45" s="261">
        <v>25.0</v>
      </c>
      <c r="J45" s="21">
        <v>1.0</v>
      </c>
      <c r="K45" s="22"/>
      <c r="L45" s="22"/>
      <c r="M45" s="22"/>
      <c r="N45" s="22"/>
      <c r="O45" s="22"/>
      <c r="P45" s="22"/>
      <c r="Q45" s="22"/>
      <c r="R45" s="22"/>
      <c r="S45" s="22"/>
      <c r="T45" s="22"/>
      <c r="U45" s="22"/>
      <c r="V45" s="22"/>
      <c r="W45" s="22"/>
      <c r="X45" s="22"/>
      <c r="Y45" s="22"/>
      <c r="Z45" s="22"/>
    </row>
    <row r="46" ht="33.0" customHeight="1">
      <c r="A46" s="261" t="s">
        <v>4734</v>
      </c>
      <c r="B46" s="35" t="s">
        <v>2155</v>
      </c>
      <c r="C46" s="266" t="s">
        <v>4739</v>
      </c>
      <c r="D46" s="21" t="s">
        <v>2155</v>
      </c>
      <c r="E46" s="19">
        <v>0.4166666666666667</v>
      </c>
      <c r="F46" s="19">
        <v>0.75</v>
      </c>
      <c r="G46" s="34">
        <v>101.0</v>
      </c>
      <c r="H46" s="21" t="s">
        <v>4740</v>
      </c>
      <c r="I46" s="21">
        <v>24.0</v>
      </c>
      <c r="J46" s="21">
        <v>1.0</v>
      </c>
      <c r="K46" s="6"/>
      <c r="L46" s="6"/>
      <c r="M46" s="6"/>
      <c r="N46" s="6"/>
      <c r="O46" s="6"/>
      <c r="P46" s="6"/>
      <c r="Q46" s="6"/>
      <c r="R46" s="6"/>
      <c r="S46" s="6"/>
      <c r="T46" s="6"/>
      <c r="U46" s="6"/>
      <c r="V46" s="6"/>
      <c r="W46" s="6"/>
      <c r="X46" s="6"/>
      <c r="Y46" s="6"/>
      <c r="Z46" s="6"/>
    </row>
    <row r="47" ht="33.0" customHeight="1">
      <c r="A47" s="261" t="s">
        <v>4734</v>
      </c>
      <c r="B47" s="35" t="s">
        <v>2155</v>
      </c>
      <c r="C47" s="21" t="s">
        <v>4741</v>
      </c>
      <c r="D47" s="21" t="s">
        <v>2155</v>
      </c>
      <c r="E47" s="19">
        <v>0.4375</v>
      </c>
      <c r="F47" s="19">
        <v>0.7083333333333334</v>
      </c>
      <c r="G47" s="34">
        <v>140.0</v>
      </c>
      <c r="H47" s="268" t="s">
        <v>4742</v>
      </c>
      <c r="I47" s="21">
        <v>25.0</v>
      </c>
      <c r="J47" s="21">
        <v>1.0</v>
      </c>
      <c r="K47" s="6"/>
      <c r="L47" s="6"/>
      <c r="M47" s="6"/>
      <c r="N47" s="6"/>
      <c r="O47" s="6"/>
      <c r="P47" s="6"/>
      <c r="Q47" s="6"/>
      <c r="R47" s="6"/>
      <c r="S47" s="6"/>
      <c r="T47" s="6"/>
      <c r="U47" s="6"/>
      <c r="V47" s="6"/>
      <c r="W47" s="6"/>
      <c r="X47" s="6"/>
      <c r="Y47" s="6"/>
      <c r="Z47" s="6"/>
    </row>
    <row r="48" ht="33.0" customHeight="1">
      <c r="A48" s="261" t="s">
        <v>4734</v>
      </c>
      <c r="B48" s="35" t="s">
        <v>2155</v>
      </c>
      <c r="C48" s="266" t="s">
        <v>4743</v>
      </c>
      <c r="D48" s="21" t="s">
        <v>2155</v>
      </c>
      <c r="E48" s="19">
        <v>0.4375</v>
      </c>
      <c r="F48" s="19">
        <v>0.8125</v>
      </c>
      <c r="G48" s="34">
        <v>54.5</v>
      </c>
      <c r="H48" s="21" t="s">
        <v>4744</v>
      </c>
      <c r="I48" s="21">
        <v>32.0</v>
      </c>
      <c r="J48" s="21">
        <v>1.0</v>
      </c>
      <c r="K48" s="6"/>
      <c r="L48" s="6"/>
      <c r="M48" s="6"/>
      <c r="N48" s="6"/>
      <c r="O48" s="6"/>
      <c r="P48" s="6"/>
      <c r="Q48" s="6"/>
      <c r="R48" s="6"/>
      <c r="S48" s="6"/>
      <c r="T48" s="6"/>
      <c r="U48" s="6"/>
      <c r="V48" s="6"/>
      <c r="W48" s="6"/>
      <c r="X48" s="6"/>
      <c r="Y48" s="6"/>
      <c r="Z48" s="6"/>
    </row>
    <row r="49" ht="33.0" customHeight="1">
      <c r="A49" s="21" t="s">
        <v>4745</v>
      </c>
      <c r="B49" s="35" t="s">
        <v>2155</v>
      </c>
      <c r="C49" s="21" t="s">
        <v>4746</v>
      </c>
      <c r="D49" s="21" t="s">
        <v>2155</v>
      </c>
      <c r="E49" s="19">
        <v>0.5416666666666666</v>
      </c>
      <c r="F49" s="19">
        <v>0.5833333333333334</v>
      </c>
      <c r="G49" s="34">
        <v>4.42</v>
      </c>
      <c r="H49" s="21" t="s">
        <v>4747</v>
      </c>
      <c r="I49" s="21">
        <v>10.0</v>
      </c>
      <c r="J49" s="21">
        <v>1.0</v>
      </c>
      <c r="K49" s="6"/>
      <c r="L49" s="6"/>
      <c r="M49" s="6"/>
      <c r="N49" s="6"/>
      <c r="O49" s="6"/>
      <c r="P49" s="6"/>
      <c r="Q49" s="6"/>
      <c r="R49" s="6"/>
      <c r="S49" s="6"/>
      <c r="T49" s="6"/>
      <c r="U49" s="6"/>
      <c r="V49" s="6"/>
      <c r="W49" s="6"/>
      <c r="X49" s="6"/>
      <c r="Y49" s="6"/>
      <c r="Z49" s="6"/>
    </row>
    <row r="50" ht="33.0" customHeight="1">
      <c r="A50" s="21" t="s">
        <v>4748</v>
      </c>
      <c r="B50" s="35" t="s">
        <v>2155</v>
      </c>
      <c r="C50" s="21" t="s">
        <v>4749</v>
      </c>
      <c r="D50" s="21" t="s">
        <v>2233</v>
      </c>
      <c r="E50" s="21" t="s">
        <v>4750</v>
      </c>
      <c r="F50" s="21" t="s">
        <v>4750</v>
      </c>
      <c r="G50" s="34">
        <v>69.0</v>
      </c>
      <c r="H50" s="21" t="s">
        <v>4751</v>
      </c>
      <c r="I50" s="21" t="s">
        <v>297</v>
      </c>
      <c r="J50" s="21">
        <v>121.0</v>
      </c>
      <c r="K50" s="6"/>
      <c r="L50" s="6"/>
      <c r="M50" s="6"/>
      <c r="N50" s="6"/>
      <c r="O50" s="6"/>
      <c r="P50" s="6"/>
      <c r="Q50" s="6"/>
      <c r="R50" s="6"/>
      <c r="S50" s="6"/>
      <c r="T50" s="6"/>
      <c r="U50" s="6"/>
      <c r="V50" s="6"/>
      <c r="W50" s="6"/>
      <c r="X50" s="6"/>
      <c r="Y50" s="6"/>
      <c r="Z50" s="6"/>
    </row>
    <row r="51" ht="33.0" customHeight="1">
      <c r="A51" s="21" t="s">
        <v>4752</v>
      </c>
      <c r="B51" s="35" t="s">
        <v>2155</v>
      </c>
      <c r="C51" s="21" t="s">
        <v>4752</v>
      </c>
      <c r="D51" s="21" t="s">
        <v>2155</v>
      </c>
      <c r="E51" s="19">
        <v>0.5625</v>
      </c>
      <c r="F51" s="19">
        <v>0.625</v>
      </c>
      <c r="G51" s="34" t="s">
        <v>4673</v>
      </c>
      <c r="H51" s="21" t="s">
        <v>4753</v>
      </c>
      <c r="I51" s="21">
        <v>11.0</v>
      </c>
      <c r="J51" s="21">
        <v>1.0</v>
      </c>
      <c r="K51" s="6"/>
      <c r="L51" s="6"/>
      <c r="M51" s="6"/>
      <c r="N51" s="6"/>
      <c r="O51" s="6"/>
      <c r="P51" s="6"/>
      <c r="Q51" s="6"/>
      <c r="R51" s="6"/>
      <c r="S51" s="6"/>
      <c r="T51" s="6"/>
      <c r="U51" s="6"/>
      <c r="V51" s="6"/>
      <c r="W51" s="6"/>
      <c r="X51" s="6"/>
      <c r="Y51" s="6"/>
      <c r="Z51" s="6"/>
    </row>
    <row r="52" ht="33.0" customHeight="1">
      <c r="A52" s="21" t="s">
        <v>4082</v>
      </c>
      <c r="B52" s="35" t="s">
        <v>2155</v>
      </c>
      <c r="C52" s="21" t="s">
        <v>4754</v>
      </c>
      <c r="D52" s="21" t="s">
        <v>2155</v>
      </c>
      <c r="E52" s="19">
        <v>0.3958333333333333</v>
      </c>
      <c r="F52" s="19">
        <v>0.4791666666666667</v>
      </c>
      <c r="G52" s="34" t="s">
        <v>4673</v>
      </c>
      <c r="H52" s="21" t="s">
        <v>4755</v>
      </c>
      <c r="I52" s="21">
        <v>1.0</v>
      </c>
      <c r="J52" s="21">
        <v>1.0</v>
      </c>
      <c r="K52" s="6"/>
      <c r="L52" s="6"/>
      <c r="M52" s="6"/>
      <c r="N52" s="6"/>
      <c r="O52" s="6"/>
      <c r="P52" s="6"/>
      <c r="Q52" s="6"/>
      <c r="R52" s="6"/>
      <c r="S52" s="6"/>
      <c r="T52" s="6"/>
      <c r="U52" s="6"/>
      <c r="V52" s="6"/>
      <c r="W52" s="6"/>
      <c r="X52" s="6"/>
      <c r="Y52" s="6"/>
      <c r="Z52" s="6"/>
    </row>
    <row r="53" ht="33.0" customHeight="1">
      <c r="A53" s="21" t="s">
        <v>4082</v>
      </c>
      <c r="B53" s="35" t="s">
        <v>2155</v>
      </c>
      <c r="C53" s="21" t="s">
        <v>4756</v>
      </c>
      <c r="D53" s="21" t="s">
        <v>2155</v>
      </c>
      <c r="E53" s="19">
        <v>0.3958333333333333</v>
      </c>
      <c r="F53" s="19">
        <v>0.4791666666666667</v>
      </c>
      <c r="G53" s="34">
        <v>17.0</v>
      </c>
      <c r="H53" s="21" t="s">
        <v>4757</v>
      </c>
      <c r="I53" s="21" t="s">
        <v>298</v>
      </c>
      <c r="J53" s="21">
        <v>1.0</v>
      </c>
      <c r="K53" s="6"/>
      <c r="L53" s="6"/>
      <c r="M53" s="6"/>
      <c r="N53" s="6"/>
      <c r="O53" s="6"/>
      <c r="P53" s="6"/>
      <c r="Q53" s="6"/>
      <c r="R53" s="6"/>
      <c r="S53" s="6"/>
      <c r="T53" s="6"/>
      <c r="U53" s="6"/>
      <c r="V53" s="6"/>
      <c r="W53" s="6"/>
      <c r="X53" s="6"/>
      <c r="Y53" s="6"/>
      <c r="Z53" s="6"/>
    </row>
    <row r="54" ht="33.0" customHeight="1">
      <c r="A54" s="21" t="s">
        <v>4082</v>
      </c>
      <c r="B54" s="35" t="s">
        <v>2155</v>
      </c>
      <c r="C54" s="266" t="s">
        <v>4758</v>
      </c>
      <c r="D54" s="21" t="s">
        <v>2155</v>
      </c>
      <c r="E54" s="19">
        <v>0.5416666666666666</v>
      </c>
      <c r="F54" s="19">
        <v>0.5833333333333334</v>
      </c>
      <c r="G54" s="34">
        <v>5.0</v>
      </c>
      <c r="H54" s="21" t="s">
        <v>4759</v>
      </c>
      <c r="I54" s="21">
        <v>9.0</v>
      </c>
      <c r="J54" s="21">
        <v>1.0</v>
      </c>
      <c r="K54" s="6"/>
      <c r="L54" s="6"/>
      <c r="M54" s="6"/>
      <c r="N54" s="6"/>
      <c r="O54" s="6"/>
      <c r="P54" s="6"/>
      <c r="Q54" s="6"/>
      <c r="R54" s="6"/>
      <c r="S54" s="6"/>
      <c r="T54" s="6"/>
      <c r="U54" s="6"/>
      <c r="V54" s="6"/>
      <c r="W54" s="6"/>
      <c r="X54" s="6"/>
      <c r="Y54" s="6"/>
      <c r="Z54" s="6"/>
    </row>
    <row r="55" ht="33.0" customHeight="1">
      <c r="A55" s="21" t="s">
        <v>4082</v>
      </c>
      <c r="B55" s="35" t="s">
        <v>2155</v>
      </c>
      <c r="C55" s="21" t="s">
        <v>4760</v>
      </c>
      <c r="D55" s="21" t="s">
        <v>2155</v>
      </c>
      <c r="E55" s="19">
        <v>0.4166666666666667</v>
      </c>
      <c r="F55" s="19">
        <v>0.4583333333333333</v>
      </c>
      <c r="G55" s="34">
        <v>26.0</v>
      </c>
      <c r="H55" s="21" t="s">
        <v>4761</v>
      </c>
      <c r="I55" s="21">
        <v>11.0</v>
      </c>
      <c r="J55" s="21">
        <v>3.0</v>
      </c>
      <c r="K55" s="6"/>
      <c r="L55" s="6"/>
      <c r="M55" s="6"/>
      <c r="N55" s="6"/>
      <c r="O55" s="6"/>
      <c r="P55" s="6"/>
      <c r="Q55" s="6"/>
      <c r="R55" s="6"/>
      <c r="S55" s="6"/>
      <c r="T55" s="6"/>
      <c r="U55" s="6"/>
      <c r="V55" s="6"/>
      <c r="W55" s="6"/>
      <c r="X55" s="6"/>
      <c r="Y55" s="6"/>
      <c r="Z55" s="6"/>
    </row>
    <row r="56" ht="33.0" customHeight="1">
      <c r="A56" s="21" t="s">
        <v>4082</v>
      </c>
      <c r="B56" s="35" t="s">
        <v>2155</v>
      </c>
      <c r="C56" s="21" t="s">
        <v>4762</v>
      </c>
      <c r="D56" s="21" t="s">
        <v>2155</v>
      </c>
      <c r="E56" s="19">
        <v>0.3958333333333333</v>
      </c>
      <c r="F56" s="19">
        <v>0.4791666666666667</v>
      </c>
      <c r="G56" s="34">
        <v>12.0</v>
      </c>
      <c r="H56" s="21" t="s">
        <v>4763</v>
      </c>
      <c r="I56" s="21">
        <v>24.0</v>
      </c>
      <c r="J56" s="21">
        <v>1.0</v>
      </c>
      <c r="K56" s="6"/>
      <c r="L56" s="6"/>
      <c r="M56" s="6"/>
      <c r="N56" s="6"/>
      <c r="O56" s="6"/>
      <c r="P56" s="6"/>
      <c r="Q56" s="6"/>
      <c r="R56" s="6"/>
      <c r="S56" s="6"/>
      <c r="T56" s="6"/>
      <c r="U56" s="6"/>
      <c r="V56" s="6"/>
      <c r="W56" s="6"/>
      <c r="X56" s="6"/>
      <c r="Y56" s="6"/>
      <c r="Z56" s="6"/>
    </row>
    <row r="57" ht="33.0" customHeight="1">
      <c r="A57" s="21" t="s">
        <v>4082</v>
      </c>
      <c r="B57" s="35" t="s">
        <v>2155</v>
      </c>
      <c r="C57" s="21" t="s">
        <v>4764</v>
      </c>
      <c r="D57" s="21" t="s">
        <v>2155</v>
      </c>
      <c r="E57" s="19">
        <v>0.3958333333333333</v>
      </c>
      <c r="F57" s="19">
        <v>0.4791666666666667</v>
      </c>
      <c r="G57" s="34">
        <v>22.0</v>
      </c>
      <c r="H57" s="21" t="s">
        <v>4765</v>
      </c>
      <c r="I57" s="21">
        <v>9.0</v>
      </c>
      <c r="J57" s="21">
        <v>1.0</v>
      </c>
      <c r="K57" s="6"/>
      <c r="L57" s="6"/>
      <c r="M57" s="6"/>
      <c r="N57" s="6"/>
      <c r="O57" s="6"/>
      <c r="P57" s="6"/>
      <c r="Q57" s="6"/>
      <c r="R57" s="6"/>
      <c r="S57" s="6"/>
      <c r="T57" s="6"/>
      <c r="U57" s="6"/>
      <c r="V57" s="6"/>
      <c r="W57" s="6"/>
      <c r="X57" s="6"/>
      <c r="Y57" s="6"/>
      <c r="Z57" s="6"/>
    </row>
    <row r="58" ht="33.0" customHeight="1">
      <c r="A58" s="21" t="s">
        <v>4082</v>
      </c>
      <c r="B58" s="35" t="s">
        <v>2155</v>
      </c>
      <c r="C58" s="266" t="s">
        <v>4766</v>
      </c>
      <c r="D58" s="21" t="s">
        <v>2155</v>
      </c>
      <c r="E58" s="19">
        <v>0.4166666666666667</v>
      </c>
      <c r="F58" s="19">
        <v>0.5</v>
      </c>
      <c r="G58" s="34">
        <v>20.0</v>
      </c>
      <c r="H58" s="21" t="s">
        <v>297</v>
      </c>
      <c r="I58" s="21">
        <v>11.0</v>
      </c>
      <c r="J58" s="21">
        <v>1.0</v>
      </c>
      <c r="K58" s="6"/>
      <c r="L58" s="6"/>
      <c r="M58" s="6"/>
      <c r="N58" s="6"/>
      <c r="O58" s="6"/>
      <c r="P58" s="6"/>
      <c r="Q58" s="6"/>
      <c r="R58" s="6"/>
      <c r="S58" s="6"/>
      <c r="T58" s="6"/>
      <c r="U58" s="6"/>
      <c r="V58" s="6"/>
      <c r="W58" s="6"/>
      <c r="X58" s="6"/>
      <c r="Y58" s="6"/>
      <c r="Z58" s="6"/>
    </row>
    <row r="59" ht="33.0" customHeight="1">
      <c r="A59" s="21" t="s">
        <v>4082</v>
      </c>
      <c r="B59" s="35" t="s">
        <v>2155</v>
      </c>
      <c r="C59" s="261" t="s">
        <v>4758</v>
      </c>
      <c r="D59" s="261" t="s">
        <v>2155</v>
      </c>
      <c r="E59" s="262">
        <v>0.5416666666666666</v>
      </c>
      <c r="F59" s="262">
        <v>0.5833333333333334</v>
      </c>
      <c r="G59" s="20">
        <v>5.0</v>
      </c>
      <c r="H59" s="261" t="s">
        <v>4759</v>
      </c>
      <c r="I59" s="261">
        <v>11.0</v>
      </c>
      <c r="J59" s="261">
        <v>1.0</v>
      </c>
      <c r="K59" s="22"/>
      <c r="L59" s="22"/>
      <c r="M59" s="22"/>
      <c r="N59" s="22"/>
      <c r="O59" s="22"/>
      <c r="P59" s="22"/>
      <c r="Q59" s="22"/>
      <c r="R59" s="22"/>
      <c r="S59" s="22"/>
      <c r="T59" s="22"/>
      <c r="U59" s="22"/>
      <c r="V59" s="22"/>
      <c r="W59" s="22"/>
      <c r="X59" s="22"/>
      <c r="Y59" s="22"/>
      <c r="Z59" s="22"/>
    </row>
    <row r="60" ht="33.0" customHeight="1">
      <c r="A60" s="21" t="s">
        <v>4082</v>
      </c>
      <c r="B60" s="35" t="s">
        <v>2155</v>
      </c>
      <c r="C60" s="261" t="s">
        <v>4767</v>
      </c>
      <c r="D60" s="35" t="s">
        <v>2155</v>
      </c>
      <c r="E60" s="37">
        <v>0.3958333333333333</v>
      </c>
      <c r="F60" s="37">
        <v>0.4791666666666667</v>
      </c>
      <c r="G60" s="20" t="s">
        <v>4673</v>
      </c>
      <c r="H60" s="35" t="s">
        <v>4768</v>
      </c>
      <c r="I60" s="261">
        <v>12.0</v>
      </c>
      <c r="J60" s="261">
        <v>1.0</v>
      </c>
      <c r="K60" s="35"/>
      <c r="L60" s="35"/>
      <c r="M60" s="35"/>
      <c r="N60" s="35"/>
      <c r="O60" s="35"/>
      <c r="P60" s="35"/>
      <c r="Q60" s="35"/>
      <c r="R60" s="35"/>
      <c r="S60" s="35"/>
      <c r="T60" s="35"/>
      <c r="U60" s="35"/>
      <c r="V60" s="35"/>
      <c r="W60" s="35"/>
      <c r="X60" s="35"/>
      <c r="Y60" s="35"/>
      <c r="Z60" s="35"/>
    </row>
    <row r="61" ht="33.0" customHeight="1">
      <c r="A61" s="35" t="s">
        <v>4769</v>
      </c>
      <c r="B61" s="35" t="s">
        <v>2155</v>
      </c>
      <c r="C61" s="35" t="s">
        <v>4769</v>
      </c>
      <c r="D61" s="35" t="s">
        <v>2155</v>
      </c>
      <c r="E61" s="37">
        <v>0.5416666666666666</v>
      </c>
      <c r="F61" s="37">
        <v>0.6041666666666666</v>
      </c>
      <c r="G61" s="20">
        <v>40.0</v>
      </c>
      <c r="H61" s="35" t="s">
        <v>4770</v>
      </c>
      <c r="I61" s="261">
        <v>1.0</v>
      </c>
      <c r="J61" s="261">
        <v>1.0</v>
      </c>
      <c r="K61" s="35"/>
      <c r="L61" s="35"/>
      <c r="M61" s="35"/>
      <c r="N61" s="35"/>
      <c r="O61" s="35"/>
      <c r="P61" s="35"/>
      <c r="Q61" s="35"/>
      <c r="R61" s="35"/>
      <c r="S61" s="35"/>
      <c r="T61" s="35"/>
      <c r="U61" s="35"/>
      <c r="V61" s="35"/>
      <c r="W61" s="35"/>
      <c r="X61" s="35"/>
      <c r="Y61" s="35"/>
      <c r="Z61" s="35"/>
    </row>
    <row r="62" ht="33.0" customHeight="1">
      <c r="A62" s="261" t="s">
        <v>4771</v>
      </c>
      <c r="B62" s="35" t="s">
        <v>2155</v>
      </c>
      <c r="C62" s="261" t="s">
        <v>4771</v>
      </c>
      <c r="D62" s="35" t="s">
        <v>2155</v>
      </c>
      <c r="E62" s="37">
        <v>0.5208333333333334</v>
      </c>
      <c r="F62" s="37">
        <v>0.625</v>
      </c>
      <c r="G62" s="20">
        <v>50.0</v>
      </c>
      <c r="H62" s="35" t="s">
        <v>4772</v>
      </c>
      <c r="I62" s="261">
        <v>2.0</v>
      </c>
      <c r="J62" s="261">
        <v>1.0</v>
      </c>
      <c r="K62" s="35"/>
      <c r="L62" s="35"/>
      <c r="M62" s="35"/>
      <c r="N62" s="35"/>
      <c r="O62" s="35"/>
      <c r="P62" s="35"/>
      <c r="Q62" s="35"/>
      <c r="R62" s="35"/>
      <c r="S62" s="35"/>
      <c r="T62" s="35"/>
      <c r="U62" s="35"/>
      <c r="V62" s="35"/>
      <c r="W62" s="35"/>
      <c r="X62" s="35"/>
      <c r="Y62" s="35"/>
      <c r="Z62" s="35"/>
    </row>
    <row r="63" ht="33.0" customHeight="1">
      <c r="A63" s="35" t="s">
        <v>4773</v>
      </c>
      <c r="B63" s="35" t="s">
        <v>1593</v>
      </c>
      <c r="C63" s="35" t="s">
        <v>4774</v>
      </c>
      <c r="D63" s="35" t="s">
        <v>2155</v>
      </c>
      <c r="E63" s="37">
        <v>0.5416666666666666</v>
      </c>
      <c r="F63" s="37">
        <v>0.625</v>
      </c>
      <c r="G63" s="20">
        <v>21.58</v>
      </c>
      <c r="H63" s="35" t="s">
        <v>4775</v>
      </c>
      <c r="I63" s="35">
        <v>13.0</v>
      </c>
      <c r="J63" s="261">
        <v>1.0</v>
      </c>
      <c r="K63" s="35"/>
      <c r="L63" s="35"/>
      <c r="M63" s="35"/>
      <c r="N63" s="35"/>
      <c r="O63" s="35"/>
      <c r="P63" s="35"/>
      <c r="Q63" s="35"/>
      <c r="R63" s="35"/>
      <c r="S63" s="35"/>
      <c r="T63" s="35"/>
      <c r="U63" s="35"/>
      <c r="V63" s="35"/>
      <c r="W63" s="35"/>
      <c r="X63" s="35"/>
      <c r="Y63" s="35"/>
      <c r="Z63" s="35"/>
    </row>
    <row r="64" ht="33.0" customHeight="1">
      <c r="A64" s="261" t="s">
        <v>4776</v>
      </c>
      <c r="B64" s="35" t="s">
        <v>1593</v>
      </c>
      <c r="C64" s="261" t="s">
        <v>4776</v>
      </c>
      <c r="D64" s="35" t="s">
        <v>2155</v>
      </c>
      <c r="E64" s="37">
        <v>0.5416666666666666</v>
      </c>
      <c r="F64" s="37">
        <v>0.625</v>
      </c>
      <c r="G64" s="20">
        <v>21.58</v>
      </c>
      <c r="H64" s="35" t="s">
        <v>4777</v>
      </c>
      <c r="I64" s="35">
        <v>15.0</v>
      </c>
      <c r="J64" s="261">
        <v>1.0</v>
      </c>
      <c r="K64" s="35"/>
      <c r="L64" s="35"/>
      <c r="M64" s="35"/>
      <c r="N64" s="35"/>
      <c r="O64" s="35"/>
      <c r="P64" s="35"/>
      <c r="Q64" s="35"/>
      <c r="R64" s="35"/>
      <c r="S64" s="35"/>
      <c r="T64" s="35"/>
      <c r="U64" s="35"/>
      <c r="V64" s="35"/>
      <c r="W64" s="35"/>
      <c r="X64" s="35"/>
      <c r="Y64" s="35"/>
      <c r="Z64" s="35"/>
    </row>
    <row r="65" ht="33.0" customHeight="1">
      <c r="A65" s="269" t="s">
        <v>4778</v>
      </c>
      <c r="B65" s="35" t="s">
        <v>1593</v>
      </c>
      <c r="C65" s="21" t="s">
        <v>4779</v>
      </c>
      <c r="D65" s="21" t="s">
        <v>2233</v>
      </c>
      <c r="E65" s="19">
        <v>0.7916666666666666</v>
      </c>
      <c r="F65" s="19">
        <v>0.8958333333333334</v>
      </c>
      <c r="G65" s="20">
        <v>310.24</v>
      </c>
      <c r="H65" s="21" t="s">
        <v>297</v>
      </c>
      <c r="I65" s="21">
        <v>9.0</v>
      </c>
      <c r="J65" s="261">
        <v>8.0</v>
      </c>
      <c r="K65" s="6"/>
      <c r="L65" s="6"/>
      <c r="M65" s="6"/>
      <c r="N65" s="6"/>
      <c r="O65" s="6"/>
      <c r="P65" s="6"/>
      <c r="Q65" s="6"/>
      <c r="R65" s="6"/>
      <c r="S65" s="6"/>
      <c r="T65" s="6"/>
      <c r="U65" s="6"/>
      <c r="V65" s="6"/>
      <c r="W65" s="6"/>
      <c r="X65" s="6"/>
      <c r="Y65" s="6"/>
      <c r="Z65" s="6"/>
    </row>
    <row r="66" ht="33.0" customHeight="1">
      <c r="A66" s="261" t="s">
        <v>4780</v>
      </c>
      <c r="B66" s="35" t="s">
        <v>1593</v>
      </c>
      <c r="C66" s="35" t="s">
        <v>4781</v>
      </c>
      <c r="D66" s="35" t="s">
        <v>2233</v>
      </c>
      <c r="E66" s="37">
        <v>0.7708333333333334</v>
      </c>
      <c r="F66" s="37">
        <v>0.8541666666666666</v>
      </c>
      <c r="G66" s="20">
        <v>214.4</v>
      </c>
      <c r="H66" s="35" t="s">
        <v>297</v>
      </c>
      <c r="I66" s="32">
        <v>13.0</v>
      </c>
      <c r="J66" s="261">
        <v>8.0</v>
      </c>
      <c r="K66" s="35"/>
      <c r="L66" s="35"/>
      <c r="M66" s="35"/>
      <c r="N66" s="35"/>
      <c r="O66" s="35"/>
      <c r="P66" s="35"/>
      <c r="Q66" s="35"/>
      <c r="R66" s="35"/>
      <c r="S66" s="35"/>
      <c r="T66" s="35"/>
      <c r="U66" s="35"/>
      <c r="V66" s="35"/>
      <c r="W66" s="35"/>
      <c r="X66" s="35"/>
      <c r="Y66" s="35"/>
      <c r="Z66" s="35"/>
    </row>
    <row r="67" ht="33.0" customHeight="1">
      <c r="A67" s="261" t="s">
        <v>4782</v>
      </c>
      <c r="B67" s="35" t="s">
        <v>1593</v>
      </c>
      <c r="C67" s="139" t="s">
        <v>4783</v>
      </c>
      <c r="D67" s="35" t="s">
        <v>4784</v>
      </c>
      <c r="E67" s="37">
        <v>0.3958333333333333</v>
      </c>
      <c r="F67" s="270">
        <v>0.4583333333333333</v>
      </c>
      <c r="G67" s="20">
        <v>62.96</v>
      </c>
      <c r="H67" s="35" t="s">
        <v>297</v>
      </c>
      <c r="I67" s="32">
        <v>11.0</v>
      </c>
      <c r="J67" s="261">
        <v>4.0</v>
      </c>
      <c r="K67" s="35"/>
      <c r="L67" s="35"/>
      <c r="M67" s="35"/>
      <c r="N67" s="35"/>
      <c r="O67" s="35"/>
      <c r="P67" s="35"/>
      <c r="Q67" s="35"/>
      <c r="R67" s="35"/>
      <c r="S67" s="35"/>
      <c r="T67" s="35"/>
      <c r="U67" s="35"/>
      <c r="V67" s="35"/>
      <c r="W67" s="35"/>
      <c r="X67" s="35"/>
      <c r="Y67" s="35"/>
      <c r="Z67" s="35"/>
    </row>
    <row r="68" ht="33.0" customHeight="1">
      <c r="A68" s="261" t="s">
        <v>4782</v>
      </c>
      <c r="B68" s="35" t="s">
        <v>1593</v>
      </c>
      <c r="C68" s="35" t="s">
        <v>4785</v>
      </c>
      <c r="D68" s="35" t="s">
        <v>4784</v>
      </c>
      <c r="E68" s="37">
        <v>0.3958333333333333</v>
      </c>
      <c r="F68" s="270">
        <v>0.4583333333333333</v>
      </c>
      <c r="G68" s="20">
        <v>62.96</v>
      </c>
      <c r="H68" s="35" t="s">
        <v>297</v>
      </c>
      <c r="I68" s="32">
        <v>11.0</v>
      </c>
      <c r="J68" s="261">
        <v>4.0</v>
      </c>
      <c r="K68" s="35"/>
      <c r="L68" s="35"/>
      <c r="M68" s="35"/>
      <c r="N68" s="35"/>
      <c r="O68" s="35"/>
      <c r="P68" s="35"/>
      <c r="Q68" s="35"/>
      <c r="R68" s="35"/>
      <c r="S68" s="35"/>
      <c r="T68" s="35"/>
      <c r="U68" s="35"/>
      <c r="V68" s="35"/>
      <c r="W68" s="35"/>
      <c r="X68" s="35"/>
      <c r="Y68" s="35"/>
      <c r="Z68" s="35"/>
    </row>
    <row r="69" ht="33.0" customHeight="1">
      <c r="A69" s="11" t="s">
        <v>4786</v>
      </c>
      <c r="B69" s="35" t="s">
        <v>1593</v>
      </c>
      <c r="C69" s="11" t="s">
        <v>4787</v>
      </c>
      <c r="D69" s="35" t="s">
        <v>4788</v>
      </c>
      <c r="E69" s="37">
        <v>0.4375</v>
      </c>
      <c r="F69" s="37">
        <v>0.5208333333333334</v>
      </c>
      <c r="G69" s="20">
        <v>214.4</v>
      </c>
      <c r="H69" s="35" t="s">
        <v>297</v>
      </c>
      <c r="I69" s="32">
        <v>14.0</v>
      </c>
      <c r="J69" s="261">
        <v>8.0</v>
      </c>
      <c r="K69" s="35"/>
      <c r="L69" s="35"/>
      <c r="M69" s="35"/>
      <c r="N69" s="35"/>
      <c r="O69" s="35"/>
      <c r="P69" s="35"/>
      <c r="Q69" s="35"/>
      <c r="R69" s="35"/>
      <c r="S69" s="35"/>
      <c r="T69" s="35"/>
      <c r="U69" s="35"/>
      <c r="V69" s="35"/>
      <c r="W69" s="35"/>
      <c r="X69" s="35"/>
      <c r="Y69" s="35"/>
      <c r="Z69" s="35"/>
    </row>
    <row r="70" ht="33.0" customHeight="1">
      <c r="A70" s="261" t="s">
        <v>4789</v>
      </c>
      <c r="B70" s="35" t="s">
        <v>1593</v>
      </c>
      <c r="C70" s="35" t="s">
        <v>4790</v>
      </c>
      <c r="D70" s="35" t="s">
        <v>4791</v>
      </c>
      <c r="E70" s="37">
        <v>0.7708333333333334</v>
      </c>
      <c r="F70" s="37">
        <v>0.8333333333333334</v>
      </c>
      <c r="G70" s="20">
        <v>180.72</v>
      </c>
      <c r="H70" s="35" t="s">
        <v>297</v>
      </c>
      <c r="I70" s="32" t="s">
        <v>298</v>
      </c>
      <c r="J70" s="261">
        <v>8.0</v>
      </c>
      <c r="K70" s="35"/>
      <c r="L70" s="35"/>
      <c r="M70" s="35"/>
      <c r="N70" s="35"/>
      <c r="O70" s="35"/>
      <c r="P70" s="35"/>
      <c r="Q70" s="35"/>
      <c r="R70" s="35"/>
      <c r="S70" s="35"/>
      <c r="T70" s="35"/>
      <c r="U70" s="35"/>
      <c r="V70" s="35"/>
      <c r="W70" s="35"/>
      <c r="X70" s="35"/>
      <c r="Y70" s="35"/>
      <c r="Z70" s="35"/>
    </row>
    <row r="71" ht="33.0" customHeight="1">
      <c r="A71" s="261" t="s">
        <v>4789</v>
      </c>
      <c r="B71" s="35" t="s">
        <v>1593</v>
      </c>
      <c r="C71" s="35" t="s">
        <v>4792</v>
      </c>
      <c r="D71" s="35" t="s">
        <v>4793</v>
      </c>
      <c r="E71" s="37">
        <v>0.3958333333333333</v>
      </c>
      <c r="F71" s="37">
        <v>0.4583333333333333</v>
      </c>
      <c r="G71" s="20">
        <v>180.72</v>
      </c>
      <c r="H71" s="85" t="s">
        <v>297</v>
      </c>
      <c r="I71" s="32">
        <v>9.0</v>
      </c>
      <c r="J71" s="261">
        <v>8.0</v>
      </c>
      <c r="K71" s="35"/>
      <c r="L71" s="35"/>
      <c r="M71" s="35"/>
      <c r="N71" s="35"/>
      <c r="O71" s="35"/>
      <c r="P71" s="35"/>
      <c r="Q71" s="35"/>
      <c r="R71" s="35"/>
      <c r="S71" s="35"/>
      <c r="T71" s="35"/>
      <c r="U71" s="35"/>
      <c r="V71" s="35"/>
      <c r="W71" s="35"/>
      <c r="X71" s="35"/>
      <c r="Y71" s="35"/>
      <c r="Z71" s="35"/>
    </row>
    <row r="72" ht="33.0" customHeight="1">
      <c r="A72" s="261" t="s">
        <v>4794</v>
      </c>
      <c r="B72" s="35" t="s">
        <v>1593</v>
      </c>
      <c r="C72" s="21" t="s">
        <v>4795</v>
      </c>
      <c r="D72" s="21" t="s">
        <v>2525</v>
      </c>
      <c r="E72" s="19">
        <v>0.5416666666666666</v>
      </c>
      <c r="F72" s="19">
        <v>0.625</v>
      </c>
      <c r="G72" s="271" t="s">
        <v>4673</v>
      </c>
      <c r="H72" s="21" t="s">
        <v>4796</v>
      </c>
      <c r="I72" s="266" t="s">
        <v>298</v>
      </c>
      <c r="J72" s="261">
        <v>1.0</v>
      </c>
      <c r="K72" s="6"/>
      <c r="L72" s="6"/>
      <c r="M72" s="6"/>
      <c r="N72" s="6"/>
      <c r="O72" s="6"/>
      <c r="P72" s="6"/>
      <c r="Q72" s="6"/>
      <c r="R72" s="6"/>
      <c r="S72" s="6"/>
      <c r="T72" s="6"/>
      <c r="U72" s="6"/>
      <c r="V72" s="6"/>
      <c r="W72" s="6"/>
      <c r="X72" s="6"/>
      <c r="Y72" s="6"/>
      <c r="Z72" s="6"/>
    </row>
    <row r="73" ht="33.0" customHeight="1">
      <c r="A73" s="261" t="s">
        <v>4797</v>
      </c>
      <c r="B73" s="35" t="s">
        <v>1593</v>
      </c>
      <c r="C73" s="261" t="s">
        <v>4798</v>
      </c>
      <c r="D73" s="21" t="s">
        <v>4799</v>
      </c>
      <c r="E73" s="19">
        <v>0.625</v>
      </c>
      <c r="F73" s="19">
        <v>0.6666666666666666</v>
      </c>
      <c r="G73" s="271">
        <v>83.92</v>
      </c>
      <c r="H73" s="21" t="s">
        <v>297</v>
      </c>
      <c r="I73" s="266">
        <v>6.0</v>
      </c>
      <c r="J73" s="261">
        <v>8.0</v>
      </c>
      <c r="K73" s="6"/>
      <c r="L73" s="6"/>
      <c r="M73" s="6"/>
      <c r="N73" s="6"/>
      <c r="O73" s="6"/>
      <c r="P73" s="6"/>
      <c r="Q73" s="6"/>
      <c r="R73" s="6"/>
      <c r="S73" s="6"/>
      <c r="T73" s="6"/>
      <c r="U73" s="6"/>
      <c r="V73" s="6"/>
      <c r="W73" s="6"/>
      <c r="X73" s="6"/>
      <c r="Y73" s="6"/>
      <c r="Z73" s="6"/>
    </row>
    <row r="74" ht="33.0" customHeight="1">
      <c r="A74" s="261" t="s">
        <v>4800</v>
      </c>
      <c r="B74" s="35" t="s">
        <v>1593</v>
      </c>
      <c r="C74" s="261" t="s">
        <v>4801</v>
      </c>
      <c r="D74" s="261" t="s">
        <v>4784</v>
      </c>
      <c r="E74" s="262">
        <v>0.6875</v>
      </c>
      <c r="F74" s="262">
        <v>0.7291666666666666</v>
      </c>
      <c r="G74" s="20">
        <v>62.94</v>
      </c>
      <c r="H74" s="261" t="s">
        <v>297</v>
      </c>
      <c r="I74" s="261">
        <v>10.0</v>
      </c>
      <c r="J74" s="261">
        <v>6.0</v>
      </c>
      <c r="K74" s="22"/>
      <c r="L74" s="22"/>
      <c r="M74" s="22"/>
      <c r="N74" s="22"/>
      <c r="O74" s="22"/>
      <c r="P74" s="22"/>
      <c r="Q74" s="22"/>
      <c r="R74" s="22"/>
      <c r="S74" s="22"/>
      <c r="T74" s="22"/>
      <c r="U74" s="22"/>
      <c r="V74" s="22"/>
      <c r="W74" s="22"/>
      <c r="X74" s="22"/>
      <c r="Y74" s="22"/>
      <c r="Z74" s="22"/>
    </row>
    <row r="75" ht="33.0" customHeight="1">
      <c r="A75" s="11" t="s">
        <v>4802</v>
      </c>
      <c r="B75" s="35" t="s">
        <v>1593</v>
      </c>
      <c r="C75" s="35" t="s">
        <v>4803</v>
      </c>
      <c r="D75" s="35" t="s">
        <v>2155</v>
      </c>
      <c r="E75" s="37">
        <v>0.4375</v>
      </c>
      <c r="F75" s="37">
        <v>0.5208333333333334</v>
      </c>
      <c r="G75" s="20">
        <v>169.12</v>
      </c>
      <c r="H75" s="85" t="s">
        <v>297</v>
      </c>
      <c r="I75" s="32">
        <v>11.0</v>
      </c>
      <c r="J75" s="261">
        <v>8.0</v>
      </c>
      <c r="K75" s="35"/>
      <c r="L75" s="35"/>
      <c r="M75" s="35"/>
      <c r="N75" s="35"/>
      <c r="O75" s="35"/>
      <c r="P75" s="35"/>
      <c r="Q75" s="35"/>
      <c r="R75" s="35"/>
      <c r="S75" s="35"/>
      <c r="T75" s="35"/>
      <c r="U75" s="35"/>
      <c r="V75" s="35"/>
      <c r="W75" s="35"/>
      <c r="X75" s="35"/>
      <c r="Y75" s="35"/>
      <c r="Z75" s="35"/>
    </row>
    <row r="76" ht="33.0" customHeight="1">
      <c r="A76" s="261" t="s">
        <v>4804</v>
      </c>
      <c r="B76" s="35" t="s">
        <v>1593</v>
      </c>
      <c r="C76" s="35" t="s">
        <v>4805</v>
      </c>
      <c r="D76" s="35" t="s">
        <v>4793</v>
      </c>
      <c r="E76" s="37">
        <v>0.75</v>
      </c>
      <c r="F76" s="37">
        <v>0.8125</v>
      </c>
      <c r="G76" s="20">
        <v>190.64</v>
      </c>
      <c r="H76" s="35" t="s">
        <v>297</v>
      </c>
      <c r="I76" s="35">
        <v>2.0</v>
      </c>
      <c r="J76" s="261">
        <v>8.0</v>
      </c>
      <c r="K76" s="35"/>
      <c r="L76" s="35"/>
      <c r="M76" s="35"/>
      <c r="N76" s="35"/>
      <c r="O76" s="35"/>
      <c r="P76" s="35"/>
      <c r="Q76" s="35"/>
      <c r="R76" s="35"/>
      <c r="S76" s="35"/>
      <c r="T76" s="35"/>
      <c r="U76" s="35"/>
      <c r="V76" s="35"/>
      <c r="W76" s="35"/>
      <c r="X76" s="35"/>
      <c r="Y76" s="35"/>
      <c r="Z76" s="35"/>
    </row>
    <row r="77" ht="33.0" customHeight="1">
      <c r="A77" s="261" t="s">
        <v>4806</v>
      </c>
      <c r="B77" s="35" t="s">
        <v>1593</v>
      </c>
      <c r="C77" s="21" t="s">
        <v>4807</v>
      </c>
      <c r="D77" s="21" t="s">
        <v>4808</v>
      </c>
      <c r="E77" s="19">
        <v>0.6875</v>
      </c>
      <c r="F77" s="19">
        <v>0.7291666666666666</v>
      </c>
      <c r="G77" s="271">
        <v>83.92</v>
      </c>
      <c r="H77" s="21" t="s">
        <v>297</v>
      </c>
      <c r="I77" s="261" t="s">
        <v>298</v>
      </c>
      <c r="J77" s="261">
        <v>8.0</v>
      </c>
      <c r="K77" s="6"/>
      <c r="L77" s="6"/>
      <c r="M77" s="6"/>
      <c r="N77" s="6"/>
      <c r="O77" s="6"/>
      <c r="P77" s="6"/>
      <c r="Q77" s="6"/>
      <c r="R77" s="6"/>
      <c r="S77" s="6"/>
      <c r="T77" s="6"/>
      <c r="U77" s="6"/>
      <c r="V77" s="6"/>
      <c r="W77" s="6"/>
      <c r="X77" s="6"/>
      <c r="Y77" s="6"/>
      <c r="Z77" s="6"/>
    </row>
    <row r="78" ht="33.0" customHeight="1">
      <c r="A78" s="261" t="s">
        <v>4809</v>
      </c>
      <c r="B78" s="35" t="s">
        <v>1593</v>
      </c>
      <c r="C78" s="261" t="s">
        <v>4809</v>
      </c>
      <c r="D78" s="21" t="s">
        <v>4810</v>
      </c>
      <c r="E78" s="19">
        <v>0.4166666666666667</v>
      </c>
      <c r="F78" s="19">
        <v>0.5</v>
      </c>
      <c r="G78" s="20">
        <v>30.12</v>
      </c>
      <c r="H78" s="21" t="s">
        <v>4811</v>
      </c>
      <c r="I78" s="21">
        <v>18.0</v>
      </c>
      <c r="J78" s="261">
        <v>1.0</v>
      </c>
      <c r="K78" s="6"/>
      <c r="L78" s="6"/>
      <c r="M78" s="6"/>
      <c r="N78" s="6"/>
      <c r="O78" s="6"/>
      <c r="P78" s="6"/>
      <c r="Q78" s="6"/>
      <c r="R78" s="6"/>
      <c r="S78" s="6"/>
      <c r="T78" s="6"/>
      <c r="U78" s="6"/>
      <c r="V78" s="6"/>
      <c r="W78" s="6"/>
      <c r="X78" s="6"/>
      <c r="Y78" s="6"/>
      <c r="Z78" s="6"/>
    </row>
    <row r="79" ht="33.0" customHeight="1">
      <c r="A79" s="261" t="s">
        <v>4812</v>
      </c>
      <c r="B79" s="35" t="s">
        <v>1593</v>
      </c>
      <c r="C79" s="261" t="s">
        <v>4813</v>
      </c>
      <c r="D79" s="35" t="s">
        <v>4814</v>
      </c>
      <c r="E79" s="37">
        <v>0.6875</v>
      </c>
      <c r="F79" s="37">
        <v>0.75</v>
      </c>
      <c r="G79" s="20">
        <v>180.72</v>
      </c>
      <c r="H79" s="35" t="s">
        <v>297</v>
      </c>
      <c r="I79" s="32">
        <v>17.0</v>
      </c>
      <c r="J79" s="261">
        <v>8.0</v>
      </c>
      <c r="K79" s="35"/>
      <c r="L79" s="35"/>
      <c r="M79" s="35"/>
      <c r="N79" s="35"/>
      <c r="O79" s="35"/>
      <c r="P79" s="35"/>
      <c r="Q79" s="35"/>
      <c r="R79" s="35"/>
      <c r="S79" s="35"/>
      <c r="T79" s="35"/>
      <c r="U79" s="35"/>
      <c r="V79" s="35"/>
      <c r="W79" s="35"/>
      <c r="X79" s="35"/>
      <c r="Y79" s="35"/>
      <c r="Z79" s="35"/>
    </row>
    <row r="80" ht="33.0" customHeight="1">
      <c r="A80" s="261" t="s">
        <v>4812</v>
      </c>
      <c r="B80" s="35" t="s">
        <v>1593</v>
      </c>
      <c r="C80" s="261" t="s">
        <v>4815</v>
      </c>
      <c r="D80" s="35" t="s">
        <v>4793</v>
      </c>
      <c r="E80" s="37">
        <v>0.75</v>
      </c>
      <c r="F80" s="37">
        <v>0.8125</v>
      </c>
      <c r="G80" s="20">
        <v>180.72</v>
      </c>
      <c r="H80" s="35" t="s">
        <v>297</v>
      </c>
      <c r="I80" s="32">
        <v>10.0</v>
      </c>
      <c r="J80" s="261">
        <v>8.0</v>
      </c>
      <c r="K80" s="35"/>
      <c r="L80" s="35"/>
      <c r="M80" s="35"/>
      <c r="N80" s="35"/>
      <c r="O80" s="35"/>
      <c r="P80" s="35"/>
      <c r="Q80" s="35"/>
      <c r="R80" s="35"/>
      <c r="S80" s="35"/>
      <c r="T80" s="35"/>
      <c r="U80" s="35"/>
      <c r="V80" s="35"/>
      <c r="W80" s="35"/>
      <c r="X80" s="35"/>
      <c r="Y80" s="35"/>
      <c r="Z80" s="35"/>
    </row>
    <row r="81" ht="33.0" customHeight="1">
      <c r="A81" s="35" t="s">
        <v>4816</v>
      </c>
      <c r="B81" s="35" t="s">
        <v>1593</v>
      </c>
      <c r="C81" s="35" t="s">
        <v>4817</v>
      </c>
      <c r="D81" s="35" t="s">
        <v>4818</v>
      </c>
      <c r="E81" s="37">
        <v>0.7708333333333334</v>
      </c>
      <c r="F81" s="37">
        <v>0.8333333333333334</v>
      </c>
      <c r="G81" s="34">
        <v>160.8</v>
      </c>
      <c r="H81" s="35" t="s">
        <v>297</v>
      </c>
      <c r="I81" s="35">
        <v>8.0</v>
      </c>
      <c r="J81" s="261">
        <v>8.0</v>
      </c>
      <c r="K81" s="35"/>
      <c r="L81" s="35"/>
      <c r="M81" s="35"/>
      <c r="N81" s="35"/>
      <c r="O81" s="35"/>
      <c r="P81" s="35"/>
      <c r="Q81" s="35"/>
      <c r="R81" s="35"/>
      <c r="S81" s="35"/>
      <c r="T81" s="35"/>
      <c r="U81" s="35"/>
      <c r="V81" s="35"/>
      <c r="W81" s="35"/>
      <c r="X81" s="35"/>
      <c r="Y81" s="35"/>
      <c r="Z81" s="35"/>
    </row>
    <row r="82" ht="33.0" customHeight="1">
      <c r="A82" s="35" t="s">
        <v>4819</v>
      </c>
      <c r="B82" s="35" t="s">
        <v>1593</v>
      </c>
      <c r="C82" s="32" t="s">
        <v>4820</v>
      </c>
      <c r="D82" s="35" t="s">
        <v>4821</v>
      </c>
      <c r="E82" s="37">
        <v>0.7916666666666666</v>
      </c>
      <c r="F82" s="37">
        <v>0.8541666666666666</v>
      </c>
      <c r="G82" s="34">
        <v>203.31</v>
      </c>
      <c r="H82" s="35" t="s">
        <v>297</v>
      </c>
      <c r="I82" s="35">
        <v>7.0</v>
      </c>
      <c r="J82" s="261">
        <v>9.0</v>
      </c>
      <c r="K82" s="35"/>
      <c r="L82" s="35"/>
      <c r="M82" s="35"/>
      <c r="N82" s="35"/>
      <c r="O82" s="35"/>
      <c r="P82" s="35"/>
      <c r="Q82" s="35"/>
      <c r="R82" s="35"/>
      <c r="S82" s="35"/>
      <c r="T82" s="35"/>
      <c r="U82" s="35"/>
      <c r="V82" s="35"/>
      <c r="W82" s="35"/>
      <c r="X82" s="35"/>
      <c r="Y82" s="35"/>
      <c r="Z82" s="35"/>
    </row>
    <row r="83" ht="33.0" customHeight="1">
      <c r="A83" s="35" t="s">
        <v>4819</v>
      </c>
      <c r="B83" s="35" t="s">
        <v>1593</v>
      </c>
      <c r="C83" s="32" t="s">
        <v>4822</v>
      </c>
      <c r="D83" s="35" t="s">
        <v>4823</v>
      </c>
      <c r="E83" s="37">
        <v>0.7083333333333334</v>
      </c>
      <c r="F83" s="37">
        <v>0.7708333333333334</v>
      </c>
      <c r="G83" s="34">
        <v>203.31</v>
      </c>
      <c r="H83" s="35" t="s">
        <v>297</v>
      </c>
      <c r="I83" s="35">
        <v>6.0</v>
      </c>
      <c r="J83" s="261">
        <v>9.0</v>
      </c>
      <c r="K83" s="35"/>
      <c r="L83" s="35"/>
      <c r="M83" s="35"/>
      <c r="N83" s="35"/>
      <c r="O83" s="35"/>
      <c r="P83" s="35"/>
      <c r="Q83" s="35"/>
      <c r="R83" s="35"/>
      <c r="S83" s="35"/>
      <c r="T83" s="35"/>
      <c r="U83" s="35"/>
      <c r="V83" s="35"/>
      <c r="W83" s="35"/>
      <c r="X83" s="35"/>
      <c r="Y83" s="35"/>
      <c r="Z83" s="35"/>
    </row>
    <row r="84" ht="33.0" customHeight="1">
      <c r="A84" s="35" t="s">
        <v>4824</v>
      </c>
      <c r="B84" s="35" t="s">
        <v>1593</v>
      </c>
      <c r="C84" s="32" t="s">
        <v>4825</v>
      </c>
      <c r="D84" s="35" t="s">
        <v>4814</v>
      </c>
      <c r="E84" s="37">
        <v>0.7708333333333334</v>
      </c>
      <c r="F84" s="37">
        <v>0.8333333333333334</v>
      </c>
      <c r="G84" s="34">
        <v>45.18</v>
      </c>
      <c r="H84" s="35" t="s">
        <v>297</v>
      </c>
      <c r="I84" s="35">
        <v>12.0</v>
      </c>
      <c r="J84" s="261">
        <v>2.0</v>
      </c>
      <c r="K84" s="35"/>
      <c r="L84" s="35"/>
      <c r="M84" s="35"/>
      <c r="N84" s="35"/>
      <c r="O84" s="35"/>
      <c r="P84" s="35"/>
      <c r="Q84" s="35"/>
      <c r="R84" s="35"/>
      <c r="S84" s="35"/>
      <c r="T84" s="35"/>
      <c r="U84" s="35"/>
      <c r="V84" s="35"/>
      <c r="W84" s="35"/>
      <c r="X84" s="35"/>
      <c r="Y84" s="35"/>
      <c r="Z84" s="35"/>
    </row>
    <row r="85" ht="33.0" customHeight="1">
      <c r="A85" s="35" t="s">
        <v>4824</v>
      </c>
      <c r="B85" s="35" t="s">
        <v>1593</v>
      </c>
      <c r="C85" s="32" t="s">
        <v>4826</v>
      </c>
      <c r="D85" s="35" t="s">
        <v>4793</v>
      </c>
      <c r="E85" s="37">
        <v>0.6875</v>
      </c>
      <c r="F85" s="37">
        <v>0.75</v>
      </c>
      <c r="G85" s="34">
        <v>45.18</v>
      </c>
      <c r="H85" s="35" t="s">
        <v>297</v>
      </c>
      <c r="I85" s="35">
        <v>14.0</v>
      </c>
      <c r="J85" s="261">
        <v>2.0</v>
      </c>
      <c r="K85" s="35"/>
      <c r="L85" s="35"/>
      <c r="M85" s="35"/>
      <c r="N85" s="35"/>
      <c r="O85" s="35"/>
      <c r="P85" s="35"/>
      <c r="Q85" s="35"/>
      <c r="R85" s="35"/>
      <c r="S85" s="35"/>
      <c r="T85" s="35"/>
      <c r="U85" s="35"/>
      <c r="V85" s="35"/>
      <c r="W85" s="35"/>
      <c r="X85" s="35"/>
      <c r="Y85" s="35"/>
      <c r="Z85" s="35"/>
    </row>
    <row r="86" ht="33.0" customHeight="1">
      <c r="A86" s="35" t="s">
        <v>4827</v>
      </c>
      <c r="B86" s="35" t="s">
        <v>1593</v>
      </c>
      <c r="C86" s="35" t="s">
        <v>4828</v>
      </c>
      <c r="D86" s="35" t="s">
        <v>2233</v>
      </c>
      <c r="E86" s="37">
        <v>0.7708333333333334</v>
      </c>
      <c r="F86" s="37">
        <v>0.8541666666666666</v>
      </c>
      <c r="G86" s="20">
        <v>110.4</v>
      </c>
      <c r="H86" s="35" t="s">
        <v>297</v>
      </c>
      <c r="I86" s="35">
        <v>6.0</v>
      </c>
      <c r="J86" s="261">
        <v>3.0</v>
      </c>
      <c r="K86" s="35"/>
      <c r="L86" s="35"/>
      <c r="M86" s="35"/>
      <c r="N86" s="35"/>
      <c r="O86" s="35"/>
      <c r="P86" s="35"/>
      <c r="Q86" s="35"/>
      <c r="R86" s="35"/>
      <c r="S86" s="35"/>
      <c r="T86" s="35"/>
      <c r="U86" s="35"/>
      <c r="V86" s="35"/>
      <c r="W86" s="35"/>
      <c r="X86" s="35"/>
      <c r="Y86" s="35"/>
      <c r="Z86" s="35"/>
    </row>
    <row r="87" ht="33.0" customHeight="1">
      <c r="A87" s="35" t="s">
        <v>4829</v>
      </c>
      <c r="B87" s="35" t="s">
        <v>1593</v>
      </c>
      <c r="C87" s="11" t="s">
        <v>4830</v>
      </c>
      <c r="D87" s="35" t="s">
        <v>2233</v>
      </c>
      <c r="E87" s="37">
        <v>0.5625</v>
      </c>
      <c r="F87" s="37">
        <v>0.6666666666666666</v>
      </c>
      <c r="G87" s="20">
        <v>268.0</v>
      </c>
      <c r="H87" s="35" t="s">
        <v>297</v>
      </c>
      <c r="I87" s="35">
        <v>10.0</v>
      </c>
      <c r="J87" s="261">
        <v>8.0</v>
      </c>
      <c r="K87" s="35"/>
      <c r="L87" s="35"/>
      <c r="M87" s="35"/>
      <c r="N87" s="35"/>
      <c r="O87" s="35"/>
      <c r="P87" s="35"/>
      <c r="Q87" s="35"/>
      <c r="R87" s="35"/>
      <c r="S87" s="35"/>
      <c r="T87" s="35"/>
      <c r="U87" s="35"/>
      <c r="V87" s="35"/>
      <c r="W87" s="35"/>
      <c r="X87" s="35"/>
      <c r="Y87" s="35"/>
      <c r="Z87" s="35"/>
    </row>
    <row r="88" ht="33.0" customHeight="1">
      <c r="A88" s="35" t="s">
        <v>4809</v>
      </c>
      <c r="B88" s="35" t="s">
        <v>1593</v>
      </c>
      <c r="C88" s="32" t="s">
        <v>4831</v>
      </c>
      <c r="D88" s="35" t="s">
        <v>4832</v>
      </c>
      <c r="E88" s="37">
        <v>0.4166666666666667</v>
      </c>
      <c r="F88" s="37">
        <v>0.5</v>
      </c>
      <c r="G88" s="20">
        <v>31.77</v>
      </c>
      <c r="H88" s="35" t="s">
        <v>4833</v>
      </c>
      <c r="I88" s="35">
        <v>9.0</v>
      </c>
      <c r="J88" s="261">
        <v>1.0</v>
      </c>
      <c r="K88" s="35"/>
      <c r="L88" s="35"/>
      <c r="M88" s="35"/>
      <c r="N88" s="35"/>
      <c r="O88" s="35"/>
      <c r="P88" s="35"/>
      <c r="Q88" s="35"/>
      <c r="R88" s="35"/>
      <c r="S88" s="35"/>
      <c r="T88" s="35"/>
      <c r="U88" s="35"/>
      <c r="V88" s="35"/>
      <c r="W88" s="35"/>
      <c r="X88" s="35"/>
      <c r="Y88" s="35"/>
      <c r="Z88" s="35"/>
    </row>
    <row r="89" ht="33.0" customHeight="1">
      <c r="A89" s="35" t="s">
        <v>4834</v>
      </c>
      <c r="B89" s="272" t="s">
        <v>4835</v>
      </c>
      <c r="C89" s="272" t="s">
        <v>4836</v>
      </c>
      <c r="D89" s="272" t="s">
        <v>4837</v>
      </c>
      <c r="E89" s="273">
        <v>0.5</v>
      </c>
      <c r="F89" s="273">
        <v>0.5416666666666666</v>
      </c>
      <c r="G89" s="20">
        <v>6.0</v>
      </c>
      <c r="H89" s="272" t="s">
        <v>297</v>
      </c>
      <c r="I89" s="272">
        <v>36.0</v>
      </c>
      <c r="J89" s="261">
        <v>1.0</v>
      </c>
      <c r="K89" s="35"/>
      <c r="L89" s="35"/>
      <c r="M89" s="35"/>
      <c r="N89" s="35"/>
      <c r="O89" s="35"/>
      <c r="P89" s="35"/>
      <c r="Q89" s="35"/>
      <c r="R89" s="35"/>
      <c r="S89" s="35"/>
      <c r="T89" s="35"/>
      <c r="U89" s="35"/>
      <c r="V89" s="35"/>
      <c r="W89" s="35"/>
      <c r="X89" s="35"/>
      <c r="Y89" s="35"/>
      <c r="Z89" s="35"/>
    </row>
    <row r="90" ht="33.0" customHeight="1">
      <c r="A90" s="35" t="s">
        <v>4838</v>
      </c>
      <c r="B90" s="272" t="s">
        <v>4835</v>
      </c>
      <c r="C90" s="35" t="s">
        <v>4839</v>
      </c>
      <c r="D90" s="35" t="s">
        <v>4840</v>
      </c>
      <c r="E90" s="37">
        <v>0.3541666666666667</v>
      </c>
      <c r="F90" s="37">
        <v>0.6875</v>
      </c>
      <c r="G90" s="20">
        <v>59.65</v>
      </c>
      <c r="H90" s="35" t="s">
        <v>297</v>
      </c>
      <c r="I90" s="35">
        <v>16.0</v>
      </c>
      <c r="J90" s="261">
        <v>1.0</v>
      </c>
      <c r="K90" s="35"/>
      <c r="L90" s="35"/>
      <c r="M90" s="35"/>
      <c r="N90" s="35"/>
      <c r="O90" s="35"/>
      <c r="P90" s="35"/>
      <c r="Q90" s="35"/>
      <c r="R90" s="35"/>
      <c r="S90" s="35"/>
      <c r="T90" s="35"/>
      <c r="U90" s="35"/>
      <c r="V90" s="35"/>
      <c r="W90" s="35"/>
      <c r="X90" s="35"/>
      <c r="Y90" s="35"/>
      <c r="Z90" s="35"/>
    </row>
    <row r="91" ht="33.0" customHeight="1">
      <c r="A91" s="35" t="s">
        <v>4838</v>
      </c>
      <c r="B91" s="272" t="s">
        <v>4835</v>
      </c>
      <c r="C91" s="35" t="s">
        <v>4841</v>
      </c>
      <c r="D91" s="35" t="s">
        <v>4842</v>
      </c>
      <c r="E91" s="37">
        <v>0.3541666666666667</v>
      </c>
      <c r="F91" s="37">
        <v>0.6875</v>
      </c>
      <c r="G91" s="20">
        <v>59.65</v>
      </c>
      <c r="H91" s="35" t="s">
        <v>297</v>
      </c>
      <c r="I91" s="35">
        <v>28.0</v>
      </c>
      <c r="J91" s="261">
        <v>1.0</v>
      </c>
      <c r="K91" s="35"/>
      <c r="L91" s="35"/>
      <c r="M91" s="35"/>
      <c r="N91" s="35"/>
      <c r="O91" s="35"/>
      <c r="P91" s="35"/>
      <c r="Q91" s="35"/>
      <c r="R91" s="35"/>
      <c r="S91" s="35"/>
      <c r="T91" s="35"/>
      <c r="U91" s="35"/>
      <c r="V91" s="35"/>
      <c r="W91" s="35"/>
      <c r="X91" s="35"/>
      <c r="Y91" s="35"/>
      <c r="Z91" s="35"/>
    </row>
    <row r="92" ht="33.0" customHeight="1">
      <c r="A92" s="35" t="s">
        <v>4838</v>
      </c>
      <c r="B92" s="272" t="s">
        <v>4835</v>
      </c>
      <c r="C92" s="35" t="s">
        <v>4843</v>
      </c>
      <c r="D92" s="35" t="s">
        <v>4840</v>
      </c>
      <c r="E92" s="37">
        <v>0.3541666666666667</v>
      </c>
      <c r="F92" s="37">
        <v>0.6875</v>
      </c>
      <c r="G92" s="20">
        <v>59.65</v>
      </c>
      <c r="H92" s="35" t="s">
        <v>297</v>
      </c>
      <c r="I92" s="35">
        <v>16.0</v>
      </c>
      <c r="J92" s="35">
        <v>1.0</v>
      </c>
      <c r="K92" s="35"/>
      <c r="L92" s="35"/>
      <c r="M92" s="35"/>
      <c r="N92" s="35"/>
      <c r="O92" s="35"/>
      <c r="P92" s="35"/>
      <c r="Q92" s="35"/>
      <c r="R92" s="35"/>
      <c r="S92" s="35"/>
      <c r="T92" s="35"/>
      <c r="U92" s="35"/>
      <c r="V92" s="35"/>
      <c r="W92" s="35"/>
      <c r="X92" s="35"/>
      <c r="Y92" s="35"/>
      <c r="Z92" s="35"/>
    </row>
    <row r="93" ht="33.0" customHeight="1">
      <c r="A93" s="35" t="s">
        <v>4844</v>
      </c>
      <c r="B93" s="272" t="s">
        <v>4835</v>
      </c>
      <c r="C93" s="35" t="s">
        <v>4845</v>
      </c>
      <c r="D93" s="35" t="s">
        <v>4846</v>
      </c>
      <c r="E93" s="37">
        <v>0.3541666666666667</v>
      </c>
      <c r="F93" s="37">
        <v>0.6875</v>
      </c>
      <c r="G93" s="20">
        <v>59.65</v>
      </c>
      <c r="H93" s="35" t="s">
        <v>297</v>
      </c>
      <c r="I93" s="35">
        <v>2.0</v>
      </c>
      <c r="J93" s="35">
        <v>1.0</v>
      </c>
      <c r="K93" s="35"/>
      <c r="L93" s="35"/>
      <c r="M93" s="35"/>
      <c r="N93" s="35"/>
      <c r="O93" s="35"/>
      <c r="P93" s="35"/>
      <c r="Q93" s="35"/>
      <c r="R93" s="35"/>
      <c r="S93" s="35"/>
      <c r="T93" s="35"/>
      <c r="U93" s="35"/>
      <c r="V93" s="35"/>
      <c r="W93" s="35"/>
      <c r="X93" s="35"/>
      <c r="Y93" s="35"/>
      <c r="Z93" s="35"/>
    </row>
    <row r="94" ht="33.0" customHeight="1">
      <c r="A94" s="35" t="s">
        <v>4844</v>
      </c>
      <c r="B94" s="272" t="s">
        <v>4835</v>
      </c>
      <c r="C94" s="35" t="s">
        <v>4847</v>
      </c>
      <c r="D94" s="35" t="s">
        <v>4842</v>
      </c>
      <c r="E94" s="37">
        <v>0.3541666666666667</v>
      </c>
      <c r="F94" s="37">
        <v>0.6875</v>
      </c>
      <c r="G94" s="20">
        <v>59.65</v>
      </c>
      <c r="H94" s="35" t="s">
        <v>297</v>
      </c>
      <c r="I94" s="35">
        <v>8.0</v>
      </c>
      <c r="J94" s="35">
        <v>1.0</v>
      </c>
      <c r="K94" s="35"/>
      <c r="L94" s="35"/>
      <c r="M94" s="35"/>
      <c r="N94" s="35"/>
      <c r="O94" s="35"/>
      <c r="P94" s="35"/>
      <c r="Q94" s="35"/>
      <c r="R94" s="35"/>
      <c r="S94" s="35"/>
      <c r="T94" s="35"/>
      <c r="U94" s="35"/>
      <c r="V94" s="35"/>
      <c r="W94" s="35"/>
      <c r="X94" s="35"/>
      <c r="Y94" s="35"/>
      <c r="Z94" s="35"/>
    </row>
    <row r="95" ht="33.0" customHeight="1">
      <c r="A95" s="35" t="s">
        <v>4848</v>
      </c>
      <c r="B95" s="272" t="s">
        <v>4835</v>
      </c>
      <c r="C95" s="35" t="s">
        <v>4849</v>
      </c>
      <c r="D95" s="35" t="s">
        <v>4842</v>
      </c>
      <c r="E95" s="37">
        <v>0.3541666666666667</v>
      </c>
      <c r="F95" s="37">
        <v>0.6875</v>
      </c>
      <c r="G95" s="20">
        <v>59.65</v>
      </c>
      <c r="H95" s="35" t="s">
        <v>297</v>
      </c>
      <c r="I95" s="35">
        <v>18.0</v>
      </c>
      <c r="J95" s="35">
        <v>1.0</v>
      </c>
      <c r="K95" s="35"/>
      <c r="L95" s="35"/>
      <c r="M95" s="35"/>
      <c r="N95" s="35"/>
      <c r="O95" s="35"/>
      <c r="P95" s="35"/>
      <c r="Q95" s="35"/>
      <c r="R95" s="35"/>
      <c r="S95" s="35"/>
      <c r="T95" s="35"/>
      <c r="U95" s="35"/>
      <c r="V95" s="35"/>
      <c r="W95" s="35"/>
      <c r="X95" s="35"/>
      <c r="Y95" s="35"/>
      <c r="Z95" s="35"/>
    </row>
    <row r="96" ht="33.0" customHeight="1">
      <c r="A96" s="35" t="s">
        <v>4850</v>
      </c>
      <c r="B96" s="35" t="s">
        <v>98</v>
      </c>
      <c r="C96" s="35" t="s">
        <v>4851</v>
      </c>
      <c r="D96" s="35" t="s">
        <v>90</v>
      </c>
      <c r="E96" s="37">
        <v>0.7916666666666666</v>
      </c>
      <c r="F96" s="37">
        <v>0.8229166666666666</v>
      </c>
      <c r="G96" s="34">
        <v>39.72</v>
      </c>
      <c r="H96" s="35" t="s">
        <v>4852</v>
      </c>
      <c r="I96" s="35">
        <v>8.0</v>
      </c>
      <c r="J96" s="35">
        <v>6.0</v>
      </c>
      <c r="K96" s="35"/>
      <c r="L96" s="35"/>
      <c r="M96" s="35"/>
      <c r="N96" s="35"/>
      <c r="O96" s="35"/>
      <c r="P96" s="35"/>
      <c r="Q96" s="35"/>
      <c r="R96" s="35"/>
      <c r="S96" s="35"/>
      <c r="T96" s="35"/>
      <c r="U96" s="35"/>
      <c r="V96" s="35"/>
      <c r="W96" s="35"/>
      <c r="X96" s="35"/>
      <c r="Y96" s="35"/>
      <c r="Z96" s="35"/>
    </row>
    <row r="97" ht="33.0" customHeight="1">
      <c r="A97" s="35" t="s">
        <v>4853</v>
      </c>
      <c r="B97" s="35" t="s">
        <v>98</v>
      </c>
      <c r="C97" s="35" t="s">
        <v>4854</v>
      </c>
      <c r="D97" s="35" t="s">
        <v>90</v>
      </c>
      <c r="E97" s="37">
        <v>0.4270833333333333</v>
      </c>
      <c r="F97" s="37">
        <v>0.4583333333333333</v>
      </c>
      <c r="G97" s="34">
        <v>52.98</v>
      </c>
      <c r="H97" s="35" t="s">
        <v>4855</v>
      </c>
      <c r="I97" s="35">
        <v>6.0</v>
      </c>
      <c r="J97" s="35">
        <v>6.0</v>
      </c>
      <c r="K97" s="35"/>
      <c r="L97" s="35"/>
      <c r="M97" s="35"/>
      <c r="N97" s="35"/>
      <c r="O97" s="35"/>
      <c r="P97" s="35"/>
      <c r="Q97" s="35"/>
      <c r="R97" s="35"/>
      <c r="S97" s="35"/>
      <c r="T97" s="35"/>
      <c r="U97" s="35"/>
      <c r="V97" s="35"/>
      <c r="W97" s="35"/>
      <c r="X97" s="35"/>
      <c r="Y97" s="35"/>
      <c r="Z97" s="35"/>
    </row>
    <row r="98" ht="33.0" customHeight="1">
      <c r="A98" s="35" t="s">
        <v>1771</v>
      </c>
      <c r="B98" s="35" t="s">
        <v>98</v>
      </c>
      <c r="C98" s="35" t="s">
        <v>4856</v>
      </c>
      <c r="D98" s="35" t="s">
        <v>90</v>
      </c>
      <c r="E98" s="37">
        <v>0.7291666666666666</v>
      </c>
      <c r="F98" s="37">
        <v>0.7708333333333334</v>
      </c>
      <c r="G98" s="34">
        <v>70.62</v>
      </c>
      <c r="H98" s="35" t="s">
        <v>4857</v>
      </c>
      <c r="I98" s="35">
        <v>13.0</v>
      </c>
      <c r="J98" s="35">
        <v>6.0</v>
      </c>
      <c r="K98" s="35"/>
      <c r="L98" s="35"/>
      <c r="M98" s="35"/>
      <c r="N98" s="35"/>
      <c r="O98" s="35"/>
      <c r="P98" s="35"/>
      <c r="Q98" s="35"/>
      <c r="R98" s="35"/>
      <c r="S98" s="35"/>
      <c r="T98" s="35"/>
      <c r="U98" s="35"/>
      <c r="V98" s="35"/>
      <c r="W98" s="35"/>
      <c r="X98" s="35"/>
      <c r="Y98" s="35"/>
      <c r="Z98" s="35"/>
    </row>
    <row r="99" ht="33.0" customHeight="1">
      <c r="A99" s="35" t="s">
        <v>1771</v>
      </c>
      <c r="B99" s="35" t="s">
        <v>98</v>
      </c>
      <c r="C99" s="35" t="s">
        <v>4858</v>
      </c>
      <c r="D99" s="35" t="s">
        <v>90</v>
      </c>
      <c r="E99" s="37">
        <v>0.7291666666666666</v>
      </c>
      <c r="F99" s="37">
        <v>0.7708333333333334</v>
      </c>
      <c r="G99" s="34">
        <v>70.62</v>
      </c>
      <c r="H99" s="35" t="s">
        <v>4857</v>
      </c>
      <c r="I99" s="35" t="s">
        <v>298</v>
      </c>
      <c r="J99" s="35">
        <v>6.0</v>
      </c>
      <c r="K99" s="35"/>
      <c r="L99" s="35"/>
      <c r="M99" s="35"/>
      <c r="N99" s="35"/>
      <c r="O99" s="35"/>
      <c r="P99" s="35"/>
      <c r="Q99" s="35"/>
      <c r="R99" s="35"/>
      <c r="S99" s="35"/>
      <c r="T99" s="35"/>
      <c r="U99" s="35"/>
      <c r="V99" s="35"/>
      <c r="W99" s="35"/>
      <c r="X99" s="35"/>
      <c r="Y99" s="35"/>
      <c r="Z99" s="35"/>
    </row>
    <row r="100" ht="33.0" customHeight="1">
      <c r="A100" s="35" t="s">
        <v>1771</v>
      </c>
      <c r="B100" s="35" t="s">
        <v>98</v>
      </c>
      <c r="C100" s="35" t="s">
        <v>4859</v>
      </c>
      <c r="D100" s="35" t="s">
        <v>90</v>
      </c>
      <c r="E100" s="37">
        <v>0.7951388888888888</v>
      </c>
      <c r="F100" s="37">
        <v>0.8368055555555556</v>
      </c>
      <c r="G100" s="34">
        <v>70.62</v>
      </c>
      <c r="H100" s="35" t="s">
        <v>4857</v>
      </c>
      <c r="I100" s="35" t="s">
        <v>298</v>
      </c>
      <c r="J100" s="35">
        <v>6.0</v>
      </c>
      <c r="K100" s="35"/>
      <c r="L100" s="35"/>
      <c r="M100" s="35"/>
      <c r="N100" s="35"/>
      <c r="O100" s="35"/>
      <c r="P100" s="35"/>
      <c r="Q100" s="35"/>
      <c r="R100" s="35"/>
      <c r="S100" s="35"/>
      <c r="T100" s="35"/>
      <c r="U100" s="35"/>
      <c r="V100" s="35"/>
      <c r="W100" s="35"/>
      <c r="X100" s="35"/>
      <c r="Y100" s="35"/>
      <c r="Z100" s="35"/>
    </row>
    <row r="101" ht="33.0" customHeight="1">
      <c r="A101" s="35" t="s">
        <v>1771</v>
      </c>
      <c r="B101" s="35" t="s">
        <v>98</v>
      </c>
      <c r="C101" s="35" t="s">
        <v>4860</v>
      </c>
      <c r="D101" s="35" t="s">
        <v>90</v>
      </c>
      <c r="E101" s="37">
        <v>0.4166666666666667</v>
      </c>
      <c r="F101" s="37">
        <v>0.4583333333333333</v>
      </c>
      <c r="G101" s="34">
        <v>47.08</v>
      </c>
      <c r="H101" s="35" t="s">
        <v>4857</v>
      </c>
      <c r="I101" s="35" t="s">
        <v>298</v>
      </c>
      <c r="J101" s="35">
        <v>4.0</v>
      </c>
      <c r="K101" s="35"/>
      <c r="L101" s="35"/>
      <c r="M101" s="35"/>
      <c r="N101" s="35"/>
      <c r="O101" s="35"/>
      <c r="P101" s="35"/>
      <c r="Q101" s="35"/>
      <c r="R101" s="35"/>
      <c r="S101" s="35"/>
      <c r="T101" s="35"/>
      <c r="U101" s="35"/>
      <c r="V101" s="35"/>
      <c r="W101" s="35"/>
      <c r="X101" s="35"/>
      <c r="Y101" s="35"/>
      <c r="Z101" s="35"/>
    </row>
    <row r="102" ht="33.0" customHeight="1">
      <c r="A102" s="35" t="s">
        <v>4861</v>
      </c>
      <c r="B102" s="35" t="s">
        <v>98</v>
      </c>
      <c r="C102" s="35" t="s">
        <v>4862</v>
      </c>
      <c r="D102" s="35" t="s">
        <v>90</v>
      </c>
      <c r="E102" s="37">
        <v>0.75</v>
      </c>
      <c r="F102" s="37">
        <v>0.78125</v>
      </c>
      <c r="G102" s="34">
        <v>52.98</v>
      </c>
      <c r="H102" s="35" t="s">
        <v>4863</v>
      </c>
      <c r="I102" s="35">
        <v>4.0</v>
      </c>
      <c r="J102" s="35">
        <v>6.0</v>
      </c>
      <c r="K102" s="35"/>
      <c r="L102" s="35"/>
      <c r="M102" s="35"/>
      <c r="N102" s="35"/>
      <c r="O102" s="35"/>
      <c r="P102" s="35"/>
      <c r="Q102" s="35"/>
      <c r="R102" s="35"/>
      <c r="S102" s="35"/>
      <c r="T102" s="35"/>
      <c r="U102" s="35"/>
      <c r="V102" s="35"/>
      <c r="W102" s="35"/>
      <c r="X102" s="35"/>
      <c r="Y102" s="35"/>
      <c r="Z102" s="35"/>
    </row>
    <row r="103" ht="33.0" customHeight="1">
      <c r="A103" s="35" t="s">
        <v>4864</v>
      </c>
      <c r="B103" s="35" t="s">
        <v>98</v>
      </c>
      <c r="C103" s="35" t="s">
        <v>4865</v>
      </c>
      <c r="D103" s="35" t="s">
        <v>4793</v>
      </c>
      <c r="E103" s="37">
        <v>0.7083333333333334</v>
      </c>
      <c r="F103" s="37">
        <v>0.7395833333333334</v>
      </c>
      <c r="G103" s="34">
        <v>35.32</v>
      </c>
      <c r="H103" s="35" t="s">
        <v>4866</v>
      </c>
      <c r="I103" s="35" t="s">
        <v>298</v>
      </c>
      <c r="J103" s="35">
        <v>4.0</v>
      </c>
      <c r="K103" s="35"/>
      <c r="L103" s="35"/>
      <c r="M103" s="35"/>
      <c r="N103" s="35"/>
      <c r="O103" s="35"/>
      <c r="P103" s="35"/>
      <c r="Q103" s="35"/>
      <c r="R103" s="35"/>
      <c r="S103" s="35"/>
      <c r="T103" s="35"/>
      <c r="U103" s="35"/>
      <c r="V103" s="35"/>
      <c r="W103" s="35"/>
      <c r="X103" s="35"/>
      <c r="Y103" s="35"/>
      <c r="Z103" s="35"/>
    </row>
    <row r="104" ht="33.0" customHeight="1">
      <c r="A104" s="35" t="s">
        <v>4867</v>
      </c>
      <c r="B104" s="35" t="s">
        <v>98</v>
      </c>
      <c r="C104" s="35" t="s">
        <v>4868</v>
      </c>
      <c r="D104" s="35" t="s">
        <v>4869</v>
      </c>
      <c r="E104" s="37">
        <v>0.7777777777777778</v>
      </c>
      <c r="F104" s="37">
        <v>0.8090277777777778</v>
      </c>
      <c r="G104" s="34">
        <v>52.98</v>
      </c>
      <c r="H104" s="35" t="s">
        <v>4870</v>
      </c>
      <c r="I104" s="35" t="s">
        <v>298</v>
      </c>
      <c r="J104" s="35">
        <v>6.0</v>
      </c>
      <c r="K104" s="35"/>
      <c r="L104" s="35"/>
      <c r="M104" s="35"/>
      <c r="N104" s="35"/>
      <c r="O104" s="35"/>
      <c r="P104" s="35"/>
      <c r="Q104" s="35"/>
      <c r="R104" s="35"/>
      <c r="S104" s="35"/>
      <c r="T104" s="35"/>
      <c r="U104" s="35"/>
      <c r="V104" s="35"/>
      <c r="W104" s="35"/>
      <c r="X104" s="35"/>
      <c r="Y104" s="35"/>
      <c r="Z104" s="35"/>
    </row>
    <row r="105" ht="33.0" customHeight="1">
      <c r="A105" s="35" t="s">
        <v>2193</v>
      </c>
      <c r="B105" s="35" t="s">
        <v>98</v>
      </c>
      <c r="C105" s="35" t="s">
        <v>4871</v>
      </c>
      <c r="D105" s="35" t="s">
        <v>90</v>
      </c>
      <c r="E105" s="37">
        <v>0.7916666666666666</v>
      </c>
      <c r="F105" s="37">
        <v>0.8333333333333334</v>
      </c>
      <c r="G105" s="34">
        <v>64.76</v>
      </c>
      <c r="H105" s="35" t="s">
        <v>4872</v>
      </c>
      <c r="I105" s="35">
        <v>3.0</v>
      </c>
      <c r="J105" s="35">
        <v>4.0</v>
      </c>
      <c r="K105" s="35"/>
      <c r="L105" s="35"/>
      <c r="M105" s="35"/>
      <c r="N105" s="35"/>
      <c r="O105" s="35"/>
      <c r="P105" s="35"/>
      <c r="Q105" s="35"/>
      <c r="R105" s="35"/>
      <c r="S105" s="35"/>
      <c r="T105" s="35"/>
      <c r="U105" s="35"/>
      <c r="V105" s="35"/>
      <c r="W105" s="35"/>
      <c r="X105" s="35"/>
      <c r="Y105" s="35"/>
      <c r="Z105" s="35"/>
    </row>
    <row r="106" ht="33.0" customHeight="1">
      <c r="A106" s="35" t="s">
        <v>2193</v>
      </c>
      <c r="B106" s="35" t="s">
        <v>98</v>
      </c>
      <c r="C106" s="35" t="s">
        <v>4873</v>
      </c>
      <c r="D106" s="35" t="s">
        <v>90</v>
      </c>
      <c r="E106" s="37">
        <v>0.84375</v>
      </c>
      <c r="F106" s="37">
        <v>0.8854166666666666</v>
      </c>
      <c r="G106" s="34">
        <v>97.14</v>
      </c>
      <c r="H106" s="35" t="s">
        <v>4872</v>
      </c>
      <c r="I106" s="35" t="s">
        <v>298</v>
      </c>
      <c r="J106" s="35">
        <v>6.0</v>
      </c>
      <c r="K106" s="35"/>
      <c r="L106" s="35"/>
      <c r="M106" s="35"/>
      <c r="N106" s="35"/>
      <c r="O106" s="35"/>
      <c r="P106" s="35"/>
      <c r="Q106" s="35"/>
      <c r="R106" s="35"/>
      <c r="S106" s="35"/>
      <c r="T106" s="35"/>
      <c r="U106" s="35"/>
      <c r="V106" s="35"/>
      <c r="W106" s="35"/>
      <c r="X106" s="35"/>
      <c r="Y106" s="35"/>
      <c r="Z106" s="35"/>
    </row>
    <row r="107" ht="33.0" customHeight="1">
      <c r="A107" s="35" t="s">
        <v>4874</v>
      </c>
      <c r="B107" s="35" t="s">
        <v>98</v>
      </c>
      <c r="C107" s="35" t="s">
        <v>4875</v>
      </c>
      <c r="D107" s="35" t="s">
        <v>90</v>
      </c>
      <c r="E107" s="37">
        <v>0.6666666666666666</v>
      </c>
      <c r="F107" s="37">
        <v>0.6979166666666666</v>
      </c>
      <c r="G107" s="34">
        <v>72.84</v>
      </c>
      <c r="H107" s="35" t="s">
        <v>4876</v>
      </c>
      <c r="I107" s="35">
        <v>9.0</v>
      </c>
      <c r="J107" s="35">
        <v>6.0</v>
      </c>
      <c r="K107" s="35"/>
      <c r="L107" s="35"/>
      <c r="M107" s="35"/>
      <c r="N107" s="35"/>
      <c r="O107" s="35"/>
      <c r="P107" s="35"/>
      <c r="Q107" s="35"/>
      <c r="R107" s="35"/>
      <c r="S107" s="35"/>
      <c r="T107" s="35"/>
      <c r="U107" s="35"/>
      <c r="V107" s="35"/>
      <c r="W107" s="35"/>
      <c r="X107" s="35"/>
      <c r="Y107" s="35"/>
      <c r="Z107" s="35"/>
    </row>
    <row r="108" ht="33.0" customHeight="1">
      <c r="A108" s="35" t="s">
        <v>4877</v>
      </c>
      <c r="B108" s="35" t="s">
        <v>98</v>
      </c>
      <c r="C108" s="35" t="s">
        <v>4878</v>
      </c>
      <c r="D108" s="35" t="s">
        <v>90</v>
      </c>
      <c r="E108" s="37">
        <v>0.8333333333333334</v>
      </c>
      <c r="F108" s="37">
        <v>0.875</v>
      </c>
      <c r="G108" s="34">
        <v>136.86</v>
      </c>
      <c r="H108" s="35" t="s">
        <v>4879</v>
      </c>
      <c r="I108" s="35" t="s">
        <v>4880</v>
      </c>
      <c r="J108" s="35">
        <v>6.0</v>
      </c>
      <c r="K108" s="35"/>
      <c r="L108" s="35"/>
      <c r="M108" s="35"/>
      <c r="N108" s="35"/>
      <c r="O108" s="35"/>
      <c r="P108" s="35"/>
      <c r="Q108" s="35"/>
      <c r="R108" s="35"/>
      <c r="S108" s="35"/>
      <c r="T108" s="35"/>
      <c r="U108" s="35"/>
      <c r="V108" s="35"/>
      <c r="W108" s="35"/>
      <c r="X108" s="35"/>
      <c r="Y108" s="35"/>
      <c r="Z108" s="35"/>
    </row>
    <row r="109" ht="33.0" customHeight="1">
      <c r="A109" s="35" t="s">
        <v>4877</v>
      </c>
      <c r="B109" s="35" t="s">
        <v>98</v>
      </c>
      <c r="C109" s="35" t="s">
        <v>4881</v>
      </c>
      <c r="D109" s="35" t="s">
        <v>90</v>
      </c>
      <c r="E109" s="37">
        <v>0.4375</v>
      </c>
      <c r="F109" s="37">
        <v>0.4791666666666667</v>
      </c>
      <c r="G109" s="34">
        <v>91.24</v>
      </c>
      <c r="H109" s="35" t="s">
        <v>4879</v>
      </c>
      <c r="I109" s="35">
        <v>3.0</v>
      </c>
      <c r="J109" s="35">
        <v>4.0</v>
      </c>
      <c r="K109" s="35"/>
      <c r="L109" s="35"/>
      <c r="M109" s="35"/>
      <c r="N109" s="35"/>
      <c r="O109" s="35"/>
      <c r="P109" s="35"/>
      <c r="Q109" s="35"/>
      <c r="R109" s="35"/>
      <c r="S109" s="35"/>
      <c r="T109" s="35"/>
      <c r="U109" s="35"/>
      <c r="V109" s="35"/>
      <c r="W109" s="35"/>
      <c r="X109" s="35"/>
      <c r="Y109" s="35"/>
      <c r="Z109" s="35"/>
    </row>
    <row r="110" ht="33.0" customHeight="1">
      <c r="A110" s="35" t="s">
        <v>4877</v>
      </c>
      <c r="B110" s="35" t="s">
        <v>98</v>
      </c>
      <c r="C110" s="35" t="s">
        <v>4882</v>
      </c>
      <c r="D110" s="35" t="s">
        <v>90</v>
      </c>
      <c r="E110" s="37">
        <v>0.8333333333333334</v>
      </c>
      <c r="F110" s="37">
        <v>0.875</v>
      </c>
      <c r="G110" s="34">
        <v>136.86</v>
      </c>
      <c r="H110" s="35" t="s">
        <v>4879</v>
      </c>
      <c r="I110" s="35">
        <v>3.0</v>
      </c>
      <c r="J110" s="35">
        <v>6.0</v>
      </c>
      <c r="K110" s="35"/>
      <c r="L110" s="35"/>
      <c r="M110" s="35"/>
      <c r="N110" s="35"/>
      <c r="O110" s="35"/>
      <c r="P110" s="35"/>
      <c r="Q110" s="35"/>
      <c r="R110" s="35"/>
      <c r="S110" s="35"/>
      <c r="T110" s="35"/>
      <c r="U110" s="35"/>
      <c r="V110" s="35"/>
      <c r="W110" s="35"/>
      <c r="X110" s="35"/>
      <c r="Y110" s="35"/>
      <c r="Z110" s="35"/>
    </row>
    <row r="111" ht="33.0" customHeight="1">
      <c r="A111" s="35" t="s">
        <v>4883</v>
      </c>
      <c r="B111" s="35" t="s">
        <v>98</v>
      </c>
      <c r="C111" s="32" t="s">
        <v>4884</v>
      </c>
      <c r="D111" s="35" t="s">
        <v>90</v>
      </c>
      <c r="E111" s="37">
        <v>0.8125</v>
      </c>
      <c r="F111" s="37">
        <v>0.8541666666666666</v>
      </c>
      <c r="G111" s="34">
        <v>114.05</v>
      </c>
      <c r="H111" s="35" t="s">
        <v>4885</v>
      </c>
      <c r="I111" s="35" t="s">
        <v>4880</v>
      </c>
      <c r="J111" s="35">
        <v>5.0</v>
      </c>
      <c r="K111" s="35"/>
      <c r="L111" s="35"/>
      <c r="M111" s="35"/>
      <c r="N111" s="35"/>
      <c r="O111" s="35"/>
      <c r="P111" s="35"/>
      <c r="Q111" s="35"/>
      <c r="R111" s="35"/>
      <c r="S111" s="35"/>
      <c r="T111" s="35"/>
      <c r="U111" s="35"/>
      <c r="V111" s="35"/>
      <c r="W111" s="35"/>
      <c r="X111" s="35"/>
      <c r="Y111" s="35"/>
      <c r="Z111" s="35"/>
    </row>
    <row r="112" ht="33.0" customHeight="1">
      <c r="A112" s="35" t="s">
        <v>4886</v>
      </c>
      <c r="B112" s="35" t="s">
        <v>98</v>
      </c>
      <c r="C112" s="35" t="s">
        <v>4887</v>
      </c>
      <c r="D112" s="35" t="s">
        <v>90</v>
      </c>
      <c r="E112" s="37">
        <v>0.4375</v>
      </c>
      <c r="F112" s="37">
        <v>0.4791666666666667</v>
      </c>
      <c r="G112" s="34">
        <v>47.08</v>
      </c>
      <c r="H112" s="35" t="s">
        <v>4888</v>
      </c>
      <c r="I112" s="35" t="s">
        <v>4880</v>
      </c>
      <c r="J112" s="35">
        <v>4.0</v>
      </c>
      <c r="K112" s="35"/>
      <c r="L112" s="35"/>
      <c r="M112" s="35"/>
      <c r="N112" s="35"/>
      <c r="O112" s="35"/>
      <c r="P112" s="35"/>
      <c r="Q112" s="35"/>
      <c r="R112" s="35"/>
      <c r="S112" s="35"/>
      <c r="T112" s="35"/>
      <c r="U112" s="35"/>
      <c r="V112" s="35"/>
      <c r="W112" s="35"/>
      <c r="X112" s="35"/>
      <c r="Y112" s="35"/>
      <c r="Z112" s="35"/>
    </row>
    <row r="113" ht="33.0" customHeight="1">
      <c r="A113" s="35" t="s">
        <v>4889</v>
      </c>
      <c r="B113" s="35" t="s">
        <v>98</v>
      </c>
      <c r="C113" s="35" t="s">
        <v>4890</v>
      </c>
      <c r="D113" s="35" t="s">
        <v>90</v>
      </c>
      <c r="E113" s="37">
        <v>0.7916666666666666</v>
      </c>
      <c r="F113" s="37">
        <v>0.8229166666666666</v>
      </c>
      <c r="G113" s="34">
        <v>50.94</v>
      </c>
      <c r="H113" s="35" t="s">
        <v>4891</v>
      </c>
      <c r="I113" s="35">
        <v>1.0</v>
      </c>
      <c r="J113" s="35">
        <v>6.0</v>
      </c>
      <c r="K113" s="35"/>
      <c r="L113" s="35"/>
      <c r="M113" s="35"/>
      <c r="N113" s="35"/>
      <c r="O113" s="35"/>
      <c r="P113" s="35"/>
      <c r="Q113" s="35"/>
      <c r="R113" s="35"/>
      <c r="S113" s="35"/>
      <c r="T113" s="35"/>
      <c r="U113" s="35"/>
      <c r="V113" s="35"/>
      <c r="W113" s="35"/>
      <c r="X113" s="35"/>
      <c r="Y113" s="35"/>
      <c r="Z113" s="35"/>
    </row>
    <row r="114" ht="33.0" customHeight="1">
      <c r="A114" s="35" t="s">
        <v>4892</v>
      </c>
      <c r="B114" s="35" t="s">
        <v>98</v>
      </c>
      <c r="C114" s="35" t="s">
        <v>4893</v>
      </c>
      <c r="D114" s="35" t="s">
        <v>90</v>
      </c>
      <c r="E114" s="37">
        <v>0.375</v>
      </c>
      <c r="F114" s="37">
        <v>0.4166666666666667</v>
      </c>
      <c r="G114" s="34">
        <v>136.86</v>
      </c>
      <c r="H114" s="35" t="s">
        <v>4894</v>
      </c>
      <c r="I114" s="35">
        <v>4.0</v>
      </c>
      <c r="J114" s="35">
        <v>6.0</v>
      </c>
      <c r="K114" s="35"/>
      <c r="L114" s="35"/>
      <c r="M114" s="35"/>
      <c r="N114" s="35"/>
      <c r="O114" s="35"/>
      <c r="P114" s="35"/>
      <c r="Q114" s="35"/>
      <c r="R114" s="35"/>
      <c r="S114" s="35"/>
      <c r="T114" s="35"/>
      <c r="U114" s="35"/>
      <c r="V114" s="35"/>
      <c r="W114" s="35"/>
      <c r="X114" s="35"/>
      <c r="Y114" s="35"/>
      <c r="Z114" s="35"/>
    </row>
    <row r="115" ht="33.0" customHeight="1">
      <c r="A115" s="35" t="s">
        <v>4892</v>
      </c>
      <c r="B115" s="35" t="s">
        <v>98</v>
      </c>
      <c r="C115" s="35" t="s">
        <v>4895</v>
      </c>
      <c r="D115" s="35" t="s">
        <v>90</v>
      </c>
      <c r="E115" s="37">
        <v>0.7708333333333334</v>
      </c>
      <c r="F115" s="37">
        <v>0.8125</v>
      </c>
      <c r="G115" s="34">
        <v>91.24</v>
      </c>
      <c r="H115" s="35" t="s">
        <v>4894</v>
      </c>
      <c r="I115" s="35" t="s">
        <v>298</v>
      </c>
      <c r="J115" s="35">
        <v>4.0</v>
      </c>
      <c r="K115" s="35"/>
      <c r="L115" s="35"/>
      <c r="M115" s="35"/>
      <c r="N115" s="35"/>
      <c r="O115" s="35"/>
      <c r="P115" s="35"/>
      <c r="Q115" s="35"/>
      <c r="R115" s="35"/>
      <c r="S115" s="35"/>
      <c r="T115" s="35"/>
      <c r="U115" s="35"/>
      <c r="V115" s="35"/>
      <c r="W115" s="35"/>
      <c r="X115" s="35"/>
      <c r="Y115" s="35"/>
      <c r="Z115" s="35"/>
    </row>
    <row r="116" ht="33.0" customHeight="1">
      <c r="A116" s="35" t="s">
        <v>4896</v>
      </c>
      <c r="B116" s="35" t="s">
        <v>98</v>
      </c>
      <c r="C116" s="32" t="s">
        <v>4897</v>
      </c>
      <c r="D116" s="35" t="s">
        <v>90</v>
      </c>
      <c r="E116" s="37">
        <v>0.7708333333333334</v>
      </c>
      <c r="F116" s="37">
        <v>0.8125</v>
      </c>
      <c r="G116" s="34">
        <v>136.86</v>
      </c>
      <c r="H116" s="35" t="s">
        <v>4898</v>
      </c>
      <c r="I116" s="35" t="s">
        <v>298</v>
      </c>
      <c r="J116" s="35">
        <v>6.0</v>
      </c>
      <c r="K116" s="35"/>
      <c r="L116" s="35"/>
      <c r="M116" s="35"/>
      <c r="N116" s="35"/>
      <c r="O116" s="35"/>
      <c r="P116" s="35"/>
      <c r="Q116" s="35"/>
      <c r="R116" s="35"/>
      <c r="S116" s="35"/>
      <c r="T116" s="35"/>
      <c r="U116" s="35"/>
      <c r="V116" s="35"/>
      <c r="W116" s="35"/>
      <c r="X116" s="35"/>
      <c r="Y116" s="35"/>
      <c r="Z116" s="35"/>
    </row>
    <row r="117" ht="33.0" customHeight="1">
      <c r="A117" s="35" t="s">
        <v>4896</v>
      </c>
      <c r="B117" s="35" t="s">
        <v>98</v>
      </c>
      <c r="C117" s="32" t="s">
        <v>4899</v>
      </c>
      <c r="D117" s="35" t="s">
        <v>90</v>
      </c>
      <c r="E117" s="37">
        <v>0.8125</v>
      </c>
      <c r="F117" s="37">
        <v>0.8541666666666666</v>
      </c>
      <c r="G117" s="34">
        <v>136.86</v>
      </c>
      <c r="H117" s="35" t="s">
        <v>4898</v>
      </c>
      <c r="I117" s="35" t="s">
        <v>298</v>
      </c>
      <c r="J117" s="35">
        <v>6.0</v>
      </c>
      <c r="K117" s="35"/>
      <c r="L117" s="35"/>
      <c r="M117" s="35"/>
      <c r="N117" s="35"/>
      <c r="O117" s="35"/>
      <c r="P117" s="35"/>
      <c r="Q117" s="35"/>
      <c r="R117" s="35"/>
      <c r="S117" s="35"/>
      <c r="T117" s="35"/>
      <c r="U117" s="35"/>
      <c r="V117" s="35"/>
      <c r="W117" s="35"/>
      <c r="X117" s="35"/>
      <c r="Y117" s="35"/>
      <c r="Z117" s="35"/>
    </row>
    <row r="118" ht="33.0" customHeight="1">
      <c r="A118" s="35" t="s">
        <v>4896</v>
      </c>
      <c r="B118" s="35" t="s">
        <v>98</v>
      </c>
      <c r="C118" s="32" t="s">
        <v>4900</v>
      </c>
      <c r="D118" s="35" t="s">
        <v>90</v>
      </c>
      <c r="E118" s="37">
        <v>0.5</v>
      </c>
      <c r="F118" s="37">
        <v>0.5416666666666666</v>
      </c>
      <c r="G118" s="34">
        <v>136.86</v>
      </c>
      <c r="H118" s="35" t="s">
        <v>4898</v>
      </c>
      <c r="I118" s="35" t="s">
        <v>298</v>
      </c>
      <c r="J118" s="35">
        <v>6.0</v>
      </c>
      <c r="K118" s="35"/>
      <c r="L118" s="35"/>
      <c r="M118" s="35"/>
      <c r="N118" s="35"/>
      <c r="O118" s="35"/>
      <c r="P118" s="35"/>
      <c r="Q118" s="35"/>
      <c r="R118" s="35"/>
      <c r="S118" s="35"/>
      <c r="T118" s="35"/>
      <c r="U118" s="35"/>
      <c r="V118" s="35"/>
      <c r="W118" s="35"/>
      <c r="X118" s="35"/>
      <c r="Y118" s="35"/>
      <c r="Z118" s="35"/>
    </row>
    <row r="119" ht="33.0" customHeight="1">
      <c r="A119" s="35" t="s">
        <v>4896</v>
      </c>
      <c r="B119" s="35" t="s">
        <v>98</v>
      </c>
      <c r="C119" s="32" t="s">
        <v>4901</v>
      </c>
      <c r="D119" s="35" t="s">
        <v>90</v>
      </c>
      <c r="E119" s="37">
        <v>0.8125</v>
      </c>
      <c r="F119" s="37">
        <v>0.8541666666666666</v>
      </c>
      <c r="G119" s="34">
        <v>91.24</v>
      </c>
      <c r="H119" s="35" t="s">
        <v>4898</v>
      </c>
      <c r="I119" s="35" t="s">
        <v>298</v>
      </c>
      <c r="J119" s="35">
        <v>4.0</v>
      </c>
      <c r="K119" s="35"/>
      <c r="L119" s="35"/>
      <c r="M119" s="35"/>
      <c r="N119" s="35"/>
      <c r="O119" s="35"/>
      <c r="P119" s="35"/>
      <c r="Q119" s="35"/>
      <c r="R119" s="35"/>
      <c r="S119" s="35"/>
      <c r="T119" s="35"/>
      <c r="U119" s="35"/>
      <c r="V119" s="35"/>
      <c r="W119" s="35"/>
      <c r="X119" s="35"/>
      <c r="Y119" s="35"/>
      <c r="Z119" s="35"/>
    </row>
    <row r="120" ht="33.0" customHeight="1">
      <c r="A120" s="35" t="s">
        <v>4896</v>
      </c>
      <c r="B120" s="35" t="s">
        <v>98</v>
      </c>
      <c r="C120" s="32" t="s">
        <v>4902</v>
      </c>
      <c r="D120" s="35" t="s">
        <v>90</v>
      </c>
      <c r="E120" s="37">
        <v>0.7708333333333334</v>
      </c>
      <c r="F120" s="37">
        <v>0.8125</v>
      </c>
      <c r="G120" s="34">
        <v>114.05</v>
      </c>
      <c r="H120" s="35" t="s">
        <v>4898</v>
      </c>
      <c r="I120" s="35" t="s">
        <v>298</v>
      </c>
      <c r="J120" s="35">
        <v>5.0</v>
      </c>
      <c r="K120" s="35"/>
      <c r="L120" s="35"/>
      <c r="M120" s="35"/>
      <c r="N120" s="35"/>
      <c r="O120" s="35"/>
      <c r="P120" s="35"/>
      <c r="Q120" s="35"/>
      <c r="R120" s="35"/>
      <c r="S120" s="35"/>
      <c r="T120" s="35"/>
      <c r="U120" s="35"/>
      <c r="V120" s="35"/>
      <c r="W120" s="35"/>
      <c r="X120" s="35"/>
      <c r="Y120" s="35"/>
      <c r="Z120" s="35"/>
    </row>
    <row r="121" ht="33.0" customHeight="1">
      <c r="A121" s="35" t="s">
        <v>4903</v>
      </c>
      <c r="B121" s="35" t="s">
        <v>98</v>
      </c>
      <c r="C121" s="35" t="s">
        <v>4904</v>
      </c>
      <c r="D121" s="35" t="s">
        <v>4832</v>
      </c>
      <c r="E121" s="37">
        <v>0.6666666666666666</v>
      </c>
      <c r="F121" s="37">
        <v>0.7083333333333334</v>
      </c>
      <c r="G121" s="34">
        <v>91.24</v>
      </c>
      <c r="H121" s="35" t="s">
        <v>4905</v>
      </c>
      <c r="I121" s="35">
        <v>2.0</v>
      </c>
      <c r="J121" s="35">
        <v>4.0</v>
      </c>
      <c r="K121" s="35"/>
      <c r="L121" s="35"/>
      <c r="M121" s="35"/>
      <c r="N121" s="35"/>
      <c r="O121" s="35"/>
      <c r="P121" s="35"/>
      <c r="Q121" s="35"/>
      <c r="R121" s="35"/>
      <c r="S121" s="35"/>
      <c r="T121" s="35"/>
      <c r="U121" s="35"/>
      <c r="V121" s="35"/>
      <c r="W121" s="35"/>
      <c r="X121" s="35"/>
      <c r="Y121" s="35"/>
      <c r="Z121" s="35"/>
    </row>
    <row r="122" ht="33.0" customHeight="1">
      <c r="A122" s="35" t="s">
        <v>4903</v>
      </c>
      <c r="B122" s="35" t="s">
        <v>98</v>
      </c>
      <c r="C122" s="35" t="s">
        <v>4906</v>
      </c>
      <c r="D122" s="35" t="s">
        <v>4832</v>
      </c>
      <c r="E122" s="37">
        <v>0.8125</v>
      </c>
      <c r="F122" s="37">
        <v>0.8541666666666666</v>
      </c>
      <c r="G122" s="34">
        <v>114.05</v>
      </c>
      <c r="H122" s="35" t="s">
        <v>4905</v>
      </c>
      <c r="I122" s="35">
        <v>1.0</v>
      </c>
      <c r="J122" s="35">
        <v>5.0</v>
      </c>
      <c r="K122" s="35"/>
      <c r="L122" s="35"/>
      <c r="M122" s="35"/>
      <c r="N122" s="35"/>
      <c r="O122" s="35"/>
      <c r="P122" s="35"/>
      <c r="Q122" s="35"/>
      <c r="R122" s="35"/>
      <c r="S122" s="35"/>
      <c r="T122" s="35"/>
      <c r="U122" s="35"/>
      <c r="V122" s="35"/>
      <c r="W122" s="35"/>
      <c r="X122" s="35"/>
      <c r="Y122" s="35"/>
      <c r="Z122" s="35"/>
    </row>
    <row r="123" ht="33.0" customHeight="1">
      <c r="A123" s="35" t="s">
        <v>4907</v>
      </c>
      <c r="B123" s="35" t="s">
        <v>98</v>
      </c>
      <c r="C123" s="35" t="s">
        <v>4908</v>
      </c>
      <c r="D123" s="35" t="s">
        <v>90</v>
      </c>
      <c r="E123" s="37">
        <v>0.8125</v>
      </c>
      <c r="F123" s="37">
        <v>0.8541666666666666</v>
      </c>
      <c r="G123" s="34">
        <v>70.62</v>
      </c>
      <c r="H123" s="35" t="s">
        <v>4909</v>
      </c>
      <c r="I123" s="35">
        <v>5.0</v>
      </c>
      <c r="J123" s="35">
        <v>6.0</v>
      </c>
      <c r="K123" s="35"/>
      <c r="L123" s="35"/>
      <c r="M123" s="35"/>
      <c r="N123" s="35"/>
      <c r="O123" s="35"/>
      <c r="P123" s="35"/>
      <c r="Q123" s="35"/>
      <c r="R123" s="35"/>
      <c r="S123" s="35"/>
      <c r="T123" s="35"/>
      <c r="U123" s="35"/>
      <c r="V123" s="35"/>
      <c r="W123" s="35"/>
      <c r="X123" s="35"/>
      <c r="Y123" s="35"/>
      <c r="Z123" s="35"/>
    </row>
    <row r="124" ht="33.0" customHeight="1">
      <c r="A124" s="35" t="s">
        <v>4907</v>
      </c>
      <c r="B124" s="35" t="s">
        <v>98</v>
      </c>
      <c r="C124" s="35" t="s">
        <v>4910</v>
      </c>
      <c r="D124" s="35" t="s">
        <v>90</v>
      </c>
      <c r="E124" s="37">
        <v>0.4166666666666667</v>
      </c>
      <c r="F124" s="37">
        <v>0.4583333333333333</v>
      </c>
      <c r="G124" s="34">
        <v>47.08</v>
      </c>
      <c r="H124" s="35" t="s">
        <v>4909</v>
      </c>
      <c r="I124" s="35">
        <v>4.0</v>
      </c>
      <c r="J124" s="35">
        <v>4.0</v>
      </c>
      <c r="K124" s="35"/>
      <c r="L124" s="35"/>
      <c r="M124" s="35"/>
      <c r="N124" s="35"/>
      <c r="O124" s="35"/>
      <c r="P124" s="35"/>
      <c r="Q124" s="35"/>
      <c r="R124" s="35"/>
      <c r="S124" s="35"/>
      <c r="T124" s="35"/>
      <c r="U124" s="35"/>
      <c r="V124" s="35"/>
      <c r="W124" s="35"/>
      <c r="X124" s="35"/>
      <c r="Y124" s="35"/>
      <c r="Z124" s="35"/>
    </row>
    <row r="125" ht="33.0" customHeight="1">
      <c r="A125" s="35" t="s">
        <v>2181</v>
      </c>
      <c r="B125" s="35" t="s">
        <v>98</v>
      </c>
      <c r="C125" s="35" t="s">
        <v>4911</v>
      </c>
      <c r="D125" s="35" t="s">
        <v>90</v>
      </c>
      <c r="E125" s="37">
        <v>0.7916666666666666</v>
      </c>
      <c r="F125" s="37">
        <v>0.8333333333333334</v>
      </c>
      <c r="G125" s="34">
        <v>97.14</v>
      </c>
      <c r="H125" s="35" t="s">
        <v>4912</v>
      </c>
      <c r="I125" s="35" t="s">
        <v>298</v>
      </c>
      <c r="J125" s="35">
        <v>6.0</v>
      </c>
      <c r="K125" s="35"/>
      <c r="L125" s="35"/>
      <c r="M125" s="35"/>
      <c r="N125" s="35"/>
      <c r="O125" s="35"/>
      <c r="P125" s="35"/>
      <c r="Q125" s="35"/>
      <c r="R125" s="35"/>
      <c r="S125" s="35"/>
      <c r="T125" s="35"/>
      <c r="U125" s="35"/>
      <c r="V125" s="35"/>
      <c r="W125" s="35"/>
      <c r="X125" s="35"/>
      <c r="Y125" s="35"/>
      <c r="Z125" s="35"/>
    </row>
    <row r="126" ht="33.0" customHeight="1">
      <c r="A126" s="35" t="s">
        <v>4913</v>
      </c>
      <c r="B126" s="35" t="s">
        <v>98</v>
      </c>
      <c r="C126" s="35" t="s">
        <v>4914</v>
      </c>
      <c r="D126" s="35" t="s">
        <v>90</v>
      </c>
      <c r="E126" s="37">
        <v>0.75</v>
      </c>
      <c r="F126" s="37">
        <v>0.7916666666666666</v>
      </c>
      <c r="G126" s="34">
        <v>64.76</v>
      </c>
      <c r="H126" s="35" t="s">
        <v>4915</v>
      </c>
      <c r="I126" s="35" t="s">
        <v>298</v>
      </c>
      <c r="J126" s="35">
        <v>4.0</v>
      </c>
      <c r="K126" s="35"/>
      <c r="L126" s="35"/>
      <c r="M126" s="35"/>
      <c r="N126" s="35"/>
      <c r="O126" s="35"/>
      <c r="P126" s="35"/>
      <c r="Q126" s="35"/>
      <c r="R126" s="35"/>
      <c r="S126" s="35"/>
      <c r="T126" s="35"/>
      <c r="U126" s="35"/>
      <c r="V126" s="35"/>
      <c r="W126" s="35"/>
      <c r="X126" s="35"/>
      <c r="Y126" s="35"/>
      <c r="Z126" s="35"/>
    </row>
    <row r="127" ht="33.0" customHeight="1">
      <c r="A127" s="35" t="s">
        <v>4916</v>
      </c>
      <c r="B127" s="35" t="s">
        <v>98</v>
      </c>
      <c r="C127" s="35" t="s">
        <v>4917</v>
      </c>
      <c r="D127" s="35" t="s">
        <v>90</v>
      </c>
      <c r="E127" s="37">
        <v>0.8333333333333334</v>
      </c>
      <c r="F127" s="37">
        <v>0.875</v>
      </c>
      <c r="G127" s="34">
        <v>97.14</v>
      </c>
      <c r="H127" s="35" t="s">
        <v>4918</v>
      </c>
      <c r="I127" s="35">
        <v>3.0</v>
      </c>
      <c r="J127" s="35">
        <v>6.0</v>
      </c>
      <c r="K127" s="35"/>
      <c r="L127" s="35"/>
      <c r="M127" s="35"/>
      <c r="N127" s="35"/>
      <c r="O127" s="35"/>
      <c r="P127" s="35"/>
      <c r="Q127" s="35"/>
      <c r="R127" s="35"/>
      <c r="S127" s="35"/>
      <c r="T127" s="35"/>
      <c r="U127" s="35"/>
      <c r="V127" s="35"/>
      <c r="W127" s="35"/>
      <c r="X127" s="35"/>
      <c r="Y127" s="35"/>
      <c r="Z127" s="35"/>
    </row>
    <row r="128" ht="33.0" customHeight="1">
      <c r="A128" s="272" t="s">
        <v>4919</v>
      </c>
      <c r="B128" s="35" t="s">
        <v>98</v>
      </c>
      <c r="C128" s="272" t="s">
        <v>4920</v>
      </c>
      <c r="D128" s="272" t="s">
        <v>90</v>
      </c>
      <c r="E128" s="273">
        <v>0.75</v>
      </c>
      <c r="F128" s="273">
        <v>0.78125</v>
      </c>
      <c r="G128" s="63">
        <v>72.84</v>
      </c>
      <c r="H128" s="272" t="s">
        <v>4921</v>
      </c>
      <c r="I128" s="272">
        <v>6.0</v>
      </c>
      <c r="J128" s="272">
        <v>6.0</v>
      </c>
      <c r="K128" s="35"/>
      <c r="L128" s="35"/>
      <c r="M128" s="35"/>
      <c r="N128" s="35"/>
      <c r="O128" s="35"/>
      <c r="P128" s="35"/>
      <c r="Q128" s="35"/>
      <c r="R128" s="35"/>
      <c r="S128" s="35"/>
      <c r="T128" s="35"/>
      <c r="U128" s="35"/>
      <c r="V128" s="35"/>
      <c r="W128" s="35"/>
      <c r="X128" s="35"/>
      <c r="Y128" s="35"/>
      <c r="Z128" s="35"/>
    </row>
    <row r="129" ht="33.0" customHeight="1">
      <c r="A129" s="272" t="s">
        <v>4919</v>
      </c>
      <c r="B129" s="35" t="s">
        <v>98</v>
      </c>
      <c r="C129" s="272" t="s">
        <v>4922</v>
      </c>
      <c r="D129" s="272" t="s">
        <v>90</v>
      </c>
      <c r="E129" s="273">
        <v>0.7083333333333334</v>
      </c>
      <c r="F129" s="273">
        <v>0.7395833333333334</v>
      </c>
      <c r="G129" s="63">
        <v>72.84</v>
      </c>
      <c r="H129" s="272" t="s">
        <v>4921</v>
      </c>
      <c r="I129" s="272">
        <v>16.0</v>
      </c>
      <c r="J129" s="272">
        <v>6.0</v>
      </c>
      <c r="K129" s="35"/>
      <c r="L129" s="35"/>
      <c r="M129" s="35"/>
      <c r="N129" s="35"/>
      <c r="O129" s="35"/>
      <c r="P129" s="35"/>
      <c r="Q129" s="35"/>
      <c r="R129" s="35"/>
      <c r="S129" s="35"/>
      <c r="T129" s="35"/>
      <c r="U129" s="35"/>
      <c r="V129" s="35"/>
      <c r="W129" s="35"/>
      <c r="X129" s="35"/>
      <c r="Y129" s="35"/>
      <c r="Z129" s="35"/>
    </row>
    <row r="130" ht="33.0" customHeight="1">
      <c r="A130" s="272" t="s">
        <v>4923</v>
      </c>
      <c r="B130" s="35" t="s">
        <v>98</v>
      </c>
      <c r="C130" s="272" t="s">
        <v>4924</v>
      </c>
      <c r="D130" s="272" t="s">
        <v>90</v>
      </c>
      <c r="E130" s="273">
        <v>0.75</v>
      </c>
      <c r="F130" s="273">
        <v>0.7916666666666666</v>
      </c>
      <c r="G130" s="63">
        <v>70.62</v>
      </c>
      <c r="H130" s="272" t="s">
        <v>4925</v>
      </c>
      <c r="I130" s="272">
        <v>1.0</v>
      </c>
      <c r="J130" s="272">
        <v>6.0</v>
      </c>
      <c r="K130" s="35"/>
      <c r="L130" s="35"/>
      <c r="M130" s="35"/>
      <c r="N130" s="35"/>
      <c r="O130" s="35"/>
      <c r="P130" s="35"/>
      <c r="Q130" s="35"/>
      <c r="R130" s="35"/>
      <c r="S130" s="35"/>
      <c r="T130" s="35"/>
      <c r="U130" s="35"/>
      <c r="V130" s="35"/>
      <c r="W130" s="35"/>
      <c r="X130" s="35"/>
      <c r="Y130" s="35"/>
      <c r="Z130" s="35"/>
    </row>
    <row r="131" ht="33.0" customHeight="1">
      <c r="A131" s="272" t="s">
        <v>4923</v>
      </c>
      <c r="B131" s="35" t="s">
        <v>98</v>
      </c>
      <c r="C131" s="272" t="s">
        <v>4926</v>
      </c>
      <c r="D131" s="272" t="s">
        <v>90</v>
      </c>
      <c r="E131" s="273">
        <v>0.8333333333333334</v>
      </c>
      <c r="F131" s="273">
        <v>0.875</v>
      </c>
      <c r="G131" s="63">
        <v>58.85</v>
      </c>
      <c r="H131" s="272" t="s">
        <v>4927</v>
      </c>
      <c r="I131" s="272" t="s">
        <v>298</v>
      </c>
      <c r="J131" s="272">
        <v>5.0</v>
      </c>
      <c r="K131" s="35"/>
      <c r="L131" s="35"/>
      <c r="M131" s="35"/>
      <c r="N131" s="35"/>
      <c r="O131" s="35"/>
      <c r="P131" s="35"/>
      <c r="Q131" s="35"/>
      <c r="R131" s="35"/>
      <c r="S131" s="35"/>
      <c r="T131" s="35"/>
      <c r="U131" s="35"/>
      <c r="V131" s="35"/>
      <c r="W131" s="35"/>
      <c r="X131" s="35"/>
      <c r="Y131" s="35"/>
      <c r="Z131" s="35"/>
    </row>
    <row r="132" ht="33.0" customHeight="1">
      <c r="A132" s="272" t="s">
        <v>4928</v>
      </c>
      <c r="B132" s="35" t="s">
        <v>98</v>
      </c>
      <c r="C132" s="272" t="s">
        <v>4929</v>
      </c>
      <c r="D132" s="272" t="s">
        <v>90</v>
      </c>
      <c r="E132" s="273">
        <v>0.75</v>
      </c>
      <c r="F132" s="273">
        <v>0.78125</v>
      </c>
      <c r="G132" s="63">
        <v>52.98</v>
      </c>
      <c r="H132" s="272" t="s">
        <v>4930</v>
      </c>
      <c r="I132" s="272">
        <v>9.0</v>
      </c>
      <c r="J132" s="272">
        <v>6.0</v>
      </c>
      <c r="K132" s="35"/>
      <c r="L132" s="35"/>
      <c r="M132" s="35"/>
      <c r="N132" s="35"/>
      <c r="O132" s="35"/>
      <c r="P132" s="35"/>
      <c r="Q132" s="35"/>
      <c r="R132" s="35"/>
      <c r="S132" s="35"/>
      <c r="T132" s="35"/>
      <c r="U132" s="35"/>
      <c r="V132" s="35"/>
      <c r="W132" s="35"/>
      <c r="X132" s="35"/>
      <c r="Y132" s="35"/>
      <c r="Z132" s="35"/>
    </row>
    <row r="133" ht="33.0" customHeight="1">
      <c r="A133" s="55" t="s">
        <v>4931</v>
      </c>
      <c r="B133" s="35" t="s">
        <v>98</v>
      </c>
      <c r="C133" s="272" t="s">
        <v>4932</v>
      </c>
      <c r="D133" s="272" t="s">
        <v>4784</v>
      </c>
      <c r="E133" s="57">
        <v>0.71875</v>
      </c>
      <c r="F133" s="57">
        <v>0.7395833333333334</v>
      </c>
      <c r="G133" s="58">
        <v>35.34</v>
      </c>
      <c r="H133" s="55" t="s">
        <v>4933</v>
      </c>
      <c r="I133" s="55">
        <v>1.0</v>
      </c>
      <c r="J133" s="55">
        <v>6.0</v>
      </c>
      <c r="K133" s="11"/>
      <c r="L133" s="11"/>
      <c r="M133" s="11"/>
      <c r="N133" s="11"/>
      <c r="O133" s="11"/>
      <c r="P133" s="11"/>
      <c r="Q133" s="11"/>
      <c r="R133" s="11"/>
      <c r="S133" s="11"/>
      <c r="T133" s="11"/>
      <c r="U133" s="11"/>
      <c r="V133" s="11"/>
      <c r="W133" s="11"/>
      <c r="X133" s="11"/>
      <c r="Y133" s="11"/>
      <c r="Z133" s="11"/>
    </row>
    <row r="134" ht="33.0" customHeight="1">
      <c r="A134" s="55" t="s">
        <v>4934</v>
      </c>
      <c r="B134" s="35" t="s">
        <v>98</v>
      </c>
      <c r="C134" s="272" t="s">
        <v>4935</v>
      </c>
      <c r="D134" s="272" t="s">
        <v>90</v>
      </c>
      <c r="E134" s="57">
        <v>0.7916666666666666</v>
      </c>
      <c r="F134" s="57">
        <v>0.8333333333333334</v>
      </c>
      <c r="G134" s="58">
        <v>47.08</v>
      </c>
      <c r="H134" s="55" t="s">
        <v>4936</v>
      </c>
      <c r="I134" s="55">
        <v>9.0</v>
      </c>
      <c r="J134" s="55">
        <v>4.0</v>
      </c>
      <c r="K134" s="11"/>
      <c r="L134" s="11"/>
      <c r="M134" s="11"/>
      <c r="N134" s="11"/>
      <c r="O134" s="11"/>
      <c r="P134" s="11"/>
      <c r="Q134" s="11"/>
      <c r="R134" s="11"/>
      <c r="S134" s="11"/>
      <c r="T134" s="11"/>
      <c r="U134" s="11"/>
      <c r="V134" s="11"/>
      <c r="W134" s="11"/>
      <c r="X134" s="11"/>
      <c r="Y134" s="11"/>
      <c r="Z134" s="11"/>
    </row>
    <row r="135" ht="33.0" customHeight="1">
      <c r="A135" s="55" t="s">
        <v>4937</v>
      </c>
      <c r="B135" s="11" t="s">
        <v>4938</v>
      </c>
      <c r="C135" s="272" t="s">
        <v>4939</v>
      </c>
      <c r="D135" s="272" t="s">
        <v>4940</v>
      </c>
      <c r="E135" s="57">
        <v>0.7083333333333334</v>
      </c>
      <c r="F135" s="57">
        <v>0.8333333333333334</v>
      </c>
      <c r="G135" s="58">
        <v>321.96</v>
      </c>
      <c r="H135" s="55" t="s">
        <v>4941</v>
      </c>
      <c r="I135" s="55">
        <v>9.0</v>
      </c>
      <c r="J135" s="35">
        <v>12.0</v>
      </c>
      <c r="K135" s="11"/>
      <c r="L135" s="11"/>
      <c r="M135" s="11"/>
      <c r="N135" s="11"/>
      <c r="O135" s="11"/>
      <c r="P135" s="11"/>
      <c r="Q135" s="11"/>
      <c r="R135" s="11"/>
      <c r="S135" s="11"/>
      <c r="T135" s="11"/>
      <c r="U135" s="11"/>
      <c r="V135" s="11"/>
      <c r="W135" s="11"/>
      <c r="X135" s="11"/>
      <c r="Y135" s="11"/>
      <c r="Z135" s="11"/>
    </row>
    <row r="136" ht="33.0" customHeight="1">
      <c r="A136" s="55" t="s">
        <v>4942</v>
      </c>
      <c r="B136" s="11" t="s">
        <v>4938</v>
      </c>
      <c r="C136" s="272" t="s">
        <v>4943</v>
      </c>
      <c r="D136" s="272" t="s">
        <v>4944</v>
      </c>
      <c r="E136" s="57">
        <v>0.4583333333333333</v>
      </c>
      <c r="F136" s="57">
        <v>0.5</v>
      </c>
      <c r="G136" s="58">
        <v>98.7</v>
      </c>
      <c r="H136" s="55" t="s">
        <v>4945</v>
      </c>
      <c r="I136" s="55">
        <v>11.0</v>
      </c>
      <c r="J136" s="35">
        <v>6.0</v>
      </c>
      <c r="K136" s="11"/>
      <c r="L136" s="11"/>
      <c r="M136" s="11"/>
      <c r="N136" s="11"/>
      <c r="O136" s="11"/>
      <c r="P136" s="11"/>
      <c r="Q136" s="11"/>
      <c r="R136" s="11"/>
      <c r="S136" s="11"/>
      <c r="T136" s="11"/>
      <c r="U136" s="11"/>
      <c r="V136" s="11"/>
      <c r="W136" s="11"/>
      <c r="X136" s="11"/>
      <c r="Y136" s="11"/>
      <c r="Z136" s="11"/>
    </row>
    <row r="137" ht="33.0" customHeight="1">
      <c r="A137" s="55" t="s">
        <v>4946</v>
      </c>
      <c r="B137" s="11" t="s">
        <v>4938</v>
      </c>
      <c r="C137" s="35" t="s">
        <v>4947</v>
      </c>
      <c r="D137" s="35" t="s">
        <v>4799</v>
      </c>
      <c r="E137" s="57">
        <v>0.7291666666666666</v>
      </c>
      <c r="F137" s="57">
        <v>0.2708333333333333</v>
      </c>
      <c r="G137" s="58">
        <v>82.25</v>
      </c>
      <c r="H137" s="35" t="s">
        <v>4948</v>
      </c>
      <c r="I137" s="35" t="s">
        <v>298</v>
      </c>
      <c r="J137" s="35">
        <v>5.0</v>
      </c>
      <c r="K137" s="35"/>
      <c r="L137" s="35"/>
      <c r="M137" s="35"/>
      <c r="N137" s="35"/>
      <c r="O137" s="35"/>
      <c r="P137" s="35"/>
      <c r="Q137" s="35"/>
      <c r="R137" s="35"/>
      <c r="S137" s="35"/>
      <c r="T137" s="35"/>
      <c r="U137" s="35"/>
      <c r="V137" s="35"/>
      <c r="W137" s="35"/>
      <c r="X137" s="35"/>
      <c r="Y137" s="35"/>
      <c r="Z137" s="35"/>
    </row>
    <row r="138" ht="33.0" customHeight="1">
      <c r="A138" s="55" t="s">
        <v>4946</v>
      </c>
      <c r="B138" s="11" t="s">
        <v>4938</v>
      </c>
      <c r="C138" s="11" t="s">
        <v>4949</v>
      </c>
      <c r="D138" s="272" t="s">
        <v>4950</v>
      </c>
      <c r="E138" s="57">
        <v>0.5208333333333334</v>
      </c>
      <c r="F138" s="57">
        <v>0.5625</v>
      </c>
      <c r="G138" s="58">
        <v>102.66</v>
      </c>
      <c r="H138" s="55" t="s">
        <v>4948</v>
      </c>
      <c r="I138" s="55">
        <v>16.0</v>
      </c>
      <c r="J138" s="35">
        <v>6.0</v>
      </c>
      <c r="K138" s="11"/>
      <c r="L138" s="11"/>
      <c r="M138" s="11"/>
      <c r="N138" s="11"/>
      <c r="O138" s="11"/>
      <c r="P138" s="11"/>
      <c r="Q138" s="11"/>
      <c r="R138" s="11"/>
      <c r="S138" s="11"/>
      <c r="T138" s="11"/>
      <c r="U138" s="11"/>
      <c r="V138" s="11"/>
      <c r="W138" s="11"/>
      <c r="X138" s="11"/>
      <c r="Y138" s="11"/>
      <c r="Z138" s="11"/>
    </row>
    <row r="139" ht="33.0" customHeight="1">
      <c r="A139" s="55" t="s">
        <v>4951</v>
      </c>
      <c r="B139" s="11" t="s">
        <v>4938</v>
      </c>
      <c r="C139" s="272" t="s">
        <v>4952</v>
      </c>
      <c r="D139" s="272" t="s">
        <v>4799</v>
      </c>
      <c r="E139" s="57">
        <v>0.6770833333333334</v>
      </c>
      <c r="F139" s="57">
        <v>0.71875</v>
      </c>
      <c r="G139" s="58">
        <v>85.55</v>
      </c>
      <c r="H139" s="55" t="s">
        <v>4953</v>
      </c>
      <c r="I139" s="55">
        <v>3.0</v>
      </c>
      <c r="J139" s="35">
        <v>5.0</v>
      </c>
      <c r="K139" s="11"/>
      <c r="L139" s="11"/>
      <c r="M139" s="11"/>
      <c r="N139" s="11"/>
      <c r="O139" s="11"/>
      <c r="P139" s="11"/>
      <c r="Q139" s="11"/>
      <c r="R139" s="11"/>
      <c r="S139" s="11"/>
      <c r="T139" s="11"/>
      <c r="U139" s="11"/>
      <c r="V139" s="11"/>
      <c r="W139" s="11"/>
      <c r="X139" s="11"/>
      <c r="Y139" s="11"/>
      <c r="Z139" s="11"/>
    </row>
    <row r="140" ht="33.0" customHeight="1">
      <c r="A140" s="55" t="s">
        <v>4951</v>
      </c>
      <c r="B140" s="11" t="s">
        <v>4938</v>
      </c>
      <c r="C140" s="272" t="s">
        <v>4954</v>
      </c>
      <c r="D140" s="272" t="s">
        <v>4799</v>
      </c>
      <c r="E140" s="57">
        <v>0.6770833333333334</v>
      </c>
      <c r="F140" s="57">
        <v>0.71875</v>
      </c>
      <c r="G140" s="58">
        <v>102.66</v>
      </c>
      <c r="H140" s="55" t="s">
        <v>4953</v>
      </c>
      <c r="I140" s="55">
        <v>7.0</v>
      </c>
      <c r="J140" s="35">
        <v>6.0</v>
      </c>
      <c r="K140" s="11"/>
      <c r="L140" s="11"/>
      <c r="M140" s="11"/>
      <c r="N140" s="11"/>
      <c r="O140" s="11"/>
      <c r="P140" s="11"/>
      <c r="Q140" s="11"/>
      <c r="R140" s="11"/>
      <c r="S140" s="11"/>
      <c r="T140" s="11"/>
      <c r="U140" s="11"/>
      <c r="V140" s="11"/>
      <c r="W140" s="11"/>
      <c r="X140" s="11"/>
      <c r="Y140" s="11"/>
      <c r="Z140" s="11"/>
    </row>
    <row r="141" ht="33.0" customHeight="1">
      <c r="A141" s="272" t="s">
        <v>4955</v>
      </c>
      <c r="B141" s="11" t="s">
        <v>4956</v>
      </c>
      <c r="C141" s="272" t="s">
        <v>4955</v>
      </c>
      <c r="D141" s="272" t="s">
        <v>2233</v>
      </c>
      <c r="E141" s="57">
        <v>0.8020833333333334</v>
      </c>
      <c r="F141" s="57">
        <v>0.8333333333333334</v>
      </c>
      <c r="G141" s="58">
        <v>35.32</v>
      </c>
      <c r="H141" s="55" t="s">
        <v>297</v>
      </c>
      <c r="I141" s="55">
        <v>3.0</v>
      </c>
      <c r="J141" s="35">
        <v>4.0</v>
      </c>
      <c r="K141" s="11"/>
      <c r="L141" s="11"/>
      <c r="M141" s="11"/>
      <c r="N141" s="11"/>
      <c r="O141" s="11"/>
      <c r="P141" s="11"/>
      <c r="Q141" s="11"/>
      <c r="R141" s="11"/>
      <c r="S141" s="11"/>
      <c r="T141" s="11"/>
      <c r="U141" s="11"/>
      <c r="V141" s="11"/>
      <c r="W141" s="11"/>
      <c r="X141" s="11"/>
      <c r="Y141" s="11"/>
      <c r="Z141" s="11"/>
    </row>
    <row r="142" ht="33.0" customHeight="1">
      <c r="A142" s="35" t="s">
        <v>4957</v>
      </c>
      <c r="B142" s="11" t="s">
        <v>4956</v>
      </c>
      <c r="C142" s="35" t="s">
        <v>4957</v>
      </c>
      <c r="D142" s="35" t="s">
        <v>4837</v>
      </c>
      <c r="E142" s="37">
        <v>0.3541666666666667</v>
      </c>
      <c r="F142" s="37">
        <v>0.6875</v>
      </c>
      <c r="G142" s="34">
        <v>59.65</v>
      </c>
      <c r="H142" s="35" t="s">
        <v>297</v>
      </c>
      <c r="I142" s="35" t="s">
        <v>298</v>
      </c>
      <c r="J142" s="35">
        <v>1.0</v>
      </c>
      <c r="K142" s="35"/>
      <c r="L142" s="35"/>
      <c r="M142" s="35"/>
      <c r="N142" s="35"/>
      <c r="O142" s="35"/>
      <c r="P142" s="35"/>
      <c r="Q142" s="35"/>
      <c r="R142" s="35"/>
      <c r="S142" s="35"/>
      <c r="T142" s="35"/>
      <c r="U142" s="35"/>
      <c r="V142" s="35"/>
      <c r="W142" s="35"/>
      <c r="X142" s="35"/>
      <c r="Y142" s="35"/>
      <c r="Z142" s="35"/>
    </row>
    <row r="143" ht="33.0" customHeight="1">
      <c r="A143" s="35" t="s">
        <v>4958</v>
      </c>
      <c r="B143" s="11" t="s">
        <v>4956</v>
      </c>
      <c r="C143" s="35" t="s">
        <v>4959</v>
      </c>
      <c r="D143" s="35" t="s">
        <v>4837</v>
      </c>
      <c r="E143" s="37">
        <v>0.3541666666666667</v>
      </c>
      <c r="F143" s="37">
        <v>0.6875</v>
      </c>
      <c r="G143" s="34">
        <v>59.65</v>
      </c>
      <c r="H143" s="35" t="s">
        <v>297</v>
      </c>
      <c r="I143" s="35" t="s">
        <v>298</v>
      </c>
      <c r="J143" s="35">
        <v>1.0</v>
      </c>
      <c r="K143" s="35"/>
      <c r="L143" s="35"/>
      <c r="M143" s="35"/>
      <c r="N143" s="35"/>
      <c r="O143" s="35"/>
      <c r="P143" s="35"/>
      <c r="Q143" s="35"/>
      <c r="R143" s="35"/>
      <c r="S143" s="35"/>
      <c r="T143" s="35"/>
      <c r="U143" s="35"/>
      <c r="V143" s="35"/>
      <c r="W143" s="35"/>
      <c r="X143" s="35"/>
      <c r="Y143" s="35"/>
      <c r="Z143" s="35"/>
    </row>
    <row r="144" ht="33.0" customHeight="1">
      <c r="A144" s="35" t="s">
        <v>4958</v>
      </c>
      <c r="B144" s="11" t="s">
        <v>4956</v>
      </c>
      <c r="C144" s="35" t="s">
        <v>4960</v>
      </c>
      <c r="D144" s="35" t="s">
        <v>4837</v>
      </c>
      <c r="E144" s="37">
        <v>0.3541666666666667</v>
      </c>
      <c r="F144" s="37">
        <v>0.6875</v>
      </c>
      <c r="G144" s="34">
        <v>59.65</v>
      </c>
      <c r="H144" s="35" t="s">
        <v>297</v>
      </c>
      <c r="I144" s="35" t="s">
        <v>298</v>
      </c>
      <c r="J144" s="35">
        <v>1.0</v>
      </c>
      <c r="K144" s="35"/>
      <c r="L144" s="35"/>
      <c r="M144" s="35"/>
      <c r="N144" s="35"/>
      <c r="O144" s="35"/>
      <c r="P144" s="35"/>
      <c r="Q144" s="35"/>
      <c r="R144" s="35"/>
      <c r="S144" s="35"/>
      <c r="T144" s="35"/>
      <c r="U144" s="35"/>
      <c r="V144" s="35"/>
      <c r="W144" s="35"/>
      <c r="X144" s="35"/>
      <c r="Y144" s="35"/>
      <c r="Z144" s="35"/>
    </row>
    <row r="145" ht="33.0" customHeight="1">
      <c r="A145" s="35" t="s">
        <v>4961</v>
      </c>
      <c r="B145" s="11" t="s">
        <v>4956</v>
      </c>
      <c r="C145" s="35" t="s">
        <v>4962</v>
      </c>
      <c r="D145" s="35" t="s">
        <v>4963</v>
      </c>
      <c r="E145" s="37">
        <v>0.0</v>
      </c>
      <c r="F145" s="37">
        <v>0.041666666666666664</v>
      </c>
      <c r="G145" s="34" t="s">
        <v>4673</v>
      </c>
      <c r="H145" s="35" t="s">
        <v>297</v>
      </c>
      <c r="I145" s="35">
        <v>2.0</v>
      </c>
      <c r="J145" s="35">
        <v>1.0</v>
      </c>
      <c r="K145" s="35"/>
      <c r="L145" s="35"/>
      <c r="M145" s="35"/>
      <c r="N145" s="35"/>
      <c r="O145" s="35"/>
      <c r="P145" s="35"/>
      <c r="Q145" s="35"/>
      <c r="R145" s="35"/>
      <c r="S145" s="35"/>
      <c r="T145" s="35"/>
      <c r="U145" s="35"/>
      <c r="V145" s="35"/>
      <c r="W145" s="35"/>
      <c r="X145" s="35"/>
      <c r="Y145" s="35"/>
      <c r="Z145" s="35"/>
    </row>
    <row r="146" ht="33.0" customHeight="1">
      <c r="A146" s="35" t="s">
        <v>4964</v>
      </c>
      <c r="B146" s="11" t="s">
        <v>4956</v>
      </c>
      <c r="C146" s="35" t="s">
        <v>4964</v>
      </c>
      <c r="D146" s="35" t="s">
        <v>4965</v>
      </c>
      <c r="E146" s="37">
        <v>0.7222222222222222</v>
      </c>
      <c r="F146" s="37">
        <v>0.7430555555555556</v>
      </c>
      <c r="G146" s="34">
        <v>138.2</v>
      </c>
      <c r="H146" s="35" t="s">
        <v>297</v>
      </c>
      <c r="I146" s="35" t="s">
        <v>298</v>
      </c>
      <c r="J146" s="35">
        <v>10.0</v>
      </c>
      <c r="K146" s="35"/>
      <c r="L146" s="35"/>
      <c r="M146" s="35"/>
      <c r="N146" s="35"/>
      <c r="O146" s="35"/>
      <c r="P146" s="35"/>
      <c r="Q146" s="35"/>
      <c r="R146" s="35"/>
      <c r="S146" s="35"/>
      <c r="T146" s="35"/>
      <c r="U146" s="35"/>
      <c r="V146" s="35"/>
      <c r="W146" s="35"/>
      <c r="X146" s="35"/>
      <c r="Y146" s="35"/>
      <c r="Z146" s="35"/>
    </row>
    <row r="147" ht="33.0" customHeight="1">
      <c r="A147" s="35" t="s">
        <v>4966</v>
      </c>
      <c r="B147" s="11" t="s">
        <v>4956</v>
      </c>
      <c r="C147" s="35" t="s">
        <v>4966</v>
      </c>
      <c r="D147" s="35" t="s">
        <v>4965</v>
      </c>
      <c r="E147" s="37">
        <v>0.6770833333333334</v>
      </c>
      <c r="F147" s="37">
        <v>0.6979166666666666</v>
      </c>
      <c r="G147" s="34">
        <v>138.2</v>
      </c>
      <c r="H147" s="35" t="s">
        <v>297</v>
      </c>
      <c r="I147" s="35" t="s">
        <v>298</v>
      </c>
      <c r="J147" s="35">
        <v>10.0</v>
      </c>
      <c r="K147" s="35"/>
      <c r="L147" s="35"/>
      <c r="M147" s="35"/>
      <c r="N147" s="35"/>
      <c r="O147" s="35"/>
      <c r="P147" s="35"/>
      <c r="Q147" s="35"/>
      <c r="R147" s="35"/>
      <c r="S147" s="35"/>
      <c r="T147" s="35"/>
      <c r="U147" s="35"/>
      <c r="V147" s="35"/>
      <c r="W147" s="35"/>
      <c r="X147" s="35"/>
      <c r="Y147" s="35"/>
      <c r="Z147" s="35"/>
    </row>
    <row r="148" ht="33.0" customHeight="1">
      <c r="A148" s="35" t="s">
        <v>4967</v>
      </c>
      <c r="B148" s="11" t="s">
        <v>4956</v>
      </c>
      <c r="C148" s="35" t="s">
        <v>4967</v>
      </c>
      <c r="D148" s="35" t="s">
        <v>4968</v>
      </c>
      <c r="E148" s="37">
        <v>0.6666666666666666</v>
      </c>
      <c r="F148" s="37">
        <v>0.6979166666666666</v>
      </c>
      <c r="G148" s="34">
        <v>142.8</v>
      </c>
      <c r="H148" s="35" t="s">
        <v>297</v>
      </c>
      <c r="I148" s="35" t="s">
        <v>298</v>
      </c>
      <c r="J148" s="35">
        <v>10.0</v>
      </c>
      <c r="K148" s="35"/>
      <c r="L148" s="35"/>
      <c r="M148" s="35"/>
      <c r="N148" s="35"/>
      <c r="O148" s="35"/>
      <c r="P148" s="35"/>
      <c r="Q148" s="35"/>
      <c r="R148" s="35"/>
      <c r="S148" s="35"/>
      <c r="T148" s="35"/>
      <c r="U148" s="35"/>
      <c r="V148" s="35"/>
      <c r="W148" s="35"/>
      <c r="X148" s="35"/>
      <c r="Y148" s="35"/>
      <c r="Z148" s="35"/>
    </row>
    <row r="149" ht="33.0" customHeight="1">
      <c r="A149" s="35" t="s">
        <v>4969</v>
      </c>
      <c r="B149" s="11" t="s">
        <v>4956</v>
      </c>
      <c r="C149" s="35" t="s">
        <v>4969</v>
      </c>
      <c r="D149" s="35" t="s">
        <v>4970</v>
      </c>
      <c r="E149" s="37">
        <v>0.7291666666666666</v>
      </c>
      <c r="F149" s="37">
        <v>0.7604166666666666</v>
      </c>
      <c r="G149" s="34">
        <v>156.0</v>
      </c>
      <c r="H149" s="35" t="s">
        <v>297</v>
      </c>
      <c r="I149" s="35">
        <v>2.0</v>
      </c>
      <c r="J149" s="35">
        <v>10.0</v>
      </c>
      <c r="K149" s="35"/>
      <c r="L149" s="35"/>
      <c r="M149" s="35"/>
      <c r="N149" s="35"/>
      <c r="O149" s="35"/>
      <c r="P149" s="35"/>
      <c r="Q149" s="35"/>
      <c r="R149" s="35"/>
      <c r="S149" s="35"/>
      <c r="T149" s="35"/>
      <c r="U149" s="35"/>
      <c r="V149" s="35"/>
      <c r="W149" s="35"/>
      <c r="X149" s="35"/>
      <c r="Y149" s="35"/>
      <c r="Z149" s="35"/>
    </row>
    <row r="150" ht="33.0" customHeight="1">
      <c r="A150" s="35" t="s">
        <v>4971</v>
      </c>
      <c r="B150" s="11" t="s">
        <v>4956</v>
      </c>
      <c r="C150" s="35" t="s">
        <v>4971</v>
      </c>
      <c r="D150" s="35" t="s">
        <v>4972</v>
      </c>
      <c r="E150" s="37">
        <v>0.5416666666666666</v>
      </c>
      <c r="F150" s="37">
        <v>0.625</v>
      </c>
      <c r="G150" s="34">
        <v>6.5</v>
      </c>
      <c r="H150" s="35" t="s">
        <v>297</v>
      </c>
      <c r="I150" s="35">
        <v>4.0</v>
      </c>
      <c r="J150" s="35">
        <v>1.0</v>
      </c>
      <c r="K150" s="35"/>
      <c r="L150" s="35"/>
      <c r="M150" s="35"/>
      <c r="N150" s="35"/>
      <c r="O150" s="35"/>
      <c r="P150" s="35"/>
      <c r="Q150" s="35"/>
      <c r="R150" s="35"/>
      <c r="S150" s="35"/>
      <c r="T150" s="35"/>
      <c r="U150" s="35"/>
      <c r="V150" s="35"/>
      <c r="W150" s="35"/>
      <c r="X150" s="35"/>
      <c r="Y150" s="35"/>
      <c r="Z150" s="35"/>
    </row>
    <row r="151" ht="33.0" customHeight="1">
      <c r="A151" s="35" t="s">
        <v>4973</v>
      </c>
      <c r="B151" s="11" t="s">
        <v>4956</v>
      </c>
      <c r="C151" s="35" t="s">
        <v>4974</v>
      </c>
      <c r="D151" s="35" t="s">
        <v>4975</v>
      </c>
      <c r="E151" s="37">
        <v>0.75</v>
      </c>
      <c r="F151" s="37">
        <v>0.8333333333333334</v>
      </c>
      <c r="G151" s="34">
        <v>249.6</v>
      </c>
      <c r="H151" s="35" t="s">
        <v>297</v>
      </c>
      <c r="I151" s="35" t="s">
        <v>298</v>
      </c>
      <c r="J151" s="35">
        <v>6.0</v>
      </c>
      <c r="K151" s="35"/>
      <c r="L151" s="35"/>
      <c r="M151" s="35"/>
      <c r="N151" s="35"/>
      <c r="O151" s="35"/>
      <c r="P151" s="35"/>
      <c r="Q151" s="35"/>
      <c r="R151" s="35"/>
      <c r="S151" s="35"/>
      <c r="T151" s="35"/>
      <c r="U151" s="35"/>
      <c r="V151" s="35"/>
      <c r="W151" s="35"/>
      <c r="X151" s="35"/>
      <c r="Y151" s="35"/>
      <c r="Z151" s="35"/>
    </row>
    <row r="152" ht="33.0" customHeight="1">
      <c r="A152" s="35" t="s">
        <v>4976</v>
      </c>
      <c r="B152" s="11" t="s">
        <v>4956</v>
      </c>
      <c r="C152" s="35" t="s">
        <v>4976</v>
      </c>
      <c r="D152" s="35" t="s">
        <v>2233</v>
      </c>
      <c r="E152" s="37">
        <v>0.4791666666666667</v>
      </c>
      <c r="F152" s="37">
        <v>0.5104166666666666</v>
      </c>
      <c r="G152" s="34">
        <v>88.3</v>
      </c>
      <c r="H152" s="35" t="s">
        <v>297</v>
      </c>
      <c r="I152" s="35" t="s">
        <v>298</v>
      </c>
      <c r="J152" s="35">
        <v>10.0</v>
      </c>
      <c r="K152" s="35"/>
      <c r="L152" s="35"/>
      <c r="M152" s="35"/>
      <c r="N152" s="35"/>
      <c r="O152" s="35"/>
      <c r="P152" s="35"/>
      <c r="Q152" s="35"/>
      <c r="R152" s="35"/>
      <c r="S152" s="35"/>
      <c r="T152" s="35"/>
      <c r="U152" s="35"/>
      <c r="V152" s="35"/>
      <c r="W152" s="35"/>
      <c r="X152" s="35"/>
      <c r="Y152" s="35"/>
      <c r="Z152" s="35"/>
    </row>
    <row r="153" ht="33.0" customHeight="1">
      <c r="A153" s="35" t="s">
        <v>4977</v>
      </c>
      <c r="B153" s="35" t="s">
        <v>28</v>
      </c>
      <c r="C153" s="35" t="s">
        <v>4977</v>
      </c>
      <c r="D153" s="35" t="s">
        <v>2233</v>
      </c>
      <c r="E153" s="37">
        <v>0.5833333333333334</v>
      </c>
      <c r="F153" s="37">
        <v>0.7083333333333334</v>
      </c>
      <c r="G153" s="34">
        <v>62.17</v>
      </c>
      <c r="H153" s="35" t="s">
        <v>4978</v>
      </c>
      <c r="I153" s="35">
        <v>60.0</v>
      </c>
      <c r="J153" s="35">
        <v>1.0</v>
      </c>
      <c r="K153" s="35"/>
      <c r="L153" s="35"/>
      <c r="M153" s="35"/>
      <c r="N153" s="35"/>
      <c r="O153" s="35"/>
      <c r="P153" s="35"/>
      <c r="Q153" s="35"/>
      <c r="R153" s="35"/>
      <c r="S153" s="35"/>
      <c r="T153" s="35"/>
      <c r="U153" s="35"/>
      <c r="V153" s="35"/>
      <c r="W153" s="35"/>
      <c r="X153" s="35"/>
      <c r="Y153" s="35"/>
      <c r="Z153" s="35"/>
    </row>
    <row r="154" ht="33.0" customHeight="1">
      <c r="A154" s="35" t="s">
        <v>4979</v>
      </c>
      <c r="B154" s="35" t="s">
        <v>28</v>
      </c>
      <c r="C154" s="32" t="s">
        <v>4979</v>
      </c>
      <c r="D154" s="35" t="s">
        <v>2233</v>
      </c>
      <c r="E154" s="37">
        <v>0.8333333333333334</v>
      </c>
      <c r="F154" s="37">
        <v>0.9583333333333334</v>
      </c>
      <c r="G154" s="34">
        <v>227.92</v>
      </c>
      <c r="H154" s="35" t="s">
        <v>4980</v>
      </c>
      <c r="I154" s="35" t="s">
        <v>298</v>
      </c>
      <c r="J154" s="35">
        <v>11.0</v>
      </c>
      <c r="K154" s="35"/>
      <c r="L154" s="35"/>
      <c r="M154" s="35"/>
      <c r="N154" s="35"/>
      <c r="O154" s="35"/>
      <c r="P154" s="35"/>
      <c r="Q154" s="35"/>
      <c r="R154" s="35"/>
      <c r="S154" s="35"/>
      <c r="T154" s="35"/>
      <c r="U154" s="35"/>
      <c r="V154" s="35"/>
      <c r="W154" s="35"/>
      <c r="X154" s="35"/>
      <c r="Y154" s="35"/>
      <c r="Z154" s="35"/>
    </row>
    <row r="155" ht="33.0" customHeight="1">
      <c r="A155" s="35" t="s">
        <v>4981</v>
      </c>
      <c r="B155" s="35" t="s">
        <v>28</v>
      </c>
      <c r="C155" s="35" t="s">
        <v>4981</v>
      </c>
      <c r="D155" s="35" t="s">
        <v>2233</v>
      </c>
      <c r="E155" s="37">
        <v>0.8333333333333334</v>
      </c>
      <c r="F155" s="37">
        <v>0.9583333333333334</v>
      </c>
      <c r="G155" s="34">
        <v>1823.14</v>
      </c>
      <c r="H155" s="35" t="s">
        <v>4982</v>
      </c>
      <c r="I155" s="35" t="s">
        <v>298</v>
      </c>
      <c r="J155" s="35">
        <v>11.0</v>
      </c>
      <c r="K155" s="35"/>
      <c r="L155" s="35"/>
      <c r="M155" s="35"/>
      <c r="N155" s="35"/>
      <c r="O155" s="35"/>
      <c r="P155" s="35"/>
      <c r="Q155" s="35"/>
      <c r="R155" s="35"/>
      <c r="S155" s="35"/>
      <c r="T155" s="35"/>
      <c r="U155" s="35"/>
      <c r="V155" s="35"/>
      <c r="W155" s="35"/>
      <c r="X155" s="35"/>
      <c r="Y155" s="35"/>
      <c r="Z155" s="35"/>
    </row>
    <row r="156" ht="33.0" customHeight="1">
      <c r="A156" s="35" t="s">
        <v>4983</v>
      </c>
      <c r="B156" s="35" t="s">
        <v>28</v>
      </c>
      <c r="C156" s="35" t="s">
        <v>4984</v>
      </c>
      <c r="D156" s="35" t="s">
        <v>4985</v>
      </c>
      <c r="E156" s="37">
        <v>0.78125</v>
      </c>
      <c r="F156" s="37">
        <v>0.8229166666666666</v>
      </c>
      <c r="G156" s="34">
        <v>145.09</v>
      </c>
      <c r="H156" s="35" t="s">
        <v>4986</v>
      </c>
      <c r="I156" s="35" t="s">
        <v>298</v>
      </c>
      <c r="J156" s="35">
        <v>11.0</v>
      </c>
      <c r="K156" s="35"/>
      <c r="L156" s="35"/>
      <c r="M156" s="35"/>
      <c r="N156" s="35"/>
      <c r="O156" s="35"/>
      <c r="P156" s="35"/>
      <c r="Q156" s="35"/>
      <c r="R156" s="35"/>
      <c r="S156" s="35"/>
      <c r="T156" s="35"/>
      <c r="U156" s="35"/>
      <c r="V156" s="35"/>
      <c r="W156" s="35"/>
      <c r="X156" s="35"/>
      <c r="Y156" s="35"/>
      <c r="Z156" s="35"/>
    </row>
    <row r="157" ht="33.0" customHeight="1">
      <c r="A157" s="35" t="s">
        <v>4987</v>
      </c>
      <c r="B157" s="35" t="s">
        <v>28</v>
      </c>
      <c r="C157" s="35" t="s">
        <v>4988</v>
      </c>
      <c r="D157" s="35" t="s">
        <v>4823</v>
      </c>
      <c r="E157" s="37">
        <v>0.7291666666666666</v>
      </c>
      <c r="F157" s="37">
        <v>0.7708333333333334</v>
      </c>
      <c r="G157" s="34">
        <v>131.9</v>
      </c>
      <c r="H157" s="35" t="s">
        <v>4989</v>
      </c>
      <c r="I157" s="35" t="s">
        <v>298</v>
      </c>
      <c r="J157" s="35">
        <v>10.0</v>
      </c>
      <c r="K157" s="35"/>
      <c r="L157" s="35"/>
      <c r="M157" s="35"/>
      <c r="N157" s="35"/>
      <c r="O157" s="35"/>
      <c r="P157" s="35"/>
      <c r="Q157" s="35"/>
      <c r="R157" s="35"/>
      <c r="S157" s="35"/>
      <c r="T157" s="35"/>
      <c r="U157" s="35"/>
      <c r="V157" s="35"/>
      <c r="W157" s="35"/>
      <c r="X157" s="35"/>
      <c r="Y157" s="35"/>
      <c r="Z157" s="35"/>
    </row>
    <row r="158" ht="33.0" customHeight="1">
      <c r="A158" s="35" t="s">
        <v>4987</v>
      </c>
      <c r="B158" s="35" t="s">
        <v>28</v>
      </c>
      <c r="C158" s="35" t="s">
        <v>4990</v>
      </c>
      <c r="D158" s="35" t="s">
        <v>4821</v>
      </c>
      <c r="E158" s="37">
        <v>0.7708333333333334</v>
      </c>
      <c r="F158" s="37">
        <v>0.8125</v>
      </c>
      <c r="G158" s="34">
        <v>145.09</v>
      </c>
      <c r="H158" s="35" t="s">
        <v>4991</v>
      </c>
      <c r="I158" s="35" t="s">
        <v>298</v>
      </c>
      <c r="J158" s="35">
        <v>11.0</v>
      </c>
      <c r="K158" s="35"/>
      <c r="L158" s="35"/>
      <c r="M158" s="35"/>
      <c r="N158" s="35"/>
      <c r="O158" s="35"/>
      <c r="P158" s="35"/>
      <c r="Q158" s="35"/>
      <c r="R158" s="35"/>
      <c r="S158" s="35"/>
      <c r="T158" s="35"/>
      <c r="U158" s="35"/>
      <c r="V158" s="35"/>
      <c r="W158" s="35"/>
      <c r="X158" s="35"/>
      <c r="Y158" s="35"/>
      <c r="Z158" s="35"/>
    </row>
    <row r="159" ht="33.0" customHeight="1">
      <c r="A159" s="35" t="s">
        <v>4992</v>
      </c>
      <c r="B159" s="35" t="s">
        <v>28</v>
      </c>
      <c r="C159" s="35" t="s">
        <v>4993</v>
      </c>
      <c r="D159" s="35" t="s">
        <v>4994</v>
      </c>
      <c r="E159" s="37">
        <v>0.8020833333333334</v>
      </c>
      <c r="F159" s="37">
        <v>0.8229166666666666</v>
      </c>
      <c r="G159" s="34">
        <v>72.49</v>
      </c>
      <c r="H159" s="35" t="s">
        <v>4995</v>
      </c>
      <c r="I159" s="35">
        <v>9.0</v>
      </c>
      <c r="J159" s="35">
        <v>11.0</v>
      </c>
      <c r="K159" s="35"/>
      <c r="L159" s="35"/>
      <c r="M159" s="35"/>
      <c r="N159" s="35"/>
      <c r="O159" s="35"/>
      <c r="P159" s="35"/>
      <c r="Q159" s="35"/>
      <c r="R159" s="35"/>
      <c r="S159" s="35"/>
      <c r="T159" s="35"/>
      <c r="U159" s="35"/>
      <c r="V159" s="35"/>
      <c r="W159" s="35"/>
      <c r="X159" s="35"/>
      <c r="Y159" s="35"/>
      <c r="Z159" s="35"/>
    </row>
    <row r="160" ht="33.0" customHeight="1">
      <c r="A160" s="32" t="s">
        <v>4996</v>
      </c>
      <c r="B160" s="35" t="s">
        <v>28</v>
      </c>
      <c r="C160" s="32" t="s">
        <v>4996</v>
      </c>
      <c r="D160" s="35" t="s">
        <v>4997</v>
      </c>
      <c r="E160" s="37">
        <v>0.3645833333333333</v>
      </c>
      <c r="F160" s="37">
        <v>0.3958333333333333</v>
      </c>
      <c r="G160" s="34">
        <v>108.79</v>
      </c>
      <c r="H160" s="35" t="s">
        <v>4998</v>
      </c>
      <c r="I160" s="35" t="s">
        <v>298</v>
      </c>
      <c r="J160" s="35">
        <v>11.0</v>
      </c>
      <c r="K160" s="35"/>
      <c r="L160" s="35"/>
      <c r="M160" s="35"/>
      <c r="N160" s="35"/>
      <c r="O160" s="35"/>
      <c r="P160" s="35"/>
      <c r="Q160" s="35"/>
      <c r="R160" s="35"/>
      <c r="S160" s="35"/>
      <c r="T160" s="35"/>
      <c r="U160" s="35"/>
      <c r="V160" s="35"/>
      <c r="W160" s="35"/>
      <c r="X160" s="35"/>
      <c r="Y160" s="35"/>
      <c r="Z160" s="35"/>
    </row>
    <row r="161" ht="33.0" customHeight="1">
      <c r="A161" s="35" t="s">
        <v>4999</v>
      </c>
      <c r="B161" s="35" t="s">
        <v>28</v>
      </c>
      <c r="C161" s="35" t="s">
        <v>4999</v>
      </c>
      <c r="D161" s="35" t="s">
        <v>5000</v>
      </c>
      <c r="E161" s="37">
        <v>0.5520833333333334</v>
      </c>
      <c r="F161" s="37">
        <v>0.59375</v>
      </c>
      <c r="G161" s="34">
        <v>145.09</v>
      </c>
      <c r="H161" s="35" t="s">
        <v>5001</v>
      </c>
      <c r="I161" s="35">
        <v>2.0</v>
      </c>
      <c r="J161" s="35">
        <v>11.0</v>
      </c>
      <c r="K161" s="35"/>
      <c r="L161" s="35"/>
      <c r="M161" s="35"/>
      <c r="N161" s="35"/>
      <c r="O161" s="35"/>
      <c r="P161" s="35"/>
      <c r="Q161" s="35"/>
      <c r="R161" s="35"/>
      <c r="S161" s="35"/>
      <c r="T161" s="35"/>
      <c r="U161" s="35"/>
      <c r="V161" s="35"/>
      <c r="W161" s="35"/>
      <c r="X161" s="35"/>
      <c r="Y161" s="35"/>
      <c r="Z161" s="35"/>
    </row>
    <row r="162" ht="33.0" customHeight="1">
      <c r="A162" s="35" t="s">
        <v>5002</v>
      </c>
      <c r="B162" s="35" t="s">
        <v>28</v>
      </c>
      <c r="C162" s="35" t="s">
        <v>5003</v>
      </c>
      <c r="D162" s="35" t="s">
        <v>4869</v>
      </c>
      <c r="E162" s="37">
        <v>0.7708333333333334</v>
      </c>
      <c r="F162" s="37">
        <v>0.8125</v>
      </c>
      <c r="G162" s="34">
        <v>131.9</v>
      </c>
      <c r="H162" s="35" t="s">
        <v>5004</v>
      </c>
      <c r="I162" s="35" t="s">
        <v>298</v>
      </c>
      <c r="J162" s="35">
        <v>10.0</v>
      </c>
      <c r="K162" s="35"/>
      <c r="L162" s="35"/>
      <c r="M162" s="35"/>
      <c r="N162" s="35"/>
      <c r="O162" s="35"/>
      <c r="P162" s="35"/>
      <c r="Q162" s="35"/>
      <c r="R162" s="35"/>
      <c r="S162" s="35"/>
      <c r="T162" s="35"/>
      <c r="U162" s="35"/>
      <c r="V162" s="35"/>
      <c r="W162" s="35"/>
      <c r="X162" s="35"/>
      <c r="Y162" s="35"/>
      <c r="Z162" s="35"/>
    </row>
    <row r="163" ht="33.0" customHeight="1">
      <c r="A163" s="35" t="s">
        <v>5005</v>
      </c>
      <c r="B163" s="35" t="s">
        <v>28</v>
      </c>
      <c r="C163" s="35" t="s">
        <v>5005</v>
      </c>
      <c r="D163" s="35" t="s">
        <v>4799</v>
      </c>
      <c r="E163" s="37">
        <v>0.4375</v>
      </c>
      <c r="F163" s="37">
        <v>0.46875</v>
      </c>
      <c r="G163" s="34">
        <v>101.79</v>
      </c>
      <c r="H163" s="35" t="s">
        <v>5006</v>
      </c>
      <c r="I163" s="35" t="s">
        <v>298</v>
      </c>
      <c r="J163" s="35">
        <v>11.0</v>
      </c>
      <c r="K163" s="35"/>
      <c r="L163" s="35"/>
      <c r="M163" s="35"/>
      <c r="N163" s="35"/>
      <c r="O163" s="35"/>
      <c r="P163" s="35"/>
      <c r="Q163" s="35"/>
      <c r="R163" s="35"/>
      <c r="S163" s="35"/>
      <c r="T163" s="35"/>
      <c r="U163" s="35"/>
      <c r="V163" s="35"/>
      <c r="W163" s="35"/>
      <c r="X163" s="35"/>
      <c r="Y163" s="35"/>
      <c r="Z163" s="35"/>
    </row>
    <row r="164" ht="33.0" customHeight="1">
      <c r="A164" s="35" t="s">
        <v>5007</v>
      </c>
      <c r="B164" s="35" t="s">
        <v>28</v>
      </c>
      <c r="C164" s="35" t="s">
        <v>5007</v>
      </c>
      <c r="D164" s="35" t="s">
        <v>4799</v>
      </c>
      <c r="E164" s="37">
        <v>0.4722222222222222</v>
      </c>
      <c r="F164" s="37">
        <v>0.46875</v>
      </c>
      <c r="G164" s="34">
        <v>108.79</v>
      </c>
      <c r="H164" s="35" t="s">
        <v>5008</v>
      </c>
      <c r="I164" s="35">
        <v>5.0</v>
      </c>
      <c r="J164" s="35">
        <v>11.0</v>
      </c>
      <c r="K164" s="35"/>
      <c r="L164" s="35"/>
      <c r="M164" s="35"/>
      <c r="N164" s="35"/>
      <c r="O164" s="35"/>
      <c r="P164" s="35"/>
      <c r="Q164" s="35"/>
      <c r="R164" s="35"/>
      <c r="S164" s="35"/>
      <c r="T164" s="35"/>
      <c r="U164" s="35"/>
      <c r="V164" s="35"/>
      <c r="W164" s="35"/>
      <c r="X164" s="35"/>
      <c r="Y164" s="35"/>
      <c r="Z164" s="35"/>
    </row>
    <row r="165" ht="33.0" customHeight="1">
      <c r="A165" s="35" t="s">
        <v>5009</v>
      </c>
      <c r="B165" s="35" t="s">
        <v>28</v>
      </c>
      <c r="C165" s="35" t="s">
        <v>5010</v>
      </c>
      <c r="D165" s="35" t="s">
        <v>4869</v>
      </c>
      <c r="E165" s="37">
        <v>0.71875</v>
      </c>
      <c r="F165" s="274">
        <v>0.7604166666666666</v>
      </c>
      <c r="G165" s="34">
        <v>158.28</v>
      </c>
      <c r="H165" s="35" t="s">
        <v>5011</v>
      </c>
      <c r="I165" s="35" t="s">
        <v>298</v>
      </c>
      <c r="J165" s="35">
        <v>12.0</v>
      </c>
      <c r="K165" s="35"/>
      <c r="L165" s="35"/>
      <c r="M165" s="35"/>
      <c r="N165" s="35"/>
      <c r="O165" s="35"/>
      <c r="P165" s="35"/>
      <c r="Q165" s="35"/>
      <c r="R165" s="35"/>
      <c r="S165" s="35"/>
      <c r="T165" s="35"/>
      <c r="U165" s="35"/>
      <c r="V165" s="35"/>
      <c r="W165" s="35"/>
      <c r="X165" s="35"/>
      <c r="Y165" s="35"/>
      <c r="Z165" s="35"/>
    </row>
    <row r="166" ht="33.0" customHeight="1">
      <c r="A166" s="35" t="s">
        <v>5012</v>
      </c>
      <c r="B166" s="35" t="s">
        <v>28</v>
      </c>
      <c r="C166" s="32" t="s">
        <v>5013</v>
      </c>
      <c r="D166" s="35" t="s">
        <v>4869</v>
      </c>
      <c r="E166" s="275">
        <v>0.7291666666666666</v>
      </c>
      <c r="F166" s="274">
        <v>0.7708333333333334</v>
      </c>
      <c r="G166" s="34">
        <v>145.09</v>
      </c>
      <c r="H166" s="35" t="s">
        <v>5014</v>
      </c>
      <c r="I166" s="35" t="s">
        <v>298</v>
      </c>
      <c r="J166" s="35">
        <v>11.0</v>
      </c>
      <c r="K166" s="35"/>
      <c r="L166" s="35"/>
      <c r="M166" s="35"/>
      <c r="N166" s="35"/>
      <c r="O166" s="35"/>
      <c r="P166" s="35"/>
      <c r="Q166" s="35"/>
      <c r="R166" s="35"/>
      <c r="S166" s="35"/>
      <c r="T166" s="35"/>
      <c r="U166" s="35"/>
      <c r="V166" s="35"/>
      <c r="W166" s="35"/>
      <c r="X166" s="35"/>
      <c r="Y166" s="35"/>
      <c r="Z166" s="35"/>
    </row>
    <row r="167" ht="33.0" customHeight="1">
      <c r="A167" s="35" t="s">
        <v>5012</v>
      </c>
      <c r="B167" s="35" t="s">
        <v>28</v>
      </c>
      <c r="C167" s="32" t="s">
        <v>5015</v>
      </c>
      <c r="D167" s="35" t="s">
        <v>5016</v>
      </c>
      <c r="E167" s="275">
        <v>0.8125</v>
      </c>
      <c r="F167" s="274">
        <v>0.8541666666666666</v>
      </c>
      <c r="G167" s="34">
        <v>145.09</v>
      </c>
      <c r="H167" s="35" t="s">
        <v>5014</v>
      </c>
      <c r="I167" s="35" t="s">
        <v>298</v>
      </c>
      <c r="J167" s="35">
        <v>11.0</v>
      </c>
      <c r="K167" s="35"/>
      <c r="L167" s="35"/>
      <c r="M167" s="35"/>
      <c r="N167" s="35"/>
      <c r="O167" s="35"/>
      <c r="P167" s="35"/>
      <c r="Q167" s="35"/>
      <c r="R167" s="35"/>
      <c r="S167" s="35"/>
      <c r="T167" s="35"/>
      <c r="U167" s="35"/>
      <c r="V167" s="35"/>
      <c r="W167" s="35"/>
      <c r="X167" s="35"/>
      <c r="Y167" s="35"/>
      <c r="Z167" s="35"/>
    </row>
    <row r="168" ht="33.0" customHeight="1">
      <c r="A168" s="35" t="s">
        <v>5017</v>
      </c>
      <c r="B168" s="35" t="s">
        <v>28</v>
      </c>
      <c r="C168" s="32" t="s">
        <v>5018</v>
      </c>
      <c r="D168" s="35" t="s">
        <v>4869</v>
      </c>
      <c r="E168" s="275">
        <v>0.7708333333333334</v>
      </c>
      <c r="F168" s="274">
        <v>0.8125</v>
      </c>
      <c r="G168" s="34">
        <v>158.28</v>
      </c>
      <c r="H168" s="35" t="s">
        <v>5019</v>
      </c>
      <c r="I168" s="35" t="s">
        <v>298</v>
      </c>
      <c r="J168" s="35">
        <v>12.0</v>
      </c>
      <c r="K168" s="35"/>
      <c r="L168" s="35"/>
      <c r="M168" s="35"/>
      <c r="N168" s="35"/>
      <c r="O168" s="35"/>
      <c r="P168" s="35"/>
      <c r="Q168" s="35"/>
      <c r="R168" s="35"/>
      <c r="S168" s="35"/>
      <c r="T168" s="35"/>
      <c r="U168" s="35"/>
      <c r="V168" s="35"/>
      <c r="W168" s="35"/>
      <c r="X168" s="35"/>
      <c r="Y168" s="35"/>
      <c r="Z168" s="35"/>
    </row>
    <row r="169" ht="33.0" customHeight="1">
      <c r="A169" s="35" t="s">
        <v>5017</v>
      </c>
      <c r="B169" s="35" t="s">
        <v>28</v>
      </c>
      <c r="C169" s="32" t="s">
        <v>5020</v>
      </c>
      <c r="D169" s="35" t="s">
        <v>4832</v>
      </c>
      <c r="E169" s="275">
        <v>0.8125</v>
      </c>
      <c r="F169" s="274">
        <v>0.8541666666666666</v>
      </c>
      <c r="G169" s="34">
        <v>158.28</v>
      </c>
      <c r="H169" s="35" t="s">
        <v>5019</v>
      </c>
      <c r="I169" s="35" t="s">
        <v>298</v>
      </c>
      <c r="J169" s="35">
        <v>12.0</v>
      </c>
      <c r="K169" s="35"/>
      <c r="L169" s="35"/>
      <c r="M169" s="35"/>
      <c r="N169" s="35"/>
      <c r="O169" s="35"/>
      <c r="P169" s="35"/>
      <c r="Q169" s="35"/>
      <c r="R169" s="35"/>
      <c r="S169" s="35"/>
      <c r="T169" s="35"/>
      <c r="U169" s="35"/>
      <c r="V169" s="35"/>
      <c r="W169" s="35"/>
      <c r="X169" s="35"/>
      <c r="Y169" s="35"/>
      <c r="Z169" s="35"/>
    </row>
    <row r="170" ht="33.0" customHeight="1">
      <c r="A170" s="35" t="s">
        <v>5021</v>
      </c>
      <c r="B170" s="35" t="s">
        <v>28</v>
      </c>
      <c r="C170" s="35" t="s">
        <v>5022</v>
      </c>
      <c r="D170" s="35" t="s">
        <v>4869</v>
      </c>
      <c r="E170" s="275">
        <v>0.7291666666666666</v>
      </c>
      <c r="F170" s="274">
        <v>0.7708333333333334</v>
      </c>
      <c r="G170" s="34">
        <v>131.9</v>
      </c>
      <c r="H170" s="35" t="s">
        <v>5023</v>
      </c>
      <c r="I170" s="35" t="s">
        <v>298</v>
      </c>
      <c r="J170" s="35">
        <v>10.0</v>
      </c>
      <c r="K170" s="35"/>
      <c r="L170" s="35"/>
      <c r="M170" s="35"/>
      <c r="N170" s="35"/>
      <c r="O170" s="35"/>
      <c r="P170" s="35"/>
      <c r="Q170" s="35"/>
      <c r="R170" s="35"/>
      <c r="S170" s="35"/>
      <c r="T170" s="35"/>
      <c r="U170" s="35"/>
      <c r="V170" s="35"/>
      <c r="W170" s="35"/>
      <c r="X170" s="35"/>
      <c r="Y170" s="35"/>
      <c r="Z170" s="35"/>
    </row>
    <row r="171" ht="33.0" customHeight="1">
      <c r="A171" s="35" t="s">
        <v>5021</v>
      </c>
      <c r="B171" s="35" t="s">
        <v>28</v>
      </c>
      <c r="C171" s="35" t="s">
        <v>5024</v>
      </c>
      <c r="D171" s="35" t="s">
        <v>5016</v>
      </c>
      <c r="E171" s="274">
        <v>0.7708333333333334</v>
      </c>
      <c r="F171" s="274">
        <v>0.8125</v>
      </c>
      <c r="G171" s="34">
        <v>131.9</v>
      </c>
      <c r="H171" s="35" t="s">
        <v>5023</v>
      </c>
      <c r="I171" s="35" t="s">
        <v>298</v>
      </c>
      <c r="J171" s="35">
        <v>10.0</v>
      </c>
      <c r="K171" s="35"/>
      <c r="L171" s="35"/>
      <c r="M171" s="35"/>
      <c r="N171" s="35"/>
      <c r="O171" s="35"/>
      <c r="P171" s="35"/>
      <c r="Q171" s="35"/>
      <c r="R171" s="35"/>
      <c r="S171" s="35"/>
      <c r="T171" s="35"/>
      <c r="U171" s="35"/>
      <c r="V171" s="35"/>
      <c r="W171" s="35"/>
      <c r="X171" s="35"/>
      <c r="Y171" s="35"/>
      <c r="Z171" s="35"/>
    </row>
    <row r="172" ht="33.0" customHeight="1">
      <c r="A172" s="35" t="s">
        <v>5025</v>
      </c>
      <c r="B172" s="32" t="s">
        <v>5026</v>
      </c>
      <c r="C172" s="35" t="s">
        <v>5027</v>
      </c>
      <c r="D172" s="35" t="s">
        <v>2155</v>
      </c>
      <c r="E172" s="275">
        <v>0.375</v>
      </c>
      <c r="F172" s="274">
        <v>0.5</v>
      </c>
      <c r="G172" s="35" t="s">
        <v>5028</v>
      </c>
      <c r="H172" s="260" t="s">
        <v>5029</v>
      </c>
      <c r="I172" s="35">
        <v>15.0</v>
      </c>
      <c r="J172" s="35"/>
      <c r="K172" s="35"/>
      <c r="L172" s="35"/>
      <c r="M172" s="35"/>
      <c r="N172" s="35"/>
      <c r="O172" s="35"/>
      <c r="P172" s="35"/>
      <c r="Q172" s="35"/>
      <c r="R172" s="35"/>
      <c r="S172" s="35"/>
      <c r="T172" s="35"/>
      <c r="U172" s="35"/>
      <c r="V172" s="35"/>
      <c r="W172" s="35"/>
      <c r="X172" s="35"/>
      <c r="Y172" s="35"/>
      <c r="Z172" s="35"/>
    </row>
    <row r="173" ht="33.0" customHeight="1">
      <c r="A173" s="35" t="s">
        <v>5025</v>
      </c>
      <c r="B173" s="32" t="s">
        <v>5026</v>
      </c>
      <c r="C173" s="35" t="s">
        <v>5030</v>
      </c>
      <c r="D173" s="35" t="s">
        <v>5031</v>
      </c>
      <c r="E173" s="275">
        <v>0.3854166666666667</v>
      </c>
      <c r="F173" s="274">
        <v>0.4583333333333333</v>
      </c>
      <c r="G173" s="35" t="s">
        <v>5028</v>
      </c>
      <c r="H173" s="260" t="s">
        <v>5032</v>
      </c>
      <c r="I173" s="35">
        <v>20.0</v>
      </c>
      <c r="J173" s="35">
        <v>12.0</v>
      </c>
      <c r="K173" s="35"/>
      <c r="L173" s="35"/>
      <c r="M173" s="35"/>
      <c r="N173" s="35"/>
      <c r="O173" s="35"/>
      <c r="P173" s="35"/>
      <c r="Q173" s="35"/>
      <c r="R173" s="35"/>
      <c r="S173" s="35"/>
      <c r="T173" s="35"/>
      <c r="U173" s="35"/>
      <c r="V173" s="35"/>
      <c r="W173" s="35"/>
      <c r="X173" s="35"/>
      <c r="Y173" s="35"/>
      <c r="Z173" s="35"/>
    </row>
    <row r="174" ht="33.0" customHeight="1">
      <c r="A174" s="35" t="s">
        <v>5025</v>
      </c>
      <c r="B174" s="32" t="s">
        <v>5026</v>
      </c>
      <c r="C174" s="35" t="s">
        <v>5033</v>
      </c>
      <c r="D174" s="35" t="s">
        <v>5031</v>
      </c>
      <c r="E174" s="275">
        <v>0.5208333333333334</v>
      </c>
      <c r="F174" s="274">
        <v>0.625</v>
      </c>
      <c r="G174" s="35" t="s">
        <v>5028</v>
      </c>
      <c r="H174" s="260" t="s">
        <v>5034</v>
      </c>
      <c r="I174" s="35">
        <v>16.0</v>
      </c>
      <c r="J174" s="35">
        <v>14.0</v>
      </c>
      <c r="K174" s="35"/>
      <c r="L174" s="35"/>
      <c r="M174" s="35"/>
      <c r="N174" s="35"/>
      <c r="O174" s="35"/>
      <c r="P174" s="35"/>
      <c r="Q174" s="35"/>
      <c r="R174" s="35"/>
      <c r="S174" s="35"/>
      <c r="T174" s="35"/>
      <c r="U174" s="35"/>
      <c r="V174" s="35"/>
      <c r="W174" s="35"/>
      <c r="X174" s="35"/>
      <c r="Y174" s="35"/>
      <c r="Z174" s="35"/>
    </row>
    <row r="175" ht="33.0" customHeight="1">
      <c r="A175" s="35" t="s">
        <v>5025</v>
      </c>
      <c r="B175" s="32" t="s">
        <v>5026</v>
      </c>
      <c r="C175" s="35" t="s">
        <v>5035</v>
      </c>
      <c r="D175" s="35" t="s">
        <v>5031</v>
      </c>
      <c r="E175" s="275">
        <v>0.5208333333333334</v>
      </c>
      <c r="F175" s="274">
        <v>0.625</v>
      </c>
      <c r="G175" s="35" t="s">
        <v>5028</v>
      </c>
      <c r="H175" s="260" t="s">
        <v>5036</v>
      </c>
      <c r="I175" s="35">
        <v>24.0</v>
      </c>
      <c r="J175" s="35">
        <v>14.0</v>
      </c>
      <c r="K175" s="35"/>
      <c r="L175" s="35"/>
      <c r="M175" s="35"/>
      <c r="N175" s="35"/>
      <c r="O175" s="35"/>
      <c r="P175" s="35"/>
      <c r="Q175" s="35"/>
      <c r="R175" s="35"/>
      <c r="S175" s="35"/>
      <c r="T175" s="35"/>
      <c r="U175" s="35"/>
      <c r="V175" s="35"/>
      <c r="W175" s="35"/>
      <c r="X175" s="35"/>
      <c r="Y175" s="35"/>
      <c r="Z175" s="35"/>
    </row>
    <row r="176" ht="33.0" customHeight="1">
      <c r="A176" s="35" t="s">
        <v>5025</v>
      </c>
      <c r="B176" s="32" t="s">
        <v>5026</v>
      </c>
      <c r="C176" s="35" t="s">
        <v>3970</v>
      </c>
      <c r="D176" s="35" t="s">
        <v>2155</v>
      </c>
      <c r="E176" s="275">
        <v>0.5416666666666666</v>
      </c>
      <c r="F176" s="274">
        <v>0.6458333333333334</v>
      </c>
      <c r="G176" s="35" t="s">
        <v>5028</v>
      </c>
      <c r="H176" s="260" t="s">
        <v>5037</v>
      </c>
      <c r="I176" s="35">
        <v>24.0</v>
      </c>
      <c r="J176" s="35">
        <v>5.0</v>
      </c>
      <c r="K176" s="35"/>
      <c r="L176" s="35"/>
      <c r="M176" s="35"/>
      <c r="N176" s="35"/>
      <c r="O176" s="35"/>
      <c r="P176" s="35"/>
      <c r="Q176" s="35"/>
      <c r="R176" s="35"/>
      <c r="S176" s="35"/>
      <c r="T176" s="35"/>
      <c r="U176" s="35"/>
      <c r="V176" s="35"/>
      <c r="W176" s="35"/>
      <c r="X176" s="35"/>
      <c r="Y176" s="35"/>
      <c r="Z176" s="35"/>
    </row>
    <row r="177" ht="33.0" customHeight="1">
      <c r="A177" s="35" t="s">
        <v>5025</v>
      </c>
      <c r="B177" s="32" t="s">
        <v>5026</v>
      </c>
      <c r="C177" s="35" t="s">
        <v>5038</v>
      </c>
      <c r="D177" s="35" t="s">
        <v>2155</v>
      </c>
      <c r="E177" s="275">
        <v>0.5416666666666666</v>
      </c>
      <c r="F177" s="274">
        <v>0.6458333333333334</v>
      </c>
      <c r="G177" s="35" t="s">
        <v>5028</v>
      </c>
      <c r="H177" s="260" t="s">
        <v>5039</v>
      </c>
      <c r="I177" s="35">
        <v>8.0</v>
      </c>
      <c r="J177" s="35">
        <v>11.0</v>
      </c>
      <c r="K177" s="35"/>
      <c r="L177" s="35"/>
      <c r="M177" s="35"/>
      <c r="N177" s="35"/>
      <c r="O177" s="35"/>
      <c r="P177" s="35"/>
      <c r="Q177" s="35"/>
      <c r="R177" s="35"/>
      <c r="S177" s="35"/>
      <c r="T177" s="35"/>
      <c r="U177" s="35"/>
      <c r="V177" s="35"/>
      <c r="W177" s="35"/>
      <c r="X177" s="35"/>
      <c r="Y177" s="35"/>
      <c r="Z177" s="35"/>
    </row>
    <row r="178" ht="33.0" customHeight="1">
      <c r="A178" s="35" t="s">
        <v>5025</v>
      </c>
      <c r="B178" s="32" t="s">
        <v>5026</v>
      </c>
      <c r="C178" s="35" t="s">
        <v>5040</v>
      </c>
      <c r="D178" s="35" t="s">
        <v>2155</v>
      </c>
      <c r="E178" s="275">
        <v>0.375</v>
      </c>
      <c r="F178" s="274">
        <v>0.5</v>
      </c>
      <c r="G178" s="35" t="s">
        <v>5028</v>
      </c>
      <c r="H178" s="260" t="s">
        <v>5041</v>
      </c>
      <c r="I178" s="35">
        <v>0.0</v>
      </c>
      <c r="J178" s="35">
        <v>14.0</v>
      </c>
      <c r="K178" s="35"/>
      <c r="L178" s="35"/>
      <c r="M178" s="35"/>
      <c r="N178" s="35"/>
      <c r="O178" s="35"/>
      <c r="P178" s="35"/>
      <c r="Q178" s="35"/>
      <c r="R178" s="35"/>
      <c r="S178" s="35"/>
      <c r="T178" s="35"/>
      <c r="U178" s="35"/>
      <c r="V178" s="35"/>
      <c r="W178" s="35"/>
      <c r="X178" s="35"/>
      <c r="Y178" s="35"/>
      <c r="Z178" s="35"/>
    </row>
    <row r="179" ht="33.0" customHeight="1">
      <c r="A179" s="35" t="s">
        <v>5025</v>
      </c>
      <c r="B179" s="32" t="s">
        <v>5026</v>
      </c>
      <c r="C179" s="35" t="s">
        <v>3978</v>
      </c>
      <c r="D179" s="35" t="s">
        <v>2155</v>
      </c>
      <c r="E179" s="275">
        <v>0.4583333333333333</v>
      </c>
      <c r="F179" s="274">
        <v>0.5625</v>
      </c>
      <c r="G179" s="35" t="s">
        <v>5042</v>
      </c>
      <c r="H179" s="260" t="s">
        <v>5043</v>
      </c>
      <c r="I179" s="35">
        <v>10.0</v>
      </c>
      <c r="J179" s="35">
        <v>12.0</v>
      </c>
      <c r="K179" s="35"/>
      <c r="L179" s="35"/>
      <c r="M179" s="35"/>
      <c r="N179" s="35"/>
      <c r="O179" s="35"/>
      <c r="P179" s="35"/>
      <c r="Q179" s="35"/>
      <c r="R179" s="35"/>
      <c r="S179" s="35"/>
      <c r="T179" s="35"/>
      <c r="U179" s="35"/>
      <c r="V179" s="35"/>
      <c r="W179" s="35"/>
      <c r="X179" s="35"/>
      <c r="Y179" s="35"/>
      <c r="Z179" s="35"/>
    </row>
    <row r="180" ht="33.0" customHeight="1">
      <c r="A180" s="35" t="s">
        <v>5025</v>
      </c>
      <c r="B180" s="32" t="s">
        <v>5026</v>
      </c>
      <c r="C180" s="35" t="s">
        <v>5044</v>
      </c>
      <c r="D180" s="35" t="s">
        <v>4635</v>
      </c>
      <c r="E180" s="275">
        <v>0.4583333333333333</v>
      </c>
      <c r="F180" s="274">
        <v>0.5625</v>
      </c>
      <c r="G180" s="35" t="s">
        <v>5028</v>
      </c>
      <c r="H180" s="260" t="s">
        <v>5045</v>
      </c>
      <c r="I180" s="35">
        <v>0.0</v>
      </c>
      <c r="J180" s="35">
        <v>1.0</v>
      </c>
      <c r="K180" s="35"/>
      <c r="L180" s="35"/>
      <c r="M180" s="35"/>
      <c r="N180" s="35"/>
      <c r="O180" s="35"/>
      <c r="P180" s="35"/>
      <c r="Q180" s="35"/>
      <c r="R180" s="35"/>
      <c r="S180" s="35"/>
      <c r="T180" s="35"/>
      <c r="U180" s="35"/>
      <c r="V180" s="35"/>
      <c r="W180" s="35"/>
      <c r="X180" s="35"/>
      <c r="Y180" s="35"/>
      <c r="Z180" s="35"/>
    </row>
    <row r="181" ht="33.0" customHeight="1">
      <c r="A181" s="35" t="s">
        <v>5025</v>
      </c>
      <c r="B181" s="32" t="s">
        <v>5026</v>
      </c>
      <c r="C181" s="35" t="s">
        <v>5046</v>
      </c>
      <c r="D181" s="35" t="s">
        <v>2155</v>
      </c>
      <c r="E181" s="275">
        <v>0.5416666666666666</v>
      </c>
      <c r="F181" s="274">
        <v>0.625</v>
      </c>
      <c r="G181" s="35" t="s">
        <v>5028</v>
      </c>
      <c r="H181" s="276" t="s">
        <v>5047</v>
      </c>
      <c r="I181" s="35">
        <v>10.0</v>
      </c>
      <c r="J181" s="35">
        <v>3.0</v>
      </c>
      <c r="K181" s="35"/>
      <c r="L181" s="35"/>
      <c r="M181" s="35"/>
      <c r="N181" s="35"/>
      <c r="O181" s="35"/>
      <c r="P181" s="35"/>
      <c r="Q181" s="35"/>
      <c r="R181" s="35"/>
      <c r="S181" s="35"/>
      <c r="T181" s="35"/>
      <c r="U181" s="35"/>
      <c r="V181" s="35"/>
      <c r="W181" s="35"/>
      <c r="X181" s="35"/>
      <c r="Y181" s="35"/>
      <c r="Z181" s="35"/>
    </row>
    <row r="182" ht="33.0" customHeight="1">
      <c r="A182" s="35" t="s">
        <v>5025</v>
      </c>
      <c r="B182" s="32" t="s">
        <v>5026</v>
      </c>
      <c r="C182" s="35" t="s">
        <v>5048</v>
      </c>
      <c r="D182" s="35" t="s">
        <v>2155</v>
      </c>
      <c r="E182" s="35" t="s">
        <v>5049</v>
      </c>
      <c r="F182" s="274">
        <v>0.5104166666666666</v>
      </c>
      <c r="G182" s="35" t="s">
        <v>5042</v>
      </c>
      <c r="H182" s="276" t="s">
        <v>5050</v>
      </c>
      <c r="I182" s="35">
        <v>2.0</v>
      </c>
      <c r="J182" s="35">
        <v>12.0</v>
      </c>
      <c r="K182" s="35"/>
      <c r="L182" s="35"/>
      <c r="M182" s="35"/>
      <c r="N182" s="35"/>
      <c r="O182" s="35"/>
      <c r="P182" s="35"/>
      <c r="Q182" s="35"/>
      <c r="R182" s="35"/>
      <c r="S182" s="35"/>
      <c r="T182" s="35"/>
      <c r="U182" s="35"/>
      <c r="V182" s="35"/>
      <c r="W182" s="35"/>
      <c r="X182" s="35"/>
      <c r="Y182" s="35"/>
      <c r="Z182" s="35"/>
    </row>
    <row r="183" ht="33.0" customHeight="1">
      <c r="A183" s="35" t="s">
        <v>5025</v>
      </c>
      <c r="B183" s="32" t="s">
        <v>5026</v>
      </c>
      <c r="C183" s="35" t="s">
        <v>5051</v>
      </c>
      <c r="D183" s="35" t="s">
        <v>2155</v>
      </c>
      <c r="E183" s="275">
        <v>0.3958333333333333</v>
      </c>
      <c r="F183" s="274">
        <v>0.4791666666666667</v>
      </c>
      <c r="G183" s="35" t="s">
        <v>5028</v>
      </c>
      <c r="H183" s="276" t="s">
        <v>5052</v>
      </c>
      <c r="I183" s="35">
        <v>0.0</v>
      </c>
      <c r="J183" s="35">
        <v>6.0</v>
      </c>
      <c r="K183" s="35"/>
      <c r="L183" s="35"/>
      <c r="M183" s="35"/>
      <c r="N183" s="35"/>
      <c r="O183" s="35"/>
      <c r="P183" s="35"/>
      <c r="Q183" s="35"/>
      <c r="R183" s="35"/>
      <c r="S183" s="35"/>
      <c r="T183" s="35"/>
      <c r="U183" s="35"/>
      <c r="V183" s="35"/>
      <c r="W183" s="35"/>
      <c r="X183" s="35"/>
      <c r="Y183" s="35"/>
      <c r="Z183" s="35"/>
    </row>
    <row r="184" ht="33.0" customHeight="1">
      <c r="A184" s="35" t="s">
        <v>5025</v>
      </c>
      <c r="B184" s="32" t="s">
        <v>5026</v>
      </c>
      <c r="C184" s="35" t="s">
        <v>3289</v>
      </c>
      <c r="D184" s="35" t="s">
        <v>2155</v>
      </c>
      <c r="E184" s="275">
        <v>0.4166666666666667</v>
      </c>
      <c r="F184" s="274">
        <v>0.4791666666666667</v>
      </c>
      <c r="G184" s="35" t="s">
        <v>5028</v>
      </c>
      <c r="H184" s="276" t="s">
        <v>5053</v>
      </c>
      <c r="I184" s="35">
        <v>0.0</v>
      </c>
      <c r="J184" s="35">
        <v>1.0</v>
      </c>
      <c r="K184" s="35"/>
      <c r="L184" s="35"/>
      <c r="M184" s="35"/>
      <c r="N184" s="35"/>
      <c r="O184" s="35"/>
      <c r="P184" s="35"/>
      <c r="Q184" s="35"/>
      <c r="R184" s="35"/>
      <c r="S184" s="35"/>
      <c r="T184" s="35"/>
      <c r="U184" s="35"/>
      <c r="V184" s="35"/>
      <c r="W184" s="35"/>
      <c r="X184" s="35"/>
      <c r="Y184" s="35"/>
      <c r="Z184" s="35"/>
    </row>
    <row r="185" ht="33.0" customHeight="1">
      <c r="A185" s="35" t="s">
        <v>5025</v>
      </c>
      <c r="B185" s="32" t="s">
        <v>5026</v>
      </c>
      <c r="C185" s="35" t="s">
        <v>5054</v>
      </c>
      <c r="D185" s="35" t="s">
        <v>2155</v>
      </c>
      <c r="E185" s="275">
        <v>0.3958333333333333</v>
      </c>
      <c r="F185" s="274">
        <v>0.4791666666666667</v>
      </c>
      <c r="G185" s="35" t="s">
        <v>5028</v>
      </c>
      <c r="H185" s="276" t="s">
        <v>5052</v>
      </c>
      <c r="I185" s="35">
        <v>12.0</v>
      </c>
      <c r="J185" s="35">
        <v>6.0</v>
      </c>
      <c r="K185" s="35"/>
      <c r="L185" s="35"/>
      <c r="M185" s="35"/>
      <c r="N185" s="35"/>
      <c r="O185" s="35"/>
      <c r="P185" s="35"/>
      <c r="Q185" s="35"/>
      <c r="R185" s="35"/>
      <c r="S185" s="35"/>
      <c r="T185" s="35"/>
      <c r="U185" s="35"/>
      <c r="V185" s="35"/>
      <c r="W185" s="35"/>
      <c r="X185" s="35"/>
      <c r="Y185" s="35"/>
      <c r="Z185" s="35"/>
    </row>
    <row r="186" ht="33.0" customHeight="1">
      <c r="A186" s="35" t="s">
        <v>5025</v>
      </c>
      <c r="B186" s="32" t="s">
        <v>5026</v>
      </c>
      <c r="C186" s="35" t="s">
        <v>3970</v>
      </c>
      <c r="D186" s="35" t="s">
        <v>2155</v>
      </c>
      <c r="E186" s="275">
        <v>0.5208333333333334</v>
      </c>
      <c r="F186" s="274">
        <v>0.6458333333333334</v>
      </c>
      <c r="G186" s="35" t="s">
        <v>5028</v>
      </c>
      <c r="H186" s="276" t="s">
        <v>5037</v>
      </c>
      <c r="I186" s="35">
        <v>0.0</v>
      </c>
      <c r="J186" s="35">
        <v>12.0</v>
      </c>
      <c r="K186" s="35"/>
      <c r="L186" s="35"/>
      <c r="M186" s="35"/>
      <c r="N186" s="35"/>
      <c r="O186" s="35"/>
      <c r="P186" s="35"/>
      <c r="Q186" s="35"/>
      <c r="R186" s="35"/>
      <c r="S186" s="35"/>
      <c r="T186" s="35"/>
      <c r="U186" s="35"/>
      <c r="V186" s="35"/>
      <c r="W186" s="35"/>
      <c r="X186" s="35"/>
      <c r="Y186" s="35"/>
      <c r="Z186" s="35"/>
    </row>
    <row r="187" ht="33.0" customHeight="1">
      <c r="A187" s="35" t="s">
        <v>5025</v>
      </c>
      <c r="B187" s="32" t="s">
        <v>5026</v>
      </c>
      <c r="C187" s="35" t="s">
        <v>5055</v>
      </c>
      <c r="D187" s="35" t="s">
        <v>2155</v>
      </c>
      <c r="E187" s="275">
        <v>0.5520833333333334</v>
      </c>
      <c r="F187" s="274">
        <v>0.625</v>
      </c>
      <c r="G187" s="35" t="s">
        <v>5028</v>
      </c>
      <c r="H187" s="276" t="s">
        <v>5056</v>
      </c>
      <c r="I187" s="35">
        <v>0.0</v>
      </c>
      <c r="J187" s="35">
        <v>9.0</v>
      </c>
      <c r="K187" s="35"/>
      <c r="L187" s="35"/>
      <c r="M187" s="35"/>
      <c r="N187" s="35"/>
      <c r="O187" s="35"/>
      <c r="P187" s="35"/>
      <c r="Q187" s="35"/>
      <c r="R187" s="35"/>
      <c r="S187" s="35"/>
      <c r="T187" s="35"/>
      <c r="U187" s="35"/>
      <c r="V187" s="35"/>
      <c r="W187" s="35"/>
      <c r="X187" s="35"/>
      <c r="Y187" s="35"/>
      <c r="Z187" s="35"/>
    </row>
    <row r="188" ht="33.0" customHeight="1">
      <c r="A188" s="35" t="s">
        <v>5025</v>
      </c>
      <c r="B188" s="32" t="s">
        <v>5026</v>
      </c>
      <c r="C188" s="35" t="s">
        <v>5057</v>
      </c>
      <c r="D188" s="35" t="s">
        <v>2155</v>
      </c>
      <c r="E188" s="275">
        <v>0.3854166666666667</v>
      </c>
      <c r="F188" s="274">
        <v>0.46875</v>
      </c>
      <c r="G188" s="35" t="s">
        <v>5058</v>
      </c>
      <c r="H188" s="276" t="s">
        <v>5059</v>
      </c>
      <c r="I188" s="35">
        <v>10.0</v>
      </c>
      <c r="J188" s="35">
        <v>1.0</v>
      </c>
      <c r="K188" s="35"/>
      <c r="L188" s="35"/>
      <c r="M188" s="35"/>
      <c r="N188" s="35"/>
      <c r="O188" s="35"/>
      <c r="P188" s="35"/>
      <c r="Q188" s="35"/>
      <c r="R188" s="35"/>
      <c r="S188" s="35"/>
      <c r="T188" s="35"/>
      <c r="U188" s="35"/>
      <c r="V188" s="35"/>
      <c r="W188" s="35"/>
      <c r="X188" s="35"/>
      <c r="Y188" s="35"/>
      <c r="Z188" s="35"/>
    </row>
    <row r="189" ht="33.0" customHeight="1">
      <c r="A189" s="35" t="s">
        <v>5060</v>
      </c>
      <c r="B189" s="32" t="s">
        <v>5061</v>
      </c>
      <c r="C189" s="35" t="s">
        <v>5062</v>
      </c>
      <c r="D189" s="35" t="s">
        <v>222</v>
      </c>
      <c r="E189" s="275">
        <v>0.3958333333333333</v>
      </c>
      <c r="F189" s="274">
        <v>0.4305555555555556</v>
      </c>
      <c r="G189" s="35" t="s">
        <v>5063</v>
      </c>
      <c r="H189" s="35" t="s">
        <v>5064</v>
      </c>
      <c r="I189" s="35">
        <v>23.0</v>
      </c>
      <c r="J189" s="35">
        <v>12.0</v>
      </c>
      <c r="K189" s="35"/>
      <c r="L189" s="35"/>
      <c r="M189" s="35"/>
      <c r="N189" s="35"/>
      <c r="O189" s="35"/>
      <c r="P189" s="35"/>
      <c r="Q189" s="35"/>
      <c r="R189" s="35"/>
      <c r="S189" s="35"/>
      <c r="T189" s="35"/>
      <c r="U189" s="35"/>
      <c r="V189" s="35"/>
      <c r="W189" s="35"/>
      <c r="X189" s="35"/>
      <c r="Y189" s="35"/>
      <c r="Z189" s="35"/>
    </row>
    <row r="190" ht="33.0" customHeight="1">
      <c r="A190" s="35" t="s">
        <v>5060</v>
      </c>
      <c r="B190" s="32" t="s">
        <v>5061</v>
      </c>
      <c r="C190" s="35" t="s">
        <v>5065</v>
      </c>
      <c r="D190" s="35" t="s">
        <v>222</v>
      </c>
      <c r="E190" s="275">
        <v>0.375</v>
      </c>
      <c r="F190" s="274">
        <v>0.4097222222222222</v>
      </c>
      <c r="G190" s="35" t="s">
        <v>5063</v>
      </c>
      <c r="H190" s="35" t="s">
        <v>5066</v>
      </c>
      <c r="I190" s="35">
        <v>30.0</v>
      </c>
      <c r="J190" s="35">
        <v>16.0</v>
      </c>
      <c r="K190" s="35"/>
      <c r="L190" s="35"/>
      <c r="M190" s="35"/>
      <c r="N190" s="35"/>
      <c r="O190" s="35"/>
      <c r="P190" s="35"/>
      <c r="Q190" s="35"/>
      <c r="R190" s="35"/>
      <c r="S190" s="35"/>
      <c r="T190" s="35"/>
      <c r="U190" s="35"/>
      <c r="V190" s="35"/>
      <c r="W190" s="35"/>
      <c r="X190" s="35"/>
      <c r="Y190" s="35"/>
      <c r="Z190" s="35"/>
    </row>
    <row r="191" ht="33.0" customHeight="1">
      <c r="A191" s="35" t="s">
        <v>5060</v>
      </c>
      <c r="B191" s="32" t="s">
        <v>5061</v>
      </c>
      <c r="C191" s="35" t="s">
        <v>5065</v>
      </c>
      <c r="D191" s="35" t="s">
        <v>222</v>
      </c>
      <c r="E191" s="275">
        <v>0.4166666666666667</v>
      </c>
      <c r="F191" s="274">
        <v>0.4513888888888889</v>
      </c>
      <c r="G191" s="35" t="s">
        <v>5063</v>
      </c>
      <c r="H191" s="35" t="s">
        <v>5066</v>
      </c>
      <c r="I191" s="35">
        <v>22.0</v>
      </c>
      <c r="J191" s="35">
        <v>5.0</v>
      </c>
      <c r="K191" s="35"/>
      <c r="L191" s="35"/>
      <c r="M191" s="35"/>
      <c r="N191" s="35"/>
      <c r="O191" s="35"/>
      <c r="P191" s="35"/>
      <c r="Q191" s="35"/>
      <c r="R191" s="35"/>
      <c r="S191" s="35"/>
      <c r="T191" s="35"/>
      <c r="U191" s="35"/>
      <c r="V191" s="35"/>
      <c r="W191" s="35"/>
      <c r="X191" s="35"/>
      <c r="Y191" s="35"/>
      <c r="Z191" s="35"/>
    </row>
    <row r="192" ht="33.0" customHeight="1">
      <c r="A192" s="35" t="s">
        <v>5060</v>
      </c>
      <c r="B192" s="32" t="s">
        <v>5061</v>
      </c>
      <c r="C192" s="35" t="s">
        <v>5067</v>
      </c>
      <c r="D192" s="35" t="s">
        <v>222</v>
      </c>
      <c r="E192" s="275">
        <v>0.4375</v>
      </c>
      <c r="F192" s="274">
        <v>0.4722222222222222</v>
      </c>
      <c r="G192" s="35" t="s">
        <v>5063</v>
      </c>
      <c r="H192" s="35" t="s">
        <v>5068</v>
      </c>
      <c r="I192" s="35">
        <v>0.0</v>
      </c>
      <c r="J192" s="35">
        <v>1.0</v>
      </c>
      <c r="K192" s="35"/>
      <c r="L192" s="35"/>
      <c r="M192" s="35"/>
      <c r="N192" s="35"/>
      <c r="O192" s="35"/>
      <c r="P192" s="35"/>
      <c r="Q192" s="35"/>
      <c r="R192" s="35"/>
      <c r="S192" s="35"/>
      <c r="T192" s="35"/>
      <c r="U192" s="35"/>
      <c r="V192" s="35"/>
      <c r="W192" s="35"/>
      <c r="X192" s="35"/>
      <c r="Y192" s="35"/>
      <c r="Z192" s="35"/>
    </row>
    <row r="193" ht="33.0" customHeight="1">
      <c r="A193" s="35" t="s">
        <v>5060</v>
      </c>
      <c r="B193" s="32" t="s">
        <v>5061</v>
      </c>
      <c r="C193" s="35" t="s">
        <v>5069</v>
      </c>
      <c r="D193" s="35" t="s">
        <v>222</v>
      </c>
      <c r="E193" s="275">
        <v>0.4375</v>
      </c>
      <c r="F193" s="274">
        <v>0.4722222222222222</v>
      </c>
      <c r="G193" s="35" t="s">
        <v>5063</v>
      </c>
      <c r="H193" s="35" t="s">
        <v>5068</v>
      </c>
      <c r="I193" s="35">
        <v>0.0</v>
      </c>
      <c r="J193" s="35">
        <v>4.0</v>
      </c>
      <c r="K193" s="35"/>
      <c r="L193" s="35"/>
      <c r="M193" s="35"/>
      <c r="N193" s="35"/>
      <c r="O193" s="35"/>
      <c r="P193" s="35"/>
      <c r="Q193" s="35"/>
      <c r="R193" s="35"/>
      <c r="S193" s="35"/>
      <c r="T193" s="35"/>
      <c r="U193" s="35"/>
      <c r="V193" s="35"/>
      <c r="W193" s="35"/>
      <c r="X193" s="35"/>
      <c r="Y193" s="35"/>
      <c r="Z193" s="35"/>
    </row>
    <row r="194" ht="33.0" customHeight="1">
      <c r="A194" s="35" t="s">
        <v>5060</v>
      </c>
      <c r="B194" s="32" t="s">
        <v>5061</v>
      </c>
      <c r="C194" s="35" t="s">
        <v>5070</v>
      </c>
      <c r="D194" s="35" t="s">
        <v>222</v>
      </c>
      <c r="E194" s="275">
        <v>0.4791666666666667</v>
      </c>
      <c r="F194" s="274">
        <v>0.5138888888888888</v>
      </c>
      <c r="G194" s="35" t="s">
        <v>5063</v>
      </c>
      <c r="H194" s="35" t="s">
        <v>5068</v>
      </c>
      <c r="I194" s="35">
        <v>0.0</v>
      </c>
      <c r="J194" s="35">
        <v>9.0</v>
      </c>
      <c r="K194" s="35"/>
      <c r="L194" s="35"/>
      <c r="M194" s="35"/>
      <c r="N194" s="35"/>
      <c r="O194" s="35"/>
      <c r="P194" s="35"/>
      <c r="Q194" s="35"/>
      <c r="R194" s="35"/>
      <c r="S194" s="35"/>
      <c r="T194" s="35"/>
      <c r="U194" s="35"/>
      <c r="V194" s="35"/>
      <c r="W194" s="35"/>
      <c r="X194" s="35"/>
      <c r="Y194" s="35"/>
      <c r="Z194" s="35"/>
    </row>
    <row r="195" ht="33.0" customHeight="1">
      <c r="A195" s="35" t="s">
        <v>5060</v>
      </c>
      <c r="B195" s="32" t="s">
        <v>5061</v>
      </c>
      <c r="C195" s="35" t="s">
        <v>5071</v>
      </c>
      <c r="D195" s="35" t="s">
        <v>222</v>
      </c>
      <c r="E195" s="275">
        <v>0.3333333333333333</v>
      </c>
      <c r="F195" s="37">
        <v>0.8680555555555556</v>
      </c>
      <c r="G195" s="35" t="s">
        <v>5072</v>
      </c>
      <c r="H195" s="35" t="s">
        <v>5073</v>
      </c>
      <c r="I195" s="35">
        <v>0.0</v>
      </c>
      <c r="J195" s="35">
        <v>1.0</v>
      </c>
      <c r="K195" s="35"/>
      <c r="L195" s="35"/>
      <c r="M195" s="35"/>
      <c r="N195" s="35"/>
      <c r="O195" s="35"/>
      <c r="P195" s="35"/>
      <c r="Q195" s="35"/>
      <c r="R195" s="35"/>
      <c r="S195" s="35"/>
      <c r="T195" s="35"/>
      <c r="U195" s="35"/>
      <c r="V195" s="35"/>
      <c r="W195" s="35"/>
      <c r="X195" s="35"/>
      <c r="Y195" s="35"/>
      <c r="Z195" s="35"/>
    </row>
    <row r="196" ht="33.0" customHeight="1">
      <c r="A196" s="35" t="s">
        <v>5060</v>
      </c>
      <c r="B196" s="32" t="s">
        <v>5061</v>
      </c>
      <c r="C196" s="35" t="s">
        <v>5074</v>
      </c>
      <c r="D196" s="35" t="s">
        <v>222</v>
      </c>
      <c r="E196" s="275">
        <v>0.3125</v>
      </c>
      <c r="F196" s="274">
        <v>0.3472222222222222</v>
      </c>
      <c r="G196" s="35" t="s">
        <v>5072</v>
      </c>
      <c r="H196" s="35" t="s">
        <v>5066</v>
      </c>
      <c r="I196" s="35">
        <v>0.0</v>
      </c>
      <c r="J196" s="35">
        <v>14.0</v>
      </c>
      <c r="K196" s="35"/>
      <c r="L196" s="35"/>
      <c r="M196" s="35"/>
      <c r="N196" s="35"/>
      <c r="O196" s="35"/>
      <c r="P196" s="35"/>
      <c r="Q196" s="35"/>
      <c r="R196" s="35"/>
      <c r="S196" s="35"/>
      <c r="T196" s="35"/>
      <c r="U196" s="35"/>
      <c r="V196" s="35"/>
      <c r="W196" s="35"/>
      <c r="X196" s="35"/>
      <c r="Y196" s="35"/>
      <c r="Z196" s="35"/>
    </row>
    <row r="197" ht="33.0" customHeight="1">
      <c r="A197" s="35" t="s">
        <v>5060</v>
      </c>
      <c r="B197" s="32" t="s">
        <v>5075</v>
      </c>
      <c r="C197" s="35" t="s">
        <v>5076</v>
      </c>
      <c r="D197" s="35" t="s">
        <v>222</v>
      </c>
      <c r="E197" s="275">
        <v>0.25</v>
      </c>
      <c r="F197" s="274">
        <v>0.9166666666666666</v>
      </c>
      <c r="G197" s="35" t="s">
        <v>5077</v>
      </c>
      <c r="H197" s="276" t="s">
        <v>5078</v>
      </c>
      <c r="I197" s="35">
        <v>0.0</v>
      </c>
      <c r="J197" s="35">
        <v>13.0</v>
      </c>
      <c r="K197" s="35"/>
      <c r="L197" s="35"/>
      <c r="M197" s="35"/>
      <c r="N197" s="35"/>
      <c r="O197" s="35"/>
      <c r="P197" s="35"/>
      <c r="Q197" s="35"/>
      <c r="R197" s="35"/>
      <c r="S197" s="35"/>
      <c r="T197" s="35"/>
      <c r="U197" s="35"/>
      <c r="V197" s="35"/>
      <c r="W197" s="35"/>
      <c r="X197" s="35"/>
      <c r="Y197" s="35"/>
      <c r="Z197" s="35"/>
    </row>
    <row r="198" ht="33.0" customHeight="1">
      <c r="A198" s="35" t="s">
        <v>5060</v>
      </c>
      <c r="B198" s="32" t="s">
        <v>5075</v>
      </c>
      <c r="C198" s="35" t="s">
        <v>5079</v>
      </c>
      <c r="D198" s="35" t="s">
        <v>222</v>
      </c>
      <c r="E198" s="275">
        <v>0.25</v>
      </c>
      <c r="F198" s="274">
        <v>0.9166666666666666</v>
      </c>
      <c r="G198" s="35" t="s">
        <v>5077</v>
      </c>
      <c r="H198" s="276" t="s">
        <v>5080</v>
      </c>
      <c r="I198" s="35">
        <v>0.0</v>
      </c>
      <c r="J198" s="35">
        <v>14.0</v>
      </c>
      <c r="K198" s="35"/>
      <c r="L198" s="35"/>
      <c r="M198" s="35"/>
      <c r="N198" s="35"/>
      <c r="O198" s="35"/>
      <c r="P198" s="35"/>
      <c r="Q198" s="35"/>
      <c r="R198" s="35"/>
      <c r="S198" s="35"/>
      <c r="T198" s="35"/>
      <c r="U198" s="35"/>
      <c r="V198" s="35"/>
      <c r="W198" s="35"/>
      <c r="X198" s="35"/>
      <c r="Y198" s="35"/>
      <c r="Z198" s="35"/>
    </row>
    <row r="199" ht="33.0" customHeight="1">
      <c r="A199" s="35" t="s">
        <v>5060</v>
      </c>
      <c r="B199" s="32" t="s">
        <v>5075</v>
      </c>
      <c r="C199" s="35" t="s">
        <v>5081</v>
      </c>
      <c r="D199" s="35" t="s">
        <v>222</v>
      </c>
      <c r="E199" s="275">
        <v>0.25</v>
      </c>
      <c r="F199" s="274">
        <v>0.9166666666666666</v>
      </c>
      <c r="G199" s="35" t="s">
        <v>5082</v>
      </c>
      <c r="H199" s="276" t="s">
        <v>5083</v>
      </c>
      <c r="I199" s="35">
        <v>0.0</v>
      </c>
      <c r="J199" s="35">
        <v>1.0</v>
      </c>
      <c r="K199" s="35"/>
      <c r="L199" s="35"/>
      <c r="M199" s="35"/>
      <c r="N199" s="35"/>
      <c r="O199" s="35"/>
      <c r="P199" s="35"/>
      <c r="Q199" s="35"/>
      <c r="R199" s="35"/>
      <c r="S199" s="35"/>
      <c r="T199" s="35"/>
      <c r="U199" s="35"/>
      <c r="V199" s="35"/>
      <c r="W199" s="35"/>
      <c r="X199" s="35"/>
      <c r="Y199" s="35"/>
      <c r="Z199" s="35"/>
    </row>
    <row r="200" ht="33.0" customHeight="1">
      <c r="A200" s="35" t="s">
        <v>5060</v>
      </c>
      <c r="B200" s="32" t="s">
        <v>5075</v>
      </c>
      <c r="C200" s="35" t="s">
        <v>5084</v>
      </c>
      <c r="D200" s="35" t="s">
        <v>222</v>
      </c>
      <c r="E200" s="275">
        <v>0.25</v>
      </c>
      <c r="F200" s="274">
        <v>0.9166666666666666</v>
      </c>
      <c r="G200" s="35" t="s">
        <v>5082</v>
      </c>
      <c r="H200" s="276" t="s">
        <v>5085</v>
      </c>
      <c r="I200" s="35">
        <v>0.0</v>
      </c>
      <c r="J200" s="35">
        <v>3.0</v>
      </c>
      <c r="K200" s="35"/>
      <c r="L200" s="35"/>
      <c r="M200" s="35"/>
      <c r="N200" s="35"/>
      <c r="O200" s="35"/>
      <c r="P200" s="35"/>
      <c r="Q200" s="35"/>
      <c r="R200" s="35"/>
      <c r="S200" s="35"/>
      <c r="T200" s="35"/>
      <c r="U200" s="35"/>
      <c r="V200" s="35"/>
      <c r="W200" s="35"/>
      <c r="X200" s="35"/>
      <c r="Y200" s="35"/>
      <c r="Z200" s="35"/>
    </row>
    <row r="201" ht="33.0" customHeight="1">
      <c r="A201" s="35" t="s">
        <v>5060</v>
      </c>
      <c r="B201" s="32" t="s">
        <v>5075</v>
      </c>
      <c r="C201" s="35" t="s">
        <v>5086</v>
      </c>
      <c r="D201" s="35" t="s">
        <v>222</v>
      </c>
      <c r="E201" s="275">
        <v>0.25</v>
      </c>
      <c r="F201" s="274">
        <v>0.78125</v>
      </c>
      <c r="G201" s="35" t="s">
        <v>5072</v>
      </c>
      <c r="H201" s="276" t="s">
        <v>5087</v>
      </c>
      <c r="I201" s="35">
        <v>0.0</v>
      </c>
      <c r="J201" s="35">
        <v>1.0</v>
      </c>
      <c r="K201" s="35"/>
      <c r="L201" s="35"/>
      <c r="M201" s="35"/>
      <c r="N201" s="35"/>
      <c r="O201" s="35"/>
      <c r="P201" s="35"/>
      <c r="Q201" s="35"/>
      <c r="R201" s="35"/>
      <c r="S201" s="35"/>
      <c r="T201" s="35"/>
      <c r="U201" s="35"/>
      <c r="V201" s="35"/>
      <c r="W201" s="35"/>
      <c r="X201" s="35"/>
      <c r="Y201" s="35"/>
      <c r="Z201" s="35"/>
    </row>
    <row r="202" ht="33.0" customHeight="1">
      <c r="A202" s="35" t="s">
        <v>5060</v>
      </c>
      <c r="B202" s="32" t="s">
        <v>5075</v>
      </c>
      <c r="C202" s="35" t="s">
        <v>5088</v>
      </c>
      <c r="D202" s="35" t="s">
        <v>222</v>
      </c>
      <c r="E202" s="275">
        <v>0.7708333333333334</v>
      </c>
      <c r="F202" s="274">
        <v>0.7916666666666666</v>
      </c>
      <c r="G202" s="35" t="s">
        <v>5089</v>
      </c>
      <c r="H202" s="276" t="s">
        <v>5090</v>
      </c>
      <c r="I202" s="35">
        <v>3.0</v>
      </c>
      <c r="J202" s="35">
        <v>1.0</v>
      </c>
      <c r="K202" s="35"/>
      <c r="L202" s="35"/>
      <c r="M202" s="35"/>
      <c r="N202" s="35"/>
      <c r="O202" s="35"/>
      <c r="P202" s="35"/>
      <c r="Q202" s="35"/>
      <c r="R202" s="35"/>
      <c r="S202" s="35"/>
      <c r="T202" s="35"/>
      <c r="U202" s="35"/>
      <c r="V202" s="35"/>
      <c r="W202" s="35"/>
      <c r="X202" s="35"/>
      <c r="Y202" s="35"/>
      <c r="Z202" s="35"/>
    </row>
    <row r="203" ht="33.0" customHeight="1">
      <c r="A203" s="35" t="s">
        <v>5060</v>
      </c>
      <c r="B203" s="32" t="s">
        <v>5075</v>
      </c>
      <c r="C203" s="35" t="s">
        <v>5091</v>
      </c>
      <c r="D203" s="35" t="s">
        <v>222</v>
      </c>
      <c r="E203" s="275">
        <v>0.75</v>
      </c>
      <c r="F203" s="274">
        <v>0.78125</v>
      </c>
      <c r="G203" s="35" t="s">
        <v>5089</v>
      </c>
      <c r="H203" s="276" t="s">
        <v>5090</v>
      </c>
      <c r="I203" s="35" t="s">
        <v>5092</v>
      </c>
      <c r="J203" s="35">
        <v>10.0</v>
      </c>
      <c r="K203" s="35"/>
      <c r="L203" s="35"/>
      <c r="M203" s="35"/>
      <c r="N203" s="35"/>
      <c r="O203" s="35"/>
      <c r="P203" s="35"/>
      <c r="Q203" s="35"/>
      <c r="R203" s="35"/>
      <c r="S203" s="35"/>
      <c r="T203" s="35"/>
      <c r="U203" s="35"/>
      <c r="V203" s="35"/>
      <c r="W203" s="35"/>
      <c r="X203" s="35"/>
      <c r="Y203" s="35"/>
      <c r="Z203" s="35"/>
    </row>
    <row r="204" ht="33.0" customHeight="1">
      <c r="A204" s="35" t="s">
        <v>5060</v>
      </c>
      <c r="B204" s="32" t="s">
        <v>5075</v>
      </c>
      <c r="C204" s="35" t="s">
        <v>5093</v>
      </c>
      <c r="D204" s="35" t="s">
        <v>222</v>
      </c>
      <c r="E204" s="275">
        <v>0.7708333333333334</v>
      </c>
      <c r="F204" s="274">
        <v>0.7916666666666666</v>
      </c>
      <c r="G204" s="35" t="s">
        <v>5089</v>
      </c>
      <c r="H204" s="276" t="s">
        <v>5090</v>
      </c>
      <c r="I204" s="35">
        <v>1.0</v>
      </c>
      <c r="J204" s="35">
        <v>1.0</v>
      </c>
      <c r="K204" s="35"/>
      <c r="L204" s="35"/>
      <c r="M204" s="35"/>
      <c r="N204" s="35"/>
      <c r="O204" s="35"/>
      <c r="P204" s="35"/>
      <c r="Q204" s="35"/>
      <c r="R204" s="35"/>
      <c r="S204" s="35"/>
      <c r="T204" s="35"/>
      <c r="U204" s="35"/>
      <c r="V204" s="35"/>
      <c r="W204" s="35"/>
      <c r="X204" s="35"/>
      <c r="Y204" s="35"/>
      <c r="Z204" s="35"/>
    </row>
    <row r="205" ht="33.0" customHeight="1">
      <c r="A205" s="35" t="s">
        <v>5060</v>
      </c>
      <c r="B205" s="32" t="s">
        <v>5075</v>
      </c>
      <c r="C205" s="35" t="s">
        <v>5094</v>
      </c>
      <c r="D205" s="35" t="s">
        <v>222</v>
      </c>
      <c r="E205" s="275">
        <v>0.7916666666666666</v>
      </c>
      <c r="F205" s="274">
        <v>0.8229166666666666</v>
      </c>
      <c r="G205" s="35" t="s">
        <v>5072</v>
      </c>
      <c r="H205" s="276" t="s">
        <v>5095</v>
      </c>
      <c r="I205" s="35">
        <v>12.0</v>
      </c>
      <c r="J205" s="35">
        <v>1.0</v>
      </c>
      <c r="K205" s="35"/>
      <c r="L205" s="35"/>
      <c r="M205" s="35"/>
      <c r="N205" s="35"/>
      <c r="O205" s="35"/>
      <c r="P205" s="35"/>
      <c r="Q205" s="35"/>
      <c r="R205" s="35"/>
      <c r="S205" s="35"/>
      <c r="T205" s="35"/>
      <c r="U205" s="35"/>
      <c r="V205" s="35"/>
      <c r="W205" s="35"/>
      <c r="X205" s="35"/>
      <c r="Y205" s="35"/>
      <c r="Z205" s="35"/>
    </row>
    <row r="206" ht="33.0" customHeight="1">
      <c r="A206" s="35" t="s">
        <v>5060</v>
      </c>
      <c r="B206" s="32" t="s">
        <v>5075</v>
      </c>
      <c r="C206" s="35" t="s">
        <v>5096</v>
      </c>
      <c r="D206" s="35" t="s">
        <v>222</v>
      </c>
      <c r="E206" s="275">
        <v>0.75</v>
      </c>
      <c r="F206" s="274">
        <v>0.7847222222222222</v>
      </c>
      <c r="G206" s="35" t="s">
        <v>5072</v>
      </c>
      <c r="H206" s="276" t="s">
        <v>5087</v>
      </c>
      <c r="I206" s="35" t="s">
        <v>298</v>
      </c>
      <c r="J206" s="35">
        <v>1.0</v>
      </c>
      <c r="K206" s="35"/>
      <c r="L206" s="35"/>
      <c r="M206" s="35"/>
      <c r="N206" s="35"/>
      <c r="O206" s="35"/>
      <c r="P206" s="35"/>
      <c r="Q206" s="35"/>
      <c r="R206" s="35"/>
      <c r="S206" s="35"/>
      <c r="T206" s="35"/>
      <c r="U206" s="35"/>
      <c r="V206" s="35"/>
      <c r="W206" s="35"/>
      <c r="X206" s="35"/>
      <c r="Y206" s="35"/>
      <c r="Z206" s="35"/>
    </row>
    <row r="207" ht="33.0" customHeight="1">
      <c r="A207" s="35" t="s">
        <v>5060</v>
      </c>
      <c r="B207" s="32" t="s">
        <v>5075</v>
      </c>
      <c r="C207" s="35" t="s">
        <v>5097</v>
      </c>
      <c r="D207" s="35" t="s">
        <v>222</v>
      </c>
      <c r="E207" s="275">
        <v>0.75</v>
      </c>
      <c r="F207" s="274">
        <v>0.7847222222222222</v>
      </c>
      <c r="G207" s="35" t="s">
        <v>5072</v>
      </c>
      <c r="H207" s="276" t="s">
        <v>5098</v>
      </c>
      <c r="I207" s="35" t="s">
        <v>298</v>
      </c>
      <c r="J207" s="35">
        <v>1.0</v>
      </c>
      <c r="K207" s="35"/>
      <c r="L207" s="35"/>
      <c r="M207" s="35"/>
      <c r="N207" s="35"/>
      <c r="O207" s="35"/>
      <c r="P207" s="35"/>
      <c r="Q207" s="35"/>
      <c r="R207" s="35"/>
      <c r="S207" s="35"/>
      <c r="T207" s="35"/>
      <c r="U207" s="35"/>
      <c r="V207" s="35"/>
      <c r="W207" s="35"/>
      <c r="X207" s="35"/>
      <c r="Y207" s="35"/>
      <c r="Z207" s="35"/>
    </row>
    <row r="208" ht="33.0" customHeight="1">
      <c r="A208" s="35" t="s">
        <v>5060</v>
      </c>
      <c r="B208" s="32" t="s">
        <v>5075</v>
      </c>
      <c r="C208" s="35" t="s">
        <v>5099</v>
      </c>
      <c r="D208" s="35" t="s">
        <v>222</v>
      </c>
      <c r="E208" s="275">
        <v>0.75</v>
      </c>
      <c r="F208" s="274">
        <v>0.7847222222222222</v>
      </c>
      <c r="G208" s="35" t="s">
        <v>5072</v>
      </c>
      <c r="H208" s="276" t="s">
        <v>5100</v>
      </c>
      <c r="I208" s="35">
        <v>4.0</v>
      </c>
      <c r="J208" s="35">
        <v>1.0</v>
      </c>
      <c r="K208" s="35"/>
      <c r="L208" s="35"/>
      <c r="M208" s="35"/>
      <c r="N208" s="35"/>
      <c r="O208" s="35"/>
      <c r="P208" s="35"/>
      <c r="Q208" s="35"/>
      <c r="R208" s="35"/>
      <c r="S208" s="35"/>
      <c r="T208" s="35"/>
      <c r="U208" s="35"/>
      <c r="V208" s="35"/>
      <c r="W208" s="35"/>
      <c r="X208" s="35"/>
      <c r="Y208" s="35"/>
      <c r="Z208" s="35"/>
    </row>
    <row r="209" ht="33.0" customHeight="1">
      <c r="A209" s="35" t="s">
        <v>5060</v>
      </c>
      <c r="B209" s="32" t="s">
        <v>5075</v>
      </c>
      <c r="C209" s="35" t="s">
        <v>5088</v>
      </c>
      <c r="D209" s="35" t="s">
        <v>222</v>
      </c>
      <c r="E209" s="275">
        <v>0.7708333333333334</v>
      </c>
      <c r="F209" s="274">
        <v>0.7916666666666666</v>
      </c>
      <c r="G209" s="35" t="s">
        <v>1228</v>
      </c>
      <c r="H209" s="276" t="s">
        <v>5090</v>
      </c>
      <c r="I209" s="35">
        <v>1.0</v>
      </c>
      <c r="J209" s="35">
        <v>1.0</v>
      </c>
      <c r="K209" s="35"/>
      <c r="L209" s="35"/>
      <c r="M209" s="35"/>
      <c r="N209" s="35"/>
      <c r="O209" s="35"/>
      <c r="P209" s="35"/>
      <c r="Q209" s="35"/>
      <c r="R209" s="35"/>
      <c r="S209" s="35"/>
      <c r="T209" s="35"/>
      <c r="U209" s="35"/>
      <c r="V209" s="35"/>
      <c r="W209" s="35"/>
      <c r="X209" s="35"/>
      <c r="Y209" s="35"/>
      <c r="Z209" s="35"/>
    </row>
    <row r="210" ht="33.0" customHeight="1">
      <c r="A210" s="35" t="s">
        <v>5060</v>
      </c>
      <c r="B210" s="32" t="s">
        <v>5075</v>
      </c>
      <c r="C210" s="35" t="s">
        <v>5101</v>
      </c>
      <c r="D210" s="35" t="s">
        <v>222</v>
      </c>
      <c r="E210" s="275">
        <v>0.7708333333333334</v>
      </c>
      <c r="F210" s="274">
        <v>0.8055555555555556</v>
      </c>
      <c r="G210" s="35" t="s">
        <v>5072</v>
      </c>
      <c r="H210" s="276" t="s">
        <v>5102</v>
      </c>
      <c r="I210" s="35" t="s">
        <v>298</v>
      </c>
      <c r="J210" s="35">
        <v>3.0</v>
      </c>
      <c r="K210" s="35"/>
      <c r="L210" s="35"/>
      <c r="M210" s="35"/>
      <c r="N210" s="35"/>
      <c r="O210" s="35"/>
      <c r="P210" s="35"/>
      <c r="Q210" s="35"/>
      <c r="R210" s="35"/>
      <c r="S210" s="35"/>
      <c r="T210" s="35"/>
      <c r="U210" s="35"/>
      <c r="V210" s="35"/>
      <c r="W210" s="35"/>
      <c r="X210" s="35"/>
      <c r="Y210" s="35"/>
      <c r="Z210" s="35"/>
    </row>
    <row r="211" ht="33.0" customHeight="1">
      <c r="A211" s="35" t="s">
        <v>5060</v>
      </c>
      <c r="B211" s="32" t="s">
        <v>5075</v>
      </c>
      <c r="C211" s="35" t="s">
        <v>5103</v>
      </c>
      <c r="D211" s="35" t="s">
        <v>222</v>
      </c>
      <c r="E211" s="275">
        <v>0.8125</v>
      </c>
      <c r="F211" s="274">
        <v>0.8472222222222222</v>
      </c>
      <c r="G211" s="35" t="s">
        <v>5072</v>
      </c>
      <c r="H211" s="276" t="s">
        <v>5104</v>
      </c>
      <c r="I211" s="35" t="s">
        <v>298</v>
      </c>
      <c r="J211" s="35">
        <v>10.0</v>
      </c>
      <c r="K211" s="35"/>
      <c r="L211" s="35"/>
      <c r="M211" s="35"/>
      <c r="N211" s="35"/>
      <c r="O211" s="35"/>
      <c r="P211" s="35"/>
      <c r="Q211" s="35"/>
      <c r="R211" s="35"/>
      <c r="S211" s="35"/>
      <c r="T211" s="35"/>
      <c r="U211" s="35"/>
      <c r="V211" s="35"/>
      <c r="W211" s="35"/>
      <c r="X211" s="35"/>
      <c r="Y211" s="35"/>
      <c r="Z211" s="35"/>
    </row>
    <row r="212" ht="33.0" customHeight="1">
      <c r="A212" s="35" t="s">
        <v>5105</v>
      </c>
      <c r="B212" s="32" t="s">
        <v>5106</v>
      </c>
      <c r="C212" s="35" t="s">
        <v>5107</v>
      </c>
      <c r="D212" s="35" t="s">
        <v>283</v>
      </c>
      <c r="E212" s="275">
        <v>0.13541666666666666</v>
      </c>
      <c r="F212" s="274">
        <v>0.1701388888888889</v>
      </c>
      <c r="G212" s="35" t="s">
        <v>5108</v>
      </c>
      <c r="H212" s="276" t="s">
        <v>5109</v>
      </c>
      <c r="I212" s="35" t="s">
        <v>298</v>
      </c>
      <c r="J212" s="35">
        <v>16.0</v>
      </c>
      <c r="K212" s="35"/>
      <c r="L212" s="35"/>
      <c r="M212" s="35"/>
      <c r="N212" s="35"/>
      <c r="O212" s="35"/>
      <c r="P212" s="35"/>
      <c r="Q212" s="35"/>
      <c r="R212" s="35"/>
      <c r="S212" s="35"/>
      <c r="T212" s="35"/>
      <c r="U212" s="35"/>
      <c r="V212" s="35"/>
      <c r="W212" s="35"/>
      <c r="X212" s="35"/>
      <c r="Y212" s="35"/>
      <c r="Z212" s="35"/>
    </row>
    <row r="213" ht="33.0" customHeight="1">
      <c r="A213" s="35" t="s">
        <v>5105</v>
      </c>
      <c r="B213" s="32" t="s">
        <v>5106</v>
      </c>
      <c r="C213" s="35" t="s">
        <v>5110</v>
      </c>
      <c r="D213" s="35" t="s">
        <v>283</v>
      </c>
      <c r="E213" s="275">
        <v>0.6388888888888888</v>
      </c>
      <c r="F213" s="274">
        <v>0.6805555555555556</v>
      </c>
      <c r="G213" s="35" t="s">
        <v>5108</v>
      </c>
      <c r="H213" s="277" t="s">
        <v>5111</v>
      </c>
      <c r="I213" s="35" t="s">
        <v>298</v>
      </c>
      <c r="J213" s="35">
        <v>6.0</v>
      </c>
      <c r="K213" s="35"/>
      <c r="L213" s="35"/>
      <c r="M213" s="35"/>
      <c r="N213" s="35"/>
      <c r="O213" s="35"/>
      <c r="P213" s="35"/>
      <c r="Q213" s="35"/>
      <c r="R213" s="35"/>
      <c r="S213" s="35"/>
      <c r="T213" s="35"/>
      <c r="U213" s="35"/>
      <c r="V213" s="35"/>
      <c r="W213" s="35"/>
      <c r="X213" s="35"/>
      <c r="Y213" s="35"/>
      <c r="Z213" s="35"/>
    </row>
    <row r="214" ht="33.0" customHeight="1">
      <c r="A214" s="35" t="s">
        <v>5105</v>
      </c>
      <c r="B214" s="32" t="s">
        <v>5106</v>
      </c>
      <c r="C214" s="35" t="s">
        <v>5112</v>
      </c>
      <c r="D214" s="35" t="s">
        <v>283</v>
      </c>
      <c r="E214" s="275">
        <v>0.6388888888888888</v>
      </c>
      <c r="F214" s="274">
        <v>0.6805555555555556</v>
      </c>
      <c r="G214" s="35" t="s">
        <v>1679</v>
      </c>
      <c r="H214" s="278" t="s">
        <v>5111</v>
      </c>
      <c r="I214" s="35" t="s">
        <v>298</v>
      </c>
      <c r="J214" s="35">
        <v>6.0</v>
      </c>
      <c r="K214" s="35"/>
      <c r="L214" s="35"/>
      <c r="M214" s="35"/>
      <c r="N214" s="35"/>
      <c r="O214" s="35"/>
      <c r="P214" s="35"/>
      <c r="Q214" s="35"/>
      <c r="R214" s="35"/>
      <c r="S214" s="35"/>
      <c r="T214" s="35"/>
      <c r="U214" s="35"/>
      <c r="V214" s="35"/>
      <c r="W214" s="35"/>
      <c r="X214" s="35"/>
      <c r="Y214" s="35"/>
      <c r="Z214" s="35"/>
    </row>
    <row r="215" ht="33.0" customHeight="1">
      <c r="A215" s="35" t="s">
        <v>5105</v>
      </c>
      <c r="B215" s="32" t="s">
        <v>5106</v>
      </c>
      <c r="C215" s="35" t="s">
        <v>5107</v>
      </c>
      <c r="D215" s="279">
        <v>45912.0</v>
      </c>
      <c r="E215" s="275">
        <v>0.6354166666666666</v>
      </c>
      <c r="F215" s="274">
        <v>0.6701388888888888</v>
      </c>
      <c r="G215" s="35" t="s">
        <v>5108</v>
      </c>
      <c r="H215" s="276" t="s">
        <v>5113</v>
      </c>
      <c r="I215" s="35" t="s">
        <v>5114</v>
      </c>
      <c r="J215" s="35">
        <v>1.0</v>
      </c>
      <c r="K215" s="35"/>
      <c r="L215" s="35"/>
      <c r="M215" s="35"/>
      <c r="N215" s="35"/>
      <c r="O215" s="35"/>
      <c r="P215" s="35"/>
      <c r="Q215" s="35"/>
      <c r="R215" s="35"/>
      <c r="S215" s="35"/>
      <c r="T215" s="35"/>
      <c r="U215" s="35"/>
      <c r="V215" s="35"/>
      <c r="W215" s="35"/>
      <c r="X215" s="35"/>
      <c r="Y215" s="35"/>
      <c r="Z215" s="35"/>
    </row>
    <row r="216" ht="33.0" customHeight="1">
      <c r="A216" s="35" t="s">
        <v>5105</v>
      </c>
      <c r="B216" s="32" t="s">
        <v>5106</v>
      </c>
      <c r="C216" s="35" t="s">
        <v>5107</v>
      </c>
      <c r="D216" s="35" t="s">
        <v>283</v>
      </c>
      <c r="E216" s="275">
        <v>0.6354166666666666</v>
      </c>
      <c r="F216" s="274">
        <v>0.6701388888888888</v>
      </c>
      <c r="G216" s="35" t="s">
        <v>5108</v>
      </c>
      <c r="H216" s="276" t="s">
        <v>5115</v>
      </c>
      <c r="I216" s="35" t="s">
        <v>5116</v>
      </c>
      <c r="J216" s="35">
        <v>1.0</v>
      </c>
      <c r="K216" s="35"/>
      <c r="L216" s="35"/>
      <c r="M216" s="35"/>
      <c r="N216" s="35"/>
      <c r="O216" s="35"/>
      <c r="P216" s="35"/>
      <c r="Q216" s="35"/>
      <c r="R216" s="35"/>
      <c r="S216" s="35"/>
      <c r="T216" s="35"/>
      <c r="U216" s="35"/>
      <c r="V216" s="35"/>
      <c r="W216" s="35"/>
      <c r="X216" s="35"/>
      <c r="Y216" s="35"/>
      <c r="Z216" s="35"/>
    </row>
    <row r="217" ht="33.0" customHeight="1">
      <c r="A217" s="35" t="s">
        <v>5105</v>
      </c>
      <c r="B217" s="32" t="s">
        <v>5106</v>
      </c>
      <c r="C217" s="35" t="s">
        <v>5107</v>
      </c>
      <c r="D217" s="35" t="s">
        <v>2259</v>
      </c>
      <c r="E217" s="275">
        <v>0.2708333333333333</v>
      </c>
      <c r="F217" s="274">
        <v>0.3055555555555556</v>
      </c>
      <c r="G217" s="35" t="s">
        <v>5108</v>
      </c>
      <c r="H217" s="276" t="s">
        <v>5117</v>
      </c>
      <c r="I217" s="35">
        <v>10.0</v>
      </c>
      <c r="J217" s="35">
        <v>3.0</v>
      </c>
      <c r="K217" s="35"/>
      <c r="L217" s="35"/>
      <c r="M217" s="35"/>
      <c r="N217" s="35"/>
      <c r="O217" s="35"/>
      <c r="P217" s="35"/>
      <c r="Q217" s="35"/>
      <c r="R217" s="35"/>
      <c r="S217" s="35"/>
      <c r="T217" s="35"/>
      <c r="U217" s="35"/>
      <c r="V217" s="35"/>
      <c r="W217" s="35"/>
      <c r="X217" s="35"/>
      <c r="Y217" s="35"/>
      <c r="Z217" s="35"/>
    </row>
    <row r="218" ht="33.0" customHeight="1">
      <c r="A218" s="35" t="s">
        <v>5105</v>
      </c>
      <c r="B218" s="32" t="s">
        <v>5106</v>
      </c>
      <c r="C218" s="35" t="s">
        <v>5118</v>
      </c>
      <c r="D218" s="35" t="s">
        <v>222</v>
      </c>
      <c r="E218" s="275">
        <v>0.3854166666666667</v>
      </c>
      <c r="F218" s="274">
        <v>0.4618055555555556</v>
      </c>
      <c r="G218" s="35" t="s">
        <v>5108</v>
      </c>
      <c r="H218" s="276" t="s">
        <v>5119</v>
      </c>
      <c r="I218" s="35">
        <v>39.0</v>
      </c>
      <c r="J218" s="35">
        <v>1.0</v>
      </c>
      <c r="K218" s="35"/>
      <c r="L218" s="35"/>
      <c r="M218" s="35"/>
      <c r="N218" s="35"/>
      <c r="O218" s="35"/>
      <c r="P218" s="35"/>
      <c r="Q218" s="35"/>
      <c r="R218" s="35"/>
      <c r="S218" s="35"/>
      <c r="T218" s="35"/>
      <c r="U218" s="35"/>
      <c r="V218" s="35"/>
      <c r="W218" s="35"/>
      <c r="X218" s="35"/>
      <c r="Y218" s="35"/>
      <c r="Z218" s="35"/>
    </row>
    <row r="219" ht="33.0" customHeight="1">
      <c r="A219" s="35" t="s">
        <v>5105</v>
      </c>
      <c r="B219" s="32" t="s">
        <v>5106</v>
      </c>
      <c r="C219" s="35" t="s">
        <v>5120</v>
      </c>
      <c r="D219" s="35" t="s">
        <v>5121</v>
      </c>
      <c r="E219" s="275">
        <v>0.4375</v>
      </c>
      <c r="F219" s="37">
        <v>0.4722222222222222</v>
      </c>
      <c r="G219" s="35" t="s">
        <v>5108</v>
      </c>
      <c r="H219" s="276" t="s">
        <v>5122</v>
      </c>
      <c r="I219" s="35">
        <v>40.0</v>
      </c>
      <c r="J219" s="35">
        <v>13.0</v>
      </c>
      <c r="K219" s="35"/>
      <c r="L219" s="35"/>
      <c r="M219" s="35"/>
      <c r="N219" s="35"/>
      <c r="O219" s="35"/>
      <c r="P219" s="35"/>
      <c r="Q219" s="35"/>
      <c r="R219" s="35"/>
      <c r="S219" s="35"/>
      <c r="T219" s="35"/>
      <c r="U219" s="35"/>
      <c r="V219" s="35"/>
      <c r="W219" s="35"/>
      <c r="X219" s="35"/>
      <c r="Y219" s="35"/>
      <c r="Z219" s="35"/>
    </row>
    <row r="220" ht="33.0" customHeight="1">
      <c r="A220" s="35" t="s">
        <v>5105</v>
      </c>
      <c r="B220" s="32" t="s">
        <v>5123</v>
      </c>
      <c r="C220" s="35" t="s">
        <v>2258</v>
      </c>
      <c r="D220" s="279">
        <v>46008.0</v>
      </c>
      <c r="E220" s="275">
        <v>0.625</v>
      </c>
      <c r="F220" s="37">
        <v>0.6979166666666666</v>
      </c>
      <c r="G220" s="35" t="s">
        <v>5124</v>
      </c>
      <c r="H220" s="276" t="s">
        <v>5125</v>
      </c>
      <c r="I220" s="35" t="s">
        <v>297</v>
      </c>
      <c r="J220" s="35">
        <v>8.0</v>
      </c>
      <c r="K220" s="35"/>
      <c r="L220" s="35"/>
      <c r="M220" s="35"/>
      <c r="N220" s="35"/>
      <c r="O220" s="35"/>
      <c r="P220" s="35"/>
      <c r="Q220" s="35"/>
      <c r="R220" s="35"/>
      <c r="S220" s="35"/>
      <c r="T220" s="35"/>
      <c r="U220" s="35"/>
      <c r="V220" s="35"/>
      <c r="W220" s="35"/>
      <c r="X220" s="35"/>
      <c r="Y220" s="35"/>
      <c r="Z220" s="35"/>
    </row>
    <row r="221" ht="33.0" customHeight="1">
      <c r="A221" s="35" t="s">
        <v>5105</v>
      </c>
      <c r="B221" s="32" t="s">
        <v>5123</v>
      </c>
      <c r="C221" s="35" t="s">
        <v>2267</v>
      </c>
      <c r="D221" s="35" t="s">
        <v>4673</v>
      </c>
      <c r="E221" s="275">
        <v>0.625</v>
      </c>
      <c r="F221" s="37">
        <v>0.6666666666666666</v>
      </c>
      <c r="G221" s="35" t="s">
        <v>1679</v>
      </c>
      <c r="H221" s="35"/>
      <c r="I221" s="35" t="s">
        <v>297</v>
      </c>
      <c r="J221" s="35">
        <v>8.0</v>
      </c>
      <c r="K221" s="35"/>
      <c r="L221" s="35"/>
      <c r="M221" s="35"/>
      <c r="N221" s="35"/>
      <c r="O221" s="35"/>
      <c r="P221" s="35"/>
      <c r="Q221" s="35"/>
      <c r="R221" s="35"/>
      <c r="S221" s="35"/>
      <c r="T221" s="35"/>
      <c r="U221" s="35"/>
      <c r="V221" s="35"/>
      <c r="W221" s="35"/>
      <c r="X221" s="35"/>
      <c r="Y221" s="35"/>
      <c r="Z221" s="35"/>
    </row>
    <row r="222" ht="33.0" customHeight="1">
      <c r="A222" s="35" t="s">
        <v>5105</v>
      </c>
      <c r="B222" s="32" t="s">
        <v>5123</v>
      </c>
      <c r="C222" s="35" t="s">
        <v>2267</v>
      </c>
      <c r="D222" s="35" t="s">
        <v>283</v>
      </c>
      <c r="E222" s="275">
        <v>0.625</v>
      </c>
      <c r="F222" s="37">
        <v>0.6979166666666666</v>
      </c>
      <c r="G222" s="35" t="s">
        <v>5124</v>
      </c>
      <c r="H222" s="276" t="s">
        <v>5126</v>
      </c>
      <c r="I222" s="35" t="s">
        <v>297</v>
      </c>
      <c r="J222" s="35">
        <v>8.0</v>
      </c>
      <c r="K222" s="35"/>
      <c r="L222" s="35"/>
      <c r="M222" s="35"/>
      <c r="N222" s="35"/>
      <c r="O222" s="35"/>
      <c r="P222" s="35"/>
      <c r="Q222" s="35"/>
      <c r="R222" s="35"/>
      <c r="S222" s="35"/>
      <c r="T222" s="35"/>
      <c r="U222" s="35"/>
      <c r="V222" s="35"/>
      <c r="W222" s="35"/>
      <c r="X222" s="35"/>
      <c r="Y222" s="35"/>
      <c r="Z222" s="35"/>
    </row>
    <row r="223" ht="33.0" customHeight="1">
      <c r="A223" s="35" t="s">
        <v>5105</v>
      </c>
      <c r="B223" s="32" t="s">
        <v>5123</v>
      </c>
      <c r="C223" s="35" t="s">
        <v>2267</v>
      </c>
      <c r="D223" s="35" t="s">
        <v>5127</v>
      </c>
      <c r="E223" s="275">
        <v>0.6666666666666666</v>
      </c>
      <c r="F223" s="37">
        <v>0.7395833333333334</v>
      </c>
      <c r="G223" s="35" t="s">
        <v>5128</v>
      </c>
      <c r="H223" s="276" t="s">
        <v>5129</v>
      </c>
      <c r="I223" s="35" t="s">
        <v>297</v>
      </c>
      <c r="J223" s="35">
        <v>6.0</v>
      </c>
      <c r="K223" s="35"/>
      <c r="L223" s="35"/>
      <c r="M223" s="35"/>
      <c r="N223" s="35"/>
      <c r="O223" s="35"/>
      <c r="P223" s="35"/>
      <c r="Q223" s="35"/>
      <c r="R223" s="35"/>
      <c r="S223" s="35"/>
      <c r="T223" s="35"/>
      <c r="U223" s="35"/>
      <c r="V223" s="35"/>
      <c r="W223" s="35"/>
      <c r="X223" s="35"/>
      <c r="Y223" s="35"/>
      <c r="Z223" s="35"/>
    </row>
    <row r="224" ht="33.0" customHeight="1">
      <c r="A224" s="35" t="s">
        <v>5130</v>
      </c>
      <c r="B224" s="32" t="s">
        <v>5131</v>
      </c>
      <c r="C224" s="32" t="s">
        <v>5132</v>
      </c>
      <c r="D224" s="35" t="s">
        <v>2155</v>
      </c>
      <c r="E224" s="275">
        <v>0.5416666666666666</v>
      </c>
      <c r="F224" s="274">
        <v>0.625</v>
      </c>
      <c r="G224" s="35" t="s">
        <v>297</v>
      </c>
      <c r="H224" s="280" t="s">
        <v>5133</v>
      </c>
      <c r="I224" s="35" t="s">
        <v>297</v>
      </c>
      <c r="J224" s="35">
        <v>11.0</v>
      </c>
      <c r="K224" s="35"/>
      <c r="L224" s="35"/>
      <c r="M224" s="35"/>
      <c r="N224" s="35"/>
      <c r="O224" s="35"/>
      <c r="P224" s="35"/>
      <c r="Q224" s="35"/>
      <c r="R224" s="35"/>
      <c r="S224" s="35"/>
      <c r="T224" s="35"/>
      <c r="U224" s="35"/>
      <c r="V224" s="35"/>
      <c r="W224" s="35"/>
      <c r="X224" s="35"/>
      <c r="Y224" s="35"/>
      <c r="Z224" s="35"/>
    </row>
    <row r="225" ht="33.0" customHeight="1">
      <c r="A225" s="35" t="s">
        <v>3176</v>
      </c>
      <c r="B225" s="32" t="s">
        <v>5131</v>
      </c>
      <c r="C225" s="35" t="s">
        <v>5134</v>
      </c>
      <c r="D225" s="35" t="s">
        <v>4799</v>
      </c>
      <c r="E225" s="275">
        <v>0.5625</v>
      </c>
      <c r="F225" s="274">
        <v>0.59375</v>
      </c>
      <c r="G225" s="35" t="s">
        <v>297</v>
      </c>
      <c r="H225" s="35" t="s">
        <v>5135</v>
      </c>
      <c r="I225" s="35">
        <v>11.0</v>
      </c>
      <c r="J225" s="35">
        <v>4.0</v>
      </c>
      <c r="K225" s="35"/>
      <c r="L225" s="35"/>
      <c r="M225" s="35"/>
      <c r="N225" s="35"/>
      <c r="O225" s="35"/>
      <c r="P225" s="35"/>
      <c r="Q225" s="35"/>
      <c r="R225" s="35"/>
      <c r="S225" s="35"/>
      <c r="T225" s="35"/>
      <c r="U225" s="35"/>
      <c r="V225" s="35"/>
      <c r="W225" s="35"/>
      <c r="X225" s="35"/>
      <c r="Y225" s="35"/>
      <c r="Z225" s="35"/>
    </row>
    <row r="226" ht="33.0" customHeight="1">
      <c r="A226" s="35" t="s">
        <v>5136</v>
      </c>
      <c r="B226" s="32" t="s">
        <v>5131</v>
      </c>
      <c r="C226" s="32" t="s">
        <v>5137</v>
      </c>
      <c r="D226" s="35" t="s">
        <v>2155</v>
      </c>
      <c r="E226" s="275">
        <v>0.5625</v>
      </c>
      <c r="F226" s="274">
        <v>0.6458333333333334</v>
      </c>
      <c r="G226" s="35" t="s">
        <v>297</v>
      </c>
      <c r="H226" s="35" t="s">
        <v>5138</v>
      </c>
      <c r="I226" s="35">
        <v>10.0</v>
      </c>
      <c r="J226" s="35">
        <v>5.0</v>
      </c>
      <c r="K226" s="35"/>
      <c r="L226" s="35"/>
      <c r="M226" s="35"/>
      <c r="N226" s="35"/>
      <c r="O226" s="35"/>
      <c r="P226" s="35"/>
      <c r="Q226" s="35"/>
      <c r="R226" s="35"/>
      <c r="S226" s="35"/>
      <c r="T226" s="35"/>
      <c r="U226" s="35"/>
      <c r="V226" s="35"/>
      <c r="W226" s="35"/>
      <c r="X226" s="35"/>
      <c r="Y226" s="35"/>
      <c r="Z226" s="35"/>
    </row>
    <row r="227" ht="33.0" customHeight="1">
      <c r="A227" s="35" t="s">
        <v>5139</v>
      </c>
      <c r="B227" s="32" t="s">
        <v>5131</v>
      </c>
      <c r="C227" s="35" t="s">
        <v>5140</v>
      </c>
      <c r="D227" s="35" t="s">
        <v>5016</v>
      </c>
      <c r="E227" s="275">
        <v>0.6666666666666666</v>
      </c>
      <c r="F227" s="274">
        <v>0.75</v>
      </c>
      <c r="G227" s="35" t="s">
        <v>297</v>
      </c>
      <c r="H227" s="35" t="s">
        <v>5141</v>
      </c>
      <c r="I227" s="35">
        <v>9.0</v>
      </c>
      <c r="J227" s="35">
        <v>1.0</v>
      </c>
      <c r="K227" s="35"/>
      <c r="L227" s="35"/>
      <c r="M227" s="35"/>
      <c r="N227" s="35"/>
      <c r="O227" s="35"/>
      <c r="P227" s="35"/>
      <c r="Q227" s="35"/>
      <c r="R227" s="35"/>
      <c r="S227" s="35"/>
      <c r="T227" s="35"/>
      <c r="U227" s="35"/>
      <c r="V227" s="35"/>
      <c r="W227" s="35"/>
      <c r="X227" s="35"/>
      <c r="Y227" s="35"/>
      <c r="Z227" s="35"/>
    </row>
    <row r="228" ht="33.0" customHeight="1">
      <c r="A228" s="35" t="s">
        <v>5142</v>
      </c>
      <c r="B228" s="32" t="s">
        <v>5131</v>
      </c>
      <c r="C228" s="32" t="s">
        <v>5143</v>
      </c>
      <c r="D228" s="35" t="s">
        <v>2233</v>
      </c>
      <c r="E228" s="275">
        <v>0.6666666666666666</v>
      </c>
      <c r="F228" s="274">
        <v>0.75</v>
      </c>
      <c r="G228" s="35" t="s">
        <v>297</v>
      </c>
      <c r="H228" s="35" t="s">
        <v>5144</v>
      </c>
      <c r="I228" s="35">
        <v>12.0</v>
      </c>
      <c r="J228" s="35">
        <v>6.0</v>
      </c>
      <c r="K228" s="35"/>
      <c r="L228" s="35"/>
      <c r="M228" s="35"/>
      <c r="N228" s="35"/>
      <c r="O228" s="35"/>
      <c r="P228" s="35"/>
      <c r="Q228" s="35"/>
      <c r="R228" s="35"/>
      <c r="S228" s="35"/>
      <c r="T228" s="35"/>
      <c r="U228" s="35"/>
      <c r="V228" s="35"/>
      <c r="W228" s="35"/>
      <c r="X228" s="35"/>
      <c r="Y228" s="35"/>
      <c r="Z228" s="35"/>
    </row>
    <row r="229" ht="33.0" customHeight="1">
      <c r="A229" s="35" t="s">
        <v>5145</v>
      </c>
      <c r="B229" s="32" t="s">
        <v>5131</v>
      </c>
      <c r="C229" s="35" t="s">
        <v>5146</v>
      </c>
      <c r="D229" s="35" t="s">
        <v>2233</v>
      </c>
      <c r="E229" s="275">
        <v>0.7083333333333334</v>
      </c>
      <c r="F229" s="274">
        <v>0.75</v>
      </c>
      <c r="G229" s="35" t="s">
        <v>297</v>
      </c>
      <c r="H229" s="35" t="s">
        <v>5147</v>
      </c>
      <c r="I229" s="35" t="s">
        <v>297</v>
      </c>
      <c r="J229" s="35">
        <v>11.0</v>
      </c>
      <c r="K229" s="35"/>
      <c r="L229" s="35"/>
      <c r="M229" s="35"/>
      <c r="N229" s="35"/>
      <c r="O229" s="35"/>
      <c r="P229" s="35"/>
      <c r="Q229" s="35"/>
      <c r="R229" s="35"/>
      <c r="S229" s="35"/>
      <c r="T229" s="35"/>
      <c r="U229" s="35"/>
      <c r="V229" s="35"/>
      <c r="W229" s="35"/>
      <c r="X229" s="35"/>
      <c r="Y229" s="35"/>
      <c r="Z229" s="35"/>
    </row>
    <row r="230" ht="33.0" customHeight="1">
      <c r="A230" s="35" t="s">
        <v>1971</v>
      </c>
      <c r="B230" s="32" t="s">
        <v>5131</v>
      </c>
      <c r="C230" s="35" t="s">
        <v>5148</v>
      </c>
      <c r="D230" s="35" t="s">
        <v>2233</v>
      </c>
      <c r="E230" s="275">
        <v>0.7708333333333334</v>
      </c>
      <c r="F230" s="274">
        <v>0.8333333333333334</v>
      </c>
      <c r="G230" s="35" t="s">
        <v>297</v>
      </c>
      <c r="H230" s="35" t="s">
        <v>5149</v>
      </c>
      <c r="I230" s="35" t="s">
        <v>298</v>
      </c>
      <c r="J230" s="35">
        <v>3.0</v>
      </c>
      <c r="K230" s="35"/>
      <c r="L230" s="35"/>
      <c r="M230" s="35"/>
      <c r="N230" s="35"/>
      <c r="O230" s="35"/>
      <c r="P230" s="35"/>
      <c r="Q230" s="35"/>
      <c r="R230" s="35"/>
      <c r="S230" s="35"/>
      <c r="T230" s="35"/>
      <c r="U230" s="35"/>
      <c r="V230" s="35"/>
      <c r="W230" s="35"/>
      <c r="X230" s="35"/>
      <c r="Y230" s="35"/>
      <c r="Z230" s="35"/>
    </row>
    <row r="231" ht="33.0" customHeight="1">
      <c r="A231" s="35" t="s">
        <v>3176</v>
      </c>
      <c r="B231" s="32" t="s">
        <v>5131</v>
      </c>
      <c r="C231" s="35" t="s">
        <v>5150</v>
      </c>
      <c r="D231" s="35" t="s">
        <v>5151</v>
      </c>
      <c r="E231" s="275">
        <v>0.4375</v>
      </c>
      <c r="F231" s="274">
        <v>0.46875</v>
      </c>
      <c r="G231" s="35" t="s">
        <v>297</v>
      </c>
      <c r="H231" s="35" t="s">
        <v>5152</v>
      </c>
      <c r="I231" s="35">
        <v>10.0</v>
      </c>
      <c r="J231" s="35">
        <v>8.0</v>
      </c>
      <c r="K231" s="35"/>
      <c r="L231" s="35"/>
      <c r="M231" s="35"/>
      <c r="N231" s="35"/>
      <c r="O231" s="35"/>
      <c r="P231" s="35"/>
      <c r="Q231" s="35"/>
      <c r="R231" s="35"/>
      <c r="S231" s="35"/>
      <c r="T231" s="35"/>
      <c r="U231" s="35"/>
      <c r="V231" s="35"/>
      <c r="W231" s="35"/>
      <c r="X231" s="35"/>
      <c r="Y231" s="35"/>
      <c r="Z231" s="35"/>
    </row>
    <row r="232" ht="33.0" customHeight="1">
      <c r="A232" s="35" t="s">
        <v>3176</v>
      </c>
      <c r="B232" s="32" t="s">
        <v>5131</v>
      </c>
      <c r="C232" s="35" t="s">
        <v>5153</v>
      </c>
      <c r="D232" s="35" t="s">
        <v>4793</v>
      </c>
      <c r="E232" s="275">
        <v>0.6666666666666666</v>
      </c>
      <c r="F232" s="274">
        <v>0.7083333333333334</v>
      </c>
      <c r="G232" s="35" t="s">
        <v>297</v>
      </c>
      <c r="H232" s="35" t="s">
        <v>5154</v>
      </c>
      <c r="I232" s="35" t="s">
        <v>297</v>
      </c>
      <c r="J232" s="35">
        <v>8.0</v>
      </c>
      <c r="K232" s="35"/>
      <c r="L232" s="35"/>
      <c r="M232" s="35"/>
      <c r="N232" s="35"/>
      <c r="O232" s="35"/>
      <c r="P232" s="35"/>
      <c r="Q232" s="35"/>
      <c r="R232" s="35"/>
      <c r="S232" s="35"/>
      <c r="T232" s="35"/>
      <c r="U232" s="35"/>
      <c r="V232" s="35"/>
      <c r="W232" s="35"/>
      <c r="X232" s="35"/>
      <c r="Y232" s="35"/>
      <c r="Z232" s="35"/>
    </row>
    <row r="233" ht="33.0" customHeight="1">
      <c r="A233" s="35" t="s">
        <v>3176</v>
      </c>
      <c r="B233" s="32" t="s">
        <v>5131</v>
      </c>
      <c r="C233" s="35" t="s">
        <v>5155</v>
      </c>
      <c r="D233" s="35" t="s">
        <v>5156</v>
      </c>
      <c r="E233" s="275">
        <v>0.6666666666666666</v>
      </c>
      <c r="F233" s="274">
        <v>0.7291666666666666</v>
      </c>
      <c r="G233" s="35" t="s">
        <v>297</v>
      </c>
      <c r="H233" s="35" t="s">
        <v>5157</v>
      </c>
      <c r="I233" s="35" t="s">
        <v>297</v>
      </c>
      <c r="J233" s="35">
        <v>11.0</v>
      </c>
      <c r="K233" s="35"/>
      <c r="L233" s="35"/>
      <c r="M233" s="35"/>
      <c r="N233" s="35"/>
      <c r="O233" s="35"/>
      <c r="P233" s="35"/>
      <c r="Q233" s="35"/>
      <c r="R233" s="35"/>
      <c r="S233" s="35"/>
      <c r="T233" s="35"/>
      <c r="U233" s="35"/>
      <c r="V233" s="35"/>
      <c r="W233" s="35"/>
      <c r="X233" s="35"/>
      <c r="Y233" s="35"/>
      <c r="Z233" s="35"/>
    </row>
    <row r="234" ht="33.0" customHeight="1">
      <c r="A234" s="35" t="s">
        <v>5139</v>
      </c>
      <c r="B234" s="32" t="s">
        <v>5131</v>
      </c>
      <c r="C234" s="32" t="s">
        <v>5158</v>
      </c>
      <c r="D234" s="35" t="s">
        <v>5159</v>
      </c>
      <c r="E234" s="275">
        <v>0.75</v>
      </c>
      <c r="F234" s="274">
        <v>0.8333333333333334</v>
      </c>
      <c r="G234" s="35" t="s">
        <v>297</v>
      </c>
      <c r="H234" s="35" t="s">
        <v>5160</v>
      </c>
      <c r="I234" s="35">
        <v>24.0</v>
      </c>
      <c r="J234" s="35">
        <v>1.0</v>
      </c>
      <c r="K234" s="35"/>
      <c r="L234" s="35"/>
      <c r="M234" s="35"/>
      <c r="N234" s="35"/>
      <c r="O234" s="35"/>
      <c r="P234" s="35"/>
      <c r="Q234" s="35"/>
      <c r="R234" s="35"/>
      <c r="S234" s="35"/>
      <c r="T234" s="35"/>
      <c r="U234" s="35"/>
      <c r="V234" s="35"/>
      <c r="W234" s="35"/>
      <c r="X234" s="35"/>
      <c r="Y234" s="35"/>
      <c r="Z234" s="35"/>
    </row>
    <row r="235" ht="33.0" customHeight="1">
      <c r="A235" s="35" t="s">
        <v>5142</v>
      </c>
      <c r="B235" s="32" t="s">
        <v>5131</v>
      </c>
      <c r="C235" s="35" t="s">
        <v>5161</v>
      </c>
      <c r="D235" s="35" t="s">
        <v>2233</v>
      </c>
      <c r="E235" s="275">
        <v>0.7708333333333334</v>
      </c>
      <c r="F235" s="274">
        <v>0.8541666666666666</v>
      </c>
      <c r="G235" s="35" t="s">
        <v>297</v>
      </c>
      <c r="H235" s="35" t="s">
        <v>5162</v>
      </c>
      <c r="I235" s="35">
        <v>32.0</v>
      </c>
      <c r="J235" s="35">
        <v>6.0</v>
      </c>
      <c r="K235" s="35"/>
      <c r="L235" s="35"/>
      <c r="M235" s="35"/>
      <c r="N235" s="35"/>
      <c r="O235" s="35"/>
      <c r="P235" s="35"/>
      <c r="Q235" s="35"/>
      <c r="R235" s="35"/>
      <c r="S235" s="35"/>
      <c r="T235" s="35"/>
      <c r="U235" s="35"/>
      <c r="V235" s="35"/>
      <c r="W235" s="35"/>
      <c r="X235" s="35"/>
      <c r="Y235" s="35"/>
      <c r="Z235" s="35"/>
    </row>
    <row r="236" ht="33.0" customHeight="1">
      <c r="A236" s="35" t="s">
        <v>1971</v>
      </c>
      <c r="B236" s="32" t="s">
        <v>5131</v>
      </c>
      <c r="C236" s="35" t="s">
        <v>5163</v>
      </c>
      <c r="D236" s="35" t="s">
        <v>2233</v>
      </c>
      <c r="E236" s="275">
        <v>0.7708333333333334</v>
      </c>
      <c r="F236" s="274">
        <v>0.8541666666666666</v>
      </c>
      <c r="G236" s="35" t="s">
        <v>297</v>
      </c>
      <c r="H236" s="35" t="s">
        <v>5164</v>
      </c>
      <c r="I236" s="35" t="s">
        <v>297</v>
      </c>
      <c r="J236" s="35">
        <v>11.0</v>
      </c>
      <c r="K236" s="35"/>
      <c r="L236" s="35"/>
      <c r="M236" s="35"/>
      <c r="N236" s="35"/>
      <c r="O236" s="35"/>
      <c r="P236" s="35"/>
      <c r="Q236" s="35"/>
      <c r="R236" s="35"/>
      <c r="S236" s="35"/>
      <c r="T236" s="35"/>
      <c r="U236" s="35"/>
      <c r="V236" s="35"/>
      <c r="W236" s="35"/>
      <c r="X236" s="35"/>
      <c r="Y236" s="35"/>
      <c r="Z236" s="35"/>
    </row>
    <row r="237" ht="33.0" customHeight="1">
      <c r="A237" s="35" t="s">
        <v>5142</v>
      </c>
      <c r="B237" s="32" t="s">
        <v>5131</v>
      </c>
      <c r="C237" s="35" t="s">
        <v>5165</v>
      </c>
      <c r="D237" s="35" t="s">
        <v>2233</v>
      </c>
      <c r="E237" s="275">
        <v>0.7916666666666666</v>
      </c>
      <c r="F237" s="274">
        <v>0.8541666666666666</v>
      </c>
      <c r="G237" s="35" t="s">
        <v>297</v>
      </c>
      <c r="H237" s="35" t="s">
        <v>5166</v>
      </c>
      <c r="I237" s="35" t="s">
        <v>298</v>
      </c>
      <c r="J237" s="35">
        <v>1.0</v>
      </c>
      <c r="K237" s="35"/>
      <c r="L237" s="35"/>
      <c r="M237" s="35"/>
      <c r="N237" s="35"/>
      <c r="O237" s="35"/>
      <c r="P237" s="35"/>
      <c r="Q237" s="35"/>
      <c r="R237" s="35"/>
      <c r="S237" s="35"/>
      <c r="T237" s="35"/>
      <c r="U237" s="35"/>
      <c r="V237" s="35"/>
      <c r="W237" s="35"/>
      <c r="X237" s="35"/>
      <c r="Y237" s="35"/>
      <c r="Z237" s="35"/>
    </row>
    <row r="238" ht="33.0" customHeight="1">
      <c r="A238" s="35" t="s">
        <v>5139</v>
      </c>
      <c r="B238" s="32" t="s">
        <v>5131</v>
      </c>
      <c r="C238" s="35" t="s">
        <v>5167</v>
      </c>
      <c r="D238" s="35" t="s">
        <v>4832</v>
      </c>
      <c r="E238" s="275">
        <v>0.7916666666666666</v>
      </c>
      <c r="F238" s="274">
        <v>0.8541666666666666</v>
      </c>
      <c r="G238" s="35" t="s">
        <v>297</v>
      </c>
      <c r="H238" s="35" t="s">
        <v>5168</v>
      </c>
      <c r="I238" s="35">
        <v>1.0</v>
      </c>
      <c r="J238" s="35">
        <v>14.0</v>
      </c>
      <c r="K238" s="35"/>
      <c r="L238" s="35"/>
      <c r="M238" s="35"/>
      <c r="N238" s="35"/>
      <c r="O238" s="35"/>
      <c r="P238" s="35"/>
      <c r="Q238" s="35"/>
      <c r="R238" s="35"/>
      <c r="S238" s="35"/>
      <c r="T238" s="35"/>
      <c r="U238" s="35"/>
      <c r="V238" s="35"/>
      <c r="W238" s="35"/>
      <c r="X238" s="35"/>
      <c r="Y238" s="35"/>
      <c r="Z238" s="35"/>
    </row>
    <row r="239" ht="33.0" customHeight="1">
      <c r="A239" s="35" t="s">
        <v>3176</v>
      </c>
      <c r="B239" s="32" t="s">
        <v>5131</v>
      </c>
      <c r="C239" s="35" t="s">
        <v>5169</v>
      </c>
      <c r="D239" s="35" t="s">
        <v>5170</v>
      </c>
      <c r="E239" s="275">
        <v>0.4166666666666667</v>
      </c>
      <c r="F239" s="274">
        <v>0.4479166666666667</v>
      </c>
      <c r="G239" s="35" t="s">
        <v>297</v>
      </c>
      <c r="H239" s="35" t="s">
        <v>5171</v>
      </c>
      <c r="I239" s="35">
        <v>14.0</v>
      </c>
      <c r="J239" s="35">
        <v>8.0</v>
      </c>
      <c r="K239" s="35"/>
      <c r="L239" s="35"/>
      <c r="M239" s="35"/>
      <c r="N239" s="35"/>
      <c r="O239" s="35"/>
      <c r="P239" s="35"/>
      <c r="Q239" s="35"/>
      <c r="R239" s="35"/>
      <c r="S239" s="35"/>
      <c r="T239" s="35"/>
      <c r="U239" s="35"/>
      <c r="V239" s="35"/>
      <c r="W239" s="35"/>
      <c r="X239" s="35"/>
      <c r="Y239" s="35"/>
      <c r="Z239" s="35"/>
    </row>
    <row r="240" ht="33.0" customHeight="1">
      <c r="A240" s="35" t="s">
        <v>3176</v>
      </c>
      <c r="B240" s="32" t="s">
        <v>5131</v>
      </c>
      <c r="C240" s="35" t="s">
        <v>5172</v>
      </c>
      <c r="D240" s="35" t="s">
        <v>5173</v>
      </c>
      <c r="E240" s="275">
        <v>0.5833333333333334</v>
      </c>
      <c r="F240" s="274">
        <v>0.6041666666666666</v>
      </c>
      <c r="G240" s="35" t="s">
        <v>297</v>
      </c>
      <c r="H240" s="35" t="s">
        <v>5174</v>
      </c>
      <c r="I240" s="35">
        <v>12.0</v>
      </c>
      <c r="J240" s="35">
        <v>8.0</v>
      </c>
      <c r="K240" s="35"/>
      <c r="L240" s="35"/>
      <c r="M240" s="35"/>
      <c r="N240" s="35"/>
      <c r="O240" s="35"/>
      <c r="P240" s="35"/>
      <c r="Q240" s="35"/>
      <c r="R240" s="35"/>
      <c r="S240" s="35"/>
      <c r="T240" s="35"/>
      <c r="U240" s="35"/>
      <c r="V240" s="35"/>
      <c r="W240" s="35"/>
      <c r="X240" s="35"/>
      <c r="Y240" s="35"/>
      <c r="Z240" s="35"/>
    </row>
    <row r="241" ht="33.0" customHeight="1">
      <c r="A241" s="35" t="s">
        <v>3176</v>
      </c>
      <c r="B241" s="32" t="s">
        <v>5131</v>
      </c>
      <c r="C241" s="35" t="s">
        <v>5175</v>
      </c>
      <c r="D241" s="35" t="s">
        <v>4842</v>
      </c>
      <c r="E241" s="275">
        <v>0.7291666666666666</v>
      </c>
      <c r="F241" s="274">
        <v>0.7708333333333334</v>
      </c>
      <c r="G241" s="35" t="s">
        <v>297</v>
      </c>
      <c r="H241" s="35" t="s">
        <v>5176</v>
      </c>
      <c r="I241" s="35">
        <v>11.0</v>
      </c>
      <c r="J241" s="35">
        <v>3.0</v>
      </c>
      <c r="K241" s="35"/>
      <c r="L241" s="35"/>
      <c r="M241" s="35"/>
      <c r="N241" s="35"/>
      <c r="O241" s="35"/>
      <c r="P241" s="35"/>
      <c r="Q241" s="35"/>
      <c r="R241" s="35"/>
      <c r="S241" s="35"/>
      <c r="T241" s="35"/>
      <c r="U241" s="35"/>
      <c r="V241" s="35"/>
      <c r="W241" s="35"/>
      <c r="X241" s="35"/>
      <c r="Y241" s="35"/>
      <c r="Z241" s="35"/>
    </row>
    <row r="242" ht="33.0" customHeight="1">
      <c r="A242" s="35" t="s">
        <v>3176</v>
      </c>
      <c r="B242" s="32" t="s">
        <v>5131</v>
      </c>
      <c r="C242" s="35" t="s">
        <v>5177</v>
      </c>
      <c r="D242" s="35" t="s">
        <v>5178</v>
      </c>
      <c r="E242" s="275">
        <v>0.7708333333333334</v>
      </c>
      <c r="F242" s="274">
        <v>0.8125</v>
      </c>
      <c r="G242" s="35" t="s">
        <v>297</v>
      </c>
      <c r="H242" s="35" t="s">
        <v>5179</v>
      </c>
      <c r="I242" s="35">
        <v>7.0</v>
      </c>
      <c r="J242" s="35">
        <v>1.0</v>
      </c>
      <c r="K242" s="35"/>
      <c r="L242" s="35"/>
      <c r="M242" s="35"/>
      <c r="N242" s="35"/>
      <c r="O242" s="35"/>
      <c r="P242" s="35"/>
      <c r="Q242" s="35"/>
      <c r="R242" s="35"/>
      <c r="S242" s="35"/>
      <c r="T242" s="35"/>
      <c r="U242" s="35"/>
      <c r="V242" s="35"/>
      <c r="W242" s="35"/>
      <c r="X242" s="35"/>
      <c r="Y242" s="35"/>
      <c r="Z242" s="35"/>
    </row>
    <row r="243" ht="33.0" customHeight="1">
      <c r="A243" s="35" t="s">
        <v>5139</v>
      </c>
      <c r="B243" s="32" t="s">
        <v>5131</v>
      </c>
      <c r="C243" s="35" t="s">
        <v>5180</v>
      </c>
      <c r="D243" s="35" t="s">
        <v>5016</v>
      </c>
      <c r="E243" s="275">
        <v>0.7916666666666666</v>
      </c>
      <c r="F243" s="274">
        <v>0.8541666666666666</v>
      </c>
      <c r="G243" s="35" t="s">
        <v>297</v>
      </c>
      <c r="H243" s="35" t="s">
        <v>5168</v>
      </c>
      <c r="I243" s="35">
        <v>1.0</v>
      </c>
      <c r="J243" s="35">
        <v>14.0</v>
      </c>
      <c r="K243" s="35"/>
      <c r="L243" s="35"/>
      <c r="M243" s="35"/>
      <c r="N243" s="35"/>
      <c r="O243" s="35"/>
      <c r="P243" s="35"/>
      <c r="Q243" s="35"/>
      <c r="R243" s="35"/>
      <c r="S243" s="35"/>
      <c r="T243" s="35"/>
      <c r="U243" s="35"/>
      <c r="V243" s="35"/>
      <c r="W243" s="35"/>
      <c r="X243" s="35"/>
      <c r="Y243" s="35"/>
      <c r="Z243" s="35"/>
    </row>
    <row r="244" ht="33.0" customHeight="1">
      <c r="A244" s="35" t="s">
        <v>5025</v>
      </c>
      <c r="B244" s="32" t="s">
        <v>5131</v>
      </c>
      <c r="C244" s="32" t="s">
        <v>5181</v>
      </c>
      <c r="D244" s="35" t="s">
        <v>2155</v>
      </c>
      <c r="E244" s="275">
        <v>0.40625</v>
      </c>
      <c r="F244" s="274">
        <v>0.4479166666666667</v>
      </c>
      <c r="G244" s="35" t="s">
        <v>297</v>
      </c>
      <c r="H244" s="35" t="s">
        <v>5182</v>
      </c>
      <c r="I244" s="35">
        <v>4.0</v>
      </c>
      <c r="J244" s="35">
        <v>5.0</v>
      </c>
      <c r="K244" s="35"/>
      <c r="L244" s="35"/>
      <c r="M244" s="35"/>
      <c r="N244" s="35"/>
      <c r="O244" s="35"/>
      <c r="P244" s="35"/>
      <c r="Q244" s="35"/>
      <c r="R244" s="35"/>
      <c r="S244" s="35"/>
      <c r="T244" s="35"/>
      <c r="U244" s="35"/>
      <c r="V244" s="35"/>
      <c r="W244" s="35"/>
      <c r="X244" s="35"/>
      <c r="Y244" s="35"/>
      <c r="Z244" s="35"/>
    </row>
    <row r="245" ht="33.0" customHeight="1">
      <c r="A245" s="35" t="s">
        <v>3176</v>
      </c>
      <c r="B245" s="32" t="s">
        <v>5131</v>
      </c>
      <c r="C245" s="32" t="s">
        <v>5183</v>
      </c>
      <c r="D245" s="35" t="s">
        <v>4985</v>
      </c>
      <c r="E245" s="275">
        <v>0.4166666666666667</v>
      </c>
      <c r="F245" s="274">
        <v>0.4791666666666667</v>
      </c>
      <c r="G245" s="35" t="s">
        <v>297</v>
      </c>
      <c r="H245" s="35" t="s">
        <v>5184</v>
      </c>
      <c r="I245" s="35">
        <v>1.0</v>
      </c>
      <c r="J245" s="35">
        <v>2.0</v>
      </c>
      <c r="K245" s="35"/>
      <c r="L245" s="35"/>
      <c r="M245" s="35"/>
      <c r="N245" s="35"/>
      <c r="O245" s="35"/>
      <c r="P245" s="35"/>
      <c r="Q245" s="35"/>
      <c r="R245" s="35"/>
      <c r="S245" s="35"/>
      <c r="T245" s="35"/>
      <c r="U245" s="35"/>
      <c r="V245" s="35"/>
      <c r="W245" s="35"/>
      <c r="X245" s="35"/>
      <c r="Y245" s="35"/>
      <c r="Z245" s="35"/>
    </row>
    <row r="246" ht="33.0" customHeight="1">
      <c r="A246" s="35" t="s">
        <v>3176</v>
      </c>
      <c r="B246" s="32" t="s">
        <v>5131</v>
      </c>
      <c r="C246" s="35" t="s">
        <v>5185</v>
      </c>
      <c r="D246" s="35" t="s">
        <v>4821</v>
      </c>
      <c r="E246" s="275">
        <v>0.5625</v>
      </c>
      <c r="F246" s="274">
        <v>0.625</v>
      </c>
      <c r="G246" s="35" t="s">
        <v>297</v>
      </c>
      <c r="H246" s="35" t="s">
        <v>5186</v>
      </c>
      <c r="I246" s="35">
        <v>9.0</v>
      </c>
      <c r="J246" s="35">
        <v>1.0</v>
      </c>
      <c r="K246" s="35"/>
      <c r="L246" s="35"/>
      <c r="M246" s="35"/>
      <c r="N246" s="35"/>
      <c r="O246" s="35"/>
      <c r="P246" s="35"/>
      <c r="Q246" s="35"/>
      <c r="R246" s="35"/>
      <c r="S246" s="35"/>
      <c r="T246" s="35"/>
      <c r="U246" s="35"/>
      <c r="V246" s="35"/>
      <c r="W246" s="35"/>
      <c r="X246" s="35"/>
      <c r="Y246" s="35"/>
      <c r="Z246" s="35"/>
    </row>
    <row r="247" ht="33.0" customHeight="1">
      <c r="A247" s="35" t="s">
        <v>3176</v>
      </c>
      <c r="B247" s="32" t="s">
        <v>5131</v>
      </c>
      <c r="C247" s="35" t="s">
        <v>5187</v>
      </c>
      <c r="D247" s="35" t="s">
        <v>5188</v>
      </c>
      <c r="E247" s="275">
        <v>0.6041666666666666</v>
      </c>
      <c r="F247" s="274">
        <v>0.6458333333333334</v>
      </c>
      <c r="G247" s="35" t="s">
        <v>297</v>
      </c>
      <c r="H247" s="35" t="s">
        <v>5189</v>
      </c>
      <c r="I247" s="35">
        <v>8.0</v>
      </c>
      <c r="J247" s="35">
        <v>1.0</v>
      </c>
      <c r="K247" s="35"/>
      <c r="L247" s="35"/>
      <c r="M247" s="35"/>
      <c r="N247" s="35"/>
      <c r="O247" s="35"/>
      <c r="P247" s="35"/>
      <c r="Q247" s="35"/>
      <c r="R247" s="35"/>
      <c r="S247" s="35"/>
      <c r="T247" s="35"/>
      <c r="U247" s="35"/>
      <c r="V247" s="35"/>
      <c r="W247" s="35"/>
      <c r="X247" s="35"/>
      <c r="Y247" s="35"/>
      <c r="Z247" s="35"/>
    </row>
    <row r="248" ht="33.0" customHeight="1">
      <c r="A248" s="35" t="s">
        <v>3176</v>
      </c>
      <c r="B248" s="32" t="s">
        <v>5131</v>
      </c>
      <c r="C248" s="32" t="s">
        <v>5190</v>
      </c>
      <c r="D248" s="35" t="s">
        <v>684</v>
      </c>
      <c r="E248" s="275">
        <v>0.7708333333333334</v>
      </c>
      <c r="F248" s="274">
        <v>0.8333333333333334</v>
      </c>
      <c r="G248" s="35" t="s">
        <v>297</v>
      </c>
      <c r="H248" s="35" t="s">
        <v>5191</v>
      </c>
      <c r="I248" s="35">
        <v>39.0</v>
      </c>
      <c r="J248" s="35">
        <v>1.0</v>
      </c>
      <c r="K248" s="35"/>
      <c r="L248" s="35"/>
      <c r="M248" s="35"/>
      <c r="N248" s="35"/>
      <c r="O248" s="35"/>
      <c r="P248" s="35"/>
      <c r="Q248" s="35"/>
      <c r="R248" s="35"/>
      <c r="S248" s="35"/>
      <c r="T248" s="35"/>
      <c r="U248" s="35"/>
      <c r="V248" s="35"/>
      <c r="W248" s="35"/>
      <c r="X248" s="35"/>
      <c r="Y248" s="35"/>
      <c r="Z248" s="35"/>
    </row>
    <row r="249" ht="33.0" customHeight="1">
      <c r="A249" s="35" t="s">
        <v>3176</v>
      </c>
      <c r="B249" s="32" t="s">
        <v>5131</v>
      </c>
      <c r="C249" s="35" t="s">
        <v>5192</v>
      </c>
      <c r="D249" s="35" t="s">
        <v>5193</v>
      </c>
      <c r="E249" s="275">
        <v>0.4479166666666667</v>
      </c>
      <c r="F249" s="274">
        <v>0.46875</v>
      </c>
      <c r="G249" s="35" t="s">
        <v>297</v>
      </c>
      <c r="H249" s="35" t="s">
        <v>5194</v>
      </c>
      <c r="I249" s="35" t="s">
        <v>297</v>
      </c>
      <c r="J249" s="35">
        <v>13.0</v>
      </c>
      <c r="K249" s="35"/>
      <c r="L249" s="35"/>
      <c r="M249" s="35"/>
      <c r="N249" s="35"/>
      <c r="O249" s="35"/>
      <c r="P249" s="35"/>
      <c r="Q249" s="35"/>
      <c r="R249" s="35"/>
      <c r="S249" s="35"/>
      <c r="T249" s="35"/>
      <c r="U249" s="35"/>
      <c r="V249" s="35"/>
      <c r="W249" s="35"/>
      <c r="X249" s="35"/>
      <c r="Y249" s="35"/>
      <c r="Z249" s="35"/>
    </row>
    <row r="250" ht="33.0" customHeight="1">
      <c r="A250" s="35" t="s">
        <v>3176</v>
      </c>
      <c r="B250" s="32" t="s">
        <v>5131</v>
      </c>
      <c r="C250" s="35" t="s">
        <v>5195</v>
      </c>
      <c r="D250" s="35" t="s">
        <v>5196</v>
      </c>
      <c r="E250" s="275">
        <v>0.5833333333333334</v>
      </c>
      <c r="F250" s="274">
        <v>0.625</v>
      </c>
      <c r="G250" s="35" t="s">
        <v>297</v>
      </c>
      <c r="H250" s="35" t="s">
        <v>5197</v>
      </c>
      <c r="I250" s="35">
        <v>15.0</v>
      </c>
      <c r="J250" s="35">
        <v>1.0</v>
      </c>
      <c r="K250" s="35"/>
      <c r="L250" s="35"/>
      <c r="M250" s="35"/>
      <c r="N250" s="35"/>
      <c r="O250" s="35"/>
      <c r="P250" s="35"/>
      <c r="Q250" s="35"/>
      <c r="R250" s="35"/>
      <c r="S250" s="35"/>
      <c r="T250" s="35"/>
      <c r="U250" s="35"/>
      <c r="V250" s="35"/>
      <c r="W250" s="35"/>
      <c r="X250" s="35"/>
      <c r="Y250" s="35"/>
      <c r="Z250" s="35"/>
    </row>
    <row r="251" ht="33.0" customHeight="1">
      <c r="A251" s="35" t="s">
        <v>3176</v>
      </c>
      <c r="B251" s="32" t="s">
        <v>5131</v>
      </c>
      <c r="C251" s="35" t="s">
        <v>5198</v>
      </c>
      <c r="D251" s="35" t="s">
        <v>4965</v>
      </c>
      <c r="E251" s="275">
        <v>0.625</v>
      </c>
      <c r="F251" s="274">
        <v>0.6875</v>
      </c>
      <c r="G251" s="35" t="s">
        <v>297</v>
      </c>
      <c r="H251" s="35" t="s">
        <v>5199</v>
      </c>
      <c r="I251" s="35" t="s">
        <v>5200</v>
      </c>
      <c r="J251" s="35">
        <v>2.0</v>
      </c>
      <c r="K251" s="35"/>
      <c r="L251" s="35"/>
      <c r="M251" s="35"/>
      <c r="N251" s="35"/>
      <c r="O251" s="35"/>
      <c r="P251" s="35"/>
      <c r="Q251" s="35"/>
      <c r="R251" s="35"/>
      <c r="S251" s="35"/>
      <c r="T251" s="35"/>
      <c r="U251" s="35"/>
      <c r="V251" s="35"/>
      <c r="W251" s="35"/>
      <c r="X251" s="35"/>
      <c r="Y251" s="35"/>
      <c r="Z251" s="35"/>
    </row>
    <row r="252" ht="33.0" customHeight="1">
      <c r="A252" s="35" t="s">
        <v>5142</v>
      </c>
      <c r="B252" s="32" t="s">
        <v>5131</v>
      </c>
      <c r="C252" s="35" t="s">
        <v>5201</v>
      </c>
      <c r="D252" s="35" t="s">
        <v>2233</v>
      </c>
      <c r="E252" s="275">
        <v>0.6666666666666666</v>
      </c>
      <c r="F252" s="274">
        <v>0.7083333333333334</v>
      </c>
      <c r="G252" s="35" t="s">
        <v>297</v>
      </c>
      <c r="H252" s="35" t="s">
        <v>5202</v>
      </c>
      <c r="I252" s="35" t="s">
        <v>298</v>
      </c>
      <c r="J252" s="35">
        <v>3.0</v>
      </c>
      <c r="K252" s="35"/>
      <c r="L252" s="35"/>
      <c r="M252" s="35"/>
      <c r="N252" s="35"/>
      <c r="O252" s="35"/>
      <c r="P252" s="35"/>
      <c r="Q252" s="35"/>
      <c r="R252" s="35"/>
      <c r="S252" s="35"/>
      <c r="T252" s="35"/>
      <c r="U252" s="35"/>
      <c r="V252" s="35"/>
      <c r="W252" s="35"/>
      <c r="X252" s="35"/>
      <c r="Y252" s="35"/>
      <c r="Z252" s="35"/>
    </row>
    <row r="253" ht="33.0" customHeight="1">
      <c r="A253" s="35" t="s">
        <v>3176</v>
      </c>
      <c r="B253" s="32" t="s">
        <v>5131</v>
      </c>
      <c r="C253" s="35" t="s">
        <v>5203</v>
      </c>
      <c r="D253" s="35" t="s">
        <v>5204</v>
      </c>
      <c r="E253" s="275">
        <v>0.4166666666666667</v>
      </c>
      <c r="F253" s="274">
        <v>0.4409722222222222</v>
      </c>
      <c r="G253" s="35" t="s">
        <v>297</v>
      </c>
      <c r="H253" s="35" t="s">
        <v>5205</v>
      </c>
      <c r="I253" s="35">
        <v>12.0</v>
      </c>
      <c r="J253" s="35">
        <v>2.0</v>
      </c>
      <c r="K253" s="35"/>
      <c r="L253" s="35"/>
      <c r="M253" s="35"/>
      <c r="N253" s="35"/>
      <c r="O253" s="35"/>
      <c r="P253" s="35"/>
      <c r="Q253" s="35"/>
      <c r="R253" s="35"/>
      <c r="S253" s="35"/>
      <c r="T253" s="35"/>
      <c r="U253" s="35"/>
      <c r="V253" s="35"/>
      <c r="W253" s="35"/>
      <c r="X253" s="35"/>
      <c r="Y253" s="35"/>
      <c r="Z253" s="35"/>
    </row>
    <row r="254" ht="33.0" customHeight="1">
      <c r="A254" s="35" t="s">
        <v>3176</v>
      </c>
      <c r="B254" s="32" t="s">
        <v>5131</v>
      </c>
      <c r="C254" s="35" t="s">
        <v>5206</v>
      </c>
      <c r="D254" s="35" t="s">
        <v>5207</v>
      </c>
      <c r="E254" s="275">
        <v>0.6041666666666666</v>
      </c>
      <c r="F254" s="274">
        <v>0.6458333333333334</v>
      </c>
      <c r="G254" s="35" t="s">
        <v>297</v>
      </c>
      <c r="H254" s="35" t="s">
        <v>5208</v>
      </c>
      <c r="I254" s="35">
        <v>17.0</v>
      </c>
      <c r="J254" s="35">
        <v>2.0</v>
      </c>
      <c r="K254" s="35"/>
      <c r="L254" s="35"/>
      <c r="M254" s="35"/>
      <c r="N254" s="35"/>
      <c r="O254" s="35"/>
      <c r="P254" s="35"/>
      <c r="Q254" s="35"/>
      <c r="R254" s="35"/>
      <c r="S254" s="35"/>
      <c r="T254" s="35"/>
      <c r="U254" s="35"/>
      <c r="V254" s="35"/>
      <c r="W254" s="35"/>
      <c r="X254" s="35"/>
      <c r="Y254" s="35"/>
      <c r="Z254" s="35"/>
    </row>
    <row r="255" ht="33.0" customHeight="1">
      <c r="A255" s="35" t="s">
        <v>3176</v>
      </c>
      <c r="B255" s="32" t="s">
        <v>5131</v>
      </c>
      <c r="C255" s="35" t="s">
        <v>5209</v>
      </c>
      <c r="D255" s="35" t="s">
        <v>5210</v>
      </c>
      <c r="E255" s="275">
        <v>0.4375</v>
      </c>
      <c r="F255" s="274">
        <v>0.4583333333333333</v>
      </c>
      <c r="G255" s="35" t="s">
        <v>297</v>
      </c>
      <c r="H255" s="35" t="s">
        <v>5211</v>
      </c>
      <c r="I255" s="35">
        <v>15.0</v>
      </c>
      <c r="J255" s="35">
        <v>8.0</v>
      </c>
      <c r="K255" s="35"/>
      <c r="L255" s="35"/>
      <c r="M255" s="35"/>
      <c r="N255" s="35"/>
      <c r="O255" s="35"/>
      <c r="P255" s="35"/>
      <c r="Q255" s="35"/>
      <c r="R255" s="35"/>
      <c r="S255" s="35"/>
      <c r="T255" s="35"/>
      <c r="U255" s="35"/>
      <c r="V255" s="35"/>
      <c r="W255" s="35"/>
      <c r="X255" s="35"/>
      <c r="Y255" s="35"/>
      <c r="Z255" s="35"/>
    </row>
    <row r="256" ht="33.0" customHeight="1">
      <c r="A256" s="35" t="s">
        <v>5142</v>
      </c>
      <c r="B256" s="32" t="s">
        <v>5131</v>
      </c>
      <c r="C256" s="32" t="s">
        <v>5212</v>
      </c>
      <c r="D256" s="35" t="s">
        <v>2233</v>
      </c>
      <c r="E256" s="275">
        <v>0.4583333333333333</v>
      </c>
      <c r="F256" s="274">
        <v>0.5416666666666666</v>
      </c>
      <c r="G256" s="35" t="s">
        <v>297</v>
      </c>
      <c r="H256" s="35" t="s">
        <v>5213</v>
      </c>
      <c r="I256" s="35">
        <v>8.0</v>
      </c>
      <c r="J256" s="35">
        <v>5.0</v>
      </c>
      <c r="K256" s="35"/>
      <c r="L256" s="35"/>
      <c r="M256" s="35"/>
      <c r="N256" s="35"/>
      <c r="O256" s="35"/>
      <c r="P256" s="35"/>
      <c r="Q256" s="35"/>
      <c r="R256" s="35"/>
      <c r="S256" s="35"/>
      <c r="T256" s="35"/>
      <c r="U256" s="35"/>
      <c r="V256" s="35"/>
      <c r="W256" s="35"/>
      <c r="X256" s="35"/>
      <c r="Y256" s="35"/>
      <c r="Z256" s="35"/>
    </row>
    <row r="257" ht="33.0" customHeight="1">
      <c r="A257" s="35" t="s">
        <v>5130</v>
      </c>
      <c r="B257" s="32" t="s">
        <v>5131</v>
      </c>
      <c r="C257" s="32" t="s">
        <v>5132</v>
      </c>
      <c r="D257" s="35" t="s">
        <v>2155</v>
      </c>
      <c r="E257" s="275">
        <v>0.5416666666666666</v>
      </c>
      <c r="F257" s="274">
        <v>0.625</v>
      </c>
      <c r="G257" s="35" t="s">
        <v>297</v>
      </c>
      <c r="H257" s="35" t="s">
        <v>5214</v>
      </c>
      <c r="I257" s="35" t="s">
        <v>297</v>
      </c>
      <c r="J257" s="35">
        <v>10.0</v>
      </c>
      <c r="K257" s="35"/>
      <c r="L257" s="35"/>
      <c r="M257" s="35"/>
      <c r="N257" s="35"/>
      <c r="O257" s="35"/>
      <c r="P257" s="35"/>
      <c r="Q257" s="35"/>
      <c r="R257" s="35"/>
      <c r="S257" s="35"/>
      <c r="T257" s="35"/>
      <c r="U257" s="35"/>
      <c r="V257" s="35"/>
      <c r="W257" s="35"/>
      <c r="X257" s="35"/>
      <c r="Y257" s="35"/>
      <c r="Z257" s="35"/>
    </row>
    <row r="258" ht="33.0" customHeight="1">
      <c r="A258" s="35" t="s">
        <v>3176</v>
      </c>
      <c r="B258" s="32" t="s">
        <v>5131</v>
      </c>
      <c r="C258" s="35" t="s">
        <v>5215</v>
      </c>
      <c r="D258" s="35" t="s">
        <v>4799</v>
      </c>
      <c r="E258" s="275">
        <v>0.5625</v>
      </c>
      <c r="F258" s="274">
        <v>0.59375</v>
      </c>
      <c r="G258" s="35" t="s">
        <v>297</v>
      </c>
      <c r="H258" s="35" t="s">
        <v>5216</v>
      </c>
      <c r="I258" s="35" t="s">
        <v>297</v>
      </c>
      <c r="J258" s="35">
        <v>4.0</v>
      </c>
      <c r="K258" s="35"/>
      <c r="L258" s="35"/>
      <c r="M258" s="35"/>
      <c r="N258" s="35"/>
      <c r="O258" s="35"/>
      <c r="P258" s="35"/>
      <c r="Q258" s="35"/>
      <c r="R258" s="35"/>
      <c r="S258" s="35"/>
      <c r="T258" s="35"/>
      <c r="U258" s="35"/>
      <c r="V258" s="35"/>
      <c r="W258" s="35"/>
      <c r="X258" s="35"/>
      <c r="Y258" s="35"/>
      <c r="Z258" s="35"/>
    </row>
    <row r="259" ht="33.0" customHeight="1">
      <c r="A259" s="35" t="s">
        <v>5142</v>
      </c>
      <c r="B259" s="32" t="s">
        <v>5131</v>
      </c>
      <c r="C259" s="32" t="s">
        <v>5143</v>
      </c>
      <c r="D259" s="35" t="s">
        <v>2233</v>
      </c>
      <c r="E259" s="275">
        <v>0.6666666666666666</v>
      </c>
      <c r="F259" s="274">
        <v>0.75</v>
      </c>
      <c r="G259" s="35" t="s">
        <v>297</v>
      </c>
      <c r="H259" s="35" t="s">
        <v>5217</v>
      </c>
      <c r="I259" s="35">
        <v>12.0</v>
      </c>
      <c r="J259" s="35">
        <v>5.0</v>
      </c>
      <c r="K259" s="35"/>
      <c r="L259" s="35"/>
      <c r="M259" s="35"/>
      <c r="N259" s="35"/>
      <c r="O259" s="35"/>
      <c r="P259" s="35"/>
      <c r="Q259" s="35"/>
      <c r="R259" s="35"/>
      <c r="S259" s="35"/>
      <c r="T259" s="35"/>
      <c r="U259" s="35"/>
      <c r="V259" s="35"/>
      <c r="W259" s="35"/>
      <c r="X259" s="35"/>
      <c r="Y259" s="35"/>
      <c r="Z259" s="35"/>
    </row>
    <row r="260" ht="33.0" customHeight="1">
      <c r="A260" s="35" t="s">
        <v>3176</v>
      </c>
      <c r="B260" s="32" t="s">
        <v>5131</v>
      </c>
      <c r="C260" s="35" t="s">
        <v>5218</v>
      </c>
      <c r="D260" s="35" t="s">
        <v>5219</v>
      </c>
      <c r="E260" s="275">
        <v>0.7708333333333334</v>
      </c>
      <c r="F260" s="274">
        <v>0.8125</v>
      </c>
      <c r="G260" s="35" t="s">
        <v>297</v>
      </c>
      <c r="H260" s="35" t="s">
        <v>5220</v>
      </c>
      <c r="I260" s="35">
        <v>27.0</v>
      </c>
      <c r="J260" s="35">
        <v>1.0</v>
      </c>
      <c r="K260" s="35"/>
      <c r="L260" s="35"/>
      <c r="M260" s="35"/>
      <c r="N260" s="35"/>
      <c r="O260" s="35"/>
      <c r="P260" s="35"/>
      <c r="Q260" s="35"/>
      <c r="R260" s="35"/>
      <c r="S260" s="35"/>
      <c r="T260" s="35"/>
      <c r="U260" s="35"/>
      <c r="V260" s="35"/>
      <c r="W260" s="35"/>
      <c r="X260" s="35"/>
      <c r="Y260" s="35"/>
      <c r="Z260" s="35"/>
    </row>
    <row r="261" ht="33.0" customHeight="1">
      <c r="A261" s="35" t="s">
        <v>5142</v>
      </c>
      <c r="B261" s="32" t="s">
        <v>5131</v>
      </c>
      <c r="C261" s="35" t="s">
        <v>5221</v>
      </c>
      <c r="D261" s="35" t="s">
        <v>2233</v>
      </c>
      <c r="E261" s="275">
        <v>0.7708333333333334</v>
      </c>
      <c r="F261" s="274">
        <v>0.8333333333333334</v>
      </c>
      <c r="G261" s="35" t="s">
        <v>297</v>
      </c>
      <c r="H261" s="35" t="s">
        <v>5222</v>
      </c>
      <c r="I261" s="35" t="s">
        <v>298</v>
      </c>
      <c r="J261" s="35">
        <v>3.0</v>
      </c>
      <c r="K261" s="35"/>
      <c r="L261" s="35"/>
      <c r="M261" s="35"/>
      <c r="N261" s="35"/>
      <c r="O261" s="35"/>
      <c r="P261" s="35"/>
      <c r="Q261" s="35"/>
      <c r="R261" s="35"/>
      <c r="S261" s="35"/>
      <c r="T261" s="35"/>
      <c r="U261" s="35"/>
      <c r="V261" s="35"/>
      <c r="W261" s="35"/>
      <c r="X261" s="35"/>
      <c r="Y261" s="35"/>
      <c r="Z261" s="35"/>
    </row>
    <row r="262" ht="33.0" customHeight="1">
      <c r="A262" s="35" t="s">
        <v>3176</v>
      </c>
      <c r="B262" s="32" t="s">
        <v>5131</v>
      </c>
      <c r="C262" s="35" t="s">
        <v>5172</v>
      </c>
      <c r="D262" s="35" t="s">
        <v>5173</v>
      </c>
      <c r="E262" s="275">
        <v>0.5833333333333334</v>
      </c>
      <c r="F262" s="274">
        <v>0.6041666666666666</v>
      </c>
      <c r="G262" s="35" t="s">
        <v>297</v>
      </c>
      <c r="H262" s="35" t="s">
        <v>5174</v>
      </c>
      <c r="I262" s="35">
        <v>12.0</v>
      </c>
      <c r="J262" s="35">
        <v>8.0</v>
      </c>
      <c r="K262" s="35"/>
      <c r="L262" s="35"/>
      <c r="M262" s="35"/>
      <c r="N262" s="35"/>
      <c r="O262" s="35"/>
      <c r="P262" s="35"/>
      <c r="Q262" s="35"/>
      <c r="R262" s="35"/>
      <c r="S262" s="35"/>
      <c r="T262" s="35"/>
      <c r="U262" s="35"/>
      <c r="V262" s="35"/>
      <c r="W262" s="35"/>
      <c r="X262" s="35"/>
      <c r="Y262" s="35"/>
      <c r="Z262" s="35"/>
    </row>
    <row r="263" ht="33.0" customHeight="1">
      <c r="A263" s="35" t="s">
        <v>3176</v>
      </c>
      <c r="B263" s="32" t="s">
        <v>5131</v>
      </c>
      <c r="C263" s="35" t="s">
        <v>5223</v>
      </c>
      <c r="D263" s="35" t="s">
        <v>4970</v>
      </c>
      <c r="E263" s="275">
        <v>0.6666666666666666</v>
      </c>
      <c r="F263" s="274">
        <v>0.7083333333333334</v>
      </c>
      <c r="G263" s="35" t="s">
        <v>297</v>
      </c>
      <c r="H263" s="35" t="s">
        <v>5224</v>
      </c>
      <c r="I263" s="35" t="s">
        <v>297</v>
      </c>
      <c r="J263" s="35">
        <v>6.0</v>
      </c>
      <c r="K263" s="35"/>
      <c r="L263" s="35"/>
      <c r="M263" s="35"/>
      <c r="N263" s="35"/>
      <c r="O263" s="35"/>
      <c r="P263" s="35"/>
      <c r="Q263" s="35"/>
      <c r="R263" s="35"/>
      <c r="S263" s="35"/>
      <c r="T263" s="35"/>
      <c r="U263" s="35"/>
      <c r="V263" s="35"/>
      <c r="W263" s="35"/>
      <c r="X263" s="35"/>
      <c r="Y263" s="35"/>
      <c r="Z263" s="35"/>
    </row>
    <row r="264" ht="33.0" customHeight="1">
      <c r="A264" s="35" t="s">
        <v>3176</v>
      </c>
      <c r="B264" s="32" t="s">
        <v>5131</v>
      </c>
      <c r="C264" s="35" t="s">
        <v>5225</v>
      </c>
      <c r="D264" s="35" t="s">
        <v>4842</v>
      </c>
      <c r="E264" s="275">
        <v>0.7291666666666666</v>
      </c>
      <c r="F264" s="274">
        <v>0.7708333333333334</v>
      </c>
      <c r="G264" s="35" t="s">
        <v>297</v>
      </c>
      <c r="H264" s="35" t="s">
        <v>5226</v>
      </c>
      <c r="I264" s="35">
        <v>20.0</v>
      </c>
      <c r="J264" s="35">
        <v>3.0</v>
      </c>
      <c r="K264" s="35"/>
      <c r="L264" s="35"/>
      <c r="M264" s="35"/>
      <c r="N264" s="35"/>
      <c r="O264" s="35"/>
      <c r="P264" s="35"/>
      <c r="Q264" s="35"/>
      <c r="R264" s="35"/>
      <c r="S264" s="35"/>
      <c r="T264" s="35"/>
      <c r="U264" s="35"/>
      <c r="V264" s="35"/>
      <c r="W264" s="35"/>
      <c r="X264" s="35"/>
      <c r="Y264" s="35"/>
      <c r="Z264" s="35"/>
    </row>
    <row r="265" ht="33.0" customHeight="1">
      <c r="A265" s="35" t="s">
        <v>5142</v>
      </c>
      <c r="B265" s="32" t="s">
        <v>5131</v>
      </c>
      <c r="C265" s="35" t="s">
        <v>5227</v>
      </c>
      <c r="D265" s="35" t="s">
        <v>2233</v>
      </c>
      <c r="E265" s="275">
        <v>0.75</v>
      </c>
      <c r="F265" s="274">
        <v>0.7916666666666666</v>
      </c>
      <c r="G265" s="35" t="s">
        <v>5228</v>
      </c>
      <c r="H265" s="35" t="s">
        <v>5229</v>
      </c>
      <c r="I265" s="35">
        <v>8.0</v>
      </c>
      <c r="J265" s="35">
        <v>4.0</v>
      </c>
      <c r="K265" s="35"/>
      <c r="L265" s="35"/>
      <c r="M265" s="35"/>
      <c r="N265" s="35"/>
      <c r="O265" s="35"/>
      <c r="P265" s="35"/>
      <c r="Q265" s="35"/>
      <c r="R265" s="35"/>
      <c r="S265" s="35"/>
      <c r="T265" s="35"/>
      <c r="U265" s="35"/>
      <c r="V265" s="35"/>
      <c r="W265" s="35"/>
      <c r="X265" s="35"/>
      <c r="Y265" s="35"/>
      <c r="Z265" s="35"/>
    </row>
    <row r="266" ht="33.0" customHeight="1">
      <c r="A266" s="35" t="s">
        <v>5139</v>
      </c>
      <c r="B266" s="32" t="s">
        <v>5131</v>
      </c>
      <c r="C266" s="32" t="s">
        <v>5230</v>
      </c>
      <c r="D266" s="35" t="s">
        <v>4832</v>
      </c>
      <c r="E266" s="275">
        <v>0.7708333333333334</v>
      </c>
      <c r="F266" s="274">
        <v>0.8333333333333334</v>
      </c>
      <c r="G266" s="35" t="s">
        <v>297</v>
      </c>
      <c r="H266" s="35" t="s">
        <v>5231</v>
      </c>
      <c r="I266" s="35" t="s">
        <v>298</v>
      </c>
      <c r="J266" s="35">
        <v>3.0</v>
      </c>
      <c r="K266" s="35"/>
      <c r="L266" s="35"/>
      <c r="M266" s="35"/>
      <c r="N266" s="35"/>
      <c r="O266" s="35"/>
      <c r="P266" s="35"/>
      <c r="Q266" s="35"/>
      <c r="R266" s="35"/>
      <c r="S266" s="35"/>
      <c r="T266" s="35"/>
      <c r="U266" s="35"/>
      <c r="V266" s="35"/>
      <c r="W266" s="35"/>
      <c r="X266" s="35"/>
      <c r="Y266" s="35"/>
      <c r="Z266" s="35"/>
    </row>
    <row r="267" ht="33.0" customHeight="1">
      <c r="A267" s="35" t="s">
        <v>3176</v>
      </c>
      <c r="B267" s="32" t="s">
        <v>5131</v>
      </c>
      <c r="C267" s="35" t="s">
        <v>5232</v>
      </c>
      <c r="D267" s="35" t="s">
        <v>5233</v>
      </c>
      <c r="E267" s="275">
        <v>0.3958333333333333</v>
      </c>
      <c r="F267" s="274">
        <v>0.5416666666666666</v>
      </c>
      <c r="G267" s="35" t="s">
        <v>297</v>
      </c>
      <c r="H267" s="280" t="s">
        <v>5234</v>
      </c>
      <c r="I267" s="35" t="s">
        <v>297</v>
      </c>
      <c r="J267" s="35">
        <v>3.0</v>
      </c>
      <c r="K267" s="35"/>
      <c r="L267" s="35"/>
      <c r="M267" s="35"/>
      <c r="N267" s="35"/>
      <c r="O267" s="35"/>
      <c r="P267" s="35"/>
      <c r="Q267" s="35"/>
      <c r="R267" s="35"/>
      <c r="S267" s="35"/>
      <c r="T267" s="35"/>
      <c r="U267" s="35"/>
      <c r="V267" s="35"/>
      <c r="W267" s="35"/>
      <c r="X267" s="35"/>
      <c r="Y267" s="35"/>
      <c r="Z267" s="35"/>
    </row>
    <row r="268" ht="33.0" customHeight="1">
      <c r="A268" s="35" t="s">
        <v>3176</v>
      </c>
      <c r="B268" s="32" t="s">
        <v>5131</v>
      </c>
      <c r="C268" s="35" t="s">
        <v>5235</v>
      </c>
      <c r="D268" s="35" t="s">
        <v>5236</v>
      </c>
      <c r="E268" s="275">
        <v>0.4166666666666667</v>
      </c>
      <c r="F268" s="274">
        <v>0.4375</v>
      </c>
      <c r="G268" s="35" t="s">
        <v>297</v>
      </c>
      <c r="H268" s="35" t="s">
        <v>5237</v>
      </c>
      <c r="I268" s="35" t="s">
        <v>297</v>
      </c>
      <c r="J268" s="35">
        <v>4.0</v>
      </c>
      <c r="K268" s="35"/>
      <c r="L268" s="35"/>
      <c r="M268" s="35"/>
      <c r="N268" s="35"/>
      <c r="O268" s="35"/>
      <c r="P268" s="35"/>
      <c r="Q268" s="35"/>
      <c r="R268" s="35"/>
      <c r="S268" s="35"/>
      <c r="T268" s="35"/>
      <c r="U268" s="35"/>
      <c r="V268" s="35"/>
      <c r="W268" s="35"/>
      <c r="X268" s="35"/>
      <c r="Y268" s="35"/>
      <c r="Z268" s="35"/>
    </row>
    <row r="269" ht="33.0" customHeight="1">
      <c r="A269" s="35" t="s">
        <v>3176</v>
      </c>
      <c r="B269" s="32" t="s">
        <v>5131</v>
      </c>
      <c r="C269" s="35" t="s">
        <v>5238</v>
      </c>
      <c r="D269" s="35" t="s">
        <v>5239</v>
      </c>
      <c r="E269" s="275">
        <v>0.4375</v>
      </c>
      <c r="F269" s="274">
        <v>0.4583333333333333</v>
      </c>
      <c r="G269" s="35" t="s">
        <v>297</v>
      </c>
      <c r="H269" s="35" t="s">
        <v>5240</v>
      </c>
      <c r="I269" s="35" t="s">
        <v>297</v>
      </c>
      <c r="J269" s="35">
        <v>6.0</v>
      </c>
      <c r="K269" s="35"/>
      <c r="L269" s="35"/>
      <c r="M269" s="35"/>
      <c r="N269" s="35"/>
      <c r="O269" s="35"/>
      <c r="P269" s="35"/>
      <c r="Q269" s="35"/>
      <c r="R269" s="35"/>
      <c r="S269" s="35"/>
      <c r="T269" s="35"/>
      <c r="U269" s="35"/>
      <c r="V269" s="35"/>
      <c r="W269" s="35"/>
      <c r="X269" s="35"/>
      <c r="Y269" s="35"/>
      <c r="Z269" s="35"/>
    </row>
    <row r="270" ht="33.0" customHeight="1">
      <c r="A270" s="35" t="s">
        <v>5241</v>
      </c>
      <c r="B270" s="32" t="s">
        <v>5131</v>
      </c>
      <c r="C270" s="35" t="s">
        <v>5242</v>
      </c>
      <c r="D270" s="35" t="s">
        <v>5243</v>
      </c>
      <c r="E270" s="275">
        <v>0.4166666666666667</v>
      </c>
      <c r="F270" s="274">
        <v>0.6666666666666666</v>
      </c>
      <c r="G270" s="35" t="s">
        <v>297</v>
      </c>
      <c r="H270" s="35" t="s">
        <v>5244</v>
      </c>
      <c r="I270" s="35">
        <v>50.0</v>
      </c>
      <c r="J270" s="35">
        <v>1.0</v>
      </c>
      <c r="K270" s="35"/>
      <c r="L270" s="35"/>
      <c r="M270" s="35"/>
      <c r="N270" s="35"/>
      <c r="O270" s="35"/>
      <c r="P270" s="35"/>
      <c r="Q270" s="35"/>
      <c r="R270" s="35"/>
      <c r="S270" s="35"/>
      <c r="T270" s="35"/>
      <c r="U270" s="35"/>
      <c r="V270" s="35"/>
      <c r="W270" s="35"/>
      <c r="X270" s="35"/>
      <c r="Y270" s="35"/>
      <c r="Z270" s="35"/>
    </row>
    <row r="271" ht="33.0" customHeight="1">
      <c r="A271" s="35" t="s">
        <v>3176</v>
      </c>
      <c r="B271" s="32" t="s">
        <v>5131</v>
      </c>
      <c r="C271" s="32" t="s">
        <v>5245</v>
      </c>
      <c r="D271" s="35" t="s">
        <v>5246</v>
      </c>
      <c r="E271" s="275">
        <v>0.4583333333333333</v>
      </c>
      <c r="F271" s="274">
        <v>0.5416666666666666</v>
      </c>
      <c r="G271" s="35" t="s">
        <v>297</v>
      </c>
      <c r="H271" s="35" t="s">
        <v>5247</v>
      </c>
      <c r="I271" s="35" t="s">
        <v>297</v>
      </c>
      <c r="J271" s="35">
        <v>3.0</v>
      </c>
      <c r="K271" s="35"/>
      <c r="L271" s="35"/>
      <c r="M271" s="35"/>
      <c r="N271" s="35"/>
      <c r="O271" s="35"/>
      <c r="P271" s="35"/>
      <c r="Q271" s="35"/>
      <c r="R271" s="35"/>
      <c r="S271" s="35"/>
      <c r="T271" s="35"/>
      <c r="U271" s="35"/>
      <c r="V271" s="35"/>
      <c r="W271" s="35"/>
      <c r="X271" s="35"/>
      <c r="Y271" s="35"/>
      <c r="Z271" s="35"/>
    </row>
    <row r="272" ht="33.0" customHeight="1">
      <c r="A272" s="35" t="s">
        <v>5139</v>
      </c>
      <c r="B272" s="32" t="s">
        <v>5131</v>
      </c>
      <c r="C272" s="35" t="s">
        <v>5248</v>
      </c>
      <c r="D272" s="35" t="s">
        <v>5016</v>
      </c>
      <c r="E272" s="275">
        <v>0.5416666666666666</v>
      </c>
      <c r="F272" s="274">
        <v>0.6458333333333334</v>
      </c>
      <c r="G272" s="35" t="s">
        <v>297</v>
      </c>
      <c r="H272" s="35" t="s">
        <v>5249</v>
      </c>
      <c r="I272" s="35" t="s">
        <v>298</v>
      </c>
      <c r="J272" s="35">
        <v>1.0</v>
      </c>
      <c r="K272" s="35"/>
      <c r="L272" s="35"/>
      <c r="M272" s="35"/>
      <c r="N272" s="35"/>
      <c r="O272" s="35"/>
      <c r="P272" s="35"/>
      <c r="Q272" s="35"/>
      <c r="R272" s="35"/>
      <c r="S272" s="35"/>
      <c r="T272" s="35"/>
      <c r="U272" s="35"/>
      <c r="V272" s="35"/>
      <c r="W272" s="35"/>
      <c r="X272" s="35"/>
      <c r="Y272" s="35"/>
      <c r="Z272" s="35"/>
    </row>
    <row r="273" ht="33.0" customHeight="1">
      <c r="A273" s="35" t="s">
        <v>5142</v>
      </c>
      <c r="B273" s="32" t="s">
        <v>5131</v>
      </c>
      <c r="C273" s="32" t="s">
        <v>5250</v>
      </c>
      <c r="D273" s="35" t="s">
        <v>2233</v>
      </c>
      <c r="E273" s="275">
        <v>0.5833333333333334</v>
      </c>
      <c r="F273" s="274">
        <v>0.6458333333333334</v>
      </c>
      <c r="G273" s="35" t="s">
        <v>297</v>
      </c>
      <c r="H273" s="35" t="s">
        <v>5251</v>
      </c>
      <c r="I273" s="35" t="s">
        <v>298</v>
      </c>
      <c r="J273" s="35">
        <v>1.0</v>
      </c>
      <c r="K273" s="35"/>
      <c r="L273" s="35"/>
      <c r="M273" s="35"/>
      <c r="N273" s="35"/>
      <c r="O273" s="35"/>
      <c r="P273" s="35"/>
      <c r="Q273" s="35"/>
      <c r="R273" s="35"/>
      <c r="S273" s="35"/>
      <c r="T273" s="35"/>
      <c r="U273" s="35"/>
      <c r="V273" s="35"/>
      <c r="W273" s="35"/>
      <c r="X273" s="35"/>
      <c r="Y273" s="35"/>
      <c r="Z273" s="35"/>
    </row>
    <row r="274" ht="33.0" customHeight="1">
      <c r="A274" s="35" t="s">
        <v>3176</v>
      </c>
      <c r="B274" s="32" t="s">
        <v>5131</v>
      </c>
      <c r="C274" s="35" t="s">
        <v>5252</v>
      </c>
      <c r="D274" s="35" t="s">
        <v>5219</v>
      </c>
      <c r="E274" s="275">
        <v>0.6041666666666666</v>
      </c>
      <c r="F274" s="274">
        <v>0.6458333333333334</v>
      </c>
      <c r="G274" s="35" t="s">
        <v>297</v>
      </c>
      <c r="H274" s="35" t="s">
        <v>5253</v>
      </c>
      <c r="I274" s="35">
        <v>12.0</v>
      </c>
      <c r="J274" s="35">
        <v>1.0</v>
      </c>
      <c r="K274" s="35"/>
      <c r="L274" s="35"/>
      <c r="M274" s="35"/>
      <c r="N274" s="35"/>
      <c r="O274" s="35"/>
      <c r="P274" s="35"/>
      <c r="Q274" s="35"/>
      <c r="R274" s="35"/>
      <c r="S274" s="35"/>
      <c r="T274" s="35"/>
      <c r="U274" s="35"/>
      <c r="V274" s="35"/>
      <c r="W274" s="35"/>
      <c r="X274" s="35"/>
      <c r="Y274" s="35"/>
      <c r="Z274" s="35"/>
    </row>
    <row r="275" ht="33.0" customHeight="1">
      <c r="A275" s="35" t="s">
        <v>3176</v>
      </c>
      <c r="B275" s="32" t="s">
        <v>5131</v>
      </c>
      <c r="C275" s="83" t="s">
        <v>5254</v>
      </c>
      <c r="D275" s="35" t="s">
        <v>5193</v>
      </c>
      <c r="E275" s="275">
        <v>0.4791666666666667</v>
      </c>
      <c r="F275" s="274">
        <v>0.5</v>
      </c>
      <c r="G275" s="35" t="s">
        <v>297</v>
      </c>
      <c r="H275" s="35" t="s">
        <v>5255</v>
      </c>
      <c r="I275" s="35">
        <v>10.0</v>
      </c>
      <c r="J275" s="35">
        <v>9.0</v>
      </c>
      <c r="K275" s="35"/>
      <c r="L275" s="35"/>
      <c r="M275" s="35"/>
      <c r="N275" s="35"/>
      <c r="O275" s="35"/>
      <c r="P275" s="35"/>
      <c r="Q275" s="35"/>
      <c r="R275" s="35"/>
      <c r="S275" s="35"/>
      <c r="T275" s="35"/>
      <c r="U275" s="35"/>
      <c r="V275" s="35"/>
      <c r="W275" s="35"/>
      <c r="X275" s="35"/>
      <c r="Y275" s="35"/>
      <c r="Z275" s="35"/>
    </row>
    <row r="276" ht="33.0" customHeight="1">
      <c r="A276" s="35" t="s">
        <v>5139</v>
      </c>
      <c r="B276" s="32" t="s">
        <v>5131</v>
      </c>
      <c r="C276" s="35" t="s">
        <v>5256</v>
      </c>
      <c r="D276" s="35" t="s">
        <v>5159</v>
      </c>
      <c r="E276" s="275">
        <v>0.5416666666666666</v>
      </c>
      <c r="F276" s="274">
        <v>0.625</v>
      </c>
      <c r="G276" s="35" t="s">
        <v>297</v>
      </c>
      <c r="H276" s="35" t="s">
        <v>5257</v>
      </c>
      <c r="I276" s="35">
        <v>3.0</v>
      </c>
      <c r="J276" s="35">
        <v>1.0</v>
      </c>
      <c r="K276" s="35"/>
      <c r="L276" s="35"/>
      <c r="M276" s="35"/>
      <c r="N276" s="35"/>
      <c r="O276" s="35"/>
      <c r="P276" s="35"/>
      <c r="Q276" s="35"/>
      <c r="R276" s="35"/>
      <c r="S276" s="35"/>
      <c r="T276" s="35"/>
      <c r="U276" s="35"/>
      <c r="V276" s="35"/>
      <c r="W276" s="35"/>
      <c r="X276" s="35"/>
      <c r="Y276" s="35"/>
      <c r="Z276" s="35"/>
    </row>
    <row r="277" ht="33.0" customHeight="1">
      <c r="A277" s="35" t="s">
        <v>3176</v>
      </c>
      <c r="B277" s="32" t="s">
        <v>5131</v>
      </c>
      <c r="C277" s="35" t="s">
        <v>5258</v>
      </c>
      <c r="D277" s="35" t="s">
        <v>5259</v>
      </c>
      <c r="E277" s="275">
        <v>0.5833333333333334</v>
      </c>
      <c r="F277" s="274">
        <v>0.6111111111111112</v>
      </c>
      <c r="G277" s="35" t="s">
        <v>297</v>
      </c>
      <c r="H277" s="35" t="s">
        <v>5260</v>
      </c>
      <c r="I277" s="35">
        <v>20.0</v>
      </c>
      <c r="J277" s="35">
        <v>1.0</v>
      </c>
      <c r="K277" s="35"/>
      <c r="L277" s="35"/>
      <c r="M277" s="35"/>
      <c r="N277" s="35"/>
      <c r="O277" s="35"/>
      <c r="P277" s="35"/>
      <c r="Q277" s="35"/>
      <c r="R277" s="35"/>
      <c r="S277" s="35"/>
      <c r="T277" s="35"/>
      <c r="U277" s="35"/>
      <c r="V277" s="35"/>
      <c r="W277" s="35"/>
      <c r="X277" s="35"/>
      <c r="Y277" s="35"/>
      <c r="Z277" s="35"/>
    </row>
    <row r="278" ht="33.0" customHeight="1">
      <c r="A278" s="35" t="s">
        <v>3176</v>
      </c>
      <c r="B278" s="32" t="s">
        <v>5131</v>
      </c>
      <c r="C278" s="35" t="s">
        <v>5261</v>
      </c>
      <c r="D278" s="35" t="s">
        <v>5193</v>
      </c>
      <c r="E278" s="275">
        <v>0.3958333333333333</v>
      </c>
      <c r="F278" s="274">
        <v>0.4583333333333333</v>
      </c>
      <c r="G278" s="35" t="s">
        <v>297</v>
      </c>
      <c r="H278" s="35" t="s">
        <v>5262</v>
      </c>
      <c r="I278" s="35" t="s">
        <v>297</v>
      </c>
      <c r="J278" s="35">
        <v>16.0</v>
      </c>
      <c r="K278" s="35"/>
      <c r="L278" s="35"/>
      <c r="M278" s="35"/>
      <c r="N278" s="35"/>
      <c r="O278" s="35"/>
      <c r="P278" s="35"/>
      <c r="Q278" s="35"/>
      <c r="R278" s="35"/>
      <c r="S278" s="35"/>
      <c r="T278" s="35"/>
      <c r="U278" s="35"/>
      <c r="V278" s="35"/>
      <c r="W278" s="35"/>
      <c r="X278" s="35"/>
      <c r="Y278" s="35"/>
      <c r="Z278" s="35"/>
    </row>
    <row r="279" ht="33.0" customHeight="1">
      <c r="A279" s="35" t="s">
        <v>3176</v>
      </c>
      <c r="B279" s="32" t="s">
        <v>5131</v>
      </c>
      <c r="C279" s="35" t="s">
        <v>5263</v>
      </c>
      <c r="D279" s="35" t="s">
        <v>5264</v>
      </c>
      <c r="E279" s="275">
        <v>0.4166666666666667</v>
      </c>
      <c r="F279" s="274">
        <v>0.4375</v>
      </c>
      <c r="G279" s="35" t="s">
        <v>297</v>
      </c>
      <c r="H279" s="35" t="s">
        <v>5265</v>
      </c>
      <c r="I279" s="35">
        <v>13.0</v>
      </c>
      <c r="J279" s="35">
        <v>6.0</v>
      </c>
      <c r="K279" s="35"/>
      <c r="L279" s="35"/>
      <c r="M279" s="35"/>
      <c r="N279" s="35"/>
      <c r="O279" s="35"/>
      <c r="P279" s="35"/>
      <c r="Q279" s="35"/>
      <c r="R279" s="35"/>
      <c r="S279" s="35"/>
      <c r="T279" s="35"/>
      <c r="U279" s="35"/>
      <c r="V279" s="35"/>
      <c r="W279" s="35"/>
      <c r="X279" s="35"/>
      <c r="Y279" s="35"/>
      <c r="Z279" s="35"/>
    </row>
    <row r="280" ht="33.0" customHeight="1">
      <c r="A280" s="35" t="s">
        <v>5142</v>
      </c>
      <c r="B280" s="32" t="s">
        <v>5131</v>
      </c>
      <c r="C280" s="35" t="s">
        <v>5266</v>
      </c>
      <c r="D280" s="35" t="s">
        <v>2233</v>
      </c>
      <c r="E280" s="275">
        <v>0.7916666666666666</v>
      </c>
      <c r="F280" s="274">
        <v>0.8333333333333334</v>
      </c>
      <c r="G280" s="35" t="s">
        <v>297</v>
      </c>
      <c r="H280" s="35" t="s">
        <v>5267</v>
      </c>
      <c r="I280" s="35">
        <v>4.0</v>
      </c>
      <c r="J280" s="35">
        <v>1.0</v>
      </c>
      <c r="K280" s="35"/>
      <c r="L280" s="35"/>
      <c r="M280" s="35"/>
      <c r="N280" s="35"/>
      <c r="O280" s="35"/>
      <c r="P280" s="35"/>
      <c r="Q280" s="35"/>
      <c r="R280" s="35"/>
      <c r="S280" s="35"/>
      <c r="T280" s="35"/>
      <c r="U280" s="35"/>
      <c r="V280" s="35"/>
      <c r="W280" s="35"/>
      <c r="X280" s="35"/>
      <c r="Y280" s="35"/>
      <c r="Z280" s="35"/>
    </row>
    <row r="281" ht="33.0" customHeight="1">
      <c r="A281" s="35" t="s">
        <v>3176</v>
      </c>
      <c r="B281" s="32" t="s">
        <v>5131</v>
      </c>
      <c r="C281" s="32" t="s">
        <v>5268</v>
      </c>
      <c r="D281" s="35" t="s">
        <v>5269</v>
      </c>
      <c r="E281" s="275">
        <v>0.7916666666666666</v>
      </c>
      <c r="F281" s="274">
        <v>0.8333333333333334</v>
      </c>
      <c r="G281" s="35" t="s">
        <v>297</v>
      </c>
      <c r="H281" s="35" t="s">
        <v>5270</v>
      </c>
      <c r="I281" s="35">
        <v>6.0</v>
      </c>
      <c r="J281" s="35">
        <v>6.0</v>
      </c>
      <c r="K281" s="35"/>
      <c r="L281" s="35"/>
      <c r="M281" s="35"/>
      <c r="N281" s="35"/>
      <c r="O281" s="35"/>
      <c r="P281" s="35"/>
      <c r="Q281" s="35"/>
      <c r="R281" s="35"/>
      <c r="S281" s="35"/>
      <c r="T281" s="35"/>
      <c r="U281" s="35"/>
      <c r="V281" s="35"/>
      <c r="W281" s="35"/>
      <c r="X281" s="35"/>
      <c r="Y281" s="35"/>
      <c r="Z281" s="35"/>
    </row>
    <row r="282" ht="33.0" customHeight="1">
      <c r="A282" s="35" t="s">
        <v>3176</v>
      </c>
      <c r="B282" s="32" t="s">
        <v>5131</v>
      </c>
      <c r="C282" s="32" t="s">
        <v>5212</v>
      </c>
      <c r="D282" s="35" t="s">
        <v>2233</v>
      </c>
      <c r="E282" s="275">
        <v>0.4583333333333333</v>
      </c>
      <c r="F282" s="274">
        <v>0.5416666666666666</v>
      </c>
      <c r="G282" s="35" t="s">
        <v>297</v>
      </c>
      <c r="H282" s="35" t="s">
        <v>5213</v>
      </c>
      <c r="I282" s="35">
        <v>8.0</v>
      </c>
      <c r="J282" s="35">
        <v>4.0</v>
      </c>
      <c r="K282" s="35"/>
      <c r="L282" s="35"/>
      <c r="M282" s="35"/>
      <c r="N282" s="35"/>
      <c r="O282" s="35"/>
      <c r="P282" s="35"/>
      <c r="Q282" s="35"/>
      <c r="R282" s="35"/>
      <c r="S282" s="35"/>
      <c r="T282" s="35"/>
      <c r="U282" s="35"/>
      <c r="V282" s="35"/>
      <c r="W282" s="35"/>
      <c r="X282" s="35"/>
      <c r="Y282" s="35"/>
      <c r="Z282" s="35"/>
    </row>
    <row r="283" ht="33.0" customHeight="1">
      <c r="A283" s="35" t="s">
        <v>3176</v>
      </c>
      <c r="B283" s="32" t="s">
        <v>5131</v>
      </c>
      <c r="C283" s="35" t="s">
        <v>5134</v>
      </c>
      <c r="D283" s="35" t="s">
        <v>4799</v>
      </c>
      <c r="E283" s="275">
        <v>0.5625</v>
      </c>
      <c r="F283" s="274">
        <v>0.59375</v>
      </c>
      <c r="G283" s="35" t="s">
        <v>297</v>
      </c>
      <c r="H283" s="35" t="s">
        <v>5135</v>
      </c>
      <c r="I283" s="35">
        <v>11.0</v>
      </c>
      <c r="J283" s="35">
        <v>4.0</v>
      </c>
      <c r="K283" s="35"/>
      <c r="L283" s="35"/>
      <c r="M283" s="35"/>
      <c r="N283" s="35"/>
      <c r="O283" s="35"/>
      <c r="P283" s="35"/>
      <c r="Q283" s="35"/>
      <c r="R283" s="35"/>
      <c r="S283" s="35"/>
      <c r="T283" s="35"/>
      <c r="U283" s="35"/>
      <c r="V283" s="35"/>
      <c r="W283" s="35"/>
      <c r="X283" s="35"/>
      <c r="Y283" s="35"/>
      <c r="Z283" s="35"/>
    </row>
    <row r="284" ht="33.0" customHeight="1">
      <c r="A284" s="35" t="s">
        <v>5136</v>
      </c>
      <c r="B284" s="32" t="s">
        <v>5131</v>
      </c>
      <c r="C284" s="32" t="s">
        <v>5137</v>
      </c>
      <c r="D284" s="35" t="s">
        <v>2155</v>
      </c>
      <c r="E284" s="275">
        <v>0.5625</v>
      </c>
      <c r="F284" s="274">
        <v>0.6458333333333334</v>
      </c>
      <c r="G284" s="35" t="s">
        <v>297</v>
      </c>
      <c r="H284" s="35" t="s">
        <v>5138</v>
      </c>
      <c r="I284" s="35">
        <v>10.0</v>
      </c>
      <c r="J284" s="35">
        <v>4.0</v>
      </c>
      <c r="K284" s="35"/>
      <c r="L284" s="35"/>
      <c r="M284" s="35"/>
      <c r="N284" s="35"/>
      <c r="O284" s="35"/>
      <c r="P284" s="35"/>
      <c r="Q284" s="35"/>
      <c r="R284" s="35"/>
      <c r="S284" s="35"/>
      <c r="T284" s="35"/>
      <c r="U284" s="35"/>
      <c r="V284" s="35"/>
      <c r="W284" s="35"/>
      <c r="X284" s="35"/>
      <c r="Y284" s="35"/>
      <c r="Z284" s="35"/>
    </row>
    <row r="285" ht="33.0" customHeight="1">
      <c r="A285" s="35" t="s">
        <v>5139</v>
      </c>
      <c r="B285" s="32" t="s">
        <v>5131</v>
      </c>
      <c r="C285" s="35" t="s">
        <v>5271</v>
      </c>
      <c r="D285" s="35" t="s">
        <v>5159</v>
      </c>
      <c r="E285" s="275">
        <v>0.6666666666666666</v>
      </c>
      <c r="F285" s="274">
        <v>0.7291666666666666</v>
      </c>
      <c r="G285" s="35" t="s">
        <v>297</v>
      </c>
      <c r="H285" s="35" t="s">
        <v>5272</v>
      </c>
      <c r="I285" s="35">
        <v>13.0</v>
      </c>
      <c r="J285" s="35">
        <v>1.0</v>
      </c>
      <c r="K285" s="35"/>
      <c r="L285" s="35"/>
      <c r="M285" s="35"/>
      <c r="N285" s="35"/>
      <c r="O285" s="35"/>
      <c r="P285" s="35"/>
      <c r="Q285" s="35"/>
      <c r="R285" s="35"/>
      <c r="S285" s="35"/>
      <c r="T285" s="35"/>
      <c r="U285" s="35"/>
      <c r="V285" s="35"/>
      <c r="W285" s="35"/>
      <c r="X285" s="35"/>
      <c r="Y285" s="35"/>
      <c r="Z285" s="35"/>
    </row>
    <row r="286" ht="33.0" customHeight="1">
      <c r="A286" s="35" t="s">
        <v>3176</v>
      </c>
      <c r="B286" s="32" t="s">
        <v>5131</v>
      </c>
      <c r="C286" s="35" t="s">
        <v>5273</v>
      </c>
      <c r="D286" s="35" t="s">
        <v>4837</v>
      </c>
      <c r="E286" s="275">
        <v>0.75</v>
      </c>
      <c r="F286" s="274">
        <v>0.7916666666666666</v>
      </c>
      <c r="G286" s="35" t="s">
        <v>297</v>
      </c>
      <c r="H286" s="35" t="s">
        <v>5274</v>
      </c>
      <c r="I286" s="35" t="s">
        <v>297</v>
      </c>
      <c r="J286" s="35">
        <v>8.0</v>
      </c>
      <c r="K286" s="35"/>
      <c r="L286" s="35"/>
      <c r="M286" s="35"/>
      <c r="N286" s="35"/>
      <c r="O286" s="35"/>
      <c r="P286" s="35"/>
      <c r="Q286" s="35"/>
      <c r="R286" s="35"/>
      <c r="S286" s="35"/>
      <c r="T286" s="35"/>
      <c r="U286" s="35"/>
      <c r="V286" s="35"/>
      <c r="W286" s="35"/>
      <c r="X286" s="35"/>
      <c r="Y286" s="35"/>
      <c r="Z286" s="35"/>
    </row>
    <row r="287" ht="33.0" customHeight="1">
      <c r="A287" s="35" t="s">
        <v>5275</v>
      </c>
      <c r="B287" s="32" t="s">
        <v>5131</v>
      </c>
      <c r="C287" s="35" t="s">
        <v>5276</v>
      </c>
      <c r="D287" s="35" t="s">
        <v>4970</v>
      </c>
      <c r="E287" s="275">
        <v>0.7708333333333334</v>
      </c>
      <c r="F287" s="274">
        <v>0.8125</v>
      </c>
      <c r="G287" s="35" t="s">
        <v>297</v>
      </c>
      <c r="H287" s="35" t="s">
        <v>5277</v>
      </c>
      <c r="I287" s="35" t="s">
        <v>298</v>
      </c>
      <c r="J287" s="35">
        <v>6.0</v>
      </c>
      <c r="K287" s="35"/>
      <c r="L287" s="35"/>
      <c r="M287" s="35"/>
      <c r="N287" s="35"/>
      <c r="O287" s="35"/>
      <c r="P287" s="35"/>
      <c r="Q287" s="35"/>
      <c r="R287" s="35"/>
      <c r="S287" s="35"/>
      <c r="T287" s="35"/>
      <c r="U287" s="35"/>
      <c r="V287" s="35"/>
      <c r="W287" s="35"/>
      <c r="X287" s="35"/>
      <c r="Y287" s="35"/>
      <c r="Z287" s="35"/>
    </row>
    <row r="288" ht="33.0" customHeight="1">
      <c r="A288" s="35" t="s">
        <v>5142</v>
      </c>
      <c r="B288" s="32" t="s">
        <v>5131</v>
      </c>
      <c r="C288" s="32" t="s">
        <v>5278</v>
      </c>
      <c r="D288" s="35" t="s">
        <v>2233</v>
      </c>
      <c r="E288" s="275">
        <v>0.7708333333333334</v>
      </c>
      <c r="F288" s="274">
        <v>0.8333333333333334</v>
      </c>
      <c r="G288" s="35" t="s">
        <v>297</v>
      </c>
      <c r="H288" s="35" t="s">
        <v>5279</v>
      </c>
      <c r="I288" s="35" t="s">
        <v>298</v>
      </c>
      <c r="J288" s="35">
        <v>2.0</v>
      </c>
      <c r="K288" s="35"/>
      <c r="L288" s="35"/>
      <c r="M288" s="35"/>
      <c r="N288" s="35"/>
      <c r="O288" s="35"/>
      <c r="P288" s="35"/>
      <c r="Q288" s="35"/>
      <c r="R288" s="35"/>
      <c r="S288" s="35"/>
      <c r="T288" s="35"/>
      <c r="U288" s="35"/>
      <c r="V288" s="35"/>
      <c r="W288" s="35"/>
      <c r="X288" s="35"/>
      <c r="Y288" s="35"/>
      <c r="Z288" s="35"/>
    </row>
    <row r="289" ht="33.0" customHeight="1">
      <c r="A289" s="35" t="s">
        <v>5142</v>
      </c>
      <c r="B289" s="32" t="s">
        <v>5131</v>
      </c>
      <c r="C289" s="35" t="s">
        <v>5280</v>
      </c>
      <c r="D289" s="35" t="s">
        <v>2233</v>
      </c>
      <c r="E289" s="275">
        <v>0.7916666666666666</v>
      </c>
      <c r="F289" s="270">
        <v>0.8333333333333334</v>
      </c>
      <c r="G289" s="35" t="s">
        <v>297</v>
      </c>
      <c r="H289" s="35" t="s">
        <v>5281</v>
      </c>
      <c r="I289" s="35" t="s">
        <v>298</v>
      </c>
      <c r="J289" s="35">
        <v>9.0</v>
      </c>
      <c r="K289" s="35"/>
      <c r="L289" s="35"/>
      <c r="M289" s="35"/>
      <c r="N289" s="35"/>
      <c r="O289" s="35"/>
      <c r="P289" s="35"/>
      <c r="Q289" s="35"/>
      <c r="R289" s="35"/>
      <c r="S289" s="35"/>
      <c r="T289" s="35"/>
      <c r="U289" s="35"/>
      <c r="V289" s="35"/>
      <c r="W289" s="35"/>
      <c r="X289" s="35"/>
      <c r="Y289" s="35"/>
      <c r="Z289" s="35"/>
    </row>
    <row r="290" ht="33.0" customHeight="1">
      <c r="A290" s="35" t="s">
        <v>5142</v>
      </c>
      <c r="B290" s="32" t="s">
        <v>5131</v>
      </c>
      <c r="C290" s="35" t="s">
        <v>5163</v>
      </c>
      <c r="D290" s="35" t="s">
        <v>2233</v>
      </c>
      <c r="E290" s="275">
        <v>0.7708333333333334</v>
      </c>
      <c r="F290" s="274">
        <v>0.8541666666666666</v>
      </c>
      <c r="G290" s="35" t="s">
        <v>297</v>
      </c>
      <c r="H290" s="35" t="s">
        <v>5282</v>
      </c>
      <c r="I290" s="35" t="s">
        <v>297</v>
      </c>
      <c r="J290" s="35">
        <v>9.0</v>
      </c>
      <c r="K290" s="35"/>
      <c r="L290" s="35"/>
      <c r="M290" s="35"/>
      <c r="N290" s="35"/>
      <c r="O290" s="35"/>
      <c r="P290" s="35"/>
      <c r="Q290" s="35"/>
      <c r="R290" s="35"/>
      <c r="S290" s="35"/>
      <c r="T290" s="35"/>
      <c r="U290" s="35"/>
      <c r="V290" s="35"/>
      <c r="W290" s="35"/>
      <c r="X290" s="35"/>
      <c r="Y290" s="35"/>
      <c r="Z290" s="35"/>
    </row>
    <row r="291" ht="33.0" customHeight="1">
      <c r="A291" s="35" t="s">
        <v>5142</v>
      </c>
      <c r="B291" s="32" t="s">
        <v>5131</v>
      </c>
      <c r="C291" s="35" t="s">
        <v>5283</v>
      </c>
      <c r="D291" s="35" t="s">
        <v>2233</v>
      </c>
      <c r="E291" s="275">
        <v>0.7916666666666666</v>
      </c>
      <c r="F291" s="274">
        <v>0.8333333333333334</v>
      </c>
      <c r="G291" s="35" t="s">
        <v>297</v>
      </c>
      <c r="H291" s="35" t="s">
        <v>5284</v>
      </c>
      <c r="I291" s="35">
        <v>20.0</v>
      </c>
      <c r="J291" s="35">
        <v>2.0</v>
      </c>
      <c r="K291" s="35"/>
      <c r="L291" s="35"/>
      <c r="M291" s="35"/>
      <c r="N291" s="35"/>
      <c r="O291" s="35"/>
      <c r="P291" s="35"/>
      <c r="Q291" s="35"/>
      <c r="R291" s="35"/>
      <c r="S291" s="35"/>
      <c r="T291" s="35"/>
      <c r="U291" s="35"/>
      <c r="V291" s="35"/>
      <c r="W291" s="35"/>
      <c r="X291" s="35"/>
      <c r="Y291" s="35"/>
      <c r="Z291" s="35"/>
    </row>
    <row r="292" ht="33.0" customHeight="1">
      <c r="A292" s="35" t="s">
        <v>5275</v>
      </c>
      <c r="B292" s="32" t="s">
        <v>5131</v>
      </c>
      <c r="C292" s="35" t="s">
        <v>5285</v>
      </c>
      <c r="D292" s="35" t="s">
        <v>4799</v>
      </c>
      <c r="E292" s="275">
        <v>0.4583333333333333</v>
      </c>
      <c r="F292" s="274">
        <v>0.5</v>
      </c>
      <c r="G292" s="35" t="s">
        <v>297</v>
      </c>
      <c r="H292" s="35" t="s">
        <v>5286</v>
      </c>
      <c r="I292" s="35">
        <v>7.0</v>
      </c>
      <c r="J292" s="35">
        <v>6.0</v>
      </c>
      <c r="K292" s="35"/>
      <c r="L292" s="35"/>
      <c r="M292" s="35"/>
      <c r="N292" s="35"/>
      <c r="O292" s="35"/>
      <c r="P292" s="35"/>
      <c r="Q292" s="35"/>
      <c r="R292" s="35"/>
      <c r="S292" s="35"/>
      <c r="T292" s="35"/>
      <c r="U292" s="35"/>
      <c r="V292" s="35"/>
      <c r="W292" s="35"/>
      <c r="X292" s="35"/>
      <c r="Y292" s="35"/>
      <c r="Z292" s="35"/>
    </row>
    <row r="293" ht="33.0" customHeight="1">
      <c r="A293" s="35" t="s">
        <v>5275</v>
      </c>
      <c r="B293" s="32" t="s">
        <v>5131</v>
      </c>
      <c r="C293" s="35" t="s">
        <v>5223</v>
      </c>
      <c r="D293" s="35" t="s">
        <v>4970</v>
      </c>
      <c r="E293" s="275">
        <v>0.6666666666666666</v>
      </c>
      <c r="F293" s="274">
        <v>0.7083333333333334</v>
      </c>
      <c r="G293" s="35" t="s">
        <v>297</v>
      </c>
      <c r="H293" s="35" t="s">
        <v>5224</v>
      </c>
      <c r="I293" s="35" t="s">
        <v>297</v>
      </c>
      <c r="J293" s="35">
        <v>5.0</v>
      </c>
      <c r="K293" s="35"/>
      <c r="L293" s="35"/>
      <c r="M293" s="35"/>
      <c r="N293" s="35"/>
      <c r="O293" s="35"/>
      <c r="P293" s="35"/>
      <c r="Q293" s="35"/>
      <c r="R293" s="35"/>
      <c r="S293" s="35"/>
      <c r="T293" s="35"/>
      <c r="U293" s="35"/>
      <c r="V293" s="35"/>
      <c r="W293" s="35"/>
      <c r="X293" s="35"/>
      <c r="Y293" s="35"/>
      <c r="Z293" s="35"/>
    </row>
    <row r="294" ht="33.0" customHeight="1">
      <c r="A294" s="35" t="s">
        <v>5287</v>
      </c>
      <c r="B294" s="32" t="s">
        <v>5131</v>
      </c>
      <c r="C294" s="35" t="s">
        <v>5288</v>
      </c>
      <c r="D294" s="35" t="s">
        <v>297</v>
      </c>
      <c r="E294" s="275">
        <v>0.7083333333333334</v>
      </c>
      <c r="F294" s="274">
        <v>0.75</v>
      </c>
      <c r="G294" s="35" t="s">
        <v>297</v>
      </c>
      <c r="H294" s="35" t="s">
        <v>5289</v>
      </c>
      <c r="I294" s="35">
        <v>26.0</v>
      </c>
      <c r="J294" s="35">
        <v>1.0</v>
      </c>
      <c r="K294" s="35"/>
      <c r="L294" s="35"/>
      <c r="M294" s="35"/>
      <c r="N294" s="35"/>
      <c r="O294" s="35"/>
      <c r="P294" s="35"/>
      <c r="Q294" s="35"/>
      <c r="R294" s="35"/>
      <c r="S294" s="35"/>
      <c r="T294" s="35"/>
      <c r="U294" s="35"/>
      <c r="V294" s="35"/>
      <c r="W294" s="35"/>
      <c r="X294" s="35"/>
      <c r="Y294" s="35"/>
      <c r="Z294" s="35"/>
    </row>
    <row r="295" ht="33.0" customHeight="1">
      <c r="A295" s="35" t="s">
        <v>3176</v>
      </c>
      <c r="B295" s="32" t="s">
        <v>5131</v>
      </c>
      <c r="C295" s="35" t="s">
        <v>5290</v>
      </c>
      <c r="D295" s="35" t="s">
        <v>4842</v>
      </c>
      <c r="E295" s="275">
        <v>0.7291666666666666</v>
      </c>
      <c r="F295" s="274">
        <v>0.7708333333333334</v>
      </c>
      <c r="G295" s="35" t="s">
        <v>297</v>
      </c>
      <c r="H295" s="35" t="s">
        <v>5291</v>
      </c>
      <c r="I295" s="35">
        <v>20.0</v>
      </c>
      <c r="J295" s="35">
        <v>2.0</v>
      </c>
      <c r="K295" s="35"/>
      <c r="L295" s="35"/>
      <c r="M295" s="35"/>
      <c r="N295" s="35"/>
      <c r="O295" s="35"/>
      <c r="P295" s="35"/>
      <c r="Q295" s="35"/>
      <c r="R295" s="35"/>
      <c r="S295" s="35"/>
      <c r="T295" s="35"/>
      <c r="U295" s="35"/>
      <c r="V295" s="35"/>
      <c r="W295" s="35"/>
      <c r="X295" s="35"/>
      <c r="Y295" s="35"/>
      <c r="Z295" s="35"/>
    </row>
    <row r="296" ht="33.0" customHeight="1">
      <c r="A296" s="35" t="s">
        <v>5142</v>
      </c>
      <c r="B296" s="32" t="s">
        <v>5131</v>
      </c>
      <c r="C296" s="35" t="s">
        <v>5292</v>
      </c>
      <c r="D296" s="35" t="s">
        <v>2233</v>
      </c>
      <c r="E296" s="275">
        <v>0.7916666666666666</v>
      </c>
      <c r="F296" s="274">
        <v>0.8333333333333334</v>
      </c>
      <c r="G296" s="35" t="s">
        <v>297</v>
      </c>
      <c r="H296" s="281" t="s">
        <v>5293</v>
      </c>
      <c r="I296" s="35">
        <v>12.0</v>
      </c>
      <c r="J296" s="35">
        <v>3.0</v>
      </c>
      <c r="K296" s="35"/>
      <c r="L296" s="35"/>
      <c r="M296" s="35"/>
      <c r="N296" s="35"/>
      <c r="O296" s="35"/>
      <c r="P296" s="35"/>
      <c r="Q296" s="35"/>
      <c r="R296" s="35"/>
      <c r="S296" s="35"/>
      <c r="T296" s="35"/>
      <c r="U296" s="35"/>
      <c r="V296" s="35"/>
      <c r="W296" s="35"/>
      <c r="X296" s="35"/>
      <c r="Y296" s="35"/>
      <c r="Z296" s="35"/>
    </row>
    <row r="297" ht="33.0" customHeight="1">
      <c r="A297" s="35" t="s">
        <v>3176</v>
      </c>
      <c r="B297" s="32" t="s">
        <v>5131</v>
      </c>
      <c r="C297" s="35" t="s">
        <v>5294</v>
      </c>
      <c r="D297" s="35" t="s">
        <v>5236</v>
      </c>
      <c r="E297" s="275">
        <v>0.4166666666666667</v>
      </c>
      <c r="F297" s="274">
        <v>0.4375</v>
      </c>
      <c r="G297" s="35" t="s">
        <v>297</v>
      </c>
      <c r="H297" s="35" t="s">
        <v>5295</v>
      </c>
      <c r="I297" s="35" t="s">
        <v>297</v>
      </c>
      <c r="J297" s="35">
        <v>1.0</v>
      </c>
      <c r="K297" s="35"/>
      <c r="L297" s="35"/>
      <c r="M297" s="35"/>
      <c r="N297" s="35"/>
      <c r="O297" s="35"/>
      <c r="P297" s="35"/>
      <c r="Q297" s="35"/>
      <c r="R297" s="35"/>
      <c r="S297" s="35"/>
      <c r="T297" s="35"/>
      <c r="U297" s="35"/>
      <c r="V297" s="35"/>
      <c r="W297" s="35"/>
      <c r="X297" s="35"/>
      <c r="Y297" s="35"/>
      <c r="Z297" s="35"/>
    </row>
    <row r="298" ht="33.0" customHeight="1">
      <c r="A298" s="35" t="s">
        <v>5142</v>
      </c>
      <c r="B298" s="32" t="s">
        <v>5131</v>
      </c>
      <c r="C298" s="32" t="s">
        <v>5296</v>
      </c>
      <c r="D298" s="35" t="s">
        <v>2233</v>
      </c>
      <c r="E298" s="275">
        <v>0.7916666666666666</v>
      </c>
      <c r="F298" s="274">
        <v>0.8541666666666666</v>
      </c>
      <c r="G298" s="35" t="s">
        <v>297</v>
      </c>
      <c r="H298" s="35" t="s">
        <v>5297</v>
      </c>
      <c r="I298" s="35">
        <v>21.0</v>
      </c>
      <c r="J298" s="35">
        <v>1.0</v>
      </c>
      <c r="K298" s="35"/>
      <c r="L298" s="35"/>
      <c r="M298" s="35"/>
      <c r="N298" s="35"/>
      <c r="O298" s="35"/>
      <c r="P298" s="35"/>
      <c r="Q298" s="35"/>
      <c r="R298" s="35"/>
      <c r="S298" s="35"/>
      <c r="T298" s="35"/>
      <c r="U298" s="35"/>
      <c r="V298" s="35"/>
      <c r="W298" s="35"/>
      <c r="X298" s="35"/>
      <c r="Y298" s="35"/>
      <c r="Z298" s="35"/>
    </row>
    <row r="299" ht="33.0" customHeight="1">
      <c r="A299" s="55" t="s">
        <v>5130</v>
      </c>
      <c r="B299" s="256" t="s">
        <v>5131</v>
      </c>
      <c r="C299" s="256" t="s">
        <v>5132</v>
      </c>
      <c r="D299" s="282" t="s">
        <v>2155</v>
      </c>
      <c r="E299" s="282">
        <v>0.5416666666666666</v>
      </c>
      <c r="F299" s="283">
        <v>0.625</v>
      </c>
      <c r="G299" s="55" t="s">
        <v>297</v>
      </c>
      <c r="H299" s="284" t="s">
        <v>5298</v>
      </c>
      <c r="I299" s="55" t="s">
        <v>297</v>
      </c>
      <c r="J299" s="55">
        <v>11.0</v>
      </c>
      <c r="K299" s="35"/>
      <c r="L299" s="35"/>
      <c r="M299" s="35"/>
      <c r="N299" s="35"/>
      <c r="O299" s="35"/>
      <c r="P299" s="35"/>
      <c r="Q299" s="35"/>
      <c r="R299" s="35"/>
      <c r="S299" s="35"/>
      <c r="T299" s="35"/>
      <c r="U299" s="35"/>
      <c r="V299" s="35"/>
      <c r="W299" s="35"/>
      <c r="X299" s="35"/>
      <c r="Y299" s="35"/>
      <c r="Z299" s="35"/>
    </row>
    <row r="300" ht="33.0" customHeight="1">
      <c r="A300" s="55" t="s">
        <v>3176</v>
      </c>
      <c r="B300" s="256" t="s">
        <v>5131</v>
      </c>
      <c r="C300" s="55" t="s">
        <v>5134</v>
      </c>
      <c r="D300" s="282" t="s">
        <v>4799</v>
      </c>
      <c r="E300" s="282">
        <v>0.5625</v>
      </c>
      <c r="F300" s="283">
        <v>0.59375</v>
      </c>
      <c r="G300" s="55" t="s">
        <v>297</v>
      </c>
      <c r="H300" s="55" t="s">
        <v>5135</v>
      </c>
      <c r="I300" s="55">
        <v>11.0</v>
      </c>
      <c r="J300" s="55">
        <v>4.0</v>
      </c>
      <c r="K300" s="35"/>
      <c r="L300" s="35"/>
      <c r="M300" s="35"/>
      <c r="N300" s="35"/>
      <c r="O300" s="35"/>
      <c r="P300" s="35"/>
      <c r="Q300" s="35"/>
      <c r="R300" s="35"/>
      <c r="S300" s="35"/>
      <c r="T300" s="35"/>
      <c r="U300" s="35"/>
      <c r="V300" s="35"/>
      <c r="W300" s="35"/>
      <c r="X300" s="35"/>
      <c r="Y300" s="35"/>
      <c r="Z300" s="35"/>
    </row>
    <row r="301" ht="33.0" customHeight="1">
      <c r="A301" s="55" t="s">
        <v>5136</v>
      </c>
      <c r="B301" s="256" t="s">
        <v>5131</v>
      </c>
      <c r="C301" s="256" t="s">
        <v>5137</v>
      </c>
      <c r="D301" s="282" t="s">
        <v>2155</v>
      </c>
      <c r="E301" s="282">
        <v>0.5625</v>
      </c>
      <c r="F301" s="283">
        <v>0.6458333333333334</v>
      </c>
      <c r="G301" s="55" t="s">
        <v>297</v>
      </c>
      <c r="H301" s="55" t="s">
        <v>5138</v>
      </c>
      <c r="I301" s="55">
        <v>10.0</v>
      </c>
      <c r="J301" s="55">
        <v>5.0</v>
      </c>
      <c r="K301" s="35"/>
      <c r="L301" s="35"/>
      <c r="M301" s="35"/>
      <c r="N301" s="35"/>
      <c r="O301" s="35"/>
      <c r="P301" s="35"/>
      <c r="Q301" s="35"/>
      <c r="R301" s="35"/>
      <c r="S301" s="35"/>
      <c r="T301" s="35"/>
      <c r="U301" s="35"/>
      <c r="V301" s="35"/>
      <c r="W301" s="35"/>
      <c r="X301" s="35"/>
      <c r="Y301" s="35"/>
      <c r="Z301" s="35"/>
    </row>
    <row r="302" ht="33.0" customHeight="1">
      <c r="A302" s="55" t="s">
        <v>5139</v>
      </c>
      <c r="B302" s="256" t="s">
        <v>5131</v>
      </c>
      <c r="C302" s="55" t="s">
        <v>5140</v>
      </c>
      <c r="D302" s="282" t="s">
        <v>5016</v>
      </c>
      <c r="E302" s="282">
        <v>0.6666666666666666</v>
      </c>
      <c r="F302" s="283">
        <v>0.75</v>
      </c>
      <c r="G302" s="55" t="s">
        <v>297</v>
      </c>
      <c r="H302" s="55" t="s">
        <v>5141</v>
      </c>
      <c r="I302" s="55">
        <v>9.0</v>
      </c>
      <c r="J302" s="55">
        <v>1.0</v>
      </c>
      <c r="K302" s="35"/>
      <c r="L302" s="35"/>
      <c r="M302" s="35"/>
      <c r="N302" s="35"/>
      <c r="O302" s="35"/>
      <c r="P302" s="35"/>
      <c r="Q302" s="35"/>
      <c r="R302" s="35"/>
      <c r="S302" s="35"/>
      <c r="T302" s="35"/>
      <c r="U302" s="35"/>
      <c r="V302" s="35"/>
      <c r="W302" s="35"/>
      <c r="X302" s="35"/>
      <c r="Y302" s="35"/>
      <c r="Z302" s="35"/>
    </row>
    <row r="303" ht="33.0" customHeight="1">
      <c r="A303" s="55" t="s">
        <v>5142</v>
      </c>
      <c r="B303" s="256" t="s">
        <v>5131</v>
      </c>
      <c r="C303" s="256" t="s">
        <v>5143</v>
      </c>
      <c r="D303" s="282" t="s">
        <v>2233</v>
      </c>
      <c r="E303" s="282">
        <v>0.6666666666666666</v>
      </c>
      <c r="F303" s="283">
        <v>0.75</v>
      </c>
      <c r="G303" s="55" t="s">
        <v>297</v>
      </c>
      <c r="H303" s="55" t="s">
        <v>5144</v>
      </c>
      <c r="I303" s="55">
        <v>12.0</v>
      </c>
      <c r="J303" s="55">
        <v>6.0</v>
      </c>
      <c r="K303" s="35"/>
      <c r="L303" s="35"/>
      <c r="M303" s="35"/>
      <c r="N303" s="35"/>
      <c r="O303" s="35"/>
      <c r="P303" s="35"/>
      <c r="Q303" s="35"/>
      <c r="R303" s="35"/>
      <c r="S303" s="35"/>
      <c r="T303" s="35"/>
      <c r="U303" s="35"/>
      <c r="V303" s="35"/>
      <c r="W303" s="35"/>
      <c r="X303" s="35"/>
      <c r="Y303" s="35"/>
      <c r="Z303" s="35"/>
    </row>
    <row r="304" ht="33.0" customHeight="1">
      <c r="A304" s="55" t="s">
        <v>5145</v>
      </c>
      <c r="B304" s="256" t="s">
        <v>5131</v>
      </c>
      <c r="C304" s="55" t="s">
        <v>5146</v>
      </c>
      <c r="D304" s="282" t="s">
        <v>2233</v>
      </c>
      <c r="E304" s="282">
        <v>0.7083333333333334</v>
      </c>
      <c r="F304" s="283">
        <v>0.75</v>
      </c>
      <c r="G304" s="55" t="s">
        <v>297</v>
      </c>
      <c r="H304" s="55" t="s">
        <v>5147</v>
      </c>
      <c r="I304" s="55" t="s">
        <v>297</v>
      </c>
      <c r="J304" s="55">
        <v>11.0</v>
      </c>
      <c r="K304" s="35"/>
      <c r="L304" s="35"/>
      <c r="M304" s="35"/>
      <c r="N304" s="35"/>
      <c r="O304" s="35"/>
      <c r="P304" s="35"/>
      <c r="Q304" s="35"/>
      <c r="R304" s="35"/>
      <c r="S304" s="35"/>
      <c r="T304" s="35"/>
      <c r="U304" s="35"/>
      <c r="V304" s="35"/>
      <c r="W304" s="35"/>
      <c r="X304" s="35"/>
      <c r="Y304" s="35"/>
      <c r="Z304" s="35"/>
    </row>
    <row r="305" ht="33.0" customHeight="1">
      <c r="A305" s="55" t="s">
        <v>1971</v>
      </c>
      <c r="B305" s="256" t="s">
        <v>5131</v>
      </c>
      <c r="C305" s="55" t="s">
        <v>5148</v>
      </c>
      <c r="D305" s="282" t="s">
        <v>2233</v>
      </c>
      <c r="E305" s="282">
        <v>0.7708333333333334</v>
      </c>
      <c r="F305" s="283">
        <v>0.8333333333333334</v>
      </c>
      <c r="G305" s="55" t="s">
        <v>297</v>
      </c>
      <c r="H305" s="55" t="s">
        <v>5149</v>
      </c>
      <c r="I305" s="55" t="s">
        <v>298</v>
      </c>
      <c r="J305" s="55">
        <v>3.0</v>
      </c>
      <c r="K305" s="35"/>
      <c r="L305" s="35"/>
      <c r="M305" s="35"/>
      <c r="N305" s="35"/>
      <c r="O305" s="35"/>
      <c r="P305" s="35"/>
      <c r="Q305" s="35"/>
      <c r="R305" s="35"/>
      <c r="S305" s="35"/>
      <c r="T305" s="35"/>
      <c r="U305" s="35"/>
      <c r="V305" s="35"/>
      <c r="W305" s="35"/>
      <c r="X305" s="35"/>
      <c r="Y305" s="35"/>
      <c r="Z305" s="35"/>
    </row>
    <row r="306" ht="33.0" customHeight="1">
      <c r="A306" s="55" t="s">
        <v>3176</v>
      </c>
      <c r="B306" s="256" t="s">
        <v>5131</v>
      </c>
      <c r="C306" s="55" t="s">
        <v>5150</v>
      </c>
      <c r="D306" s="282" t="s">
        <v>5151</v>
      </c>
      <c r="E306" s="282">
        <v>0.4375</v>
      </c>
      <c r="F306" s="283">
        <v>0.46875</v>
      </c>
      <c r="G306" s="55" t="s">
        <v>297</v>
      </c>
      <c r="H306" s="55" t="s">
        <v>5152</v>
      </c>
      <c r="I306" s="55">
        <v>10.0</v>
      </c>
      <c r="J306" s="55">
        <v>8.0</v>
      </c>
      <c r="K306" s="35"/>
      <c r="L306" s="35"/>
      <c r="M306" s="35"/>
      <c r="N306" s="35"/>
      <c r="O306" s="35"/>
      <c r="P306" s="35"/>
      <c r="Q306" s="35"/>
      <c r="R306" s="35"/>
      <c r="S306" s="35"/>
      <c r="T306" s="35"/>
      <c r="U306" s="35"/>
      <c r="V306" s="35"/>
      <c r="W306" s="35"/>
      <c r="X306" s="35"/>
      <c r="Y306" s="35"/>
      <c r="Z306" s="35"/>
    </row>
    <row r="307" ht="33.0" customHeight="1">
      <c r="A307" s="55" t="s">
        <v>3176</v>
      </c>
      <c r="B307" s="256" t="s">
        <v>5131</v>
      </c>
      <c r="C307" s="55" t="s">
        <v>5153</v>
      </c>
      <c r="D307" s="282" t="s">
        <v>4793</v>
      </c>
      <c r="E307" s="282">
        <v>0.6666666666666666</v>
      </c>
      <c r="F307" s="283">
        <v>0.7083333333333334</v>
      </c>
      <c r="G307" s="55" t="s">
        <v>297</v>
      </c>
      <c r="H307" s="55" t="s">
        <v>5154</v>
      </c>
      <c r="I307" s="55" t="s">
        <v>297</v>
      </c>
      <c r="J307" s="55">
        <v>8.0</v>
      </c>
      <c r="K307" s="35"/>
      <c r="L307" s="35"/>
      <c r="M307" s="35"/>
      <c r="N307" s="35"/>
      <c r="O307" s="35"/>
      <c r="P307" s="35"/>
      <c r="Q307" s="35"/>
      <c r="R307" s="35"/>
      <c r="S307" s="35"/>
      <c r="T307" s="35"/>
      <c r="U307" s="35"/>
      <c r="V307" s="35"/>
      <c r="W307" s="35"/>
      <c r="X307" s="35"/>
      <c r="Y307" s="35"/>
      <c r="Z307" s="35"/>
    </row>
    <row r="308" ht="33.0" customHeight="1">
      <c r="A308" s="55" t="s">
        <v>3176</v>
      </c>
      <c r="B308" s="256" t="s">
        <v>5131</v>
      </c>
      <c r="C308" s="55" t="s">
        <v>5155</v>
      </c>
      <c r="D308" s="282" t="s">
        <v>5156</v>
      </c>
      <c r="E308" s="282">
        <v>0.6666666666666666</v>
      </c>
      <c r="F308" s="283">
        <v>0.7291666666666666</v>
      </c>
      <c r="G308" s="55" t="s">
        <v>297</v>
      </c>
      <c r="H308" s="55" t="s">
        <v>5157</v>
      </c>
      <c r="I308" s="55" t="s">
        <v>297</v>
      </c>
      <c r="J308" s="55">
        <v>11.0</v>
      </c>
      <c r="K308" s="35"/>
      <c r="L308" s="35"/>
      <c r="M308" s="35"/>
      <c r="N308" s="35"/>
      <c r="O308" s="35"/>
      <c r="P308" s="35"/>
      <c r="Q308" s="35"/>
      <c r="R308" s="35"/>
      <c r="S308" s="35"/>
      <c r="T308" s="35"/>
      <c r="U308" s="35"/>
      <c r="V308" s="35"/>
      <c r="W308" s="35"/>
      <c r="X308" s="35"/>
      <c r="Y308" s="35"/>
      <c r="Z308" s="35"/>
    </row>
    <row r="309" ht="33.0" customHeight="1">
      <c r="A309" s="55" t="s">
        <v>5139</v>
      </c>
      <c r="B309" s="256" t="s">
        <v>5131</v>
      </c>
      <c r="C309" s="256" t="s">
        <v>5158</v>
      </c>
      <c r="D309" s="282" t="s">
        <v>5159</v>
      </c>
      <c r="E309" s="282">
        <v>0.75</v>
      </c>
      <c r="F309" s="283">
        <v>0.8333333333333334</v>
      </c>
      <c r="G309" s="55" t="s">
        <v>297</v>
      </c>
      <c r="H309" s="55" t="s">
        <v>5160</v>
      </c>
      <c r="I309" s="55">
        <v>24.0</v>
      </c>
      <c r="J309" s="55">
        <v>1.0</v>
      </c>
      <c r="K309" s="35"/>
      <c r="L309" s="35"/>
      <c r="M309" s="35"/>
      <c r="N309" s="35"/>
      <c r="O309" s="35"/>
      <c r="P309" s="35"/>
      <c r="Q309" s="35"/>
      <c r="R309" s="35"/>
      <c r="S309" s="35"/>
      <c r="T309" s="35"/>
      <c r="U309" s="35"/>
      <c r="V309" s="35"/>
      <c r="W309" s="35"/>
      <c r="X309" s="35"/>
      <c r="Y309" s="35"/>
      <c r="Z309" s="35"/>
    </row>
    <row r="310" ht="33.0" customHeight="1">
      <c r="A310" s="55" t="s">
        <v>5142</v>
      </c>
      <c r="B310" s="256" t="s">
        <v>5131</v>
      </c>
      <c r="C310" s="55" t="s">
        <v>5161</v>
      </c>
      <c r="D310" s="282" t="s">
        <v>2233</v>
      </c>
      <c r="E310" s="282">
        <v>0.7708333333333334</v>
      </c>
      <c r="F310" s="283">
        <v>0.8541666666666666</v>
      </c>
      <c r="G310" s="55" t="s">
        <v>297</v>
      </c>
      <c r="H310" s="55" t="s">
        <v>5162</v>
      </c>
      <c r="I310" s="55">
        <v>32.0</v>
      </c>
      <c r="J310" s="55">
        <v>6.0</v>
      </c>
      <c r="K310" s="35"/>
      <c r="L310" s="35"/>
      <c r="M310" s="35"/>
      <c r="N310" s="35"/>
      <c r="O310" s="35"/>
      <c r="P310" s="35"/>
      <c r="Q310" s="35"/>
      <c r="R310" s="35"/>
      <c r="S310" s="35"/>
      <c r="T310" s="35"/>
      <c r="U310" s="35"/>
      <c r="V310" s="35"/>
      <c r="W310" s="35"/>
      <c r="X310" s="35"/>
      <c r="Y310" s="35"/>
      <c r="Z310" s="35"/>
    </row>
    <row r="311" ht="33.0" customHeight="1">
      <c r="A311" s="55" t="s">
        <v>1971</v>
      </c>
      <c r="B311" s="256" t="s">
        <v>5131</v>
      </c>
      <c r="C311" s="55" t="s">
        <v>5163</v>
      </c>
      <c r="D311" s="282" t="s">
        <v>2233</v>
      </c>
      <c r="E311" s="282">
        <v>0.7708333333333334</v>
      </c>
      <c r="F311" s="283">
        <v>0.8541666666666666</v>
      </c>
      <c r="G311" s="55" t="s">
        <v>297</v>
      </c>
      <c r="H311" s="55" t="s">
        <v>5164</v>
      </c>
      <c r="I311" s="55" t="s">
        <v>297</v>
      </c>
      <c r="J311" s="55">
        <v>11.0</v>
      </c>
      <c r="K311" s="35"/>
      <c r="L311" s="35"/>
      <c r="M311" s="35"/>
      <c r="N311" s="35"/>
      <c r="O311" s="35"/>
      <c r="P311" s="35"/>
      <c r="Q311" s="35"/>
      <c r="R311" s="35"/>
      <c r="S311" s="35"/>
      <c r="T311" s="35"/>
      <c r="U311" s="35"/>
      <c r="V311" s="35"/>
      <c r="W311" s="35"/>
      <c r="X311" s="35"/>
      <c r="Y311" s="35"/>
      <c r="Z311" s="35"/>
    </row>
    <row r="312" ht="33.0" customHeight="1">
      <c r="A312" s="55" t="s">
        <v>5142</v>
      </c>
      <c r="B312" s="256" t="s">
        <v>5131</v>
      </c>
      <c r="C312" s="55" t="s">
        <v>5165</v>
      </c>
      <c r="D312" s="282" t="s">
        <v>2233</v>
      </c>
      <c r="E312" s="282">
        <v>0.7916666666666666</v>
      </c>
      <c r="F312" s="283">
        <v>0.8541666666666666</v>
      </c>
      <c r="G312" s="55" t="s">
        <v>297</v>
      </c>
      <c r="H312" s="55" t="s">
        <v>5166</v>
      </c>
      <c r="I312" s="55" t="s">
        <v>298</v>
      </c>
      <c r="J312" s="55">
        <v>1.0</v>
      </c>
      <c r="K312" s="35"/>
      <c r="L312" s="35"/>
      <c r="M312" s="35"/>
      <c r="N312" s="35"/>
      <c r="O312" s="35"/>
      <c r="P312" s="35"/>
      <c r="Q312" s="35"/>
      <c r="R312" s="35"/>
      <c r="S312" s="35"/>
      <c r="T312" s="35"/>
      <c r="U312" s="35"/>
      <c r="V312" s="35"/>
      <c r="W312" s="35"/>
      <c r="X312" s="35"/>
      <c r="Y312" s="35"/>
      <c r="Z312" s="35"/>
    </row>
    <row r="313" ht="33.0" customHeight="1">
      <c r="A313" s="55" t="s">
        <v>5139</v>
      </c>
      <c r="B313" s="256" t="s">
        <v>5131</v>
      </c>
      <c r="C313" s="55" t="s">
        <v>5167</v>
      </c>
      <c r="D313" s="282" t="s">
        <v>4832</v>
      </c>
      <c r="E313" s="282">
        <v>0.7916666666666666</v>
      </c>
      <c r="F313" s="283">
        <v>0.8541666666666666</v>
      </c>
      <c r="G313" s="55" t="s">
        <v>297</v>
      </c>
      <c r="H313" s="55" t="s">
        <v>5168</v>
      </c>
      <c r="I313" s="55">
        <v>1.0</v>
      </c>
      <c r="J313" s="55">
        <v>14.0</v>
      </c>
      <c r="K313" s="35"/>
      <c r="L313" s="35"/>
      <c r="M313" s="35"/>
      <c r="N313" s="35"/>
      <c r="O313" s="35"/>
      <c r="P313" s="35"/>
      <c r="Q313" s="35"/>
      <c r="R313" s="35"/>
      <c r="S313" s="35"/>
      <c r="T313" s="35"/>
      <c r="U313" s="35"/>
      <c r="V313" s="35"/>
      <c r="W313" s="35"/>
      <c r="X313" s="35"/>
      <c r="Y313" s="35"/>
      <c r="Z313" s="35"/>
    </row>
    <row r="314" ht="33.0" customHeight="1">
      <c r="A314" s="55" t="s">
        <v>3176</v>
      </c>
      <c r="B314" s="256" t="s">
        <v>5131</v>
      </c>
      <c r="C314" s="55" t="s">
        <v>5169</v>
      </c>
      <c r="D314" s="282" t="s">
        <v>5170</v>
      </c>
      <c r="E314" s="282">
        <v>0.4166666666666667</v>
      </c>
      <c r="F314" s="283">
        <v>0.4479166666666667</v>
      </c>
      <c r="G314" s="55" t="s">
        <v>297</v>
      </c>
      <c r="H314" s="55" t="s">
        <v>5171</v>
      </c>
      <c r="I314" s="55">
        <v>14.0</v>
      </c>
      <c r="J314" s="55">
        <v>8.0</v>
      </c>
      <c r="K314" s="35"/>
      <c r="L314" s="35"/>
      <c r="M314" s="35"/>
      <c r="N314" s="35"/>
      <c r="O314" s="35"/>
      <c r="P314" s="35"/>
      <c r="Q314" s="35"/>
      <c r="R314" s="35"/>
      <c r="S314" s="35"/>
      <c r="T314" s="35"/>
      <c r="U314" s="35"/>
      <c r="V314" s="35"/>
      <c r="W314" s="35"/>
      <c r="X314" s="35"/>
      <c r="Y314" s="35"/>
      <c r="Z314" s="35"/>
    </row>
    <row r="315" ht="33.0" customHeight="1">
      <c r="A315" s="55" t="s">
        <v>3176</v>
      </c>
      <c r="B315" s="256" t="s">
        <v>5131</v>
      </c>
      <c r="C315" s="55" t="s">
        <v>5172</v>
      </c>
      <c r="D315" s="282" t="s">
        <v>5173</v>
      </c>
      <c r="E315" s="282">
        <v>0.5833333333333334</v>
      </c>
      <c r="F315" s="283">
        <v>0.6041666666666666</v>
      </c>
      <c r="G315" s="55" t="s">
        <v>297</v>
      </c>
      <c r="H315" s="55" t="s">
        <v>5174</v>
      </c>
      <c r="I315" s="55">
        <v>12.0</v>
      </c>
      <c r="J315" s="55">
        <v>8.0</v>
      </c>
      <c r="K315" s="35"/>
      <c r="L315" s="35"/>
      <c r="M315" s="35"/>
      <c r="N315" s="35"/>
      <c r="O315" s="35"/>
      <c r="P315" s="35"/>
      <c r="Q315" s="35"/>
      <c r="R315" s="35"/>
      <c r="S315" s="35"/>
      <c r="T315" s="35"/>
      <c r="U315" s="35"/>
      <c r="V315" s="35"/>
      <c r="W315" s="35"/>
      <c r="X315" s="35"/>
      <c r="Y315" s="35"/>
      <c r="Z315" s="35"/>
    </row>
    <row r="316" ht="33.0" customHeight="1">
      <c r="A316" s="55" t="s">
        <v>3176</v>
      </c>
      <c r="B316" s="256" t="s">
        <v>5131</v>
      </c>
      <c r="C316" s="55" t="s">
        <v>5175</v>
      </c>
      <c r="D316" s="282" t="s">
        <v>4842</v>
      </c>
      <c r="E316" s="282">
        <v>0.7291666666666666</v>
      </c>
      <c r="F316" s="283">
        <v>0.7708333333333334</v>
      </c>
      <c r="G316" s="55" t="s">
        <v>297</v>
      </c>
      <c r="H316" s="55" t="s">
        <v>5176</v>
      </c>
      <c r="I316" s="55">
        <v>11.0</v>
      </c>
      <c r="J316" s="55">
        <v>3.0</v>
      </c>
      <c r="K316" s="35"/>
      <c r="L316" s="35"/>
      <c r="M316" s="35"/>
      <c r="N316" s="35"/>
      <c r="O316" s="35"/>
      <c r="P316" s="35"/>
      <c r="Q316" s="35"/>
      <c r="R316" s="35"/>
      <c r="S316" s="35"/>
      <c r="T316" s="35"/>
      <c r="U316" s="35"/>
      <c r="V316" s="35"/>
      <c r="W316" s="35"/>
      <c r="X316" s="35"/>
      <c r="Y316" s="35"/>
      <c r="Z316" s="35"/>
    </row>
    <row r="317" ht="33.0" customHeight="1">
      <c r="A317" s="55" t="s">
        <v>3176</v>
      </c>
      <c r="B317" s="256" t="s">
        <v>5131</v>
      </c>
      <c r="C317" s="55" t="s">
        <v>5177</v>
      </c>
      <c r="D317" s="282" t="s">
        <v>5178</v>
      </c>
      <c r="E317" s="282">
        <v>0.7708333333333334</v>
      </c>
      <c r="F317" s="283">
        <v>0.8125</v>
      </c>
      <c r="G317" s="55" t="s">
        <v>297</v>
      </c>
      <c r="H317" s="55" t="s">
        <v>5179</v>
      </c>
      <c r="I317" s="55">
        <v>7.0</v>
      </c>
      <c r="J317" s="55">
        <v>1.0</v>
      </c>
      <c r="K317" s="35"/>
      <c r="L317" s="35"/>
      <c r="M317" s="35"/>
      <c r="N317" s="35"/>
      <c r="O317" s="35"/>
      <c r="P317" s="35"/>
      <c r="Q317" s="35"/>
      <c r="R317" s="35"/>
      <c r="S317" s="35"/>
      <c r="T317" s="35"/>
      <c r="U317" s="35"/>
      <c r="V317" s="35"/>
      <c r="W317" s="35"/>
      <c r="X317" s="35"/>
      <c r="Y317" s="35"/>
      <c r="Z317" s="35"/>
    </row>
    <row r="318" ht="33.0" customHeight="1">
      <c r="A318" s="55" t="s">
        <v>5139</v>
      </c>
      <c r="B318" s="256" t="s">
        <v>5131</v>
      </c>
      <c r="C318" s="55" t="s">
        <v>5180</v>
      </c>
      <c r="D318" s="282" t="s">
        <v>5016</v>
      </c>
      <c r="E318" s="282">
        <v>0.7916666666666666</v>
      </c>
      <c r="F318" s="283">
        <v>0.8541666666666666</v>
      </c>
      <c r="G318" s="55" t="s">
        <v>297</v>
      </c>
      <c r="H318" s="55" t="s">
        <v>5168</v>
      </c>
      <c r="I318" s="55">
        <v>1.0</v>
      </c>
      <c r="J318" s="55">
        <v>14.0</v>
      </c>
      <c r="K318" s="35"/>
      <c r="L318" s="35"/>
      <c r="M318" s="35"/>
      <c r="N318" s="35"/>
      <c r="O318" s="35"/>
      <c r="P318" s="35"/>
      <c r="Q318" s="35"/>
      <c r="R318" s="35"/>
      <c r="S318" s="35"/>
      <c r="T318" s="35"/>
      <c r="U318" s="35"/>
      <c r="V318" s="35"/>
      <c r="W318" s="35"/>
      <c r="X318" s="35"/>
      <c r="Y318" s="35"/>
      <c r="Z318" s="35"/>
    </row>
    <row r="319" ht="33.0" customHeight="1">
      <c r="A319" s="55" t="s">
        <v>5025</v>
      </c>
      <c r="B319" s="256" t="s">
        <v>5131</v>
      </c>
      <c r="C319" s="256" t="s">
        <v>5181</v>
      </c>
      <c r="D319" s="282" t="s">
        <v>2155</v>
      </c>
      <c r="E319" s="282">
        <v>0.40625</v>
      </c>
      <c r="F319" s="283">
        <v>0.4479166666666667</v>
      </c>
      <c r="G319" s="55" t="s">
        <v>297</v>
      </c>
      <c r="H319" s="55" t="s">
        <v>5182</v>
      </c>
      <c r="I319" s="55">
        <v>4.0</v>
      </c>
      <c r="J319" s="55">
        <v>5.0</v>
      </c>
      <c r="K319" s="35"/>
      <c r="L319" s="35"/>
      <c r="M319" s="35"/>
      <c r="N319" s="35"/>
      <c r="O319" s="35"/>
      <c r="P319" s="35"/>
      <c r="Q319" s="35"/>
      <c r="R319" s="35"/>
      <c r="S319" s="35"/>
      <c r="T319" s="35"/>
      <c r="U319" s="35"/>
      <c r="V319" s="35"/>
      <c r="W319" s="35"/>
      <c r="X319" s="35"/>
      <c r="Y319" s="35"/>
      <c r="Z319" s="35"/>
    </row>
    <row r="320" ht="33.0" customHeight="1">
      <c r="A320" s="55" t="s">
        <v>3176</v>
      </c>
      <c r="B320" s="256" t="s">
        <v>5131</v>
      </c>
      <c r="C320" s="256" t="s">
        <v>5183</v>
      </c>
      <c r="D320" s="282" t="s">
        <v>4985</v>
      </c>
      <c r="E320" s="282">
        <v>0.4166666666666667</v>
      </c>
      <c r="F320" s="283">
        <v>0.4791666666666667</v>
      </c>
      <c r="G320" s="55" t="s">
        <v>297</v>
      </c>
      <c r="H320" s="55" t="s">
        <v>5184</v>
      </c>
      <c r="I320" s="55">
        <v>1.0</v>
      </c>
      <c r="J320" s="55">
        <v>2.0</v>
      </c>
      <c r="K320" s="35"/>
      <c r="L320" s="35"/>
      <c r="M320" s="35"/>
      <c r="N320" s="35"/>
      <c r="O320" s="35"/>
      <c r="P320" s="35"/>
      <c r="Q320" s="35"/>
      <c r="R320" s="35"/>
      <c r="S320" s="35"/>
      <c r="T320" s="35"/>
      <c r="U320" s="35"/>
      <c r="V320" s="35"/>
      <c r="W320" s="35"/>
      <c r="X320" s="35"/>
      <c r="Y320" s="35"/>
      <c r="Z320" s="35"/>
    </row>
    <row r="321" ht="33.0" customHeight="1">
      <c r="A321" s="55" t="s">
        <v>3176</v>
      </c>
      <c r="B321" s="256" t="s">
        <v>5131</v>
      </c>
      <c r="C321" s="55" t="s">
        <v>5185</v>
      </c>
      <c r="D321" s="282" t="s">
        <v>4821</v>
      </c>
      <c r="E321" s="282">
        <v>0.5625</v>
      </c>
      <c r="F321" s="283">
        <v>0.625</v>
      </c>
      <c r="G321" s="55" t="s">
        <v>297</v>
      </c>
      <c r="H321" s="55" t="s">
        <v>5186</v>
      </c>
      <c r="I321" s="55">
        <v>9.0</v>
      </c>
      <c r="J321" s="55">
        <v>1.0</v>
      </c>
      <c r="K321" s="35"/>
      <c r="L321" s="35"/>
      <c r="M321" s="35"/>
      <c r="N321" s="35"/>
      <c r="O321" s="35"/>
      <c r="P321" s="35"/>
      <c r="Q321" s="35"/>
      <c r="R321" s="35"/>
      <c r="S321" s="35"/>
      <c r="T321" s="35"/>
      <c r="U321" s="35"/>
      <c r="V321" s="35"/>
      <c r="W321" s="35"/>
      <c r="X321" s="35"/>
      <c r="Y321" s="35"/>
      <c r="Z321" s="35"/>
    </row>
    <row r="322" ht="33.0" customHeight="1">
      <c r="A322" s="55" t="s">
        <v>3176</v>
      </c>
      <c r="B322" s="256" t="s">
        <v>5131</v>
      </c>
      <c r="C322" s="55" t="s">
        <v>5187</v>
      </c>
      <c r="D322" s="282" t="s">
        <v>5188</v>
      </c>
      <c r="E322" s="282">
        <v>0.6041666666666666</v>
      </c>
      <c r="F322" s="283">
        <v>0.6458333333333334</v>
      </c>
      <c r="G322" s="55" t="s">
        <v>297</v>
      </c>
      <c r="H322" s="55" t="s">
        <v>5189</v>
      </c>
      <c r="I322" s="55">
        <v>8.0</v>
      </c>
      <c r="J322" s="55">
        <v>1.0</v>
      </c>
      <c r="K322" s="35"/>
      <c r="L322" s="35"/>
      <c r="M322" s="35"/>
      <c r="N322" s="35"/>
      <c r="O322" s="35"/>
      <c r="P322" s="35"/>
      <c r="Q322" s="35"/>
      <c r="R322" s="35"/>
      <c r="S322" s="35"/>
      <c r="T322" s="35"/>
      <c r="U322" s="35"/>
      <c r="V322" s="35"/>
      <c r="W322" s="35"/>
      <c r="X322" s="35"/>
      <c r="Y322" s="35"/>
      <c r="Z322" s="35"/>
    </row>
    <row r="323" ht="33.0" customHeight="1">
      <c r="A323" s="55" t="s">
        <v>3176</v>
      </c>
      <c r="B323" s="256" t="s">
        <v>5131</v>
      </c>
      <c r="C323" s="256" t="s">
        <v>5190</v>
      </c>
      <c r="D323" s="282" t="s">
        <v>684</v>
      </c>
      <c r="E323" s="282">
        <v>0.7708333333333334</v>
      </c>
      <c r="F323" s="283">
        <v>0.8333333333333334</v>
      </c>
      <c r="G323" s="55" t="s">
        <v>297</v>
      </c>
      <c r="H323" s="55" t="s">
        <v>5191</v>
      </c>
      <c r="I323" s="55">
        <v>39.0</v>
      </c>
      <c r="J323" s="55">
        <v>1.0</v>
      </c>
      <c r="K323" s="35"/>
      <c r="L323" s="35"/>
      <c r="M323" s="35"/>
      <c r="N323" s="35"/>
      <c r="O323" s="35"/>
      <c r="P323" s="35"/>
      <c r="Q323" s="35"/>
      <c r="R323" s="35"/>
      <c r="S323" s="35"/>
      <c r="T323" s="35"/>
      <c r="U323" s="35"/>
      <c r="V323" s="35"/>
      <c r="W323" s="35"/>
      <c r="X323" s="35"/>
      <c r="Y323" s="35"/>
      <c r="Z323" s="35"/>
    </row>
    <row r="324" ht="33.0" customHeight="1">
      <c r="A324" s="55" t="s">
        <v>3176</v>
      </c>
      <c r="B324" s="256" t="s">
        <v>5131</v>
      </c>
      <c r="C324" s="55" t="s">
        <v>5192</v>
      </c>
      <c r="D324" s="282" t="s">
        <v>5193</v>
      </c>
      <c r="E324" s="282">
        <v>0.4479166666666667</v>
      </c>
      <c r="F324" s="283">
        <v>0.46875</v>
      </c>
      <c r="G324" s="55" t="s">
        <v>297</v>
      </c>
      <c r="H324" s="55" t="s">
        <v>5194</v>
      </c>
      <c r="I324" s="55" t="s">
        <v>297</v>
      </c>
      <c r="J324" s="55">
        <v>13.0</v>
      </c>
      <c r="K324" s="35"/>
      <c r="L324" s="35"/>
      <c r="M324" s="35"/>
      <c r="N324" s="35"/>
      <c r="O324" s="35"/>
      <c r="P324" s="35"/>
      <c r="Q324" s="35"/>
      <c r="R324" s="35"/>
      <c r="S324" s="35"/>
      <c r="T324" s="35"/>
      <c r="U324" s="35"/>
      <c r="V324" s="35"/>
      <c r="W324" s="35"/>
      <c r="X324" s="35"/>
      <c r="Y324" s="35"/>
      <c r="Z324" s="35"/>
    </row>
    <row r="325" ht="33.0" customHeight="1">
      <c r="A325" s="55" t="s">
        <v>3176</v>
      </c>
      <c r="B325" s="256" t="s">
        <v>5131</v>
      </c>
      <c r="C325" s="55" t="s">
        <v>5195</v>
      </c>
      <c r="D325" s="282" t="s">
        <v>5196</v>
      </c>
      <c r="E325" s="282">
        <v>0.5833333333333334</v>
      </c>
      <c r="F325" s="283">
        <v>0.625</v>
      </c>
      <c r="G325" s="55" t="s">
        <v>297</v>
      </c>
      <c r="H325" s="55" t="s">
        <v>5197</v>
      </c>
      <c r="I325" s="55">
        <v>15.0</v>
      </c>
      <c r="J325" s="55">
        <v>1.0</v>
      </c>
      <c r="K325" s="35"/>
      <c r="L325" s="35"/>
      <c r="M325" s="35"/>
      <c r="N325" s="35"/>
      <c r="O325" s="35"/>
      <c r="P325" s="35"/>
      <c r="Q325" s="35"/>
      <c r="R325" s="35"/>
      <c r="S325" s="35"/>
      <c r="T325" s="35"/>
      <c r="U325" s="35"/>
      <c r="V325" s="35"/>
      <c r="W325" s="35"/>
      <c r="X325" s="35"/>
      <c r="Y325" s="35"/>
      <c r="Z325" s="35"/>
    </row>
    <row r="326" ht="33.0" customHeight="1">
      <c r="A326" s="55" t="s">
        <v>3176</v>
      </c>
      <c r="B326" s="256" t="s">
        <v>5131</v>
      </c>
      <c r="C326" s="55" t="s">
        <v>5198</v>
      </c>
      <c r="D326" s="282" t="s">
        <v>4965</v>
      </c>
      <c r="E326" s="282">
        <v>0.625</v>
      </c>
      <c r="F326" s="283">
        <v>0.6875</v>
      </c>
      <c r="G326" s="55" t="s">
        <v>297</v>
      </c>
      <c r="H326" s="55" t="s">
        <v>5199</v>
      </c>
      <c r="I326" s="55" t="s">
        <v>5200</v>
      </c>
      <c r="J326" s="55">
        <v>2.0</v>
      </c>
      <c r="K326" s="35"/>
      <c r="L326" s="35"/>
      <c r="M326" s="35"/>
      <c r="N326" s="35"/>
      <c r="O326" s="35"/>
      <c r="P326" s="35"/>
      <c r="Q326" s="35"/>
      <c r="R326" s="35"/>
      <c r="S326" s="35"/>
      <c r="T326" s="35"/>
      <c r="U326" s="35"/>
      <c r="V326" s="35"/>
      <c r="W326" s="35"/>
      <c r="X326" s="35"/>
      <c r="Y326" s="35"/>
      <c r="Z326" s="35"/>
    </row>
    <row r="327" ht="33.0" customHeight="1">
      <c r="A327" s="55" t="s">
        <v>5142</v>
      </c>
      <c r="B327" s="256" t="s">
        <v>5131</v>
      </c>
      <c r="C327" s="55" t="s">
        <v>5201</v>
      </c>
      <c r="D327" s="282" t="s">
        <v>2233</v>
      </c>
      <c r="E327" s="282">
        <v>0.6666666666666666</v>
      </c>
      <c r="F327" s="283">
        <v>0.7083333333333334</v>
      </c>
      <c r="G327" s="55" t="s">
        <v>297</v>
      </c>
      <c r="H327" s="55" t="s">
        <v>5202</v>
      </c>
      <c r="I327" s="55" t="s">
        <v>298</v>
      </c>
      <c r="J327" s="55">
        <v>3.0</v>
      </c>
      <c r="K327" s="35"/>
      <c r="L327" s="35"/>
      <c r="M327" s="35"/>
      <c r="N327" s="35"/>
      <c r="O327" s="35"/>
      <c r="P327" s="35"/>
      <c r="Q327" s="35"/>
      <c r="R327" s="35"/>
      <c r="S327" s="35"/>
      <c r="T327" s="35"/>
      <c r="U327" s="35"/>
      <c r="V327" s="35"/>
      <c r="W327" s="35"/>
      <c r="X327" s="35"/>
      <c r="Y327" s="35"/>
      <c r="Z327" s="35"/>
    </row>
    <row r="328" ht="33.0" customHeight="1">
      <c r="A328" s="55" t="s">
        <v>3176</v>
      </c>
      <c r="B328" s="256" t="s">
        <v>5131</v>
      </c>
      <c r="C328" s="55" t="s">
        <v>5203</v>
      </c>
      <c r="D328" s="282" t="s">
        <v>5204</v>
      </c>
      <c r="E328" s="282">
        <v>0.4166666666666667</v>
      </c>
      <c r="F328" s="283">
        <v>0.4409722222222222</v>
      </c>
      <c r="G328" s="55" t="s">
        <v>297</v>
      </c>
      <c r="H328" s="55" t="s">
        <v>5205</v>
      </c>
      <c r="I328" s="55">
        <v>12.0</v>
      </c>
      <c r="J328" s="55">
        <v>2.0</v>
      </c>
      <c r="K328" s="35"/>
      <c r="L328" s="35"/>
      <c r="M328" s="35"/>
      <c r="N328" s="35"/>
      <c r="O328" s="35"/>
      <c r="P328" s="35"/>
      <c r="Q328" s="35"/>
      <c r="R328" s="35"/>
      <c r="S328" s="35"/>
      <c r="T328" s="35"/>
      <c r="U328" s="35"/>
      <c r="V328" s="35"/>
      <c r="W328" s="35"/>
      <c r="X328" s="35"/>
      <c r="Y328" s="35"/>
      <c r="Z328" s="35"/>
    </row>
    <row r="329" ht="33.0" customHeight="1">
      <c r="A329" s="55" t="s">
        <v>3176</v>
      </c>
      <c r="B329" s="256" t="s">
        <v>5131</v>
      </c>
      <c r="C329" s="55" t="s">
        <v>5206</v>
      </c>
      <c r="D329" s="282" t="s">
        <v>5207</v>
      </c>
      <c r="E329" s="282">
        <v>0.6041666666666666</v>
      </c>
      <c r="F329" s="283">
        <v>0.6458333333333334</v>
      </c>
      <c r="G329" s="55" t="s">
        <v>297</v>
      </c>
      <c r="H329" s="55" t="s">
        <v>5208</v>
      </c>
      <c r="I329" s="55">
        <v>17.0</v>
      </c>
      <c r="J329" s="55">
        <v>2.0</v>
      </c>
      <c r="K329" s="35"/>
      <c r="L329" s="35"/>
      <c r="M329" s="35"/>
      <c r="N329" s="35"/>
      <c r="O329" s="35"/>
      <c r="P329" s="35"/>
      <c r="Q329" s="35"/>
      <c r="R329" s="35"/>
      <c r="S329" s="35"/>
      <c r="T329" s="35"/>
      <c r="U329" s="35"/>
      <c r="V329" s="35"/>
      <c r="W329" s="35"/>
      <c r="X329" s="35"/>
      <c r="Y329" s="35"/>
      <c r="Z329" s="35"/>
    </row>
    <row r="330" ht="33.0" customHeight="1">
      <c r="A330" s="55" t="s">
        <v>3176</v>
      </c>
      <c r="B330" s="256" t="s">
        <v>5131</v>
      </c>
      <c r="C330" s="55" t="s">
        <v>5209</v>
      </c>
      <c r="D330" s="282" t="s">
        <v>5210</v>
      </c>
      <c r="E330" s="282">
        <v>0.4375</v>
      </c>
      <c r="F330" s="283">
        <v>0.4583333333333333</v>
      </c>
      <c r="G330" s="55" t="s">
        <v>297</v>
      </c>
      <c r="H330" s="55" t="s">
        <v>5211</v>
      </c>
      <c r="I330" s="55">
        <v>15.0</v>
      </c>
      <c r="J330" s="55">
        <v>8.0</v>
      </c>
      <c r="K330" s="35"/>
      <c r="L330" s="35"/>
      <c r="M330" s="35"/>
      <c r="N330" s="35"/>
      <c r="O330" s="35"/>
      <c r="P330" s="35"/>
      <c r="Q330" s="35"/>
      <c r="R330" s="35"/>
      <c r="S330" s="35"/>
      <c r="T330" s="35"/>
      <c r="U330" s="35"/>
      <c r="V330" s="35"/>
      <c r="W330" s="35"/>
      <c r="X330" s="35"/>
      <c r="Y330" s="35"/>
      <c r="Z330" s="35"/>
    </row>
    <row r="331" ht="33.0" customHeight="1">
      <c r="A331" s="55" t="s">
        <v>5142</v>
      </c>
      <c r="B331" s="256" t="s">
        <v>5131</v>
      </c>
      <c r="C331" s="256" t="s">
        <v>5212</v>
      </c>
      <c r="D331" s="282" t="s">
        <v>2233</v>
      </c>
      <c r="E331" s="282">
        <v>0.4583333333333333</v>
      </c>
      <c r="F331" s="283">
        <v>0.5416666666666666</v>
      </c>
      <c r="G331" s="55" t="s">
        <v>297</v>
      </c>
      <c r="H331" s="55" t="s">
        <v>5213</v>
      </c>
      <c r="I331" s="55">
        <v>8.0</v>
      </c>
      <c r="J331" s="55">
        <v>5.0</v>
      </c>
      <c r="K331" s="35"/>
      <c r="L331" s="35"/>
      <c r="M331" s="35"/>
      <c r="N331" s="35"/>
      <c r="O331" s="35"/>
      <c r="P331" s="35"/>
      <c r="Q331" s="35"/>
      <c r="R331" s="35"/>
      <c r="S331" s="35"/>
      <c r="T331" s="35"/>
      <c r="U331" s="35"/>
      <c r="V331" s="35"/>
      <c r="W331" s="35"/>
      <c r="X331" s="35"/>
      <c r="Y331" s="35"/>
      <c r="Z331" s="35"/>
    </row>
    <row r="332" ht="33.0" customHeight="1">
      <c r="A332" s="55" t="s">
        <v>5130</v>
      </c>
      <c r="B332" s="256" t="s">
        <v>5131</v>
      </c>
      <c r="C332" s="256" t="s">
        <v>5132</v>
      </c>
      <c r="D332" s="282" t="s">
        <v>2155</v>
      </c>
      <c r="E332" s="282">
        <v>0.5416666666666666</v>
      </c>
      <c r="F332" s="283">
        <v>0.625</v>
      </c>
      <c r="G332" s="55" t="s">
        <v>297</v>
      </c>
      <c r="H332" s="55" t="s">
        <v>5214</v>
      </c>
      <c r="I332" s="55" t="s">
        <v>297</v>
      </c>
      <c r="J332" s="55">
        <v>10.0</v>
      </c>
      <c r="K332" s="35"/>
      <c r="L332" s="35"/>
      <c r="M332" s="35"/>
      <c r="N332" s="35"/>
      <c r="O332" s="35"/>
      <c r="P332" s="35"/>
      <c r="Q332" s="35"/>
      <c r="R332" s="35"/>
      <c r="S332" s="35"/>
      <c r="T332" s="35"/>
      <c r="U332" s="35"/>
      <c r="V332" s="35"/>
      <c r="W332" s="35"/>
      <c r="X332" s="35"/>
      <c r="Y332" s="35"/>
      <c r="Z332" s="35"/>
    </row>
    <row r="333" ht="33.0" customHeight="1">
      <c r="A333" s="55" t="s">
        <v>3176</v>
      </c>
      <c r="B333" s="256" t="s">
        <v>5131</v>
      </c>
      <c r="C333" s="55" t="s">
        <v>5215</v>
      </c>
      <c r="D333" s="282" t="s">
        <v>4799</v>
      </c>
      <c r="E333" s="282">
        <v>0.5625</v>
      </c>
      <c r="F333" s="283">
        <v>0.59375</v>
      </c>
      <c r="G333" s="55" t="s">
        <v>297</v>
      </c>
      <c r="H333" s="55" t="s">
        <v>5216</v>
      </c>
      <c r="I333" s="55" t="s">
        <v>297</v>
      </c>
      <c r="J333" s="55">
        <v>4.0</v>
      </c>
      <c r="K333" s="35"/>
      <c r="L333" s="35"/>
      <c r="M333" s="35"/>
      <c r="N333" s="35"/>
      <c r="O333" s="35"/>
      <c r="P333" s="35"/>
      <c r="Q333" s="35"/>
      <c r="R333" s="35"/>
      <c r="S333" s="35"/>
      <c r="T333" s="35"/>
      <c r="U333" s="35"/>
      <c r="V333" s="35"/>
      <c r="W333" s="35"/>
      <c r="X333" s="35"/>
      <c r="Y333" s="35"/>
      <c r="Z333" s="35"/>
    </row>
    <row r="334" ht="33.0" customHeight="1">
      <c r="A334" s="55" t="s">
        <v>5142</v>
      </c>
      <c r="B334" s="256" t="s">
        <v>5131</v>
      </c>
      <c r="C334" s="256" t="s">
        <v>5143</v>
      </c>
      <c r="D334" s="282" t="s">
        <v>2233</v>
      </c>
      <c r="E334" s="282">
        <v>0.6666666666666666</v>
      </c>
      <c r="F334" s="283">
        <v>0.75</v>
      </c>
      <c r="G334" s="55" t="s">
        <v>297</v>
      </c>
      <c r="H334" s="55" t="s">
        <v>5217</v>
      </c>
      <c r="I334" s="55">
        <v>12.0</v>
      </c>
      <c r="J334" s="55">
        <v>5.0</v>
      </c>
      <c r="K334" s="35"/>
      <c r="L334" s="35"/>
      <c r="M334" s="35"/>
      <c r="N334" s="35"/>
      <c r="O334" s="35"/>
      <c r="P334" s="35"/>
      <c r="Q334" s="35"/>
      <c r="R334" s="35"/>
      <c r="S334" s="35"/>
      <c r="T334" s="35"/>
      <c r="U334" s="35"/>
      <c r="V334" s="35"/>
      <c r="W334" s="35"/>
      <c r="X334" s="35"/>
      <c r="Y334" s="35"/>
      <c r="Z334" s="35"/>
    </row>
    <row r="335" ht="33.0" customHeight="1">
      <c r="A335" s="55" t="s">
        <v>3176</v>
      </c>
      <c r="B335" s="256" t="s">
        <v>5131</v>
      </c>
      <c r="C335" s="55" t="s">
        <v>5218</v>
      </c>
      <c r="D335" s="282" t="s">
        <v>5219</v>
      </c>
      <c r="E335" s="282">
        <v>0.7708333333333334</v>
      </c>
      <c r="F335" s="283">
        <v>0.8125</v>
      </c>
      <c r="G335" s="55" t="s">
        <v>297</v>
      </c>
      <c r="H335" s="55" t="s">
        <v>5220</v>
      </c>
      <c r="I335" s="55">
        <v>27.0</v>
      </c>
      <c r="J335" s="55">
        <v>1.0</v>
      </c>
      <c r="K335" s="35"/>
      <c r="L335" s="35"/>
      <c r="M335" s="35"/>
      <c r="N335" s="35"/>
      <c r="O335" s="35"/>
      <c r="P335" s="35"/>
      <c r="Q335" s="35"/>
      <c r="R335" s="35"/>
      <c r="S335" s="35"/>
      <c r="T335" s="35"/>
      <c r="U335" s="35"/>
      <c r="V335" s="35"/>
      <c r="W335" s="35"/>
      <c r="X335" s="35"/>
      <c r="Y335" s="35"/>
      <c r="Z335" s="35"/>
    </row>
    <row r="336" ht="33.0" customHeight="1">
      <c r="A336" s="55" t="s">
        <v>5142</v>
      </c>
      <c r="B336" s="256" t="s">
        <v>5131</v>
      </c>
      <c r="C336" s="55" t="s">
        <v>5221</v>
      </c>
      <c r="D336" s="282" t="s">
        <v>2233</v>
      </c>
      <c r="E336" s="282">
        <v>0.7708333333333334</v>
      </c>
      <c r="F336" s="283">
        <v>0.8333333333333334</v>
      </c>
      <c r="G336" s="55" t="s">
        <v>297</v>
      </c>
      <c r="H336" s="55" t="s">
        <v>5222</v>
      </c>
      <c r="I336" s="55" t="s">
        <v>298</v>
      </c>
      <c r="J336" s="55">
        <v>3.0</v>
      </c>
      <c r="K336" s="35"/>
      <c r="L336" s="35"/>
      <c r="M336" s="35"/>
      <c r="N336" s="35"/>
      <c r="O336" s="35"/>
      <c r="P336" s="35"/>
      <c r="Q336" s="35"/>
      <c r="R336" s="35"/>
      <c r="S336" s="35"/>
      <c r="T336" s="35"/>
      <c r="U336" s="35"/>
      <c r="V336" s="35"/>
      <c r="W336" s="35"/>
      <c r="X336" s="35"/>
      <c r="Y336" s="35"/>
      <c r="Z336" s="35"/>
    </row>
    <row r="337" ht="33.0" customHeight="1">
      <c r="A337" s="55" t="s">
        <v>3176</v>
      </c>
      <c r="B337" s="256" t="s">
        <v>5131</v>
      </c>
      <c r="C337" s="55" t="s">
        <v>5172</v>
      </c>
      <c r="D337" s="282" t="s">
        <v>5173</v>
      </c>
      <c r="E337" s="282">
        <v>0.5833333333333334</v>
      </c>
      <c r="F337" s="283">
        <v>0.6041666666666666</v>
      </c>
      <c r="G337" s="55" t="s">
        <v>297</v>
      </c>
      <c r="H337" s="55" t="s">
        <v>5174</v>
      </c>
      <c r="I337" s="55">
        <v>12.0</v>
      </c>
      <c r="J337" s="55">
        <v>8.0</v>
      </c>
      <c r="K337" s="35"/>
      <c r="L337" s="35"/>
      <c r="M337" s="35"/>
      <c r="N337" s="35"/>
      <c r="O337" s="35"/>
      <c r="P337" s="35"/>
      <c r="Q337" s="35"/>
      <c r="R337" s="35"/>
      <c r="S337" s="35"/>
      <c r="T337" s="35"/>
      <c r="U337" s="35"/>
      <c r="V337" s="35"/>
      <c r="W337" s="35"/>
      <c r="X337" s="35"/>
      <c r="Y337" s="35"/>
      <c r="Z337" s="35"/>
    </row>
    <row r="338" ht="33.0" customHeight="1">
      <c r="A338" s="55" t="s">
        <v>3176</v>
      </c>
      <c r="B338" s="256" t="s">
        <v>5131</v>
      </c>
      <c r="C338" s="55" t="s">
        <v>5223</v>
      </c>
      <c r="D338" s="282" t="s">
        <v>4970</v>
      </c>
      <c r="E338" s="282">
        <v>0.6666666666666666</v>
      </c>
      <c r="F338" s="283">
        <v>0.7083333333333334</v>
      </c>
      <c r="G338" s="55" t="s">
        <v>297</v>
      </c>
      <c r="H338" s="55" t="s">
        <v>5224</v>
      </c>
      <c r="I338" s="55" t="s">
        <v>297</v>
      </c>
      <c r="J338" s="55">
        <v>6.0</v>
      </c>
      <c r="K338" s="35"/>
      <c r="L338" s="35"/>
      <c r="M338" s="35"/>
      <c r="N338" s="35"/>
      <c r="O338" s="35"/>
      <c r="P338" s="35"/>
      <c r="Q338" s="35"/>
      <c r="R338" s="35"/>
      <c r="S338" s="35"/>
      <c r="T338" s="35"/>
      <c r="U338" s="35"/>
      <c r="V338" s="35"/>
      <c r="W338" s="35"/>
      <c r="X338" s="35"/>
      <c r="Y338" s="35"/>
      <c r="Z338" s="35"/>
    </row>
    <row r="339" ht="33.0" customHeight="1">
      <c r="A339" s="55" t="s">
        <v>3176</v>
      </c>
      <c r="B339" s="256" t="s">
        <v>5131</v>
      </c>
      <c r="C339" s="55" t="s">
        <v>5225</v>
      </c>
      <c r="D339" s="282" t="s">
        <v>4842</v>
      </c>
      <c r="E339" s="282">
        <v>0.7291666666666666</v>
      </c>
      <c r="F339" s="283">
        <v>0.7708333333333334</v>
      </c>
      <c r="G339" s="55" t="s">
        <v>297</v>
      </c>
      <c r="H339" s="55" t="s">
        <v>5226</v>
      </c>
      <c r="I339" s="55">
        <v>20.0</v>
      </c>
      <c r="J339" s="55">
        <v>3.0</v>
      </c>
      <c r="K339" s="35"/>
      <c r="L339" s="35"/>
      <c r="M339" s="35"/>
      <c r="N339" s="35"/>
      <c r="O339" s="35"/>
      <c r="P339" s="35"/>
      <c r="Q339" s="35"/>
      <c r="R339" s="35"/>
      <c r="S339" s="35"/>
      <c r="T339" s="35"/>
      <c r="U339" s="35"/>
      <c r="V339" s="35"/>
      <c r="W339" s="35"/>
      <c r="X339" s="35"/>
      <c r="Y339" s="35"/>
      <c r="Z339" s="35"/>
    </row>
    <row r="340" ht="33.0" customHeight="1">
      <c r="A340" s="55" t="s">
        <v>5142</v>
      </c>
      <c r="B340" s="256" t="s">
        <v>5131</v>
      </c>
      <c r="C340" s="55" t="s">
        <v>5227</v>
      </c>
      <c r="D340" s="282" t="s">
        <v>2233</v>
      </c>
      <c r="E340" s="282">
        <v>0.75</v>
      </c>
      <c r="F340" s="283">
        <v>0.7916666666666666</v>
      </c>
      <c r="G340" s="55" t="s">
        <v>5228</v>
      </c>
      <c r="H340" s="55" t="s">
        <v>5229</v>
      </c>
      <c r="I340" s="55">
        <v>8.0</v>
      </c>
      <c r="J340" s="55">
        <v>4.0</v>
      </c>
      <c r="K340" s="35"/>
      <c r="L340" s="35"/>
      <c r="M340" s="35"/>
      <c r="N340" s="35"/>
      <c r="O340" s="35"/>
      <c r="P340" s="35"/>
      <c r="Q340" s="35"/>
      <c r="R340" s="35"/>
      <c r="S340" s="35"/>
      <c r="T340" s="35"/>
      <c r="U340" s="35"/>
      <c r="V340" s="35"/>
      <c r="W340" s="35"/>
      <c r="X340" s="35"/>
      <c r="Y340" s="35"/>
      <c r="Z340" s="35"/>
    </row>
    <row r="341" ht="33.0" customHeight="1">
      <c r="A341" s="55" t="s">
        <v>5139</v>
      </c>
      <c r="B341" s="256" t="s">
        <v>5131</v>
      </c>
      <c r="C341" s="256" t="s">
        <v>5230</v>
      </c>
      <c r="D341" s="282" t="s">
        <v>4832</v>
      </c>
      <c r="E341" s="282">
        <v>0.7708333333333334</v>
      </c>
      <c r="F341" s="283">
        <v>0.8333333333333334</v>
      </c>
      <c r="G341" s="55" t="s">
        <v>297</v>
      </c>
      <c r="H341" s="55" t="s">
        <v>5231</v>
      </c>
      <c r="I341" s="55" t="s">
        <v>298</v>
      </c>
      <c r="J341" s="55">
        <v>3.0</v>
      </c>
      <c r="K341" s="35"/>
      <c r="L341" s="35"/>
      <c r="M341" s="35"/>
      <c r="N341" s="35"/>
      <c r="O341" s="35"/>
      <c r="P341" s="35"/>
      <c r="Q341" s="35"/>
      <c r="R341" s="35"/>
      <c r="S341" s="35"/>
      <c r="T341" s="35"/>
      <c r="U341" s="35"/>
      <c r="V341" s="35"/>
      <c r="W341" s="35"/>
      <c r="X341" s="35"/>
      <c r="Y341" s="35"/>
      <c r="Z341" s="35"/>
    </row>
    <row r="342" ht="33.0" customHeight="1">
      <c r="A342" s="55" t="s">
        <v>3176</v>
      </c>
      <c r="B342" s="256" t="s">
        <v>5131</v>
      </c>
      <c r="C342" s="55" t="s">
        <v>5232</v>
      </c>
      <c r="D342" s="282" t="s">
        <v>5233</v>
      </c>
      <c r="E342" s="282">
        <v>0.3958333333333333</v>
      </c>
      <c r="F342" s="283">
        <v>0.5416666666666666</v>
      </c>
      <c r="G342" s="55" t="s">
        <v>297</v>
      </c>
      <c r="H342" s="284" t="s">
        <v>5299</v>
      </c>
      <c r="I342" s="55" t="s">
        <v>297</v>
      </c>
      <c r="J342" s="55">
        <v>3.0</v>
      </c>
      <c r="K342" s="35"/>
      <c r="L342" s="35"/>
      <c r="M342" s="35"/>
      <c r="N342" s="35"/>
      <c r="O342" s="35"/>
      <c r="P342" s="35"/>
      <c r="Q342" s="35"/>
      <c r="R342" s="35"/>
      <c r="S342" s="35"/>
      <c r="T342" s="35"/>
      <c r="U342" s="35"/>
      <c r="V342" s="35"/>
      <c r="W342" s="35"/>
      <c r="X342" s="35"/>
      <c r="Y342" s="35"/>
      <c r="Z342" s="35"/>
    </row>
    <row r="343" ht="33.0" customHeight="1">
      <c r="A343" s="55" t="s">
        <v>3176</v>
      </c>
      <c r="B343" s="256" t="s">
        <v>5131</v>
      </c>
      <c r="C343" s="55" t="s">
        <v>5235</v>
      </c>
      <c r="D343" s="55" t="s">
        <v>5236</v>
      </c>
      <c r="E343" s="282">
        <v>0.4166666666666667</v>
      </c>
      <c r="F343" s="283">
        <v>0.4375</v>
      </c>
      <c r="G343" s="282" t="s">
        <v>297</v>
      </c>
      <c r="H343" s="283" t="s">
        <v>5237</v>
      </c>
      <c r="I343" s="55" t="s">
        <v>297</v>
      </c>
      <c r="J343" s="55">
        <v>4.0</v>
      </c>
      <c r="K343" s="35"/>
      <c r="L343" s="35"/>
      <c r="M343" s="35"/>
      <c r="N343" s="35"/>
      <c r="O343" s="35"/>
      <c r="P343" s="35"/>
      <c r="Q343" s="35"/>
      <c r="R343" s="35"/>
      <c r="S343" s="35"/>
      <c r="T343" s="35"/>
      <c r="U343" s="35"/>
      <c r="V343" s="35"/>
      <c r="W343" s="35"/>
      <c r="X343" s="35"/>
      <c r="Y343" s="35"/>
      <c r="Z343" s="35"/>
    </row>
    <row r="344" ht="33.0" customHeight="1">
      <c r="A344" s="55" t="s">
        <v>3176</v>
      </c>
      <c r="B344" s="256" t="s">
        <v>5131</v>
      </c>
      <c r="C344" s="55" t="s">
        <v>5238</v>
      </c>
      <c r="D344" s="55" t="s">
        <v>5239</v>
      </c>
      <c r="E344" s="282">
        <v>0.4375</v>
      </c>
      <c r="F344" s="283">
        <v>0.4583333333333333</v>
      </c>
      <c r="G344" s="282" t="s">
        <v>297</v>
      </c>
      <c r="H344" s="283" t="s">
        <v>5240</v>
      </c>
      <c r="I344" s="55" t="s">
        <v>297</v>
      </c>
      <c r="J344" s="55">
        <v>6.0</v>
      </c>
      <c r="K344" s="35"/>
      <c r="L344" s="35"/>
      <c r="M344" s="35"/>
      <c r="N344" s="35"/>
      <c r="O344" s="35"/>
      <c r="P344" s="35"/>
      <c r="Q344" s="35"/>
      <c r="R344" s="35"/>
      <c r="S344" s="35"/>
      <c r="T344" s="35"/>
      <c r="U344" s="35"/>
      <c r="V344" s="35"/>
      <c r="W344" s="35"/>
      <c r="X344" s="35"/>
      <c r="Y344" s="35"/>
      <c r="Z344" s="35"/>
    </row>
    <row r="345" ht="33.0" customHeight="1">
      <c r="A345" s="55" t="s">
        <v>5241</v>
      </c>
      <c r="B345" s="256" t="s">
        <v>5131</v>
      </c>
      <c r="C345" s="55" t="s">
        <v>5242</v>
      </c>
      <c r="D345" s="55" t="s">
        <v>5243</v>
      </c>
      <c r="E345" s="282">
        <v>0.4166666666666667</v>
      </c>
      <c r="F345" s="283">
        <v>0.6666666666666666</v>
      </c>
      <c r="G345" s="282" t="s">
        <v>297</v>
      </c>
      <c r="H345" s="283" t="s">
        <v>5244</v>
      </c>
      <c r="I345" s="55">
        <v>50.0</v>
      </c>
      <c r="J345" s="55">
        <v>1.0</v>
      </c>
      <c r="K345" s="35"/>
      <c r="L345" s="35"/>
      <c r="M345" s="35"/>
      <c r="N345" s="35"/>
      <c r="O345" s="35"/>
      <c r="P345" s="35"/>
      <c r="Q345" s="35"/>
      <c r="R345" s="35"/>
      <c r="S345" s="35"/>
      <c r="T345" s="35"/>
      <c r="U345" s="35"/>
      <c r="V345" s="35"/>
      <c r="W345" s="35"/>
      <c r="X345" s="35"/>
      <c r="Y345" s="35"/>
      <c r="Z345" s="35"/>
    </row>
    <row r="346" ht="33.0" customHeight="1">
      <c r="A346" s="55" t="s">
        <v>3176</v>
      </c>
      <c r="B346" s="256" t="s">
        <v>5131</v>
      </c>
      <c r="C346" s="256" t="s">
        <v>5245</v>
      </c>
      <c r="D346" s="55" t="s">
        <v>5246</v>
      </c>
      <c r="E346" s="282">
        <v>0.4583333333333333</v>
      </c>
      <c r="F346" s="283">
        <v>0.5416666666666666</v>
      </c>
      <c r="G346" s="282" t="s">
        <v>297</v>
      </c>
      <c r="H346" s="283" t="s">
        <v>5247</v>
      </c>
      <c r="I346" s="55" t="s">
        <v>297</v>
      </c>
      <c r="J346" s="55">
        <v>3.0</v>
      </c>
      <c r="K346" s="35"/>
      <c r="L346" s="35"/>
      <c r="M346" s="35"/>
      <c r="N346" s="35"/>
      <c r="O346" s="35"/>
      <c r="P346" s="35"/>
      <c r="Q346" s="35"/>
      <c r="R346" s="35"/>
      <c r="S346" s="35"/>
      <c r="T346" s="35"/>
      <c r="U346" s="35"/>
      <c r="V346" s="35"/>
      <c r="W346" s="35"/>
      <c r="X346" s="35"/>
      <c r="Y346" s="35"/>
      <c r="Z346" s="35"/>
    </row>
    <row r="347" ht="33.0" customHeight="1">
      <c r="A347" s="55" t="s">
        <v>5139</v>
      </c>
      <c r="B347" s="256" t="s">
        <v>5131</v>
      </c>
      <c r="C347" s="55" t="s">
        <v>5248</v>
      </c>
      <c r="D347" s="55" t="s">
        <v>5016</v>
      </c>
      <c r="E347" s="282">
        <v>0.5416666666666666</v>
      </c>
      <c r="F347" s="283">
        <v>0.6458333333333334</v>
      </c>
      <c r="G347" s="282" t="s">
        <v>297</v>
      </c>
      <c r="H347" s="283" t="s">
        <v>5249</v>
      </c>
      <c r="I347" s="55" t="s">
        <v>298</v>
      </c>
      <c r="J347" s="55">
        <v>1.0</v>
      </c>
      <c r="K347" s="35"/>
      <c r="L347" s="35"/>
      <c r="M347" s="35"/>
      <c r="N347" s="35"/>
      <c r="O347" s="35"/>
      <c r="P347" s="35"/>
      <c r="Q347" s="35"/>
      <c r="R347" s="35"/>
      <c r="S347" s="35"/>
      <c r="T347" s="35"/>
      <c r="U347" s="35"/>
      <c r="V347" s="35"/>
      <c r="W347" s="35"/>
      <c r="X347" s="35"/>
      <c r="Y347" s="35"/>
      <c r="Z347" s="35"/>
    </row>
    <row r="348" ht="33.0" customHeight="1">
      <c r="A348" s="55" t="s">
        <v>5142</v>
      </c>
      <c r="B348" s="256" t="s">
        <v>5131</v>
      </c>
      <c r="C348" s="256" t="s">
        <v>5250</v>
      </c>
      <c r="D348" s="55" t="s">
        <v>2233</v>
      </c>
      <c r="E348" s="282">
        <v>0.5833333333333334</v>
      </c>
      <c r="F348" s="283">
        <v>0.6458333333333334</v>
      </c>
      <c r="G348" s="282" t="s">
        <v>297</v>
      </c>
      <c r="H348" s="283" t="s">
        <v>5251</v>
      </c>
      <c r="I348" s="55" t="s">
        <v>298</v>
      </c>
      <c r="J348" s="55">
        <v>1.0</v>
      </c>
      <c r="K348" s="35"/>
      <c r="L348" s="35"/>
      <c r="M348" s="35"/>
      <c r="N348" s="35"/>
      <c r="O348" s="35"/>
      <c r="P348" s="35"/>
      <c r="Q348" s="35"/>
      <c r="R348" s="35"/>
      <c r="S348" s="35"/>
      <c r="T348" s="35"/>
      <c r="U348" s="35"/>
      <c r="V348" s="35"/>
      <c r="W348" s="35"/>
      <c r="X348" s="35"/>
      <c r="Y348" s="35"/>
      <c r="Z348" s="35"/>
    </row>
    <row r="349" ht="33.0" customHeight="1">
      <c r="A349" s="55" t="s">
        <v>3176</v>
      </c>
      <c r="B349" s="256" t="s">
        <v>5131</v>
      </c>
      <c r="C349" s="55" t="s">
        <v>5252</v>
      </c>
      <c r="D349" s="55" t="s">
        <v>5219</v>
      </c>
      <c r="E349" s="282">
        <v>0.6041666666666666</v>
      </c>
      <c r="F349" s="283">
        <v>0.6458333333333334</v>
      </c>
      <c r="G349" s="282" t="s">
        <v>297</v>
      </c>
      <c r="H349" s="283" t="s">
        <v>5253</v>
      </c>
      <c r="I349" s="55">
        <v>12.0</v>
      </c>
      <c r="J349" s="55">
        <v>1.0</v>
      </c>
      <c r="K349" s="35"/>
      <c r="L349" s="35"/>
      <c r="M349" s="35"/>
      <c r="N349" s="35"/>
      <c r="O349" s="35"/>
      <c r="P349" s="35"/>
      <c r="Q349" s="35"/>
      <c r="R349" s="35"/>
      <c r="S349" s="35"/>
      <c r="T349" s="35"/>
      <c r="U349" s="35"/>
      <c r="V349" s="35"/>
      <c r="W349" s="35"/>
      <c r="X349" s="35"/>
      <c r="Y349" s="35"/>
      <c r="Z349" s="35"/>
    </row>
    <row r="350" ht="33.0" customHeight="1">
      <c r="A350" s="55" t="s">
        <v>3176</v>
      </c>
      <c r="B350" s="256" t="s">
        <v>5131</v>
      </c>
      <c r="C350" s="55" t="s">
        <v>5254</v>
      </c>
      <c r="D350" s="55" t="s">
        <v>5193</v>
      </c>
      <c r="E350" s="282">
        <v>0.4791666666666667</v>
      </c>
      <c r="F350" s="283">
        <v>0.5</v>
      </c>
      <c r="G350" s="282" t="s">
        <v>297</v>
      </c>
      <c r="H350" s="283" t="s">
        <v>5255</v>
      </c>
      <c r="I350" s="55">
        <v>10.0</v>
      </c>
      <c r="J350" s="55">
        <v>9.0</v>
      </c>
      <c r="K350" s="35"/>
      <c r="L350" s="35"/>
      <c r="M350" s="35"/>
      <c r="N350" s="35"/>
      <c r="O350" s="35"/>
      <c r="P350" s="35"/>
      <c r="Q350" s="35"/>
      <c r="R350" s="35"/>
      <c r="S350" s="35"/>
      <c r="T350" s="35"/>
      <c r="U350" s="35"/>
      <c r="V350" s="35"/>
      <c r="W350" s="35"/>
      <c r="X350" s="35"/>
      <c r="Y350" s="35"/>
      <c r="Z350" s="35"/>
    </row>
    <row r="351" ht="33.0" customHeight="1">
      <c r="A351" s="55" t="s">
        <v>5139</v>
      </c>
      <c r="B351" s="256" t="s">
        <v>5131</v>
      </c>
      <c r="C351" s="55" t="s">
        <v>5256</v>
      </c>
      <c r="D351" s="55" t="s">
        <v>5159</v>
      </c>
      <c r="E351" s="282">
        <v>0.5416666666666666</v>
      </c>
      <c r="F351" s="283">
        <v>0.625</v>
      </c>
      <c r="G351" s="282" t="s">
        <v>297</v>
      </c>
      <c r="H351" s="283" t="s">
        <v>5257</v>
      </c>
      <c r="I351" s="55">
        <v>3.0</v>
      </c>
      <c r="J351" s="55">
        <v>1.0</v>
      </c>
      <c r="K351" s="35"/>
      <c r="L351" s="35"/>
      <c r="M351" s="35"/>
      <c r="N351" s="35"/>
      <c r="O351" s="35"/>
      <c r="P351" s="35"/>
      <c r="Q351" s="35"/>
      <c r="R351" s="35"/>
      <c r="S351" s="35"/>
      <c r="T351" s="35"/>
      <c r="U351" s="35"/>
      <c r="V351" s="35"/>
      <c r="W351" s="35"/>
      <c r="X351" s="35"/>
      <c r="Y351" s="35"/>
      <c r="Z351" s="35"/>
    </row>
    <row r="352" ht="33.0" customHeight="1">
      <c r="A352" s="55" t="s">
        <v>3176</v>
      </c>
      <c r="B352" s="256" t="s">
        <v>5131</v>
      </c>
      <c r="C352" s="55" t="s">
        <v>5258</v>
      </c>
      <c r="D352" s="55" t="s">
        <v>5259</v>
      </c>
      <c r="E352" s="282">
        <v>0.5833333333333334</v>
      </c>
      <c r="F352" s="283">
        <v>0.6111111111111112</v>
      </c>
      <c r="G352" s="282" t="s">
        <v>297</v>
      </c>
      <c r="H352" s="283" t="s">
        <v>5260</v>
      </c>
      <c r="I352" s="55">
        <v>20.0</v>
      </c>
      <c r="J352" s="55">
        <v>1.0</v>
      </c>
      <c r="K352" s="35"/>
      <c r="L352" s="35"/>
      <c r="M352" s="35"/>
      <c r="N352" s="35"/>
      <c r="O352" s="35"/>
      <c r="P352" s="35"/>
      <c r="Q352" s="35"/>
      <c r="R352" s="35"/>
      <c r="S352" s="35"/>
      <c r="T352" s="35"/>
      <c r="U352" s="35"/>
      <c r="V352" s="35"/>
      <c r="W352" s="35"/>
      <c r="X352" s="35"/>
      <c r="Y352" s="35"/>
      <c r="Z352" s="35"/>
    </row>
    <row r="353" ht="33.0" customHeight="1">
      <c r="A353" s="55" t="s">
        <v>3176</v>
      </c>
      <c r="B353" s="256" t="s">
        <v>5131</v>
      </c>
      <c r="C353" s="55" t="s">
        <v>5261</v>
      </c>
      <c r="D353" s="55" t="s">
        <v>5193</v>
      </c>
      <c r="E353" s="282">
        <v>0.3958333333333333</v>
      </c>
      <c r="F353" s="283">
        <v>0.4583333333333333</v>
      </c>
      <c r="G353" s="282" t="s">
        <v>297</v>
      </c>
      <c r="H353" s="283" t="s">
        <v>5262</v>
      </c>
      <c r="I353" s="55" t="s">
        <v>297</v>
      </c>
      <c r="J353" s="55">
        <v>16.0</v>
      </c>
      <c r="K353" s="35"/>
      <c r="L353" s="35"/>
      <c r="M353" s="35"/>
      <c r="N353" s="35"/>
      <c r="O353" s="35"/>
      <c r="P353" s="35"/>
      <c r="Q353" s="35"/>
      <c r="R353" s="35"/>
      <c r="S353" s="35"/>
      <c r="T353" s="35"/>
      <c r="U353" s="35"/>
      <c r="V353" s="35"/>
      <c r="W353" s="35"/>
      <c r="X353" s="35"/>
      <c r="Y353" s="35"/>
      <c r="Z353" s="35"/>
    </row>
    <row r="354" ht="33.0" customHeight="1">
      <c r="A354" s="55" t="s">
        <v>3176</v>
      </c>
      <c r="B354" s="256" t="s">
        <v>5131</v>
      </c>
      <c r="C354" s="55" t="s">
        <v>5263</v>
      </c>
      <c r="D354" s="55" t="s">
        <v>5264</v>
      </c>
      <c r="E354" s="282">
        <v>0.4166666666666667</v>
      </c>
      <c r="F354" s="283">
        <v>0.4375</v>
      </c>
      <c r="G354" s="282" t="s">
        <v>297</v>
      </c>
      <c r="H354" s="283" t="s">
        <v>5265</v>
      </c>
      <c r="I354" s="55">
        <v>13.0</v>
      </c>
      <c r="J354" s="55">
        <v>6.0</v>
      </c>
      <c r="K354" s="35"/>
      <c r="L354" s="35"/>
      <c r="M354" s="35"/>
      <c r="N354" s="35"/>
      <c r="O354" s="35"/>
      <c r="P354" s="35"/>
      <c r="Q354" s="35"/>
      <c r="R354" s="35"/>
      <c r="S354" s="35"/>
      <c r="T354" s="35"/>
      <c r="U354" s="35"/>
      <c r="V354" s="35"/>
      <c r="W354" s="35"/>
      <c r="X354" s="35"/>
      <c r="Y354" s="35"/>
      <c r="Z354" s="35"/>
    </row>
    <row r="355" ht="33.0" customHeight="1">
      <c r="A355" s="55" t="s">
        <v>5142</v>
      </c>
      <c r="B355" s="256" t="s">
        <v>5131</v>
      </c>
      <c r="C355" s="55" t="s">
        <v>5266</v>
      </c>
      <c r="D355" s="55" t="s">
        <v>2233</v>
      </c>
      <c r="E355" s="282">
        <v>0.7916666666666666</v>
      </c>
      <c r="F355" s="283">
        <v>0.8333333333333334</v>
      </c>
      <c r="G355" s="282" t="s">
        <v>297</v>
      </c>
      <c r="H355" s="283" t="s">
        <v>5267</v>
      </c>
      <c r="I355" s="55">
        <v>4.0</v>
      </c>
      <c r="J355" s="55">
        <v>1.0</v>
      </c>
      <c r="K355" s="35"/>
      <c r="L355" s="35"/>
      <c r="M355" s="35"/>
      <c r="N355" s="35"/>
      <c r="O355" s="35"/>
      <c r="P355" s="35"/>
      <c r="Q355" s="35"/>
      <c r="R355" s="35"/>
      <c r="S355" s="35"/>
      <c r="T355" s="35"/>
      <c r="U355" s="35"/>
      <c r="V355" s="35"/>
      <c r="W355" s="35"/>
      <c r="X355" s="35"/>
      <c r="Y355" s="35"/>
      <c r="Z355" s="35"/>
    </row>
    <row r="356" ht="33.0" customHeight="1">
      <c r="A356" s="55" t="s">
        <v>3176</v>
      </c>
      <c r="B356" s="256" t="s">
        <v>5131</v>
      </c>
      <c r="C356" s="256" t="s">
        <v>5268</v>
      </c>
      <c r="D356" s="55" t="s">
        <v>5269</v>
      </c>
      <c r="E356" s="282">
        <v>0.7916666666666666</v>
      </c>
      <c r="F356" s="283">
        <v>0.8333333333333334</v>
      </c>
      <c r="G356" s="282" t="s">
        <v>297</v>
      </c>
      <c r="H356" s="283" t="s">
        <v>5270</v>
      </c>
      <c r="I356" s="55">
        <v>6.0</v>
      </c>
      <c r="J356" s="55">
        <v>6.0</v>
      </c>
      <c r="K356" s="35"/>
      <c r="L356" s="35"/>
      <c r="M356" s="35"/>
      <c r="N356" s="35"/>
      <c r="O356" s="35"/>
      <c r="P356" s="35"/>
      <c r="Q356" s="35"/>
      <c r="R356" s="35"/>
      <c r="S356" s="35"/>
      <c r="T356" s="35"/>
      <c r="U356" s="35"/>
      <c r="V356" s="35"/>
      <c r="W356" s="35"/>
      <c r="X356" s="35"/>
      <c r="Y356" s="35"/>
      <c r="Z356" s="35"/>
    </row>
    <row r="357" ht="33.0" customHeight="1">
      <c r="A357" s="55" t="s">
        <v>3176</v>
      </c>
      <c r="B357" s="256" t="s">
        <v>5131</v>
      </c>
      <c r="C357" s="256" t="s">
        <v>5212</v>
      </c>
      <c r="D357" s="55" t="s">
        <v>2233</v>
      </c>
      <c r="E357" s="282">
        <v>0.4583333333333333</v>
      </c>
      <c r="F357" s="283">
        <v>0.5416666666666666</v>
      </c>
      <c r="G357" s="282" t="s">
        <v>297</v>
      </c>
      <c r="H357" s="283" t="s">
        <v>5213</v>
      </c>
      <c r="I357" s="55">
        <v>8.0</v>
      </c>
      <c r="J357" s="55">
        <v>4.0</v>
      </c>
      <c r="K357" s="35"/>
      <c r="L357" s="35"/>
      <c r="M357" s="35"/>
      <c r="N357" s="35"/>
      <c r="O357" s="35"/>
      <c r="P357" s="35"/>
      <c r="Q357" s="35"/>
      <c r="R357" s="35"/>
      <c r="S357" s="35"/>
      <c r="T357" s="35"/>
      <c r="U357" s="35"/>
      <c r="V357" s="35"/>
      <c r="W357" s="35"/>
      <c r="X357" s="35"/>
      <c r="Y357" s="35"/>
      <c r="Z357" s="35"/>
    </row>
    <row r="358" ht="33.0" customHeight="1">
      <c r="A358" s="55" t="s">
        <v>3176</v>
      </c>
      <c r="B358" s="256" t="s">
        <v>5131</v>
      </c>
      <c r="C358" s="55" t="s">
        <v>5134</v>
      </c>
      <c r="D358" s="55" t="s">
        <v>4799</v>
      </c>
      <c r="E358" s="282">
        <v>0.5625</v>
      </c>
      <c r="F358" s="283">
        <v>0.59375</v>
      </c>
      <c r="G358" s="282" t="s">
        <v>297</v>
      </c>
      <c r="H358" s="283" t="s">
        <v>5135</v>
      </c>
      <c r="I358" s="55">
        <v>11.0</v>
      </c>
      <c r="J358" s="55">
        <v>4.0</v>
      </c>
      <c r="K358" s="35"/>
      <c r="L358" s="35"/>
      <c r="M358" s="35"/>
      <c r="N358" s="35"/>
      <c r="O358" s="35"/>
      <c r="P358" s="35"/>
      <c r="Q358" s="35"/>
      <c r="R358" s="35"/>
      <c r="S358" s="35"/>
      <c r="T358" s="35"/>
      <c r="U358" s="35"/>
      <c r="V358" s="35"/>
      <c r="W358" s="35"/>
      <c r="X358" s="35"/>
      <c r="Y358" s="35"/>
      <c r="Z358" s="35"/>
    </row>
    <row r="359" ht="33.0" customHeight="1">
      <c r="A359" s="55" t="s">
        <v>5136</v>
      </c>
      <c r="B359" s="256" t="s">
        <v>5131</v>
      </c>
      <c r="C359" s="256" t="s">
        <v>5137</v>
      </c>
      <c r="D359" s="55" t="s">
        <v>2155</v>
      </c>
      <c r="E359" s="282">
        <v>0.5625</v>
      </c>
      <c r="F359" s="283">
        <v>0.6458333333333334</v>
      </c>
      <c r="G359" s="282" t="s">
        <v>297</v>
      </c>
      <c r="H359" s="283" t="s">
        <v>5138</v>
      </c>
      <c r="I359" s="55">
        <v>10.0</v>
      </c>
      <c r="J359" s="55">
        <v>4.0</v>
      </c>
      <c r="K359" s="35"/>
      <c r="L359" s="35"/>
      <c r="M359" s="35"/>
      <c r="N359" s="35"/>
      <c r="O359" s="35"/>
      <c r="P359" s="35"/>
      <c r="Q359" s="35"/>
      <c r="R359" s="35"/>
      <c r="S359" s="35"/>
      <c r="T359" s="35"/>
      <c r="U359" s="35"/>
      <c r="V359" s="35"/>
      <c r="W359" s="35"/>
      <c r="X359" s="35"/>
      <c r="Y359" s="35"/>
      <c r="Z359" s="35"/>
    </row>
    <row r="360" ht="33.0" customHeight="1">
      <c r="A360" s="55" t="s">
        <v>5139</v>
      </c>
      <c r="B360" s="256" t="s">
        <v>5131</v>
      </c>
      <c r="C360" s="55" t="s">
        <v>5271</v>
      </c>
      <c r="D360" s="55" t="s">
        <v>5159</v>
      </c>
      <c r="E360" s="282">
        <v>0.6666666666666666</v>
      </c>
      <c r="F360" s="283">
        <v>0.7291666666666666</v>
      </c>
      <c r="G360" s="282" t="s">
        <v>297</v>
      </c>
      <c r="H360" s="283" t="s">
        <v>5272</v>
      </c>
      <c r="I360" s="55">
        <v>13.0</v>
      </c>
      <c r="J360" s="55">
        <v>1.0</v>
      </c>
      <c r="K360" s="35"/>
      <c r="L360" s="35"/>
      <c r="M360" s="35"/>
      <c r="N360" s="35"/>
      <c r="O360" s="35"/>
      <c r="P360" s="35"/>
      <c r="Q360" s="35"/>
      <c r="R360" s="35"/>
      <c r="S360" s="35"/>
      <c r="T360" s="35"/>
      <c r="U360" s="35"/>
      <c r="V360" s="35"/>
      <c r="W360" s="35"/>
      <c r="X360" s="35"/>
      <c r="Y360" s="35"/>
      <c r="Z360" s="35"/>
    </row>
    <row r="361" ht="33.0" customHeight="1">
      <c r="A361" s="55" t="s">
        <v>3176</v>
      </c>
      <c r="B361" s="256" t="s">
        <v>5131</v>
      </c>
      <c r="C361" s="55" t="s">
        <v>5273</v>
      </c>
      <c r="D361" s="55" t="s">
        <v>4837</v>
      </c>
      <c r="E361" s="282">
        <v>0.75</v>
      </c>
      <c r="F361" s="283">
        <v>0.7916666666666666</v>
      </c>
      <c r="G361" s="282" t="s">
        <v>297</v>
      </c>
      <c r="H361" s="283" t="s">
        <v>5274</v>
      </c>
      <c r="I361" s="55" t="s">
        <v>297</v>
      </c>
      <c r="J361" s="55">
        <v>8.0</v>
      </c>
      <c r="K361" s="35"/>
      <c r="L361" s="35"/>
      <c r="M361" s="35"/>
      <c r="N361" s="35"/>
      <c r="O361" s="35"/>
      <c r="P361" s="35"/>
      <c r="Q361" s="35"/>
      <c r="R361" s="35"/>
      <c r="S361" s="35"/>
      <c r="T361" s="35"/>
      <c r="U361" s="35"/>
      <c r="V361" s="35"/>
      <c r="W361" s="35"/>
      <c r="X361" s="35"/>
      <c r="Y361" s="35"/>
      <c r="Z361" s="35"/>
    </row>
    <row r="362" ht="33.0" customHeight="1">
      <c r="A362" s="55" t="s">
        <v>5275</v>
      </c>
      <c r="B362" s="256" t="s">
        <v>5131</v>
      </c>
      <c r="C362" s="55" t="s">
        <v>5276</v>
      </c>
      <c r="D362" s="55" t="s">
        <v>4970</v>
      </c>
      <c r="E362" s="282">
        <v>0.7708333333333334</v>
      </c>
      <c r="F362" s="283">
        <v>0.8125</v>
      </c>
      <c r="G362" s="282" t="s">
        <v>297</v>
      </c>
      <c r="H362" s="283" t="s">
        <v>5277</v>
      </c>
      <c r="I362" s="55" t="s">
        <v>298</v>
      </c>
      <c r="J362" s="55">
        <v>6.0</v>
      </c>
      <c r="K362" s="35"/>
      <c r="L362" s="35"/>
      <c r="M362" s="35"/>
      <c r="N362" s="35"/>
      <c r="O362" s="35"/>
      <c r="P362" s="35"/>
      <c r="Q362" s="35"/>
      <c r="R362" s="35"/>
      <c r="S362" s="35"/>
      <c r="T362" s="35"/>
      <c r="U362" s="35"/>
      <c r="V362" s="35"/>
      <c r="W362" s="35"/>
      <c r="X362" s="35"/>
      <c r="Y362" s="35"/>
      <c r="Z362" s="35"/>
    </row>
    <row r="363" ht="33.0" customHeight="1">
      <c r="A363" s="55" t="s">
        <v>5142</v>
      </c>
      <c r="B363" s="256" t="s">
        <v>5131</v>
      </c>
      <c r="C363" s="256" t="s">
        <v>5278</v>
      </c>
      <c r="D363" s="55" t="s">
        <v>2233</v>
      </c>
      <c r="E363" s="282">
        <v>0.7708333333333334</v>
      </c>
      <c r="F363" s="283">
        <v>0.8333333333333334</v>
      </c>
      <c r="G363" s="282" t="s">
        <v>297</v>
      </c>
      <c r="H363" s="283" t="s">
        <v>5279</v>
      </c>
      <c r="I363" s="55" t="s">
        <v>298</v>
      </c>
      <c r="J363" s="55">
        <v>2.0</v>
      </c>
      <c r="K363" s="35"/>
      <c r="L363" s="35"/>
      <c r="M363" s="35"/>
      <c r="N363" s="35"/>
      <c r="O363" s="35"/>
      <c r="P363" s="35"/>
      <c r="Q363" s="35"/>
      <c r="R363" s="35"/>
      <c r="S363" s="35"/>
      <c r="T363" s="35"/>
      <c r="U363" s="35"/>
      <c r="V363" s="35"/>
      <c r="W363" s="35"/>
      <c r="X363" s="35"/>
      <c r="Y363" s="35"/>
      <c r="Z363" s="35"/>
    </row>
    <row r="364" ht="33.0" customHeight="1">
      <c r="A364" s="55" t="s">
        <v>5142</v>
      </c>
      <c r="B364" s="256" t="s">
        <v>5131</v>
      </c>
      <c r="C364" s="55" t="s">
        <v>5280</v>
      </c>
      <c r="D364" s="55" t="s">
        <v>2233</v>
      </c>
      <c r="E364" s="282">
        <v>0.7916666666666666</v>
      </c>
      <c r="F364" s="133">
        <v>0.8333333333333334</v>
      </c>
      <c r="G364" s="282" t="s">
        <v>297</v>
      </c>
      <c r="H364" s="283" t="s">
        <v>5281</v>
      </c>
      <c r="I364" s="55" t="s">
        <v>298</v>
      </c>
      <c r="J364" s="55">
        <v>9.0</v>
      </c>
      <c r="K364" s="35"/>
      <c r="L364" s="35"/>
      <c r="M364" s="35"/>
      <c r="N364" s="35"/>
      <c r="O364" s="35"/>
      <c r="P364" s="35"/>
      <c r="Q364" s="35"/>
      <c r="R364" s="35"/>
      <c r="S364" s="35"/>
      <c r="T364" s="35"/>
      <c r="U364" s="35"/>
      <c r="V364" s="35"/>
      <c r="W364" s="35"/>
      <c r="X364" s="35"/>
      <c r="Y364" s="35"/>
      <c r="Z364" s="35"/>
    </row>
    <row r="365" ht="33.0" customHeight="1">
      <c r="A365" s="55" t="s">
        <v>5142</v>
      </c>
      <c r="B365" s="256" t="s">
        <v>5131</v>
      </c>
      <c r="C365" s="55" t="s">
        <v>5163</v>
      </c>
      <c r="D365" s="55" t="s">
        <v>2233</v>
      </c>
      <c r="E365" s="282">
        <v>0.7708333333333334</v>
      </c>
      <c r="F365" s="283">
        <v>0.8541666666666666</v>
      </c>
      <c r="G365" s="282" t="s">
        <v>297</v>
      </c>
      <c r="H365" s="283" t="s">
        <v>5282</v>
      </c>
      <c r="I365" s="55" t="s">
        <v>297</v>
      </c>
      <c r="J365" s="55">
        <v>9.0</v>
      </c>
      <c r="K365" s="35"/>
      <c r="L365" s="35"/>
      <c r="M365" s="35"/>
      <c r="N365" s="35"/>
      <c r="O365" s="35"/>
      <c r="P365" s="35"/>
      <c r="Q365" s="35"/>
      <c r="R365" s="35"/>
      <c r="S365" s="35"/>
      <c r="T365" s="35"/>
      <c r="U365" s="35"/>
      <c r="V365" s="35"/>
      <c r="W365" s="35"/>
      <c r="X365" s="35"/>
      <c r="Y365" s="35"/>
      <c r="Z365" s="35"/>
    </row>
    <row r="366" ht="33.0" customHeight="1">
      <c r="A366" s="55" t="s">
        <v>5142</v>
      </c>
      <c r="B366" s="256" t="s">
        <v>5131</v>
      </c>
      <c r="C366" s="55" t="s">
        <v>5283</v>
      </c>
      <c r="D366" s="55" t="s">
        <v>2233</v>
      </c>
      <c r="E366" s="282">
        <v>0.7916666666666666</v>
      </c>
      <c r="F366" s="283">
        <v>0.8333333333333334</v>
      </c>
      <c r="G366" s="282" t="s">
        <v>297</v>
      </c>
      <c r="H366" s="283" t="s">
        <v>5284</v>
      </c>
      <c r="I366" s="55">
        <v>20.0</v>
      </c>
      <c r="J366" s="55">
        <v>2.0</v>
      </c>
      <c r="K366" s="35"/>
      <c r="L366" s="35"/>
      <c r="M366" s="35"/>
      <c r="N366" s="35"/>
      <c r="O366" s="35"/>
      <c r="P366" s="35"/>
      <c r="Q366" s="35"/>
      <c r="R366" s="35"/>
      <c r="S366" s="35"/>
      <c r="T366" s="35"/>
      <c r="U366" s="35"/>
      <c r="V366" s="35"/>
      <c r="W366" s="35"/>
      <c r="X366" s="35"/>
      <c r="Y366" s="35"/>
      <c r="Z366" s="35"/>
    </row>
    <row r="367" ht="33.0" customHeight="1">
      <c r="A367" s="55" t="s">
        <v>5275</v>
      </c>
      <c r="B367" s="256" t="s">
        <v>5131</v>
      </c>
      <c r="C367" s="55" t="s">
        <v>5285</v>
      </c>
      <c r="D367" s="55" t="s">
        <v>4799</v>
      </c>
      <c r="E367" s="282">
        <v>0.4583333333333333</v>
      </c>
      <c r="F367" s="283">
        <v>0.5</v>
      </c>
      <c r="G367" s="282" t="s">
        <v>297</v>
      </c>
      <c r="H367" s="283" t="s">
        <v>5286</v>
      </c>
      <c r="I367" s="55">
        <v>7.0</v>
      </c>
      <c r="J367" s="55">
        <v>6.0</v>
      </c>
      <c r="K367" s="35"/>
      <c r="L367" s="35"/>
      <c r="M367" s="35"/>
      <c r="N367" s="35"/>
      <c r="O367" s="35"/>
      <c r="P367" s="35"/>
      <c r="Q367" s="35"/>
      <c r="R367" s="35"/>
      <c r="S367" s="35"/>
      <c r="T367" s="35"/>
      <c r="U367" s="35"/>
      <c r="V367" s="35"/>
      <c r="W367" s="35"/>
      <c r="X367" s="35"/>
      <c r="Y367" s="35"/>
      <c r="Z367" s="35"/>
    </row>
    <row r="368" ht="33.0" customHeight="1">
      <c r="A368" s="55" t="s">
        <v>5275</v>
      </c>
      <c r="B368" s="256" t="s">
        <v>5131</v>
      </c>
      <c r="C368" s="55" t="s">
        <v>5223</v>
      </c>
      <c r="D368" s="55" t="s">
        <v>4970</v>
      </c>
      <c r="E368" s="282">
        <v>0.6666666666666666</v>
      </c>
      <c r="F368" s="283">
        <v>0.7083333333333334</v>
      </c>
      <c r="G368" s="282" t="s">
        <v>297</v>
      </c>
      <c r="H368" s="283" t="s">
        <v>5224</v>
      </c>
      <c r="I368" s="55" t="s">
        <v>297</v>
      </c>
      <c r="J368" s="55">
        <v>5.0</v>
      </c>
      <c r="K368" s="35"/>
      <c r="L368" s="35"/>
      <c r="M368" s="35"/>
      <c r="N368" s="35"/>
      <c r="O368" s="35"/>
      <c r="P368" s="35"/>
      <c r="Q368" s="35"/>
      <c r="R368" s="35"/>
      <c r="S368" s="35"/>
      <c r="T368" s="35"/>
      <c r="U368" s="35"/>
      <c r="V368" s="35"/>
      <c r="W368" s="35"/>
      <c r="X368" s="35"/>
      <c r="Y368" s="35"/>
      <c r="Z368" s="35"/>
    </row>
    <row r="369" ht="33.0" customHeight="1">
      <c r="A369" s="55" t="s">
        <v>5287</v>
      </c>
      <c r="B369" s="256" t="s">
        <v>5131</v>
      </c>
      <c r="C369" s="55" t="s">
        <v>5288</v>
      </c>
      <c r="D369" s="55" t="s">
        <v>297</v>
      </c>
      <c r="E369" s="282">
        <v>0.7083333333333334</v>
      </c>
      <c r="F369" s="283">
        <v>0.75</v>
      </c>
      <c r="G369" s="282" t="s">
        <v>297</v>
      </c>
      <c r="H369" s="283" t="s">
        <v>5289</v>
      </c>
      <c r="I369" s="55">
        <v>26.0</v>
      </c>
      <c r="J369" s="55">
        <v>1.0</v>
      </c>
      <c r="K369" s="35"/>
      <c r="L369" s="35"/>
      <c r="M369" s="35"/>
      <c r="N369" s="35"/>
      <c r="O369" s="35"/>
      <c r="P369" s="35"/>
      <c r="Q369" s="35"/>
      <c r="R369" s="35"/>
      <c r="S369" s="35"/>
      <c r="T369" s="35"/>
      <c r="U369" s="35"/>
      <c r="V369" s="35"/>
      <c r="W369" s="35"/>
      <c r="X369" s="35"/>
      <c r="Y369" s="35"/>
      <c r="Z369" s="35"/>
    </row>
    <row r="370" ht="33.0" customHeight="1">
      <c r="A370" s="55" t="s">
        <v>3176</v>
      </c>
      <c r="B370" s="256" t="s">
        <v>5131</v>
      </c>
      <c r="C370" s="55" t="s">
        <v>5290</v>
      </c>
      <c r="D370" s="55" t="s">
        <v>4842</v>
      </c>
      <c r="E370" s="282">
        <v>0.7291666666666666</v>
      </c>
      <c r="F370" s="283">
        <v>0.7708333333333334</v>
      </c>
      <c r="G370" s="282" t="s">
        <v>297</v>
      </c>
      <c r="H370" s="283" t="s">
        <v>5291</v>
      </c>
      <c r="I370" s="55">
        <v>20.0</v>
      </c>
      <c r="J370" s="55">
        <v>2.0</v>
      </c>
      <c r="K370" s="35"/>
      <c r="L370" s="35"/>
      <c r="M370" s="35"/>
      <c r="N370" s="35"/>
      <c r="O370" s="35"/>
      <c r="P370" s="35"/>
      <c r="Q370" s="35"/>
      <c r="R370" s="35"/>
      <c r="S370" s="35"/>
      <c r="T370" s="35"/>
      <c r="U370" s="35"/>
      <c r="V370" s="35"/>
      <c r="W370" s="35"/>
      <c r="X370" s="35"/>
      <c r="Y370" s="35"/>
      <c r="Z370" s="35"/>
    </row>
    <row r="371" ht="33.0" customHeight="1">
      <c r="A371" s="55" t="s">
        <v>5142</v>
      </c>
      <c r="B371" s="256" t="s">
        <v>5131</v>
      </c>
      <c r="C371" s="55" t="s">
        <v>5292</v>
      </c>
      <c r="D371" s="55" t="s">
        <v>2233</v>
      </c>
      <c r="E371" s="282">
        <v>0.7916666666666666</v>
      </c>
      <c r="F371" s="283">
        <v>0.8333333333333334</v>
      </c>
      <c r="G371" s="282" t="s">
        <v>297</v>
      </c>
      <c r="H371" s="285" t="s">
        <v>5293</v>
      </c>
      <c r="I371" s="55">
        <v>12.0</v>
      </c>
      <c r="J371" s="55">
        <v>3.0</v>
      </c>
      <c r="K371" s="35"/>
      <c r="L371" s="35"/>
      <c r="M371" s="35"/>
      <c r="N371" s="35"/>
      <c r="O371" s="35"/>
      <c r="P371" s="35"/>
      <c r="Q371" s="35"/>
      <c r="R371" s="35"/>
      <c r="S371" s="35"/>
      <c r="T371" s="35"/>
      <c r="U371" s="35"/>
      <c r="V371" s="35"/>
      <c r="W371" s="35"/>
      <c r="X371" s="35"/>
      <c r="Y371" s="35"/>
      <c r="Z371" s="35"/>
    </row>
    <row r="372" ht="33.0" customHeight="1">
      <c r="A372" s="55" t="s">
        <v>3176</v>
      </c>
      <c r="B372" s="256" t="s">
        <v>5131</v>
      </c>
      <c r="C372" s="55" t="s">
        <v>5294</v>
      </c>
      <c r="D372" s="55" t="s">
        <v>5236</v>
      </c>
      <c r="E372" s="282">
        <v>0.4166666666666667</v>
      </c>
      <c r="F372" s="283">
        <v>0.4375</v>
      </c>
      <c r="G372" s="282" t="s">
        <v>297</v>
      </c>
      <c r="H372" s="283" t="s">
        <v>5295</v>
      </c>
      <c r="I372" s="55" t="s">
        <v>297</v>
      </c>
      <c r="J372" s="55">
        <v>1.0</v>
      </c>
      <c r="K372" s="35"/>
      <c r="L372" s="35"/>
      <c r="M372" s="35"/>
      <c r="N372" s="35"/>
      <c r="O372" s="35"/>
      <c r="P372" s="35"/>
      <c r="Q372" s="35"/>
      <c r="R372" s="35"/>
      <c r="S372" s="35"/>
      <c r="T372" s="35"/>
      <c r="U372" s="35"/>
      <c r="V372" s="35"/>
      <c r="W372" s="35"/>
      <c r="X372" s="35"/>
      <c r="Y372" s="35"/>
      <c r="Z372" s="35"/>
    </row>
    <row r="373" ht="33.0" customHeight="1">
      <c r="A373" s="55" t="s">
        <v>5142</v>
      </c>
      <c r="B373" s="256" t="s">
        <v>5131</v>
      </c>
      <c r="C373" s="256" t="s">
        <v>5296</v>
      </c>
      <c r="D373" s="55" t="s">
        <v>2233</v>
      </c>
      <c r="E373" s="282">
        <v>0.7916666666666666</v>
      </c>
      <c r="F373" s="283">
        <v>0.8541666666666666</v>
      </c>
      <c r="G373" s="282" t="s">
        <v>297</v>
      </c>
      <c r="H373" s="283" t="s">
        <v>5297</v>
      </c>
      <c r="I373" s="55">
        <v>21.0</v>
      </c>
      <c r="J373" s="55">
        <v>1.0</v>
      </c>
      <c r="K373" s="35"/>
      <c r="L373" s="35"/>
      <c r="M373" s="35"/>
      <c r="N373" s="35"/>
      <c r="O373" s="35"/>
      <c r="P373" s="35"/>
      <c r="Q373" s="35"/>
      <c r="R373" s="35"/>
      <c r="S373" s="35"/>
      <c r="T373" s="35"/>
      <c r="U373" s="35"/>
      <c r="V373" s="35"/>
      <c r="W373" s="35"/>
      <c r="X373" s="35"/>
      <c r="Y373" s="35"/>
      <c r="Z373" s="35"/>
    </row>
    <row r="374" ht="33.0" customHeight="1">
      <c r="A374" s="60" t="s">
        <v>5025</v>
      </c>
      <c r="B374" s="60" t="s">
        <v>5300</v>
      </c>
      <c r="C374" s="60" t="s">
        <v>5051</v>
      </c>
      <c r="D374" s="60" t="s">
        <v>2155</v>
      </c>
      <c r="E374" s="286">
        <v>0.3958333333333333</v>
      </c>
      <c r="F374" s="286">
        <v>0.4791666666666667</v>
      </c>
      <c r="G374" s="60" t="s">
        <v>5028</v>
      </c>
      <c r="H374" s="287" t="s">
        <v>5052</v>
      </c>
      <c r="I374" s="60">
        <v>15.0</v>
      </c>
      <c r="J374" s="55">
        <v>1.0</v>
      </c>
      <c r="K374" s="35"/>
      <c r="L374" s="35"/>
      <c r="M374" s="35"/>
      <c r="N374" s="35"/>
      <c r="O374" s="35"/>
      <c r="P374" s="35"/>
      <c r="Q374" s="35"/>
      <c r="R374" s="35"/>
      <c r="S374" s="35"/>
      <c r="T374" s="35"/>
      <c r="U374" s="35"/>
      <c r="V374" s="35"/>
      <c r="W374" s="35"/>
      <c r="X374" s="35"/>
      <c r="Y374" s="35"/>
      <c r="Z374" s="35"/>
    </row>
    <row r="375" ht="33.0" customHeight="1">
      <c r="A375" s="35" t="s">
        <v>5025</v>
      </c>
      <c r="B375" s="35" t="s">
        <v>5300</v>
      </c>
      <c r="C375" s="35" t="s">
        <v>5301</v>
      </c>
      <c r="D375" s="32" t="s">
        <v>2155</v>
      </c>
      <c r="E375" s="33">
        <v>0.4166666666666667</v>
      </c>
      <c r="F375" s="270">
        <v>0.4791666666666667</v>
      </c>
      <c r="G375" s="35" t="s">
        <v>5028</v>
      </c>
      <c r="H375" s="32" t="s">
        <v>5053</v>
      </c>
      <c r="I375" s="35">
        <v>43.0</v>
      </c>
      <c r="J375" s="35" t="s">
        <v>297</v>
      </c>
      <c r="K375" s="35"/>
      <c r="L375" s="35"/>
      <c r="M375" s="35"/>
      <c r="N375" s="35"/>
      <c r="O375" s="35"/>
      <c r="P375" s="35"/>
      <c r="Q375" s="35"/>
      <c r="R375" s="35"/>
      <c r="S375" s="35"/>
      <c r="T375" s="35"/>
      <c r="U375" s="35"/>
      <c r="V375" s="35"/>
      <c r="W375" s="35"/>
      <c r="X375" s="35"/>
      <c r="Y375" s="35"/>
      <c r="Z375" s="35"/>
    </row>
    <row r="376" ht="33.0" customHeight="1">
      <c r="A376" s="35" t="s">
        <v>5025</v>
      </c>
      <c r="B376" s="35" t="s">
        <v>5300</v>
      </c>
      <c r="C376" s="35" t="s">
        <v>5302</v>
      </c>
      <c r="D376" s="32" t="s">
        <v>2155</v>
      </c>
      <c r="E376" s="33">
        <v>0.5</v>
      </c>
      <c r="F376" s="37">
        <v>0.625</v>
      </c>
      <c r="G376" s="35" t="s">
        <v>5028</v>
      </c>
      <c r="H376" s="32" t="s">
        <v>5303</v>
      </c>
      <c r="I376" s="35">
        <v>12.0</v>
      </c>
      <c r="J376" s="35" t="s">
        <v>297</v>
      </c>
      <c r="K376" s="35"/>
      <c r="L376" s="35"/>
      <c r="M376" s="35"/>
      <c r="N376" s="35"/>
      <c r="O376" s="35"/>
      <c r="P376" s="35"/>
      <c r="Q376" s="35"/>
      <c r="R376" s="35"/>
      <c r="S376" s="35"/>
      <c r="T376" s="35"/>
      <c r="U376" s="35"/>
      <c r="V376" s="35"/>
      <c r="W376" s="35"/>
      <c r="X376" s="35"/>
      <c r="Y376" s="35"/>
      <c r="Z376" s="35"/>
    </row>
    <row r="377" ht="33.0" customHeight="1">
      <c r="A377" s="35" t="s">
        <v>5025</v>
      </c>
      <c r="B377" s="35" t="s">
        <v>5300</v>
      </c>
      <c r="C377" s="35" t="s">
        <v>5044</v>
      </c>
      <c r="D377" s="32" t="s">
        <v>2155</v>
      </c>
      <c r="E377" s="37">
        <v>0.5</v>
      </c>
      <c r="F377" s="37">
        <v>0.625</v>
      </c>
      <c r="G377" s="288" t="s">
        <v>5028</v>
      </c>
      <c r="H377" s="32" t="s">
        <v>5045</v>
      </c>
      <c r="I377" s="35">
        <v>12.0</v>
      </c>
      <c r="J377" s="35" t="s">
        <v>297</v>
      </c>
      <c r="K377" s="35"/>
      <c r="L377" s="35"/>
      <c r="M377" s="35"/>
      <c r="N377" s="35"/>
      <c r="O377" s="35"/>
      <c r="P377" s="35"/>
      <c r="Q377" s="35"/>
      <c r="R377" s="35"/>
      <c r="S377" s="35"/>
      <c r="T377" s="35"/>
      <c r="U377" s="35"/>
      <c r="V377" s="35"/>
      <c r="W377" s="35"/>
      <c r="X377" s="35"/>
      <c r="Y377" s="35"/>
      <c r="Z377" s="35"/>
    </row>
    <row r="378" ht="33.0" customHeight="1">
      <c r="A378" s="35" t="s">
        <v>5025</v>
      </c>
      <c r="B378" s="35" t="s">
        <v>5300</v>
      </c>
      <c r="C378" s="35" t="s">
        <v>5304</v>
      </c>
      <c r="D378" s="32" t="s">
        <v>2155</v>
      </c>
      <c r="E378" s="33">
        <v>0.5208333333333334</v>
      </c>
      <c r="F378" s="37">
        <v>0.6458333333333334</v>
      </c>
      <c r="G378" s="288" t="s">
        <v>5028</v>
      </c>
      <c r="H378" s="32" t="s">
        <v>5305</v>
      </c>
      <c r="I378" s="35">
        <v>17.0</v>
      </c>
      <c r="J378" s="35" t="s">
        <v>297</v>
      </c>
      <c r="K378" s="35"/>
      <c r="L378" s="35"/>
      <c r="M378" s="35"/>
      <c r="N378" s="35"/>
      <c r="O378" s="35"/>
      <c r="P378" s="35"/>
      <c r="Q378" s="35"/>
      <c r="R378" s="35"/>
      <c r="S378" s="35"/>
      <c r="T378" s="35"/>
      <c r="U378" s="35"/>
      <c r="V378" s="35"/>
      <c r="W378" s="35"/>
      <c r="X378" s="35"/>
      <c r="Y378" s="35"/>
      <c r="Z378" s="35"/>
    </row>
    <row r="379" ht="33.0" customHeight="1">
      <c r="A379" s="35" t="s">
        <v>5025</v>
      </c>
      <c r="B379" s="35" t="s">
        <v>5300</v>
      </c>
      <c r="C379" s="35" t="s">
        <v>5306</v>
      </c>
      <c r="D379" s="32" t="s">
        <v>2155</v>
      </c>
      <c r="E379" s="37">
        <v>0.5416666666666666</v>
      </c>
      <c r="F379" s="37">
        <v>0.625</v>
      </c>
      <c r="G379" s="35" t="s">
        <v>5028</v>
      </c>
      <c r="H379" s="32" t="s">
        <v>5039</v>
      </c>
      <c r="I379" s="35">
        <v>8.0</v>
      </c>
      <c r="J379" s="35" t="s">
        <v>297</v>
      </c>
      <c r="K379" s="35"/>
      <c r="L379" s="35"/>
      <c r="M379" s="35"/>
      <c r="N379" s="35"/>
      <c r="O379" s="35"/>
      <c r="P379" s="35"/>
      <c r="Q379" s="35"/>
      <c r="R379" s="35"/>
      <c r="S379" s="35"/>
      <c r="T379" s="35"/>
      <c r="U379" s="35"/>
      <c r="V379" s="35"/>
      <c r="W379" s="35"/>
      <c r="X379" s="35"/>
      <c r="Y379" s="35"/>
      <c r="Z379" s="35"/>
    </row>
    <row r="380" ht="33.0" customHeight="1">
      <c r="A380" s="35" t="s">
        <v>5025</v>
      </c>
      <c r="B380" s="35" t="s">
        <v>5300</v>
      </c>
      <c r="C380" s="35" t="s">
        <v>5307</v>
      </c>
      <c r="D380" s="32" t="s">
        <v>2155</v>
      </c>
      <c r="E380" s="37">
        <v>0.5520833333333334</v>
      </c>
      <c r="F380" s="37">
        <v>0.6354166666666666</v>
      </c>
      <c r="G380" s="35" t="s">
        <v>5028</v>
      </c>
      <c r="H380" s="32" t="s">
        <v>5056</v>
      </c>
      <c r="I380" s="35">
        <v>15.0</v>
      </c>
      <c r="J380" s="35" t="s">
        <v>297</v>
      </c>
      <c r="K380" s="35"/>
      <c r="L380" s="35"/>
      <c r="M380" s="35"/>
      <c r="N380" s="35"/>
      <c r="O380" s="35"/>
      <c r="P380" s="35"/>
      <c r="Q380" s="35"/>
      <c r="R380" s="35"/>
      <c r="S380" s="35"/>
      <c r="T380" s="35"/>
      <c r="U380" s="35"/>
      <c r="V380" s="35"/>
      <c r="W380" s="35"/>
      <c r="X380" s="35"/>
      <c r="Y380" s="35"/>
      <c r="Z380" s="35"/>
    </row>
    <row r="381" ht="33.0" customHeight="1">
      <c r="A381" s="35" t="s">
        <v>5025</v>
      </c>
      <c r="B381" s="35" t="s">
        <v>5300</v>
      </c>
      <c r="C381" s="35" t="s">
        <v>5308</v>
      </c>
      <c r="D381" s="32" t="s">
        <v>2155</v>
      </c>
      <c r="E381" s="37">
        <v>0.375</v>
      </c>
      <c r="F381" s="37">
        <v>0.4375</v>
      </c>
      <c r="G381" s="35" t="s">
        <v>5028</v>
      </c>
      <c r="H381" s="32" t="s">
        <v>5032</v>
      </c>
      <c r="I381" s="35">
        <v>20.0</v>
      </c>
      <c r="J381" s="35" t="s">
        <v>297</v>
      </c>
      <c r="K381" s="35"/>
      <c r="L381" s="35"/>
      <c r="M381" s="35"/>
      <c r="N381" s="35"/>
      <c r="O381" s="35"/>
      <c r="P381" s="35"/>
      <c r="Q381" s="35"/>
      <c r="R381" s="35"/>
      <c r="S381" s="35"/>
      <c r="T381" s="35"/>
      <c r="U381" s="35"/>
      <c r="V381" s="35"/>
      <c r="W381" s="35"/>
      <c r="X381" s="35"/>
      <c r="Y381" s="35"/>
      <c r="Z381" s="35"/>
    </row>
    <row r="382" ht="33.0" customHeight="1">
      <c r="A382" s="35" t="s">
        <v>5025</v>
      </c>
      <c r="B382" s="35" t="s">
        <v>5300</v>
      </c>
      <c r="C382" s="32" t="s">
        <v>5057</v>
      </c>
      <c r="D382" s="32" t="s">
        <v>2155</v>
      </c>
      <c r="E382" s="37">
        <v>0.3854166666666667</v>
      </c>
      <c r="F382" s="37">
        <v>0.46875</v>
      </c>
      <c r="G382" s="35" t="s">
        <v>5058</v>
      </c>
      <c r="H382" s="32" t="s">
        <v>5309</v>
      </c>
      <c r="I382" s="35">
        <v>10.0</v>
      </c>
      <c r="J382" s="35" t="s">
        <v>297</v>
      </c>
      <c r="K382" s="35"/>
      <c r="L382" s="35"/>
      <c r="M382" s="35"/>
      <c r="N382" s="35"/>
      <c r="O382" s="35"/>
      <c r="P382" s="35"/>
      <c r="Q382" s="35"/>
      <c r="R382" s="35"/>
      <c r="S382" s="35"/>
      <c r="T382" s="35"/>
      <c r="U382" s="35"/>
      <c r="V382" s="35"/>
      <c r="W382" s="35"/>
      <c r="X382" s="35"/>
      <c r="Y382" s="35"/>
      <c r="Z382" s="35"/>
    </row>
    <row r="383" ht="33.0" customHeight="1">
      <c r="A383" s="35" t="s">
        <v>5025</v>
      </c>
      <c r="B383" s="35" t="s">
        <v>5300</v>
      </c>
      <c r="C383" s="35" t="s">
        <v>5310</v>
      </c>
      <c r="D383" s="32" t="s">
        <v>2155</v>
      </c>
      <c r="E383" s="37">
        <v>0.4166666666666667</v>
      </c>
      <c r="F383" s="37">
        <v>0.5</v>
      </c>
      <c r="G383" s="35" t="s">
        <v>5028</v>
      </c>
      <c r="H383" s="32" t="s">
        <v>5311</v>
      </c>
      <c r="I383" s="35">
        <v>12.0</v>
      </c>
      <c r="J383" s="35" t="s">
        <v>297</v>
      </c>
      <c r="K383" s="35"/>
      <c r="L383" s="35"/>
      <c r="M383" s="35"/>
      <c r="N383" s="35"/>
      <c r="O383" s="35"/>
      <c r="P383" s="35"/>
      <c r="Q383" s="35"/>
      <c r="R383" s="35"/>
      <c r="S383" s="35"/>
      <c r="T383" s="35"/>
      <c r="U383" s="35"/>
      <c r="V383" s="35"/>
      <c r="W383" s="35"/>
      <c r="X383" s="35"/>
      <c r="Y383" s="35"/>
      <c r="Z383" s="35"/>
    </row>
    <row r="384" ht="33.0" customHeight="1">
      <c r="A384" s="35" t="s">
        <v>5025</v>
      </c>
      <c r="B384" s="35" t="s">
        <v>5300</v>
      </c>
      <c r="C384" s="35" t="s">
        <v>5027</v>
      </c>
      <c r="D384" s="32" t="s">
        <v>2155</v>
      </c>
      <c r="E384" s="37">
        <v>0.375</v>
      </c>
      <c r="F384" s="37">
        <v>0.5</v>
      </c>
      <c r="G384" s="35" t="s">
        <v>5028</v>
      </c>
      <c r="H384" s="248" t="s">
        <v>5029</v>
      </c>
      <c r="I384" s="35" t="s">
        <v>297</v>
      </c>
      <c r="J384" s="35" t="s">
        <v>297</v>
      </c>
      <c r="K384" s="35"/>
      <c r="L384" s="35"/>
      <c r="M384" s="35"/>
      <c r="N384" s="35"/>
      <c r="O384" s="35"/>
      <c r="P384" s="35"/>
      <c r="Q384" s="35"/>
      <c r="R384" s="35"/>
      <c r="S384" s="35"/>
      <c r="T384" s="35"/>
      <c r="U384" s="35"/>
      <c r="V384" s="35"/>
      <c r="W384" s="35"/>
      <c r="X384" s="35"/>
      <c r="Y384" s="35"/>
      <c r="Z384" s="35"/>
    </row>
    <row r="385" ht="33.0" customHeight="1">
      <c r="A385" s="35" t="s">
        <v>5025</v>
      </c>
      <c r="B385" s="35" t="s">
        <v>5300</v>
      </c>
      <c r="C385" s="32" t="s">
        <v>5048</v>
      </c>
      <c r="D385" s="32" t="s">
        <v>2155</v>
      </c>
      <c r="E385" s="33">
        <v>0.4791666666666667</v>
      </c>
      <c r="F385" s="37">
        <v>0.5104166666666666</v>
      </c>
      <c r="G385" s="35" t="s">
        <v>5312</v>
      </c>
      <c r="H385" s="289" t="s">
        <v>5050</v>
      </c>
      <c r="I385" s="35" t="s">
        <v>297</v>
      </c>
      <c r="J385" s="35" t="s">
        <v>297</v>
      </c>
      <c r="K385" s="35"/>
      <c r="L385" s="35"/>
      <c r="M385" s="35"/>
      <c r="N385" s="35"/>
      <c r="O385" s="35"/>
      <c r="P385" s="35"/>
      <c r="Q385" s="35"/>
      <c r="R385" s="35"/>
      <c r="S385" s="35"/>
      <c r="T385" s="35"/>
      <c r="U385" s="35"/>
      <c r="V385" s="35"/>
      <c r="W385" s="35"/>
      <c r="X385" s="35"/>
      <c r="Y385" s="35"/>
      <c r="Z385" s="35"/>
    </row>
    <row r="386" ht="33.0" customHeight="1">
      <c r="A386" s="35" t="s">
        <v>5025</v>
      </c>
      <c r="B386" s="35" t="s">
        <v>5300</v>
      </c>
      <c r="C386" s="35" t="s">
        <v>5044</v>
      </c>
      <c r="D386" s="32" t="s">
        <v>2155</v>
      </c>
      <c r="E386" s="37">
        <v>0.5</v>
      </c>
      <c r="F386" s="37">
        <v>0.625</v>
      </c>
      <c r="G386" s="35" t="s">
        <v>5028</v>
      </c>
      <c r="H386" s="289" t="s">
        <v>5045</v>
      </c>
      <c r="I386" s="35" t="s">
        <v>297</v>
      </c>
      <c r="J386" s="35" t="s">
        <v>297</v>
      </c>
      <c r="K386" s="35"/>
      <c r="L386" s="35"/>
      <c r="M386" s="35"/>
      <c r="N386" s="35"/>
      <c r="O386" s="35"/>
      <c r="P386" s="35"/>
      <c r="Q386" s="35"/>
      <c r="R386" s="35"/>
      <c r="S386" s="35"/>
      <c r="T386" s="35"/>
      <c r="U386" s="35"/>
      <c r="V386" s="35"/>
      <c r="W386" s="35"/>
      <c r="X386" s="35"/>
      <c r="Y386" s="35"/>
      <c r="Z386" s="35"/>
    </row>
    <row r="387" ht="33.0" customHeight="1">
      <c r="A387" s="35" t="s">
        <v>5025</v>
      </c>
      <c r="B387" s="35" t="s">
        <v>5300</v>
      </c>
      <c r="C387" s="35" t="s">
        <v>5027</v>
      </c>
      <c r="D387" s="32" t="s">
        <v>2155</v>
      </c>
      <c r="E387" s="37">
        <v>0.375</v>
      </c>
      <c r="F387" s="37">
        <v>0.5</v>
      </c>
      <c r="G387" s="288" t="s">
        <v>5313</v>
      </c>
      <c r="H387" s="32" t="s">
        <v>5029</v>
      </c>
      <c r="I387" s="35" t="s">
        <v>297</v>
      </c>
      <c r="J387" s="35" t="s">
        <v>297</v>
      </c>
      <c r="K387" s="35"/>
      <c r="L387" s="35"/>
      <c r="M387" s="35"/>
      <c r="N387" s="35"/>
      <c r="O387" s="35"/>
      <c r="P387" s="35"/>
      <c r="Q387" s="35"/>
      <c r="R387" s="35"/>
      <c r="S387" s="35"/>
      <c r="T387" s="35"/>
      <c r="U387" s="35"/>
      <c r="V387" s="35"/>
      <c r="W387" s="35"/>
      <c r="X387" s="35"/>
      <c r="Y387" s="35"/>
      <c r="Z387" s="35"/>
    </row>
    <row r="388" ht="33.0" customHeight="1">
      <c r="A388" s="35" t="s">
        <v>5025</v>
      </c>
      <c r="B388" s="35" t="s">
        <v>5300</v>
      </c>
      <c r="C388" s="35" t="s">
        <v>5314</v>
      </c>
      <c r="D388" s="32" t="s">
        <v>2155</v>
      </c>
      <c r="E388" s="37">
        <v>0.3854166666666667</v>
      </c>
      <c r="F388" s="37">
        <v>0.4583333333333333</v>
      </c>
      <c r="G388" s="35" t="s">
        <v>5028</v>
      </c>
      <c r="H388" s="32" t="s">
        <v>5315</v>
      </c>
      <c r="I388" s="35" t="s">
        <v>297</v>
      </c>
      <c r="J388" s="35" t="s">
        <v>297</v>
      </c>
      <c r="K388" s="35"/>
      <c r="L388" s="35"/>
      <c r="M388" s="35"/>
      <c r="N388" s="35"/>
      <c r="O388" s="35"/>
      <c r="P388" s="35"/>
      <c r="Q388" s="35"/>
      <c r="R388" s="35"/>
      <c r="S388" s="35"/>
      <c r="T388" s="35"/>
      <c r="U388" s="35"/>
      <c r="V388" s="35"/>
      <c r="W388" s="35"/>
      <c r="X388" s="35"/>
      <c r="Y388" s="35"/>
      <c r="Z388" s="35"/>
    </row>
    <row r="389" ht="33.0" customHeight="1">
      <c r="A389" s="35" t="s">
        <v>5025</v>
      </c>
      <c r="B389" s="35" t="s">
        <v>5300</v>
      </c>
      <c r="C389" s="35" t="s">
        <v>5033</v>
      </c>
      <c r="D389" s="32" t="s">
        <v>2155</v>
      </c>
      <c r="E389" s="37">
        <v>0.5208333333333334</v>
      </c>
      <c r="F389" s="270">
        <v>0.625</v>
      </c>
      <c r="G389" s="35" t="s">
        <v>5028</v>
      </c>
      <c r="H389" s="32" t="s">
        <v>5034</v>
      </c>
      <c r="I389" s="35" t="s">
        <v>297</v>
      </c>
      <c r="J389" s="35" t="s">
        <v>297</v>
      </c>
      <c r="K389" s="35"/>
      <c r="L389" s="35"/>
      <c r="M389" s="35"/>
      <c r="N389" s="35"/>
      <c r="O389" s="35"/>
      <c r="P389" s="35"/>
      <c r="Q389" s="35"/>
      <c r="R389" s="35"/>
      <c r="S389" s="35"/>
      <c r="T389" s="35"/>
      <c r="U389" s="35"/>
      <c r="V389" s="35"/>
      <c r="W389" s="35"/>
      <c r="X389" s="35"/>
      <c r="Y389" s="35"/>
      <c r="Z389" s="35"/>
    </row>
    <row r="390" ht="33.0" customHeight="1">
      <c r="A390" s="35" t="s">
        <v>5025</v>
      </c>
      <c r="B390" s="35" t="s">
        <v>5300</v>
      </c>
      <c r="C390" s="35" t="s">
        <v>5035</v>
      </c>
      <c r="D390" s="32" t="s">
        <v>2155</v>
      </c>
      <c r="E390" s="33">
        <v>0.5208333333333334</v>
      </c>
      <c r="F390" s="37">
        <v>0.6458333333333334</v>
      </c>
      <c r="G390" s="288" t="s">
        <v>5028</v>
      </c>
      <c r="H390" s="32" t="s">
        <v>5036</v>
      </c>
      <c r="I390" s="35" t="s">
        <v>297</v>
      </c>
      <c r="J390" s="35" t="s">
        <v>297</v>
      </c>
      <c r="K390" s="35"/>
      <c r="L390" s="35"/>
      <c r="M390" s="35"/>
      <c r="N390" s="35"/>
      <c r="O390" s="35"/>
      <c r="P390" s="35"/>
      <c r="Q390" s="35"/>
      <c r="R390" s="35"/>
      <c r="S390" s="35"/>
      <c r="T390" s="35"/>
      <c r="U390" s="35"/>
      <c r="V390" s="35"/>
      <c r="W390" s="35"/>
      <c r="X390" s="35"/>
      <c r="Y390" s="35"/>
      <c r="Z390" s="35"/>
    </row>
    <row r="391" ht="33.0" customHeight="1">
      <c r="A391" s="35" t="s">
        <v>5025</v>
      </c>
      <c r="B391" s="35" t="s">
        <v>5300</v>
      </c>
      <c r="C391" s="35" t="s">
        <v>5316</v>
      </c>
      <c r="D391" s="32" t="s">
        <v>2155</v>
      </c>
      <c r="E391" s="270">
        <v>0.5416666666666666</v>
      </c>
      <c r="F391" s="37">
        <v>0.6458333333333334</v>
      </c>
      <c r="G391" s="35" t="s">
        <v>5028</v>
      </c>
      <c r="H391" s="32" t="s">
        <v>5037</v>
      </c>
      <c r="I391" s="55" t="s">
        <v>297</v>
      </c>
      <c r="J391" s="55" t="s">
        <v>297</v>
      </c>
      <c r="K391" s="35"/>
      <c r="L391" s="35"/>
      <c r="M391" s="35"/>
      <c r="N391" s="35"/>
      <c r="O391" s="35"/>
      <c r="P391" s="35"/>
      <c r="Q391" s="35"/>
      <c r="R391" s="35"/>
      <c r="S391" s="35"/>
      <c r="T391" s="35"/>
      <c r="U391" s="35"/>
      <c r="V391" s="35"/>
      <c r="W391" s="35"/>
      <c r="X391" s="35"/>
      <c r="Y391" s="35"/>
      <c r="Z391" s="35"/>
    </row>
    <row r="392" ht="33.0" customHeight="1">
      <c r="A392" s="35" t="s">
        <v>5025</v>
      </c>
      <c r="B392" s="35" t="s">
        <v>5300</v>
      </c>
      <c r="C392" s="290" t="s">
        <v>5317</v>
      </c>
      <c r="D392" s="32" t="s">
        <v>2155</v>
      </c>
      <c r="E392" s="33">
        <v>0.5416666666666666</v>
      </c>
      <c r="F392" s="270">
        <v>0.625</v>
      </c>
      <c r="G392" s="35" t="s">
        <v>5028</v>
      </c>
      <c r="H392" s="32" t="s">
        <v>5318</v>
      </c>
      <c r="I392" s="55" t="s">
        <v>297</v>
      </c>
      <c r="J392" s="55" t="s">
        <v>297</v>
      </c>
      <c r="K392" s="35"/>
      <c r="L392" s="35"/>
      <c r="M392" s="35"/>
      <c r="N392" s="35"/>
      <c r="O392" s="35"/>
      <c r="P392" s="35"/>
      <c r="Q392" s="35"/>
      <c r="R392" s="35"/>
      <c r="S392" s="35"/>
      <c r="T392" s="35"/>
      <c r="U392" s="35"/>
      <c r="V392" s="35"/>
      <c r="W392" s="35"/>
      <c r="X392" s="35"/>
      <c r="Y392" s="35"/>
      <c r="Z392" s="35"/>
    </row>
    <row r="393" ht="33.0" customHeight="1">
      <c r="A393" s="35" t="s">
        <v>5025</v>
      </c>
      <c r="B393" s="35" t="s">
        <v>5300</v>
      </c>
      <c r="C393" s="35" t="s">
        <v>5319</v>
      </c>
      <c r="D393" s="32" t="s">
        <v>2155</v>
      </c>
      <c r="E393" s="37">
        <v>0.0</v>
      </c>
      <c r="F393" s="37">
        <v>0.9993055555555556</v>
      </c>
      <c r="G393" s="35" t="s">
        <v>5028</v>
      </c>
      <c r="H393" s="35" t="s">
        <v>297</v>
      </c>
      <c r="I393" s="55">
        <v>17.0</v>
      </c>
      <c r="J393" s="55" t="s">
        <v>297</v>
      </c>
      <c r="K393" s="35"/>
      <c r="L393" s="35"/>
      <c r="M393" s="35"/>
      <c r="N393" s="35"/>
      <c r="O393" s="35"/>
      <c r="P393" s="35"/>
      <c r="Q393" s="35"/>
      <c r="R393" s="35"/>
      <c r="S393" s="35"/>
      <c r="T393" s="35"/>
      <c r="U393" s="35"/>
      <c r="V393" s="35"/>
      <c r="W393" s="35"/>
      <c r="X393" s="35"/>
      <c r="Y393" s="35"/>
      <c r="Z393" s="35"/>
    </row>
    <row r="394" ht="33.0" customHeight="1">
      <c r="A394" s="35" t="s">
        <v>5025</v>
      </c>
      <c r="B394" s="35" t="s">
        <v>5300</v>
      </c>
      <c r="C394" s="35" t="s">
        <v>5040</v>
      </c>
      <c r="D394" s="32" t="s">
        <v>2155</v>
      </c>
      <c r="E394" s="130">
        <v>0.375</v>
      </c>
      <c r="F394" s="37">
        <v>0.5</v>
      </c>
      <c r="G394" s="35" t="s">
        <v>5028</v>
      </c>
      <c r="H394" s="289" t="s">
        <v>5041</v>
      </c>
      <c r="I394" s="55" t="s">
        <v>297</v>
      </c>
      <c r="J394" s="55" t="s">
        <v>297</v>
      </c>
      <c r="K394" s="35"/>
      <c r="L394" s="35"/>
      <c r="M394" s="35"/>
      <c r="N394" s="35"/>
      <c r="O394" s="35"/>
      <c r="P394" s="35"/>
      <c r="Q394" s="35"/>
      <c r="R394" s="35"/>
      <c r="S394" s="35"/>
      <c r="T394" s="35"/>
      <c r="U394" s="35"/>
      <c r="V394" s="35"/>
      <c r="W394" s="35"/>
      <c r="X394" s="35"/>
      <c r="Y394" s="35"/>
      <c r="Z394" s="35"/>
    </row>
    <row r="395" ht="33.0" customHeight="1">
      <c r="A395" s="35" t="s">
        <v>5025</v>
      </c>
      <c r="B395" s="35" t="s">
        <v>5300</v>
      </c>
      <c r="C395" s="35" t="s">
        <v>3978</v>
      </c>
      <c r="D395" s="32" t="s">
        <v>2155</v>
      </c>
      <c r="E395" s="37">
        <v>0.4583333333333333</v>
      </c>
      <c r="F395" s="37">
        <v>0.5625</v>
      </c>
      <c r="G395" s="288" t="s">
        <v>5312</v>
      </c>
      <c r="H395" s="289" t="s">
        <v>5320</v>
      </c>
      <c r="I395" s="55">
        <v>10.0</v>
      </c>
      <c r="J395" s="55" t="s">
        <v>297</v>
      </c>
      <c r="K395" s="35"/>
      <c r="L395" s="35"/>
      <c r="M395" s="35"/>
      <c r="N395" s="35"/>
      <c r="O395" s="35"/>
      <c r="P395" s="35"/>
      <c r="Q395" s="35"/>
      <c r="R395" s="35"/>
      <c r="S395" s="35"/>
      <c r="T395" s="35"/>
      <c r="U395" s="35"/>
      <c r="V395" s="35"/>
      <c r="W395" s="35"/>
      <c r="X395" s="35"/>
      <c r="Y395" s="35"/>
      <c r="Z395" s="35"/>
    </row>
    <row r="396" ht="33.0" customHeight="1">
      <c r="A396" s="35" t="s">
        <v>5025</v>
      </c>
      <c r="B396" s="35" t="s">
        <v>5300</v>
      </c>
      <c r="C396" s="35" t="s">
        <v>5321</v>
      </c>
      <c r="D396" s="32" t="s">
        <v>2155</v>
      </c>
      <c r="E396" s="37">
        <v>0.5</v>
      </c>
      <c r="F396" s="270">
        <v>0.625</v>
      </c>
      <c r="G396" s="288" t="s">
        <v>5028</v>
      </c>
      <c r="H396" s="32" t="s">
        <v>5322</v>
      </c>
      <c r="I396" s="55" t="s">
        <v>297</v>
      </c>
      <c r="J396" s="55" t="s">
        <v>297</v>
      </c>
      <c r="K396" s="35"/>
      <c r="L396" s="35"/>
      <c r="M396" s="35"/>
      <c r="N396" s="35"/>
      <c r="O396" s="35"/>
      <c r="P396" s="35"/>
      <c r="Q396" s="35"/>
      <c r="R396" s="35"/>
      <c r="S396" s="35"/>
      <c r="T396" s="35"/>
      <c r="U396" s="35"/>
      <c r="V396" s="35"/>
      <c r="W396" s="35"/>
      <c r="X396" s="35"/>
      <c r="Y396" s="35"/>
      <c r="Z396" s="35"/>
    </row>
    <row r="397" ht="33.0" customHeight="1">
      <c r="A397" s="35" t="s">
        <v>5025</v>
      </c>
      <c r="B397" s="35" t="s">
        <v>5300</v>
      </c>
      <c r="C397" s="35" t="s">
        <v>5046</v>
      </c>
      <c r="D397" s="32" t="s">
        <v>2155</v>
      </c>
      <c r="E397" s="37">
        <v>0.5416666666666666</v>
      </c>
      <c r="F397" s="37">
        <v>0.625</v>
      </c>
      <c r="G397" s="35" t="s">
        <v>5028</v>
      </c>
      <c r="H397" s="289" t="s">
        <v>5047</v>
      </c>
      <c r="I397" s="55">
        <v>10.0</v>
      </c>
      <c r="J397" s="55" t="s">
        <v>297</v>
      </c>
      <c r="K397" s="35"/>
      <c r="L397" s="35"/>
      <c r="M397" s="35"/>
      <c r="N397" s="35"/>
      <c r="O397" s="35"/>
      <c r="P397" s="35"/>
      <c r="Q397" s="35"/>
      <c r="R397" s="35"/>
      <c r="S397" s="35"/>
      <c r="T397" s="35"/>
      <c r="U397" s="35"/>
      <c r="V397" s="35"/>
      <c r="W397" s="35"/>
      <c r="X397" s="35"/>
      <c r="Y397" s="35"/>
      <c r="Z397" s="35"/>
    </row>
    <row r="398" ht="33.0" customHeight="1">
      <c r="A398" s="35" t="s">
        <v>5025</v>
      </c>
      <c r="B398" s="35" t="s">
        <v>5300</v>
      </c>
      <c r="C398" s="35" t="s">
        <v>5027</v>
      </c>
      <c r="D398" s="32" t="s">
        <v>2155</v>
      </c>
      <c r="E398" s="37">
        <v>0.375</v>
      </c>
      <c r="F398" s="37">
        <v>0.5</v>
      </c>
      <c r="G398" s="35" t="s">
        <v>5028</v>
      </c>
      <c r="H398" s="32" t="s">
        <v>5323</v>
      </c>
      <c r="I398" s="55">
        <v>15.0</v>
      </c>
      <c r="J398" s="55" t="s">
        <v>297</v>
      </c>
      <c r="K398" s="35"/>
      <c r="L398" s="35"/>
      <c r="M398" s="35"/>
      <c r="N398" s="35"/>
      <c r="O398" s="35"/>
      <c r="P398" s="35"/>
      <c r="Q398" s="35"/>
      <c r="R398" s="35"/>
      <c r="S398" s="35"/>
      <c r="T398" s="35"/>
      <c r="U398" s="35"/>
      <c r="V398" s="35"/>
      <c r="W398" s="35"/>
      <c r="X398" s="35"/>
      <c r="Y398" s="35"/>
      <c r="Z398" s="35"/>
    </row>
    <row r="399" ht="33.0" customHeight="1">
      <c r="A399" s="35" t="s">
        <v>5025</v>
      </c>
      <c r="B399" s="35" t="s">
        <v>5300</v>
      </c>
      <c r="C399" s="32" t="s">
        <v>5048</v>
      </c>
      <c r="D399" s="32" t="s">
        <v>2155</v>
      </c>
      <c r="E399" s="37">
        <v>0.4791666666666667</v>
      </c>
      <c r="F399" s="37">
        <v>0.5104166666666666</v>
      </c>
      <c r="G399" s="35" t="s">
        <v>5312</v>
      </c>
      <c r="H399" s="291" t="s">
        <v>5324</v>
      </c>
      <c r="I399" s="55">
        <v>2.0</v>
      </c>
      <c r="J399" s="55" t="s">
        <v>297</v>
      </c>
      <c r="K399" s="35"/>
      <c r="L399" s="35"/>
      <c r="M399" s="35"/>
      <c r="N399" s="35"/>
      <c r="O399" s="35"/>
      <c r="P399" s="35"/>
      <c r="Q399" s="35"/>
      <c r="R399" s="35"/>
      <c r="S399" s="35"/>
      <c r="T399" s="35"/>
      <c r="U399" s="35"/>
      <c r="V399" s="35"/>
      <c r="W399" s="35"/>
      <c r="X399" s="35"/>
      <c r="Y399" s="35"/>
      <c r="Z399" s="35"/>
    </row>
    <row r="400" ht="33.0" customHeight="1">
      <c r="A400" s="35" t="s">
        <v>5025</v>
      </c>
      <c r="B400" s="35" t="s">
        <v>5300</v>
      </c>
      <c r="C400" s="35" t="s">
        <v>5321</v>
      </c>
      <c r="D400" s="32" t="s">
        <v>2155</v>
      </c>
      <c r="E400" s="33">
        <v>0.5</v>
      </c>
      <c r="F400" s="37">
        <v>0.625</v>
      </c>
      <c r="G400" s="35" t="s">
        <v>5028</v>
      </c>
      <c r="H400" s="32" t="s">
        <v>5311</v>
      </c>
      <c r="I400" s="55">
        <v>12.0</v>
      </c>
      <c r="J400" s="55" t="s">
        <v>297</v>
      </c>
      <c r="K400" s="35"/>
      <c r="L400" s="35"/>
      <c r="M400" s="35"/>
      <c r="N400" s="35"/>
      <c r="O400" s="35"/>
      <c r="P400" s="35"/>
      <c r="Q400" s="35"/>
      <c r="R400" s="35"/>
      <c r="S400" s="35"/>
      <c r="T400" s="35"/>
      <c r="U400" s="35"/>
      <c r="V400" s="35"/>
      <c r="W400" s="35"/>
      <c r="X400" s="35"/>
      <c r="Y400" s="35"/>
      <c r="Z400" s="35"/>
    </row>
    <row r="401" ht="33.0" customHeight="1">
      <c r="A401" s="35" t="s">
        <v>5025</v>
      </c>
      <c r="B401" s="35" t="s">
        <v>5300</v>
      </c>
      <c r="C401" s="35" t="s">
        <v>5035</v>
      </c>
      <c r="D401" s="32" t="s">
        <v>2155</v>
      </c>
      <c r="E401" s="33">
        <v>0.5104166666666666</v>
      </c>
      <c r="F401" s="270">
        <v>0.6354166666666666</v>
      </c>
      <c r="G401" s="288" t="s">
        <v>5028</v>
      </c>
      <c r="H401" s="32" t="s">
        <v>5325</v>
      </c>
      <c r="I401" s="55">
        <v>24.0</v>
      </c>
      <c r="J401" s="55" t="s">
        <v>297</v>
      </c>
      <c r="K401" s="35"/>
      <c r="L401" s="35"/>
      <c r="M401" s="35"/>
      <c r="N401" s="35"/>
      <c r="O401" s="35"/>
      <c r="P401" s="35"/>
      <c r="Q401" s="35"/>
      <c r="R401" s="35"/>
      <c r="S401" s="35"/>
      <c r="T401" s="35"/>
      <c r="U401" s="35"/>
      <c r="V401" s="35"/>
      <c r="W401" s="35"/>
      <c r="X401" s="35"/>
      <c r="Y401" s="35"/>
      <c r="Z401" s="35"/>
    </row>
    <row r="402" ht="33.0" customHeight="1">
      <c r="A402" s="35" t="s">
        <v>5025</v>
      </c>
      <c r="B402" s="35" t="s">
        <v>5300</v>
      </c>
      <c r="C402" s="32" t="s">
        <v>5326</v>
      </c>
      <c r="D402" s="32" t="s">
        <v>2155</v>
      </c>
      <c r="E402" s="37">
        <v>0.5208333333333334</v>
      </c>
      <c r="F402" s="270">
        <v>0.625</v>
      </c>
      <c r="G402" s="35" t="s">
        <v>5028</v>
      </c>
      <c r="H402" s="32" t="s">
        <v>5325</v>
      </c>
      <c r="I402" s="55">
        <v>20.0</v>
      </c>
      <c r="J402" s="55" t="s">
        <v>297</v>
      </c>
      <c r="K402" s="35"/>
      <c r="L402" s="35"/>
      <c r="M402" s="35"/>
      <c r="N402" s="35"/>
      <c r="O402" s="35"/>
      <c r="P402" s="35"/>
      <c r="Q402" s="35"/>
      <c r="R402" s="35"/>
      <c r="S402" s="35"/>
      <c r="T402" s="35"/>
      <c r="U402" s="35"/>
      <c r="V402" s="35"/>
      <c r="W402" s="35"/>
      <c r="X402" s="35"/>
      <c r="Y402" s="35"/>
      <c r="Z402" s="35"/>
    </row>
    <row r="403" ht="33.0" customHeight="1">
      <c r="A403" s="35" t="s">
        <v>5025</v>
      </c>
      <c r="B403" s="35" t="s">
        <v>5300</v>
      </c>
      <c r="C403" s="35" t="s">
        <v>5306</v>
      </c>
      <c r="D403" s="32" t="s">
        <v>2155</v>
      </c>
      <c r="E403" s="33">
        <v>0.5416666666666666</v>
      </c>
      <c r="F403" s="37">
        <v>0.625</v>
      </c>
      <c r="G403" s="35" t="s">
        <v>5028</v>
      </c>
      <c r="H403" s="32" t="s">
        <v>5039</v>
      </c>
      <c r="I403" s="55">
        <v>8.0</v>
      </c>
      <c r="J403" s="55" t="s">
        <v>297</v>
      </c>
      <c r="K403" s="35"/>
      <c r="L403" s="35"/>
      <c r="M403" s="35"/>
      <c r="N403" s="35"/>
      <c r="O403" s="35"/>
      <c r="P403" s="35"/>
      <c r="Q403" s="35"/>
      <c r="R403" s="35"/>
      <c r="S403" s="35"/>
      <c r="T403" s="35"/>
      <c r="U403" s="35"/>
      <c r="V403" s="35"/>
      <c r="W403" s="35"/>
      <c r="X403" s="35"/>
      <c r="Y403" s="35"/>
      <c r="Z403" s="35"/>
    </row>
    <row r="404" ht="33.0" customHeight="1">
      <c r="A404" s="35" t="s">
        <v>5025</v>
      </c>
      <c r="B404" s="35" t="s">
        <v>5300</v>
      </c>
      <c r="C404" s="35" t="s">
        <v>5051</v>
      </c>
      <c r="D404" s="32" t="s">
        <v>2155</v>
      </c>
      <c r="E404" s="37">
        <v>0.3958333333333333</v>
      </c>
      <c r="F404" s="270">
        <v>0.4791666666666667</v>
      </c>
      <c r="G404" s="35" t="s">
        <v>5028</v>
      </c>
      <c r="H404" s="32" t="s">
        <v>5327</v>
      </c>
      <c r="I404" s="55">
        <v>15.0</v>
      </c>
      <c r="J404" s="55" t="s">
        <v>297</v>
      </c>
      <c r="K404" s="35"/>
      <c r="L404" s="35"/>
      <c r="M404" s="35"/>
      <c r="N404" s="35"/>
      <c r="O404" s="35"/>
      <c r="P404" s="35"/>
      <c r="Q404" s="35"/>
      <c r="R404" s="35"/>
      <c r="S404" s="35"/>
      <c r="T404" s="35"/>
      <c r="U404" s="35"/>
      <c r="V404" s="35"/>
      <c r="W404" s="35"/>
      <c r="X404" s="35"/>
      <c r="Y404" s="35"/>
      <c r="Z404" s="35"/>
    </row>
    <row r="405" ht="33.0" customHeight="1">
      <c r="A405" s="35" t="s">
        <v>5025</v>
      </c>
      <c r="B405" s="35" t="s">
        <v>5300</v>
      </c>
      <c r="C405" s="35" t="s">
        <v>5328</v>
      </c>
      <c r="D405" s="32" t="s">
        <v>2155</v>
      </c>
      <c r="E405" s="37">
        <v>0.4166666666666667</v>
      </c>
      <c r="F405" s="37">
        <v>0.4791666666666667</v>
      </c>
      <c r="G405" s="35" t="s">
        <v>5028</v>
      </c>
      <c r="H405" s="32" t="s">
        <v>5052</v>
      </c>
      <c r="I405" s="55">
        <v>45.0</v>
      </c>
      <c r="J405" s="55" t="s">
        <v>297</v>
      </c>
      <c r="K405" s="35"/>
      <c r="L405" s="35"/>
      <c r="M405" s="35"/>
      <c r="N405" s="35"/>
      <c r="O405" s="35"/>
      <c r="P405" s="35"/>
      <c r="Q405" s="35"/>
      <c r="R405" s="35"/>
      <c r="S405" s="35"/>
      <c r="T405" s="35"/>
      <c r="U405" s="35"/>
      <c r="V405" s="35"/>
      <c r="W405" s="35"/>
      <c r="X405" s="35"/>
      <c r="Y405" s="35"/>
      <c r="Z405" s="35"/>
    </row>
    <row r="406" ht="33.0" customHeight="1">
      <c r="A406" s="35" t="s">
        <v>5025</v>
      </c>
      <c r="B406" s="35" t="s">
        <v>5300</v>
      </c>
      <c r="C406" s="35" t="s">
        <v>5329</v>
      </c>
      <c r="D406" s="32" t="s">
        <v>2155</v>
      </c>
      <c r="E406" s="37">
        <v>0.5</v>
      </c>
      <c r="F406" s="37">
        <v>0.625</v>
      </c>
      <c r="G406" s="35" t="s">
        <v>5028</v>
      </c>
      <c r="H406" s="32" t="s">
        <v>5330</v>
      </c>
      <c r="I406" s="55">
        <v>12.0</v>
      </c>
      <c r="J406" s="55" t="s">
        <v>297</v>
      </c>
      <c r="K406" s="35"/>
      <c r="L406" s="35"/>
      <c r="M406" s="35"/>
      <c r="N406" s="35"/>
      <c r="O406" s="35"/>
      <c r="P406" s="35"/>
      <c r="Q406" s="35"/>
      <c r="R406" s="35"/>
      <c r="S406" s="35"/>
      <c r="T406" s="35"/>
      <c r="U406" s="35"/>
      <c r="V406" s="35"/>
      <c r="W406" s="35"/>
      <c r="X406" s="35"/>
      <c r="Y406" s="35"/>
      <c r="Z406" s="35"/>
    </row>
    <row r="407" ht="33.0" customHeight="1">
      <c r="A407" s="35" t="s">
        <v>5025</v>
      </c>
      <c r="B407" s="35" t="s">
        <v>5300</v>
      </c>
      <c r="C407" s="292" t="s">
        <v>5044</v>
      </c>
      <c r="D407" s="32" t="s">
        <v>2155</v>
      </c>
      <c r="E407" s="33">
        <v>0.5</v>
      </c>
      <c r="F407" s="37">
        <v>0.625</v>
      </c>
      <c r="G407" s="35" t="s">
        <v>5028</v>
      </c>
      <c r="H407" s="32" t="s">
        <v>5311</v>
      </c>
      <c r="I407" s="55" t="s">
        <v>297</v>
      </c>
      <c r="J407" s="55" t="s">
        <v>297</v>
      </c>
      <c r="K407" s="35"/>
      <c r="L407" s="35"/>
      <c r="M407" s="35"/>
      <c r="N407" s="35"/>
      <c r="O407" s="35"/>
      <c r="P407" s="35"/>
      <c r="Q407" s="35"/>
      <c r="R407" s="35"/>
      <c r="S407" s="35"/>
      <c r="T407" s="35"/>
      <c r="U407" s="35"/>
      <c r="V407" s="35"/>
      <c r="W407" s="35"/>
      <c r="X407" s="35"/>
      <c r="Y407" s="35"/>
      <c r="Z407" s="35"/>
    </row>
    <row r="408" ht="33.0" customHeight="1">
      <c r="A408" s="35" t="s">
        <v>5025</v>
      </c>
      <c r="B408" s="35" t="s">
        <v>5300</v>
      </c>
      <c r="C408" s="35" t="s">
        <v>5304</v>
      </c>
      <c r="D408" s="32" t="s">
        <v>2155</v>
      </c>
      <c r="E408" s="37">
        <v>0.5208333333333334</v>
      </c>
      <c r="F408" s="37">
        <v>0.6458333333333334</v>
      </c>
      <c r="G408" s="35" t="s">
        <v>5028</v>
      </c>
      <c r="H408" s="293" t="s">
        <v>5305</v>
      </c>
      <c r="I408" s="55" t="s">
        <v>297</v>
      </c>
      <c r="J408" s="55" t="s">
        <v>297</v>
      </c>
      <c r="K408" s="35"/>
      <c r="L408" s="35"/>
      <c r="M408" s="35"/>
      <c r="N408" s="35"/>
      <c r="O408" s="35"/>
      <c r="P408" s="35"/>
      <c r="Q408" s="35"/>
      <c r="R408" s="35"/>
      <c r="S408" s="35"/>
      <c r="T408" s="35"/>
      <c r="U408" s="35"/>
      <c r="V408" s="35"/>
      <c r="W408" s="35"/>
      <c r="X408" s="35"/>
      <c r="Y408" s="35"/>
      <c r="Z408" s="35"/>
    </row>
    <row r="409" ht="33.0" customHeight="1">
      <c r="A409" s="35" t="s">
        <v>5025</v>
      </c>
      <c r="B409" s="35" t="s">
        <v>5300</v>
      </c>
      <c r="C409" s="35" t="s">
        <v>3970</v>
      </c>
      <c r="D409" s="32" t="s">
        <v>2155</v>
      </c>
      <c r="E409" s="37">
        <v>0.5416666666666666</v>
      </c>
      <c r="F409" s="37">
        <v>0.6458333333333334</v>
      </c>
      <c r="G409" s="35" t="s">
        <v>5028</v>
      </c>
      <c r="H409" s="32" t="s">
        <v>5037</v>
      </c>
      <c r="I409" s="55" t="s">
        <v>297</v>
      </c>
      <c r="J409" s="55" t="s">
        <v>297</v>
      </c>
      <c r="K409" s="35"/>
      <c r="L409" s="35"/>
      <c r="M409" s="35"/>
      <c r="N409" s="35"/>
      <c r="O409" s="35"/>
      <c r="P409" s="35"/>
      <c r="Q409" s="35"/>
      <c r="R409" s="35"/>
      <c r="S409" s="35"/>
      <c r="T409" s="35"/>
      <c r="U409" s="35"/>
      <c r="V409" s="35"/>
      <c r="W409" s="35"/>
      <c r="X409" s="35"/>
      <c r="Y409" s="35"/>
      <c r="Z409" s="35"/>
    </row>
    <row r="410" ht="33.0" customHeight="1">
      <c r="A410" s="35" t="s">
        <v>5025</v>
      </c>
      <c r="B410" s="35" t="s">
        <v>5300</v>
      </c>
      <c r="C410" s="35" t="s">
        <v>5317</v>
      </c>
      <c r="D410" s="32" t="s">
        <v>2155</v>
      </c>
      <c r="E410" s="37">
        <v>0.5416666666666666</v>
      </c>
      <c r="F410" s="270">
        <v>0.625</v>
      </c>
      <c r="G410" s="35" t="s">
        <v>5028</v>
      </c>
      <c r="H410" s="289" t="s">
        <v>5039</v>
      </c>
      <c r="I410" s="55" t="s">
        <v>297</v>
      </c>
      <c r="J410" s="55" t="s">
        <v>297</v>
      </c>
      <c r="K410" s="35"/>
      <c r="L410" s="35"/>
      <c r="M410" s="35"/>
      <c r="N410" s="35"/>
      <c r="O410" s="35"/>
      <c r="P410" s="35"/>
      <c r="Q410" s="35"/>
      <c r="R410" s="35"/>
      <c r="S410" s="35"/>
      <c r="T410" s="35"/>
      <c r="U410" s="35"/>
      <c r="V410" s="35"/>
      <c r="W410" s="35"/>
      <c r="X410" s="35"/>
      <c r="Y410" s="35"/>
      <c r="Z410" s="35"/>
    </row>
    <row r="411" ht="33.0" customHeight="1">
      <c r="A411" s="35" t="s">
        <v>5025</v>
      </c>
      <c r="B411" s="35" t="s">
        <v>5300</v>
      </c>
      <c r="C411" s="35" t="s">
        <v>5307</v>
      </c>
      <c r="D411" s="32" t="s">
        <v>2155</v>
      </c>
      <c r="E411" s="37">
        <v>0.5520833333333334</v>
      </c>
      <c r="F411" s="37">
        <v>0.6354166666666666</v>
      </c>
      <c r="G411" s="35" t="s">
        <v>5028</v>
      </c>
      <c r="H411" s="32" t="s">
        <v>5331</v>
      </c>
      <c r="I411" s="55" t="s">
        <v>297</v>
      </c>
      <c r="J411" s="55" t="s">
        <v>297</v>
      </c>
      <c r="K411" s="35"/>
      <c r="L411" s="35"/>
      <c r="M411" s="35"/>
      <c r="N411" s="35"/>
      <c r="O411" s="35"/>
      <c r="P411" s="35"/>
      <c r="Q411" s="35"/>
      <c r="R411" s="35"/>
      <c r="S411" s="35"/>
      <c r="T411" s="35"/>
      <c r="U411" s="35"/>
      <c r="V411" s="35"/>
      <c r="W411" s="35"/>
      <c r="X411" s="35"/>
      <c r="Y411" s="35"/>
      <c r="Z411" s="35"/>
    </row>
    <row r="412" ht="33.0" customHeight="1">
      <c r="A412" s="35" t="s">
        <v>5025</v>
      </c>
      <c r="B412" s="35" t="s">
        <v>5300</v>
      </c>
      <c r="C412" s="32" t="s">
        <v>5332</v>
      </c>
      <c r="D412" s="32" t="s">
        <v>2155</v>
      </c>
      <c r="E412" s="37">
        <v>0.375</v>
      </c>
      <c r="F412" s="33">
        <v>0.4375</v>
      </c>
      <c r="G412" s="35" t="s">
        <v>5028</v>
      </c>
      <c r="H412" s="32" t="s">
        <v>5032</v>
      </c>
      <c r="I412" s="55" t="s">
        <v>297</v>
      </c>
      <c r="J412" s="55" t="s">
        <v>297</v>
      </c>
      <c r="K412" s="35"/>
      <c r="L412" s="35"/>
      <c r="M412" s="35"/>
      <c r="N412" s="35"/>
      <c r="O412" s="35"/>
      <c r="P412" s="35"/>
      <c r="Q412" s="35"/>
      <c r="R412" s="35"/>
      <c r="S412" s="35"/>
      <c r="T412" s="35"/>
      <c r="U412" s="35"/>
      <c r="V412" s="35"/>
      <c r="W412" s="35"/>
      <c r="X412" s="35"/>
      <c r="Y412" s="35"/>
      <c r="Z412" s="35"/>
    </row>
    <row r="413" ht="33.0" customHeight="1">
      <c r="A413" s="35" t="s">
        <v>5025</v>
      </c>
      <c r="B413" s="35" t="s">
        <v>5300</v>
      </c>
      <c r="C413" s="35" t="s">
        <v>5057</v>
      </c>
      <c r="D413" s="32" t="s">
        <v>2155</v>
      </c>
      <c r="E413" s="37">
        <v>0.3854166666666667</v>
      </c>
      <c r="F413" s="37">
        <v>0.46875</v>
      </c>
      <c r="G413" s="35" t="s">
        <v>5028</v>
      </c>
      <c r="H413" s="289" t="s">
        <v>5059</v>
      </c>
      <c r="I413" s="55">
        <v>10.0</v>
      </c>
      <c r="J413" s="55" t="s">
        <v>297</v>
      </c>
      <c r="K413" s="35"/>
      <c r="L413" s="35"/>
      <c r="M413" s="35"/>
      <c r="N413" s="35"/>
      <c r="O413" s="35"/>
      <c r="P413" s="35"/>
      <c r="Q413" s="35"/>
      <c r="R413" s="35"/>
      <c r="S413" s="35"/>
      <c r="T413" s="35"/>
      <c r="U413" s="35"/>
      <c r="V413" s="35"/>
      <c r="W413" s="35"/>
      <c r="X413" s="35"/>
      <c r="Y413" s="35"/>
      <c r="Z413" s="35"/>
    </row>
    <row r="414" ht="33.0" customHeight="1">
      <c r="A414" s="35" t="s">
        <v>5025</v>
      </c>
      <c r="B414" s="35" t="s">
        <v>5300</v>
      </c>
      <c r="C414" s="35" t="s">
        <v>5333</v>
      </c>
      <c r="D414" s="32" t="s">
        <v>2155</v>
      </c>
      <c r="E414" s="37">
        <v>0.4166666666666667</v>
      </c>
      <c r="F414" s="37">
        <v>0.5</v>
      </c>
      <c r="G414" s="35" t="s">
        <v>5028</v>
      </c>
      <c r="H414" s="32" t="s">
        <v>5045</v>
      </c>
      <c r="I414" s="55" t="s">
        <v>297</v>
      </c>
      <c r="J414" s="55" t="s">
        <v>297</v>
      </c>
      <c r="K414" s="35"/>
      <c r="L414" s="35"/>
      <c r="M414" s="35"/>
      <c r="N414" s="35"/>
      <c r="O414" s="35"/>
      <c r="P414" s="35"/>
      <c r="Q414" s="35"/>
      <c r="R414" s="35"/>
      <c r="S414" s="35"/>
      <c r="T414" s="35"/>
      <c r="U414" s="35"/>
      <c r="V414" s="35"/>
      <c r="W414" s="35"/>
      <c r="X414" s="35"/>
      <c r="Y414" s="35"/>
      <c r="Z414" s="35"/>
    </row>
    <row r="415" ht="33.0" customHeight="1">
      <c r="A415" s="35" t="s">
        <v>5025</v>
      </c>
      <c r="B415" s="35" t="s">
        <v>5300</v>
      </c>
      <c r="C415" s="35" t="s">
        <v>5027</v>
      </c>
      <c r="D415" s="32" t="s">
        <v>2155</v>
      </c>
      <c r="E415" s="37">
        <v>0.375</v>
      </c>
      <c r="F415" s="37">
        <v>0.5</v>
      </c>
      <c r="G415" s="35" t="s">
        <v>5028</v>
      </c>
      <c r="H415" s="32" t="s">
        <v>5029</v>
      </c>
      <c r="I415" s="55" t="s">
        <v>297</v>
      </c>
      <c r="J415" s="55" t="s">
        <v>297</v>
      </c>
      <c r="K415" s="35"/>
      <c r="L415" s="35"/>
      <c r="M415" s="35"/>
      <c r="N415" s="35"/>
      <c r="O415" s="35"/>
      <c r="P415" s="35"/>
      <c r="Q415" s="35"/>
      <c r="R415" s="35"/>
      <c r="S415" s="35"/>
      <c r="T415" s="35"/>
      <c r="U415" s="35"/>
      <c r="V415" s="35"/>
      <c r="W415" s="35"/>
      <c r="X415" s="35"/>
      <c r="Y415" s="35"/>
      <c r="Z415" s="35"/>
    </row>
    <row r="416" ht="33.0" customHeight="1">
      <c r="A416" s="35" t="s">
        <v>5334</v>
      </c>
      <c r="B416" s="35" t="s">
        <v>5335</v>
      </c>
      <c r="C416" s="35" t="s">
        <v>5062</v>
      </c>
      <c r="D416" s="32" t="s">
        <v>222</v>
      </c>
      <c r="E416" s="37">
        <v>0.4375</v>
      </c>
      <c r="F416" s="37">
        <v>0.4722222222222222</v>
      </c>
      <c r="G416" s="35" t="s">
        <v>5336</v>
      </c>
      <c r="H416" s="35" t="s">
        <v>297</v>
      </c>
      <c r="I416" s="55">
        <v>4.0</v>
      </c>
      <c r="J416" s="55" t="s">
        <v>297</v>
      </c>
      <c r="K416" s="35"/>
      <c r="L416" s="35"/>
      <c r="M416" s="35"/>
      <c r="N416" s="35"/>
      <c r="O416" s="35"/>
      <c r="P416" s="35"/>
      <c r="Q416" s="35"/>
      <c r="R416" s="35"/>
      <c r="S416" s="35"/>
      <c r="T416" s="35"/>
      <c r="U416" s="35"/>
      <c r="V416" s="35"/>
      <c r="W416" s="35"/>
      <c r="X416" s="35"/>
      <c r="Y416" s="35"/>
      <c r="Z416" s="35"/>
    </row>
    <row r="417" ht="33.0" customHeight="1">
      <c r="A417" s="35" t="s">
        <v>5337</v>
      </c>
      <c r="B417" s="35" t="s">
        <v>5335</v>
      </c>
      <c r="C417" s="35" t="s">
        <v>5070</v>
      </c>
      <c r="D417" s="32" t="s">
        <v>222</v>
      </c>
      <c r="E417" s="33">
        <v>0.4791666666666667</v>
      </c>
      <c r="F417" s="37">
        <v>0.5138888888888888</v>
      </c>
      <c r="G417" s="35" t="s">
        <v>5336</v>
      </c>
      <c r="H417" s="35" t="s">
        <v>297</v>
      </c>
      <c r="I417" s="55">
        <v>3.0</v>
      </c>
      <c r="J417" s="55" t="s">
        <v>297</v>
      </c>
      <c r="K417" s="35"/>
      <c r="L417" s="35"/>
      <c r="M417" s="35"/>
      <c r="N417" s="35"/>
      <c r="O417" s="35"/>
      <c r="P417" s="35"/>
      <c r="Q417" s="35"/>
      <c r="R417" s="35"/>
      <c r="S417" s="35"/>
      <c r="T417" s="35"/>
      <c r="U417" s="35"/>
      <c r="V417" s="35"/>
      <c r="W417" s="35"/>
      <c r="X417" s="35"/>
      <c r="Y417" s="35"/>
      <c r="Z417" s="35"/>
    </row>
    <row r="418" ht="33.0" customHeight="1">
      <c r="A418" s="35" t="s">
        <v>5337</v>
      </c>
      <c r="B418" s="35" t="s">
        <v>5338</v>
      </c>
      <c r="C418" s="55" t="s">
        <v>5339</v>
      </c>
      <c r="D418" s="32" t="s">
        <v>222</v>
      </c>
      <c r="E418" s="57">
        <v>0.8333333333333334</v>
      </c>
      <c r="F418" s="57">
        <v>0.8680555555555556</v>
      </c>
      <c r="G418" s="294" t="s">
        <v>5336</v>
      </c>
      <c r="H418" s="55" t="s">
        <v>297</v>
      </c>
      <c r="I418" s="55">
        <v>14.0</v>
      </c>
      <c r="J418" s="55" t="s">
        <v>297</v>
      </c>
      <c r="L418" s="35"/>
      <c r="M418" s="35"/>
      <c r="N418" s="35"/>
      <c r="O418" s="35"/>
      <c r="P418" s="35"/>
      <c r="Q418" s="35"/>
      <c r="R418" s="35"/>
      <c r="S418" s="35"/>
      <c r="T418" s="35"/>
      <c r="U418" s="35"/>
      <c r="V418" s="35"/>
      <c r="W418" s="35"/>
      <c r="X418" s="35"/>
      <c r="Y418" s="35"/>
      <c r="Z418" s="35"/>
    </row>
    <row r="419" ht="33.0" customHeight="1">
      <c r="A419" s="35" t="s">
        <v>5337</v>
      </c>
      <c r="B419" s="35" t="s">
        <v>5338</v>
      </c>
      <c r="C419" s="256" t="s">
        <v>5065</v>
      </c>
      <c r="D419" s="32" t="s">
        <v>222</v>
      </c>
      <c r="E419" s="57">
        <v>0.375</v>
      </c>
      <c r="F419" s="57">
        <v>0.4097222222222222</v>
      </c>
      <c r="G419" s="294" t="s">
        <v>5336</v>
      </c>
      <c r="H419" s="55" t="s">
        <v>297</v>
      </c>
      <c r="I419" s="55">
        <v>13.0</v>
      </c>
      <c r="J419" s="55" t="s">
        <v>297</v>
      </c>
      <c r="L419" s="35"/>
      <c r="M419" s="35"/>
      <c r="N419" s="35"/>
      <c r="O419" s="35"/>
      <c r="P419" s="35"/>
      <c r="Q419" s="35"/>
      <c r="R419" s="35"/>
      <c r="S419" s="35"/>
      <c r="T419" s="35"/>
      <c r="U419" s="35"/>
      <c r="V419" s="35"/>
      <c r="W419" s="35"/>
      <c r="X419" s="35"/>
      <c r="Y419" s="35"/>
      <c r="Z419" s="35"/>
    </row>
    <row r="420" ht="33.0" customHeight="1">
      <c r="A420" s="35" t="s">
        <v>5337</v>
      </c>
      <c r="B420" s="35" t="s">
        <v>5338</v>
      </c>
      <c r="C420" s="256" t="s">
        <v>5065</v>
      </c>
      <c r="D420" s="32" t="s">
        <v>222</v>
      </c>
      <c r="E420" s="57">
        <v>0.375</v>
      </c>
      <c r="F420" s="133">
        <v>0.4097222222222222</v>
      </c>
      <c r="G420" s="55" t="s">
        <v>5336</v>
      </c>
      <c r="H420" s="55" t="s">
        <v>297</v>
      </c>
      <c r="I420" s="55">
        <v>13.0</v>
      </c>
      <c r="J420" s="55" t="s">
        <v>297</v>
      </c>
      <c r="L420" s="35"/>
      <c r="M420" s="35"/>
      <c r="N420" s="35"/>
      <c r="O420" s="35"/>
      <c r="P420" s="35"/>
      <c r="Q420" s="35"/>
      <c r="R420" s="35"/>
      <c r="S420" s="35"/>
      <c r="T420" s="35"/>
      <c r="U420" s="35"/>
      <c r="V420" s="35"/>
      <c r="W420" s="35"/>
      <c r="X420" s="35"/>
      <c r="Y420" s="35"/>
      <c r="Z420" s="35"/>
    </row>
    <row r="421" ht="33.0" customHeight="1">
      <c r="A421" s="35" t="s">
        <v>5337</v>
      </c>
      <c r="B421" s="35" t="s">
        <v>5338</v>
      </c>
      <c r="C421" s="256" t="s">
        <v>5074</v>
      </c>
      <c r="D421" s="32" t="s">
        <v>222</v>
      </c>
      <c r="E421" s="57">
        <v>0.3333333333333333</v>
      </c>
      <c r="F421" s="57">
        <v>0.3680555555555556</v>
      </c>
      <c r="G421" s="55" t="s">
        <v>5336</v>
      </c>
      <c r="H421" s="55" t="s">
        <v>297</v>
      </c>
      <c r="I421" s="55">
        <v>14.0</v>
      </c>
      <c r="J421" s="55" t="s">
        <v>297</v>
      </c>
      <c r="L421" s="35"/>
      <c r="M421" s="35"/>
      <c r="N421" s="35"/>
      <c r="O421" s="35"/>
      <c r="P421" s="35"/>
      <c r="Q421" s="35"/>
      <c r="R421" s="35"/>
      <c r="S421" s="35"/>
      <c r="T421" s="35"/>
      <c r="U421" s="35"/>
      <c r="V421" s="35"/>
      <c r="W421" s="35"/>
      <c r="X421" s="35"/>
      <c r="Y421" s="35"/>
      <c r="Z421" s="35"/>
    </row>
    <row r="422" ht="33.0" customHeight="1">
      <c r="A422" s="256" t="s">
        <v>5340</v>
      </c>
      <c r="B422" s="256" t="s">
        <v>5341</v>
      </c>
      <c r="C422" s="295" t="s">
        <v>5094</v>
      </c>
      <c r="D422" s="55" t="s">
        <v>222</v>
      </c>
      <c r="E422" s="57">
        <v>0.7916666666666666</v>
      </c>
      <c r="F422" s="57">
        <v>0.8229166666666666</v>
      </c>
      <c r="G422" s="55" t="s">
        <v>5336</v>
      </c>
      <c r="H422" s="296" t="s">
        <v>5342</v>
      </c>
      <c r="I422" s="55">
        <v>5.0</v>
      </c>
      <c r="J422" s="55" t="s">
        <v>297</v>
      </c>
      <c r="L422" s="35"/>
      <c r="M422" s="35"/>
      <c r="N422" s="35"/>
      <c r="O422" s="35"/>
      <c r="P422" s="35"/>
      <c r="Q422" s="35"/>
      <c r="R422" s="35"/>
      <c r="S422" s="35"/>
      <c r="T422" s="35"/>
      <c r="U422" s="35"/>
      <c r="V422" s="35"/>
      <c r="W422" s="35"/>
      <c r="X422" s="35"/>
      <c r="Y422" s="35"/>
      <c r="Z422" s="35"/>
    </row>
    <row r="423" ht="33.0" customHeight="1">
      <c r="A423" s="256" t="s">
        <v>5340</v>
      </c>
      <c r="B423" s="55" t="s">
        <v>5341</v>
      </c>
      <c r="C423" s="292" t="s">
        <v>5343</v>
      </c>
      <c r="D423" s="55" t="s">
        <v>222</v>
      </c>
      <c r="E423" s="57">
        <v>0.3541666666666667</v>
      </c>
      <c r="F423" s="57">
        <v>0.3854166666666667</v>
      </c>
      <c r="G423" s="55" t="s">
        <v>5336</v>
      </c>
      <c r="H423" s="248" t="s">
        <v>5344</v>
      </c>
      <c r="I423" s="55" t="s">
        <v>297</v>
      </c>
      <c r="J423" s="55" t="s">
        <v>297</v>
      </c>
      <c r="L423" s="35"/>
      <c r="M423" s="35"/>
      <c r="N423" s="35"/>
      <c r="O423" s="35"/>
      <c r="P423" s="35"/>
      <c r="Q423" s="35"/>
      <c r="R423" s="35"/>
      <c r="S423" s="35"/>
      <c r="T423" s="35"/>
      <c r="U423" s="35"/>
      <c r="V423" s="35"/>
      <c r="W423" s="35"/>
      <c r="X423" s="35"/>
      <c r="Y423" s="35"/>
      <c r="Z423" s="35"/>
    </row>
    <row r="424" ht="33.0" customHeight="1">
      <c r="A424" s="256" t="s">
        <v>5345</v>
      </c>
      <c r="B424" s="55" t="s">
        <v>5341</v>
      </c>
      <c r="C424" s="32" t="s">
        <v>5076</v>
      </c>
      <c r="D424" s="55" t="s">
        <v>222</v>
      </c>
      <c r="E424" s="37">
        <v>0.25</v>
      </c>
      <c r="F424" s="37">
        <v>0.9166666666666666</v>
      </c>
      <c r="G424" s="35" t="s">
        <v>5336</v>
      </c>
      <c r="H424" s="32" t="s">
        <v>5078</v>
      </c>
      <c r="I424" s="55" t="s">
        <v>297</v>
      </c>
      <c r="J424" s="55" t="s">
        <v>297</v>
      </c>
      <c r="K424" s="35"/>
      <c r="L424" s="35"/>
      <c r="M424" s="35"/>
      <c r="N424" s="35"/>
      <c r="O424" s="35"/>
      <c r="P424" s="35"/>
      <c r="Q424" s="35"/>
      <c r="R424" s="35"/>
      <c r="S424" s="35"/>
      <c r="T424" s="35"/>
      <c r="U424" s="35"/>
      <c r="V424" s="35"/>
      <c r="W424" s="35"/>
      <c r="X424" s="35"/>
      <c r="Y424" s="35"/>
      <c r="Z424" s="35"/>
    </row>
    <row r="425" ht="33.0" customHeight="1">
      <c r="A425" s="256" t="s">
        <v>5346</v>
      </c>
      <c r="B425" s="55" t="s">
        <v>5341</v>
      </c>
      <c r="C425" s="35" t="s">
        <v>5347</v>
      </c>
      <c r="D425" s="55" t="s">
        <v>222</v>
      </c>
      <c r="E425" s="37">
        <v>0.4375</v>
      </c>
      <c r="F425" s="37">
        <v>0.4583333333333333</v>
      </c>
      <c r="G425" s="35" t="s">
        <v>5336</v>
      </c>
      <c r="H425" s="32" t="s">
        <v>5348</v>
      </c>
      <c r="I425" s="55">
        <v>2.0</v>
      </c>
      <c r="J425" s="55" t="s">
        <v>297</v>
      </c>
      <c r="K425" s="35"/>
      <c r="L425" s="35"/>
      <c r="M425" s="35"/>
      <c r="N425" s="35"/>
      <c r="O425" s="35"/>
      <c r="P425" s="35"/>
      <c r="Q425" s="35"/>
      <c r="R425" s="35"/>
      <c r="S425" s="35"/>
      <c r="T425" s="35"/>
      <c r="U425" s="35"/>
      <c r="V425" s="35"/>
      <c r="W425" s="35"/>
      <c r="X425" s="35"/>
      <c r="Y425" s="35"/>
      <c r="Z425" s="35"/>
    </row>
    <row r="426" ht="33.0" customHeight="1">
      <c r="A426" s="256" t="s">
        <v>5349</v>
      </c>
      <c r="B426" s="55" t="s">
        <v>5341</v>
      </c>
      <c r="C426" s="35" t="s">
        <v>5350</v>
      </c>
      <c r="D426" s="55" t="s">
        <v>222</v>
      </c>
      <c r="E426" s="37">
        <v>0.8194444444444444</v>
      </c>
      <c r="F426" s="270">
        <v>0.8541666666715173</v>
      </c>
      <c r="G426" s="35" t="s">
        <v>5336</v>
      </c>
      <c r="H426" s="32" t="s">
        <v>5351</v>
      </c>
      <c r="I426" s="55" t="s">
        <v>297</v>
      </c>
      <c r="J426" s="55" t="s">
        <v>297</v>
      </c>
      <c r="K426" s="35"/>
      <c r="L426" s="35"/>
      <c r="M426" s="35"/>
      <c r="N426" s="35"/>
      <c r="O426" s="35"/>
      <c r="P426" s="35"/>
      <c r="Q426" s="35"/>
      <c r="R426" s="35"/>
      <c r="S426" s="35"/>
      <c r="T426" s="35"/>
      <c r="U426" s="35"/>
      <c r="V426" s="35"/>
      <c r="W426" s="35"/>
      <c r="X426" s="35"/>
      <c r="Y426" s="35"/>
      <c r="Z426" s="35"/>
    </row>
    <row r="427" ht="33.0" customHeight="1">
      <c r="A427" s="256" t="s">
        <v>2216</v>
      </c>
      <c r="B427" s="55" t="s">
        <v>5341</v>
      </c>
      <c r="C427" s="35" t="s">
        <v>5352</v>
      </c>
      <c r="D427" s="55" t="s">
        <v>222</v>
      </c>
      <c r="E427" s="37">
        <v>0.7708333333333334</v>
      </c>
      <c r="F427" s="37">
        <v>0.8055555555555556</v>
      </c>
      <c r="G427" s="35" t="s">
        <v>5336</v>
      </c>
      <c r="H427" s="32" t="s">
        <v>5353</v>
      </c>
      <c r="I427" s="55">
        <v>0.0</v>
      </c>
      <c r="J427" s="55" t="s">
        <v>297</v>
      </c>
      <c r="K427" s="35"/>
      <c r="L427" s="35"/>
      <c r="M427" s="35"/>
      <c r="N427" s="35"/>
      <c r="O427" s="35"/>
      <c r="P427" s="35"/>
      <c r="Q427" s="35"/>
      <c r="R427" s="35"/>
      <c r="S427" s="35"/>
      <c r="T427" s="35"/>
      <c r="U427" s="35"/>
      <c r="V427" s="35"/>
      <c r="W427" s="35"/>
      <c r="X427" s="35"/>
      <c r="Y427" s="35"/>
      <c r="Z427" s="35"/>
    </row>
    <row r="428" ht="33.0" customHeight="1">
      <c r="A428" s="256" t="s">
        <v>2216</v>
      </c>
      <c r="B428" s="55" t="s">
        <v>5341</v>
      </c>
      <c r="C428" s="35" t="s">
        <v>5354</v>
      </c>
      <c r="D428" s="55" t="s">
        <v>222</v>
      </c>
      <c r="E428" s="37">
        <v>0.71875</v>
      </c>
      <c r="F428" s="37">
        <v>0.7534722222222222</v>
      </c>
      <c r="G428" s="35" t="s">
        <v>5336</v>
      </c>
      <c r="H428" s="32" t="s">
        <v>5353</v>
      </c>
      <c r="I428" s="55" t="s">
        <v>297</v>
      </c>
      <c r="J428" s="55" t="s">
        <v>297</v>
      </c>
      <c r="K428" s="35"/>
      <c r="L428" s="35"/>
      <c r="M428" s="35"/>
      <c r="N428" s="35"/>
      <c r="O428" s="35"/>
      <c r="P428" s="35"/>
      <c r="Q428" s="35"/>
      <c r="R428" s="35"/>
      <c r="S428" s="35"/>
      <c r="T428" s="35"/>
      <c r="U428" s="35"/>
      <c r="V428" s="35"/>
      <c r="W428" s="35"/>
      <c r="X428" s="35"/>
      <c r="Y428" s="35"/>
      <c r="Z428" s="35"/>
    </row>
    <row r="429" ht="33.0" customHeight="1">
      <c r="A429" s="256" t="s">
        <v>5355</v>
      </c>
      <c r="B429" s="55" t="s">
        <v>5341</v>
      </c>
      <c r="C429" s="35" t="s">
        <v>5356</v>
      </c>
      <c r="D429" s="55" t="s">
        <v>222</v>
      </c>
      <c r="E429" s="37">
        <v>0.7777777777777778</v>
      </c>
      <c r="F429" s="37">
        <v>0.8125</v>
      </c>
      <c r="G429" s="35" t="s">
        <v>5336</v>
      </c>
      <c r="H429" s="32" t="s">
        <v>5353</v>
      </c>
      <c r="I429" s="55" t="s">
        <v>297</v>
      </c>
      <c r="J429" s="55" t="s">
        <v>297</v>
      </c>
      <c r="K429" s="35"/>
      <c r="L429" s="35"/>
      <c r="M429" s="35"/>
      <c r="N429" s="35"/>
      <c r="O429" s="35"/>
      <c r="P429" s="35"/>
      <c r="Q429" s="35"/>
      <c r="R429" s="35"/>
      <c r="S429" s="35"/>
      <c r="T429" s="35"/>
      <c r="U429" s="35"/>
      <c r="V429" s="35"/>
      <c r="W429" s="35"/>
      <c r="X429" s="35"/>
      <c r="Y429" s="35"/>
      <c r="Z429" s="35"/>
    </row>
    <row r="430" ht="33.0" customHeight="1">
      <c r="A430" s="256" t="s">
        <v>5357</v>
      </c>
      <c r="B430" s="55" t="s">
        <v>5341</v>
      </c>
      <c r="C430" s="35" t="s">
        <v>5358</v>
      </c>
      <c r="D430" s="55" t="s">
        <v>222</v>
      </c>
      <c r="E430" s="37">
        <v>0.3541666666666667</v>
      </c>
      <c r="F430" s="37">
        <v>0.3888888888888889</v>
      </c>
      <c r="G430" s="35" t="s">
        <v>5336</v>
      </c>
      <c r="H430" s="32" t="s">
        <v>5359</v>
      </c>
      <c r="I430" s="55" t="s">
        <v>297</v>
      </c>
      <c r="J430" s="55" t="s">
        <v>297</v>
      </c>
      <c r="K430" s="35"/>
      <c r="L430" s="35"/>
      <c r="M430" s="35"/>
      <c r="N430" s="35"/>
      <c r="O430" s="35"/>
      <c r="P430" s="35"/>
      <c r="Q430" s="35"/>
      <c r="R430" s="35"/>
      <c r="S430" s="35"/>
      <c r="T430" s="35"/>
      <c r="U430" s="35"/>
      <c r="V430" s="35"/>
      <c r="W430" s="35"/>
      <c r="X430" s="35"/>
      <c r="Y430" s="35"/>
      <c r="Z430" s="35"/>
    </row>
    <row r="431" ht="33.0" customHeight="1">
      <c r="A431" s="55" t="s">
        <v>5360</v>
      </c>
      <c r="B431" s="256" t="s">
        <v>5341</v>
      </c>
      <c r="C431" s="35" t="s">
        <v>5361</v>
      </c>
      <c r="D431" s="55" t="s">
        <v>222</v>
      </c>
      <c r="E431" s="37">
        <v>0.3854166666666667</v>
      </c>
      <c r="F431" s="270">
        <v>0.4201388888888889</v>
      </c>
      <c r="G431" s="35" t="s">
        <v>5336</v>
      </c>
      <c r="H431" s="32" t="s">
        <v>5362</v>
      </c>
      <c r="I431" s="55">
        <v>0.0</v>
      </c>
      <c r="J431" s="55" t="s">
        <v>297</v>
      </c>
      <c r="K431" s="35"/>
      <c r="L431" s="35"/>
      <c r="M431" s="35"/>
      <c r="N431" s="35"/>
      <c r="O431" s="35"/>
      <c r="P431" s="35"/>
      <c r="Q431" s="35"/>
      <c r="R431" s="35"/>
      <c r="S431" s="35"/>
      <c r="T431" s="35"/>
      <c r="U431" s="35"/>
      <c r="V431" s="35"/>
      <c r="W431" s="35"/>
      <c r="X431" s="35"/>
      <c r="Y431" s="35"/>
      <c r="Z431" s="35"/>
    </row>
    <row r="432" ht="33.0" customHeight="1">
      <c r="A432" s="256" t="s">
        <v>5360</v>
      </c>
      <c r="B432" s="55" t="s">
        <v>5363</v>
      </c>
      <c r="C432" s="35" t="s">
        <v>5364</v>
      </c>
      <c r="D432" s="55" t="s">
        <v>222</v>
      </c>
      <c r="E432" s="37">
        <v>0.7916666666666666</v>
      </c>
      <c r="F432" s="270">
        <v>0.8263888888888888</v>
      </c>
      <c r="G432" s="35" t="s">
        <v>5336</v>
      </c>
      <c r="H432" s="32" t="s">
        <v>5362</v>
      </c>
      <c r="I432" s="55">
        <v>0.0</v>
      </c>
      <c r="J432" s="55" t="s">
        <v>297</v>
      </c>
      <c r="K432" s="35"/>
      <c r="L432" s="35"/>
      <c r="M432" s="35"/>
      <c r="N432" s="35"/>
      <c r="O432" s="35"/>
      <c r="P432" s="35"/>
      <c r="Q432" s="35"/>
      <c r="R432" s="35"/>
      <c r="S432" s="35"/>
      <c r="T432" s="35"/>
      <c r="U432" s="35"/>
      <c r="V432" s="35"/>
      <c r="W432" s="35"/>
      <c r="X432" s="35"/>
      <c r="Y432" s="35"/>
      <c r="Z432" s="35"/>
    </row>
    <row r="433" ht="33.0" customHeight="1">
      <c r="A433" s="55" t="s">
        <v>5365</v>
      </c>
      <c r="B433" s="55" t="s">
        <v>5341</v>
      </c>
      <c r="C433" s="35" t="s">
        <v>5366</v>
      </c>
      <c r="D433" s="55" t="s">
        <v>222</v>
      </c>
      <c r="E433" s="37">
        <v>0.3854166666666667</v>
      </c>
      <c r="F433" s="270">
        <v>0.4201388888888889</v>
      </c>
      <c r="G433" s="35" t="s">
        <v>5336</v>
      </c>
      <c r="H433" s="32" t="s">
        <v>5362</v>
      </c>
      <c r="I433" s="55">
        <v>15.0</v>
      </c>
      <c r="J433" s="55" t="s">
        <v>297</v>
      </c>
      <c r="K433" s="35"/>
      <c r="L433" s="35"/>
      <c r="M433" s="35"/>
      <c r="N433" s="35"/>
      <c r="O433" s="35"/>
      <c r="P433" s="35"/>
      <c r="Q433" s="35"/>
      <c r="R433" s="35"/>
      <c r="S433" s="35"/>
      <c r="T433" s="35"/>
      <c r="U433" s="35"/>
      <c r="V433" s="35"/>
      <c r="W433" s="35"/>
      <c r="X433" s="35"/>
      <c r="Y433" s="35"/>
      <c r="Z433" s="35"/>
    </row>
    <row r="434" ht="33.0" customHeight="1">
      <c r="A434" s="256" t="s">
        <v>5367</v>
      </c>
      <c r="B434" s="55" t="s">
        <v>5341</v>
      </c>
      <c r="C434" s="35" t="s">
        <v>5368</v>
      </c>
      <c r="D434" s="55" t="s">
        <v>222</v>
      </c>
      <c r="E434" s="37">
        <v>0.4270833333333333</v>
      </c>
      <c r="F434" s="270">
        <v>0.4618055555555556</v>
      </c>
      <c r="G434" s="35" t="s">
        <v>5336</v>
      </c>
      <c r="H434" s="32" t="s">
        <v>5369</v>
      </c>
      <c r="I434" s="55" t="s">
        <v>297</v>
      </c>
      <c r="J434" s="55" t="s">
        <v>297</v>
      </c>
      <c r="K434" s="35"/>
      <c r="L434" s="35"/>
      <c r="M434" s="35"/>
      <c r="N434" s="35"/>
      <c r="O434" s="35"/>
      <c r="P434" s="35"/>
      <c r="Q434" s="35"/>
      <c r="R434" s="35"/>
      <c r="S434" s="35"/>
      <c r="T434" s="35"/>
      <c r="U434" s="35"/>
      <c r="V434" s="35"/>
      <c r="W434" s="35"/>
      <c r="X434" s="35"/>
      <c r="Y434" s="35"/>
      <c r="Z434" s="35"/>
    </row>
    <row r="435" ht="33.0" customHeight="1">
      <c r="A435" s="55" t="s">
        <v>5367</v>
      </c>
      <c r="B435" s="55" t="s">
        <v>5341</v>
      </c>
      <c r="C435" s="35" t="s">
        <v>5370</v>
      </c>
      <c r="D435" s="55" t="s">
        <v>222</v>
      </c>
      <c r="E435" s="37">
        <v>0.3854166666666667</v>
      </c>
      <c r="F435" s="37">
        <v>0.4201388888888889</v>
      </c>
      <c r="G435" s="35" t="s">
        <v>5336</v>
      </c>
      <c r="H435" s="32" t="s">
        <v>5371</v>
      </c>
      <c r="I435" s="55">
        <v>0.0</v>
      </c>
      <c r="J435" s="55" t="s">
        <v>297</v>
      </c>
      <c r="K435" s="35"/>
      <c r="L435" s="35"/>
      <c r="M435" s="35"/>
      <c r="N435" s="35"/>
      <c r="O435" s="35"/>
      <c r="P435" s="35"/>
      <c r="Q435" s="35"/>
      <c r="R435" s="35"/>
      <c r="S435" s="35"/>
      <c r="T435" s="35"/>
      <c r="U435" s="35"/>
      <c r="V435" s="35"/>
      <c r="W435" s="35"/>
      <c r="X435" s="35"/>
      <c r="Y435" s="35"/>
      <c r="Z435" s="35"/>
    </row>
    <row r="436" ht="33.0" customHeight="1">
      <c r="A436" s="55" t="s">
        <v>5367</v>
      </c>
      <c r="B436" s="55" t="s">
        <v>5341</v>
      </c>
      <c r="C436" s="35" t="s">
        <v>5372</v>
      </c>
      <c r="D436" s="55" t="s">
        <v>222</v>
      </c>
      <c r="E436" s="37">
        <v>0.3854166666666667</v>
      </c>
      <c r="F436" s="37">
        <v>0.4201388888888889</v>
      </c>
      <c r="G436" s="35" t="s">
        <v>5336</v>
      </c>
      <c r="H436" s="32" t="s">
        <v>5369</v>
      </c>
      <c r="I436" s="55" t="s">
        <v>297</v>
      </c>
      <c r="J436" s="55" t="s">
        <v>297</v>
      </c>
      <c r="K436" s="35"/>
      <c r="L436" s="35"/>
      <c r="M436" s="35"/>
      <c r="N436" s="35"/>
      <c r="O436" s="35"/>
      <c r="P436" s="35"/>
      <c r="Q436" s="35"/>
      <c r="R436" s="35"/>
      <c r="S436" s="35"/>
      <c r="T436" s="35"/>
      <c r="U436" s="35"/>
      <c r="V436" s="35"/>
      <c r="W436" s="35"/>
      <c r="X436" s="35"/>
      <c r="Y436" s="35"/>
      <c r="Z436" s="35"/>
    </row>
    <row r="437" ht="33.0" customHeight="1">
      <c r="A437" s="55" t="s">
        <v>5367</v>
      </c>
      <c r="B437" s="55" t="s">
        <v>5341</v>
      </c>
      <c r="C437" s="35" t="s">
        <v>5373</v>
      </c>
      <c r="D437" s="32" t="s">
        <v>222</v>
      </c>
      <c r="E437" s="37">
        <v>0.4270833333333333</v>
      </c>
      <c r="F437" s="270">
        <v>0.4618055555547471</v>
      </c>
      <c r="G437" s="35" t="s">
        <v>5336</v>
      </c>
      <c r="H437" s="32" t="s">
        <v>5371</v>
      </c>
      <c r="I437" s="55" t="s">
        <v>297</v>
      </c>
      <c r="J437" s="55" t="s">
        <v>5374</v>
      </c>
      <c r="K437" s="35"/>
      <c r="L437" s="35"/>
      <c r="M437" s="35"/>
      <c r="N437" s="35"/>
      <c r="O437" s="35"/>
      <c r="P437" s="35"/>
      <c r="Q437" s="35"/>
      <c r="R437" s="35"/>
      <c r="S437" s="35"/>
      <c r="T437" s="35"/>
      <c r="U437" s="35"/>
      <c r="V437" s="35"/>
      <c r="W437" s="35"/>
      <c r="X437" s="35"/>
      <c r="Y437" s="35"/>
      <c r="Z437" s="35"/>
    </row>
    <row r="438" ht="33.0" customHeight="1">
      <c r="A438" s="55" t="s">
        <v>5375</v>
      </c>
      <c r="B438" s="55" t="s">
        <v>5341</v>
      </c>
      <c r="C438" s="35" t="s">
        <v>5093</v>
      </c>
      <c r="D438" s="32" t="s">
        <v>222</v>
      </c>
      <c r="E438" s="37">
        <v>0.7708333333333334</v>
      </c>
      <c r="F438" s="37">
        <v>0.8125</v>
      </c>
      <c r="G438" s="35" t="s">
        <v>5336</v>
      </c>
      <c r="H438" s="32" t="s">
        <v>5090</v>
      </c>
      <c r="I438" s="55">
        <v>3.0</v>
      </c>
      <c r="J438" s="55">
        <v>6.0</v>
      </c>
      <c r="K438" s="35"/>
      <c r="L438" s="35"/>
      <c r="M438" s="35"/>
      <c r="N438" s="35"/>
      <c r="O438" s="35"/>
      <c r="P438" s="35"/>
      <c r="Q438" s="35"/>
      <c r="R438" s="35"/>
      <c r="S438" s="35"/>
      <c r="T438" s="35"/>
      <c r="U438" s="35"/>
      <c r="V438" s="35"/>
      <c r="W438" s="35"/>
      <c r="X438" s="35"/>
      <c r="Y438" s="35"/>
      <c r="Z438" s="35"/>
    </row>
    <row r="439" ht="33.0" customHeight="1">
      <c r="A439" s="55" t="s">
        <v>5375</v>
      </c>
      <c r="B439" s="55" t="s">
        <v>5341</v>
      </c>
      <c r="C439" s="35" t="s">
        <v>5376</v>
      </c>
      <c r="D439" s="32" t="s">
        <v>222</v>
      </c>
      <c r="E439" s="37">
        <v>0.7916666666666666</v>
      </c>
      <c r="F439" s="37">
        <v>0.8125</v>
      </c>
      <c r="G439" s="35" t="s">
        <v>5336</v>
      </c>
      <c r="H439" s="32" t="s">
        <v>5090</v>
      </c>
      <c r="I439" s="55">
        <v>3.0</v>
      </c>
      <c r="J439" s="55">
        <v>6.0</v>
      </c>
      <c r="K439" s="35"/>
      <c r="L439" s="35"/>
      <c r="M439" s="35"/>
      <c r="N439" s="35"/>
      <c r="O439" s="35"/>
      <c r="P439" s="35"/>
      <c r="Q439" s="35"/>
      <c r="R439" s="35"/>
      <c r="S439" s="35"/>
      <c r="T439" s="35"/>
      <c r="U439" s="35"/>
      <c r="V439" s="35"/>
      <c r="W439" s="35"/>
      <c r="X439" s="35"/>
      <c r="Y439" s="35"/>
      <c r="Z439" s="35"/>
    </row>
    <row r="440" ht="33.0" customHeight="1">
      <c r="A440" s="55" t="s">
        <v>5377</v>
      </c>
      <c r="B440" s="55" t="s">
        <v>5341</v>
      </c>
      <c r="C440" s="35" t="s">
        <v>5378</v>
      </c>
      <c r="D440" s="32" t="s">
        <v>222</v>
      </c>
      <c r="E440" s="37">
        <v>0.3958333333333333</v>
      </c>
      <c r="F440" s="37">
        <v>0.4166666666666667</v>
      </c>
      <c r="G440" s="35" t="s">
        <v>5336</v>
      </c>
      <c r="H440" s="32" t="s">
        <v>5379</v>
      </c>
      <c r="I440" s="55" t="s">
        <v>297</v>
      </c>
      <c r="J440" s="55">
        <v>43.0</v>
      </c>
      <c r="K440" s="35"/>
      <c r="L440" s="35"/>
      <c r="M440" s="35"/>
      <c r="N440" s="35"/>
      <c r="O440" s="35"/>
      <c r="P440" s="35"/>
      <c r="Q440" s="35"/>
      <c r="R440" s="35"/>
      <c r="S440" s="35"/>
      <c r="T440" s="35"/>
      <c r="U440" s="35"/>
      <c r="V440" s="35"/>
      <c r="W440" s="35"/>
      <c r="X440" s="35"/>
      <c r="Y440" s="35"/>
      <c r="Z440" s="35"/>
    </row>
    <row r="441" ht="33.0" customHeight="1">
      <c r="A441" s="55" t="s">
        <v>5377</v>
      </c>
      <c r="B441" s="55" t="s">
        <v>5341</v>
      </c>
      <c r="C441" s="35" t="s">
        <v>5380</v>
      </c>
      <c r="D441" s="32" t="s">
        <v>222</v>
      </c>
      <c r="E441" s="37">
        <v>0.5104166666666666</v>
      </c>
      <c r="F441" s="37">
        <v>0.53125</v>
      </c>
      <c r="G441" s="35" t="s">
        <v>5336</v>
      </c>
      <c r="H441" s="32" t="s">
        <v>5379</v>
      </c>
      <c r="I441" s="55" t="s">
        <v>297</v>
      </c>
      <c r="J441" s="55">
        <v>39.0</v>
      </c>
      <c r="K441" s="35"/>
      <c r="L441" s="35"/>
      <c r="M441" s="35"/>
      <c r="N441" s="35"/>
      <c r="O441" s="35"/>
      <c r="P441" s="35"/>
      <c r="Q441" s="35"/>
      <c r="R441" s="35"/>
      <c r="S441" s="35"/>
      <c r="T441" s="35"/>
      <c r="U441" s="35"/>
      <c r="V441" s="35"/>
      <c r="W441" s="35"/>
      <c r="X441" s="35"/>
      <c r="Y441" s="35"/>
      <c r="Z441" s="35"/>
    </row>
    <row r="442" ht="33.0" customHeight="1">
      <c r="A442" s="55" t="s">
        <v>5377</v>
      </c>
      <c r="B442" s="55" t="s">
        <v>5341</v>
      </c>
      <c r="C442" s="35" t="s">
        <v>5381</v>
      </c>
      <c r="D442" s="32" t="s">
        <v>222</v>
      </c>
      <c r="E442" s="37">
        <v>0.71875</v>
      </c>
      <c r="F442" s="37">
        <v>0.7395833333333334</v>
      </c>
      <c r="G442" s="35" t="s">
        <v>5336</v>
      </c>
      <c r="H442" s="32" t="s">
        <v>5379</v>
      </c>
      <c r="I442" s="55" t="s">
        <v>297</v>
      </c>
      <c r="J442" s="55">
        <v>43.0</v>
      </c>
      <c r="K442" s="35"/>
      <c r="L442" s="35"/>
      <c r="M442" s="35"/>
      <c r="N442" s="35"/>
      <c r="O442" s="35"/>
      <c r="P442" s="35"/>
      <c r="Q442" s="35"/>
      <c r="R442" s="35"/>
      <c r="S442" s="35"/>
      <c r="T442" s="35"/>
      <c r="U442" s="35"/>
      <c r="V442" s="35"/>
      <c r="W442" s="35"/>
      <c r="X442" s="35"/>
      <c r="Y442" s="35"/>
      <c r="Z442" s="35"/>
    </row>
    <row r="443" ht="33.0" customHeight="1">
      <c r="A443" s="55" t="s">
        <v>5382</v>
      </c>
      <c r="B443" s="55" t="s">
        <v>5341</v>
      </c>
      <c r="C443" s="35" t="s">
        <v>5383</v>
      </c>
      <c r="D443" s="32" t="s">
        <v>222</v>
      </c>
      <c r="E443" s="37">
        <v>0.5104166666666666</v>
      </c>
      <c r="F443" s="37">
        <v>0.53125</v>
      </c>
      <c r="G443" s="35" t="s">
        <v>5336</v>
      </c>
      <c r="H443" s="32" t="s">
        <v>5379</v>
      </c>
      <c r="I443" s="55">
        <v>0.0</v>
      </c>
      <c r="J443" s="55">
        <v>39.0</v>
      </c>
      <c r="K443" s="35"/>
      <c r="L443" s="35"/>
      <c r="M443" s="35"/>
      <c r="N443" s="35"/>
      <c r="O443" s="35"/>
      <c r="P443" s="35"/>
      <c r="Q443" s="35"/>
      <c r="R443" s="35"/>
      <c r="S443" s="35"/>
      <c r="T443" s="35"/>
      <c r="U443" s="35"/>
      <c r="V443" s="35"/>
      <c r="W443" s="35"/>
      <c r="X443" s="35"/>
      <c r="Y443" s="35"/>
      <c r="Z443" s="35"/>
    </row>
    <row r="444" ht="33.0" customHeight="1">
      <c r="A444" s="55" t="s">
        <v>5384</v>
      </c>
      <c r="B444" s="55" t="s">
        <v>5341</v>
      </c>
      <c r="C444" s="35" t="s">
        <v>5385</v>
      </c>
      <c r="D444" s="32" t="s">
        <v>222</v>
      </c>
      <c r="E444" s="37">
        <v>0.75</v>
      </c>
      <c r="F444" s="37">
        <v>0.7847222222222222</v>
      </c>
      <c r="G444" s="35" t="s">
        <v>5336</v>
      </c>
      <c r="H444" s="32" t="s">
        <v>5098</v>
      </c>
      <c r="I444" s="55">
        <v>13.0</v>
      </c>
      <c r="J444" s="55">
        <v>40.0</v>
      </c>
      <c r="K444" s="35"/>
      <c r="L444" s="35"/>
      <c r="M444" s="35"/>
      <c r="N444" s="35"/>
      <c r="O444" s="35"/>
      <c r="P444" s="35"/>
      <c r="Q444" s="35"/>
      <c r="R444" s="35"/>
      <c r="S444" s="35"/>
      <c r="T444" s="35"/>
      <c r="U444" s="35"/>
      <c r="V444" s="35"/>
      <c r="W444" s="35"/>
      <c r="X444" s="35"/>
      <c r="Y444" s="35"/>
      <c r="Z444" s="35"/>
    </row>
    <row r="445" ht="33.0" customHeight="1">
      <c r="A445" s="55" t="s">
        <v>5382</v>
      </c>
      <c r="B445" s="55" t="s">
        <v>5363</v>
      </c>
      <c r="C445" s="35" t="s">
        <v>5386</v>
      </c>
      <c r="D445" s="32" t="s">
        <v>222</v>
      </c>
      <c r="E445" s="37">
        <v>0.3958333333333333</v>
      </c>
      <c r="F445" s="37">
        <v>0.4305555555555556</v>
      </c>
      <c r="G445" s="35" t="s">
        <v>5336</v>
      </c>
      <c r="H445" s="32" t="s">
        <v>5098</v>
      </c>
      <c r="I445" s="55">
        <v>0.0</v>
      </c>
      <c r="J445" s="55">
        <v>43.0</v>
      </c>
      <c r="K445" s="35"/>
      <c r="L445" s="35"/>
      <c r="M445" s="35"/>
      <c r="N445" s="35"/>
      <c r="O445" s="35"/>
      <c r="P445" s="35"/>
      <c r="Q445" s="35"/>
      <c r="R445" s="35"/>
      <c r="S445" s="35"/>
      <c r="T445" s="35"/>
      <c r="U445" s="35"/>
      <c r="V445" s="35"/>
      <c r="W445" s="35"/>
      <c r="X445" s="35"/>
      <c r="Y445" s="35"/>
      <c r="Z445" s="35"/>
    </row>
    <row r="446" ht="33.0" customHeight="1">
      <c r="A446" s="55" t="s">
        <v>5382</v>
      </c>
      <c r="B446" s="55" t="s">
        <v>5363</v>
      </c>
      <c r="C446" s="35" t="s">
        <v>5097</v>
      </c>
      <c r="D446" s="32" t="s">
        <v>222</v>
      </c>
      <c r="E446" s="37">
        <v>0.75</v>
      </c>
      <c r="F446" s="37">
        <v>0.7847222222222222</v>
      </c>
      <c r="G446" s="35" t="s">
        <v>5336</v>
      </c>
      <c r="H446" s="248" t="s">
        <v>5098</v>
      </c>
      <c r="I446" s="55" t="s">
        <v>297</v>
      </c>
      <c r="J446" s="55">
        <v>39.0</v>
      </c>
      <c r="K446" s="35"/>
      <c r="L446" s="35"/>
      <c r="M446" s="35"/>
      <c r="N446" s="35"/>
      <c r="O446" s="35"/>
      <c r="P446" s="35"/>
      <c r="Q446" s="35"/>
      <c r="R446" s="35"/>
      <c r="S446" s="35"/>
      <c r="T446" s="35"/>
      <c r="U446" s="35"/>
      <c r="V446" s="35"/>
      <c r="W446" s="35"/>
      <c r="X446" s="35"/>
      <c r="Y446" s="35"/>
      <c r="Z446" s="35"/>
    </row>
    <row r="447" ht="33.0" customHeight="1">
      <c r="A447" s="55" t="s">
        <v>5387</v>
      </c>
      <c r="B447" s="55" t="s">
        <v>5363</v>
      </c>
      <c r="C447" s="35" t="s">
        <v>5388</v>
      </c>
      <c r="D447" s="32" t="s">
        <v>222</v>
      </c>
      <c r="E447" s="37">
        <v>0.7916666666666666</v>
      </c>
      <c r="F447" s="37">
        <v>0.8263888888888888</v>
      </c>
      <c r="G447" s="35" t="s">
        <v>5336</v>
      </c>
      <c r="H447" s="32" t="s">
        <v>5389</v>
      </c>
      <c r="I447" s="55">
        <v>0.0</v>
      </c>
      <c r="J447" s="55">
        <v>44.0</v>
      </c>
      <c r="K447" s="35"/>
      <c r="L447" s="35"/>
      <c r="M447" s="35"/>
      <c r="N447" s="35"/>
      <c r="O447" s="35"/>
      <c r="P447" s="35"/>
      <c r="Q447" s="35"/>
      <c r="R447" s="35"/>
      <c r="S447" s="35"/>
      <c r="T447" s="35"/>
      <c r="U447" s="35"/>
      <c r="V447" s="35"/>
      <c r="W447" s="35"/>
      <c r="X447" s="35"/>
      <c r="Y447" s="35"/>
      <c r="Z447" s="35"/>
    </row>
    <row r="448" ht="33.0" customHeight="1">
      <c r="A448" s="55" t="s">
        <v>5387</v>
      </c>
      <c r="B448" s="55" t="s">
        <v>5363</v>
      </c>
      <c r="C448" s="35" t="s">
        <v>5390</v>
      </c>
      <c r="D448" s="32" t="s">
        <v>222</v>
      </c>
      <c r="E448" s="37">
        <v>0.4270833333333333</v>
      </c>
      <c r="F448" s="37">
        <v>0.4618055555555556</v>
      </c>
      <c r="G448" s="35" t="s">
        <v>5336</v>
      </c>
      <c r="H448" s="32" t="s">
        <v>5389</v>
      </c>
      <c r="I448" s="55">
        <v>0.0</v>
      </c>
      <c r="J448" s="55">
        <v>42.0</v>
      </c>
      <c r="K448" s="35"/>
      <c r="L448" s="35"/>
      <c r="M448" s="35"/>
      <c r="N448" s="35"/>
      <c r="O448" s="35"/>
      <c r="P448" s="35"/>
      <c r="Q448" s="35"/>
      <c r="R448" s="35"/>
      <c r="S448" s="35"/>
      <c r="T448" s="35"/>
      <c r="U448" s="35"/>
      <c r="V448" s="35"/>
      <c r="W448" s="35"/>
      <c r="X448" s="35"/>
      <c r="Y448" s="35"/>
      <c r="Z448" s="35"/>
    </row>
    <row r="449" ht="33.0" customHeight="1">
      <c r="A449" s="55" t="s">
        <v>5387</v>
      </c>
      <c r="B449" s="55" t="s">
        <v>5363</v>
      </c>
      <c r="C449" s="35" t="s">
        <v>5388</v>
      </c>
      <c r="D449" s="32" t="s">
        <v>222</v>
      </c>
      <c r="E449" s="37">
        <v>0.7916666666666666</v>
      </c>
      <c r="F449" s="37">
        <v>0.8263888888888888</v>
      </c>
      <c r="G449" s="35" t="s">
        <v>5336</v>
      </c>
      <c r="H449" s="32" t="s">
        <v>5389</v>
      </c>
      <c r="I449" s="55">
        <v>9.0</v>
      </c>
      <c r="J449" s="55">
        <v>42.0</v>
      </c>
      <c r="K449" s="35"/>
      <c r="L449" s="35"/>
      <c r="M449" s="35"/>
      <c r="N449" s="35"/>
      <c r="O449" s="35"/>
      <c r="P449" s="35"/>
      <c r="Q449" s="35"/>
      <c r="R449" s="35"/>
      <c r="S449" s="35"/>
      <c r="T449" s="35"/>
      <c r="U449" s="35"/>
      <c r="V449" s="35"/>
      <c r="W449" s="35"/>
      <c r="X449" s="35"/>
      <c r="Y449" s="35"/>
      <c r="Z449" s="35"/>
    </row>
    <row r="450" ht="33.0" customHeight="1">
      <c r="A450" s="55" t="s">
        <v>5387</v>
      </c>
      <c r="B450" s="55" t="s">
        <v>5363</v>
      </c>
      <c r="C450" s="35" t="s">
        <v>5391</v>
      </c>
      <c r="D450" s="32" t="s">
        <v>222</v>
      </c>
      <c r="E450" s="37">
        <v>0.75</v>
      </c>
      <c r="F450" s="37">
        <v>0.7847222222222222</v>
      </c>
      <c r="G450" s="35" t="s">
        <v>5336</v>
      </c>
      <c r="H450" s="32" t="s">
        <v>5389</v>
      </c>
      <c r="I450" s="55">
        <v>9.0</v>
      </c>
      <c r="J450" s="55">
        <v>40.0</v>
      </c>
      <c r="K450" s="35"/>
      <c r="L450" s="35"/>
      <c r="M450" s="35"/>
      <c r="N450" s="35"/>
      <c r="O450" s="35"/>
      <c r="P450" s="35"/>
      <c r="Q450" s="35"/>
      <c r="R450" s="35"/>
      <c r="S450" s="35"/>
      <c r="T450" s="35"/>
      <c r="U450" s="35"/>
      <c r="V450" s="35"/>
      <c r="W450" s="35"/>
      <c r="X450" s="35"/>
      <c r="Y450" s="35"/>
      <c r="Z450" s="35"/>
    </row>
    <row r="451" ht="33.0" customHeight="1">
      <c r="B451" s="55" t="s">
        <v>5363</v>
      </c>
      <c r="C451" s="35"/>
      <c r="D451" s="32" t="s">
        <v>222</v>
      </c>
      <c r="E451" s="35"/>
      <c r="F451" s="35"/>
      <c r="G451" s="35"/>
      <c r="H451" s="35"/>
      <c r="K451" s="35"/>
      <c r="L451" s="35"/>
      <c r="M451" s="35"/>
      <c r="N451" s="35"/>
      <c r="O451" s="35"/>
      <c r="P451" s="35"/>
      <c r="Q451" s="35"/>
      <c r="R451" s="35"/>
      <c r="S451" s="35"/>
      <c r="T451" s="35"/>
      <c r="U451" s="35"/>
      <c r="V451" s="35"/>
      <c r="W451" s="35"/>
      <c r="X451" s="35"/>
      <c r="Y451" s="35"/>
      <c r="Z451" s="35"/>
    </row>
    <row r="452" ht="33.0" customHeight="1">
      <c r="B452" s="55" t="s">
        <v>5363</v>
      </c>
      <c r="C452" s="35"/>
      <c r="D452" s="32" t="s">
        <v>222</v>
      </c>
      <c r="E452" s="35"/>
      <c r="F452" s="35"/>
      <c r="G452" s="35"/>
      <c r="H452" s="35"/>
      <c r="K452" s="35"/>
      <c r="L452" s="35"/>
      <c r="M452" s="35"/>
      <c r="N452" s="35"/>
      <c r="O452" s="35"/>
      <c r="P452" s="35"/>
      <c r="Q452" s="35"/>
      <c r="R452" s="35"/>
      <c r="S452" s="35"/>
      <c r="T452" s="35"/>
      <c r="U452" s="35"/>
      <c r="V452" s="35"/>
      <c r="W452" s="35"/>
      <c r="X452" s="35"/>
      <c r="Y452" s="35"/>
      <c r="Z452" s="35"/>
    </row>
    <row r="453" ht="33.0" customHeight="1">
      <c r="B453" s="55" t="s">
        <v>5363</v>
      </c>
      <c r="C453" s="35"/>
      <c r="D453" s="32" t="s">
        <v>222</v>
      </c>
      <c r="E453" s="35"/>
      <c r="F453" s="35"/>
      <c r="G453" s="35"/>
      <c r="H453" s="35"/>
      <c r="K453" s="35"/>
      <c r="L453" s="35"/>
      <c r="M453" s="35"/>
      <c r="N453" s="35"/>
      <c r="O453" s="35"/>
      <c r="P453" s="35"/>
      <c r="Q453" s="35"/>
      <c r="R453" s="35"/>
      <c r="S453" s="35"/>
      <c r="T453" s="35"/>
      <c r="U453" s="35"/>
      <c r="V453" s="35"/>
      <c r="W453" s="35"/>
      <c r="X453" s="35"/>
      <c r="Y453" s="35"/>
      <c r="Z453" s="35"/>
    </row>
    <row r="454" ht="33.0" customHeight="1">
      <c r="B454" s="55" t="s">
        <v>5363</v>
      </c>
      <c r="C454" s="35"/>
      <c r="D454" s="32" t="s">
        <v>222</v>
      </c>
      <c r="E454" s="35"/>
      <c r="F454" s="35"/>
      <c r="G454" s="35"/>
      <c r="H454" s="35"/>
      <c r="K454" s="35"/>
      <c r="L454" s="35"/>
      <c r="M454" s="35"/>
      <c r="N454" s="35"/>
      <c r="O454" s="35"/>
      <c r="P454" s="35"/>
      <c r="Q454" s="35"/>
      <c r="R454" s="35"/>
      <c r="S454" s="35"/>
      <c r="T454" s="35"/>
      <c r="U454" s="35"/>
      <c r="V454" s="35"/>
      <c r="W454" s="35"/>
      <c r="X454" s="35"/>
      <c r="Y454" s="35"/>
      <c r="Z454" s="35"/>
    </row>
    <row r="455" ht="33.0" customHeight="1">
      <c r="B455" s="55" t="s">
        <v>5363</v>
      </c>
      <c r="C455" s="35"/>
      <c r="D455" s="32" t="s">
        <v>222</v>
      </c>
      <c r="E455" s="35"/>
      <c r="F455" s="35"/>
      <c r="G455" s="35"/>
      <c r="H455" s="35"/>
      <c r="K455" s="35"/>
      <c r="L455" s="35"/>
      <c r="M455" s="35"/>
      <c r="N455" s="35"/>
      <c r="O455" s="35"/>
      <c r="P455" s="35"/>
      <c r="Q455" s="35"/>
      <c r="R455" s="35"/>
      <c r="S455" s="35"/>
      <c r="T455" s="35"/>
      <c r="U455" s="35"/>
      <c r="V455" s="35"/>
      <c r="W455" s="35"/>
      <c r="X455" s="35"/>
      <c r="Y455" s="35"/>
      <c r="Z455" s="35"/>
    </row>
    <row r="456" ht="33.0" customHeight="1">
      <c r="A456" s="35"/>
      <c r="C456" s="35"/>
      <c r="D456" s="32"/>
      <c r="E456" s="35"/>
      <c r="F456" s="35"/>
      <c r="G456" s="35"/>
      <c r="H456" s="35"/>
      <c r="K456" s="35"/>
      <c r="L456" s="35"/>
      <c r="M456" s="35"/>
      <c r="N456" s="35"/>
      <c r="O456" s="35"/>
      <c r="P456" s="35"/>
      <c r="Q456" s="35"/>
      <c r="R456" s="35"/>
      <c r="S456" s="35"/>
      <c r="T456" s="35"/>
      <c r="U456" s="35"/>
      <c r="V456" s="35"/>
      <c r="W456" s="35"/>
      <c r="X456" s="35"/>
      <c r="Y456" s="35"/>
      <c r="Z456" s="35"/>
    </row>
    <row r="457" ht="33.0" customHeight="1">
      <c r="A457" s="35"/>
      <c r="B457" s="35"/>
      <c r="C457" s="35"/>
      <c r="D457" s="32"/>
      <c r="E457" s="35"/>
      <c r="F457" s="35"/>
      <c r="G457" s="35"/>
      <c r="H457" s="35"/>
      <c r="K457" s="35"/>
      <c r="L457" s="35"/>
      <c r="M457" s="35"/>
      <c r="N457" s="35"/>
      <c r="O457" s="35"/>
      <c r="P457" s="35"/>
      <c r="Q457" s="35"/>
      <c r="R457" s="35"/>
      <c r="S457" s="35"/>
      <c r="T457" s="35"/>
      <c r="U457" s="35"/>
      <c r="V457" s="35"/>
      <c r="W457" s="35"/>
      <c r="X457" s="35"/>
      <c r="Y457" s="35"/>
      <c r="Z457" s="35"/>
    </row>
    <row r="458" ht="33.0" customHeight="1">
      <c r="A458" s="35"/>
      <c r="B458" s="35"/>
      <c r="C458" s="35"/>
      <c r="D458" s="32"/>
      <c r="E458" s="35"/>
      <c r="F458" s="35"/>
      <c r="G458" s="35"/>
      <c r="H458" s="35"/>
      <c r="K458" s="35"/>
      <c r="L458" s="35"/>
      <c r="M458" s="35"/>
      <c r="N458" s="35"/>
      <c r="O458" s="35"/>
      <c r="P458" s="35"/>
      <c r="Q458" s="35"/>
      <c r="R458" s="35"/>
      <c r="S458" s="35"/>
      <c r="T458" s="35"/>
      <c r="U458" s="35"/>
      <c r="V458" s="35"/>
      <c r="W458" s="35"/>
      <c r="X458" s="35"/>
      <c r="Y458" s="35"/>
      <c r="Z458" s="35"/>
    </row>
    <row r="459" ht="33.0" customHeight="1">
      <c r="A459" s="35"/>
      <c r="B459" s="35"/>
      <c r="C459" s="35"/>
      <c r="D459" s="32"/>
      <c r="E459" s="35"/>
      <c r="F459" s="35"/>
      <c r="G459" s="35"/>
      <c r="H459" s="35"/>
      <c r="K459" s="35"/>
      <c r="L459" s="35"/>
      <c r="M459" s="35"/>
      <c r="N459" s="35"/>
      <c r="O459" s="35"/>
      <c r="P459" s="35"/>
      <c r="Q459" s="35"/>
      <c r="R459" s="35"/>
      <c r="S459" s="35"/>
      <c r="T459" s="35"/>
      <c r="U459" s="35"/>
      <c r="V459" s="35"/>
      <c r="W459" s="35"/>
      <c r="X459" s="35"/>
      <c r="Y459" s="35"/>
      <c r="Z459" s="35"/>
    </row>
    <row r="460" ht="33.0" customHeight="1">
      <c r="A460" s="35"/>
      <c r="B460" s="35"/>
      <c r="C460" s="35"/>
      <c r="D460" s="32"/>
      <c r="E460" s="35"/>
      <c r="F460" s="35"/>
      <c r="G460" s="35"/>
      <c r="H460" s="35"/>
      <c r="K460" s="35"/>
      <c r="L460" s="35"/>
      <c r="M460" s="35"/>
      <c r="N460" s="35"/>
      <c r="O460" s="35"/>
      <c r="P460" s="35"/>
      <c r="Q460" s="35"/>
      <c r="R460" s="35"/>
      <c r="S460" s="35"/>
      <c r="T460" s="35"/>
      <c r="U460" s="35"/>
      <c r="V460" s="35"/>
      <c r="W460" s="35"/>
      <c r="X460" s="35"/>
      <c r="Y460" s="35"/>
      <c r="Z460" s="35"/>
    </row>
    <row r="461" ht="33.0" customHeight="1">
      <c r="A461" s="35"/>
      <c r="B461" s="35"/>
      <c r="C461" s="35"/>
      <c r="D461" s="32"/>
      <c r="E461" s="35"/>
      <c r="F461" s="35"/>
      <c r="G461" s="35"/>
      <c r="H461" s="35"/>
      <c r="K461" s="35"/>
      <c r="L461" s="35"/>
      <c r="M461" s="35"/>
      <c r="N461" s="35"/>
      <c r="O461" s="35"/>
      <c r="P461" s="35"/>
      <c r="Q461" s="35"/>
      <c r="R461" s="35"/>
      <c r="S461" s="35"/>
      <c r="T461" s="35"/>
      <c r="U461" s="35"/>
      <c r="V461" s="35"/>
      <c r="W461" s="35"/>
      <c r="X461" s="35"/>
      <c r="Y461" s="35"/>
      <c r="Z461" s="35"/>
    </row>
    <row r="462" ht="33.0" customHeight="1">
      <c r="A462" s="35"/>
      <c r="B462" s="35"/>
      <c r="C462" s="35"/>
      <c r="D462" s="32"/>
      <c r="E462" s="35"/>
      <c r="F462" s="35"/>
      <c r="G462" s="35"/>
      <c r="H462" s="35"/>
      <c r="K462" s="35"/>
      <c r="L462" s="35"/>
      <c r="M462" s="35"/>
      <c r="N462" s="35"/>
      <c r="O462" s="35"/>
      <c r="P462" s="35"/>
      <c r="Q462" s="35"/>
      <c r="R462" s="35"/>
      <c r="S462" s="35"/>
      <c r="T462" s="35"/>
      <c r="U462" s="35"/>
      <c r="V462" s="35"/>
      <c r="W462" s="35"/>
      <c r="X462" s="35"/>
      <c r="Y462" s="35"/>
      <c r="Z462" s="35"/>
    </row>
    <row r="463" ht="33.0" customHeight="1">
      <c r="A463" s="35"/>
      <c r="B463" s="35"/>
      <c r="C463" s="35"/>
      <c r="D463" s="32"/>
      <c r="E463" s="35"/>
      <c r="F463" s="35"/>
      <c r="G463" s="35"/>
      <c r="H463" s="35"/>
      <c r="K463" s="35"/>
      <c r="L463" s="35"/>
      <c r="M463" s="35"/>
      <c r="N463" s="35"/>
      <c r="O463" s="35"/>
      <c r="P463" s="35"/>
      <c r="Q463" s="35"/>
      <c r="R463" s="35"/>
      <c r="S463" s="35"/>
      <c r="T463" s="35"/>
      <c r="U463" s="35"/>
      <c r="V463" s="35"/>
      <c r="W463" s="35"/>
      <c r="X463" s="35"/>
      <c r="Y463" s="35"/>
      <c r="Z463" s="35"/>
    </row>
    <row r="464" ht="33.0" customHeight="1">
      <c r="A464" s="35"/>
      <c r="B464" s="35"/>
      <c r="C464" s="35"/>
      <c r="D464" s="32"/>
      <c r="E464" s="35"/>
      <c r="F464" s="35"/>
      <c r="G464" s="35"/>
      <c r="H464" s="35"/>
      <c r="K464" s="35"/>
      <c r="L464" s="35"/>
      <c r="M464" s="35"/>
      <c r="N464" s="35"/>
      <c r="O464" s="35"/>
      <c r="P464" s="35"/>
      <c r="Q464" s="35"/>
      <c r="R464" s="35"/>
      <c r="S464" s="35"/>
      <c r="T464" s="35"/>
      <c r="U464" s="35"/>
      <c r="V464" s="35"/>
      <c r="W464" s="35"/>
      <c r="X464" s="35"/>
      <c r="Y464" s="35"/>
      <c r="Z464" s="35"/>
    </row>
    <row r="465" ht="33.0" customHeight="1">
      <c r="A465" s="35"/>
      <c r="B465" s="35"/>
      <c r="C465" s="35"/>
      <c r="D465" s="32"/>
      <c r="E465" s="35"/>
      <c r="F465" s="35"/>
      <c r="G465" s="35"/>
      <c r="H465" s="35"/>
      <c r="K465" s="35"/>
      <c r="L465" s="35"/>
      <c r="M465" s="35"/>
      <c r="N465" s="35"/>
      <c r="O465" s="35"/>
      <c r="P465" s="35"/>
      <c r="Q465" s="35"/>
      <c r="R465" s="35"/>
      <c r="S465" s="35"/>
      <c r="T465" s="35"/>
      <c r="U465" s="35"/>
      <c r="V465" s="35"/>
      <c r="W465" s="35"/>
      <c r="X465" s="35"/>
      <c r="Y465" s="35"/>
      <c r="Z465" s="35"/>
    </row>
    <row r="466" ht="33.0" customHeight="1">
      <c r="A466" s="35"/>
      <c r="B466" s="35"/>
      <c r="C466" s="35"/>
      <c r="D466" s="32"/>
      <c r="E466" s="35"/>
      <c r="F466" s="35"/>
      <c r="G466" s="35"/>
      <c r="H466" s="35"/>
      <c r="K466" s="35"/>
      <c r="L466" s="35"/>
      <c r="M466" s="35"/>
      <c r="N466" s="35"/>
      <c r="O466" s="35"/>
      <c r="P466" s="35"/>
      <c r="Q466" s="35"/>
      <c r="R466" s="35"/>
      <c r="S466" s="35"/>
      <c r="T466" s="35"/>
      <c r="U466" s="35"/>
      <c r="V466" s="35"/>
      <c r="W466" s="35"/>
      <c r="X466" s="35"/>
      <c r="Y466" s="35"/>
      <c r="Z466" s="35"/>
    </row>
    <row r="467" ht="33.0" customHeight="1">
      <c r="A467" s="35"/>
      <c r="B467" s="35"/>
      <c r="C467" s="35"/>
      <c r="D467" s="32"/>
      <c r="E467" s="35"/>
      <c r="F467" s="35"/>
      <c r="G467" s="35"/>
      <c r="H467" s="35"/>
      <c r="K467" s="35"/>
      <c r="L467" s="35"/>
      <c r="M467" s="35"/>
      <c r="N467" s="35"/>
      <c r="O467" s="35"/>
      <c r="P467" s="35"/>
      <c r="Q467" s="35"/>
      <c r="R467" s="35"/>
      <c r="S467" s="35"/>
      <c r="T467" s="35"/>
      <c r="U467" s="35"/>
      <c r="V467" s="35"/>
      <c r="W467" s="35"/>
      <c r="X467" s="35"/>
      <c r="Y467" s="35"/>
      <c r="Z467" s="35"/>
    </row>
    <row r="468" ht="33.0" customHeight="1">
      <c r="A468" s="35"/>
      <c r="B468" s="35"/>
      <c r="C468" s="35"/>
      <c r="D468" s="32"/>
      <c r="E468" s="35"/>
      <c r="F468" s="35"/>
      <c r="G468" s="35"/>
      <c r="H468" s="35"/>
      <c r="K468" s="35"/>
      <c r="L468" s="35"/>
      <c r="M468" s="35"/>
      <c r="N468" s="35"/>
      <c r="O468" s="35"/>
      <c r="P468" s="35"/>
      <c r="Q468" s="35"/>
      <c r="R468" s="35"/>
      <c r="S468" s="35"/>
      <c r="T468" s="35"/>
      <c r="U468" s="35"/>
      <c r="V468" s="35"/>
      <c r="W468" s="35"/>
      <c r="X468" s="35"/>
      <c r="Y468" s="35"/>
      <c r="Z468" s="35"/>
    </row>
    <row r="469" ht="33.0" customHeight="1">
      <c r="A469" s="35"/>
      <c r="B469" s="35"/>
      <c r="C469" s="35"/>
      <c r="D469" s="32"/>
      <c r="E469" s="35"/>
      <c r="F469" s="35"/>
      <c r="G469" s="35"/>
      <c r="H469" s="35"/>
      <c r="K469" s="35"/>
      <c r="L469" s="35"/>
      <c r="M469" s="35"/>
      <c r="N469" s="35"/>
      <c r="O469" s="35"/>
      <c r="P469" s="35"/>
      <c r="Q469" s="35"/>
      <c r="R469" s="35"/>
      <c r="S469" s="35"/>
      <c r="T469" s="35"/>
      <c r="U469" s="35"/>
      <c r="V469" s="35"/>
      <c r="W469" s="35"/>
      <c r="X469" s="35"/>
      <c r="Y469" s="35"/>
      <c r="Z469" s="35"/>
    </row>
    <row r="470" ht="33.0" customHeight="1">
      <c r="A470" s="35"/>
      <c r="B470" s="35"/>
      <c r="C470" s="35"/>
      <c r="D470" s="32"/>
      <c r="E470" s="35"/>
      <c r="F470" s="35"/>
      <c r="G470" s="35"/>
      <c r="H470" s="35"/>
      <c r="K470" s="35"/>
      <c r="L470" s="35"/>
      <c r="M470" s="35"/>
      <c r="N470" s="35"/>
      <c r="O470" s="35"/>
      <c r="P470" s="35"/>
      <c r="Q470" s="35"/>
      <c r="R470" s="35"/>
      <c r="S470" s="35"/>
      <c r="T470" s="35"/>
      <c r="U470" s="35"/>
      <c r="V470" s="35"/>
      <c r="W470" s="35"/>
      <c r="X470" s="35"/>
      <c r="Y470" s="35"/>
      <c r="Z470" s="35"/>
    </row>
    <row r="471" ht="33.0" customHeight="1">
      <c r="A471" s="35"/>
      <c r="B471" s="35"/>
      <c r="C471" s="35"/>
      <c r="D471" s="32"/>
      <c r="E471" s="35"/>
      <c r="F471" s="35"/>
      <c r="G471" s="35"/>
      <c r="H471" s="35"/>
      <c r="K471" s="35"/>
      <c r="L471" s="35"/>
      <c r="M471" s="35"/>
      <c r="N471" s="35"/>
      <c r="O471" s="35"/>
      <c r="P471" s="35"/>
      <c r="Q471" s="35"/>
      <c r="R471" s="35"/>
      <c r="S471" s="35"/>
      <c r="T471" s="35"/>
      <c r="U471" s="35"/>
      <c r="V471" s="35"/>
      <c r="W471" s="35"/>
      <c r="X471" s="35"/>
      <c r="Y471" s="35"/>
      <c r="Z471" s="35"/>
    </row>
    <row r="472" ht="33.0" customHeight="1">
      <c r="A472" s="35"/>
      <c r="B472" s="35"/>
      <c r="C472" s="35"/>
      <c r="D472" s="32"/>
      <c r="E472" s="35"/>
      <c r="F472" s="35"/>
      <c r="G472" s="35"/>
      <c r="H472" s="35"/>
      <c r="K472" s="35"/>
      <c r="L472" s="35"/>
      <c r="M472" s="35"/>
      <c r="N472" s="35"/>
      <c r="O472" s="35"/>
      <c r="P472" s="35"/>
      <c r="Q472" s="35"/>
      <c r="R472" s="35"/>
      <c r="S472" s="35"/>
      <c r="T472" s="35"/>
      <c r="U472" s="35"/>
      <c r="V472" s="35"/>
      <c r="W472" s="35"/>
      <c r="X472" s="35"/>
      <c r="Y472" s="35"/>
      <c r="Z472" s="35"/>
    </row>
    <row r="473" ht="33.0" customHeight="1">
      <c r="A473" s="35"/>
      <c r="B473" s="35"/>
      <c r="C473" s="35"/>
      <c r="D473" s="32"/>
      <c r="E473" s="35"/>
      <c r="F473" s="35"/>
      <c r="G473" s="35"/>
      <c r="H473" s="35"/>
      <c r="K473" s="35"/>
      <c r="L473" s="35"/>
      <c r="M473" s="35"/>
      <c r="N473" s="35"/>
      <c r="O473" s="35"/>
      <c r="P473" s="35"/>
      <c r="Q473" s="35"/>
      <c r="R473" s="35"/>
      <c r="S473" s="35"/>
      <c r="T473" s="35"/>
      <c r="U473" s="35"/>
      <c r="V473" s="35"/>
      <c r="W473" s="35"/>
      <c r="X473" s="35"/>
      <c r="Y473" s="35"/>
      <c r="Z473" s="35"/>
    </row>
    <row r="474" ht="33.0" customHeight="1">
      <c r="A474" s="35"/>
      <c r="B474" s="35"/>
      <c r="C474" s="35"/>
      <c r="D474" s="32"/>
      <c r="E474" s="35"/>
      <c r="F474" s="35"/>
      <c r="G474" s="35"/>
      <c r="H474" s="35"/>
      <c r="K474" s="35"/>
      <c r="L474" s="35"/>
      <c r="M474" s="35"/>
      <c r="N474" s="35"/>
      <c r="O474" s="35"/>
      <c r="P474" s="35"/>
      <c r="Q474" s="35"/>
      <c r="R474" s="35"/>
      <c r="S474" s="35"/>
      <c r="T474" s="35"/>
      <c r="U474" s="35"/>
      <c r="V474" s="35"/>
      <c r="W474" s="35"/>
      <c r="X474" s="35"/>
      <c r="Y474" s="35"/>
      <c r="Z474" s="35"/>
    </row>
    <row r="475" ht="33.0" customHeight="1">
      <c r="A475" s="35"/>
      <c r="B475" s="35"/>
      <c r="C475" s="35"/>
      <c r="D475" s="32"/>
      <c r="E475" s="35"/>
      <c r="F475" s="35"/>
      <c r="G475" s="35"/>
      <c r="H475" s="35"/>
      <c r="K475" s="35"/>
      <c r="L475" s="35"/>
      <c r="M475" s="35"/>
      <c r="N475" s="35"/>
      <c r="O475" s="35"/>
      <c r="P475" s="35"/>
      <c r="Q475" s="35"/>
      <c r="R475" s="35"/>
      <c r="S475" s="35"/>
      <c r="T475" s="35"/>
      <c r="U475" s="35"/>
      <c r="V475" s="35"/>
      <c r="W475" s="35"/>
      <c r="X475" s="35"/>
      <c r="Y475" s="35"/>
      <c r="Z475" s="35"/>
    </row>
    <row r="476" ht="33.0" customHeight="1">
      <c r="A476" s="35"/>
      <c r="B476" s="35"/>
      <c r="C476" s="35"/>
      <c r="D476" s="32"/>
      <c r="E476" s="35"/>
      <c r="F476" s="35"/>
      <c r="G476" s="35"/>
      <c r="H476" s="35"/>
      <c r="K476" s="35"/>
      <c r="L476" s="35"/>
      <c r="M476" s="35"/>
      <c r="N476" s="35"/>
      <c r="O476" s="35"/>
      <c r="P476" s="35"/>
      <c r="Q476" s="35"/>
      <c r="R476" s="35"/>
      <c r="S476" s="35"/>
      <c r="T476" s="35"/>
      <c r="U476" s="35"/>
      <c r="V476" s="35"/>
      <c r="W476" s="35"/>
      <c r="X476" s="35"/>
      <c r="Y476" s="35"/>
      <c r="Z476" s="35"/>
    </row>
    <row r="477" ht="33.0" customHeight="1">
      <c r="A477" s="35"/>
      <c r="B477" s="35"/>
      <c r="C477" s="35"/>
      <c r="D477" s="32"/>
      <c r="E477" s="35"/>
      <c r="F477" s="35"/>
      <c r="G477" s="35"/>
      <c r="H477" s="35"/>
      <c r="K477" s="35"/>
      <c r="L477" s="35"/>
      <c r="M477" s="35"/>
      <c r="N477" s="35"/>
      <c r="O477" s="35"/>
      <c r="P477" s="35"/>
      <c r="Q477" s="35"/>
      <c r="R477" s="35"/>
      <c r="S477" s="35"/>
      <c r="T477" s="35"/>
      <c r="U477" s="35"/>
      <c r="V477" s="35"/>
      <c r="W477" s="35"/>
      <c r="X477" s="35"/>
      <c r="Y477" s="35"/>
      <c r="Z477" s="35"/>
    </row>
    <row r="478" ht="33.0" customHeight="1">
      <c r="A478" s="35"/>
      <c r="B478" s="35"/>
      <c r="C478" s="35"/>
      <c r="D478" s="32"/>
      <c r="E478" s="35"/>
      <c r="F478" s="35"/>
      <c r="G478" s="35"/>
      <c r="H478" s="35"/>
      <c r="K478" s="35"/>
      <c r="L478" s="35"/>
      <c r="M478" s="35"/>
      <c r="N478" s="35"/>
      <c r="O478" s="35"/>
      <c r="P478" s="35"/>
      <c r="Q478" s="35"/>
      <c r="R478" s="35"/>
      <c r="S478" s="35"/>
      <c r="T478" s="35"/>
      <c r="U478" s="35"/>
      <c r="V478" s="35"/>
      <c r="W478" s="35"/>
      <c r="X478" s="35"/>
      <c r="Y478" s="35"/>
      <c r="Z478" s="35"/>
    </row>
    <row r="479" ht="33.0" customHeight="1">
      <c r="A479" s="35"/>
      <c r="B479" s="35"/>
      <c r="C479" s="35"/>
      <c r="D479" s="32"/>
      <c r="E479" s="35"/>
      <c r="F479" s="35"/>
      <c r="G479" s="35"/>
      <c r="H479" s="35"/>
      <c r="K479" s="35"/>
      <c r="L479" s="35"/>
      <c r="M479" s="35"/>
      <c r="N479" s="35"/>
      <c r="O479" s="35"/>
      <c r="P479" s="35"/>
      <c r="Q479" s="35"/>
      <c r="R479" s="35"/>
      <c r="S479" s="35"/>
      <c r="T479" s="35"/>
      <c r="U479" s="35"/>
      <c r="V479" s="35"/>
      <c r="W479" s="35"/>
      <c r="X479" s="35"/>
      <c r="Y479" s="35"/>
      <c r="Z479" s="35"/>
    </row>
    <row r="480" ht="33.0" customHeight="1">
      <c r="A480" s="35"/>
      <c r="B480" s="35"/>
      <c r="C480" s="35"/>
      <c r="D480" s="32"/>
      <c r="E480" s="35"/>
      <c r="F480" s="35"/>
      <c r="G480" s="35"/>
      <c r="H480" s="35"/>
      <c r="K480" s="35"/>
      <c r="L480" s="35"/>
      <c r="M480" s="35"/>
      <c r="N480" s="35"/>
      <c r="O480" s="35"/>
      <c r="P480" s="35"/>
      <c r="Q480" s="35"/>
      <c r="R480" s="35"/>
      <c r="S480" s="35"/>
      <c r="T480" s="35"/>
      <c r="U480" s="35"/>
      <c r="V480" s="35"/>
      <c r="W480" s="35"/>
      <c r="X480" s="35"/>
      <c r="Y480" s="35"/>
      <c r="Z480" s="35"/>
    </row>
    <row r="481" ht="33.0" customHeight="1">
      <c r="A481" s="35"/>
      <c r="B481" s="35"/>
      <c r="C481" s="35"/>
      <c r="D481" s="32"/>
      <c r="E481" s="35"/>
      <c r="F481" s="35"/>
      <c r="G481" s="35"/>
      <c r="H481" s="35"/>
      <c r="K481" s="35"/>
      <c r="L481" s="35"/>
      <c r="M481" s="35"/>
      <c r="N481" s="35"/>
      <c r="O481" s="35"/>
      <c r="P481" s="35"/>
      <c r="Q481" s="35"/>
      <c r="R481" s="35"/>
      <c r="S481" s="35"/>
      <c r="T481" s="35"/>
      <c r="U481" s="35"/>
      <c r="V481" s="35"/>
      <c r="W481" s="35"/>
      <c r="X481" s="35"/>
      <c r="Y481" s="35"/>
      <c r="Z481" s="35"/>
    </row>
    <row r="482" ht="33.0" customHeight="1">
      <c r="A482" s="35"/>
      <c r="B482" s="35"/>
      <c r="C482" s="35"/>
      <c r="D482" s="32"/>
      <c r="E482" s="35"/>
      <c r="F482" s="35"/>
      <c r="G482" s="35"/>
      <c r="H482" s="35"/>
      <c r="K482" s="35"/>
      <c r="L482" s="35"/>
      <c r="M482" s="35"/>
      <c r="N482" s="35"/>
      <c r="O482" s="35"/>
      <c r="P482" s="35"/>
      <c r="Q482" s="35"/>
      <c r="R482" s="35"/>
      <c r="S482" s="35"/>
      <c r="T482" s="35"/>
      <c r="U482" s="35"/>
      <c r="V482" s="35"/>
      <c r="W482" s="35"/>
      <c r="X482" s="35"/>
      <c r="Y482" s="35"/>
      <c r="Z482" s="35"/>
    </row>
    <row r="483" ht="33.0" customHeight="1">
      <c r="A483" s="35"/>
      <c r="B483" s="35"/>
      <c r="C483" s="35"/>
      <c r="D483" s="32"/>
      <c r="E483" s="35"/>
      <c r="F483" s="35"/>
      <c r="G483" s="35"/>
      <c r="H483" s="35"/>
      <c r="K483" s="35"/>
      <c r="L483" s="35"/>
      <c r="M483" s="35"/>
      <c r="N483" s="35"/>
      <c r="O483" s="35"/>
      <c r="P483" s="35"/>
      <c r="Q483" s="35"/>
      <c r="R483" s="35"/>
      <c r="S483" s="35"/>
      <c r="T483" s="35"/>
      <c r="U483" s="35"/>
      <c r="V483" s="35"/>
      <c r="W483" s="35"/>
      <c r="X483" s="35"/>
      <c r="Y483" s="35"/>
      <c r="Z483" s="35"/>
    </row>
    <row r="484" ht="33.0" customHeight="1">
      <c r="A484" s="35"/>
      <c r="B484" s="35"/>
      <c r="C484" s="35"/>
      <c r="D484" s="32"/>
      <c r="E484" s="35"/>
      <c r="F484" s="35"/>
      <c r="G484" s="35"/>
      <c r="H484" s="35"/>
      <c r="K484" s="35"/>
      <c r="L484" s="35"/>
      <c r="M484" s="35"/>
      <c r="N484" s="35"/>
      <c r="O484" s="35"/>
      <c r="P484" s="35"/>
      <c r="Q484" s="35"/>
      <c r="R484" s="35"/>
      <c r="S484" s="35"/>
      <c r="T484" s="35"/>
      <c r="U484" s="35"/>
      <c r="V484" s="35"/>
      <c r="W484" s="35"/>
      <c r="X484" s="35"/>
      <c r="Y484" s="35"/>
      <c r="Z484" s="35"/>
    </row>
    <row r="485" ht="33.0" customHeight="1">
      <c r="A485" s="35"/>
      <c r="B485" s="35"/>
      <c r="C485" s="35"/>
      <c r="D485" s="32"/>
      <c r="E485" s="35"/>
      <c r="F485" s="35"/>
      <c r="G485" s="35"/>
      <c r="H485" s="35"/>
      <c r="K485" s="35"/>
      <c r="L485" s="35"/>
      <c r="M485" s="35"/>
      <c r="N485" s="35"/>
      <c r="O485" s="35"/>
      <c r="P485" s="35"/>
      <c r="Q485" s="35"/>
      <c r="R485" s="35"/>
      <c r="S485" s="35"/>
      <c r="T485" s="35"/>
      <c r="U485" s="35"/>
      <c r="V485" s="35"/>
      <c r="W485" s="35"/>
      <c r="X485" s="35"/>
      <c r="Y485" s="35"/>
      <c r="Z485" s="35"/>
    </row>
    <row r="486" ht="33.0" customHeight="1">
      <c r="A486" s="35"/>
      <c r="B486" s="35"/>
      <c r="C486" s="35"/>
      <c r="D486" s="32"/>
      <c r="E486" s="35"/>
      <c r="F486" s="35"/>
      <c r="G486" s="35"/>
      <c r="H486" s="35"/>
      <c r="K486" s="35"/>
      <c r="L486" s="35"/>
      <c r="M486" s="35"/>
      <c r="N486" s="35"/>
      <c r="O486" s="35"/>
      <c r="P486" s="35"/>
      <c r="Q486" s="35"/>
      <c r="R486" s="35"/>
      <c r="S486" s="35"/>
      <c r="T486" s="35"/>
      <c r="U486" s="35"/>
      <c r="V486" s="35"/>
      <c r="W486" s="35"/>
      <c r="X486" s="35"/>
      <c r="Y486" s="35"/>
      <c r="Z486" s="35"/>
    </row>
    <row r="487" ht="33.0" customHeight="1">
      <c r="A487" s="35"/>
      <c r="B487" s="35"/>
      <c r="C487" s="35"/>
      <c r="E487" s="35"/>
      <c r="F487" s="35"/>
      <c r="G487" s="35"/>
      <c r="H487" s="35"/>
      <c r="K487" s="35"/>
      <c r="L487" s="35"/>
      <c r="M487" s="35"/>
      <c r="N487" s="35"/>
      <c r="O487" s="35"/>
      <c r="P487" s="35"/>
      <c r="Q487" s="35"/>
      <c r="R487" s="35"/>
      <c r="S487" s="35"/>
      <c r="T487" s="35"/>
      <c r="U487" s="35"/>
      <c r="V487" s="35"/>
      <c r="W487" s="35"/>
      <c r="X487" s="35"/>
      <c r="Y487" s="35"/>
      <c r="Z487" s="35"/>
    </row>
    <row r="488" ht="33.0" customHeight="1">
      <c r="A488" s="35"/>
      <c r="B488" s="35"/>
      <c r="C488" s="35"/>
      <c r="E488" s="35"/>
      <c r="F488" s="35"/>
      <c r="G488" s="35"/>
      <c r="H488" s="35"/>
      <c r="K488" s="35"/>
      <c r="L488" s="35"/>
      <c r="M488" s="35"/>
      <c r="N488" s="35"/>
      <c r="O488" s="35"/>
      <c r="P488" s="35"/>
      <c r="Q488" s="35"/>
      <c r="R488" s="35"/>
      <c r="S488" s="35"/>
      <c r="T488" s="35"/>
      <c r="U488" s="35"/>
      <c r="V488" s="35"/>
      <c r="W488" s="35"/>
      <c r="X488" s="35"/>
      <c r="Y488" s="35"/>
      <c r="Z488" s="35"/>
    </row>
    <row r="489" ht="33.0" customHeight="1">
      <c r="A489" s="35"/>
      <c r="B489" s="35"/>
      <c r="C489" s="35"/>
      <c r="E489" s="35"/>
      <c r="F489" s="35"/>
      <c r="G489" s="35"/>
      <c r="H489" s="35"/>
      <c r="K489" s="35"/>
      <c r="L489" s="35"/>
      <c r="M489" s="35"/>
      <c r="N489" s="35"/>
      <c r="O489" s="35"/>
      <c r="P489" s="35"/>
      <c r="Q489" s="35"/>
      <c r="R489" s="35"/>
      <c r="S489" s="35"/>
      <c r="T489" s="35"/>
      <c r="U489" s="35"/>
      <c r="V489" s="35"/>
      <c r="W489" s="35"/>
      <c r="X489" s="35"/>
      <c r="Y489" s="35"/>
      <c r="Z489" s="35"/>
    </row>
    <row r="490" ht="33.0" customHeight="1">
      <c r="A490" s="35"/>
      <c r="B490" s="35"/>
      <c r="C490" s="35"/>
      <c r="E490" s="35"/>
      <c r="F490" s="35"/>
      <c r="G490" s="35"/>
      <c r="H490" s="35"/>
      <c r="K490" s="35"/>
      <c r="L490" s="35"/>
      <c r="M490" s="35"/>
      <c r="N490" s="35"/>
      <c r="O490" s="35"/>
      <c r="P490" s="35"/>
      <c r="Q490" s="35"/>
      <c r="R490" s="35"/>
      <c r="S490" s="35"/>
      <c r="T490" s="35"/>
      <c r="U490" s="35"/>
      <c r="V490" s="35"/>
      <c r="W490" s="35"/>
      <c r="X490" s="35"/>
      <c r="Y490" s="35"/>
      <c r="Z490" s="35"/>
    </row>
    <row r="491" ht="33.0" customHeight="1">
      <c r="A491" s="35"/>
      <c r="B491" s="35"/>
      <c r="C491" s="35"/>
      <c r="E491" s="35"/>
      <c r="F491" s="35"/>
      <c r="G491" s="35"/>
      <c r="H491" s="35"/>
      <c r="K491" s="35"/>
      <c r="L491" s="35"/>
      <c r="M491" s="35"/>
      <c r="N491" s="35"/>
      <c r="O491" s="35"/>
      <c r="P491" s="35"/>
      <c r="Q491" s="35"/>
      <c r="R491" s="35"/>
      <c r="S491" s="35"/>
      <c r="T491" s="35"/>
      <c r="U491" s="35"/>
      <c r="V491" s="35"/>
      <c r="W491" s="35"/>
      <c r="X491" s="35"/>
      <c r="Y491" s="35"/>
      <c r="Z491" s="35"/>
    </row>
    <row r="492" ht="33.0" customHeight="1">
      <c r="A492" s="35"/>
      <c r="B492" s="35"/>
      <c r="C492" s="35"/>
      <c r="E492" s="35"/>
      <c r="F492" s="35"/>
      <c r="G492" s="35"/>
      <c r="H492" s="35"/>
      <c r="K492" s="35"/>
      <c r="L492" s="35"/>
      <c r="M492" s="35"/>
      <c r="N492" s="35"/>
      <c r="O492" s="35"/>
      <c r="P492" s="35"/>
      <c r="Q492" s="35"/>
      <c r="R492" s="35"/>
      <c r="S492" s="35"/>
      <c r="T492" s="35"/>
      <c r="U492" s="35"/>
      <c r="V492" s="35"/>
      <c r="W492" s="35"/>
      <c r="X492" s="35"/>
      <c r="Y492" s="35"/>
      <c r="Z492" s="35"/>
    </row>
    <row r="493" ht="33.0" customHeight="1">
      <c r="A493" s="35"/>
      <c r="B493" s="35"/>
      <c r="C493" s="35"/>
      <c r="D493" s="35"/>
      <c r="E493" s="35"/>
      <c r="F493" s="35"/>
      <c r="G493" s="35"/>
      <c r="H493" s="35"/>
      <c r="K493" s="35"/>
      <c r="L493" s="35"/>
      <c r="M493" s="35"/>
      <c r="N493" s="35"/>
      <c r="O493" s="35"/>
      <c r="P493" s="35"/>
      <c r="Q493" s="35"/>
      <c r="R493" s="35"/>
      <c r="S493" s="35"/>
      <c r="T493" s="35"/>
      <c r="U493" s="35"/>
      <c r="V493" s="35"/>
      <c r="W493" s="35"/>
      <c r="X493" s="35"/>
      <c r="Y493" s="35"/>
      <c r="Z493" s="35"/>
    </row>
    <row r="494" ht="33.0" customHeight="1">
      <c r="A494" s="35"/>
      <c r="B494" s="35"/>
      <c r="C494" s="35"/>
      <c r="D494" s="35"/>
      <c r="E494" s="35"/>
      <c r="F494" s="35"/>
      <c r="G494" s="35"/>
      <c r="H494" s="35"/>
      <c r="K494" s="35"/>
      <c r="L494" s="35"/>
      <c r="M494" s="35"/>
      <c r="N494" s="35"/>
      <c r="O494" s="35"/>
      <c r="P494" s="35"/>
      <c r="Q494" s="35"/>
      <c r="R494" s="35"/>
      <c r="S494" s="35"/>
      <c r="T494" s="35"/>
      <c r="U494" s="35"/>
      <c r="V494" s="35"/>
      <c r="W494" s="35"/>
      <c r="X494" s="35"/>
      <c r="Y494" s="35"/>
      <c r="Z494" s="35"/>
    </row>
    <row r="495" ht="33.0" customHeight="1">
      <c r="A495" s="35"/>
      <c r="B495" s="35"/>
      <c r="C495" s="35"/>
      <c r="D495" s="35"/>
      <c r="E495" s="35"/>
      <c r="F495" s="35"/>
      <c r="G495" s="35"/>
      <c r="H495" s="35"/>
      <c r="K495" s="35"/>
      <c r="L495" s="35"/>
      <c r="M495" s="35"/>
      <c r="N495" s="35"/>
      <c r="O495" s="35"/>
      <c r="P495" s="35"/>
      <c r="Q495" s="35"/>
      <c r="R495" s="35"/>
      <c r="S495" s="35"/>
      <c r="T495" s="35"/>
      <c r="U495" s="35"/>
      <c r="V495" s="35"/>
      <c r="W495" s="35"/>
      <c r="X495" s="35"/>
      <c r="Y495" s="35"/>
      <c r="Z495" s="35"/>
    </row>
    <row r="496" ht="33.0" customHeight="1">
      <c r="A496" s="35"/>
      <c r="B496" s="35"/>
      <c r="C496" s="35"/>
      <c r="D496" s="35"/>
      <c r="E496" s="35"/>
      <c r="F496" s="35"/>
      <c r="G496" s="35"/>
      <c r="H496" s="35"/>
      <c r="K496" s="35"/>
      <c r="L496" s="35"/>
      <c r="M496" s="35"/>
      <c r="N496" s="35"/>
      <c r="O496" s="35"/>
      <c r="P496" s="35"/>
      <c r="Q496" s="35"/>
      <c r="R496" s="35"/>
      <c r="S496" s="35"/>
      <c r="T496" s="35"/>
      <c r="U496" s="35"/>
      <c r="V496" s="35"/>
      <c r="W496" s="35"/>
      <c r="X496" s="35"/>
      <c r="Y496" s="35"/>
      <c r="Z496" s="35"/>
    </row>
    <row r="497" ht="33.0" customHeight="1">
      <c r="A497" s="35"/>
      <c r="C497" s="35"/>
      <c r="D497" s="35"/>
      <c r="E497" s="35"/>
      <c r="F497" s="35"/>
      <c r="G497" s="35"/>
      <c r="H497" s="35"/>
      <c r="K497" s="35"/>
      <c r="L497" s="35"/>
      <c r="M497" s="35"/>
      <c r="N497" s="35"/>
      <c r="O497" s="35"/>
      <c r="P497" s="35"/>
      <c r="Q497" s="35"/>
      <c r="R497" s="35"/>
      <c r="S497" s="35"/>
      <c r="T497" s="35"/>
      <c r="U497" s="35"/>
      <c r="V497" s="35"/>
      <c r="W497" s="35"/>
      <c r="X497" s="35"/>
      <c r="Y497" s="35"/>
      <c r="Z497" s="35"/>
    </row>
    <row r="498" ht="33.0" customHeight="1">
      <c r="A498" s="35"/>
      <c r="C498" s="35"/>
      <c r="D498" s="35"/>
      <c r="E498" s="35"/>
      <c r="F498" s="35"/>
      <c r="G498" s="35"/>
      <c r="H498" s="35"/>
      <c r="K498" s="35"/>
      <c r="L498" s="35"/>
      <c r="M498" s="35"/>
      <c r="N498" s="35"/>
      <c r="O498" s="35"/>
      <c r="P498" s="35"/>
      <c r="Q498" s="35"/>
      <c r="R498" s="35"/>
      <c r="S498" s="35"/>
      <c r="T498" s="35"/>
      <c r="U498" s="35"/>
      <c r="V498" s="35"/>
      <c r="W498" s="35"/>
      <c r="X498" s="35"/>
      <c r="Y498" s="35"/>
      <c r="Z498" s="35"/>
    </row>
    <row r="499" ht="33.0" customHeight="1">
      <c r="A499" s="35"/>
      <c r="C499" s="35"/>
      <c r="D499" s="35"/>
      <c r="E499" s="35"/>
      <c r="F499" s="35"/>
      <c r="G499" s="35"/>
      <c r="H499" s="35"/>
      <c r="K499" s="35"/>
      <c r="L499" s="35"/>
      <c r="M499" s="35"/>
      <c r="N499" s="35"/>
      <c r="O499" s="35"/>
      <c r="P499" s="35"/>
      <c r="Q499" s="35"/>
      <c r="R499" s="35"/>
      <c r="S499" s="35"/>
      <c r="T499" s="35"/>
      <c r="U499" s="35"/>
      <c r="V499" s="35"/>
      <c r="W499" s="35"/>
      <c r="X499" s="35"/>
      <c r="Y499" s="35"/>
      <c r="Z499" s="35"/>
    </row>
    <row r="500" ht="33.0" customHeight="1">
      <c r="A500" s="35"/>
      <c r="C500" s="35"/>
      <c r="D500" s="35"/>
      <c r="E500" s="35"/>
      <c r="F500" s="35"/>
      <c r="G500" s="35"/>
      <c r="H500" s="35"/>
      <c r="K500" s="35"/>
      <c r="L500" s="35"/>
      <c r="M500" s="35"/>
      <c r="N500" s="35"/>
      <c r="O500" s="35"/>
      <c r="P500" s="35"/>
      <c r="Q500" s="35"/>
      <c r="R500" s="35"/>
      <c r="S500" s="35"/>
      <c r="T500" s="35"/>
      <c r="U500" s="35"/>
      <c r="V500" s="35"/>
      <c r="W500" s="35"/>
      <c r="X500" s="35"/>
      <c r="Y500" s="35"/>
      <c r="Z500" s="35"/>
    </row>
    <row r="501" ht="33.0" customHeight="1">
      <c r="A501" s="35"/>
      <c r="C501" s="35"/>
      <c r="D501" s="35"/>
      <c r="E501" s="35"/>
      <c r="F501" s="35"/>
      <c r="G501" s="35"/>
      <c r="H501" s="35"/>
      <c r="K501" s="35"/>
      <c r="L501" s="35"/>
      <c r="M501" s="35"/>
      <c r="N501" s="35"/>
      <c r="O501" s="35"/>
      <c r="P501" s="35"/>
      <c r="Q501" s="35"/>
      <c r="R501" s="35"/>
      <c r="S501" s="35"/>
      <c r="T501" s="35"/>
      <c r="U501" s="35"/>
      <c r="V501" s="35"/>
      <c r="W501" s="35"/>
      <c r="X501" s="35"/>
      <c r="Y501" s="35"/>
      <c r="Z501" s="35"/>
    </row>
    <row r="502" ht="33.0" customHeight="1">
      <c r="A502" s="35"/>
      <c r="C502" s="35"/>
      <c r="D502" s="35"/>
      <c r="E502" s="35"/>
      <c r="F502" s="35"/>
      <c r="G502" s="35"/>
      <c r="H502" s="35"/>
      <c r="K502" s="35"/>
      <c r="L502" s="35"/>
      <c r="M502" s="35"/>
      <c r="N502" s="35"/>
      <c r="O502" s="35"/>
      <c r="P502" s="35"/>
      <c r="Q502" s="35"/>
      <c r="R502" s="35"/>
      <c r="S502" s="35"/>
      <c r="T502" s="35"/>
      <c r="U502" s="35"/>
      <c r="V502" s="35"/>
      <c r="W502" s="35"/>
      <c r="X502" s="35"/>
      <c r="Y502" s="35"/>
      <c r="Z502" s="35"/>
    </row>
    <row r="503" ht="33.0" customHeight="1">
      <c r="A503" s="35"/>
      <c r="C503" s="35"/>
      <c r="D503" s="35"/>
      <c r="E503" s="35"/>
      <c r="F503" s="35"/>
      <c r="G503" s="35"/>
      <c r="H503" s="35"/>
      <c r="K503" s="35"/>
      <c r="L503" s="35"/>
      <c r="M503" s="35"/>
      <c r="N503" s="35"/>
      <c r="O503" s="35"/>
      <c r="P503" s="35"/>
      <c r="Q503" s="35"/>
      <c r="R503" s="35"/>
      <c r="S503" s="35"/>
      <c r="T503" s="35"/>
      <c r="U503" s="35"/>
      <c r="V503" s="35"/>
      <c r="W503" s="35"/>
      <c r="X503" s="35"/>
      <c r="Y503" s="35"/>
      <c r="Z503" s="35"/>
    </row>
    <row r="504" ht="33.0" customHeight="1">
      <c r="A504" s="35"/>
      <c r="C504" s="35"/>
      <c r="D504" s="35"/>
      <c r="E504" s="35"/>
      <c r="F504" s="35"/>
      <c r="G504" s="35"/>
      <c r="H504" s="35"/>
      <c r="K504" s="35"/>
      <c r="L504" s="35"/>
      <c r="M504" s="35"/>
      <c r="N504" s="35"/>
      <c r="O504" s="35"/>
      <c r="P504" s="35"/>
      <c r="Q504" s="35"/>
      <c r="R504" s="35"/>
      <c r="S504" s="35"/>
      <c r="T504" s="35"/>
      <c r="U504" s="35"/>
      <c r="V504" s="35"/>
      <c r="W504" s="35"/>
      <c r="X504" s="35"/>
      <c r="Y504" s="35"/>
      <c r="Z504" s="35"/>
    </row>
    <row r="505" ht="33.0" customHeight="1">
      <c r="A505" s="35"/>
      <c r="C505" s="35"/>
      <c r="D505" s="35"/>
      <c r="E505" s="35"/>
      <c r="F505" s="35"/>
      <c r="G505" s="35"/>
      <c r="H505" s="35"/>
      <c r="K505" s="35"/>
      <c r="L505" s="35"/>
      <c r="M505" s="35"/>
      <c r="N505" s="35"/>
      <c r="O505" s="35"/>
      <c r="P505" s="35"/>
      <c r="Q505" s="35"/>
      <c r="R505" s="35"/>
      <c r="S505" s="35"/>
      <c r="T505" s="35"/>
      <c r="U505" s="35"/>
      <c r="V505" s="35"/>
      <c r="W505" s="35"/>
      <c r="X505" s="35"/>
      <c r="Y505" s="35"/>
      <c r="Z505" s="35"/>
    </row>
    <row r="506" ht="33.0" customHeight="1">
      <c r="A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33.0" customHeight="1">
      <c r="A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33.0" customHeight="1">
      <c r="A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33.0" customHeight="1">
      <c r="A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33.0" customHeight="1">
      <c r="A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33.0" customHeight="1">
      <c r="A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33.0" customHeight="1">
      <c r="A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33.0" customHeight="1">
      <c r="A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33.0" customHeight="1">
      <c r="A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33.0" customHeight="1">
      <c r="A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33.0" customHeight="1">
      <c r="A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33.0" customHeight="1">
      <c r="A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33.0" customHeight="1">
      <c r="A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33.0" customHeight="1">
      <c r="A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33.0" customHeight="1">
      <c r="A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33.0" customHeight="1">
      <c r="A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33.0" customHeight="1">
      <c r="A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33.0"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33.0"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33.0"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33.0"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33.0"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33.0"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33.0"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33.0"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33.0"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33.0"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33.0"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33.0"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33.0"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33.0"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33.0"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33.0"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33.0"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33.0"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33.0"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33.0"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33.0"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33.0"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33.0"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33.0"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33.0"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33.0"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33.0"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33.0"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33.0"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33.0"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33.0"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33.0"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33.0"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33.0"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33.0"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33.0"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33.0"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33.0"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33.0"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33.0"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33.0"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33.0"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33.0"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33.0"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33.0"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33.0"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33.0"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33.0"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33.0"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33.0"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33.0"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33.0"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33.0"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33.0"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33.0"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33.0"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33.0"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33.0"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33.0"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33.0"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33.0"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33.0"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33.0"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33.0"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33.0"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33.0"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33.0"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33.0"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33.0"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33.0"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33.0"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33.0"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33.0"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33.0"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33.0"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33.0"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33.0"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33.0"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33.0"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33.0"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33.0"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33.0"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33.0"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33.0"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33.0"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33.0"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33.0"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33.0"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33.0"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33.0"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33.0"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33.0"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33.0"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33.0"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33.0"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33.0"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33.0"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33.0"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33.0"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33.0"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33.0"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33.0"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33.0"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33.0"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33.0"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33.0"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33.0"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33.0"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33.0"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33.0"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33.0"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33.0"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33.0"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33.0"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33.0"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33.0"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33.0"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33.0"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33.0"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33.0"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33.0"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33.0"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33.0"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33.0"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33.0"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33.0"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33.0"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33.0"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33.0"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33.0"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33.0"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33.0"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33.0"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H224"/>
    <hyperlink r:id="rId2" ref="H267"/>
    <hyperlink r:id="rId3" ref="H299"/>
    <hyperlink r:id="rId4" ref="H342"/>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63"/>
    <col customWidth="1" min="2" max="3" width="37.75"/>
    <col customWidth="1" min="4" max="5" width="17.38"/>
    <col customWidth="1" min="6" max="6" width="12.63"/>
    <col customWidth="1" min="8" max="8" width="15.5"/>
    <col customWidth="1" min="11" max="11" width="18.63"/>
    <col customWidth="1" min="13" max="13" width="28.13"/>
  </cols>
  <sheetData>
    <row r="1" ht="15.75" customHeight="1">
      <c r="A1" s="297" t="s">
        <v>0</v>
      </c>
      <c r="B1" s="297" t="s">
        <v>1</v>
      </c>
      <c r="C1" s="297" t="s">
        <v>2</v>
      </c>
      <c r="D1" s="298" t="s">
        <v>3</v>
      </c>
      <c r="E1" s="297" t="s">
        <v>4</v>
      </c>
      <c r="F1" s="297" t="s">
        <v>5</v>
      </c>
      <c r="G1" s="297" t="s">
        <v>6</v>
      </c>
      <c r="H1" s="298" t="s">
        <v>7</v>
      </c>
      <c r="I1" s="299" t="s">
        <v>8</v>
      </c>
      <c r="J1" s="47" t="s">
        <v>9</v>
      </c>
      <c r="K1" s="297" t="s">
        <v>10</v>
      </c>
      <c r="L1" s="297" t="s">
        <v>11</v>
      </c>
      <c r="M1" s="297" t="s">
        <v>12</v>
      </c>
      <c r="N1" s="4" t="s">
        <v>13</v>
      </c>
    </row>
    <row r="2" ht="15.75" customHeight="1">
      <c r="A2" s="89" t="s">
        <v>134</v>
      </c>
      <c r="B2" s="89" t="s">
        <v>690</v>
      </c>
      <c r="C2" s="89" t="s">
        <v>134</v>
      </c>
      <c r="D2" s="300" t="s">
        <v>5392</v>
      </c>
      <c r="E2" s="300" t="s">
        <v>5393</v>
      </c>
      <c r="F2" s="301">
        <v>0.5833333333333334</v>
      </c>
      <c r="G2" s="301">
        <v>0.6666666666666666</v>
      </c>
      <c r="H2" s="300">
        <f t="shared" ref="H2:H530" si="1">IF(G2&lt;F2, (G2+1)-F2, G2-F2)*24</f>
        <v>2</v>
      </c>
      <c r="I2" s="302">
        <v>85.75</v>
      </c>
      <c r="J2" s="302">
        <f t="shared" ref="J2:J530" si="2">DIVIDE(I2,H2)/N2</f>
        <v>6.125</v>
      </c>
      <c r="K2" s="89" t="s">
        <v>297</v>
      </c>
      <c r="L2" s="89" t="s">
        <v>371</v>
      </c>
      <c r="M2" s="89" t="s">
        <v>5394</v>
      </c>
      <c r="N2" s="11">
        <f>IFERROR(__xludf.DUMMYFUNCTION("IFERROR(VALUE(REGEXEXTRACT(M2, ""(\d+)\s+(sessions?|days?|weeks?|Weeks?|Sessions?|Days?)"")), 1)"),7.0)</f>
        <v>7</v>
      </c>
    </row>
    <row r="3" ht="15.75" customHeight="1">
      <c r="A3" s="87" t="s">
        <v>5395</v>
      </c>
      <c r="B3" s="87" t="s">
        <v>3149</v>
      </c>
      <c r="C3" s="87" t="s">
        <v>5395</v>
      </c>
      <c r="D3" s="303" t="s">
        <v>5392</v>
      </c>
      <c r="E3" s="303" t="s">
        <v>5393</v>
      </c>
      <c r="F3" s="304">
        <v>0.4166666666666667</v>
      </c>
      <c r="G3" s="304">
        <v>0.5</v>
      </c>
      <c r="H3" s="300">
        <f t="shared" si="1"/>
        <v>2</v>
      </c>
      <c r="I3" s="305">
        <v>85.74</v>
      </c>
      <c r="J3" s="302">
        <f t="shared" si="2"/>
        <v>6.124285714</v>
      </c>
      <c r="K3" s="87" t="s">
        <v>297</v>
      </c>
      <c r="L3" s="87" t="s">
        <v>371</v>
      </c>
      <c r="M3" s="89" t="s">
        <v>5394</v>
      </c>
      <c r="N3" s="11">
        <f>IFERROR(__xludf.DUMMYFUNCTION("IFERROR(VALUE(REGEXEXTRACT(M3, ""(\d+)\s+(sessions?|days?|weeks?|Weeks?|Sessions?|Days?)"")), 1)"),7.0)</f>
        <v>7</v>
      </c>
    </row>
    <row r="4" ht="15.75" customHeight="1">
      <c r="A4" s="89" t="s">
        <v>5396</v>
      </c>
      <c r="B4" s="89" t="s">
        <v>164</v>
      </c>
      <c r="C4" s="89" t="s">
        <v>5396</v>
      </c>
      <c r="D4" s="300" t="s">
        <v>297</v>
      </c>
      <c r="E4" s="300" t="s">
        <v>297</v>
      </c>
      <c r="F4" s="301">
        <v>0.6041666666666666</v>
      </c>
      <c r="G4" s="301">
        <v>0.6354166666666666</v>
      </c>
      <c r="H4" s="300">
        <f t="shared" si="1"/>
        <v>0.75</v>
      </c>
      <c r="I4" s="302">
        <v>77.92</v>
      </c>
      <c r="J4" s="302">
        <f t="shared" si="2"/>
        <v>12.98666667</v>
      </c>
      <c r="K4" s="89" t="s">
        <v>5397</v>
      </c>
      <c r="L4" s="89" t="s">
        <v>371</v>
      </c>
      <c r="M4" s="89" t="s">
        <v>5398</v>
      </c>
      <c r="N4" s="11">
        <f>IFERROR(__xludf.DUMMYFUNCTION("IFERROR(VALUE(REGEXEXTRACT(M4, ""(\d+)\s+(sessions?|days?|weeks?|Weeks?|Sessions?|Days?)"")), 1)"),8.0)</f>
        <v>8</v>
      </c>
    </row>
    <row r="5" ht="15.75" customHeight="1">
      <c r="A5" s="89" t="s">
        <v>5399</v>
      </c>
      <c r="B5" s="89" t="s">
        <v>35</v>
      </c>
      <c r="C5" s="89" t="s">
        <v>5399</v>
      </c>
      <c r="D5" s="300" t="s">
        <v>5400</v>
      </c>
      <c r="E5" s="300" t="s">
        <v>5401</v>
      </c>
      <c r="F5" s="301">
        <v>0.5416666666666666</v>
      </c>
      <c r="G5" s="301">
        <v>0.625</v>
      </c>
      <c r="H5" s="300">
        <f t="shared" si="1"/>
        <v>2</v>
      </c>
      <c r="I5" s="302">
        <v>324.9</v>
      </c>
      <c r="J5" s="302">
        <f t="shared" si="2"/>
        <v>16.245</v>
      </c>
      <c r="K5" s="89" t="s">
        <v>5402</v>
      </c>
      <c r="L5" s="89" t="s">
        <v>371</v>
      </c>
      <c r="M5" s="89" t="s">
        <v>5403</v>
      </c>
      <c r="N5" s="11">
        <f>IFERROR(__xludf.DUMMYFUNCTION("IFERROR(VALUE(REGEXEXTRACT(M5, ""(\d+)\s+(sessions?|days?|weeks?|Weeks?|Sessions?|Days?)"")), 1)"),10.0)</f>
        <v>10</v>
      </c>
    </row>
    <row r="6" ht="15.75" customHeight="1">
      <c r="A6" s="89" t="s">
        <v>5404</v>
      </c>
      <c r="B6" s="89" t="s">
        <v>35</v>
      </c>
      <c r="C6" s="89" t="s">
        <v>5404</v>
      </c>
      <c r="D6" s="300" t="s">
        <v>4395</v>
      </c>
      <c r="E6" s="300" t="s">
        <v>180</v>
      </c>
      <c r="F6" s="301">
        <v>0.4166666666666667</v>
      </c>
      <c r="G6" s="301">
        <v>0.5</v>
      </c>
      <c r="H6" s="300">
        <f t="shared" si="1"/>
        <v>2</v>
      </c>
      <c r="I6" s="302">
        <v>324.64</v>
      </c>
      <c r="J6" s="302">
        <f t="shared" si="2"/>
        <v>16.232</v>
      </c>
      <c r="K6" s="89" t="s">
        <v>5405</v>
      </c>
      <c r="L6" s="89" t="s">
        <v>297</v>
      </c>
      <c r="M6" s="89" t="s">
        <v>5403</v>
      </c>
      <c r="N6" s="11">
        <f>IFERROR(__xludf.DUMMYFUNCTION("IFERROR(VALUE(REGEXEXTRACT(M6, ""(\d+)\s+(sessions?|days?|weeks?|Weeks?|Sessions?|Days?)"")), 1)"),10.0)</f>
        <v>10</v>
      </c>
    </row>
    <row r="7" ht="15.75" customHeight="1">
      <c r="A7" s="89" t="s">
        <v>5406</v>
      </c>
      <c r="B7" s="89" t="s">
        <v>35</v>
      </c>
      <c r="C7" s="89" t="s">
        <v>5407</v>
      </c>
      <c r="D7" s="300" t="s">
        <v>384</v>
      </c>
      <c r="E7" s="300" t="s">
        <v>385</v>
      </c>
      <c r="F7" s="301">
        <v>0.5416666666666666</v>
      </c>
      <c r="G7" s="301">
        <v>0.625</v>
      </c>
      <c r="H7" s="300">
        <f t="shared" si="1"/>
        <v>2</v>
      </c>
      <c r="I7" s="302">
        <v>324.9</v>
      </c>
      <c r="J7" s="302">
        <f t="shared" si="2"/>
        <v>16.245</v>
      </c>
      <c r="K7" s="89" t="s">
        <v>5408</v>
      </c>
      <c r="L7" s="89" t="s">
        <v>297</v>
      </c>
      <c r="M7" s="89" t="s">
        <v>5409</v>
      </c>
      <c r="N7" s="11">
        <f>IFERROR(__xludf.DUMMYFUNCTION("IFERROR(VALUE(REGEXEXTRACT(M7, ""(\d+)\s+(sessions?|days?|weeks?|Weeks?|Sessions?|Days?)"")), 1)"),10.0)</f>
        <v>10</v>
      </c>
    </row>
    <row r="8" ht="15.75" customHeight="1">
      <c r="A8" s="87" t="s">
        <v>5410</v>
      </c>
      <c r="B8" s="87" t="s">
        <v>35</v>
      </c>
      <c r="C8" s="87" t="s">
        <v>5410</v>
      </c>
      <c r="D8" s="303" t="s">
        <v>104</v>
      </c>
      <c r="E8" s="303" t="s">
        <v>105</v>
      </c>
      <c r="F8" s="304">
        <v>0.5416666666666666</v>
      </c>
      <c r="G8" s="304">
        <v>0.6458333333333334</v>
      </c>
      <c r="H8" s="300">
        <f t="shared" si="1"/>
        <v>2.5</v>
      </c>
      <c r="I8" s="302">
        <v>324.9</v>
      </c>
      <c r="J8" s="302">
        <f t="shared" si="2"/>
        <v>12.996</v>
      </c>
      <c r="K8" s="87" t="s">
        <v>5411</v>
      </c>
      <c r="L8" s="87" t="s">
        <v>297</v>
      </c>
      <c r="M8" s="89" t="s">
        <v>5403</v>
      </c>
      <c r="N8" s="11">
        <f>IFERROR(__xludf.DUMMYFUNCTION("IFERROR(VALUE(REGEXEXTRACT(M8, ""(\d+)\s+(sessions?|days?|weeks?|Weeks?|Sessions?|Days?)"")), 1)"),10.0)</f>
        <v>10</v>
      </c>
    </row>
    <row r="9" ht="15.75" customHeight="1">
      <c r="A9" s="89" t="s">
        <v>5412</v>
      </c>
      <c r="B9" s="89" t="s">
        <v>35</v>
      </c>
      <c r="C9" s="89" t="s">
        <v>5412</v>
      </c>
      <c r="D9" s="300" t="s">
        <v>3761</v>
      </c>
      <c r="E9" s="300" t="s">
        <v>3762</v>
      </c>
      <c r="F9" s="301">
        <v>0.4166666666666667</v>
      </c>
      <c r="G9" s="301">
        <v>0.5</v>
      </c>
      <c r="H9" s="300">
        <f t="shared" si="1"/>
        <v>2</v>
      </c>
      <c r="I9" s="302">
        <v>324.9</v>
      </c>
      <c r="J9" s="302">
        <f t="shared" si="2"/>
        <v>16.245</v>
      </c>
      <c r="K9" s="89" t="s">
        <v>5413</v>
      </c>
      <c r="L9" s="89" t="s">
        <v>297</v>
      </c>
      <c r="M9" s="89" t="s">
        <v>5403</v>
      </c>
      <c r="N9" s="11">
        <f>IFERROR(__xludf.DUMMYFUNCTION("IFERROR(VALUE(REGEXEXTRACT(M9, ""(\d+)\s+(sessions?|days?|weeks?|Weeks?|Sessions?|Days?)"")), 1)"),10.0)</f>
        <v>10</v>
      </c>
    </row>
    <row r="10" ht="15.75" customHeight="1">
      <c r="A10" s="89" t="s">
        <v>5414</v>
      </c>
      <c r="B10" s="89" t="s">
        <v>35</v>
      </c>
      <c r="C10" s="89" t="s">
        <v>5414</v>
      </c>
      <c r="D10" s="300" t="s">
        <v>48</v>
      </c>
      <c r="E10" s="300" t="s">
        <v>49</v>
      </c>
      <c r="F10" s="301">
        <v>0.75</v>
      </c>
      <c r="G10" s="301">
        <v>0.7916666666666666</v>
      </c>
      <c r="H10" s="300">
        <f t="shared" si="1"/>
        <v>1</v>
      </c>
      <c r="I10" s="302">
        <v>78.75</v>
      </c>
      <c r="J10" s="302">
        <f t="shared" si="2"/>
        <v>8.75</v>
      </c>
      <c r="K10" s="89" t="s">
        <v>5415</v>
      </c>
      <c r="L10" s="89" t="s">
        <v>297</v>
      </c>
      <c r="M10" s="89" t="s">
        <v>5416</v>
      </c>
      <c r="N10" s="11">
        <f>IFERROR(__xludf.DUMMYFUNCTION("IFERROR(VALUE(REGEXEXTRACT(M10, ""(\d+)\s+(sessions?|days?|weeks?|Weeks?|Sessions?|Days?)"")), 1)"),9.0)</f>
        <v>9</v>
      </c>
    </row>
    <row r="11" ht="15.75" customHeight="1">
      <c r="A11" s="89" t="s">
        <v>5417</v>
      </c>
      <c r="B11" s="89" t="s">
        <v>35</v>
      </c>
      <c r="C11" s="89" t="s">
        <v>5417</v>
      </c>
      <c r="D11" s="300" t="s">
        <v>48</v>
      </c>
      <c r="E11" s="300" t="s">
        <v>49</v>
      </c>
      <c r="F11" s="301">
        <v>0.7083333333333334</v>
      </c>
      <c r="G11" s="301">
        <v>0.75</v>
      </c>
      <c r="H11" s="300">
        <f t="shared" si="1"/>
        <v>1</v>
      </c>
      <c r="I11" s="302">
        <v>78.75</v>
      </c>
      <c r="J11" s="302">
        <f t="shared" si="2"/>
        <v>8.75</v>
      </c>
      <c r="K11" s="89" t="s">
        <v>5418</v>
      </c>
      <c r="L11" s="89" t="s">
        <v>297</v>
      </c>
      <c r="M11" s="89" t="s">
        <v>5416</v>
      </c>
      <c r="N11" s="11">
        <f>IFERROR(__xludf.DUMMYFUNCTION("IFERROR(VALUE(REGEXEXTRACT(M11, ""(\d+)\s+(sessions?|days?|weeks?|Weeks?|Sessions?|Days?)"")), 1)"),9.0)</f>
        <v>9</v>
      </c>
    </row>
    <row r="12" ht="15.75" customHeight="1">
      <c r="A12" s="87" t="s">
        <v>5419</v>
      </c>
      <c r="B12" s="87" t="s">
        <v>35</v>
      </c>
      <c r="C12" s="87" t="s">
        <v>5419</v>
      </c>
      <c r="D12" s="303" t="s">
        <v>108</v>
      </c>
      <c r="E12" s="303" t="s">
        <v>109</v>
      </c>
      <c r="F12" s="304">
        <v>0.7291666666666666</v>
      </c>
      <c r="G12" s="304">
        <v>0.8125</v>
      </c>
      <c r="H12" s="300">
        <f t="shared" si="1"/>
        <v>2</v>
      </c>
      <c r="I12" s="305">
        <v>210.0</v>
      </c>
      <c r="J12" s="302">
        <f t="shared" si="2"/>
        <v>21</v>
      </c>
      <c r="K12" s="87" t="s">
        <v>5420</v>
      </c>
      <c r="L12" s="87" t="s">
        <v>297</v>
      </c>
      <c r="M12" s="87" t="s">
        <v>5421</v>
      </c>
      <c r="N12" s="11">
        <f>IFERROR(__xludf.DUMMYFUNCTION("IFERROR(VALUE(REGEXEXTRACT(M12, ""(\d+)\s+(sessions?|days?|weeks?|Weeks?|Sessions?|Days?)"")), 1)"),5.0)</f>
        <v>5</v>
      </c>
    </row>
    <row r="13" ht="15.75" customHeight="1">
      <c r="A13" s="89" t="s">
        <v>5422</v>
      </c>
      <c r="B13" s="89" t="s">
        <v>690</v>
      </c>
      <c r="C13" s="89" t="s">
        <v>5422</v>
      </c>
      <c r="D13" s="300" t="s">
        <v>48</v>
      </c>
      <c r="E13" s="300" t="s">
        <v>49</v>
      </c>
      <c r="F13" s="301">
        <v>0.4791666666666667</v>
      </c>
      <c r="G13" s="301">
        <v>0.5416666666666666</v>
      </c>
      <c r="H13" s="300">
        <f t="shared" si="1"/>
        <v>1.5</v>
      </c>
      <c r="I13" s="302">
        <v>153.51</v>
      </c>
      <c r="J13" s="302">
        <f t="shared" si="2"/>
        <v>14.62</v>
      </c>
      <c r="K13" s="89" t="s">
        <v>5423</v>
      </c>
      <c r="L13" s="89" t="s">
        <v>297</v>
      </c>
      <c r="M13" s="89" t="s">
        <v>5424</v>
      </c>
      <c r="N13" s="11">
        <f>IFERROR(__xludf.DUMMYFUNCTION("IFERROR(VALUE(REGEXEXTRACT(M13, ""(\d+)\s+(sessions?|days?|weeks?|Weeks?|Sessions?|Days?)"")), 1)"),7.0)</f>
        <v>7</v>
      </c>
    </row>
    <row r="14" ht="15.75" customHeight="1">
      <c r="A14" s="89" t="s">
        <v>5425</v>
      </c>
      <c r="B14" s="89" t="s">
        <v>690</v>
      </c>
      <c r="C14" s="89" t="s">
        <v>5425</v>
      </c>
      <c r="D14" s="300" t="s">
        <v>48</v>
      </c>
      <c r="E14" s="300" t="s">
        <v>49</v>
      </c>
      <c r="F14" s="301">
        <v>0.7291666666666666</v>
      </c>
      <c r="G14" s="301">
        <v>0.7916666666666666</v>
      </c>
      <c r="H14" s="300">
        <f t="shared" si="1"/>
        <v>1.5</v>
      </c>
      <c r="I14" s="302">
        <v>190.71</v>
      </c>
      <c r="J14" s="302">
        <f t="shared" si="2"/>
        <v>14.12666667</v>
      </c>
      <c r="K14" s="89" t="s">
        <v>5426</v>
      </c>
      <c r="L14" s="89" t="s">
        <v>297</v>
      </c>
      <c r="M14" s="89" t="s">
        <v>5427</v>
      </c>
      <c r="N14" s="11">
        <f>IFERROR(__xludf.DUMMYFUNCTION("IFERROR(VALUE(REGEXEXTRACT(M14, ""(\d+)\s+(sessions?|days?|weeks?|Weeks?|Sessions?|Days?)"")), 1)"),9.0)</f>
        <v>9</v>
      </c>
    </row>
    <row r="15" ht="15.75" customHeight="1">
      <c r="A15" s="89" t="s">
        <v>5428</v>
      </c>
      <c r="B15" s="89" t="s">
        <v>690</v>
      </c>
      <c r="C15" s="89" t="s">
        <v>5428</v>
      </c>
      <c r="D15" s="300" t="s">
        <v>3749</v>
      </c>
      <c r="E15" s="300" t="s">
        <v>3750</v>
      </c>
      <c r="F15" s="301">
        <v>0.4166666666666667</v>
      </c>
      <c r="G15" s="301">
        <v>0.4791666666666667</v>
      </c>
      <c r="H15" s="300">
        <f t="shared" si="1"/>
        <v>1.5</v>
      </c>
      <c r="I15" s="302">
        <v>169.52</v>
      </c>
      <c r="J15" s="302">
        <f t="shared" si="2"/>
        <v>14.12666667</v>
      </c>
      <c r="K15" s="89" t="s">
        <v>297</v>
      </c>
      <c r="L15" s="89" t="s">
        <v>297</v>
      </c>
      <c r="M15" s="89" t="s">
        <v>5429</v>
      </c>
      <c r="N15" s="11">
        <f>IFERROR(__xludf.DUMMYFUNCTION("IFERROR(VALUE(REGEXEXTRACT(M15, ""(\d+)\s+(sessions?|days?|weeks?|Weeks?|Sessions?|Days?)"")), 1)"),8.0)</f>
        <v>8</v>
      </c>
    </row>
    <row r="16" ht="15.75" customHeight="1">
      <c r="A16" s="89" t="s">
        <v>5430</v>
      </c>
      <c r="B16" s="89" t="s">
        <v>5431</v>
      </c>
      <c r="C16" s="89" t="s">
        <v>5430</v>
      </c>
      <c r="D16" s="300" t="s">
        <v>48</v>
      </c>
      <c r="E16" s="300" t="s">
        <v>49</v>
      </c>
      <c r="F16" s="301">
        <v>0.6875</v>
      </c>
      <c r="G16" s="301">
        <v>0.7291666666666666</v>
      </c>
      <c r="H16" s="300">
        <f t="shared" si="1"/>
        <v>1</v>
      </c>
      <c r="I16" s="302">
        <v>107.28</v>
      </c>
      <c r="J16" s="302">
        <f t="shared" si="2"/>
        <v>11.92</v>
      </c>
      <c r="K16" s="89" t="s">
        <v>5432</v>
      </c>
      <c r="L16" s="89" t="s">
        <v>297</v>
      </c>
      <c r="M16" s="89" t="s">
        <v>5416</v>
      </c>
      <c r="N16" s="11">
        <f>IFERROR(__xludf.DUMMYFUNCTION("IFERROR(VALUE(REGEXEXTRACT(M16, ""(\d+)\s+(sessions?|days?|weeks?|Weeks?|Sessions?|Days?)"")), 1)"),9.0)</f>
        <v>9</v>
      </c>
    </row>
    <row r="17" ht="15.75" customHeight="1">
      <c r="A17" s="87" t="s">
        <v>5433</v>
      </c>
      <c r="B17" s="87" t="s">
        <v>5431</v>
      </c>
      <c r="C17" s="87" t="s">
        <v>5433</v>
      </c>
      <c r="D17" s="303" t="s">
        <v>48</v>
      </c>
      <c r="E17" s="303" t="s">
        <v>49</v>
      </c>
      <c r="F17" s="304">
        <v>0.7291666666666666</v>
      </c>
      <c r="G17" s="304">
        <v>0.7708333333333334</v>
      </c>
      <c r="H17" s="300">
        <f t="shared" si="1"/>
        <v>1</v>
      </c>
      <c r="I17" s="305">
        <v>107.28</v>
      </c>
      <c r="J17" s="302">
        <f t="shared" si="2"/>
        <v>11.92</v>
      </c>
      <c r="K17" s="87" t="s">
        <v>5434</v>
      </c>
      <c r="L17" s="87" t="s">
        <v>297</v>
      </c>
      <c r="M17" s="89" t="s">
        <v>5416</v>
      </c>
      <c r="N17" s="11">
        <f>IFERROR(__xludf.DUMMYFUNCTION("IFERROR(VALUE(REGEXEXTRACT(M17, ""(\d+)\s+(sessions?|days?|weeks?|Weeks?|Sessions?|Days?)"")), 1)"),9.0)</f>
        <v>9</v>
      </c>
    </row>
    <row r="18" ht="15.75" customHeight="1">
      <c r="A18" s="89" t="s">
        <v>5435</v>
      </c>
      <c r="B18" s="89" t="s">
        <v>5431</v>
      </c>
      <c r="C18" s="89" t="s">
        <v>5435</v>
      </c>
      <c r="D18" s="300" t="s">
        <v>48</v>
      </c>
      <c r="E18" s="300" t="s">
        <v>49</v>
      </c>
      <c r="F18" s="301">
        <v>0.75</v>
      </c>
      <c r="G18" s="301">
        <v>0.7916666666666666</v>
      </c>
      <c r="H18" s="300">
        <f t="shared" si="1"/>
        <v>1</v>
      </c>
      <c r="I18" s="302">
        <v>107.28</v>
      </c>
      <c r="J18" s="302">
        <f t="shared" si="2"/>
        <v>11.92</v>
      </c>
      <c r="K18" s="89" t="s">
        <v>5436</v>
      </c>
      <c r="L18" s="89" t="s">
        <v>297</v>
      </c>
      <c r="M18" s="89" t="s">
        <v>5416</v>
      </c>
      <c r="N18" s="11">
        <f>IFERROR(__xludf.DUMMYFUNCTION("IFERROR(VALUE(REGEXEXTRACT(M18, ""(\d+)\s+(sessions?|days?|weeks?|Weeks?|Sessions?|Days?)"")), 1)"),9.0)</f>
        <v>9</v>
      </c>
    </row>
    <row r="19" ht="15.75" customHeight="1">
      <c r="A19" s="89" t="s">
        <v>5437</v>
      </c>
      <c r="B19" s="89" t="s">
        <v>64</v>
      </c>
      <c r="C19" s="89" t="s">
        <v>5437</v>
      </c>
      <c r="D19" s="300" t="s">
        <v>3749</v>
      </c>
      <c r="E19" s="300" t="s">
        <v>3750</v>
      </c>
      <c r="F19" s="301">
        <v>0.75</v>
      </c>
      <c r="G19" s="301">
        <v>0.7916666666666666</v>
      </c>
      <c r="H19" s="300">
        <f t="shared" si="1"/>
        <v>1</v>
      </c>
      <c r="I19" s="302">
        <v>84.88</v>
      </c>
      <c r="J19" s="302">
        <f t="shared" si="2"/>
        <v>10.61</v>
      </c>
      <c r="K19" s="89" t="s">
        <v>5438</v>
      </c>
      <c r="L19" s="89" t="s">
        <v>297</v>
      </c>
      <c r="M19" s="89" t="s">
        <v>5439</v>
      </c>
      <c r="N19" s="11">
        <f>IFERROR(__xludf.DUMMYFUNCTION("IFERROR(VALUE(REGEXEXTRACT(M19, ""(\d+)\s+(sessions?|days?|weeks?|Weeks?|Sessions?|Days?)"")), 1)"),8.0)</f>
        <v>8</v>
      </c>
    </row>
    <row r="20" ht="15.75" customHeight="1">
      <c r="A20" s="89" t="s">
        <v>5440</v>
      </c>
      <c r="B20" s="89" t="s">
        <v>64</v>
      </c>
      <c r="C20" s="89" t="s">
        <v>5440</v>
      </c>
      <c r="D20" s="300" t="s">
        <v>100</v>
      </c>
      <c r="E20" s="300" t="s">
        <v>101</v>
      </c>
      <c r="F20" s="301">
        <v>0.75</v>
      </c>
      <c r="G20" s="301">
        <v>0.7916666666666666</v>
      </c>
      <c r="H20" s="300">
        <f t="shared" si="1"/>
        <v>1</v>
      </c>
      <c r="I20" s="302">
        <v>84.88</v>
      </c>
      <c r="J20" s="302">
        <f t="shared" si="2"/>
        <v>10.61</v>
      </c>
      <c r="K20" s="89" t="s">
        <v>5441</v>
      </c>
      <c r="L20" s="89" t="s">
        <v>297</v>
      </c>
      <c r="M20" s="89" t="s">
        <v>5442</v>
      </c>
      <c r="N20" s="11">
        <f>IFERROR(__xludf.DUMMYFUNCTION("IFERROR(VALUE(REGEXEXTRACT(M20, ""(\d+)\s+(sessions?|days?|weeks?|Weeks?|Sessions?|Days?)"")), 1)"),8.0)</f>
        <v>8</v>
      </c>
    </row>
    <row r="21" ht="15.75" customHeight="1">
      <c r="A21" s="89" t="s">
        <v>5443</v>
      </c>
      <c r="B21" s="89" t="s">
        <v>64</v>
      </c>
      <c r="C21" s="89" t="s">
        <v>5443</v>
      </c>
      <c r="D21" s="300" t="s">
        <v>2381</v>
      </c>
      <c r="E21" s="300" t="s">
        <v>3132</v>
      </c>
      <c r="F21" s="301">
        <v>0.4375</v>
      </c>
      <c r="G21" s="301">
        <v>0.4791666666666667</v>
      </c>
      <c r="H21" s="300">
        <f t="shared" si="1"/>
        <v>1</v>
      </c>
      <c r="I21" s="302">
        <v>98.64</v>
      </c>
      <c r="J21" s="302">
        <f t="shared" si="2"/>
        <v>12.33</v>
      </c>
      <c r="K21" s="89" t="s">
        <v>5444</v>
      </c>
      <c r="L21" s="89" t="s">
        <v>297</v>
      </c>
      <c r="M21" s="89" t="s">
        <v>5398</v>
      </c>
      <c r="N21" s="11">
        <f>IFERROR(__xludf.DUMMYFUNCTION("IFERROR(VALUE(REGEXEXTRACT(M21, ""(\d+)\s+(sessions?|days?|weeks?|Weeks?|Sessions?|Days?)"")), 1)"),8.0)</f>
        <v>8</v>
      </c>
    </row>
    <row r="22" ht="15.75" customHeight="1">
      <c r="A22" s="87" t="s">
        <v>5445</v>
      </c>
      <c r="B22" s="87" t="s">
        <v>64</v>
      </c>
      <c r="C22" s="87" t="s">
        <v>5445</v>
      </c>
      <c r="D22" s="303" t="s">
        <v>48</v>
      </c>
      <c r="E22" s="303" t="s">
        <v>49</v>
      </c>
      <c r="F22" s="304">
        <v>0.75</v>
      </c>
      <c r="G22" s="304">
        <v>0.7916666666666666</v>
      </c>
      <c r="H22" s="300">
        <f t="shared" si="1"/>
        <v>1</v>
      </c>
      <c r="I22" s="305">
        <v>107.28</v>
      </c>
      <c r="J22" s="302">
        <f t="shared" si="2"/>
        <v>11.92</v>
      </c>
      <c r="K22" s="87" t="s">
        <v>5446</v>
      </c>
      <c r="L22" s="87" t="s">
        <v>297</v>
      </c>
      <c r="M22" s="87" t="s">
        <v>5427</v>
      </c>
      <c r="N22" s="11">
        <f>IFERROR(__xludf.DUMMYFUNCTION("IFERROR(VALUE(REGEXEXTRACT(M22, ""(\d+)\s+(sessions?|days?|weeks?|Weeks?|Sessions?|Days?)"")), 1)"),9.0)</f>
        <v>9</v>
      </c>
    </row>
    <row r="23" ht="15.75" customHeight="1">
      <c r="A23" s="89" t="s">
        <v>5447</v>
      </c>
      <c r="B23" s="89" t="s">
        <v>64</v>
      </c>
      <c r="C23" s="89" t="s">
        <v>5447</v>
      </c>
      <c r="D23" s="300" t="s">
        <v>3749</v>
      </c>
      <c r="E23" s="300" t="s">
        <v>3750</v>
      </c>
      <c r="F23" s="301">
        <v>0.5520833333333334</v>
      </c>
      <c r="G23" s="301">
        <v>0.59375</v>
      </c>
      <c r="H23" s="300">
        <f t="shared" si="1"/>
        <v>1</v>
      </c>
      <c r="I23" s="302">
        <v>84.88</v>
      </c>
      <c r="J23" s="302">
        <f t="shared" si="2"/>
        <v>10.61</v>
      </c>
      <c r="K23" s="89" t="s">
        <v>5448</v>
      </c>
      <c r="L23" s="89" t="s">
        <v>297</v>
      </c>
      <c r="M23" s="87" t="s">
        <v>5429</v>
      </c>
      <c r="N23" s="11">
        <f>IFERROR(__xludf.DUMMYFUNCTION("IFERROR(VALUE(REGEXEXTRACT(M23, ""(\d+)\s+(sessions?|days?|weeks?|Weeks?|Sessions?|Days?)"")), 1)"),8.0)</f>
        <v>8</v>
      </c>
    </row>
    <row r="24" ht="15.75" customHeight="1">
      <c r="A24" s="89" t="s">
        <v>5449</v>
      </c>
      <c r="B24" s="89" t="s">
        <v>64</v>
      </c>
      <c r="C24" s="89" t="s">
        <v>5449</v>
      </c>
      <c r="D24" s="300" t="s">
        <v>100</v>
      </c>
      <c r="E24" s="300" t="s">
        <v>101</v>
      </c>
      <c r="F24" s="301">
        <v>0.7916666666666666</v>
      </c>
      <c r="G24" s="301">
        <v>0.8333333333333334</v>
      </c>
      <c r="H24" s="300">
        <f t="shared" si="1"/>
        <v>1</v>
      </c>
      <c r="I24" s="302">
        <v>84.88</v>
      </c>
      <c r="J24" s="302">
        <f t="shared" si="2"/>
        <v>10.61</v>
      </c>
      <c r="K24" s="89" t="s">
        <v>5450</v>
      </c>
      <c r="L24" s="89" t="s">
        <v>297</v>
      </c>
      <c r="M24" s="87" t="s">
        <v>5442</v>
      </c>
      <c r="N24" s="11">
        <f>IFERROR(__xludf.DUMMYFUNCTION("IFERROR(VALUE(REGEXEXTRACT(M24, ""(\d+)\s+(sessions?|days?|weeks?|Weeks?|Sessions?|Days?)"")), 1)"),8.0)</f>
        <v>8</v>
      </c>
    </row>
    <row r="25" ht="15.75" customHeight="1">
      <c r="A25" s="89" t="s">
        <v>5451</v>
      </c>
      <c r="B25" s="89" t="s">
        <v>64</v>
      </c>
      <c r="C25" s="89" t="s">
        <v>5451</v>
      </c>
      <c r="D25" s="300" t="s">
        <v>174</v>
      </c>
      <c r="E25" s="300" t="s">
        <v>175</v>
      </c>
      <c r="F25" s="301">
        <v>0.375</v>
      </c>
      <c r="G25" s="301">
        <v>0.6666666666666666</v>
      </c>
      <c r="H25" s="300">
        <f t="shared" si="1"/>
        <v>7</v>
      </c>
      <c r="I25" s="302">
        <v>63.38</v>
      </c>
      <c r="J25" s="302">
        <f t="shared" si="2"/>
        <v>9.054285714</v>
      </c>
      <c r="K25" s="89" t="s">
        <v>297</v>
      </c>
      <c r="L25" s="89" t="s">
        <v>297</v>
      </c>
      <c r="M25" s="89" t="s">
        <v>5452</v>
      </c>
      <c r="N25" s="11">
        <f>IFERROR(__xludf.DUMMYFUNCTION("IFERROR(VALUE(REGEXEXTRACT(M25, ""(\d+)\s+(sessions?|days?|weeks?|Weeks?|Sessions?|Days?)"")), 1)"),1.0)</f>
        <v>1</v>
      </c>
    </row>
    <row r="26" ht="15.75" customHeight="1">
      <c r="A26" s="89" t="s">
        <v>5453</v>
      </c>
      <c r="B26" s="89" t="s">
        <v>64</v>
      </c>
      <c r="C26" s="89" t="s">
        <v>5453</v>
      </c>
      <c r="D26" s="300" t="s">
        <v>174</v>
      </c>
      <c r="E26" s="300" t="s">
        <v>175</v>
      </c>
      <c r="F26" s="301">
        <v>0.4166666666666667</v>
      </c>
      <c r="G26" s="301">
        <v>0.5833333333333334</v>
      </c>
      <c r="H26" s="300">
        <f t="shared" si="1"/>
        <v>4</v>
      </c>
      <c r="I26" s="302">
        <v>36.22</v>
      </c>
      <c r="J26" s="302">
        <f t="shared" si="2"/>
        <v>9.055</v>
      </c>
      <c r="K26" s="89" t="s">
        <v>297</v>
      </c>
      <c r="L26" s="89" t="s">
        <v>297</v>
      </c>
      <c r="M26" s="89" t="s">
        <v>5452</v>
      </c>
      <c r="N26" s="11">
        <f>IFERROR(__xludf.DUMMYFUNCTION("IFERROR(VALUE(REGEXEXTRACT(M26, ""(\d+)\s+(sessions?|days?|weeks?|Weeks?|Sessions?|Days?)"")), 1)"),1.0)</f>
        <v>1</v>
      </c>
    </row>
    <row r="27" ht="15.75" customHeight="1">
      <c r="A27" s="87" t="s">
        <v>5454</v>
      </c>
      <c r="B27" s="89" t="s">
        <v>64</v>
      </c>
      <c r="C27" s="87" t="s">
        <v>5454</v>
      </c>
      <c r="D27" s="303" t="s">
        <v>100</v>
      </c>
      <c r="E27" s="303" t="s">
        <v>101</v>
      </c>
      <c r="F27" s="304">
        <v>0.5416666666666666</v>
      </c>
      <c r="G27" s="304">
        <v>0.5833333333333334</v>
      </c>
      <c r="H27" s="300">
        <f t="shared" si="1"/>
        <v>1</v>
      </c>
      <c r="I27" s="305">
        <v>84.88</v>
      </c>
      <c r="J27" s="302">
        <f t="shared" si="2"/>
        <v>10.61</v>
      </c>
      <c r="K27" s="87" t="s">
        <v>5455</v>
      </c>
      <c r="L27" s="87" t="s">
        <v>297</v>
      </c>
      <c r="M27" s="89" t="s">
        <v>5398</v>
      </c>
      <c r="N27" s="11">
        <f>IFERROR(__xludf.DUMMYFUNCTION("IFERROR(VALUE(REGEXEXTRACT(M27, ""(\d+)\s+(sessions?|days?|weeks?|Weeks?|Sessions?|Days?)"")), 1)"),8.0)</f>
        <v>8</v>
      </c>
    </row>
    <row r="28" ht="15.75" customHeight="1">
      <c r="A28" s="89" t="s">
        <v>5456</v>
      </c>
      <c r="B28" s="89" t="s">
        <v>187</v>
      </c>
      <c r="C28" s="89" t="s">
        <v>5456</v>
      </c>
      <c r="D28" s="300" t="s">
        <v>48</v>
      </c>
      <c r="E28" s="300" t="s">
        <v>49</v>
      </c>
      <c r="F28" s="301">
        <v>0.5625</v>
      </c>
      <c r="G28" s="301">
        <v>0.6041666666666666</v>
      </c>
      <c r="H28" s="300">
        <f t="shared" si="1"/>
        <v>1</v>
      </c>
      <c r="I28" s="302">
        <v>82.0</v>
      </c>
      <c r="J28" s="302">
        <f t="shared" si="2"/>
        <v>10.25</v>
      </c>
      <c r="K28" s="89" t="s">
        <v>5457</v>
      </c>
      <c r="L28" s="89" t="s">
        <v>297</v>
      </c>
      <c r="M28" s="89" t="s">
        <v>5429</v>
      </c>
      <c r="N28" s="11">
        <f>IFERROR(__xludf.DUMMYFUNCTION("IFERROR(VALUE(REGEXEXTRACT(M28, ""(\d+)\s+(sessions?|days?|weeks?|Weeks?|Sessions?|Days?)"")), 1)"),8.0)</f>
        <v>8</v>
      </c>
    </row>
    <row r="29" ht="15.75" customHeight="1">
      <c r="A29" s="89" t="s">
        <v>5458</v>
      </c>
      <c r="B29" s="89" t="s">
        <v>64</v>
      </c>
      <c r="C29" s="89" t="s">
        <v>5458</v>
      </c>
      <c r="D29" s="300" t="s">
        <v>100</v>
      </c>
      <c r="E29" s="300" t="s">
        <v>101</v>
      </c>
      <c r="F29" s="301">
        <v>0.4583333333333333</v>
      </c>
      <c r="G29" s="301">
        <v>0.5</v>
      </c>
      <c r="H29" s="300">
        <f t="shared" si="1"/>
        <v>1</v>
      </c>
      <c r="I29" s="302">
        <v>84.88</v>
      </c>
      <c r="J29" s="302">
        <f t="shared" si="2"/>
        <v>10.61</v>
      </c>
      <c r="K29" s="89" t="s">
        <v>5459</v>
      </c>
      <c r="L29" s="89" t="s">
        <v>297</v>
      </c>
      <c r="M29" s="89" t="s">
        <v>5398</v>
      </c>
      <c r="N29" s="11">
        <f>IFERROR(__xludf.DUMMYFUNCTION("IFERROR(VALUE(REGEXEXTRACT(M29, ""(\d+)\s+(sessions?|days?|weeks?|Weeks?|Sessions?|Days?)"")), 1)"),8.0)</f>
        <v>8</v>
      </c>
    </row>
    <row r="30" ht="15.75" customHeight="1">
      <c r="A30" s="89" t="s">
        <v>5460</v>
      </c>
      <c r="B30" s="89" t="s">
        <v>64</v>
      </c>
      <c r="C30" s="89" t="s">
        <v>5460</v>
      </c>
      <c r="D30" s="300" t="s">
        <v>3749</v>
      </c>
      <c r="E30" s="300" t="s">
        <v>3750</v>
      </c>
      <c r="F30" s="301">
        <v>0.75</v>
      </c>
      <c r="G30" s="301">
        <v>0.7916666666666666</v>
      </c>
      <c r="H30" s="300">
        <f t="shared" si="1"/>
        <v>1</v>
      </c>
      <c r="I30" s="302">
        <v>84.88</v>
      </c>
      <c r="J30" s="302">
        <f t="shared" si="2"/>
        <v>10.61</v>
      </c>
      <c r="K30" s="89" t="s">
        <v>5461</v>
      </c>
      <c r="L30" s="89" t="s">
        <v>297</v>
      </c>
      <c r="M30" s="89" t="s">
        <v>5462</v>
      </c>
      <c r="N30" s="11">
        <f>IFERROR(__xludf.DUMMYFUNCTION("IFERROR(VALUE(REGEXEXTRACT(M30, ""(\d+)\s+(sessions?|days?|weeks?|Weeks?|Sessions?|Days?)"")), 1)"),8.0)</f>
        <v>8</v>
      </c>
    </row>
    <row r="31" ht="15.75" customHeight="1">
      <c r="A31" s="87" t="s">
        <v>5463</v>
      </c>
      <c r="B31" s="87" t="s">
        <v>64</v>
      </c>
      <c r="C31" s="87" t="s">
        <v>5463</v>
      </c>
      <c r="D31" s="303" t="s">
        <v>3749</v>
      </c>
      <c r="E31" s="303" t="s">
        <v>3750</v>
      </c>
      <c r="F31" s="304">
        <v>0.7916666666666666</v>
      </c>
      <c r="G31" s="304">
        <v>0.8333333333333334</v>
      </c>
      <c r="H31" s="300">
        <f t="shared" si="1"/>
        <v>1</v>
      </c>
      <c r="I31" s="305">
        <v>84.88</v>
      </c>
      <c r="J31" s="302">
        <f t="shared" si="2"/>
        <v>10.61</v>
      </c>
      <c r="K31" s="87" t="s">
        <v>5464</v>
      </c>
      <c r="L31" s="87" t="s">
        <v>297</v>
      </c>
      <c r="M31" s="89" t="s">
        <v>5439</v>
      </c>
      <c r="N31" s="11">
        <f>IFERROR(__xludf.DUMMYFUNCTION("IFERROR(VALUE(REGEXEXTRACT(M31, ""(\d+)\s+(sessions?|days?|weeks?|Weeks?|Sessions?|Days?)"")), 1)"),8.0)</f>
        <v>8</v>
      </c>
    </row>
    <row r="32" ht="15.75" customHeight="1">
      <c r="A32" s="89" t="s">
        <v>5465</v>
      </c>
      <c r="B32" s="89" t="s">
        <v>3035</v>
      </c>
      <c r="C32" s="89" t="s">
        <v>5465</v>
      </c>
      <c r="D32" s="300" t="s">
        <v>48</v>
      </c>
      <c r="E32" s="300" t="s">
        <v>49</v>
      </c>
      <c r="F32" s="301">
        <v>0.7847222222222222</v>
      </c>
      <c r="G32" s="301">
        <v>0.8263888888888888</v>
      </c>
      <c r="H32" s="300">
        <f t="shared" si="1"/>
        <v>1</v>
      </c>
      <c r="I32" s="302">
        <v>92.25</v>
      </c>
      <c r="J32" s="302">
        <f t="shared" si="2"/>
        <v>10.25</v>
      </c>
      <c r="K32" s="89" t="s">
        <v>5466</v>
      </c>
      <c r="L32" s="89" t="s">
        <v>297</v>
      </c>
      <c r="M32" s="89" t="s">
        <v>5416</v>
      </c>
      <c r="N32" s="11">
        <f>IFERROR(__xludf.DUMMYFUNCTION("IFERROR(VALUE(REGEXEXTRACT(M32, ""(\d+)\s+(sessions?|days?|weeks?|Weeks?|Sessions?|Days?)"")), 1)"),9.0)</f>
        <v>9</v>
      </c>
    </row>
    <row r="33" ht="15.75" customHeight="1">
      <c r="A33" s="89" t="s">
        <v>5467</v>
      </c>
      <c r="B33" s="89" t="s">
        <v>3035</v>
      </c>
      <c r="C33" s="89" t="s">
        <v>5467</v>
      </c>
      <c r="D33" s="300" t="s">
        <v>108</v>
      </c>
      <c r="E33" s="300" t="s">
        <v>109</v>
      </c>
      <c r="F33" s="301">
        <v>0.75</v>
      </c>
      <c r="G33" s="301">
        <v>0.7916666666666666</v>
      </c>
      <c r="H33" s="300">
        <f t="shared" si="1"/>
        <v>1</v>
      </c>
      <c r="I33" s="302">
        <v>93.96</v>
      </c>
      <c r="J33" s="302">
        <f t="shared" si="2"/>
        <v>10.44</v>
      </c>
      <c r="K33" s="89" t="s">
        <v>5468</v>
      </c>
      <c r="L33" s="89" t="s">
        <v>297</v>
      </c>
      <c r="M33" s="89" t="s">
        <v>5427</v>
      </c>
      <c r="N33" s="11">
        <f>IFERROR(__xludf.DUMMYFUNCTION("IFERROR(VALUE(REGEXEXTRACT(M33, ""(\d+)\s+(sessions?|days?|weeks?|Weeks?|Sessions?|Days?)"")), 1)"),9.0)</f>
        <v>9</v>
      </c>
    </row>
    <row r="34" ht="15.75" customHeight="1">
      <c r="A34" s="89" t="s">
        <v>5469</v>
      </c>
      <c r="B34" s="89" t="s">
        <v>3035</v>
      </c>
      <c r="C34" s="89" t="s">
        <v>5469</v>
      </c>
      <c r="D34" s="300" t="s">
        <v>108</v>
      </c>
      <c r="E34" s="300" t="s">
        <v>109</v>
      </c>
      <c r="F34" s="301">
        <v>0.7916666666666666</v>
      </c>
      <c r="G34" s="301">
        <v>0.8333333333333334</v>
      </c>
      <c r="H34" s="300">
        <f t="shared" si="1"/>
        <v>1</v>
      </c>
      <c r="I34" s="302">
        <v>93.96</v>
      </c>
      <c r="J34" s="302">
        <f t="shared" si="2"/>
        <v>10.44</v>
      </c>
      <c r="K34" s="89" t="s">
        <v>5470</v>
      </c>
      <c r="L34" s="89" t="s">
        <v>297</v>
      </c>
      <c r="M34" s="89" t="s">
        <v>5427</v>
      </c>
      <c r="N34" s="11">
        <f>IFERROR(__xludf.DUMMYFUNCTION("IFERROR(VALUE(REGEXEXTRACT(M34, ""(\d+)\s+(sessions?|days?|weeks?|Weeks?|Sessions?|Days?)"")), 1)"),9.0)</f>
        <v>9</v>
      </c>
    </row>
    <row r="35" ht="15.75" customHeight="1">
      <c r="A35" s="87" t="s">
        <v>5471</v>
      </c>
      <c r="B35" s="87" t="s">
        <v>3035</v>
      </c>
      <c r="C35" s="87" t="s">
        <v>5471</v>
      </c>
      <c r="D35" s="303" t="s">
        <v>48</v>
      </c>
      <c r="E35" s="303" t="s">
        <v>49</v>
      </c>
      <c r="F35" s="304">
        <v>0.7916666666666666</v>
      </c>
      <c r="G35" s="304">
        <v>0.8333333333333334</v>
      </c>
      <c r="H35" s="300">
        <f t="shared" si="1"/>
        <v>1</v>
      </c>
      <c r="I35" s="305">
        <v>140.4</v>
      </c>
      <c r="J35" s="302">
        <f t="shared" si="2"/>
        <v>10.8</v>
      </c>
      <c r="K35" s="87" t="s">
        <v>5472</v>
      </c>
      <c r="L35" s="87" t="s">
        <v>297</v>
      </c>
      <c r="M35" s="87" t="s">
        <v>5473</v>
      </c>
      <c r="N35" s="11">
        <f>IFERROR(__xludf.DUMMYFUNCTION("IFERROR(VALUE(REGEXEXTRACT(M35, ""(\d+)\s+(sessions?|days?|weeks?|Weeks?|Sessions?|Days?)"")), 1)"),13.0)</f>
        <v>13</v>
      </c>
    </row>
    <row r="36" ht="15.75" customHeight="1">
      <c r="A36" s="87" t="s">
        <v>5474</v>
      </c>
      <c r="B36" s="87" t="s">
        <v>3035</v>
      </c>
      <c r="C36" s="87" t="s">
        <v>5474</v>
      </c>
      <c r="D36" s="303" t="s">
        <v>70</v>
      </c>
      <c r="E36" s="303" t="s">
        <v>71</v>
      </c>
      <c r="F36" s="304">
        <v>0.71875</v>
      </c>
      <c r="G36" s="304">
        <v>0.75</v>
      </c>
      <c r="H36" s="300">
        <f t="shared" si="1"/>
        <v>0.75</v>
      </c>
      <c r="I36" s="305">
        <v>120.69</v>
      </c>
      <c r="J36" s="302">
        <f t="shared" si="2"/>
        <v>17.88</v>
      </c>
      <c r="K36" s="87" t="s">
        <v>5475</v>
      </c>
      <c r="L36" s="87" t="s">
        <v>297</v>
      </c>
      <c r="M36" s="87" t="s">
        <v>5416</v>
      </c>
      <c r="N36" s="11">
        <f>IFERROR(__xludf.DUMMYFUNCTION("IFERROR(VALUE(REGEXEXTRACT(M36, ""(\d+)\s+(sessions?|days?|weeks?|Weeks?|Sessions?|Days?)"")), 1)"),9.0)</f>
        <v>9</v>
      </c>
    </row>
    <row r="37" ht="15.75" customHeight="1">
      <c r="A37" s="89" t="s">
        <v>5476</v>
      </c>
      <c r="B37" s="89" t="s">
        <v>3035</v>
      </c>
      <c r="C37" s="89" t="s">
        <v>5476</v>
      </c>
      <c r="D37" s="300" t="s">
        <v>70</v>
      </c>
      <c r="E37" s="300" t="s">
        <v>71</v>
      </c>
      <c r="F37" s="301">
        <v>0.71875</v>
      </c>
      <c r="G37" s="301">
        <v>0.75</v>
      </c>
      <c r="H37" s="300">
        <f t="shared" si="1"/>
        <v>0.75</v>
      </c>
      <c r="I37" s="302">
        <v>120.69</v>
      </c>
      <c r="J37" s="302">
        <f t="shared" si="2"/>
        <v>17.88</v>
      </c>
      <c r="K37" s="89" t="s">
        <v>5477</v>
      </c>
      <c r="L37" s="89" t="s">
        <v>297</v>
      </c>
      <c r="M37" s="89" t="s">
        <v>5416</v>
      </c>
      <c r="N37" s="11">
        <f>IFERROR(__xludf.DUMMYFUNCTION("IFERROR(VALUE(REGEXEXTRACT(M37, ""(\d+)\s+(sessions?|days?|weeks?|Weeks?|Sessions?|Days?)"")), 1)"),9.0)</f>
        <v>9</v>
      </c>
    </row>
    <row r="38" ht="15.75" customHeight="1">
      <c r="A38" s="89" t="s">
        <v>5478</v>
      </c>
      <c r="B38" s="89" t="s">
        <v>3035</v>
      </c>
      <c r="C38" s="89" t="s">
        <v>5478</v>
      </c>
      <c r="D38" s="300" t="s">
        <v>5479</v>
      </c>
      <c r="E38" s="300" t="s">
        <v>5480</v>
      </c>
      <c r="F38" s="301">
        <v>0.75</v>
      </c>
      <c r="G38" s="301">
        <v>0.78125</v>
      </c>
      <c r="H38" s="300">
        <f t="shared" si="1"/>
        <v>0.75</v>
      </c>
      <c r="I38" s="302">
        <v>120.69</v>
      </c>
      <c r="J38" s="302">
        <f t="shared" si="2"/>
        <v>17.88</v>
      </c>
      <c r="K38" s="89" t="s">
        <v>5481</v>
      </c>
      <c r="L38" s="89" t="s">
        <v>297</v>
      </c>
      <c r="M38" s="89" t="s">
        <v>5416</v>
      </c>
      <c r="N38" s="11">
        <f>IFERROR(__xludf.DUMMYFUNCTION("IFERROR(VALUE(REGEXEXTRACT(M38, ""(\d+)\s+(sessions?|days?|weeks?|Weeks?|Sessions?|Days?)"")), 1)"),9.0)</f>
        <v>9</v>
      </c>
    </row>
    <row r="39" ht="15.75" customHeight="1">
      <c r="A39" s="89" t="s">
        <v>5482</v>
      </c>
      <c r="B39" s="89" t="s">
        <v>46</v>
      </c>
      <c r="C39" s="89" t="s">
        <v>5482</v>
      </c>
      <c r="D39" s="300" t="s">
        <v>48</v>
      </c>
      <c r="E39" s="300" t="s">
        <v>49</v>
      </c>
      <c r="F39" s="301">
        <v>0.375</v>
      </c>
      <c r="G39" s="301">
        <v>0.4166666666666667</v>
      </c>
      <c r="H39" s="300">
        <f t="shared" si="1"/>
        <v>1</v>
      </c>
      <c r="I39" s="302">
        <v>82.0</v>
      </c>
      <c r="J39" s="302">
        <f t="shared" si="2"/>
        <v>10.25</v>
      </c>
      <c r="K39" s="89" t="s">
        <v>5483</v>
      </c>
      <c r="L39" s="89" t="s">
        <v>297</v>
      </c>
      <c r="M39" s="89" t="s">
        <v>5398</v>
      </c>
      <c r="N39" s="11">
        <f>IFERROR(__xludf.DUMMYFUNCTION("IFERROR(VALUE(REGEXEXTRACT(M39, ""(\d+)\s+(sessions?|days?|weeks?|Weeks?|Sessions?|Days?)"")), 1)"),8.0)</f>
        <v>8</v>
      </c>
    </row>
    <row r="40" ht="15.75" customHeight="1">
      <c r="A40" s="89" t="s">
        <v>5484</v>
      </c>
      <c r="B40" s="89" t="s">
        <v>46</v>
      </c>
      <c r="C40" s="89" t="s">
        <v>5484</v>
      </c>
      <c r="D40" s="300" t="s">
        <v>48</v>
      </c>
      <c r="E40" s="300" t="s">
        <v>49</v>
      </c>
      <c r="F40" s="301">
        <v>0.7708333333333334</v>
      </c>
      <c r="G40" s="301">
        <v>0.8125</v>
      </c>
      <c r="H40" s="300">
        <f t="shared" si="1"/>
        <v>1</v>
      </c>
      <c r="I40" s="302">
        <v>127.32</v>
      </c>
      <c r="J40" s="302">
        <f t="shared" si="2"/>
        <v>10.61</v>
      </c>
      <c r="K40" s="89" t="s">
        <v>5485</v>
      </c>
      <c r="L40" s="89" t="s">
        <v>297</v>
      </c>
      <c r="M40" s="89" t="s">
        <v>5486</v>
      </c>
      <c r="N40" s="11">
        <f>IFERROR(__xludf.DUMMYFUNCTION("IFERROR(VALUE(REGEXEXTRACT(M40, ""(\d+)\s+(sessions?|days?|weeks?|Weeks?|Sessions?|Days?)"")), 1)"),12.0)</f>
        <v>12</v>
      </c>
    </row>
    <row r="41" ht="15.75" customHeight="1">
      <c r="A41" s="89" t="s">
        <v>5487</v>
      </c>
      <c r="B41" s="89" t="s">
        <v>46</v>
      </c>
      <c r="C41" s="89" t="s">
        <v>5487</v>
      </c>
      <c r="D41" s="300" t="s">
        <v>48</v>
      </c>
      <c r="E41" s="300" t="s">
        <v>49</v>
      </c>
      <c r="F41" s="301">
        <v>0.8125</v>
      </c>
      <c r="G41" s="301">
        <v>0.8541666666666666</v>
      </c>
      <c r="H41" s="300">
        <f t="shared" si="1"/>
        <v>1</v>
      </c>
      <c r="I41" s="302">
        <v>78.75</v>
      </c>
      <c r="J41" s="302">
        <f t="shared" si="2"/>
        <v>8.75</v>
      </c>
      <c r="K41" s="89" t="s">
        <v>5488</v>
      </c>
      <c r="L41" s="89" t="s">
        <v>297</v>
      </c>
      <c r="M41" s="89" t="s">
        <v>5427</v>
      </c>
      <c r="N41" s="11">
        <f>IFERROR(__xludf.DUMMYFUNCTION("IFERROR(VALUE(REGEXEXTRACT(M41, ""(\d+)\s+(sessions?|days?|weeks?|Weeks?|Sessions?|Days?)"")), 1)"),9.0)</f>
        <v>9</v>
      </c>
    </row>
    <row r="42" ht="15.75" customHeight="1">
      <c r="A42" s="89" t="s">
        <v>5489</v>
      </c>
      <c r="B42" s="89" t="s">
        <v>141</v>
      </c>
      <c r="C42" s="89" t="s">
        <v>5489</v>
      </c>
      <c r="D42" s="300" t="s">
        <v>48</v>
      </c>
      <c r="E42" s="300" t="s">
        <v>49</v>
      </c>
      <c r="F42" s="301">
        <v>0.7604166666666666</v>
      </c>
      <c r="G42" s="301">
        <v>0.8020833333333334</v>
      </c>
      <c r="H42" s="300">
        <f t="shared" si="1"/>
        <v>1</v>
      </c>
      <c r="I42" s="302">
        <v>78.75</v>
      </c>
      <c r="J42" s="302">
        <f t="shared" si="2"/>
        <v>8.75</v>
      </c>
      <c r="K42" s="89" t="s">
        <v>5490</v>
      </c>
      <c r="L42" s="89" t="s">
        <v>297</v>
      </c>
      <c r="M42" s="89" t="s">
        <v>5416</v>
      </c>
      <c r="N42" s="11">
        <f>IFERROR(__xludf.DUMMYFUNCTION("IFERROR(VALUE(REGEXEXTRACT(M42, ""(\d+)\s+(sessions?|days?|weeks?|Weeks?|Sessions?|Days?)"")), 1)"),9.0)</f>
        <v>9</v>
      </c>
    </row>
    <row r="43" ht="15.75" customHeight="1">
      <c r="A43" s="89" t="s">
        <v>5491</v>
      </c>
      <c r="B43" s="89" t="s">
        <v>114</v>
      </c>
      <c r="C43" s="89" t="s">
        <v>5491</v>
      </c>
      <c r="D43" s="300" t="s">
        <v>48</v>
      </c>
      <c r="E43" s="300" t="s">
        <v>49</v>
      </c>
      <c r="F43" s="301">
        <v>0.7604166666666666</v>
      </c>
      <c r="G43" s="301">
        <v>0.8020833333333334</v>
      </c>
      <c r="H43" s="300">
        <f t="shared" si="1"/>
        <v>1</v>
      </c>
      <c r="I43" s="302">
        <v>131.67</v>
      </c>
      <c r="J43" s="302">
        <f t="shared" si="2"/>
        <v>18.81</v>
      </c>
      <c r="K43" s="89" t="s">
        <v>5492</v>
      </c>
      <c r="L43" s="89" t="s">
        <v>297</v>
      </c>
      <c r="M43" s="89" t="s">
        <v>5493</v>
      </c>
      <c r="N43" s="11">
        <f>IFERROR(__xludf.DUMMYFUNCTION("IFERROR(VALUE(REGEXEXTRACT(M43, ""(\d+)\s+(sessions?|days?|weeks?|Weeks?|Sessions?|Days?)"")), 1)"),7.0)</f>
        <v>7</v>
      </c>
    </row>
    <row r="44" ht="15.75" customHeight="1">
      <c r="A44" s="89" t="s">
        <v>5494</v>
      </c>
      <c r="B44" s="89" t="s">
        <v>114</v>
      </c>
      <c r="C44" s="89" t="s">
        <v>5494</v>
      </c>
      <c r="D44" s="300" t="s">
        <v>48</v>
      </c>
      <c r="E44" s="300" t="s">
        <v>49</v>
      </c>
      <c r="F44" s="301">
        <v>0.7083333333333334</v>
      </c>
      <c r="G44" s="301">
        <v>0.7708333333333334</v>
      </c>
      <c r="H44" s="300">
        <f t="shared" si="1"/>
        <v>1.5</v>
      </c>
      <c r="I44" s="302">
        <v>206.83</v>
      </c>
      <c r="J44" s="302">
        <f t="shared" si="2"/>
        <v>10.60666667</v>
      </c>
      <c r="K44" s="89" t="s">
        <v>5495</v>
      </c>
      <c r="L44" s="89" t="s">
        <v>297</v>
      </c>
      <c r="M44" s="89" t="s">
        <v>5496</v>
      </c>
      <c r="N44" s="11">
        <f>IFERROR(__xludf.DUMMYFUNCTION("IFERROR(VALUE(REGEXEXTRACT(M44, ""(\d+)\s+(sessions?|days?|weeks?|Weeks?|Sessions?|Days?)"")), 1)"),13.0)</f>
        <v>13</v>
      </c>
    </row>
    <row r="45" ht="15.75" customHeight="1">
      <c r="A45" s="89" t="s">
        <v>5497</v>
      </c>
      <c r="B45" s="89" t="s">
        <v>115</v>
      </c>
      <c r="C45" s="89" t="s">
        <v>5497</v>
      </c>
      <c r="D45" s="300" t="s">
        <v>48</v>
      </c>
      <c r="E45" s="300" t="s">
        <v>49</v>
      </c>
      <c r="F45" s="301">
        <v>0.7604166666666666</v>
      </c>
      <c r="G45" s="301">
        <v>0.8020833333333334</v>
      </c>
      <c r="H45" s="300">
        <f t="shared" si="1"/>
        <v>1</v>
      </c>
      <c r="I45" s="302">
        <v>92.25</v>
      </c>
      <c r="J45" s="302">
        <f t="shared" si="2"/>
        <v>10.25</v>
      </c>
      <c r="K45" s="89" t="s">
        <v>5498</v>
      </c>
      <c r="L45" s="89" t="s">
        <v>297</v>
      </c>
      <c r="M45" s="89" t="s">
        <v>5427</v>
      </c>
      <c r="N45" s="11">
        <f>IFERROR(__xludf.DUMMYFUNCTION("IFERROR(VALUE(REGEXEXTRACT(M45, ""(\d+)\s+(sessions?|days?|weeks?|Weeks?|Sessions?|Days?)"")), 1)"),9.0)</f>
        <v>9</v>
      </c>
    </row>
    <row r="46" ht="15.75" customHeight="1">
      <c r="A46" s="89" t="s">
        <v>5499</v>
      </c>
      <c r="B46" s="89" t="s">
        <v>46</v>
      </c>
      <c r="C46" s="89" t="s">
        <v>5499</v>
      </c>
      <c r="D46" s="300" t="s">
        <v>70</v>
      </c>
      <c r="E46" s="300" t="s">
        <v>71</v>
      </c>
      <c r="F46" s="301">
        <v>0.75</v>
      </c>
      <c r="G46" s="301">
        <v>0.7916666666666666</v>
      </c>
      <c r="H46" s="300">
        <f t="shared" si="1"/>
        <v>1</v>
      </c>
      <c r="I46" s="302">
        <v>92.25</v>
      </c>
      <c r="J46" s="302">
        <f t="shared" si="2"/>
        <v>10.25</v>
      </c>
      <c r="K46" s="89" t="s">
        <v>5500</v>
      </c>
      <c r="L46" s="89" t="s">
        <v>297</v>
      </c>
      <c r="M46" s="89" t="s">
        <v>5416</v>
      </c>
      <c r="N46" s="11">
        <f>IFERROR(__xludf.DUMMYFUNCTION("IFERROR(VALUE(REGEXEXTRACT(M46, ""(\d+)\s+(sessions?|days?|weeks?|Weeks?|Sessions?|Days?)"")), 1)"),9.0)</f>
        <v>9</v>
      </c>
    </row>
    <row r="47" ht="15.75" customHeight="1">
      <c r="A47" s="89" t="s">
        <v>5501</v>
      </c>
      <c r="B47" s="89" t="s">
        <v>46</v>
      </c>
      <c r="C47" s="89" t="s">
        <v>5501</v>
      </c>
      <c r="D47" s="300" t="s">
        <v>48</v>
      </c>
      <c r="E47" s="300" t="s">
        <v>49</v>
      </c>
      <c r="F47" s="301">
        <v>0.65625</v>
      </c>
      <c r="G47" s="301">
        <v>0.6979166666666666</v>
      </c>
      <c r="H47" s="300">
        <f t="shared" si="1"/>
        <v>1</v>
      </c>
      <c r="I47" s="302">
        <v>148.54</v>
      </c>
      <c r="J47" s="302">
        <f t="shared" si="2"/>
        <v>10.61</v>
      </c>
      <c r="K47" s="89" t="s">
        <v>5502</v>
      </c>
      <c r="L47" s="89" t="s">
        <v>297</v>
      </c>
      <c r="M47" s="89" t="s">
        <v>5503</v>
      </c>
      <c r="N47" s="11">
        <f>IFERROR(__xludf.DUMMYFUNCTION("IFERROR(VALUE(REGEXEXTRACT(M47, ""(\d+)\s+(sessions?|days?|weeks?|Weeks?|Sessions?|Days?)"")), 1)"),14.0)</f>
        <v>14</v>
      </c>
    </row>
    <row r="48" ht="15.75" customHeight="1">
      <c r="A48" s="89" t="s">
        <v>5504</v>
      </c>
      <c r="B48" s="89" t="s">
        <v>46</v>
      </c>
      <c r="C48" s="89" t="s">
        <v>5504</v>
      </c>
      <c r="D48" s="300" t="s">
        <v>48</v>
      </c>
      <c r="E48" s="300" t="s">
        <v>49</v>
      </c>
      <c r="F48" s="301">
        <v>0.7291666666666666</v>
      </c>
      <c r="G48" s="301">
        <v>0.7708333333333334</v>
      </c>
      <c r="H48" s="300">
        <f t="shared" si="1"/>
        <v>1</v>
      </c>
      <c r="I48" s="302">
        <v>92.25</v>
      </c>
      <c r="J48" s="302">
        <f t="shared" si="2"/>
        <v>10.25</v>
      </c>
      <c r="K48" s="89" t="s">
        <v>5505</v>
      </c>
      <c r="L48" s="89" t="s">
        <v>297</v>
      </c>
      <c r="M48" s="89" t="s">
        <v>5416</v>
      </c>
      <c r="N48" s="11">
        <f>IFERROR(__xludf.DUMMYFUNCTION("IFERROR(VALUE(REGEXEXTRACT(M48, ""(\d+)\s+(sessions?|days?|weeks?|Weeks?|Sessions?|Days?)"")), 1)"),9.0)</f>
        <v>9</v>
      </c>
    </row>
    <row r="49" ht="15.75" customHeight="1">
      <c r="A49" s="89" t="s">
        <v>5506</v>
      </c>
      <c r="B49" s="89" t="s">
        <v>114</v>
      </c>
      <c r="C49" s="89" t="s">
        <v>5506</v>
      </c>
      <c r="D49" s="300" t="s">
        <v>70</v>
      </c>
      <c r="E49" s="300" t="s">
        <v>71</v>
      </c>
      <c r="F49" s="301">
        <v>0.46875</v>
      </c>
      <c r="G49" s="301">
        <v>0.4895833333333333</v>
      </c>
      <c r="H49" s="300">
        <f t="shared" si="1"/>
        <v>0.5</v>
      </c>
      <c r="I49" s="302">
        <v>75.28</v>
      </c>
      <c r="J49" s="302">
        <f t="shared" si="2"/>
        <v>18.82</v>
      </c>
      <c r="K49" s="89" t="s">
        <v>5507</v>
      </c>
      <c r="L49" s="89" t="s">
        <v>297</v>
      </c>
      <c r="M49" s="89" t="s">
        <v>5398</v>
      </c>
      <c r="N49" s="11">
        <f>IFERROR(__xludf.DUMMYFUNCTION("IFERROR(VALUE(REGEXEXTRACT(M49, ""(\d+)\s+(sessions?|days?|weeks?|Weeks?|Sessions?|Days?)"")), 1)"),8.0)</f>
        <v>8</v>
      </c>
    </row>
    <row r="50" ht="15.75" customHeight="1">
      <c r="A50" s="89" t="s">
        <v>5508</v>
      </c>
      <c r="B50" s="89" t="s">
        <v>5509</v>
      </c>
      <c r="C50" s="89" t="s">
        <v>5508</v>
      </c>
      <c r="D50" s="300" t="s">
        <v>48</v>
      </c>
      <c r="E50" s="300" t="s">
        <v>49</v>
      </c>
      <c r="F50" s="301">
        <v>0.7291666666666666</v>
      </c>
      <c r="G50" s="301">
        <v>0.7708333333333334</v>
      </c>
      <c r="H50" s="300">
        <f t="shared" si="1"/>
        <v>1</v>
      </c>
      <c r="I50" s="302">
        <v>155.92</v>
      </c>
      <c r="J50" s="302">
        <f t="shared" si="2"/>
        <v>19.49</v>
      </c>
      <c r="K50" s="89" t="s">
        <v>5510</v>
      </c>
      <c r="L50" s="89" t="s">
        <v>297</v>
      </c>
      <c r="M50" s="89" t="s">
        <v>5462</v>
      </c>
      <c r="N50" s="11">
        <f>IFERROR(__xludf.DUMMYFUNCTION("IFERROR(VALUE(REGEXEXTRACT(M50, ""(\d+)\s+(sessions?|days?|weeks?|Weeks?|Sessions?|Days?)"")), 1)"),8.0)</f>
        <v>8</v>
      </c>
    </row>
    <row r="51" ht="15.75" customHeight="1">
      <c r="A51" s="89" t="s">
        <v>5511</v>
      </c>
      <c r="B51" s="89" t="s">
        <v>46</v>
      </c>
      <c r="C51" s="89" t="s">
        <v>5511</v>
      </c>
      <c r="D51" s="300" t="s">
        <v>70</v>
      </c>
      <c r="E51" s="300" t="s">
        <v>71</v>
      </c>
      <c r="F51" s="301">
        <v>0.59375</v>
      </c>
      <c r="G51" s="301">
        <v>0.625</v>
      </c>
      <c r="H51" s="300">
        <f t="shared" si="1"/>
        <v>0.75</v>
      </c>
      <c r="I51" s="302">
        <v>127.32</v>
      </c>
      <c r="J51" s="302">
        <f t="shared" si="2"/>
        <v>14.14666667</v>
      </c>
      <c r="K51" s="89" t="s">
        <v>5512</v>
      </c>
      <c r="L51" s="89" t="s">
        <v>297</v>
      </c>
      <c r="M51" s="89" t="s">
        <v>5513</v>
      </c>
      <c r="N51" s="11">
        <f>IFERROR(__xludf.DUMMYFUNCTION("IFERROR(VALUE(REGEXEXTRACT(M51, ""(\d+)\s+(sessions?|days?|weeks?|Weeks?|Sessions?|Days?)"")), 1)"),12.0)</f>
        <v>12</v>
      </c>
    </row>
    <row r="52" ht="15.75" customHeight="1">
      <c r="A52" s="89" t="s">
        <v>5514</v>
      </c>
      <c r="B52" s="89" t="s">
        <v>115</v>
      </c>
      <c r="C52" s="89" t="s">
        <v>5514</v>
      </c>
      <c r="D52" s="300" t="s">
        <v>48</v>
      </c>
      <c r="E52" s="300" t="s">
        <v>49</v>
      </c>
      <c r="F52" s="301">
        <v>0.7604166666666666</v>
      </c>
      <c r="G52" s="301">
        <v>0.8020833333333334</v>
      </c>
      <c r="H52" s="300">
        <f t="shared" si="1"/>
        <v>1</v>
      </c>
      <c r="I52" s="302">
        <v>92.25</v>
      </c>
      <c r="J52" s="302">
        <f t="shared" si="2"/>
        <v>10.25</v>
      </c>
      <c r="K52" s="89" t="s">
        <v>5515</v>
      </c>
      <c r="L52" s="89" t="s">
        <v>297</v>
      </c>
      <c r="M52" s="89" t="s">
        <v>5516</v>
      </c>
      <c r="N52" s="11">
        <f>IFERROR(__xludf.DUMMYFUNCTION("IFERROR(VALUE(REGEXEXTRACT(M52, ""(\d+)\s+(sessions?|days?|weeks?|Weeks?|Sessions?|Days?)"")), 1)"),9.0)</f>
        <v>9</v>
      </c>
    </row>
    <row r="53" ht="15.75" customHeight="1">
      <c r="A53" s="89" t="s">
        <v>5517</v>
      </c>
      <c r="B53" s="89" t="s">
        <v>28</v>
      </c>
      <c r="C53" s="89" t="s">
        <v>5517</v>
      </c>
      <c r="D53" s="300" t="s">
        <v>5518</v>
      </c>
      <c r="E53" s="300" t="s">
        <v>5519</v>
      </c>
      <c r="F53" s="301">
        <v>0.8958333333333334</v>
      </c>
      <c r="G53" s="301">
        <v>0.9375</v>
      </c>
      <c r="H53" s="300">
        <f t="shared" si="1"/>
        <v>1</v>
      </c>
      <c r="I53" s="240">
        <v>94.86</v>
      </c>
      <c r="J53" s="302">
        <f t="shared" si="2"/>
        <v>10.54</v>
      </c>
      <c r="K53" s="89" t="s">
        <v>5520</v>
      </c>
      <c r="L53" s="89" t="s">
        <v>297</v>
      </c>
      <c r="M53" s="89" t="s">
        <v>5416</v>
      </c>
      <c r="N53" s="11">
        <f>IFERROR(__xludf.DUMMYFUNCTION("IFERROR(VALUE(REGEXEXTRACT(M53, ""(\d+)\s+(sessions?|days?|weeks?|Weeks?|Sessions?|Days?)"")), 1)"),9.0)</f>
        <v>9</v>
      </c>
    </row>
    <row r="54" ht="15.75" customHeight="1">
      <c r="A54" s="89" t="s">
        <v>5521</v>
      </c>
      <c r="B54" s="89" t="s">
        <v>28</v>
      </c>
      <c r="C54" s="89" t="s">
        <v>5521</v>
      </c>
      <c r="D54" s="300" t="s">
        <v>5518</v>
      </c>
      <c r="E54" s="300" t="s">
        <v>5519</v>
      </c>
      <c r="F54" s="301">
        <v>0.46875</v>
      </c>
      <c r="G54" s="301">
        <v>0.5</v>
      </c>
      <c r="H54" s="300">
        <f t="shared" si="1"/>
        <v>0.75</v>
      </c>
      <c r="I54" s="302">
        <v>42.16</v>
      </c>
      <c r="J54" s="302">
        <f t="shared" si="2"/>
        <v>14.05333333</v>
      </c>
      <c r="K54" s="89" t="s">
        <v>5522</v>
      </c>
      <c r="L54" s="89" t="s">
        <v>297</v>
      </c>
      <c r="M54" s="89" t="s">
        <v>5523</v>
      </c>
      <c r="N54" s="11">
        <f>IFERROR(__xludf.DUMMYFUNCTION("IFERROR(VALUE(REGEXEXTRACT(M54, ""(\d+)\s+(sessions?|days?|weeks?|Weeks?|Sessions?|Days?)"")), 1)"),4.0)</f>
        <v>4</v>
      </c>
    </row>
    <row r="55" ht="15.75" customHeight="1">
      <c r="A55" s="89" t="s">
        <v>5524</v>
      </c>
      <c r="B55" s="89" t="s">
        <v>28</v>
      </c>
      <c r="C55" s="89" t="s">
        <v>5524</v>
      </c>
      <c r="D55" s="300" t="s">
        <v>5518</v>
      </c>
      <c r="E55" s="300" t="s">
        <v>5519</v>
      </c>
      <c r="F55" s="301">
        <v>0.8333333333333334</v>
      </c>
      <c r="G55" s="301">
        <v>0.8645833333333334</v>
      </c>
      <c r="H55" s="300">
        <f t="shared" si="1"/>
        <v>0.75</v>
      </c>
      <c r="I55" s="302">
        <v>94.86</v>
      </c>
      <c r="J55" s="302">
        <f t="shared" si="2"/>
        <v>14.05333333</v>
      </c>
      <c r="K55" s="89" t="s">
        <v>5525</v>
      </c>
      <c r="L55" s="89" t="s">
        <v>297</v>
      </c>
      <c r="M55" s="89" t="s">
        <v>5526</v>
      </c>
      <c r="N55" s="11">
        <f>IFERROR(__xludf.DUMMYFUNCTION("IFERROR(VALUE(REGEXEXTRACT(M55, ""(\d+)\s+(sessions?|days?|weeks?|Weeks?|Sessions?|Days?)"")), 1)"),9.0)</f>
        <v>9</v>
      </c>
    </row>
    <row r="56" ht="15.75" customHeight="1">
      <c r="A56" s="87" t="s">
        <v>5527</v>
      </c>
      <c r="B56" s="87" t="s">
        <v>28</v>
      </c>
      <c r="C56" s="87" t="s">
        <v>5527</v>
      </c>
      <c r="D56" s="303" t="s">
        <v>5518</v>
      </c>
      <c r="E56" s="303" t="s">
        <v>5519</v>
      </c>
      <c r="F56" s="304">
        <v>0.8333333333333334</v>
      </c>
      <c r="G56" s="304">
        <v>0.8645833333333334</v>
      </c>
      <c r="H56" s="300">
        <f t="shared" si="1"/>
        <v>0.75</v>
      </c>
      <c r="I56" s="305">
        <v>94.86</v>
      </c>
      <c r="J56" s="302">
        <f t="shared" si="2"/>
        <v>14.05333333</v>
      </c>
      <c r="K56" s="87" t="s">
        <v>5528</v>
      </c>
      <c r="L56" s="87" t="s">
        <v>297</v>
      </c>
      <c r="M56" s="87" t="s">
        <v>5526</v>
      </c>
      <c r="N56" s="11">
        <f>IFERROR(__xludf.DUMMYFUNCTION("IFERROR(VALUE(REGEXEXTRACT(M56, ""(\d+)\s+(sessions?|days?|weeks?|Weeks?|Sessions?|Days?)"")), 1)"),9.0)</f>
        <v>9</v>
      </c>
    </row>
    <row r="57" ht="15.75" customHeight="1">
      <c r="A57" s="89" t="s">
        <v>5529</v>
      </c>
      <c r="B57" s="89" t="s">
        <v>28</v>
      </c>
      <c r="C57" s="89" t="s">
        <v>5529</v>
      </c>
      <c r="D57" s="300" t="s">
        <v>5392</v>
      </c>
      <c r="E57" s="300" t="s">
        <v>5393</v>
      </c>
      <c r="F57" s="301">
        <v>0.5416666666666666</v>
      </c>
      <c r="G57" s="301">
        <v>0.6041666666666666</v>
      </c>
      <c r="H57" s="300">
        <f t="shared" si="1"/>
        <v>1.5</v>
      </c>
      <c r="I57" s="302">
        <v>196.2</v>
      </c>
      <c r="J57" s="302">
        <f t="shared" si="2"/>
        <v>10.9</v>
      </c>
      <c r="K57" s="89" t="s">
        <v>5530</v>
      </c>
      <c r="L57" s="89" t="s">
        <v>297</v>
      </c>
      <c r="M57" s="89" t="s">
        <v>5486</v>
      </c>
      <c r="N57" s="11">
        <f>IFERROR(__xludf.DUMMYFUNCTION("IFERROR(VALUE(REGEXEXTRACT(M57, ""(\d+)\s+(sessions?|days?|weeks?|Weeks?|Sessions?|Days?)"")), 1)"),12.0)</f>
        <v>12</v>
      </c>
    </row>
    <row r="58" ht="15.75" customHeight="1">
      <c r="A58" s="89" t="s">
        <v>5531</v>
      </c>
      <c r="B58" s="89" t="s">
        <v>28</v>
      </c>
      <c r="C58" s="89" t="s">
        <v>5531</v>
      </c>
      <c r="D58" s="300" t="s">
        <v>5392</v>
      </c>
      <c r="E58" s="300" t="s">
        <v>5393</v>
      </c>
      <c r="F58" s="301">
        <v>0.5416666666666666</v>
      </c>
      <c r="G58" s="301">
        <v>0.6041666666666666</v>
      </c>
      <c r="H58" s="300">
        <f t="shared" si="1"/>
        <v>1.5</v>
      </c>
      <c r="I58" s="302">
        <v>196.2</v>
      </c>
      <c r="J58" s="302">
        <f t="shared" si="2"/>
        <v>10.9</v>
      </c>
      <c r="K58" s="89" t="s">
        <v>5530</v>
      </c>
      <c r="L58" s="89" t="s">
        <v>297</v>
      </c>
      <c r="M58" s="89" t="s">
        <v>5486</v>
      </c>
      <c r="N58" s="11">
        <f>IFERROR(__xludf.DUMMYFUNCTION("IFERROR(VALUE(REGEXEXTRACT(M58, ""(\d+)\s+(sessions?|days?|weeks?|Weeks?|Sessions?|Days?)"")), 1)"),12.0)</f>
        <v>12</v>
      </c>
    </row>
    <row r="59" ht="15.75" customHeight="1">
      <c r="A59" s="89" t="s">
        <v>5532</v>
      </c>
      <c r="B59" s="89" t="s">
        <v>28</v>
      </c>
      <c r="C59" s="89" t="s">
        <v>5532</v>
      </c>
      <c r="D59" s="300" t="s">
        <v>2275</v>
      </c>
      <c r="E59" s="300" t="s">
        <v>3542</v>
      </c>
      <c r="F59" s="301">
        <v>0.4270833333333333</v>
      </c>
      <c r="G59" s="301">
        <v>0.46875</v>
      </c>
      <c r="H59" s="300">
        <f t="shared" si="1"/>
        <v>1</v>
      </c>
      <c r="I59" s="302">
        <v>95.22</v>
      </c>
      <c r="J59" s="302">
        <f t="shared" si="2"/>
        <v>10.58</v>
      </c>
      <c r="K59" s="89" t="s">
        <v>5533</v>
      </c>
      <c r="L59" s="89" t="s">
        <v>297</v>
      </c>
      <c r="M59" s="89" t="s">
        <v>5526</v>
      </c>
      <c r="N59" s="11">
        <f>IFERROR(__xludf.DUMMYFUNCTION("IFERROR(VALUE(REGEXEXTRACT(M59, ""(\d+)\s+(sessions?|days?|weeks?|Weeks?|Sessions?|Days?)"")), 1)"),9.0)</f>
        <v>9</v>
      </c>
    </row>
    <row r="60" ht="15.75" customHeight="1">
      <c r="A60" s="89" t="s">
        <v>5534</v>
      </c>
      <c r="B60" s="89" t="s">
        <v>28</v>
      </c>
      <c r="C60" s="89" t="s">
        <v>5534</v>
      </c>
      <c r="D60" s="300" t="s">
        <v>2275</v>
      </c>
      <c r="E60" s="300" t="s">
        <v>3542</v>
      </c>
      <c r="F60" s="301">
        <v>0.7916666666666666</v>
      </c>
      <c r="G60" s="301">
        <v>0.8541666666666666</v>
      </c>
      <c r="H60" s="300">
        <f t="shared" si="1"/>
        <v>1.5</v>
      </c>
      <c r="I60" s="302">
        <v>74.88</v>
      </c>
      <c r="J60" s="302">
        <f t="shared" si="2"/>
        <v>5.546666667</v>
      </c>
      <c r="K60" s="89" t="s">
        <v>5535</v>
      </c>
      <c r="L60" s="89" t="s">
        <v>297</v>
      </c>
      <c r="M60" s="89" t="s">
        <v>5416</v>
      </c>
      <c r="N60" s="11">
        <f>IFERROR(__xludf.DUMMYFUNCTION("IFERROR(VALUE(REGEXEXTRACT(M60, ""(\d+)\s+(sessions?|days?|weeks?|Weeks?|Sessions?|Days?)"")), 1)"),9.0)</f>
        <v>9</v>
      </c>
    </row>
    <row r="61" ht="15.75" customHeight="1">
      <c r="A61" s="89" t="s">
        <v>5536</v>
      </c>
      <c r="B61" s="89" t="s">
        <v>28</v>
      </c>
      <c r="C61" s="89" t="s">
        <v>5536</v>
      </c>
      <c r="D61" s="300" t="s">
        <v>2275</v>
      </c>
      <c r="E61" s="300" t="s">
        <v>3542</v>
      </c>
      <c r="F61" s="301">
        <v>0.7916666666666666</v>
      </c>
      <c r="G61" s="301">
        <v>0.8541666666666666</v>
      </c>
      <c r="H61" s="300">
        <f t="shared" si="1"/>
        <v>1.5</v>
      </c>
      <c r="I61" s="302">
        <v>74.88</v>
      </c>
      <c r="J61" s="302">
        <f t="shared" si="2"/>
        <v>5.546666667</v>
      </c>
      <c r="K61" s="89" t="s">
        <v>5537</v>
      </c>
      <c r="L61" s="89" t="s">
        <v>297</v>
      </c>
      <c r="M61" s="89" t="s">
        <v>5427</v>
      </c>
      <c r="N61" s="11">
        <f>IFERROR(__xludf.DUMMYFUNCTION("IFERROR(VALUE(REGEXEXTRACT(M61, ""(\d+)\s+(sessions?|days?|weeks?|Weeks?|Sessions?|Days?)"")), 1)"),9.0)</f>
        <v>9</v>
      </c>
    </row>
    <row r="62" ht="15.75" customHeight="1">
      <c r="A62" s="89" t="s">
        <v>5538</v>
      </c>
      <c r="B62" s="89" t="s">
        <v>28</v>
      </c>
      <c r="C62" s="89" t="s">
        <v>5538</v>
      </c>
      <c r="D62" s="300" t="s">
        <v>3370</v>
      </c>
      <c r="E62" s="300" t="s">
        <v>3542</v>
      </c>
      <c r="F62" s="301">
        <v>0.8125</v>
      </c>
      <c r="G62" s="301">
        <v>0.875</v>
      </c>
      <c r="H62" s="300">
        <f t="shared" si="1"/>
        <v>1.5</v>
      </c>
      <c r="I62" s="302">
        <v>49.95</v>
      </c>
      <c r="J62" s="302">
        <f t="shared" si="2"/>
        <v>3.7</v>
      </c>
      <c r="K62" s="89" t="s">
        <v>5539</v>
      </c>
      <c r="L62" s="89" t="s">
        <v>297</v>
      </c>
      <c r="M62" s="89" t="s">
        <v>5416</v>
      </c>
      <c r="N62" s="11">
        <f>IFERROR(__xludf.DUMMYFUNCTION("IFERROR(VALUE(REGEXEXTRACT(M62, ""(\d+)\s+(sessions?|days?|weeks?|Weeks?|Sessions?|Days?)"")), 1)"),9.0)</f>
        <v>9</v>
      </c>
    </row>
    <row r="63" ht="15.75" customHeight="1">
      <c r="A63" s="89" t="s">
        <v>5540</v>
      </c>
      <c r="B63" s="89" t="s">
        <v>28</v>
      </c>
      <c r="C63" s="89" t="s">
        <v>5540</v>
      </c>
      <c r="D63" s="300" t="s">
        <v>5518</v>
      </c>
      <c r="E63" s="300" t="s">
        <v>5519</v>
      </c>
      <c r="F63" s="301">
        <v>0.8645833333333334</v>
      </c>
      <c r="G63" s="301">
        <v>0.9270833333333334</v>
      </c>
      <c r="H63" s="300">
        <f t="shared" si="1"/>
        <v>1.5</v>
      </c>
      <c r="I63" s="302">
        <v>44.4</v>
      </c>
      <c r="J63" s="302">
        <f t="shared" si="2"/>
        <v>3.7</v>
      </c>
      <c r="K63" s="89" t="s">
        <v>5541</v>
      </c>
      <c r="L63" s="89" t="s">
        <v>297</v>
      </c>
      <c r="M63" s="89" t="s">
        <v>5439</v>
      </c>
      <c r="N63" s="11">
        <f>IFERROR(__xludf.DUMMYFUNCTION("IFERROR(VALUE(REGEXEXTRACT(M63, ""(\d+)\s+(sessions?|days?|weeks?|Weeks?|Sessions?|Days?)"")), 1)"),8.0)</f>
        <v>8</v>
      </c>
    </row>
    <row r="64" ht="15.75" customHeight="1">
      <c r="A64" s="89" t="s">
        <v>5542</v>
      </c>
      <c r="B64" s="89" t="s">
        <v>28</v>
      </c>
      <c r="C64" s="89" t="s">
        <v>5542</v>
      </c>
      <c r="D64" s="300" t="s">
        <v>5518</v>
      </c>
      <c r="E64" s="300" t="s">
        <v>5519</v>
      </c>
      <c r="F64" s="301">
        <v>0.75</v>
      </c>
      <c r="G64" s="301">
        <v>0.7916666666666666</v>
      </c>
      <c r="H64" s="300">
        <f t="shared" si="1"/>
        <v>1</v>
      </c>
      <c r="I64" s="302">
        <v>95.22</v>
      </c>
      <c r="J64" s="302">
        <f t="shared" si="2"/>
        <v>10.58</v>
      </c>
      <c r="K64" s="89" t="s">
        <v>5543</v>
      </c>
      <c r="L64" s="89" t="s">
        <v>297</v>
      </c>
      <c r="M64" s="89" t="s">
        <v>5427</v>
      </c>
      <c r="N64" s="11">
        <f>IFERROR(__xludf.DUMMYFUNCTION("IFERROR(VALUE(REGEXEXTRACT(M64, ""(\d+)\s+(sessions?|days?|weeks?|Weeks?|Sessions?|Days?)"")), 1)"),9.0)</f>
        <v>9</v>
      </c>
    </row>
    <row r="65" ht="15.75" customHeight="1">
      <c r="A65" s="89" t="s">
        <v>5544</v>
      </c>
      <c r="B65" s="89" t="s">
        <v>28</v>
      </c>
      <c r="C65" s="89" t="s">
        <v>5544</v>
      </c>
      <c r="D65" s="306" t="s">
        <v>5518</v>
      </c>
      <c r="E65" s="306" t="s">
        <v>5519</v>
      </c>
      <c r="F65" s="301">
        <v>0.7083333333333334</v>
      </c>
      <c r="G65" s="301">
        <v>0.75</v>
      </c>
      <c r="H65" s="300">
        <f t="shared" si="1"/>
        <v>1</v>
      </c>
      <c r="I65" s="302">
        <v>95.22</v>
      </c>
      <c r="J65" s="302">
        <f t="shared" si="2"/>
        <v>10.58</v>
      </c>
      <c r="K65" s="89" t="s">
        <v>5545</v>
      </c>
      <c r="L65" s="89" t="s">
        <v>297</v>
      </c>
      <c r="M65" s="89" t="s">
        <v>5427</v>
      </c>
      <c r="N65" s="11">
        <f>IFERROR(__xludf.DUMMYFUNCTION("IFERROR(VALUE(REGEXEXTRACT(M65, ""(\d+)\s+(sessions?|days?|weeks?|Weeks?|Sessions?|Days?)"")), 1)"),9.0)</f>
        <v>9</v>
      </c>
    </row>
    <row r="66" ht="15.75" customHeight="1">
      <c r="A66" s="139" t="s">
        <v>5546</v>
      </c>
      <c r="B66" s="82" t="s">
        <v>28</v>
      </c>
      <c r="C66" s="82" t="s">
        <v>5546</v>
      </c>
      <c r="D66" s="306" t="s">
        <v>5518</v>
      </c>
      <c r="E66" s="306" t="s">
        <v>5519</v>
      </c>
      <c r="F66" s="307">
        <v>0.3333333333333333</v>
      </c>
      <c r="G66" s="307">
        <v>0.375</v>
      </c>
      <c r="H66" s="300">
        <f t="shared" si="1"/>
        <v>1</v>
      </c>
      <c r="I66" s="38">
        <v>95.22</v>
      </c>
      <c r="J66" s="302">
        <f t="shared" si="2"/>
        <v>10.58</v>
      </c>
      <c r="K66" s="85" t="s">
        <v>5547</v>
      </c>
      <c r="L66" s="139" t="s">
        <v>297</v>
      </c>
      <c r="M66" s="85" t="s">
        <v>5548</v>
      </c>
      <c r="N66" s="11">
        <f>IFERROR(__xludf.DUMMYFUNCTION("IFERROR(VALUE(REGEXEXTRACT(M66, ""(\d+)\s+(sessions?|days?|weeks?|Weeks?|Sessions?|Days?)"")), 1)"),9.0)</f>
        <v>9</v>
      </c>
    </row>
    <row r="67" ht="15.75" customHeight="1">
      <c r="A67" s="139" t="s">
        <v>5549</v>
      </c>
      <c r="B67" s="82" t="s">
        <v>28</v>
      </c>
      <c r="C67" s="82" t="s">
        <v>5549</v>
      </c>
      <c r="D67" s="306" t="s">
        <v>5518</v>
      </c>
      <c r="E67" s="306" t="s">
        <v>5519</v>
      </c>
      <c r="F67" s="307">
        <v>0.7083333333333334</v>
      </c>
      <c r="G67" s="307">
        <v>0.7708333333333334</v>
      </c>
      <c r="H67" s="300">
        <f t="shared" si="1"/>
        <v>1.5</v>
      </c>
      <c r="I67" s="38">
        <v>49.95</v>
      </c>
      <c r="J67" s="302">
        <f t="shared" si="2"/>
        <v>3.7</v>
      </c>
      <c r="K67" s="85" t="s">
        <v>5550</v>
      </c>
      <c r="L67" s="139" t="s">
        <v>297</v>
      </c>
      <c r="M67" s="85" t="s">
        <v>5416</v>
      </c>
      <c r="N67" s="11">
        <f>IFERROR(__xludf.DUMMYFUNCTION("IFERROR(VALUE(REGEXEXTRACT(M67, ""(\d+)\s+(sessions?|days?|weeks?|Weeks?|Sessions?|Days?)"")), 1)"),9.0)</f>
        <v>9</v>
      </c>
    </row>
    <row r="68" ht="15.75" customHeight="1">
      <c r="A68" s="85" t="s">
        <v>5551</v>
      </c>
      <c r="B68" s="82" t="s">
        <v>28</v>
      </c>
      <c r="C68" s="82" t="s">
        <v>5551</v>
      </c>
      <c r="D68" s="306" t="s">
        <v>2275</v>
      </c>
      <c r="E68" s="306" t="s">
        <v>3542</v>
      </c>
      <c r="F68" s="307">
        <v>0.4166666666666667</v>
      </c>
      <c r="G68" s="307">
        <v>0.4583333333333333</v>
      </c>
      <c r="H68" s="300">
        <f t="shared" si="1"/>
        <v>1</v>
      </c>
      <c r="I68" s="38">
        <v>94.05</v>
      </c>
      <c r="J68" s="302">
        <f t="shared" si="2"/>
        <v>18.81</v>
      </c>
      <c r="K68" s="85" t="s">
        <v>5552</v>
      </c>
      <c r="L68" s="139">
        <v>2.0</v>
      </c>
      <c r="M68" s="85" t="s">
        <v>5553</v>
      </c>
      <c r="N68" s="11">
        <f>IFERROR(__xludf.DUMMYFUNCTION("IFERROR(VALUE(REGEXEXTRACT(M68, ""(\d+)\s+(sessions?|days?|weeks?|Weeks?|Sessions?|Days?)"")), 1)"),5.0)</f>
        <v>5</v>
      </c>
    </row>
    <row r="69" ht="15.75" customHeight="1">
      <c r="A69" s="85" t="s">
        <v>5554</v>
      </c>
      <c r="B69" s="82" t="s">
        <v>28</v>
      </c>
      <c r="C69" s="82" t="s">
        <v>5554</v>
      </c>
      <c r="D69" s="306" t="s">
        <v>5555</v>
      </c>
      <c r="E69" s="306" t="s">
        <v>5556</v>
      </c>
      <c r="F69" s="307">
        <v>0.8958333333333334</v>
      </c>
      <c r="G69" s="307">
        <v>0.9583333333333334</v>
      </c>
      <c r="H69" s="300">
        <f t="shared" si="1"/>
        <v>1.5</v>
      </c>
      <c r="I69" s="38">
        <v>49.95</v>
      </c>
      <c r="J69" s="302">
        <f t="shared" si="2"/>
        <v>3.7</v>
      </c>
      <c r="K69" s="85" t="s">
        <v>5557</v>
      </c>
      <c r="L69" s="85" t="s">
        <v>297</v>
      </c>
      <c r="M69" s="139" t="s">
        <v>5416</v>
      </c>
      <c r="N69" s="11">
        <f>IFERROR(__xludf.DUMMYFUNCTION("IFERROR(VALUE(REGEXEXTRACT(M69, ""(\d+)\s+(sessions?|days?|weeks?|Weeks?|Sessions?|Days?)"")), 1)"),9.0)</f>
        <v>9</v>
      </c>
    </row>
    <row r="70" ht="15.75" customHeight="1">
      <c r="A70" s="85" t="s">
        <v>5558</v>
      </c>
      <c r="B70" s="139" t="s">
        <v>28</v>
      </c>
      <c r="C70" s="139" t="s">
        <v>5558</v>
      </c>
      <c r="D70" s="306" t="s">
        <v>2275</v>
      </c>
      <c r="E70" s="306" t="s">
        <v>3542</v>
      </c>
      <c r="F70" s="307">
        <v>0.7916666666666666</v>
      </c>
      <c r="G70" s="307">
        <v>0.8333333333333334</v>
      </c>
      <c r="H70" s="300">
        <f t="shared" si="1"/>
        <v>1</v>
      </c>
      <c r="I70" s="38">
        <v>49.95</v>
      </c>
      <c r="J70" s="302">
        <f t="shared" si="2"/>
        <v>5.55</v>
      </c>
      <c r="K70" s="87" t="s">
        <v>5559</v>
      </c>
      <c r="L70" s="82" t="s">
        <v>297</v>
      </c>
      <c r="M70" s="85" t="s">
        <v>5427</v>
      </c>
      <c r="N70" s="11">
        <f>IFERROR(__xludf.DUMMYFUNCTION("IFERROR(VALUE(REGEXEXTRACT(M70, ""(\d+)\s+(sessions?|days?|weeks?|Weeks?|Sessions?|Days?)"")), 1)"),9.0)</f>
        <v>9</v>
      </c>
    </row>
    <row r="71" ht="15.75" customHeight="1">
      <c r="A71" s="85" t="s">
        <v>5560</v>
      </c>
      <c r="B71" s="82" t="s">
        <v>28</v>
      </c>
      <c r="C71" s="82" t="s">
        <v>5560</v>
      </c>
      <c r="D71" s="306" t="s">
        <v>2275</v>
      </c>
      <c r="E71" s="306" t="s">
        <v>3542</v>
      </c>
      <c r="F71" s="307">
        <v>0.8333333333333334</v>
      </c>
      <c r="G71" s="307">
        <v>0.875</v>
      </c>
      <c r="H71" s="300">
        <f t="shared" si="1"/>
        <v>1</v>
      </c>
      <c r="I71" s="38">
        <v>49.95</v>
      </c>
      <c r="J71" s="302">
        <f t="shared" si="2"/>
        <v>5.55</v>
      </c>
      <c r="K71" s="85" t="s">
        <v>5561</v>
      </c>
      <c r="L71" s="85" t="s">
        <v>297</v>
      </c>
      <c r="M71" s="85" t="s">
        <v>5427</v>
      </c>
      <c r="N71" s="11">
        <f>IFERROR(__xludf.DUMMYFUNCTION("IFERROR(VALUE(REGEXEXTRACT(M71, ""(\d+)\s+(sessions?|days?|weeks?|Weeks?|Sessions?|Days?)"")), 1)"),9.0)</f>
        <v>9</v>
      </c>
    </row>
    <row r="72" ht="15.75" customHeight="1">
      <c r="A72" s="85" t="s">
        <v>5562</v>
      </c>
      <c r="B72" s="89" t="s">
        <v>28</v>
      </c>
      <c r="C72" s="89" t="s">
        <v>5562</v>
      </c>
      <c r="D72" s="306" t="s">
        <v>3370</v>
      </c>
      <c r="E72" s="306" t="s">
        <v>3542</v>
      </c>
      <c r="F72" s="307">
        <v>0.8125</v>
      </c>
      <c r="G72" s="307">
        <v>0.8541666666666666</v>
      </c>
      <c r="H72" s="300">
        <f t="shared" si="1"/>
        <v>1</v>
      </c>
      <c r="I72" s="38">
        <v>72.15</v>
      </c>
      <c r="J72" s="302">
        <f t="shared" si="2"/>
        <v>5.55</v>
      </c>
      <c r="K72" s="89" t="s">
        <v>5563</v>
      </c>
      <c r="L72" s="85" t="s">
        <v>297</v>
      </c>
      <c r="M72" s="85" t="s">
        <v>5564</v>
      </c>
      <c r="N72" s="11">
        <f>IFERROR(__xludf.DUMMYFUNCTION("IFERROR(VALUE(REGEXEXTRACT(M72, ""(\d+)\s+(sessions?|days?|weeks?|Weeks?|Sessions?|Days?)"")), 1)"),13.0)</f>
        <v>13</v>
      </c>
    </row>
    <row r="73" ht="15.75" customHeight="1">
      <c r="A73" s="85" t="s">
        <v>5565</v>
      </c>
      <c r="B73" s="85" t="s">
        <v>28</v>
      </c>
      <c r="C73" s="85" t="s">
        <v>5565</v>
      </c>
      <c r="D73" s="306" t="s">
        <v>5392</v>
      </c>
      <c r="E73" s="306" t="s">
        <v>5393</v>
      </c>
      <c r="F73" s="307">
        <v>0.5</v>
      </c>
      <c r="G73" s="307">
        <v>0.5416666666666666</v>
      </c>
      <c r="H73" s="300">
        <f t="shared" si="1"/>
        <v>1</v>
      </c>
      <c r="I73" s="38">
        <v>109.5</v>
      </c>
      <c r="J73" s="302">
        <f t="shared" si="2"/>
        <v>10.95</v>
      </c>
      <c r="K73" s="89" t="s">
        <v>5566</v>
      </c>
      <c r="L73" s="139" t="s">
        <v>297</v>
      </c>
      <c r="M73" s="85" t="s">
        <v>5567</v>
      </c>
      <c r="N73" s="11">
        <f>IFERROR(__xludf.DUMMYFUNCTION("IFERROR(VALUE(REGEXEXTRACT(M73, ""(\d+)\s+(sessions?|days?|weeks?|Weeks?|Sessions?|Days?)"")), 1)"),10.0)</f>
        <v>10</v>
      </c>
    </row>
    <row r="74" ht="15.75" customHeight="1">
      <c r="A74" s="85" t="s">
        <v>5568</v>
      </c>
      <c r="B74" s="89" t="s">
        <v>28</v>
      </c>
      <c r="C74" s="89" t="s">
        <v>5568</v>
      </c>
      <c r="D74" s="306" t="s">
        <v>2233</v>
      </c>
      <c r="E74" s="306" t="s">
        <v>3988</v>
      </c>
      <c r="F74" s="307">
        <v>0.5416666666666666</v>
      </c>
      <c r="G74" s="307">
        <v>0.5833333333333334</v>
      </c>
      <c r="H74" s="300">
        <f t="shared" si="1"/>
        <v>1</v>
      </c>
      <c r="I74" s="38">
        <v>109.5</v>
      </c>
      <c r="J74" s="302">
        <f t="shared" si="2"/>
        <v>10.95</v>
      </c>
      <c r="K74" s="85" t="s">
        <v>5569</v>
      </c>
      <c r="L74" s="139" t="s">
        <v>297</v>
      </c>
      <c r="M74" s="85" t="s">
        <v>5567</v>
      </c>
      <c r="N74" s="11">
        <f>IFERROR(__xludf.DUMMYFUNCTION("IFERROR(VALUE(REGEXEXTRACT(M74, ""(\d+)\s+(sessions?|days?|weeks?|Weeks?|Sessions?|Days?)"")), 1)"),10.0)</f>
        <v>10</v>
      </c>
    </row>
    <row r="75" ht="15.75" customHeight="1">
      <c r="A75" s="85" t="s">
        <v>5570</v>
      </c>
      <c r="B75" s="85" t="s">
        <v>28</v>
      </c>
      <c r="C75" s="85" t="s">
        <v>5570</v>
      </c>
      <c r="D75" s="306" t="s">
        <v>5518</v>
      </c>
      <c r="E75" s="306" t="s">
        <v>5519</v>
      </c>
      <c r="F75" s="307">
        <v>0.8541666666666666</v>
      </c>
      <c r="G75" s="307">
        <v>0.8958333333333334</v>
      </c>
      <c r="H75" s="300">
        <f t="shared" si="1"/>
        <v>1</v>
      </c>
      <c r="I75" s="38">
        <v>95.22</v>
      </c>
      <c r="J75" s="302">
        <f t="shared" si="2"/>
        <v>10.58</v>
      </c>
      <c r="K75" s="87" t="s">
        <v>5571</v>
      </c>
      <c r="L75" s="139" t="s">
        <v>297</v>
      </c>
      <c r="M75" s="85" t="s">
        <v>5416</v>
      </c>
      <c r="N75" s="11">
        <f>IFERROR(__xludf.DUMMYFUNCTION("IFERROR(VALUE(REGEXEXTRACT(M75, ""(\d+)\s+(sessions?|days?|weeks?|Weeks?|Sessions?|Days?)"")), 1)"),9.0)</f>
        <v>9</v>
      </c>
    </row>
    <row r="76" ht="15.75" customHeight="1">
      <c r="A76" s="85" t="s">
        <v>5572</v>
      </c>
      <c r="B76" s="89" t="s">
        <v>28</v>
      </c>
      <c r="C76" s="89" t="s">
        <v>5572</v>
      </c>
      <c r="D76" s="306" t="s">
        <v>5518</v>
      </c>
      <c r="E76" s="306" t="s">
        <v>5519</v>
      </c>
      <c r="F76" s="307">
        <v>0.7708333333333334</v>
      </c>
      <c r="G76" s="307">
        <v>0.8125</v>
      </c>
      <c r="H76" s="300">
        <f t="shared" si="1"/>
        <v>1</v>
      </c>
      <c r="I76" s="38">
        <v>95.22</v>
      </c>
      <c r="J76" s="302">
        <f t="shared" si="2"/>
        <v>10.58</v>
      </c>
      <c r="K76" s="89" t="s">
        <v>5573</v>
      </c>
      <c r="L76" s="85" t="s">
        <v>297</v>
      </c>
      <c r="M76" s="85" t="s">
        <v>5416</v>
      </c>
      <c r="N76" s="11">
        <f>IFERROR(__xludf.DUMMYFUNCTION("IFERROR(VALUE(REGEXEXTRACT(M76, ""(\d+)\s+(sessions?|days?|weeks?|Weeks?|Sessions?|Days?)"")), 1)"),9.0)</f>
        <v>9</v>
      </c>
    </row>
    <row r="77" ht="15.75" customHeight="1">
      <c r="A77" s="85" t="s">
        <v>5574</v>
      </c>
      <c r="B77" s="89" t="s">
        <v>28</v>
      </c>
      <c r="C77" s="89" t="s">
        <v>5574</v>
      </c>
      <c r="D77" s="306" t="s">
        <v>5518</v>
      </c>
      <c r="E77" s="306" t="s">
        <v>5519</v>
      </c>
      <c r="F77" s="307">
        <v>0.8125</v>
      </c>
      <c r="G77" s="307">
        <v>0.8541666666666666</v>
      </c>
      <c r="H77" s="300">
        <f t="shared" si="1"/>
        <v>1</v>
      </c>
      <c r="I77" s="38">
        <v>95.22</v>
      </c>
      <c r="J77" s="302">
        <f t="shared" si="2"/>
        <v>10.58</v>
      </c>
      <c r="K77" s="90" t="s">
        <v>5575</v>
      </c>
      <c r="L77" s="85" t="s">
        <v>297</v>
      </c>
      <c r="M77" s="85" t="s">
        <v>5416</v>
      </c>
      <c r="N77" s="11">
        <f>IFERROR(__xludf.DUMMYFUNCTION("IFERROR(VALUE(REGEXEXTRACT(M77, ""(\d+)\s+(sessions?|days?|weeks?|Weeks?|Sessions?|Days?)"")), 1)"),9.0)</f>
        <v>9</v>
      </c>
    </row>
    <row r="78" ht="15.75" customHeight="1">
      <c r="A78" s="85" t="s">
        <v>5576</v>
      </c>
      <c r="B78" s="89" t="s">
        <v>28</v>
      </c>
      <c r="C78" s="89" t="s">
        <v>5576</v>
      </c>
      <c r="D78" s="306" t="s">
        <v>5518</v>
      </c>
      <c r="E78" s="306" t="s">
        <v>5519</v>
      </c>
      <c r="F78" s="307">
        <v>0.8125</v>
      </c>
      <c r="G78" s="307">
        <v>0.8541666666666666</v>
      </c>
      <c r="H78" s="300">
        <f t="shared" si="1"/>
        <v>1</v>
      </c>
      <c r="I78" s="38">
        <v>95.22</v>
      </c>
      <c r="J78" s="302">
        <f t="shared" si="2"/>
        <v>10.58</v>
      </c>
      <c r="K78" s="89" t="s">
        <v>5577</v>
      </c>
      <c r="L78" s="85" t="s">
        <v>297</v>
      </c>
      <c r="M78" s="85" t="s">
        <v>5416</v>
      </c>
      <c r="N78" s="11">
        <f>IFERROR(__xludf.DUMMYFUNCTION("IFERROR(VALUE(REGEXEXTRACT(M78, ""(\d+)\s+(sessions?|days?|weeks?|Weeks?|Sessions?|Days?)"")), 1)"),9.0)</f>
        <v>9</v>
      </c>
    </row>
    <row r="79" ht="15.75" customHeight="1">
      <c r="A79" s="85" t="s">
        <v>5578</v>
      </c>
      <c r="B79" s="89" t="s">
        <v>64</v>
      </c>
      <c r="C79" s="89" t="s">
        <v>5578</v>
      </c>
      <c r="D79" s="300" t="s">
        <v>5579</v>
      </c>
      <c r="E79" s="300" t="s">
        <v>5580</v>
      </c>
      <c r="F79" s="307">
        <v>0.7708333333333334</v>
      </c>
      <c r="G79" s="307">
        <v>0.8333333333333334</v>
      </c>
      <c r="H79" s="300">
        <f t="shared" si="1"/>
        <v>1.5</v>
      </c>
      <c r="I79" s="38">
        <v>75.0</v>
      </c>
      <c r="J79" s="302">
        <f t="shared" si="2"/>
        <v>16.66666667</v>
      </c>
      <c r="K79" s="89" t="s">
        <v>5581</v>
      </c>
      <c r="L79" s="85" t="s">
        <v>297</v>
      </c>
      <c r="M79" s="85" t="s">
        <v>5582</v>
      </c>
      <c r="N79" s="11">
        <f>IFERROR(__xludf.DUMMYFUNCTION("IFERROR(VALUE(REGEXEXTRACT(M79, ""(\d+)\s+(sessions?|days?|weeks?|Weeks?|Sessions?|Days?)"")), 1)"),3.0)</f>
        <v>3</v>
      </c>
    </row>
    <row r="80" ht="15.75" customHeight="1">
      <c r="A80" s="85" t="s">
        <v>5583</v>
      </c>
      <c r="B80" s="85" t="s">
        <v>64</v>
      </c>
      <c r="C80" s="85" t="s">
        <v>5583</v>
      </c>
      <c r="D80" s="300" t="s">
        <v>5579</v>
      </c>
      <c r="E80" s="300" t="s">
        <v>5580</v>
      </c>
      <c r="F80" s="307">
        <v>0.7708333333333334</v>
      </c>
      <c r="G80" s="307">
        <v>0.8333333333333334</v>
      </c>
      <c r="H80" s="300">
        <f t="shared" si="1"/>
        <v>1.5</v>
      </c>
      <c r="I80" s="38">
        <v>12.0</v>
      </c>
      <c r="J80" s="302">
        <f t="shared" si="2"/>
        <v>8</v>
      </c>
      <c r="K80" s="85" t="s">
        <v>5584</v>
      </c>
      <c r="L80" s="85" t="s">
        <v>297</v>
      </c>
      <c r="M80" s="85" t="s">
        <v>5452</v>
      </c>
      <c r="N80" s="11">
        <f>IFERROR(__xludf.DUMMYFUNCTION("IFERROR(VALUE(REGEXEXTRACT(M80, ""(\d+)\s+(sessions?|days?|weeks?|Weeks?|Sessions?|Days?)"")), 1)"),1.0)</f>
        <v>1</v>
      </c>
    </row>
    <row r="81" ht="15.75" customHeight="1">
      <c r="A81" s="85" t="s">
        <v>5585</v>
      </c>
      <c r="B81" s="85" t="s">
        <v>64</v>
      </c>
      <c r="C81" s="85" t="s">
        <v>5585</v>
      </c>
      <c r="D81" s="300" t="s">
        <v>5579</v>
      </c>
      <c r="E81" s="300" t="s">
        <v>5580</v>
      </c>
      <c r="F81" s="307">
        <v>0.7708333333333334</v>
      </c>
      <c r="G81" s="307">
        <v>0.8333333333333334</v>
      </c>
      <c r="H81" s="300">
        <f t="shared" si="1"/>
        <v>1.5</v>
      </c>
      <c r="I81" s="38">
        <v>50.0</v>
      </c>
      <c r="J81" s="302">
        <f t="shared" si="2"/>
        <v>33.33333333</v>
      </c>
      <c r="K81" s="85" t="s">
        <v>5586</v>
      </c>
      <c r="L81" s="85" t="s">
        <v>297</v>
      </c>
      <c r="M81" s="85" t="s">
        <v>5452</v>
      </c>
      <c r="N81" s="11">
        <f>IFERROR(__xludf.DUMMYFUNCTION("IFERROR(VALUE(REGEXEXTRACT(M81, ""(\d+)\s+(sessions?|days?|weeks?|Weeks?|Sessions?|Days?)"")), 1)"),1.0)</f>
        <v>1</v>
      </c>
    </row>
    <row r="82" ht="15.75" customHeight="1">
      <c r="A82" s="87" t="s">
        <v>5587</v>
      </c>
      <c r="B82" s="87" t="s">
        <v>64</v>
      </c>
      <c r="C82" s="87" t="s">
        <v>5587</v>
      </c>
      <c r="D82" s="303" t="s">
        <v>5579</v>
      </c>
      <c r="E82" s="303" t="s">
        <v>5580</v>
      </c>
      <c r="F82" s="304">
        <v>0.7708333333333334</v>
      </c>
      <c r="G82" s="304">
        <v>0.8333333333333334</v>
      </c>
      <c r="H82" s="300">
        <f t="shared" si="1"/>
        <v>1.5</v>
      </c>
      <c r="I82" s="305">
        <v>6.0</v>
      </c>
      <c r="J82" s="302">
        <f t="shared" si="2"/>
        <v>4</v>
      </c>
      <c r="K82" s="87" t="s">
        <v>5588</v>
      </c>
      <c r="L82" s="87" t="s">
        <v>297</v>
      </c>
      <c r="M82" s="87" t="s">
        <v>5452</v>
      </c>
      <c r="N82" s="11">
        <f>IFERROR(__xludf.DUMMYFUNCTION("IFERROR(VALUE(REGEXEXTRACT(M82, ""(\d+)\s+(sessions?|days?|weeks?|Weeks?|Sessions?|Days?)"")), 1)"),1.0)</f>
        <v>1</v>
      </c>
    </row>
    <row r="83" ht="15.75" customHeight="1">
      <c r="A83" s="89" t="s">
        <v>5578</v>
      </c>
      <c r="B83" s="89" t="s">
        <v>64</v>
      </c>
      <c r="C83" s="89" t="s">
        <v>5578</v>
      </c>
      <c r="D83" s="300" t="s">
        <v>5579</v>
      </c>
      <c r="E83" s="300" t="s">
        <v>5580</v>
      </c>
      <c r="F83" s="301">
        <v>0.7708333333333334</v>
      </c>
      <c r="G83" s="301">
        <v>0.8333333333333334</v>
      </c>
      <c r="H83" s="300">
        <f t="shared" si="1"/>
        <v>1.5</v>
      </c>
      <c r="I83" s="302">
        <v>75.0</v>
      </c>
      <c r="J83" s="302">
        <f t="shared" si="2"/>
        <v>16.66666667</v>
      </c>
      <c r="K83" s="89" t="s">
        <v>5581</v>
      </c>
      <c r="L83" s="89" t="s">
        <v>297</v>
      </c>
      <c r="M83" s="302" t="s">
        <v>5582</v>
      </c>
      <c r="N83" s="11">
        <f>IFERROR(__xludf.DUMMYFUNCTION("IFERROR(VALUE(REGEXEXTRACT(M83, ""(\d+)\s+(sessions?|days?|weeks?|Weeks?|Sessions?|Days?)"")), 1)"),3.0)</f>
        <v>3</v>
      </c>
    </row>
    <row r="84" ht="15.75" customHeight="1">
      <c r="A84" s="89" t="s">
        <v>5589</v>
      </c>
      <c r="B84" s="89" t="s">
        <v>64</v>
      </c>
      <c r="C84" s="89" t="s">
        <v>5589</v>
      </c>
      <c r="D84" s="300" t="s">
        <v>5579</v>
      </c>
      <c r="E84" s="300" t="s">
        <v>5580</v>
      </c>
      <c r="F84" s="301">
        <v>0.7708333333333334</v>
      </c>
      <c r="G84" s="301">
        <v>0.8333333333333334</v>
      </c>
      <c r="H84" s="300">
        <f t="shared" si="1"/>
        <v>1.5</v>
      </c>
      <c r="I84" s="302">
        <v>6.0</v>
      </c>
      <c r="J84" s="302">
        <f t="shared" si="2"/>
        <v>4</v>
      </c>
      <c r="K84" s="89" t="s">
        <v>5590</v>
      </c>
      <c r="L84" s="89" t="s">
        <v>297</v>
      </c>
      <c r="M84" s="302" t="s">
        <v>5452</v>
      </c>
      <c r="N84" s="11">
        <f>IFERROR(__xludf.DUMMYFUNCTION("IFERROR(VALUE(REGEXEXTRACT(M84, ""(\d+)\s+(sessions?|days?|weeks?|Weeks?|Sessions?|Days?)"")), 1)"),1.0)</f>
        <v>1</v>
      </c>
    </row>
    <row r="85" ht="15.75" customHeight="1">
      <c r="A85" s="89" t="s">
        <v>5591</v>
      </c>
      <c r="B85" s="89" t="s">
        <v>64</v>
      </c>
      <c r="C85" s="89" t="s">
        <v>5591</v>
      </c>
      <c r="D85" s="300" t="s">
        <v>5579</v>
      </c>
      <c r="E85" s="300" t="s">
        <v>5580</v>
      </c>
      <c r="F85" s="301">
        <v>0.7708333333333334</v>
      </c>
      <c r="G85" s="301">
        <v>0.8333333333333334</v>
      </c>
      <c r="H85" s="300">
        <f t="shared" si="1"/>
        <v>1.5</v>
      </c>
      <c r="I85" s="302">
        <v>50.0</v>
      </c>
      <c r="J85" s="302">
        <f t="shared" si="2"/>
        <v>33.33333333</v>
      </c>
      <c r="K85" s="89" t="s">
        <v>5592</v>
      </c>
      <c r="L85" s="89" t="s">
        <v>297</v>
      </c>
      <c r="M85" s="89" t="s">
        <v>5452</v>
      </c>
      <c r="N85" s="11">
        <f>IFERROR(__xludf.DUMMYFUNCTION("IFERROR(VALUE(REGEXEXTRACT(M85, ""(\d+)\s+(sessions?|days?|weeks?|Weeks?|Sessions?|Days?)"")), 1)"),1.0)</f>
        <v>1</v>
      </c>
    </row>
    <row r="86" ht="15.75" customHeight="1">
      <c r="A86" s="89" t="s">
        <v>5593</v>
      </c>
      <c r="B86" s="89" t="s">
        <v>35</v>
      </c>
      <c r="C86" s="89" t="s">
        <v>5594</v>
      </c>
      <c r="D86" s="300" t="s">
        <v>15</v>
      </c>
      <c r="E86" s="300" t="s">
        <v>16</v>
      </c>
      <c r="F86" s="301">
        <v>0.375</v>
      </c>
      <c r="G86" s="301">
        <v>0.6666666666666666</v>
      </c>
      <c r="H86" s="300">
        <f t="shared" si="1"/>
        <v>7</v>
      </c>
      <c r="I86" s="302">
        <v>74.7</v>
      </c>
      <c r="J86" s="302">
        <f t="shared" si="2"/>
        <v>10.67142857</v>
      </c>
      <c r="K86" s="89" t="s">
        <v>5595</v>
      </c>
      <c r="L86" s="89" t="s">
        <v>297</v>
      </c>
      <c r="M86" s="89" t="s">
        <v>5452</v>
      </c>
      <c r="N86" s="11">
        <f>IFERROR(__xludf.DUMMYFUNCTION("IFERROR(VALUE(REGEXEXTRACT(M86, ""(\d+)\s+(sessions?|days?|weeks?|Weeks?|Sessions?|Days?)"")), 1)"),1.0)</f>
        <v>1</v>
      </c>
    </row>
    <row r="87" ht="15.75" customHeight="1">
      <c r="A87" s="89" t="s">
        <v>5593</v>
      </c>
      <c r="B87" s="89" t="s">
        <v>35</v>
      </c>
      <c r="C87" s="89" t="s">
        <v>5596</v>
      </c>
      <c r="D87" s="300" t="s">
        <v>104</v>
      </c>
      <c r="E87" s="300" t="s">
        <v>105</v>
      </c>
      <c r="F87" s="301">
        <v>0.375</v>
      </c>
      <c r="G87" s="301">
        <v>0.6666666666666666</v>
      </c>
      <c r="H87" s="300">
        <f t="shared" si="1"/>
        <v>7</v>
      </c>
      <c r="I87" s="302">
        <v>74.7</v>
      </c>
      <c r="J87" s="302">
        <f t="shared" si="2"/>
        <v>10.67142857</v>
      </c>
      <c r="K87" s="89" t="s">
        <v>5595</v>
      </c>
      <c r="L87" s="89" t="s">
        <v>297</v>
      </c>
      <c r="M87" s="89" t="s">
        <v>5452</v>
      </c>
      <c r="N87" s="11">
        <f>IFERROR(__xludf.DUMMYFUNCTION("IFERROR(VALUE(REGEXEXTRACT(M87, ""(\d+)\s+(sessions?|days?|weeks?|Weeks?|Sessions?|Days?)"")), 1)"),1.0)</f>
        <v>1</v>
      </c>
    </row>
    <row r="88" ht="15.75" customHeight="1">
      <c r="A88" s="89" t="s">
        <v>5593</v>
      </c>
      <c r="B88" s="89" t="s">
        <v>35</v>
      </c>
      <c r="C88" s="89" t="s">
        <v>5597</v>
      </c>
      <c r="D88" s="300" t="s">
        <v>42</v>
      </c>
      <c r="E88" s="300" t="s">
        <v>43</v>
      </c>
      <c r="F88" s="301">
        <v>0.375</v>
      </c>
      <c r="G88" s="301">
        <v>0.6666666666666666</v>
      </c>
      <c r="H88" s="300">
        <f t="shared" si="1"/>
        <v>7</v>
      </c>
      <c r="I88" s="302">
        <v>89.09</v>
      </c>
      <c r="J88" s="302">
        <f t="shared" si="2"/>
        <v>12.72714286</v>
      </c>
      <c r="K88" s="89" t="s">
        <v>5598</v>
      </c>
      <c r="L88" s="89" t="s">
        <v>297</v>
      </c>
      <c r="M88" s="89" t="s">
        <v>5452</v>
      </c>
      <c r="N88" s="11">
        <f>IFERROR(__xludf.DUMMYFUNCTION("IFERROR(VALUE(REGEXEXTRACT(M88, ""(\d+)\s+(sessions?|days?|weeks?|Weeks?|Sessions?|Days?)"")), 1)"),1.0)</f>
        <v>1</v>
      </c>
    </row>
    <row r="89" ht="15.75" customHeight="1">
      <c r="A89" s="89" t="s">
        <v>5599</v>
      </c>
      <c r="B89" s="89" t="s">
        <v>64</v>
      </c>
      <c r="C89" s="89" t="s">
        <v>5600</v>
      </c>
      <c r="D89" s="300" t="s">
        <v>48</v>
      </c>
      <c r="E89" s="300" t="s">
        <v>49</v>
      </c>
      <c r="F89" s="301">
        <v>0.375</v>
      </c>
      <c r="G89" s="301">
        <v>0.6666666666666666</v>
      </c>
      <c r="H89" s="300">
        <f t="shared" si="1"/>
        <v>7</v>
      </c>
      <c r="I89" s="302">
        <v>86.34</v>
      </c>
      <c r="J89" s="302">
        <f t="shared" si="2"/>
        <v>12.33428571</v>
      </c>
      <c r="K89" s="89" t="s">
        <v>5601</v>
      </c>
      <c r="L89" s="89" t="s">
        <v>297</v>
      </c>
      <c r="M89" s="89" t="s">
        <v>5452</v>
      </c>
      <c r="N89" s="11">
        <f>IFERROR(__xludf.DUMMYFUNCTION("IFERROR(VALUE(REGEXEXTRACT(M89, ""(\d+)\s+(sessions?|days?|weeks?|Weeks?|Sessions?|Days?)"")), 1)"),1.0)</f>
        <v>1</v>
      </c>
    </row>
    <row r="90" ht="15.75" customHeight="1">
      <c r="A90" s="89" t="s">
        <v>5602</v>
      </c>
      <c r="B90" s="89" t="s">
        <v>93</v>
      </c>
      <c r="C90" s="89" t="s">
        <v>5603</v>
      </c>
      <c r="D90" s="300" t="s">
        <v>70</v>
      </c>
      <c r="E90" s="300" t="s">
        <v>71</v>
      </c>
      <c r="F90" s="301">
        <v>0.375</v>
      </c>
      <c r="G90" s="301">
        <v>0.6666666666666666</v>
      </c>
      <c r="H90" s="300">
        <f t="shared" si="1"/>
        <v>7</v>
      </c>
      <c r="I90" s="302">
        <v>44.45</v>
      </c>
      <c r="J90" s="302">
        <f t="shared" si="2"/>
        <v>6.35</v>
      </c>
      <c r="K90" s="89" t="s">
        <v>5604</v>
      </c>
      <c r="L90" s="89" t="s">
        <v>297</v>
      </c>
      <c r="M90" s="89" t="s">
        <v>5452</v>
      </c>
      <c r="N90" s="11">
        <f>IFERROR(__xludf.DUMMYFUNCTION("IFERROR(VALUE(REGEXEXTRACT(M90, ""(\d+)\s+(sessions?|days?|weeks?|Weeks?|Sessions?|Days?)"")), 1)"),1.0)</f>
        <v>1</v>
      </c>
    </row>
    <row r="91" ht="15.75" customHeight="1">
      <c r="A91" s="89" t="s">
        <v>5605</v>
      </c>
      <c r="B91" s="89" t="s">
        <v>187</v>
      </c>
      <c r="C91" s="87" t="s">
        <v>5606</v>
      </c>
      <c r="D91" s="303" t="s">
        <v>148</v>
      </c>
      <c r="E91" s="303" t="s">
        <v>149</v>
      </c>
      <c r="F91" s="304">
        <v>0.375</v>
      </c>
      <c r="G91" s="304">
        <v>0.6666666666666666</v>
      </c>
      <c r="H91" s="300">
        <f t="shared" si="1"/>
        <v>7</v>
      </c>
      <c r="I91" s="305">
        <v>136.25</v>
      </c>
      <c r="J91" s="302">
        <f t="shared" si="2"/>
        <v>19.46428571</v>
      </c>
      <c r="K91" s="87" t="s">
        <v>5607</v>
      </c>
      <c r="L91" s="87" t="s">
        <v>297</v>
      </c>
      <c r="M91" s="87" t="s">
        <v>5452</v>
      </c>
      <c r="N91" s="11">
        <f>IFERROR(__xludf.DUMMYFUNCTION("IFERROR(VALUE(REGEXEXTRACT(M91, ""(\d+)\s+(sessions?|days?|weeks?|Weeks?|Sessions?|Days?)"")), 1)"),1.0)</f>
        <v>1</v>
      </c>
    </row>
    <row r="92" ht="15.75" customHeight="1">
      <c r="A92" s="89" t="s">
        <v>5608</v>
      </c>
      <c r="B92" s="89" t="s">
        <v>93</v>
      </c>
      <c r="C92" s="89" t="s">
        <v>5609</v>
      </c>
      <c r="D92" s="300" t="s">
        <v>2908</v>
      </c>
      <c r="E92" s="300" t="s">
        <v>2909</v>
      </c>
      <c r="F92" s="301">
        <v>0.3541666666666667</v>
      </c>
      <c r="G92" s="301">
        <v>0.375</v>
      </c>
      <c r="H92" s="300">
        <f t="shared" si="1"/>
        <v>0.5</v>
      </c>
      <c r="I92" s="302">
        <v>16.88</v>
      </c>
      <c r="J92" s="302">
        <f t="shared" si="2"/>
        <v>8.44</v>
      </c>
      <c r="K92" s="89" t="s">
        <v>5610</v>
      </c>
      <c r="L92" s="89">
        <v>27.0</v>
      </c>
      <c r="M92" s="89" t="s">
        <v>5611</v>
      </c>
      <c r="N92" s="11">
        <f>IFERROR(__xludf.DUMMYFUNCTION("IFERROR(VALUE(REGEXEXTRACT(M92, ""(\d+)\s+(sessions?|days?|weeks?|Weeks?|Sessions?|Days?)"")), 1)"),4.0)</f>
        <v>4</v>
      </c>
    </row>
    <row r="93" ht="15.75" customHeight="1">
      <c r="A93" s="89" t="s">
        <v>5608</v>
      </c>
      <c r="B93" s="89" t="s">
        <v>93</v>
      </c>
      <c r="C93" s="89" t="s">
        <v>5612</v>
      </c>
      <c r="D93" s="300" t="s">
        <v>2908</v>
      </c>
      <c r="E93" s="300" t="s">
        <v>2909</v>
      </c>
      <c r="F93" s="301">
        <v>0.3541666666666667</v>
      </c>
      <c r="G93" s="301">
        <v>0.375</v>
      </c>
      <c r="H93" s="300">
        <f t="shared" si="1"/>
        <v>0.5</v>
      </c>
      <c r="I93" s="302">
        <v>16.88</v>
      </c>
      <c r="J93" s="302">
        <f t="shared" si="2"/>
        <v>8.44</v>
      </c>
      <c r="K93" s="89" t="s">
        <v>5613</v>
      </c>
      <c r="L93" s="89">
        <v>19.0</v>
      </c>
      <c r="M93" s="89" t="s">
        <v>5611</v>
      </c>
      <c r="N93" s="11">
        <f>IFERROR(__xludf.DUMMYFUNCTION("IFERROR(VALUE(REGEXEXTRACT(M93, ""(\d+)\s+(sessions?|days?|weeks?|Weeks?|Sessions?|Days?)"")), 1)"),4.0)</f>
        <v>4</v>
      </c>
    </row>
    <row r="94" ht="15.75" customHeight="1">
      <c r="A94" s="89" t="s">
        <v>5608</v>
      </c>
      <c r="B94" s="89" t="s">
        <v>93</v>
      </c>
      <c r="C94" s="89" t="s">
        <v>5614</v>
      </c>
      <c r="D94" s="300" t="s">
        <v>2908</v>
      </c>
      <c r="E94" s="300" t="s">
        <v>2909</v>
      </c>
      <c r="F94" s="301">
        <v>0.3541666666666667</v>
      </c>
      <c r="G94" s="301">
        <v>0.375</v>
      </c>
      <c r="H94" s="300">
        <f t="shared" si="1"/>
        <v>0.5</v>
      </c>
      <c r="I94" s="302">
        <v>16.88</v>
      </c>
      <c r="J94" s="302">
        <f t="shared" si="2"/>
        <v>8.44</v>
      </c>
      <c r="K94" s="89" t="s">
        <v>5615</v>
      </c>
      <c r="L94" s="89">
        <v>5.0</v>
      </c>
      <c r="M94" s="89" t="s">
        <v>5611</v>
      </c>
      <c r="N94" s="11">
        <f>IFERROR(__xludf.DUMMYFUNCTION("IFERROR(VALUE(REGEXEXTRACT(M94, ""(\d+)\s+(sessions?|days?|weeks?|Weeks?|Sessions?|Days?)"")), 1)"),4.0)</f>
        <v>4</v>
      </c>
    </row>
    <row r="95" ht="15.75" customHeight="1">
      <c r="A95" s="89" t="s">
        <v>5616</v>
      </c>
      <c r="B95" s="89" t="s">
        <v>35</v>
      </c>
      <c r="C95" s="89" t="s">
        <v>5617</v>
      </c>
      <c r="D95" s="300" t="s">
        <v>3719</v>
      </c>
      <c r="E95" s="300" t="s">
        <v>3720</v>
      </c>
      <c r="F95" s="301">
        <v>0.375</v>
      </c>
      <c r="G95" s="301">
        <v>0.6666666666666666</v>
      </c>
      <c r="H95" s="300">
        <f t="shared" si="1"/>
        <v>7</v>
      </c>
      <c r="I95" s="302">
        <v>304.56</v>
      </c>
      <c r="J95" s="302">
        <f t="shared" si="2"/>
        <v>10.87714286</v>
      </c>
      <c r="K95" s="89" t="s">
        <v>5618</v>
      </c>
      <c r="L95" s="89">
        <v>1.0</v>
      </c>
      <c r="M95" s="89" t="s">
        <v>5611</v>
      </c>
      <c r="N95" s="11">
        <f>IFERROR(__xludf.DUMMYFUNCTION("IFERROR(VALUE(REGEXEXTRACT(M95, ""(\d+)\s+(sessions?|days?|weeks?|Weeks?|Sessions?|Days?)"")), 1)"),4.0)</f>
        <v>4</v>
      </c>
    </row>
    <row r="96" ht="15.75" customHeight="1">
      <c r="A96" s="89" t="s">
        <v>5616</v>
      </c>
      <c r="B96" s="89" t="s">
        <v>35</v>
      </c>
      <c r="C96" s="89" t="s">
        <v>5619</v>
      </c>
      <c r="D96" s="300" t="s">
        <v>100</v>
      </c>
      <c r="E96" s="300" t="s">
        <v>101</v>
      </c>
      <c r="F96" s="301">
        <v>0.375</v>
      </c>
      <c r="G96" s="301">
        <v>0.6666666666666666</v>
      </c>
      <c r="H96" s="300">
        <f t="shared" si="1"/>
        <v>7</v>
      </c>
      <c r="I96" s="302">
        <v>304.56</v>
      </c>
      <c r="J96" s="302">
        <f t="shared" si="2"/>
        <v>10.87714286</v>
      </c>
      <c r="K96" s="89" t="s">
        <v>5620</v>
      </c>
      <c r="L96" s="89">
        <v>1.0</v>
      </c>
      <c r="M96" s="89" t="s">
        <v>5611</v>
      </c>
      <c r="N96" s="11">
        <f>IFERROR(__xludf.DUMMYFUNCTION("IFERROR(VALUE(REGEXEXTRACT(M96, ""(\d+)\s+(sessions?|days?|weeks?|Weeks?|Sessions?|Days?)"")), 1)"),4.0)</f>
        <v>4</v>
      </c>
    </row>
    <row r="97" ht="15.75" customHeight="1">
      <c r="A97" s="89" t="s">
        <v>5616</v>
      </c>
      <c r="B97" s="89" t="s">
        <v>35</v>
      </c>
      <c r="C97" s="89" t="s">
        <v>5621</v>
      </c>
      <c r="D97" s="300" t="s">
        <v>3761</v>
      </c>
      <c r="E97" s="300" t="s">
        <v>3762</v>
      </c>
      <c r="F97" s="301">
        <v>0.375</v>
      </c>
      <c r="G97" s="301">
        <v>0.6666666666666666</v>
      </c>
      <c r="H97" s="300">
        <f t="shared" si="1"/>
        <v>7</v>
      </c>
      <c r="I97" s="302">
        <v>304.56</v>
      </c>
      <c r="J97" s="302">
        <f t="shared" si="2"/>
        <v>10.87714286</v>
      </c>
      <c r="K97" s="89" t="s">
        <v>5622</v>
      </c>
      <c r="L97" s="89">
        <v>4.0</v>
      </c>
      <c r="M97" s="89" t="s">
        <v>5611</v>
      </c>
      <c r="N97" s="11">
        <f>IFERROR(__xludf.DUMMYFUNCTION("IFERROR(VALUE(REGEXEXTRACT(M97, ""(\d+)\s+(sessions?|days?|weeks?|Weeks?|Sessions?|Days?)"")), 1)"),4.0)</f>
        <v>4</v>
      </c>
    </row>
    <row r="98" ht="15.75" customHeight="1">
      <c r="A98" s="89" t="s">
        <v>5616</v>
      </c>
      <c r="B98" s="89" t="s">
        <v>35</v>
      </c>
      <c r="C98" s="89" t="s">
        <v>5623</v>
      </c>
      <c r="D98" s="300" t="s">
        <v>5624</v>
      </c>
      <c r="E98" s="300" t="s">
        <v>5625</v>
      </c>
      <c r="F98" s="301">
        <v>0.375</v>
      </c>
      <c r="G98" s="301">
        <v>0.6666666666666666</v>
      </c>
      <c r="H98" s="300">
        <f t="shared" si="1"/>
        <v>7</v>
      </c>
      <c r="I98" s="302">
        <v>304.56</v>
      </c>
      <c r="J98" s="302">
        <f t="shared" si="2"/>
        <v>10.87714286</v>
      </c>
      <c r="K98" s="89" t="s">
        <v>5626</v>
      </c>
      <c r="L98" s="89">
        <v>1.0</v>
      </c>
      <c r="M98" s="89" t="s">
        <v>5611</v>
      </c>
      <c r="N98" s="11">
        <f>IFERROR(__xludf.DUMMYFUNCTION("IFERROR(VALUE(REGEXEXTRACT(M98, ""(\d+)\s+(sessions?|days?|weeks?|Weeks?|Sessions?|Days?)"")), 1)"),4.0)</f>
        <v>4</v>
      </c>
    </row>
    <row r="99" ht="15.75" customHeight="1">
      <c r="A99" s="89" t="s">
        <v>5616</v>
      </c>
      <c r="B99" s="89" t="s">
        <v>35</v>
      </c>
      <c r="C99" s="89" t="s">
        <v>5627</v>
      </c>
      <c r="D99" s="300" t="s">
        <v>4395</v>
      </c>
      <c r="E99" s="300" t="s">
        <v>180</v>
      </c>
      <c r="F99" s="301">
        <v>0.375</v>
      </c>
      <c r="G99" s="301">
        <v>0.6666666666666666</v>
      </c>
      <c r="H99" s="300">
        <f t="shared" si="1"/>
        <v>7</v>
      </c>
      <c r="I99" s="302">
        <v>177.8</v>
      </c>
      <c r="J99" s="302">
        <f t="shared" si="2"/>
        <v>6.35</v>
      </c>
      <c r="K99" s="89" t="s">
        <v>5628</v>
      </c>
      <c r="L99" s="89" t="s">
        <v>297</v>
      </c>
      <c r="M99" s="89" t="s">
        <v>5629</v>
      </c>
      <c r="N99" s="11">
        <f>IFERROR(__xludf.DUMMYFUNCTION("IFERROR(VALUE(REGEXEXTRACT(M99, ""(\d+)\s+(sessions?|days?|weeks?|Weeks?|Sessions?|Days?)"")), 1)"),4.0)</f>
        <v>4</v>
      </c>
    </row>
    <row r="100" ht="15.75" customHeight="1">
      <c r="A100" s="89" t="s">
        <v>5616</v>
      </c>
      <c r="B100" s="89" t="s">
        <v>35</v>
      </c>
      <c r="C100" s="89" t="s">
        <v>5630</v>
      </c>
      <c r="D100" s="300" t="s">
        <v>108</v>
      </c>
      <c r="E100" s="300" t="s">
        <v>109</v>
      </c>
      <c r="F100" s="301">
        <v>0.375</v>
      </c>
      <c r="G100" s="301">
        <v>0.5</v>
      </c>
      <c r="H100" s="300">
        <f t="shared" si="1"/>
        <v>3</v>
      </c>
      <c r="I100" s="302">
        <v>187.2</v>
      </c>
      <c r="J100" s="302">
        <f t="shared" si="2"/>
        <v>15.6</v>
      </c>
      <c r="K100" s="89" t="s">
        <v>5631</v>
      </c>
      <c r="L100" s="89" t="s">
        <v>297</v>
      </c>
      <c r="M100" s="89" t="s">
        <v>5611</v>
      </c>
      <c r="N100" s="11">
        <f>IFERROR(__xludf.DUMMYFUNCTION("IFERROR(VALUE(REGEXEXTRACT(M100, ""(\d+)\s+(sessions?|days?|weeks?|Weeks?|Sessions?|Days?)"")), 1)"),4.0)</f>
        <v>4</v>
      </c>
    </row>
    <row r="101" ht="15.75" customHeight="1">
      <c r="A101" s="89" t="s">
        <v>5616</v>
      </c>
      <c r="B101" s="89" t="s">
        <v>35</v>
      </c>
      <c r="C101" s="89" t="s">
        <v>5632</v>
      </c>
      <c r="D101" s="300" t="s">
        <v>4032</v>
      </c>
      <c r="E101" s="300" t="s">
        <v>4033</v>
      </c>
      <c r="F101" s="301">
        <v>0.375</v>
      </c>
      <c r="G101" s="301">
        <v>0.6666666666666666</v>
      </c>
      <c r="H101" s="300">
        <f t="shared" si="1"/>
        <v>7</v>
      </c>
      <c r="I101" s="302">
        <v>177.8</v>
      </c>
      <c r="J101" s="302">
        <f t="shared" si="2"/>
        <v>6.35</v>
      </c>
      <c r="K101" s="89" t="s">
        <v>5633</v>
      </c>
      <c r="L101" s="89" t="s">
        <v>297</v>
      </c>
      <c r="M101" s="89" t="s">
        <v>5629</v>
      </c>
      <c r="N101" s="11">
        <f>IFERROR(__xludf.DUMMYFUNCTION("IFERROR(VALUE(REGEXEXTRACT(M101, ""(\d+)\s+(sessions?|days?|weeks?|Weeks?|Sessions?|Days?)"")), 1)"),4.0)</f>
        <v>4</v>
      </c>
    </row>
    <row r="102" ht="15.75" customHeight="1">
      <c r="A102" s="89" t="s">
        <v>5616</v>
      </c>
      <c r="B102" s="89" t="s">
        <v>35</v>
      </c>
      <c r="C102" s="89" t="s">
        <v>5634</v>
      </c>
      <c r="D102" s="300" t="s">
        <v>4602</v>
      </c>
      <c r="E102" s="300" t="s">
        <v>4603</v>
      </c>
      <c r="F102" s="301">
        <v>0.5416666666666666</v>
      </c>
      <c r="G102" s="301">
        <v>0.6666666666666666</v>
      </c>
      <c r="H102" s="300">
        <f t="shared" si="1"/>
        <v>3</v>
      </c>
      <c r="I102" s="302">
        <v>198.0</v>
      </c>
      <c r="J102" s="302">
        <f t="shared" si="2"/>
        <v>16.5</v>
      </c>
      <c r="K102" s="89" t="s">
        <v>5635</v>
      </c>
      <c r="L102" s="89">
        <v>1.0</v>
      </c>
      <c r="M102" s="89" t="s">
        <v>5611</v>
      </c>
      <c r="N102" s="11">
        <f>IFERROR(__xludf.DUMMYFUNCTION("IFERROR(VALUE(REGEXEXTRACT(M102, ""(\d+)\s+(sessions?|days?|weeks?|Weeks?|Sessions?|Days?)"")), 1)"),4.0)</f>
        <v>4</v>
      </c>
    </row>
    <row r="103" ht="15.75" customHeight="1">
      <c r="A103" s="89" t="s">
        <v>5616</v>
      </c>
      <c r="B103" s="89" t="s">
        <v>35</v>
      </c>
      <c r="C103" s="89" t="s">
        <v>5636</v>
      </c>
      <c r="D103" s="300" t="s">
        <v>104</v>
      </c>
      <c r="E103" s="300" t="s">
        <v>105</v>
      </c>
      <c r="F103" s="301">
        <v>0.3541666666666667</v>
      </c>
      <c r="G103" s="301">
        <v>0.7083333333333334</v>
      </c>
      <c r="H103" s="300">
        <f t="shared" si="1"/>
        <v>8.5</v>
      </c>
      <c r="I103" s="302">
        <v>382.5</v>
      </c>
      <c r="J103" s="302">
        <f t="shared" si="2"/>
        <v>9</v>
      </c>
      <c r="K103" s="89" t="s">
        <v>5637</v>
      </c>
      <c r="L103" s="89">
        <v>2.0</v>
      </c>
      <c r="M103" s="89" t="s">
        <v>5638</v>
      </c>
      <c r="N103" s="11">
        <f>IFERROR(__xludf.DUMMYFUNCTION("IFERROR(VALUE(REGEXEXTRACT(M103, ""(\d+)\s+(sessions?|days?|weeks?|Weeks?|Sessions?|Days?)"")), 1)"),5.0)</f>
        <v>5</v>
      </c>
    </row>
    <row r="104" ht="15.75" customHeight="1">
      <c r="A104" s="89" t="s">
        <v>5616</v>
      </c>
      <c r="B104" s="89" t="s">
        <v>35</v>
      </c>
      <c r="C104" s="89" t="s">
        <v>5639</v>
      </c>
      <c r="D104" s="300" t="s">
        <v>100</v>
      </c>
      <c r="E104" s="300" t="s">
        <v>101</v>
      </c>
      <c r="F104" s="301">
        <v>0.375</v>
      </c>
      <c r="G104" s="301">
        <v>0.6666666666666666</v>
      </c>
      <c r="H104" s="300">
        <f t="shared" si="1"/>
        <v>7</v>
      </c>
      <c r="I104" s="302">
        <v>380.7</v>
      </c>
      <c r="J104" s="302">
        <f t="shared" si="2"/>
        <v>10.87714286</v>
      </c>
      <c r="K104" s="89" t="s">
        <v>5640</v>
      </c>
      <c r="L104" s="89">
        <v>4.0</v>
      </c>
      <c r="M104" s="89" t="s">
        <v>5638</v>
      </c>
      <c r="N104" s="11">
        <f>IFERROR(__xludf.DUMMYFUNCTION("IFERROR(VALUE(REGEXEXTRACT(M104, ""(\d+)\s+(sessions?|days?|weeks?|Weeks?|Sessions?|Days?)"")), 1)"),5.0)</f>
        <v>5</v>
      </c>
    </row>
    <row r="105" ht="15.75" customHeight="1">
      <c r="A105" s="89" t="s">
        <v>5616</v>
      </c>
      <c r="B105" s="89" t="s">
        <v>35</v>
      </c>
      <c r="C105" s="89" t="s">
        <v>5641</v>
      </c>
      <c r="D105" s="300" t="s">
        <v>3761</v>
      </c>
      <c r="E105" s="300" t="s">
        <v>3762</v>
      </c>
      <c r="F105" s="301">
        <v>0.375</v>
      </c>
      <c r="G105" s="301">
        <v>0.6666666666666666</v>
      </c>
      <c r="H105" s="300">
        <f t="shared" si="1"/>
        <v>7</v>
      </c>
      <c r="I105" s="302">
        <v>380.7</v>
      </c>
      <c r="J105" s="302">
        <f t="shared" si="2"/>
        <v>10.87714286</v>
      </c>
      <c r="K105" s="89" t="s">
        <v>5642</v>
      </c>
      <c r="L105" s="89" t="s">
        <v>298</v>
      </c>
      <c r="M105" s="89" t="s">
        <v>5638</v>
      </c>
      <c r="N105" s="11">
        <f>IFERROR(__xludf.DUMMYFUNCTION("IFERROR(VALUE(REGEXEXTRACT(M105, ""(\d+)\s+(sessions?|days?|weeks?|Weeks?|Sessions?|Days?)"")), 1)"),5.0)</f>
        <v>5</v>
      </c>
    </row>
    <row r="106" ht="15.75" customHeight="1">
      <c r="A106" s="89" t="s">
        <v>5616</v>
      </c>
      <c r="B106" s="89" t="s">
        <v>35</v>
      </c>
      <c r="C106" s="89" t="s">
        <v>5643</v>
      </c>
      <c r="D106" s="300" t="s">
        <v>4032</v>
      </c>
      <c r="E106" s="300" t="s">
        <v>4033</v>
      </c>
      <c r="F106" s="301">
        <v>0.375</v>
      </c>
      <c r="G106" s="301">
        <v>0.6666666666666666</v>
      </c>
      <c r="H106" s="300">
        <f t="shared" si="1"/>
        <v>7</v>
      </c>
      <c r="I106" s="302">
        <v>243.6</v>
      </c>
      <c r="J106" s="302">
        <f t="shared" si="2"/>
        <v>6.96</v>
      </c>
      <c r="K106" s="89" t="s">
        <v>5644</v>
      </c>
      <c r="L106" s="89">
        <v>20.0</v>
      </c>
      <c r="M106" s="89" t="s">
        <v>5645</v>
      </c>
      <c r="N106" s="11">
        <f>IFERROR(__xludf.DUMMYFUNCTION("IFERROR(VALUE(REGEXEXTRACT(M106, ""(\d+)\s+(sessions?|days?|weeks?|Weeks?|Sessions?|Days?)"")), 1)"),5.0)</f>
        <v>5</v>
      </c>
    </row>
    <row r="107" ht="15.75" customHeight="1">
      <c r="A107" s="89" t="s">
        <v>5616</v>
      </c>
      <c r="B107" s="89" t="s">
        <v>35</v>
      </c>
      <c r="C107" s="89" t="s">
        <v>5646</v>
      </c>
      <c r="D107" s="300" t="s">
        <v>104</v>
      </c>
      <c r="E107" s="300" t="s">
        <v>105</v>
      </c>
      <c r="F107" s="301">
        <v>0.3541666666666667</v>
      </c>
      <c r="G107" s="301">
        <v>0.7083333333333334</v>
      </c>
      <c r="H107" s="300">
        <f t="shared" si="1"/>
        <v>8.5</v>
      </c>
      <c r="I107" s="302">
        <v>382.5</v>
      </c>
      <c r="J107" s="302">
        <f t="shared" si="2"/>
        <v>9</v>
      </c>
      <c r="K107" s="89" t="s">
        <v>5647</v>
      </c>
      <c r="L107" s="89" t="s">
        <v>297</v>
      </c>
      <c r="M107" s="89" t="s">
        <v>5638</v>
      </c>
      <c r="N107" s="11">
        <f>IFERROR(__xludf.DUMMYFUNCTION("IFERROR(VALUE(REGEXEXTRACT(M107, ""(\d+)\s+(sessions?|days?|weeks?|Weeks?|Sessions?|Days?)"")), 1)"),5.0)</f>
        <v>5</v>
      </c>
    </row>
    <row r="108" ht="15.75" customHeight="1">
      <c r="A108" s="89" t="s">
        <v>5616</v>
      </c>
      <c r="B108" s="89" t="s">
        <v>35</v>
      </c>
      <c r="C108" s="89" t="s">
        <v>5648</v>
      </c>
      <c r="D108" s="300" t="s">
        <v>5624</v>
      </c>
      <c r="E108" s="300" t="s">
        <v>5625</v>
      </c>
      <c r="F108" s="301">
        <v>0.375</v>
      </c>
      <c r="G108" s="301">
        <v>0.6666666666666666</v>
      </c>
      <c r="H108" s="300">
        <f t="shared" si="1"/>
        <v>7</v>
      </c>
      <c r="I108" s="302">
        <v>380.7</v>
      </c>
      <c r="J108" s="302">
        <f t="shared" si="2"/>
        <v>10.87714286</v>
      </c>
      <c r="K108" s="89" t="s">
        <v>5649</v>
      </c>
      <c r="L108" s="89">
        <v>4.0</v>
      </c>
      <c r="M108" s="89" t="s">
        <v>5638</v>
      </c>
      <c r="N108" s="11">
        <f>IFERROR(__xludf.DUMMYFUNCTION("IFERROR(VALUE(REGEXEXTRACT(M108, ""(\d+)\s+(sessions?|days?|weeks?|Weeks?|Sessions?|Days?)"")), 1)"),5.0)</f>
        <v>5</v>
      </c>
    </row>
    <row r="109" ht="15.75" customHeight="1">
      <c r="A109" s="89" t="s">
        <v>5616</v>
      </c>
      <c r="B109" s="89" t="s">
        <v>35</v>
      </c>
      <c r="C109" s="89" t="s">
        <v>5650</v>
      </c>
      <c r="D109" s="300" t="s">
        <v>3761</v>
      </c>
      <c r="E109" s="300" t="s">
        <v>3762</v>
      </c>
      <c r="F109" s="301">
        <v>0.375</v>
      </c>
      <c r="G109" s="301">
        <v>0.6666666666666666</v>
      </c>
      <c r="H109" s="300">
        <f t="shared" si="1"/>
        <v>7</v>
      </c>
      <c r="I109" s="302">
        <v>380.7</v>
      </c>
      <c r="J109" s="302">
        <f t="shared" si="2"/>
        <v>10.87714286</v>
      </c>
      <c r="K109" s="89" t="s">
        <v>5651</v>
      </c>
      <c r="L109" s="89">
        <v>1.0</v>
      </c>
      <c r="M109" s="89" t="s">
        <v>5638</v>
      </c>
      <c r="N109" s="11">
        <f>IFERROR(__xludf.DUMMYFUNCTION("IFERROR(VALUE(REGEXEXTRACT(M109, ""(\d+)\s+(sessions?|days?|weeks?|Weeks?|Sessions?|Days?)"")), 1)"),5.0)</f>
        <v>5</v>
      </c>
    </row>
    <row r="110" ht="15.75" customHeight="1">
      <c r="A110" s="89" t="s">
        <v>5616</v>
      </c>
      <c r="B110" s="89" t="s">
        <v>35</v>
      </c>
      <c r="C110" s="89" t="s">
        <v>5652</v>
      </c>
      <c r="D110" s="300" t="s">
        <v>100</v>
      </c>
      <c r="E110" s="300" t="s">
        <v>101</v>
      </c>
      <c r="F110" s="301">
        <v>0.375</v>
      </c>
      <c r="G110" s="301">
        <v>0.6666666666666666</v>
      </c>
      <c r="H110" s="300">
        <f t="shared" si="1"/>
        <v>7</v>
      </c>
      <c r="I110" s="302">
        <v>380.7</v>
      </c>
      <c r="J110" s="302">
        <f t="shared" si="2"/>
        <v>10.87714286</v>
      </c>
      <c r="K110" s="89" t="s">
        <v>5653</v>
      </c>
      <c r="L110" s="89">
        <v>7.0</v>
      </c>
      <c r="M110" s="89" t="s">
        <v>5638</v>
      </c>
      <c r="N110" s="11">
        <f>IFERROR(__xludf.DUMMYFUNCTION("IFERROR(VALUE(REGEXEXTRACT(M110, ""(\d+)\s+(sessions?|days?|weeks?|Weeks?|Sessions?|Days?)"")), 1)"),5.0)</f>
        <v>5</v>
      </c>
    </row>
    <row r="111" ht="15.75" customHeight="1">
      <c r="A111" s="89" t="s">
        <v>5616</v>
      </c>
      <c r="B111" s="89" t="s">
        <v>35</v>
      </c>
      <c r="C111" s="89" t="s">
        <v>5623</v>
      </c>
      <c r="D111" s="300" t="s">
        <v>3719</v>
      </c>
      <c r="E111" s="300" t="s">
        <v>3720</v>
      </c>
      <c r="F111" s="301">
        <v>0.375</v>
      </c>
      <c r="G111" s="301">
        <v>0.6666666666666666</v>
      </c>
      <c r="H111" s="300">
        <f t="shared" si="1"/>
        <v>7</v>
      </c>
      <c r="I111" s="302">
        <v>380.7</v>
      </c>
      <c r="J111" s="302">
        <f t="shared" si="2"/>
        <v>10.87714286</v>
      </c>
      <c r="K111" s="89" t="s">
        <v>5626</v>
      </c>
      <c r="L111" s="89">
        <v>5.0</v>
      </c>
      <c r="M111" s="89" t="s">
        <v>5638</v>
      </c>
      <c r="N111" s="11">
        <f>IFERROR(__xludf.DUMMYFUNCTION("IFERROR(VALUE(REGEXEXTRACT(M111, ""(\d+)\s+(sessions?|days?|weeks?|Weeks?|Sessions?|Days?)"")), 1)"),5.0)</f>
        <v>5</v>
      </c>
    </row>
    <row r="112" ht="15.75" customHeight="1">
      <c r="A112" s="89" t="s">
        <v>5616</v>
      </c>
      <c r="B112" s="89" t="s">
        <v>35</v>
      </c>
      <c r="C112" s="89" t="s">
        <v>5654</v>
      </c>
      <c r="D112" s="300" t="s">
        <v>4395</v>
      </c>
      <c r="E112" s="300" t="s">
        <v>180</v>
      </c>
      <c r="F112" s="301">
        <v>0.375</v>
      </c>
      <c r="G112" s="301">
        <v>0.6666666666666666</v>
      </c>
      <c r="H112" s="300">
        <f t="shared" si="1"/>
        <v>7</v>
      </c>
      <c r="I112" s="302">
        <v>222.25</v>
      </c>
      <c r="J112" s="302">
        <f t="shared" si="2"/>
        <v>6.35</v>
      </c>
      <c r="K112" s="89" t="s">
        <v>5655</v>
      </c>
      <c r="L112" s="89" t="s">
        <v>298</v>
      </c>
      <c r="M112" s="89" t="s">
        <v>5645</v>
      </c>
      <c r="N112" s="11">
        <f>IFERROR(__xludf.DUMMYFUNCTION("IFERROR(VALUE(REGEXEXTRACT(M112, ""(\d+)\s+(sessions?|days?|weeks?|Weeks?|Sessions?|Days?)"")), 1)"),5.0)</f>
        <v>5</v>
      </c>
    </row>
    <row r="113" ht="15.75" customHeight="1">
      <c r="A113" s="89" t="s">
        <v>5656</v>
      </c>
      <c r="B113" s="89" t="s">
        <v>3149</v>
      </c>
      <c r="C113" s="89" t="s">
        <v>5657</v>
      </c>
      <c r="D113" s="300" t="s">
        <v>213</v>
      </c>
      <c r="E113" s="300" t="s">
        <v>214</v>
      </c>
      <c r="F113" s="301">
        <v>0.375</v>
      </c>
      <c r="G113" s="301">
        <v>0.6666666666666666</v>
      </c>
      <c r="H113" s="300">
        <f t="shared" si="1"/>
        <v>7</v>
      </c>
      <c r="I113" s="302">
        <v>265.44</v>
      </c>
      <c r="J113" s="302">
        <f t="shared" si="2"/>
        <v>9.48</v>
      </c>
      <c r="K113" s="89" t="s">
        <v>5658</v>
      </c>
      <c r="L113" s="89" t="s">
        <v>297</v>
      </c>
      <c r="M113" s="89" t="s">
        <v>5611</v>
      </c>
      <c r="N113" s="11">
        <f>IFERROR(__xludf.DUMMYFUNCTION("IFERROR(VALUE(REGEXEXTRACT(M113, ""(\d+)\s+(sessions?|days?|weeks?|Weeks?|Sessions?|Days?)"")), 1)"),4.0)</f>
        <v>4</v>
      </c>
    </row>
    <row r="114" ht="15.75" customHeight="1">
      <c r="A114" s="89" t="s">
        <v>5659</v>
      </c>
      <c r="B114" s="89" t="s">
        <v>187</v>
      </c>
      <c r="C114" s="89" t="s">
        <v>5660</v>
      </c>
      <c r="D114" s="300" t="s">
        <v>4087</v>
      </c>
      <c r="E114" s="300" t="s">
        <v>4088</v>
      </c>
      <c r="F114" s="301">
        <v>0.3541666666666667</v>
      </c>
      <c r="G114" s="301">
        <v>0.7083333333333334</v>
      </c>
      <c r="H114" s="300">
        <f t="shared" si="1"/>
        <v>8.5</v>
      </c>
      <c r="I114" s="302">
        <v>306.0</v>
      </c>
      <c r="J114" s="302">
        <f t="shared" si="2"/>
        <v>9</v>
      </c>
      <c r="K114" s="89" t="s">
        <v>5661</v>
      </c>
      <c r="L114" s="89" t="s">
        <v>297</v>
      </c>
      <c r="M114" s="89" t="s">
        <v>5611</v>
      </c>
      <c r="N114" s="11">
        <f>IFERROR(__xludf.DUMMYFUNCTION("IFERROR(VALUE(REGEXEXTRACT(M114, ""(\d+)\s+(sessions?|days?|weeks?|Weeks?|Sessions?|Days?)"")), 1)"),4.0)</f>
        <v>4</v>
      </c>
    </row>
    <row r="115" ht="15.75" customHeight="1">
      <c r="A115" s="89" t="s">
        <v>5659</v>
      </c>
      <c r="B115" s="89" t="s">
        <v>187</v>
      </c>
      <c r="C115" s="89" t="s">
        <v>5662</v>
      </c>
      <c r="D115" s="300" t="s">
        <v>104</v>
      </c>
      <c r="E115" s="300" t="s">
        <v>105</v>
      </c>
      <c r="F115" s="301">
        <v>0.3541666666666667</v>
      </c>
      <c r="G115" s="301">
        <v>0.7083333333333334</v>
      </c>
      <c r="H115" s="300">
        <f t="shared" si="1"/>
        <v>8.5</v>
      </c>
      <c r="I115" s="302">
        <v>306.0</v>
      </c>
      <c r="J115" s="302">
        <f t="shared" si="2"/>
        <v>9</v>
      </c>
      <c r="K115" s="89" t="s">
        <v>5661</v>
      </c>
      <c r="L115" s="89" t="s">
        <v>297</v>
      </c>
      <c r="M115" s="89" t="s">
        <v>5611</v>
      </c>
      <c r="N115" s="11">
        <f>IFERROR(__xludf.DUMMYFUNCTION("IFERROR(VALUE(REGEXEXTRACT(M115, ""(\d+)\s+(sessions?|days?|weeks?|Weeks?|Sessions?|Days?)"")), 1)"),4.0)</f>
        <v>4</v>
      </c>
    </row>
    <row r="116" ht="15.75" customHeight="1">
      <c r="A116" s="89" t="s">
        <v>5659</v>
      </c>
      <c r="B116" s="89" t="s">
        <v>64</v>
      </c>
      <c r="C116" s="89" t="s">
        <v>5663</v>
      </c>
      <c r="D116" s="300" t="s">
        <v>4395</v>
      </c>
      <c r="E116" s="300" t="s">
        <v>180</v>
      </c>
      <c r="F116" s="301">
        <v>0.375</v>
      </c>
      <c r="G116" s="301">
        <v>0.6666666666666666</v>
      </c>
      <c r="H116" s="300">
        <f t="shared" si="1"/>
        <v>7</v>
      </c>
      <c r="I116" s="302">
        <v>177.8</v>
      </c>
      <c r="J116" s="302">
        <f t="shared" si="2"/>
        <v>6.35</v>
      </c>
      <c r="K116" s="89" t="s">
        <v>5664</v>
      </c>
      <c r="L116" s="89" t="s">
        <v>297</v>
      </c>
      <c r="M116" s="89" t="s">
        <v>5629</v>
      </c>
      <c r="N116" s="11">
        <f>IFERROR(__xludf.DUMMYFUNCTION("IFERROR(VALUE(REGEXEXTRACT(M116, ""(\d+)\s+(sessions?|days?|weeks?|Weeks?|Sessions?|Days?)"")), 1)"),4.0)</f>
        <v>4</v>
      </c>
    </row>
    <row r="117" ht="15.75" customHeight="1">
      <c r="A117" s="89" t="s">
        <v>5659</v>
      </c>
      <c r="B117" s="89" t="s">
        <v>64</v>
      </c>
      <c r="C117" s="89" t="s">
        <v>5665</v>
      </c>
      <c r="D117" s="300" t="s">
        <v>2381</v>
      </c>
      <c r="E117" s="300" t="s">
        <v>3132</v>
      </c>
      <c r="F117" s="301">
        <v>0.375</v>
      </c>
      <c r="G117" s="301">
        <v>0.6666666666666666</v>
      </c>
      <c r="H117" s="300">
        <f t="shared" si="1"/>
        <v>7</v>
      </c>
      <c r="I117" s="302">
        <v>223.64</v>
      </c>
      <c r="J117" s="302">
        <f t="shared" si="2"/>
        <v>7.987142857</v>
      </c>
      <c r="K117" s="89" t="s">
        <v>5666</v>
      </c>
      <c r="L117" s="89" t="s">
        <v>297</v>
      </c>
      <c r="M117" s="89" t="s">
        <v>5611</v>
      </c>
      <c r="N117" s="11">
        <f>IFERROR(__xludf.DUMMYFUNCTION("IFERROR(VALUE(REGEXEXTRACT(M117, ""(\d+)\s+(sessions?|days?|weeks?|Weeks?|Sessions?|Days?)"")), 1)"),4.0)</f>
        <v>4</v>
      </c>
    </row>
    <row r="118" ht="15.75" customHeight="1">
      <c r="A118" s="89" t="s">
        <v>5659</v>
      </c>
      <c r="B118" s="89" t="s">
        <v>64</v>
      </c>
      <c r="C118" s="89" t="s">
        <v>5667</v>
      </c>
      <c r="D118" s="300" t="s">
        <v>5668</v>
      </c>
      <c r="E118" s="300" t="s">
        <v>5669</v>
      </c>
      <c r="F118" s="301">
        <v>0.375</v>
      </c>
      <c r="G118" s="301">
        <v>0.6666666666666666</v>
      </c>
      <c r="H118" s="300">
        <f t="shared" si="1"/>
        <v>7</v>
      </c>
      <c r="I118" s="302">
        <v>629.55</v>
      </c>
      <c r="J118" s="302">
        <f t="shared" si="2"/>
        <v>9.992857143</v>
      </c>
      <c r="K118" s="89" t="s">
        <v>5670</v>
      </c>
      <c r="L118" s="89" t="s">
        <v>297</v>
      </c>
      <c r="M118" s="89" t="s">
        <v>5671</v>
      </c>
      <c r="N118" s="11">
        <f>IFERROR(__xludf.DUMMYFUNCTION("IFERROR(VALUE(REGEXEXTRACT(M118, ""(\d+)\s+(sessions?|days?|weeks?|Weeks?|Sessions?|Days?)"")), 1)"),9.0)</f>
        <v>9</v>
      </c>
    </row>
    <row r="119" ht="15.75" customHeight="1">
      <c r="A119" s="89" t="s">
        <v>5659</v>
      </c>
      <c r="B119" s="89" t="s">
        <v>187</v>
      </c>
      <c r="C119" s="89" t="s">
        <v>5672</v>
      </c>
      <c r="D119" s="300" t="s">
        <v>4395</v>
      </c>
      <c r="E119" s="300" t="s">
        <v>180</v>
      </c>
      <c r="F119" s="301">
        <v>0.375</v>
      </c>
      <c r="G119" s="301">
        <v>0.6666666666666666</v>
      </c>
      <c r="H119" s="300">
        <f t="shared" si="1"/>
        <v>7</v>
      </c>
      <c r="I119" s="302">
        <v>177.8</v>
      </c>
      <c r="J119" s="302">
        <f t="shared" si="2"/>
        <v>6.35</v>
      </c>
      <c r="K119" s="89" t="s">
        <v>5673</v>
      </c>
      <c r="L119" s="89" t="s">
        <v>297</v>
      </c>
      <c r="M119" s="89" t="s">
        <v>5629</v>
      </c>
      <c r="N119" s="11">
        <f>IFERROR(__xludf.DUMMYFUNCTION("IFERROR(VALUE(REGEXEXTRACT(M119, ""(\d+)\s+(sessions?|days?|weeks?|Weeks?|Sessions?|Days?)"")), 1)"),4.0)</f>
        <v>4</v>
      </c>
    </row>
    <row r="120" ht="15.75" customHeight="1">
      <c r="A120" s="89" t="s">
        <v>5659</v>
      </c>
      <c r="B120" s="89" t="s">
        <v>187</v>
      </c>
      <c r="C120" s="89" t="s">
        <v>5674</v>
      </c>
      <c r="D120" s="300" t="s">
        <v>4395</v>
      </c>
      <c r="E120" s="300" t="s">
        <v>180</v>
      </c>
      <c r="F120" s="301">
        <v>0.375</v>
      </c>
      <c r="G120" s="301">
        <v>0.6666666666666666</v>
      </c>
      <c r="H120" s="300">
        <f t="shared" si="1"/>
        <v>7</v>
      </c>
      <c r="I120" s="302">
        <v>177.8</v>
      </c>
      <c r="J120" s="302">
        <f t="shared" si="2"/>
        <v>6.35</v>
      </c>
      <c r="K120" s="89" t="s">
        <v>5675</v>
      </c>
      <c r="L120" s="89" t="s">
        <v>297</v>
      </c>
      <c r="M120" s="89" t="s">
        <v>5629</v>
      </c>
      <c r="N120" s="11">
        <f>IFERROR(__xludf.DUMMYFUNCTION("IFERROR(VALUE(REGEXEXTRACT(M120, ""(\d+)\s+(sessions?|days?|weeks?|Weeks?|Sessions?|Days?)"")), 1)"),4.0)</f>
        <v>4</v>
      </c>
    </row>
    <row r="121" ht="15.75" customHeight="1">
      <c r="A121" s="89" t="s">
        <v>5659</v>
      </c>
      <c r="B121" s="89" t="s">
        <v>187</v>
      </c>
      <c r="C121" s="89" t="s">
        <v>5676</v>
      </c>
      <c r="D121" s="300" t="s">
        <v>100</v>
      </c>
      <c r="E121" s="300" t="s">
        <v>101</v>
      </c>
      <c r="F121" s="301">
        <v>0.375</v>
      </c>
      <c r="G121" s="301">
        <v>0.6666666666666666</v>
      </c>
      <c r="H121" s="300">
        <f t="shared" si="1"/>
        <v>7</v>
      </c>
      <c r="I121" s="302">
        <v>223.64</v>
      </c>
      <c r="J121" s="302">
        <f t="shared" si="2"/>
        <v>7.987142857</v>
      </c>
      <c r="K121" s="89" t="s">
        <v>5677</v>
      </c>
      <c r="L121" s="89" t="s">
        <v>297</v>
      </c>
      <c r="M121" s="89" t="s">
        <v>5611</v>
      </c>
      <c r="N121" s="11">
        <f>IFERROR(__xludf.DUMMYFUNCTION("IFERROR(VALUE(REGEXEXTRACT(M121, ""(\d+)\s+(sessions?|days?|weeks?|Weeks?|Sessions?|Days?)"")), 1)"),4.0)</f>
        <v>4</v>
      </c>
    </row>
    <row r="122" ht="15.75" customHeight="1">
      <c r="A122" s="89" t="s">
        <v>5659</v>
      </c>
      <c r="B122" s="89" t="s">
        <v>64</v>
      </c>
      <c r="C122" s="89" t="s">
        <v>5678</v>
      </c>
      <c r="D122" s="300" t="s">
        <v>4087</v>
      </c>
      <c r="E122" s="300" t="s">
        <v>4088</v>
      </c>
      <c r="F122" s="301">
        <v>0.3541666666666667</v>
      </c>
      <c r="G122" s="301">
        <v>0.7083333333333334</v>
      </c>
      <c r="H122" s="300">
        <f t="shared" si="1"/>
        <v>8.5</v>
      </c>
      <c r="I122" s="302">
        <v>382.5</v>
      </c>
      <c r="J122" s="302">
        <f t="shared" si="2"/>
        <v>9</v>
      </c>
      <c r="K122" s="89" t="s">
        <v>5679</v>
      </c>
      <c r="L122" s="89" t="s">
        <v>298</v>
      </c>
      <c r="M122" s="89" t="s">
        <v>5638</v>
      </c>
      <c r="N122" s="11">
        <f>IFERROR(__xludf.DUMMYFUNCTION("IFERROR(VALUE(REGEXEXTRACT(M122, ""(\d+)\s+(sessions?|days?|weeks?|Weeks?|Sessions?|Days?)"")), 1)"),5.0)</f>
        <v>5</v>
      </c>
    </row>
    <row r="123" ht="15.75" customHeight="1">
      <c r="A123" s="89" t="s">
        <v>5659</v>
      </c>
      <c r="B123" s="89" t="s">
        <v>187</v>
      </c>
      <c r="C123" s="89" t="s">
        <v>5680</v>
      </c>
      <c r="D123" s="300" t="s">
        <v>5400</v>
      </c>
      <c r="E123" s="300" t="s">
        <v>5401</v>
      </c>
      <c r="F123" s="301">
        <v>0.375</v>
      </c>
      <c r="G123" s="301">
        <v>0.6666666666666666</v>
      </c>
      <c r="H123" s="300">
        <f t="shared" si="1"/>
        <v>7</v>
      </c>
      <c r="I123" s="302">
        <v>232.95</v>
      </c>
      <c r="J123" s="302">
        <f t="shared" si="2"/>
        <v>6.655714286</v>
      </c>
      <c r="K123" s="89" t="s">
        <v>5681</v>
      </c>
      <c r="L123" s="89" t="s">
        <v>297</v>
      </c>
      <c r="M123" s="89" t="s">
        <v>5638</v>
      </c>
      <c r="N123" s="11">
        <f>IFERROR(__xludf.DUMMYFUNCTION("IFERROR(VALUE(REGEXEXTRACT(M123, ""(\d+)\s+(sessions?|days?|weeks?|Weeks?|Sessions?|Days?)"")), 1)"),5.0)</f>
        <v>5</v>
      </c>
    </row>
    <row r="124" ht="15.75" customHeight="1">
      <c r="A124" s="89" t="s">
        <v>5659</v>
      </c>
      <c r="B124" s="89" t="s">
        <v>5431</v>
      </c>
      <c r="C124" s="89" t="s">
        <v>5682</v>
      </c>
      <c r="D124" s="300" t="s">
        <v>4395</v>
      </c>
      <c r="E124" s="300" t="s">
        <v>180</v>
      </c>
      <c r="F124" s="301">
        <v>0.375</v>
      </c>
      <c r="G124" s="301">
        <v>0.6666666666666666</v>
      </c>
      <c r="H124" s="300">
        <f t="shared" si="1"/>
        <v>7</v>
      </c>
      <c r="I124" s="302">
        <v>222.25</v>
      </c>
      <c r="J124" s="302">
        <f t="shared" si="2"/>
        <v>6.35</v>
      </c>
      <c r="K124" s="89" t="s">
        <v>5683</v>
      </c>
      <c r="L124" s="89">
        <v>9.0</v>
      </c>
      <c r="M124" s="89" t="s">
        <v>5645</v>
      </c>
      <c r="N124" s="11">
        <f>IFERROR(__xludf.DUMMYFUNCTION("IFERROR(VALUE(REGEXEXTRACT(M124, ""(\d+)\s+(sessions?|days?|weeks?|Weeks?|Sessions?|Days?)"")), 1)"),5.0)</f>
        <v>5</v>
      </c>
    </row>
    <row r="125" ht="15.75" customHeight="1">
      <c r="A125" s="89" t="s">
        <v>5659</v>
      </c>
      <c r="B125" s="89" t="s">
        <v>187</v>
      </c>
      <c r="C125" s="89" t="s">
        <v>5684</v>
      </c>
      <c r="D125" s="300" t="s">
        <v>4395</v>
      </c>
      <c r="E125" s="300" t="s">
        <v>180</v>
      </c>
      <c r="F125" s="301">
        <v>0.375</v>
      </c>
      <c r="G125" s="301">
        <v>0.6666666666666666</v>
      </c>
      <c r="H125" s="300">
        <f t="shared" si="1"/>
        <v>7</v>
      </c>
      <c r="I125" s="302">
        <v>243.6</v>
      </c>
      <c r="J125" s="302">
        <f t="shared" si="2"/>
        <v>6.96</v>
      </c>
      <c r="K125" s="89" t="s">
        <v>5685</v>
      </c>
      <c r="L125" s="89">
        <v>5.0</v>
      </c>
      <c r="M125" s="89" t="s">
        <v>5645</v>
      </c>
      <c r="N125" s="11">
        <f>IFERROR(__xludf.DUMMYFUNCTION("IFERROR(VALUE(REGEXEXTRACT(M125, ""(\d+)\s+(sessions?|days?|weeks?|Weeks?|Sessions?|Days?)"")), 1)"),5.0)</f>
        <v>5</v>
      </c>
    </row>
    <row r="126" ht="15.75" customHeight="1">
      <c r="A126" s="89" t="s">
        <v>5659</v>
      </c>
      <c r="B126" s="89" t="s">
        <v>64</v>
      </c>
      <c r="C126" s="89" t="s">
        <v>5686</v>
      </c>
      <c r="D126" s="300" t="s">
        <v>4087</v>
      </c>
      <c r="E126" s="300" t="s">
        <v>4088</v>
      </c>
      <c r="F126" s="301">
        <v>0.8541666666666666</v>
      </c>
      <c r="G126" s="301">
        <v>0.7083333333333334</v>
      </c>
      <c r="H126" s="300">
        <f t="shared" si="1"/>
        <v>20.5</v>
      </c>
      <c r="I126" s="302">
        <v>382.5</v>
      </c>
      <c r="J126" s="302">
        <f t="shared" si="2"/>
        <v>3.731707317</v>
      </c>
      <c r="K126" s="89" t="s">
        <v>5687</v>
      </c>
      <c r="L126" s="89" t="s">
        <v>298</v>
      </c>
      <c r="M126" s="89" t="s">
        <v>5638</v>
      </c>
      <c r="N126" s="11">
        <f>IFERROR(__xludf.DUMMYFUNCTION("IFERROR(VALUE(REGEXEXTRACT(M126, ""(\d+)\s+(sessions?|days?|weeks?|Weeks?|Sessions?|Days?)"")), 1)"),5.0)</f>
        <v>5</v>
      </c>
    </row>
    <row r="127" ht="15.75" customHeight="1">
      <c r="A127" s="89" t="s">
        <v>5659</v>
      </c>
      <c r="B127" s="89" t="s">
        <v>64</v>
      </c>
      <c r="C127" s="89" t="s">
        <v>5688</v>
      </c>
      <c r="D127" s="300" t="s">
        <v>4395</v>
      </c>
      <c r="E127" s="300" t="s">
        <v>180</v>
      </c>
      <c r="F127" s="301">
        <v>0.375</v>
      </c>
      <c r="G127" s="301">
        <v>0.6666666666666666</v>
      </c>
      <c r="H127" s="300">
        <f t="shared" si="1"/>
        <v>7</v>
      </c>
      <c r="I127" s="302">
        <v>222.25</v>
      </c>
      <c r="J127" s="302">
        <f t="shared" si="2"/>
        <v>6.35</v>
      </c>
      <c r="K127" s="89" t="s">
        <v>5689</v>
      </c>
      <c r="L127" s="89" t="s">
        <v>297</v>
      </c>
      <c r="M127" s="89" t="s">
        <v>5645</v>
      </c>
      <c r="N127" s="11">
        <f>IFERROR(__xludf.DUMMYFUNCTION("IFERROR(VALUE(REGEXEXTRACT(M127, ""(\d+)\s+(sessions?|days?|weeks?|Weeks?|Sessions?|Days?)"")), 1)"),5.0)</f>
        <v>5</v>
      </c>
    </row>
    <row r="128" ht="15.75" customHeight="1">
      <c r="A128" s="89" t="s">
        <v>5659</v>
      </c>
      <c r="B128" s="89" t="s">
        <v>64</v>
      </c>
      <c r="C128" s="89" t="s">
        <v>5690</v>
      </c>
      <c r="D128" s="300" t="s">
        <v>48</v>
      </c>
      <c r="E128" s="300" t="s">
        <v>49</v>
      </c>
      <c r="F128" s="301">
        <v>0.375</v>
      </c>
      <c r="G128" s="301">
        <v>0.6666666666666666</v>
      </c>
      <c r="H128" s="300">
        <f t="shared" si="1"/>
        <v>7</v>
      </c>
      <c r="I128" s="302">
        <v>279.55</v>
      </c>
      <c r="J128" s="302">
        <f t="shared" si="2"/>
        <v>7.987142857</v>
      </c>
      <c r="K128" s="89" t="s">
        <v>5691</v>
      </c>
      <c r="L128" s="89" t="s">
        <v>298</v>
      </c>
      <c r="M128" s="89" t="s">
        <v>5638</v>
      </c>
      <c r="N128" s="11">
        <f>IFERROR(__xludf.DUMMYFUNCTION("IFERROR(VALUE(REGEXEXTRACT(M128, ""(\d+)\s+(sessions?|days?|weeks?|Weeks?|Sessions?|Days?)"")), 1)"),5.0)</f>
        <v>5</v>
      </c>
    </row>
    <row r="129" ht="15.75" customHeight="1">
      <c r="A129" s="89" t="s">
        <v>5659</v>
      </c>
      <c r="B129" s="87" t="s">
        <v>64</v>
      </c>
      <c r="C129" s="87" t="s">
        <v>5692</v>
      </c>
      <c r="D129" s="303" t="s">
        <v>2381</v>
      </c>
      <c r="E129" s="303" t="s">
        <v>3132</v>
      </c>
      <c r="F129" s="304">
        <v>0.375</v>
      </c>
      <c r="G129" s="304">
        <v>0.6666666666666666</v>
      </c>
      <c r="H129" s="300">
        <f t="shared" si="1"/>
        <v>7</v>
      </c>
      <c r="I129" s="305">
        <v>279.55</v>
      </c>
      <c r="J129" s="302">
        <f t="shared" si="2"/>
        <v>7.987142857</v>
      </c>
      <c r="K129" s="87" t="s">
        <v>5693</v>
      </c>
      <c r="L129" s="87">
        <v>4.0</v>
      </c>
      <c r="M129" s="87" t="s">
        <v>5638</v>
      </c>
      <c r="N129" s="11">
        <f>IFERROR(__xludf.DUMMYFUNCTION("IFERROR(VALUE(REGEXEXTRACT(M129, ""(\d+)\s+(sessions?|days?|weeks?|Weeks?|Sessions?|Days?)"")), 1)"),5.0)</f>
        <v>5</v>
      </c>
    </row>
    <row r="130" ht="15.75" customHeight="1">
      <c r="A130" s="89" t="s">
        <v>5659</v>
      </c>
      <c r="B130" s="139" t="s">
        <v>64</v>
      </c>
      <c r="C130" s="139" t="s">
        <v>5694</v>
      </c>
      <c r="D130" s="308" t="s">
        <v>2381</v>
      </c>
      <c r="E130" s="308" t="s">
        <v>3132</v>
      </c>
      <c r="F130" s="309">
        <v>0.375</v>
      </c>
      <c r="G130" s="309">
        <v>0.6666666666666666</v>
      </c>
      <c r="H130" s="300">
        <f t="shared" si="1"/>
        <v>7</v>
      </c>
      <c r="I130" s="38">
        <v>279.55</v>
      </c>
      <c r="J130" s="302">
        <f t="shared" si="2"/>
        <v>7.987142857</v>
      </c>
      <c r="K130" s="85" t="s">
        <v>5695</v>
      </c>
      <c r="L130" s="85" t="s">
        <v>298</v>
      </c>
      <c r="M130" s="139" t="s">
        <v>5638</v>
      </c>
      <c r="N130" s="11">
        <f>IFERROR(__xludf.DUMMYFUNCTION("IFERROR(VALUE(REGEXEXTRACT(M130, ""(\d+)\s+(sessions?|days?|weeks?|Weeks?|Sessions?|Days?)"")), 1)"),5.0)</f>
        <v>5</v>
      </c>
    </row>
    <row r="131" ht="15.75" customHeight="1">
      <c r="A131" s="89" t="s">
        <v>5659</v>
      </c>
      <c r="B131" s="139" t="s">
        <v>64</v>
      </c>
      <c r="C131" s="139" t="s">
        <v>5696</v>
      </c>
      <c r="D131" s="306" t="s">
        <v>48</v>
      </c>
      <c r="E131" s="306" t="s">
        <v>49</v>
      </c>
      <c r="F131" s="307">
        <v>0.375</v>
      </c>
      <c r="G131" s="307">
        <v>0.6666666666666666</v>
      </c>
      <c r="H131" s="300">
        <f t="shared" si="1"/>
        <v>7</v>
      </c>
      <c r="I131" s="38">
        <v>222.25</v>
      </c>
      <c r="J131" s="302">
        <f t="shared" si="2"/>
        <v>6.35</v>
      </c>
      <c r="K131" s="85" t="s">
        <v>5697</v>
      </c>
      <c r="L131" s="85" t="s">
        <v>297</v>
      </c>
      <c r="M131" s="139" t="s">
        <v>5645</v>
      </c>
      <c r="N131" s="11">
        <f>IFERROR(__xludf.DUMMYFUNCTION("IFERROR(VALUE(REGEXEXTRACT(M131, ""(\d+)\s+(sessions?|days?|weeks?|Weeks?|Sessions?|Days?)"")), 1)"),5.0)</f>
        <v>5</v>
      </c>
    </row>
    <row r="132" ht="15.75" customHeight="1">
      <c r="A132" s="89" t="s">
        <v>5659</v>
      </c>
      <c r="B132" s="139" t="s">
        <v>64</v>
      </c>
      <c r="C132" s="139" t="s">
        <v>5698</v>
      </c>
      <c r="D132" s="306" t="s">
        <v>100</v>
      </c>
      <c r="E132" s="306" t="s">
        <v>101</v>
      </c>
      <c r="F132" s="307">
        <v>0.375</v>
      </c>
      <c r="G132" s="307">
        <v>0.6666666666666666</v>
      </c>
      <c r="H132" s="300">
        <f t="shared" si="1"/>
        <v>7</v>
      </c>
      <c r="I132" s="38">
        <v>279.55</v>
      </c>
      <c r="J132" s="302">
        <f t="shared" si="2"/>
        <v>7.987142857</v>
      </c>
      <c r="K132" s="85" t="s">
        <v>5691</v>
      </c>
      <c r="L132" s="85" t="s">
        <v>298</v>
      </c>
      <c r="M132" s="139" t="s">
        <v>5638</v>
      </c>
      <c r="N132" s="11">
        <f>IFERROR(__xludf.DUMMYFUNCTION("IFERROR(VALUE(REGEXEXTRACT(M132, ""(\d+)\s+(sessions?|days?|weeks?|Weeks?|Sessions?|Days?)"")), 1)"),5.0)</f>
        <v>5</v>
      </c>
    </row>
    <row r="133" ht="15.75" customHeight="1">
      <c r="A133" s="89" t="s">
        <v>5699</v>
      </c>
      <c r="B133" s="139" t="s">
        <v>5700</v>
      </c>
      <c r="C133" s="139" t="s">
        <v>5700</v>
      </c>
      <c r="D133" s="306" t="s">
        <v>243</v>
      </c>
      <c r="E133" s="306" t="s">
        <v>244</v>
      </c>
      <c r="F133" s="307">
        <v>0.3333333333333333</v>
      </c>
      <c r="G133" s="307">
        <v>0.375</v>
      </c>
      <c r="H133" s="300">
        <f t="shared" si="1"/>
        <v>1</v>
      </c>
      <c r="I133" s="38">
        <v>20.44</v>
      </c>
      <c r="J133" s="302">
        <f t="shared" si="2"/>
        <v>5.11</v>
      </c>
      <c r="K133" s="85" t="s">
        <v>5701</v>
      </c>
      <c r="L133" s="85">
        <v>13.0</v>
      </c>
      <c r="M133" s="139" t="s">
        <v>5629</v>
      </c>
      <c r="N133" s="11">
        <f>IFERROR(__xludf.DUMMYFUNCTION("IFERROR(VALUE(REGEXEXTRACT(M133, ""(\d+)\s+(sessions?|days?|weeks?|Weeks?|Sessions?|Days?)"")), 1)"),4.0)</f>
        <v>4</v>
      </c>
    </row>
    <row r="134" ht="15.75" customHeight="1">
      <c r="A134" s="89" t="s">
        <v>5699</v>
      </c>
      <c r="B134" s="139" t="s">
        <v>5700</v>
      </c>
      <c r="C134" s="139" t="s">
        <v>5702</v>
      </c>
      <c r="D134" s="306" t="s">
        <v>3660</v>
      </c>
      <c r="E134" s="306" t="s">
        <v>3661</v>
      </c>
      <c r="F134" s="307">
        <v>0.3333333333333333</v>
      </c>
      <c r="G134" s="307">
        <v>0.375</v>
      </c>
      <c r="H134" s="300">
        <f t="shared" si="1"/>
        <v>1</v>
      </c>
      <c r="I134" s="38">
        <v>20.44</v>
      </c>
      <c r="J134" s="302">
        <f t="shared" si="2"/>
        <v>5.11</v>
      </c>
      <c r="K134" s="85" t="s">
        <v>5703</v>
      </c>
      <c r="L134" s="85" t="s">
        <v>297</v>
      </c>
      <c r="M134" s="139" t="s">
        <v>5611</v>
      </c>
      <c r="N134" s="11">
        <f>IFERROR(__xludf.DUMMYFUNCTION("IFERROR(VALUE(REGEXEXTRACT(M134, ""(\d+)\s+(sessions?|days?|weeks?|Weeks?|Sessions?|Days?)"")), 1)"),4.0)</f>
        <v>4</v>
      </c>
    </row>
    <row r="135" ht="15.75" customHeight="1">
      <c r="A135" s="89" t="s">
        <v>5699</v>
      </c>
      <c r="B135" s="87" t="s">
        <v>5700</v>
      </c>
      <c r="C135" s="87" t="s">
        <v>5704</v>
      </c>
      <c r="D135" s="303" t="s">
        <v>4063</v>
      </c>
      <c r="E135" s="303" t="s">
        <v>4064</v>
      </c>
      <c r="F135" s="304">
        <v>0.3333333333333333</v>
      </c>
      <c r="G135" s="304">
        <v>0.375</v>
      </c>
      <c r="H135" s="300">
        <f t="shared" si="1"/>
        <v>1</v>
      </c>
      <c r="I135" s="305">
        <v>20.0</v>
      </c>
      <c r="J135" s="302">
        <f t="shared" si="2"/>
        <v>5</v>
      </c>
      <c r="K135" s="87" t="s">
        <v>5705</v>
      </c>
      <c r="L135" s="87">
        <v>5.0</v>
      </c>
      <c r="M135" s="87" t="s">
        <v>5629</v>
      </c>
      <c r="N135" s="11">
        <f>IFERROR(__xludf.DUMMYFUNCTION("IFERROR(VALUE(REGEXEXTRACT(M135, ""(\d+)\s+(sessions?|days?|weeks?|Weeks?|Sessions?|Days?)"")), 1)"),4.0)</f>
        <v>4</v>
      </c>
    </row>
    <row r="136" ht="15.75" customHeight="1">
      <c r="A136" s="89" t="s">
        <v>5699</v>
      </c>
      <c r="B136" s="89" t="s">
        <v>5706</v>
      </c>
      <c r="C136" s="89" t="s">
        <v>5706</v>
      </c>
      <c r="D136" s="300" t="s">
        <v>243</v>
      </c>
      <c r="E136" s="300" t="s">
        <v>244</v>
      </c>
      <c r="F136" s="301">
        <v>0.6666666666666666</v>
      </c>
      <c r="G136" s="301">
        <v>0.75</v>
      </c>
      <c r="H136" s="300">
        <f t="shared" si="1"/>
        <v>2</v>
      </c>
      <c r="I136" s="302">
        <v>40.88</v>
      </c>
      <c r="J136" s="302">
        <f t="shared" si="2"/>
        <v>5.11</v>
      </c>
      <c r="K136" s="89" t="s">
        <v>5707</v>
      </c>
      <c r="L136" s="89">
        <v>1.0</v>
      </c>
      <c r="M136" s="89" t="s">
        <v>5629</v>
      </c>
      <c r="N136" s="11">
        <f>IFERROR(__xludf.DUMMYFUNCTION("IFERROR(VALUE(REGEXEXTRACT(M136, ""(\d+)\s+(sessions?|days?|weeks?|Weeks?|Sessions?|Days?)"")), 1)"),4.0)</f>
        <v>4</v>
      </c>
    </row>
    <row r="137" ht="15.75" customHeight="1">
      <c r="A137" s="89" t="s">
        <v>5699</v>
      </c>
      <c r="B137" s="89" t="s">
        <v>5706</v>
      </c>
      <c r="C137" s="89" t="s">
        <v>5708</v>
      </c>
      <c r="D137" s="300" t="s">
        <v>3660</v>
      </c>
      <c r="E137" s="300" t="s">
        <v>3661</v>
      </c>
      <c r="F137" s="301">
        <v>0.6666666666666666</v>
      </c>
      <c r="G137" s="301">
        <v>0.75</v>
      </c>
      <c r="H137" s="300">
        <f t="shared" si="1"/>
        <v>2</v>
      </c>
      <c r="I137" s="302">
        <v>40.88</v>
      </c>
      <c r="J137" s="302">
        <f t="shared" si="2"/>
        <v>5.11</v>
      </c>
      <c r="K137" s="89" t="s">
        <v>5703</v>
      </c>
      <c r="L137" s="89" t="s">
        <v>297</v>
      </c>
      <c r="M137" s="89" t="s">
        <v>5611</v>
      </c>
      <c r="N137" s="11">
        <f>IFERROR(__xludf.DUMMYFUNCTION("IFERROR(VALUE(REGEXEXTRACT(M137, ""(\d+)\s+(sessions?|days?|weeks?|Weeks?|Sessions?|Days?)"")), 1)"),4.0)</f>
        <v>4</v>
      </c>
    </row>
    <row r="138" ht="1.5" customHeight="1">
      <c r="A138" s="89" t="s">
        <v>5699</v>
      </c>
      <c r="B138" s="89"/>
      <c r="C138" s="89"/>
      <c r="D138" s="300"/>
      <c r="E138" s="300"/>
      <c r="F138" s="89"/>
      <c r="G138" s="89"/>
      <c r="H138" s="300">
        <f t="shared" si="1"/>
        <v>0</v>
      </c>
      <c r="I138" s="89"/>
      <c r="J138" s="302" t="str">
        <f t="shared" si="2"/>
        <v>#DIV/0!</v>
      </c>
      <c r="K138" s="89"/>
      <c r="L138" s="89"/>
      <c r="M138" s="89"/>
      <c r="N138" s="11">
        <f>IFERROR(__xludf.DUMMYFUNCTION("IFERROR(VALUE(REGEXEXTRACT(M138, ""(\d+)\s+(sessions?|days?|weeks?|Weeks?|Sessions?|Days?)"")), 1)"),1.0)</f>
        <v>1</v>
      </c>
    </row>
    <row r="139" ht="15.75" customHeight="1">
      <c r="A139" s="89" t="s">
        <v>5699</v>
      </c>
      <c r="B139" s="89" t="s">
        <v>5706</v>
      </c>
      <c r="C139" s="89" t="s">
        <v>5709</v>
      </c>
      <c r="D139" s="300" t="s">
        <v>4063</v>
      </c>
      <c r="E139" s="300" t="s">
        <v>4064</v>
      </c>
      <c r="F139" s="301">
        <v>0.6666666666666666</v>
      </c>
      <c r="G139" s="301">
        <v>0.75</v>
      </c>
      <c r="H139" s="300">
        <f t="shared" si="1"/>
        <v>2</v>
      </c>
      <c r="I139" s="302">
        <v>40.0</v>
      </c>
      <c r="J139" s="302">
        <f t="shared" si="2"/>
        <v>4</v>
      </c>
      <c r="K139" s="89" t="s">
        <v>5707</v>
      </c>
      <c r="L139" s="89" t="s">
        <v>298</v>
      </c>
      <c r="M139" s="89" t="s">
        <v>5645</v>
      </c>
      <c r="N139" s="11">
        <f>IFERROR(__xludf.DUMMYFUNCTION("IFERROR(VALUE(REGEXEXTRACT(M139, ""(\d+)\s+(sessions?|days?|weeks?|Weeks?|Sessions?|Days?)"")), 1)"),5.0)</f>
        <v>5</v>
      </c>
    </row>
    <row r="140" ht="15.75" customHeight="1">
      <c r="A140" s="89" t="s">
        <v>5710</v>
      </c>
      <c r="B140" s="89" t="s">
        <v>187</v>
      </c>
      <c r="C140" s="89" t="s">
        <v>5711</v>
      </c>
      <c r="D140" s="300" t="s">
        <v>70</v>
      </c>
      <c r="E140" s="300" t="s">
        <v>71</v>
      </c>
      <c r="F140" s="301">
        <v>0.375</v>
      </c>
      <c r="G140" s="301">
        <v>0.6666666666666666</v>
      </c>
      <c r="H140" s="300">
        <f t="shared" si="1"/>
        <v>7</v>
      </c>
      <c r="I140" s="240">
        <v>177.8</v>
      </c>
      <c r="J140" s="302">
        <f t="shared" si="2"/>
        <v>5.08</v>
      </c>
      <c r="K140" s="89" t="s">
        <v>5712</v>
      </c>
      <c r="L140" s="89" t="s">
        <v>297</v>
      </c>
      <c r="M140" s="89" t="s">
        <v>5638</v>
      </c>
      <c r="N140" s="11">
        <f>IFERROR(__xludf.DUMMYFUNCTION("IFERROR(VALUE(REGEXEXTRACT(M140, ""(\d+)\s+(sessions?|days?|weeks?|Weeks?|Sessions?|Days?)"")), 1)"),5.0)</f>
        <v>5</v>
      </c>
    </row>
    <row r="141" ht="15.75" customHeight="1">
      <c r="A141" s="89" t="s">
        <v>5710</v>
      </c>
      <c r="B141" s="89" t="s">
        <v>690</v>
      </c>
      <c r="C141" s="89" t="s">
        <v>5713</v>
      </c>
      <c r="D141" s="300" t="s">
        <v>48</v>
      </c>
      <c r="E141" s="300" t="s">
        <v>49</v>
      </c>
      <c r="F141" s="301">
        <v>0.375</v>
      </c>
      <c r="G141" s="301">
        <v>0.5</v>
      </c>
      <c r="H141" s="300">
        <f t="shared" si="1"/>
        <v>3</v>
      </c>
      <c r="I141" s="240">
        <v>149.9</v>
      </c>
      <c r="J141" s="302">
        <f t="shared" si="2"/>
        <v>9.993333333</v>
      </c>
      <c r="K141" s="89" t="s">
        <v>5714</v>
      </c>
      <c r="L141" s="89" t="s">
        <v>297</v>
      </c>
      <c r="M141" s="89" t="s">
        <v>5645</v>
      </c>
      <c r="N141" s="11">
        <f>IFERROR(__xludf.DUMMYFUNCTION("IFERROR(VALUE(REGEXEXTRACT(M141, ""(\d+)\s+(sessions?|days?|weeks?|Weeks?|Sessions?|Days?)"")), 1)"),5.0)</f>
        <v>5</v>
      </c>
    </row>
    <row r="142" ht="15.75" customHeight="1">
      <c r="A142" s="89" t="s">
        <v>5710</v>
      </c>
      <c r="B142" s="89" t="s">
        <v>690</v>
      </c>
      <c r="C142" s="89" t="s">
        <v>5715</v>
      </c>
      <c r="D142" s="300" t="s">
        <v>384</v>
      </c>
      <c r="E142" s="300" t="s">
        <v>385</v>
      </c>
      <c r="F142" s="301">
        <v>0.375</v>
      </c>
      <c r="G142" s="301">
        <v>0.6666666666666666</v>
      </c>
      <c r="H142" s="300">
        <f t="shared" si="1"/>
        <v>7</v>
      </c>
      <c r="I142" s="302">
        <v>349.75</v>
      </c>
      <c r="J142" s="302">
        <f t="shared" si="2"/>
        <v>9.992857143</v>
      </c>
      <c r="K142" s="89" t="s">
        <v>5716</v>
      </c>
      <c r="L142" s="89">
        <v>10.0</v>
      </c>
      <c r="M142" s="89" t="s">
        <v>5638</v>
      </c>
      <c r="N142" s="11">
        <f>IFERROR(__xludf.DUMMYFUNCTION("IFERROR(VALUE(REGEXEXTRACT(M142, ""(\d+)\s+(sessions?|days?|weeks?|Weeks?|Sessions?|Days?)"")), 1)"),5.0)</f>
        <v>5</v>
      </c>
    </row>
    <row r="143" ht="15.75" customHeight="1">
      <c r="A143" s="89" t="s">
        <v>5710</v>
      </c>
      <c r="B143" s="89" t="s">
        <v>28</v>
      </c>
      <c r="C143" s="89" t="s">
        <v>5717</v>
      </c>
      <c r="D143" s="300" t="s">
        <v>237</v>
      </c>
      <c r="E143" s="300" t="s">
        <v>238</v>
      </c>
      <c r="F143" s="301">
        <v>0.375</v>
      </c>
      <c r="G143" s="301">
        <v>0.6666666666666666</v>
      </c>
      <c r="H143" s="300">
        <f t="shared" si="1"/>
        <v>7</v>
      </c>
      <c r="I143" s="302">
        <v>222.25</v>
      </c>
      <c r="J143" s="302">
        <f t="shared" si="2"/>
        <v>6.35</v>
      </c>
      <c r="K143" s="89" t="s">
        <v>5718</v>
      </c>
      <c r="L143" s="89" t="s">
        <v>298</v>
      </c>
      <c r="M143" s="89" t="s">
        <v>5638</v>
      </c>
      <c r="N143" s="11">
        <f>IFERROR(__xludf.DUMMYFUNCTION("IFERROR(VALUE(REGEXEXTRACT(M143, ""(\d+)\s+(sessions?|days?|weeks?|Weeks?|Sessions?|Days?)"")), 1)"),5.0)</f>
        <v>5</v>
      </c>
    </row>
    <row r="144" ht="15.75" customHeight="1">
      <c r="A144" s="89" t="s">
        <v>5710</v>
      </c>
      <c r="B144" s="89" t="s">
        <v>690</v>
      </c>
      <c r="C144" s="89" t="s">
        <v>5719</v>
      </c>
      <c r="D144" s="300" t="s">
        <v>15</v>
      </c>
      <c r="E144" s="300" t="s">
        <v>16</v>
      </c>
      <c r="F144" s="301">
        <v>0.375</v>
      </c>
      <c r="G144" s="301">
        <v>0.6666666666666666</v>
      </c>
      <c r="H144" s="300">
        <f t="shared" si="1"/>
        <v>7</v>
      </c>
      <c r="I144" s="302">
        <v>331.8</v>
      </c>
      <c r="J144" s="302">
        <f t="shared" si="2"/>
        <v>9.48</v>
      </c>
      <c r="K144" s="89" t="s">
        <v>5716</v>
      </c>
      <c r="L144" s="89">
        <v>7.0</v>
      </c>
      <c r="M144" s="89" t="s">
        <v>5645</v>
      </c>
      <c r="N144" s="11">
        <f>IFERROR(__xludf.DUMMYFUNCTION("IFERROR(VALUE(REGEXEXTRACT(M144, ""(\d+)\s+(sessions?|days?|weeks?|Weeks?|Sessions?|Days?)"")), 1)"),5.0)</f>
        <v>5</v>
      </c>
    </row>
    <row r="145" ht="15.75" customHeight="1">
      <c r="A145" s="89" t="s">
        <v>5710</v>
      </c>
      <c r="B145" s="89" t="s">
        <v>187</v>
      </c>
      <c r="C145" s="89" t="s">
        <v>5720</v>
      </c>
      <c r="D145" s="300" t="s">
        <v>108</v>
      </c>
      <c r="E145" s="300" t="s">
        <v>109</v>
      </c>
      <c r="F145" s="301">
        <v>0.375</v>
      </c>
      <c r="G145" s="301">
        <v>0.6666666666666666</v>
      </c>
      <c r="H145" s="300">
        <f t="shared" si="1"/>
        <v>7</v>
      </c>
      <c r="I145" s="302">
        <v>222.25</v>
      </c>
      <c r="J145" s="302">
        <f t="shared" si="2"/>
        <v>6.35</v>
      </c>
      <c r="K145" s="89" t="s">
        <v>5721</v>
      </c>
      <c r="L145" s="89" t="s">
        <v>298</v>
      </c>
      <c r="M145" s="89" t="s">
        <v>5638</v>
      </c>
      <c r="N145" s="11">
        <f>IFERROR(__xludf.DUMMYFUNCTION("IFERROR(VALUE(REGEXEXTRACT(M145, ""(\d+)\s+(sessions?|days?|weeks?|Weeks?|Sessions?|Days?)"")), 1)"),5.0)</f>
        <v>5</v>
      </c>
    </row>
    <row r="146" ht="15.75" customHeight="1">
      <c r="A146" s="89" t="s">
        <v>5710</v>
      </c>
      <c r="B146" s="89" t="s">
        <v>187</v>
      </c>
      <c r="C146" s="89" t="s">
        <v>5722</v>
      </c>
      <c r="D146" s="300" t="s">
        <v>384</v>
      </c>
      <c r="E146" s="300" t="s">
        <v>385</v>
      </c>
      <c r="F146" s="301">
        <v>0.375</v>
      </c>
      <c r="G146" s="301">
        <v>0.6666666666666666</v>
      </c>
      <c r="H146" s="300">
        <f t="shared" si="1"/>
        <v>7</v>
      </c>
      <c r="I146" s="302">
        <v>222.25</v>
      </c>
      <c r="J146" s="302">
        <f t="shared" si="2"/>
        <v>6.35</v>
      </c>
      <c r="K146" s="89" t="s">
        <v>5723</v>
      </c>
      <c r="L146" s="89" t="s">
        <v>297</v>
      </c>
      <c r="M146" s="89" t="s">
        <v>5638</v>
      </c>
      <c r="N146" s="11">
        <f>IFERROR(__xludf.DUMMYFUNCTION("IFERROR(VALUE(REGEXEXTRACT(M146, ""(\d+)\s+(sessions?|days?|weeks?|Weeks?|Sessions?|Days?)"")), 1)"),5.0)</f>
        <v>5</v>
      </c>
    </row>
    <row r="147" ht="15.75" customHeight="1">
      <c r="A147" s="89" t="s">
        <v>5710</v>
      </c>
      <c r="B147" s="160" t="s">
        <v>3002</v>
      </c>
      <c r="C147" s="160" t="s">
        <v>5724</v>
      </c>
      <c r="D147" s="300" t="s">
        <v>70</v>
      </c>
      <c r="E147" s="300" t="s">
        <v>71</v>
      </c>
      <c r="F147" s="310">
        <v>0.375</v>
      </c>
      <c r="G147" s="310">
        <v>0.6666666666666666</v>
      </c>
      <c r="H147" s="300">
        <f t="shared" si="1"/>
        <v>7</v>
      </c>
      <c r="I147" s="311">
        <v>256.0</v>
      </c>
      <c r="J147" s="302">
        <f t="shared" si="2"/>
        <v>7.314285714</v>
      </c>
      <c r="K147" s="160" t="s">
        <v>5725</v>
      </c>
      <c r="L147" s="160" t="s">
        <v>298</v>
      </c>
      <c r="M147" s="160" t="s">
        <v>5638</v>
      </c>
      <c r="N147" s="11">
        <f>IFERROR(__xludf.DUMMYFUNCTION("IFERROR(VALUE(REGEXEXTRACT(M147, ""(\d+)\s+(sessions?|days?|weeks?|Weeks?|Sessions?|Days?)"")), 1)"),5.0)</f>
        <v>5</v>
      </c>
    </row>
    <row r="148" ht="15.75" customHeight="1">
      <c r="A148" s="89" t="s">
        <v>5710</v>
      </c>
      <c r="B148" s="160" t="s">
        <v>46</v>
      </c>
      <c r="C148" s="160" t="s">
        <v>5726</v>
      </c>
      <c r="D148" s="312" t="s">
        <v>384</v>
      </c>
      <c r="E148" s="312" t="s">
        <v>385</v>
      </c>
      <c r="F148" s="310">
        <v>0.375</v>
      </c>
      <c r="G148" s="310">
        <v>0.6666666666666666</v>
      </c>
      <c r="H148" s="300">
        <f t="shared" si="1"/>
        <v>7</v>
      </c>
      <c r="I148" s="311">
        <v>222.25</v>
      </c>
      <c r="J148" s="302">
        <f t="shared" si="2"/>
        <v>6.35</v>
      </c>
      <c r="K148" s="160" t="s">
        <v>5727</v>
      </c>
      <c r="L148" s="160">
        <v>8.0</v>
      </c>
      <c r="M148" s="160" t="s">
        <v>5645</v>
      </c>
      <c r="N148" s="11">
        <f>IFERROR(__xludf.DUMMYFUNCTION("IFERROR(VALUE(REGEXEXTRACT(M148, ""(\d+)\s+(sessions?|days?|weeks?|Weeks?|Sessions?|Days?)"")), 1)"),5.0)</f>
        <v>5</v>
      </c>
    </row>
    <row r="149" ht="15.75" customHeight="1">
      <c r="A149" s="89" t="s">
        <v>5710</v>
      </c>
      <c r="B149" s="11" t="s">
        <v>690</v>
      </c>
      <c r="C149" s="11" t="s">
        <v>5713</v>
      </c>
      <c r="D149" s="44" t="s">
        <v>2381</v>
      </c>
      <c r="E149" s="44" t="s">
        <v>3132</v>
      </c>
      <c r="F149" s="239">
        <v>0.375</v>
      </c>
      <c r="G149" s="239">
        <v>0.5</v>
      </c>
      <c r="H149" s="300">
        <f t="shared" si="1"/>
        <v>3</v>
      </c>
      <c r="I149" s="132">
        <v>149.9</v>
      </c>
      <c r="J149" s="302">
        <f t="shared" si="2"/>
        <v>9.993333333</v>
      </c>
      <c r="K149" s="11" t="s">
        <v>5714</v>
      </c>
      <c r="L149" s="11">
        <v>13.0</v>
      </c>
      <c r="M149" s="11" t="s">
        <v>5645</v>
      </c>
      <c r="N149" s="11">
        <f>IFERROR(__xludf.DUMMYFUNCTION("IFERROR(VALUE(REGEXEXTRACT(M149, ""(\d+)\s+(sessions?|days?|weeks?|Weeks?|Sessions?|Days?)"")), 1)"),5.0)</f>
        <v>5</v>
      </c>
    </row>
    <row r="150" ht="15.75" customHeight="1">
      <c r="A150" s="89" t="s">
        <v>5710</v>
      </c>
      <c r="B150" s="11" t="s">
        <v>3149</v>
      </c>
      <c r="C150" s="11" t="s">
        <v>5728</v>
      </c>
      <c r="D150" s="44" t="s">
        <v>384</v>
      </c>
      <c r="E150" s="44" t="s">
        <v>385</v>
      </c>
      <c r="F150" s="239">
        <v>0.375</v>
      </c>
      <c r="G150" s="239">
        <v>0.6666666666666666</v>
      </c>
      <c r="H150" s="300">
        <f t="shared" si="1"/>
        <v>7</v>
      </c>
      <c r="I150" s="132">
        <v>222.25</v>
      </c>
      <c r="J150" s="302">
        <f t="shared" si="2"/>
        <v>6.35</v>
      </c>
      <c r="K150" s="11" t="s">
        <v>5727</v>
      </c>
      <c r="L150" s="11" t="s">
        <v>298</v>
      </c>
      <c r="M150" s="11" t="s">
        <v>5645</v>
      </c>
      <c r="N150" s="11">
        <f>IFERROR(__xludf.DUMMYFUNCTION("IFERROR(VALUE(REGEXEXTRACT(M150, ""(\d+)\s+(sessions?|days?|weeks?|Weeks?|Sessions?|Days?)"")), 1)"),5.0)</f>
        <v>5</v>
      </c>
    </row>
    <row r="151" ht="15.75" customHeight="1">
      <c r="A151" s="89" t="s">
        <v>5710</v>
      </c>
      <c r="B151" s="11" t="s">
        <v>93</v>
      </c>
      <c r="C151" s="11" t="s">
        <v>5729</v>
      </c>
      <c r="D151" s="44" t="s">
        <v>384</v>
      </c>
      <c r="E151" s="44" t="s">
        <v>385</v>
      </c>
      <c r="F151" s="239">
        <v>0.375</v>
      </c>
      <c r="G151" s="239">
        <v>0.6666666666666666</v>
      </c>
      <c r="H151" s="300">
        <f t="shared" si="1"/>
        <v>7</v>
      </c>
      <c r="I151" s="132">
        <v>222.25</v>
      </c>
      <c r="J151" s="302">
        <f t="shared" si="2"/>
        <v>6.35</v>
      </c>
      <c r="K151" s="11" t="s">
        <v>5730</v>
      </c>
      <c r="L151" s="11">
        <v>1.0</v>
      </c>
      <c r="M151" s="11" t="s">
        <v>5645</v>
      </c>
      <c r="N151" s="11">
        <f>IFERROR(__xludf.DUMMYFUNCTION("IFERROR(VALUE(REGEXEXTRACT(M151, ""(\d+)\s+(sessions?|days?|weeks?|Weeks?|Sessions?|Days?)"")), 1)"),5.0)</f>
        <v>5</v>
      </c>
    </row>
    <row r="152" ht="15.75" customHeight="1">
      <c r="A152" s="89" t="s">
        <v>5710</v>
      </c>
      <c r="B152" s="11" t="s">
        <v>690</v>
      </c>
      <c r="C152" s="11" t="s">
        <v>5713</v>
      </c>
      <c r="D152" s="44" t="s">
        <v>4032</v>
      </c>
      <c r="E152" s="44" t="s">
        <v>4033</v>
      </c>
      <c r="F152" s="239">
        <v>0.5416666666666666</v>
      </c>
      <c r="G152" s="239">
        <v>0.6666666666666666</v>
      </c>
      <c r="H152" s="300">
        <f t="shared" si="1"/>
        <v>3</v>
      </c>
      <c r="I152" s="132">
        <v>149.9</v>
      </c>
      <c r="J152" s="302">
        <f t="shared" si="2"/>
        <v>9.993333333</v>
      </c>
      <c r="K152" s="11" t="s">
        <v>5714</v>
      </c>
      <c r="L152" s="11">
        <v>6.0</v>
      </c>
      <c r="M152" s="11" t="s">
        <v>5645</v>
      </c>
      <c r="N152" s="11">
        <f>IFERROR(__xludf.DUMMYFUNCTION("IFERROR(VALUE(REGEXEXTRACT(M152, ""(\d+)\s+(sessions?|days?|weeks?|Weeks?|Sessions?|Days?)"")), 1)"),5.0)</f>
        <v>5</v>
      </c>
    </row>
    <row r="153" ht="15.75" customHeight="1">
      <c r="A153" s="89" t="s">
        <v>5731</v>
      </c>
      <c r="B153" s="11" t="s">
        <v>93</v>
      </c>
      <c r="C153" s="11" t="s">
        <v>5731</v>
      </c>
      <c r="D153" s="44" t="s">
        <v>243</v>
      </c>
      <c r="E153" s="44" t="s">
        <v>244</v>
      </c>
      <c r="F153" s="239">
        <v>0.375</v>
      </c>
      <c r="G153" s="239">
        <v>0.6666666666666666</v>
      </c>
      <c r="H153" s="300">
        <f t="shared" si="1"/>
        <v>7</v>
      </c>
      <c r="I153" s="132">
        <v>633.2</v>
      </c>
      <c r="J153" s="302">
        <f t="shared" si="2"/>
        <v>18.09142857</v>
      </c>
      <c r="K153" s="11" t="s">
        <v>5732</v>
      </c>
      <c r="L153" s="11" t="s">
        <v>297</v>
      </c>
      <c r="M153" s="11" t="s">
        <v>5645</v>
      </c>
      <c r="N153" s="11">
        <f>IFERROR(__xludf.DUMMYFUNCTION("IFERROR(VALUE(REGEXEXTRACT(M153, ""(\d+)\s+(sessions?|days?|weeks?|Weeks?|Sessions?|Days?)"")), 1)"),5.0)</f>
        <v>5</v>
      </c>
    </row>
    <row r="154" ht="15.75" customHeight="1">
      <c r="A154" s="89" t="s">
        <v>5733</v>
      </c>
      <c r="B154" s="11" t="s">
        <v>5509</v>
      </c>
      <c r="C154" s="11" t="s">
        <v>5734</v>
      </c>
      <c r="D154" s="44" t="s">
        <v>5735</v>
      </c>
      <c r="E154" s="44" t="s">
        <v>5736</v>
      </c>
      <c r="F154" s="239">
        <v>0.375</v>
      </c>
      <c r="G154" s="239">
        <v>0.6666666666666666</v>
      </c>
      <c r="H154" s="300">
        <f t="shared" si="1"/>
        <v>7</v>
      </c>
      <c r="I154" s="132">
        <v>256.0</v>
      </c>
      <c r="J154" s="302">
        <f t="shared" si="2"/>
        <v>7.314285714</v>
      </c>
      <c r="K154" s="11" t="s">
        <v>5737</v>
      </c>
      <c r="L154" s="11" t="s">
        <v>298</v>
      </c>
      <c r="M154" s="11" t="s">
        <v>5645</v>
      </c>
      <c r="N154" s="11">
        <f>IFERROR(__xludf.DUMMYFUNCTION("IFERROR(VALUE(REGEXEXTRACT(M154, ""(\d+)\s+(sessions?|days?|weeks?|Weeks?|Sessions?|Days?)"")), 1)"),5.0)</f>
        <v>5</v>
      </c>
    </row>
    <row r="155" ht="15.75" customHeight="1">
      <c r="A155" s="89" t="s">
        <v>5733</v>
      </c>
      <c r="B155" s="11" t="s">
        <v>114</v>
      </c>
      <c r="C155" s="11" t="s">
        <v>5738</v>
      </c>
      <c r="D155" s="44" t="s">
        <v>4395</v>
      </c>
      <c r="E155" s="44" t="s">
        <v>180</v>
      </c>
      <c r="F155" s="239">
        <v>0.375</v>
      </c>
      <c r="G155" s="239">
        <v>0.6666666666666666</v>
      </c>
      <c r="H155" s="300">
        <f t="shared" si="1"/>
        <v>7</v>
      </c>
      <c r="I155" s="132">
        <v>256.0</v>
      </c>
      <c r="J155" s="302">
        <f t="shared" si="2"/>
        <v>7.314285714</v>
      </c>
      <c r="K155" s="11" t="s">
        <v>5739</v>
      </c>
      <c r="L155" s="11" t="s">
        <v>297</v>
      </c>
      <c r="M155" s="11" t="s">
        <v>5645</v>
      </c>
      <c r="N155" s="11">
        <f>IFERROR(__xludf.DUMMYFUNCTION("IFERROR(VALUE(REGEXEXTRACT(M155, ""(\d+)\s+(sessions?|days?|weeks?|Weeks?|Sessions?|Days?)"")), 1)"),5.0)</f>
        <v>5</v>
      </c>
    </row>
    <row r="156" ht="15.75" customHeight="1">
      <c r="A156" s="89" t="s">
        <v>5733</v>
      </c>
      <c r="B156" s="11" t="s">
        <v>141</v>
      </c>
      <c r="C156" s="11" t="s">
        <v>5740</v>
      </c>
      <c r="D156" s="44" t="s">
        <v>4307</v>
      </c>
      <c r="E156" s="44" t="s">
        <v>4308</v>
      </c>
      <c r="F156" s="239">
        <v>0.375</v>
      </c>
      <c r="G156" s="239">
        <v>0.6666666666666666</v>
      </c>
      <c r="H156" s="300">
        <f t="shared" si="1"/>
        <v>7</v>
      </c>
      <c r="I156" s="132">
        <v>720.0</v>
      </c>
      <c r="J156" s="302">
        <f t="shared" si="2"/>
        <v>10.28571429</v>
      </c>
      <c r="K156" s="11" t="s">
        <v>5741</v>
      </c>
      <c r="L156" s="11" t="s">
        <v>298</v>
      </c>
      <c r="M156" s="11" t="s">
        <v>5742</v>
      </c>
      <c r="N156" s="11">
        <f>IFERROR(__xludf.DUMMYFUNCTION("IFERROR(VALUE(REGEXEXTRACT(M156, ""(\d+)\s+(sessions?|days?|weeks?|Weeks?|Sessions?|Days?)"")), 1)"),10.0)</f>
        <v>10</v>
      </c>
    </row>
    <row r="157" ht="15.75" customHeight="1">
      <c r="A157" s="89" t="s">
        <v>5733</v>
      </c>
      <c r="B157" s="11" t="s">
        <v>141</v>
      </c>
      <c r="C157" s="11" t="s">
        <v>5743</v>
      </c>
      <c r="D157" s="44" t="s">
        <v>5744</v>
      </c>
      <c r="E157" s="44" t="s">
        <v>5745</v>
      </c>
      <c r="F157" s="239">
        <v>0.375</v>
      </c>
      <c r="G157" s="239">
        <v>0.6666666666666666</v>
      </c>
      <c r="H157" s="300">
        <f t="shared" si="1"/>
        <v>7</v>
      </c>
      <c r="I157" s="132">
        <v>720.0</v>
      </c>
      <c r="J157" s="302">
        <f t="shared" si="2"/>
        <v>10.28571429</v>
      </c>
      <c r="K157" s="11" t="s">
        <v>5746</v>
      </c>
      <c r="L157" s="11" t="s">
        <v>298</v>
      </c>
      <c r="M157" s="11" t="s">
        <v>5742</v>
      </c>
      <c r="N157" s="11">
        <f>IFERROR(__xludf.DUMMYFUNCTION("IFERROR(VALUE(REGEXEXTRACT(M157, ""(\d+)\s+(sessions?|days?|weeks?|Weeks?|Sessions?|Days?)"")), 1)"),10.0)</f>
        <v>10</v>
      </c>
    </row>
    <row r="158" ht="15.75" customHeight="1">
      <c r="A158" s="89" t="s">
        <v>5733</v>
      </c>
      <c r="B158" s="11" t="s">
        <v>141</v>
      </c>
      <c r="C158" s="11" t="s">
        <v>5747</v>
      </c>
      <c r="D158" s="44" t="s">
        <v>5624</v>
      </c>
      <c r="E158" s="44" t="s">
        <v>5625</v>
      </c>
      <c r="F158" s="239">
        <v>0.375</v>
      </c>
      <c r="G158" s="239">
        <v>0.6666666666666666</v>
      </c>
      <c r="H158" s="300">
        <f t="shared" si="1"/>
        <v>7</v>
      </c>
      <c r="I158" s="132">
        <v>720.0</v>
      </c>
      <c r="J158" s="302">
        <f t="shared" si="2"/>
        <v>10.28571429</v>
      </c>
      <c r="K158" s="11" t="s">
        <v>5748</v>
      </c>
      <c r="L158" s="11">
        <v>1.0</v>
      </c>
      <c r="M158" s="11" t="s">
        <v>5742</v>
      </c>
      <c r="N158" s="11">
        <f>IFERROR(__xludf.DUMMYFUNCTION("IFERROR(VALUE(REGEXEXTRACT(M158, ""(\d+)\s+(sessions?|days?|weeks?|Weeks?|Sessions?|Days?)"")), 1)"),10.0)</f>
        <v>10</v>
      </c>
    </row>
    <row r="159" ht="15.75" customHeight="1">
      <c r="A159" s="89" t="s">
        <v>5733</v>
      </c>
      <c r="B159" s="11" t="s">
        <v>141</v>
      </c>
      <c r="C159" s="11" t="s">
        <v>5749</v>
      </c>
      <c r="D159" s="44" t="s">
        <v>3761</v>
      </c>
      <c r="E159" s="44" t="s">
        <v>3762</v>
      </c>
      <c r="F159" s="239">
        <v>0.375</v>
      </c>
      <c r="G159" s="239">
        <v>0.6666666666666666</v>
      </c>
      <c r="H159" s="300">
        <f t="shared" si="1"/>
        <v>7</v>
      </c>
      <c r="I159" s="132">
        <v>360.0</v>
      </c>
      <c r="J159" s="302">
        <f t="shared" si="2"/>
        <v>10.28571429</v>
      </c>
      <c r="K159" s="11" t="s">
        <v>5750</v>
      </c>
      <c r="L159" s="11">
        <v>1.0</v>
      </c>
      <c r="M159" s="11" t="s">
        <v>5645</v>
      </c>
      <c r="N159" s="11">
        <f>IFERROR(__xludf.DUMMYFUNCTION("IFERROR(VALUE(REGEXEXTRACT(M159, ""(\d+)\s+(sessions?|days?|weeks?|Weeks?|Sessions?|Days?)"")), 1)"),5.0)</f>
        <v>5</v>
      </c>
    </row>
    <row r="160" ht="15.75" customHeight="1">
      <c r="A160" s="89" t="s">
        <v>5733</v>
      </c>
      <c r="B160" s="11" t="s">
        <v>141</v>
      </c>
      <c r="C160" s="11" t="s">
        <v>5751</v>
      </c>
      <c r="D160" s="44" t="s">
        <v>5752</v>
      </c>
      <c r="E160" s="44" t="s">
        <v>5753</v>
      </c>
      <c r="F160" s="239">
        <v>0.375</v>
      </c>
      <c r="G160" s="239">
        <v>0.6666666666666666</v>
      </c>
      <c r="H160" s="300">
        <f t="shared" si="1"/>
        <v>7</v>
      </c>
      <c r="I160" s="132">
        <v>720.0</v>
      </c>
      <c r="J160" s="302">
        <f t="shared" si="2"/>
        <v>10.28571429</v>
      </c>
      <c r="K160" s="11" t="s">
        <v>5754</v>
      </c>
      <c r="L160" s="11" t="s">
        <v>297</v>
      </c>
      <c r="M160" s="11" t="s">
        <v>5742</v>
      </c>
      <c r="N160" s="11">
        <f>IFERROR(__xludf.DUMMYFUNCTION("IFERROR(VALUE(REGEXEXTRACT(M160, ""(\d+)\s+(sessions?|days?|weeks?|Weeks?|Sessions?|Days?)"")), 1)"),10.0)</f>
        <v>10</v>
      </c>
    </row>
    <row r="161" ht="15.75" customHeight="1">
      <c r="A161" s="89" t="s">
        <v>5755</v>
      </c>
      <c r="B161" s="11" t="s">
        <v>28</v>
      </c>
      <c r="C161" s="11" t="s">
        <v>5756</v>
      </c>
      <c r="D161" s="44" t="s">
        <v>70</v>
      </c>
      <c r="E161" s="44" t="s">
        <v>71</v>
      </c>
      <c r="F161" s="239">
        <v>0.375</v>
      </c>
      <c r="G161" s="239">
        <v>0.5</v>
      </c>
      <c r="H161" s="300">
        <f t="shared" si="1"/>
        <v>3</v>
      </c>
      <c r="I161" s="132">
        <v>104.4</v>
      </c>
      <c r="J161" s="302">
        <f t="shared" si="2"/>
        <v>6.96</v>
      </c>
      <c r="K161" s="11" t="s">
        <v>5757</v>
      </c>
      <c r="L161" s="11" t="s">
        <v>298</v>
      </c>
      <c r="M161" s="11" t="s">
        <v>5645</v>
      </c>
      <c r="N161" s="11">
        <f>IFERROR(__xludf.DUMMYFUNCTION("IFERROR(VALUE(REGEXEXTRACT(M161, ""(\d+)\s+(sessions?|days?|weeks?|Weeks?|Sessions?|Days?)"")), 1)"),5.0)</f>
        <v>5</v>
      </c>
    </row>
    <row r="162" ht="15.75" customHeight="1">
      <c r="A162" s="89" t="s">
        <v>5755</v>
      </c>
      <c r="B162" s="11" t="s">
        <v>28</v>
      </c>
      <c r="C162" s="11" t="s">
        <v>5758</v>
      </c>
      <c r="D162" s="44" t="s">
        <v>70</v>
      </c>
      <c r="E162" s="44" t="s">
        <v>71</v>
      </c>
      <c r="F162" s="239">
        <v>0.5520833333333334</v>
      </c>
      <c r="G162" s="239">
        <v>0.6770833333333334</v>
      </c>
      <c r="H162" s="300">
        <f t="shared" si="1"/>
        <v>3</v>
      </c>
      <c r="I162" s="132">
        <v>104.4</v>
      </c>
      <c r="J162" s="302">
        <f t="shared" si="2"/>
        <v>6.96</v>
      </c>
      <c r="K162" s="11" t="s">
        <v>5759</v>
      </c>
      <c r="L162" s="11">
        <v>3.0</v>
      </c>
      <c r="M162" s="11" t="s">
        <v>5645</v>
      </c>
      <c r="N162" s="11">
        <f>IFERROR(__xludf.DUMMYFUNCTION("IFERROR(VALUE(REGEXEXTRACT(M162, ""(\d+)\s+(sessions?|days?|weeks?|Weeks?|Sessions?|Days?)"")), 1)"),5.0)</f>
        <v>5</v>
      </c>
    </row>
    <row r="163" ht="15.75" customHeight="1">
      <c r="A163" s="89" t="s">
        <v>5755</v>
      </c>
      <c r="B163" s="11" t="s">
        <v>28</v>
      </c>
      <c r="C163" s="11" t="s">
        <v>5760</v>
      </c>
      <c r="D163" s="44" t="s">
        <v>143</v>
      </c>
      <c r="E163" s="44" t="s">
        <v>144</v>
      </c>
      <c r="F163" s="239">
        <v>0.5520833333333334</v>
      </c>
      <c r="G163" s="239">
        <v>0.6770833333333334</v>
      </c>
      <c r="H163" s="300">
        <f t="shared" si="1"/>
        <v>3</v>
      </c>
      <c r="I163" s="132">
        <v>104.4</v>
      </c>
      <c r="J163" s="302">
        <f t="shared" si="2"/>
        <v>6.96</v>
      </c>
      <c r="K163" s="11" t="s">
        <v>5757</v>
      </c>
      <c r="L163" s="11" t="s">
        <v>298</v>
      </c>
      <c r="M163" s="11" t="s">
        <v>5645</v>
      </c>
      <c r="N163" s="11">
        <f>IFERROR(__xludf.DUMMYFUNCTION("IFERROR(VALUE(REGEXEXTRACT(M163, ""(\d+)\s+(sessions?|days?|weeks?|Weeks?|Sessions?|Days?)"")), 1)"),5.0)</f>
        <v>5</v>
      </c>
    </row>
    <row r="164" ht="15.75" customHeight="1">
      <c r="A164" s="89" t="s">
        <v>5761</v>
      </c>
      <c r="B164" s="11" t="s">
        <v>28</v>
      </c>
      <c r="C164" s="11" t="s">
        <v>5762</v>
      </c>
      <c r="D164" s="44" t="s">
        <v>108</v>
      </c>
      <c r="E164" s="44" t="s">
        <v>109</v>
      </c>
      <c r="F164" s="239">
        <v>0.375</v>
      </c>
      <c r="G164" s="239">
        <v>0.6666666666666666</v>
      </c>
      <c r="H164" s="300">
        <f t="shared" si="1"/>
        <v>7</v>
      </c>
      <c r="I164" s="132">
        <v>349.75</v>
      </c>
      <c r="J164" s="302">
        <f t="shared" si="2"/>
        <v>9.992857143</v>
      </c>
      <c r="K164" s="11" t="s">
        <v>5763</v>
      </c>
      <c r="L164" s="11">
        <v>30.0</v>
      </c>
      <c r="M164" s="11" t="s">
        <v>5638</v>
      </c>
      <c r="N164" s="11">
        <f>IFERROR(__xludf.DUMMYFUNCTION("IFERROR(VALUE(REGEXEXTRACT(M164, ""(\d+)\s+(sessions?|days?|weeks?|Weeks?|Sessions?|Days?)"")), 1)"),5.0)</f>
        <v>5</v>
      </c>
    </row>
    <row r="165" ht="15.75" customHeight="1">
      <c r="A165" s="89" t="s">
        <v>5761</v>
      </c>
      <c r="B165" s="11" t="s">
        <v>28</v>
      </c>
      <c r="C165" s="11" t="s">
        <v>5764</v>
      </c>
      <c r="D165" s="44" t="s">
        <v>108</v>
      </c>
      <c r="E165" s="44" t="s">
        <v>109</v>
      </c>
      <c r="F165" s="239">
        <v>0.375</v>
      </c>
      <c r="G165" s="239">
        <v>0.6666666666666666</v>
      </c>
      <c r="H165" s="300">
        <f t="shared" si="1"/>
        <v>7</v>
      </c>
      <c r="I165" s="132">
        <v>222.25</v>
      </c>
      <c r="J165" s="302">
        <f t="shared" si="2"/>
        <v>6.35</v>
      </c>
      <c r="K165" s="11" t="s">
        <v>5765</v>
      </c>
      <c r="L165" s="11" t="s">
        <v>297</v>
      </c>
      <c r="M165" s="11" t="s">
        <v>5645</v>
      </c>
      <c r="N165" s="11">
        <f>IFERROR(__xludf.DUMMYFUNCTION("IFERROR(VALUE(REGEXEXTRACT(M165, ""(\d+)\s+(sessions?|days?|weeks?|Weeks?|Sessions?|Days?)"")), 1)"),5.0)</f>
        <v>5</v>
      </c>
    </row>
    <row r="166" ht="15.75" customHeight="1">
      <c r="A166" s="89" t="s">
        <v>5761</v>
      </c>
      <c r="B166" s="11" t="s">
        <v>28</v>
      </c>
      <c r="C166" s="11" t="s">
        <v>5766</v>
      </c>
      <c r="D166" s="44" t="s">
        <v>108</v>
      </c>
      <c r="E166" s="44" t="s">
        <v>109</v>
      </c>
      <c r="F166" s="239">
        <v>0.375</v>
      </c>
      <c r="G166" s="239">
        <v>0.6666666666666666</v>
      </c>
      <c r="H166" s="300">
        <f t="shared" si="1"/>
        <v>7</v>
      </c>
      <c r="I166" s="132">
        <v>222.25</v>
      </c>
      <c r="J166" s="302">
        <f t="shared" si="2"/>
        <v>6.35</v>
      </c>
      <c r="K166" s="11" t="s">
        <v>5767</v>
      </c>
      <c r="L166" s="11">
        <v>11.0</v>
      </c>
      <c r="M166" s="11" t="s">
        <v>5638</v>
      </c>
      <c r="N166" s="11">
        <f>IFERROR(__xludf.DUMMYFUNCTION("IFERROR(VALUE(REGEXEXTRACT(M166, ""(\d+)\s+(sessions?|days?|weeks?|Weeks?|Sessions?|Days?)"")), 1)"),5.0)</f>
        <v>5</v>
      </c>
    </row>
    <row r="167" ht="15.75" customHeight="1">
      <c r="A167" s="89" t="s">
        <v>5761</v>
      </c>
      <c r="B167" s="11" t="s">
        <v>28</v>
      </c>
      <c r="C167" s="11" t="s">
        <v>5768</v>
      </c>
      <c r="D167" s="44" t="s">
        <v>108</v>
      </c>
      <c r="E167" s="44" t="s">
        <v>109</v>
      </c>
      <c r="F167" s="239">
        <v>0.375</v>
      </c>
      <c r="G167" s="239">
        <v>0.6666666666666666</v>
      </c>
      <c r="H167" s="300">
        <f t="shared" si="1"/>
        <v>7</v>
      </c>
      <c r="I167" s="132">
        <v>222.25</v>
      </c>
      <c r="J167" s="302">
        <f t="shared" si="2"/>
        <v>6.35</v>
      </c>
      <c r="K167" s="11" t="s">
        <v>5769</v>
      </c>
      <c r="L167" s="11" t="s">
        <v>298</v>
      </c>
      <c r="M167" s="11" t="s">
        <v>5638</v>
      </c>
      <c r="N167" s="11">
        <f>IFERROR(__xludf.DUMMYFUNCTION("IFERROR(VALUE(REGEXEXTRACT(M167, ""(\d+)\s+(sessions?|days?|weeks?|Weeks?|Sessions?|Days?)"")), 1)"),5.0)</f>
        <v>5</v>
      </c>
    </row>
    <row r="168" ht="15.75" customHeight="1">
      <c r="A168" s="89" t="s">
        <v>5761</v>
      </c>
      <c r="B168" s="11" t="s">
        <v>28</v>
      </c>
      <c r="C168" s="11" t="s">
        <v>5770</v>
      </c>
      <c r="D168" s="44" t="s">
        <v>104</v>
      </c>
      <c r="E168" s="44" t="s">
        <v>105</v>
      </c>
      <c r="F168" s="239">
        <v>0.375</v>
      </c>
      <c r="G168" s="239">
        <v>0.6666666666666666</v>
      </c>
      <c r="H168" s="300">
        <f t="shared" si="1"/>
        <v>7</v>
      </c>
      <c r="I168" s="132">
        <v>222.25</v>
      </c>
      <c r="J168" s="302">
        <f t="shared" si="2"/>
        <v>6.35</v>
      </c>
      <c r="K168" s="11" t="s">
        <v>5771</v>
      </c>
      <c r="L168" s="11" t="s">
        <v>298</v>
      </c>
      <c r="M168" s="11" t="s">
        <v>5645</v>
      </c>
      <c r="N168" s="11">
        <f>IFERROR(__xludf.DUMMYFUNCTION("IFERROR(VALUE(REGEXEXTRACT(M168, ""(\d+)\s+(sessions?|days?|weeks?|Weeks?|Sessions?|Days?)"")), 1)"),5.0)</f>
        <v>5</v>
      </c>
    </row>
    <row r="169" ht="15.75" customHeight="1">
      <c r="A169" s="89" t="s">
        <v>5761</v>
      </c>
      <c r="B169" s="11" t="s">
        <v>28</v>
      </c>
      <c r="C169" s="11" t="s">
        <v>5772</v>
      </c>
      <c r="D169" s="44" t="s">
        <v>127</v>
      </c>
      <c r="E169" s="44" t="s">
        <v>128</v>
      </c>
      <c r="F169" s="239">
        <v>0.375</v>
      </c>
      <c r="G169" s="239">
        <v>0.6666666666666666</v>
      </c>
      <c r="H169" s="300">
        <f t="shared" si="1"/>
        <v>7</v>
      </c>
      <c r="I169" s="132">
        <v>222.25</v>
      </c>
      <c r="J169" s="302">
        <f t="shared" si="2"/>
        <v>6.35</v>
      </c>
      <c r="K169" s="11" t="s">
        <v>5773</v>
      </c>
      <c r="L169" s="11">
        <v>26.0</v>
      </c>
      <c r="M169" s="11" t="s">
        <v>5638</v>
      </c>
      <c r="N169" s="11">
        <f>IFERROR(__xludf.DUMMYFUNCTION("IFERROR(VALUE(REGEXEXTRACT(M169, ""(\d+)\s+(sessions?|days?|weeks?|Weeks?|Sessions?|Days?)"")), 1)"),5.0)</f>
        <v>5</v>
      </c>
    </row>
    <row r="170" ht="15.75" customHeight="1">
      <c r="A170" s="89" t="s">
        <v>5761</v>
      </c>
      <c r="B170" s="11" t="s">
        <v>28</v>
      </c>
      <c r="C170" s="11" t="s">
        <v>5774</v>
      </c>
      <c r="D170" s="44" t="s">
        <v>100</v>
      </c>
      <c r="E170" s="44" t="s">
        <v>101</v>
      </c>
      <c r="F170" s="239">
        <v>0.375</v>
      </c>
      <c r="G170" s="239">
        <v>0.6666666666666666</v>
      </c>
      <c r="H170" s="300">
        <f t="shared" si="1"/>
        <v>7</v>
      </c>
      <c r="I170" s="132">
        <v>222.25</v>
      </c>
      <c r="J170" s="302">
        <f t="shared" si="2"/>
        <v>6.35</v>
      </c>
      <c r="K170" s="11" t="s">
        <v>5775</v>
      </c>
      <c r="L170" s="11">
        <v>33.0</v>
      </c>
      <c r="M170" s="11" t="s">
        <v>5638</v>
      </c>
      <c r="N170" s="11">
        <f>IFERROR(__xludf.DUMMYFUNCTION("IFERROR(VALUE(REGEXEXTRACT(M170, ""(\d+)\s+(sessions?|days?|weeks?|Weeks?|Sessions?|Days?)"")), 1)"),5.0)</f>
        <v>5</v>
      </c>
    </row>
    <row r="171" ht="15.75" customHeight="1">
      <c r="A171" s="89" t="s">
        <v>5761</v>
      </c>
      <c r="B171" s="11" t="s">
        <v>28</v>
      </c>
      <c r="C171" s="11" t="s">
        <v>5776</v>
      </c>
      <c r="D171" s="44" t="s">
        <v>4395</v>
      </c>
      <c r="E171" s="44" t="s">
        <v>180</v>
      </c>
      <c r="F171" s="239">
        <v>0.375</v>
      </c>
      <c r="G171" s="239">
        <v>0.6666666666666666</v>
      </c>
      <c r="H171" s="300">
        <f t="shared" si="1"/>
        <v>7</v>
      </c>
      <c r="I171" s="132">
        <v>177.8</v>
      </c>
      <c r="J171" s="302">
        <f t="shared" si="2"/>
        <v>5.08</v>
      </c>
      <c r="K171" s="11" t="s">
        <v>5777</v>
      </c>
      <c r="L171" s="11" t="s">
        <v>297</v>
      </c>
      <c r="M171" s="11" t="s">
        <v>5645</v>
      </c>
      <c r="N171" s="11">
        <f>IFERROR(__xludf.DUMMYFUNCTION("IFERROR(VALUE(REGEXEXTRACT(M171, ""(\d+)\s+(sessions?|days?|weeks?|Weeks?|Sessions?|Days?)"")), 1)"),5.0)</f>
        <v>5</v>
      </c>
    </row>
    <row r="172" ht="15.75" customHeight="1">
      <c r="A172" s="89" t="s">
        <v>5761</v>
      </c>
      <c r="B172" s="11" t="s">
        <v>28</v>
      </c>
      <c r="C172" s="11" t="s">
        <v>5778</v>
      </c>
      <c r="D172" s="44" t="s">
        <v>4395</v>
      </c>
      <c r="E172" s="44" t="s">
        <v>180</v>
      </c>
      <c r="F172" s="239">
        <v>0.375</v>
      </c>
      <c r="G172" s="239">
        <v>0.6666666666666666</v>
      </c>
      <c r="H172" s="300">
        <f t="shared" si="1"/>
        <v>7</v>
      </c>
      <c r="I172" s="132">
        <v>177.8</v>
      </c>
      <c r="J172" s="302">
        <f t="shared" si="2"/>
        <v>5.08</v>
      </c>
      <c r="K172" s="11" t="s">
        <v>5779</v>
      </c>
      <c r="L172" s="11" t="s">
        <v>297</v>
      </c>
      <c r="M172" s="11" t="s">
        <v>5645</v>
      </c>
      <c r="N172" s="11">
        <f>IFERROR(__xludf.DUMMYFUNCTION("IFERROR(VALUE(REGEXEXTRACT(M172, ""(\d+)\s+(sessions?|days?|weeks?|Weeks?|Sessions?|Days?)"")), 1)"),5.0)</f>
        <v>5</v>
      </c>
    </row>
    <row r="173" ht="15.75" customHeight="1">
      <c r="A173" s="89" t="s">
        <v>5761</v>
      </c>
      <c r="B173" s="11" t="s">
        <v>28</v>
      </c>
      <c r="C173" s="11" t="s">
        <v>5780</v>
      </c>
      <c r="D173" s="44" t="s">
        <v>57</v>
      </c>
      <c r="E173" s="44" t="s">
        <v>58</v>
      </c>
      <c r="F173" s="239">
        <v>0.375</v>
      </c>
      <c r="G173" s="239">
        <v>0.6666666666666666</v>
      </c>
      <c r="H173" s="300">
        <f t="shared" si="1"/>
        <v>7</v>
      </c>
      <c r="I173" s="132">
        <v>512.0</v>
      </c>
      <c r="J173" s="302">
        <f t="shared" si="2"/>
        <v>7.314285714</v>
      </c>
      <c r="K173" s="11" t="s">
        <v>5781</v>
      </c>
      <c r="L173" s="11" t="s">
        <v>298</v>
      </c>
      <c r="M173" s="11" t="s">
        <v>5742</v>
      </c>
      <c r="N173" s="11">
        <f>IFERROR(__xludf.DUMMYFUNCTION("IFERROR(VALUE(REGEXEXTRACT(M173, ""(\d+)\s+(sessions?|days?|weeks?|Weeks?|Sessions?|Days?)"")), 1)"),10.0)</f>
        <v>10</v>
      </c>
    </row>
    <row r="174" ht="15.75" customHeight="1">
      <c r="A174" s="89" t="s">
        <v>5761</v>
      </c>
      <c r="B174" s="11" t="s">
        <v>28</v>
      </c>
      <c r="C174" s="11" t="s">
        <v>5782</v>
      </c>
      <c r="D174" s="44" t="s">
        <v>384</v>
      </c>
      <c r="E174" s="44" t="s">
        <v>385</v>
      </c>
      <c r="F174" s="239">
        <v>0.375</v>
      </c>
      <c r="G174" s="239">
        <v>0.6666666666666666</v>
      </c>
      <c r="H174" s="300">
        <f t="shared" si="1"/>
        <v>7</v>
      </c>
      <c r="I174" s="132">
        <v>222.25</v>
      </c>
      <c r="J174" s="302">
        <f t="shared" si="2"/>
        <v>6.35</v>
      </c>
      <c r="K174" s="11" t="s">
        <v>5783</v>
      </c>
      <c r="L174" s="11" t="s">
        <v>298</v>
      </c>
      <c r="M174" s="11" t="s">
        <v>5645</v>
      </c>
      <c r="N174" s="11">
        <f>IFERROR(__xludf.DUMMYFUNCTION("IFERROR(VALUE(REGEXEXTRACT(M174, ""(\d+)\s+(sessions?|days?|weeks?|Weeks?|Sessions?|Days?)"")), 1)"),5.0)</f>
        <v>5</v>
      </c>
    </row>
    <row r="175" ht="15.75" customHeight="1">
      <c r="A175" s="89" t="s">
        <v>5761</v>
      </c>
      <c r="B175" s="11" t="s">
        <v>164</v>
      </c>
      <c r="C175" s="11" t="s">
        <v>5784</v>
      </c>
      <c r="D175" s="44" t="s">
        <v>237</v>
      </c>
      <c r="E175" s="44" t="s">
        <v>238</v>
      </c>
      <c r="F175" s="239">
        <v>0.375</v>
      </c>
      <c r="G175" s="239">
        <v>0.6666666666666666</v>
      </c>
      <c r="H175" s="300">
        <f t="shared" si="1"/>
        <v>7</v>
      </c>
      <c r="I175" s="132">
        <v>349.75</v>
      </c>
      <c r="J175" s="302">
        <f t="shared" si="2"/>
        <v>9.992857143</v>
      </c>
      <c r="K175" s="11" t="s">
        <v>5785</v>
      </c>
      <c r="L175" s="11">
        <v>3.0</v>
      </c>
      <c r="M175" s="11" t="s">
        <v>5638</v>
      </c>
      <c r="N175" s="11">
        <f>IFERROR(__xludf.DUMMYFUNCTION("IFERROR(VALUE(REGEXEXTRACT(M175, ""(\d+)\s+(sessions?|days?|weeks?|Weeks?|Sessions?|Days?)"")), 1)"),5.0)</f>
        <v>5</v>
      </c>
    </row>
    <row r="176" ht="15.75" customHeight="1">
      <c r="A176" s="89" t="s">
        <v>5761</v>
      </c>
      <c r="B176" s="11" t="s">
        <v>28</v>
      </c>
      <c r="C176" s="11" t="s">
        <v>5786</v>
      </c>
      <c r="D176" s="44" t="s">
        <v>384</v>
      </c>
      <c r="E176" s="44" t="s">
        <v>385</v>
      </c>
      <c r="F176" s="239">
        <v>0.375</v>
      </c>
      <c r="G176" s="239">
        <v>0.6666666666666666</v>
      </c>
      <c r="H176" s="300">
        <f t="shared" si="1"/>
        <v>7</v>
      </c>
      <c r="I176" s="132">
        <v>222.25</v>
      </c>
      <c r="J176" s="302">
        <f t="shared" si="2"/>
        <v>6.35</v>
      </c>
      <c r="K176" s="11" t="s">
        <v>5787</v>
      </c>
      <c r="L176" s="11" t="s">
        <v>298</v>
      </c>
      <c r="M176" s="11" t="s">
        <v>5638</v>
      </c>
      <c r="N176" s="11">
        <f>IFERROR(__xludf.DUMMYFUNCTION("IFERROR(VALUE(REGEXEXTRACT(M176, ""(\d+)\s+(sessions?|days?|weeks?|Weeks?|Sessions?|Days?)"")), 1)"),5.0)</f>
        <v>5</v>
      </c>
    </row>
    <row r="177" ht="15.75" customHeight="1">
      <c r="A177" s="89" t="s">
        <v>5761</v>
      </c>
      <c r="B177" s="11" t="s">
        <v>28</v>
      </c>
      <c r="C177" s="11" t="s">
        <v>5788</v>
      </c>
      <c r="D177" s="44" t="s">
        <v>384</v>
      </c>
      <c r="E177" s="44" t="s">
        <v>385</v>
      </c>
      <c r="F177" s="239">
        <v>0.375</v>
      </c>
      <c r="G177" s="239">
        <v>0.6666666666666666</v>
      </c>
      <c r="H177" s="300">
        <f t="shared" si="1"/>
        <v>7</v>
      </c>
      <c r="I177" s="132">
        <v>222.25</v>
      </c>
      <c r="J177" s="302">
        <f t="shared" si="2"/>
        <v>6.35</v>
      </c>
      <c r="K177" s="11" t="s">
        <v>5789</v>
      </c>
      <c r="L177" s="11" t="s">
        <v>298</v>
      </c>
      <c r="M177" s="11" t="s">
        <v>5638</v>
      </c>
      <c r="N177" s="11">
        <f>IFERROR(__xludf.DUMMYFUNCTION("IFERROR(VALUE(REGEXEXTRACT(M177, ""(\d+)\s+(sessions?|days?|weeks?|Weeks?|Sessions?|Days?)"")), 1)"),5.0)</f>
        <v>5</v>
      </c>
    </row>
    <row r="178" ht="15.75" customHeight="1">
      <c r="A178" s="89" t="s">
        <v>5761</v>
      </c>
      <c r="B178" s="11" t="s">
        <v>28</v>
      </c>
      <c r="C178" s="11" t="s">
        <v>5790</v>
      </c>
      <c r="D178" s="44" t="s">
        <v>108</v>
      </c>
      <c r="E178" s="44" t="s">
        <v>109</v>
      </c>
      <c r="F178" s="239">
        <v>0.375</v>
      </c>
      <c r="G178" s="239">
        <v>0.6666666666666666</v>
      </c>
      <c r="H178" s="300">
        <f t="shared" si="1"/>
        <v>7</v>
      </c>
      <c r="I178" s="132">
        <v>222.25</v>
      </c>
      <c r="J178" s="302">
        <f t="shared" si="2"/>
        <v>6.35</v>
      </c>
      <c r="K178" s="11" t="s">
        <v>5791</v>
      </c>
      <c r="L178" s="11" t="s">
        <v>298</v>
      </c>
      <c r="M178" s="11" t="s">
        <v>5638</v>
      </c>
      <c r="N178" s="11">
        <f>IFERROR(__xludf.DUMMYFUNCTION("IFERROR(VALUE(REGEXEXTRACT(M178, ""(\d+)\s+(sessions?|days?|weeks?|Weeks?|Sessions?|Days?)"")), 1)"),5.0)</f>
        <v>5</v>
      </c>
    </row>
    <row r="179" ht="15.75" customHeight="1">
      <c r="A179" s="89" t="s">
        <v>5761</v>
      </c>
      <c r="B179" s="11" t="s">
        <v>164</v>
      </c>
      <c r="C179" s="11" t="s">
        <v>5792</v>
      </c>
      <c r="D179" s="44" t="s">
        <v>108</v>
      </c>
      <c r="E179" s="44" t="s">
        <v>109</v>
      </c>
      <c r="F179" s="239">
        <v>0.375</v>
      </c>
      <c r="G179" s="239">
        <v>0.6666666666666666</v>
      </c>
      <c r="H179" s="300">
        <f t="shared" si="1"/>
        <v>7</v>
      </c>
      <c r="I179" s="132">
        <v>349.75</v>
      </c>
      <c r="J179" s="302">
        <f t="shared" si="2"/>
        <v>9.992857143</v>
      </c>
      <c r="K179" s="11" t="s">
        <v>5793</v>
      </c>
      <c r="L179" s="11">
        <v>5.0</v>
      </c>
      <c r="M179" s="11" t="s">
        <v>5638</v>
      </c>
      <c r="N179" s="11">
        <f>IFERROR(__xludf.DUMMYFUNCTION("IFERROR(VALUE(REGEXEXTRACT(M179, ""(\d+)\s+(sessions?|days?|weeks?|Weeks?|Sessions?|Days?)"")), 1)"),5.0)</f>
        <v>5</v>
      </c>
    </row>
    <row r="180" ht="15.75" customHeight="1">
      <c r="A180" s="89" t="s">
        <v>5761</v>
      </c>
      <c r="B180" s="11" t="s">
        <v>3035</v>
      </c>
      <c r="C180" s="11" t="s">
        <v>5794</v>
      </c>
      <c r="D180" s="44" t="s">
        <v>70</v>
      </c>
      <c r="E180" s="44" t="s">
        <v>71</v>
      </c>
      <c r="F180" s="239">
        <v>0.375</v>
      </c>
      <c r="G180" s="239">
        <v>0.6666666666666666</v>
      </c>
      <c r="H180" s="300">
        <f t="shared" si="1"/>
        <v>7</v>
      </c>
      <c r="I180" s="132">
        <v>243.6</v>
      </c>
      <c r="J180" s="302">
        <f t="shared" si="2"/>
        <v>6.96</v>
      </c>
      <c r="K180" s="11" t="s">
        <v>5795</v>
      </c>
      <c r="L180" s="11" t="s">
        <v>297</v>
      </c>
      <c r="M180" s="11" t="s">
        <v>5645</v>
      </c>
      <c r="N180" s="11">
        <f>IFERROR(__xludf.DUMMYFUNCTION("IFERROR(VALUE(REGEXEXTRACT(M180, ""(\d+)\s+(sessions?|days?|weeks?|Weeks?|Sessions?|Days?)"")), 1)"),5.0)</f>
        <v>5</v>
      </c>
    </row>
    <row r="181" ht="15.75" customHeight="1">
      <c r="A181" s="89" t="s">
        <v>5761</v>
      </c>
      <c r="B181" s="11" t="s">
        <v>28</v>
      </c>
      <c r="C181" s="11" t="s">
        <v>5796</v>
      </c>
      <c r="D181" s="44" t="s">
        <v>4395</v>
      </c>
      <c r="E181" s="44" t="s">
        <v>180</v>
      </c>
      <c r="F181" s="239">
        <v>0.375</v>
      </c>
      <c r="G181" s="239">
        <v>0.6666666666666666</v>
      </c>
      <c r="H181" s="300">
        <f t="shared" si="1"/>
        <v>7</v>
      </c>
      <c r="I181" s="132">
        <v>177.8</v>
      </c>
      <c r="J181" s="302">
        <f t="shared" si="2"/>
        <v>6.35</v>
      </c>
      <c r="K181" s="11" t="s">
        <v>5797</v>
      </c>
      <c r="L181" s="11" t="s">
        <v>297</v>
      </c>
      <c r="M181" s="11" t="s">
        <v>5798</v>
      </c>
      <c r="N181" s="11">
        <f>IFERROR(__xludf.DUMMYFUNCTION("IFERROR(VALUE(REGEXEXTRACT(M181, ""(\d+)\s+(sessions?|days?|weeks?|Weeks?|Sessions?|Days?)"")), 1)"),4.0)</f>
        <v>4</v>
      </c>
    </row>
    <row r="182" ht="15.75" customHeight="1">
      <c r="A182" s="89" t="s">
        <v>5761</v>
      </c>
      <c r="B182" s="11" t="s">
        <v>28</v>
      </c>
      <c r="C182" s="11" t="s">
        <v>5799</v>
      </c>
      <c r="D182" s="44" t="s">
        <v>57</v>
      </c>
      <c r="E182" s="44" t="s">
        <v>58</v>
      </c>
      <c r="F182" s="239">
        <v>0.5416666666666666</v>
      </c>
      <c r="G182" s="239">
        <v>0.6666666666666666</v>
      </c>
      <c r="H182" s="300">
        <f t="shared" si="1"/>
        <v>3</v>
      </c>
      <c r="I182" s="132">
        <v>149.9</v>
      </c>
      <c r="J182" s="302">
        <f t="shared" si="2"/>
        <v>9.993333333</v>
      </c>
      <c r="K182" s="11" t="s">
        <v>5800</v>
      </c>
      <c r="L182" s="11">
        <v>1.0</v>
      </c>
      <c r="M182" s="11" t="s">
        <v>5645</v>
      </c>
      <c r="N182" s="11">
        <f>IFERROR(__xludf.DUMMYFUNCTION("IFERROR(VALUE(REGEXEXTRACT(M182, ""(\d+)\s+(sessions?|days?|weeks?|Weeks?|Sessions?|Days?)"")), 1)"),5.0)</f>
        <v>5</v>
      </c>
    </row>
    <row r="183" ht="15.75" customHeight="1">
      <c r="A183" s="89" t="s">
        <v>5761</v>
      </c>
      <c r="B183" s="11" t="s">
        <v>28</v>
      </c>
      <c r="C183" s="11" t="s">
        <v>5762</v>
      </c>
      <c r="D183" s="44" t="s">
        <v>108</v>
      </c>
      <c r="E183" s="44" t="s">
        <v>109</v>
      </c>
      <c r="F183" s="239">
        <v>0.375</v>
      </c>
      <c r="G183" s="239">
        <v>0.6666666666666666</v>
      </c>
      <c r="H183" s="300">
        <f t="shared" si="1"/>
        <v>7</v>
      </c>
      <c r="I183" s="132">
        <v>349.75</v>
      </c>
      <c r="J183" s="302">
        <f t="shared" si="2"/>
        <v>9.992857143</v>
      </c>
      <c r="K183" s="11" t="s">
        <v>5763</v>
      </c>
      <c r="L183" s="11">
        <v>28.0</v>
      </c>
      <c r="M183" s="11" t="s">
        <v>5638</v>
      </c>
      <c r="N183" s="11">
        <f>IFERROR(__xludf.DUMMYFUNCTION("IFERROR(VALUE(REGEXEXTRACT(M183, ""(\d+)\s+(sessions?|days?|weeks?|Weeks?|Sessions?|Days?)"")), 1)"),5.0)</f>
        <v>5</v>
      </c>
    </row>
    <row r="184" ht="15.75" customHeight="1">
      <c r="A184" s="89" t="s">
        <v>5761</v>
      </c>
      <c r="B184" s="11" t="s">
        <v>28</v>
      </c>
      <c r="C184" s="11" t="s">
        <v>5801</v>
      </c>
      <c r="D184" s="44" t="s">
        <v>4395</v>
      </c>
      <c r="E184" s="44" t="s">
        <v>180</v>
      </c>
      <c r="F184" s="239">
        <v>0.375</v>
      </c>
      <c r="G184" s="239">
        <v>0.6666666666666666</v>
      </c>
      <c r="H184" s="300">
        <f t="shared" si="1"/>
        <v>7</v>
      </c>
      <c r="I184" s="132">
        <v>243.6</v>
      </c>
      <c r="J184" s="302">
        <f t="shared" si="2"/>
        <v>6.96</v>
      </c>
      <c r="K184" s="11" t="s">
        <v>5802</v>
      </c>
      <c r="L184" s="11">
        <v>6.0</v>
      </c>
      <c r="M184" s="11" t="s">
        <v>5645</v>
      </c>
      <c r="N184" s="11">
        <f>IFERROR(__xludf.DUMMYFUNCTION("IFERROR(VALUE(REGEXEXTRACT(M184, ""(\d+)\s+(sessions?|days?|weeks?|Weeks?|Sessions?|Days?)"")), 1)"),5.0)</f>
        <v>5</v>
      </c>
    </row>
    <row r="185" ht="15.75" customHeight="1">
      <c r="A185" s="89" t="s">
        <v>5761</v>
      </c>
      <c r="B185" s="11" t="s">
        <v>3035</v>
      </c>
      <c r="C185" s="11" t="s">
        <v>5803</v>
      </c>
      <c r="D185" s="44" t="s">
        <v>4395</v>
      </c>
      <c r="E185" s="44" t="s">
        <v>180</v>
      </c>
      <c r="F185" s="239">
        <v>0.375</v>
      </c>
      <c r="G185" s="239">
        <v>0.6666666666666666</v>
      </c>
      <c r="H185" s="300">
        <f t="shared" si="1"/>
        <v>7</v>
      </c>
      <c r="I185" s="132">
        <v>243.6</v>
      </c>
      <c r="J185" s="302">
        <f t="shared" si="2"/>
        <v>6.96</v>
      </c>
      <c r="K185" s="11" t="s">
        <v>5804</v>
      </c>
      <c r="L185" s="11">
        <v>5.0</v>
      </c>
      <c r="M185" s="11" t="s">
        <v>5645</v>
      </c>
      <c r="N185" s="11">
        <f>IFERROR(__xludf.DUMMYFUNCTION("IFERROR(VALUE(REGEXEXTRACT(M185, ""(\d+)\s+(sessions?|days?|weeks?|Weeks?|Sessions?|Days?)"")), 1)"),5.0)</f>
        <v>5</v>
      </c>
    </row>
    <row r="186" ht="15.75" customHeight="1">
      <c r="A186" s="89" t="s">
        <v>5805</v>
      </c>
      <c r="B186" s="11" t="s">
        <v>187</v>
      </c>
      <c r="C186" s="11" t="s">
        <v>5806</v>
      </c>
      <c r="D186" s="44" t="s">
        <v>5807</v>
      </c>
      <c r="E186" s="44" t="s">
        <v>5808</v>
      </c>
      <c r="F186" s="239">
        <v>0.375</v>
      </c>
      <c r="G186" s="239">
        <v>0.6666666666666666</v>
      </c>
      <c r="H186" s="300">
        <f t="shared" si="1"/>
        <v>7</v>
      </c>
      <c r="I186" s="132">
        <v>349.75</v>
      </c>
      <c r="J186" s="302">
        <f t="shared" si="2"/>
        <v>9.992857143</v>
      </c>
      <c r="K186" s="11" t="s">
        <v>5809</v>
      </c>
      <c r="L186" s="11" t="s">
        <v>297</v>
      </c>
      <c r="M186" s="11" t="s">
        <v>5645</v>
      </c>
      <c r="N186" s="11">
        <f>IFERROR(__xludf.DUMMYFUNCTION("IFERROR(VALUE(REGEXEXTRACT(M186, ""(\d+)\s+(sessions?|days?|weeks?|Weeks?|Sessions?|Days?)"")), 1)"),5.0)</f>
        <v>5</v>
      </c>
    </row>
    <row r="187" ht="15.75" customHeight="1">
      <c r="A187" s="89" t="s">
        <v>5805</v>
      </c>
      <c r="B187" s="11" t="s">
        <v>187</v>
      </c>
      <c r="C187" s="11" t="s">
        <v>5810</v>
      </c>
      <c r="D187" s="44" t="s">
        <v>108</v>
      </c>
      <c r="E187" s="44" t="s">
        <v>109</v>
      </c>
      <c r="F187" s="239">
        <v>0.375</v>
      </c>
      <c r="G187" s="239">
        <v>0.6666666666666666</v>
      </c>
      <c r="H187" s="300">
        <f t="shared" si="1"/>
        <v>7</v>
      </c>
      <c r="I187" s="132">
        <v>337.3</v>
      </c>
      <c r="J187" s="302">
        <f t="shared" si="2"/>
        <v>9.637142857</v>
      </c>
      <c r="K187" s="11" t="s">
        <v>5811</v>
      </c>
      <c r="L187" s="11" t="s">
        <v>298</v>
      </c>
      <c r="M187" s="11" t="s">
        <v>5638</v>
      </c>
      <c r="N187" s="11">
        <f>IFERROR(__xludf.DUMMYFUNCTION("IFERROR(VALUE(REGEXEXTRACT(M187, ""(\d+)\s+(sessions?|days?|weeks?|Weeks?|Sessions?|Days?)"")), 1)"),5.0)</f>
        <v>5</v>
      </c>
    </row>
    <row r="188" ht="15.75" customHeight="1">
      <c r="A188" s="89" t="s">
        <v>5805</v>
      </c>
      <c r="B188" s="11" t="s">
        <v>187</v>
      </c>
      <c r="C188" s="11" t="s">
        <v>5812</v>
      </c>
      <c r="D188" s="44" t="s">
        <v>2381</v>
      </c>
      <c r="E188" s="44" t="s">
        <v>3132</v>
      </c>
      <c r="F188" s="239">
        <v>0.375</v>
      </c>
      <c r="G188" s="239">
        <v>0.6666666666666666</v>
      </c>
      <c r="H188" s="300">
        <f t="shared" si="1"/>
        <v>7</v>
      </c>
      <c r="I188" s="132">
        <v>337.3</v>
      </c>
      <c r="J188" s="302">
        <f t="shared" si="2"/>
        <v>9.637142857</v>
      </c>
      <c r="K188" s="11" t="s">
        <v>5813</v>
      </c>
      <c r="L188" s="11" t="s">
        <v>297</v>
      </c>
      <c r="M188" s="11" t="s">
        <v>5638</v>
      </c>
      <c r="N188" s="11">
        <f>IFERROR(__xludf.DUMMYFUNCTION("IFERROR(VALUE(REGEXEXTRACT(M188, ""(\d+)\s+(sessions?|days?|weeks?|Weeks?|Sessions?|Days?)"")), 1)"),5.0)</f>
        <v>5</v>
      </c>
    </row>
    <row r="189" ht="15.75" customHeight="1">
      <c r="A189" s="89" t="s">
        <v>5805</v>
      </c>
      <c r="B189" s="11" t="s">
        <v>187</v>
      </c>
      <c r="C189" s="11" t="s">
        <v>5814</v>
      </c>
      <c r="D189" s="44" t="s">
        <v>361</v>
      </c>
      <c r="E189" s="44" t="s">
        <v>362</v>
      </c>
      <c r="F189" s="239">
        <v>0.375</v>
      </c>
      <c r="G189" s="239">
        <v>0.6666666666666666</v>
      </c>
      <c r="H189" s="300">
        <f t="shared" si="1"/>
        <v>7</v>
      </c>
      <c r="I189" s="132">
        <v>358.9</v>
      </c>
      <c r="J189" s="302">
        <f t="shared" si="2"/>
        <v>10.25428571</v>
      </c>
      <c r="K189" s="11" t="s">
        <v>5815</v>
      </c>
      <c r="L189" s="11" t="s">
        <v>297</v>
      </c>
      <c r="M189" s="11" t="s">
        <v>5638</v>
      </c>
      <c r="N189" s="11">
        <f>IFERROR(__xludf.DUMMYFUNCTION("IFERROR(VALUE(REGEXEXTRACT(M189, ""(\d+)\s+(sessions?|days?|weeks?|Weeks?|Sessions?|Days?)"")), 1)"),5.0)</f>
        <v>5</v>
      </c>
    </row>
    <row r="190" ht="15.75" customHeight="1">
      <c r="A190" s="89" t="s">
        <v>5805</v>
      </c>
      <c r="B190" s="11" t="s">
        <v>187</v>
      </c>
      <c r="C190" s="11" t="s">
        <v>5816</v>
      </c>
      <c r="D190" s="44" t="s">
        <v>127</v>
      </c>
      <c r="E190" s="44" t="s">
        <v>128</v>
      </c>
      <c r="F190" s="239">
        <v>0.375</v>
      </c>
      <c r="G190" s="239">
        <v>0.6666666666666666</v>
      </c>
      <c r="H190" s="300">
        <f t="shared" si="1"/>
        <v>7</v>
      </c>
      <c r="I190" s="132">
        <v>337.3</v>
      </c>
      <c r="J190" s="302">
        <f t="shared" si="2"/>
        <v>9.637142857</v>
      </c>
      <c r="K190" s="11" t="s">
        <v>5817</v>
      </c>
      <c r="L190" s="11" t="s">
        <v>298</v>
      </c>
      <c r="M190" s="11" t="s">
        <v>5638</v>
      </c>
      <c r="N190" s="11">
        <f>IFERROR(__xludf.DUMMYFUNCTION("IFERROR(VALUE(REGEXEXTRACT(M190, ""(\d+)\s+(sessions?|days?|weeks?|Weeks?|Sessions?|Days?)"")), 1)"),5.0)</f>
        <v>5</v>
      </c>
    </row>
    <row r="191" ht="15.75" customHeight="1">
      <c r="A191" s="89" t="s">
        <v>5805</v>
      </c>
      <c r="B191" s="11" t="s">
        <v>187</v>
      </c>
      <c r="C191" s="11" t="s">
        <v>5818</v>
      </c>
      <c r="D191" s="44" t="s">
        <v>2381</v>
      </c>
      <c r="E191" s="44" t="s">
        <v>3132</v>
      </c>
      <c r="F191" s="239">
        <v>0.375</v>
      </c>
      <c r="G191" s="239">
        <v>0.6666666666666666</v>
      </c>
      <c r="H191" s="300">
        <f t="shared" si="1"/>
        <v>7</v>
      </c>
      <c r="I191" s="132">
        <v>337.3</v>
      </c>
      <c r="J191" s="302">
        <f t="shared" si="2"/>
        <v>9.637142857</v>
      </c>
      <c r="K191" s="11" t="s">
        <v>5819</v>
      </c>
      <c r="L191" s="11" t="s">
        <v>298</v>
      </c>
      <c r="M191" s="11" t="s">
        <v>5638</v>
      </c>
      <c r="N191" s="11">
        <f>IFERROR(__xludf.DUMMYFUNCTION("IFERROR(VALUE(REGEXEXTRACT(M191, ""(\d+)\s+(sessions?|days?|weeks?|Weeks?|Sessions?|Days?)"")), 1)"),5.0)</f>
        <v>5</v>
      </c>
    </row>
    <row r="192" ht="15.75" customHeight="1">
      <c r="A192" s="89" t="s">
        <v>5805</v>
      </c>
      <c r="B192" s="11" t="s">
        <v>187</v>
      </c>
      <c r="C192" s="11" t="s">
        <v>5820</v>
      </c>
      <c r="D192" s="44" t="s">
        <v>70</v>
      </c>
      <c r="E192" s="44" t="s">
        <v>71</v>
      </c>
      <c r="F192" s="239">
        <v>0.375</v>
      </c>
      <c r="G192" s="239">
        <v>0.6666666666666666</v>
      </c>
      <c r="H192" s="300">
        <f t="shared" si="1"/>
        <v>7</v>
      </c>
      <c r="I192" s="132">
        <v>279.55</v>
      </c>
      <c r="J192" s="302">
        <f t="shared" si="2"/>
        <v>7.987142857</v>
      </c>
      <c r="K192" s="11" t="s">
        <v>5821</v>
      </c>
      <c r="L192" s="11">
        <v>17.0</v>
      </c>
      <c r="M192" s="11" t="s">
        <v>5638</v>
      </c>
      <c r="N192" s="11">
        <f>IFERROR(__xludf.DUMMYFUNCTION("IFERROR(VALUE(REGEXEXTRACT(M192, ""(\d+)\s+(sessions?|days?|weeks?|Weeks?|Sessions?|Days?)"")), 1)"),5.0)</f>
        <v>5</v>
      </c>
    </row>
    <row r="193" ht="15.75" customHeight="1">
      <c r="A193" s="89" t="s">
        <v>5805</v>
      </c>
      <c r="B193" s="11" t="s">
        <v>187</v>
      </c>
      <c r="C193" s="11" t="s">
        <v>5822</v>
      </c>
      <c r="D193" s="44" t="s">
        <v>2381</v>
      </c>
      <c r="E193" s="44" t="s">
        <v>3132</v>
      </c>
      <c r="F193" s="239">
        <v>0.375</v>
      </c>
      <c r="G193" s="239">
        <v>0.6666666666666666</v>
      </c>
      <c r="H193" s="300">
        <f t="shared" si="1"/>
        <v>7</v>
      </c>
      <c r="I193" s="132">
        <v>337.3</v>
      </c>
      <c r="J193" s="302">
        <f t="shared" si="2"/>
        <v>9.637142857</v>
      </c>
      <c r="K193" s="11" t="s">
        <v>5823</v>
      </c>
      <c r="L193" s="11" t="s">
        <v>298</v>
      </c>
      <c r="M193" s="11" t="s">
        <v>5638</v>
      </c>
      <c r="N193" s="11">
        <f>IFERROR(__xludf.DUMMYFUNCTION("IFERROR(VALUE(REGEXEXTRACT(M193, ""(\d+)\s+(sessions?|days?|weeks?|Weeks?|Sessions?|Days?)"")), 1)"),5.0)</f>
        <v>5</v>
      </c>
    </row>
    <row r="194" ht="15.75" customHeight="1">
      <c r="A194" s="89" t="s">
        <v>5805</v>
      </c>
      <c r="B194" s="11" t="s">
        <v>187</v>
      </c>
      <c r="C194" s="11" t="s">
        <v>5824</v>
      </c>
      <c r="D194" s="44" t="s">
        <v>100</v>
      </c>
      <c r="E194" s="44" t="s">
        <v>101</v>
      </c>
      <c r="F194" s="239">
        <v>0.375</v>
      </c>
      <c r="G194" s="239">
        <v>0.6666666666666666</v>
      </c>
      <c r="H194" s="300">
        <f t="shared" si="1"/>
        <v>7</v>
      </c>
      <c r="I194" s="132">
        <v>337.3</v>
      </c>
      <c r="J194" s="302">
        <f t="shared" si="2"/>
        <v>9.637142857</v>
      </c>
      <c r="K194" s="11" t="s">
        <v>5825</v>
      </c>
      <c r="L194" s="11" t="s">
        <v>297</v>
      </c>
      <c r="M194" s="11" t="s">
        <v>5638</v>
      </c>
      <c r="N194" s="11">
        <f>IFERROR(__xludf.DUMMYFUNCTION("IFERROR(VALUE(REGEXEXTRACT(M194, ""(\d+)\s+(sessions?|days?|weeks?|Weeks?|Sessions?|Days?)"")), 1)"),5.0)</f>
        <v>5</v>
      </c>
    </row>
    <row r="195" ht="15.75" customHeight="1">
      <c r="A195" s="89" t="s">
        <v>5805</v>
      </c>
      <c r="B195" s="11" t="s">
        <v>187</v>
      </c>
      <c r="C195" s="11" t="s">
        <v>5826</v>
      </c>
      <c r="D195" s="44" t="s">
        <v>5807</v>
      </c>
      <c r="E195" s="44" t="s">
        <v>5808</v>
      </c>
      <c r="F195" s="239">
        <v>0.375</v>
      </c>
      <c r="G195" s="239">
        <v>0.6666666666666666</v>
      </c>
      <c r="H195" s="300">
        <f t="shared" si="1"/>
        <v>7</v>
      </c>
      <c r="I195" s="132">
        <v>348.25</v>
      </c>
      <c r="J195" s="302">
        <f t="shared" si="2"/>
        <v>9.95</v>
      </c>
      <c r="K195" s="11" t="s">
        <v>5827</v>
      </c>
      <c r="L195" s="11">
        <v>5.0</v>
      </c>
      <c r="M195" s="11" t="s">
        <v>5645</v>
      </c>
      <c r="N195" s="11">
        <f>IFERROR(__xludf.DUMMYFUNCTION("IFERROR(VALUE(REGEXEXTRACT(M195, ""(\d+)\s+(sessions?|days?|weeks?|Weeks?|Sessions?|Days?)"")), 1)"),5.0)</f>
        <v>5</v>
      </c>
    </row>
    <row r="196" ht="15.75" customHeight="1">
      <c r="A196" s="89" t="s">
        <v>5805</v>
      </c>
      <c r="B196" s="11" t="s">
        <v>187</v>
      </c>
      <c r="C196" s="11" t="s">
        <v>5828</v>
      </c>
      <c r="D196" s="44" t="s">
        <v>2381</v>
      </c>
      <c r="E196" s="44" t="s">
        <v>3132</v>
      </c>
      <c r="F196" s="239">
        <v>0.375</v>
      </c>
      <c r="G196" s="239">
        <v>0.6666666666666666</v>
      </c>
      <c r="H196" s="300">
        <f t="shared" si="1"/>
        <v>7</v>
      </c>
      <c r="I196" s="132">
        <v>337.3</v>
      </c>
      <c r="J196" s="302">
        <f t="shared" si="2"/>
        <v>9.637142857</v>
      </c>
      <c r="K196" s="11" t="s">
        <v>5829</v>
      </c>
      <c r="L196" s="11" t="s">
        <v>297</v>
      </c>
      <c r="M196" s="11" t="s">
        <v>5638</v>
      </c>
      <c r="N196" s="11">
        <f>IFERROR(__xludf.DUMMYFUNCTION("IFERROR(VALUE(REGEXEXTRACT(M196, ""(\d+)\s+(sessions?|days?|weeks?|Weeks?|Sessions?|Days?)"")), 1)"),5.0)</f>
        <v>5</v>
      </c>
    </row>
    <row r="197" ht="15.75" customHeight="1">
      <c r="A197" s="89" t="s">
        <v>5805</v>
      </c>
      <c r="B197" s="11" t="s">
        <v>187</v>
      </c>
      <c r="C197" s="11" t="s">
        <v>5830</v>
      </c>
      <c r="D197" s="44" t="s">
        <v>5807</v>
      </c>
      <c r="E197" s="44" t="s">
        <v>5808</v>
      </c>
      <c r="F197" s="239">
        <v>0.375</v>
      </c>
      <c r="G197" s="239">
        <v>0.6666666666666666</v>
      </c>
      <c r="H197" s="300">
        <f t="shared" si="1"/>
        <v>7</v>
      </c>
      <c r="I197" s="132">
        <v>337.3</v>
      </c>
      <c r="J197" s="302">
        <f t="shared" si="2"/>
        <v>9.637142857</v>
      </c>
      <c r="K197" s="11" t="s">
        <v>5831</v>
      </c>
      <c r="L197" s="11" t="s">
        <v>298</v>
      </c>
      <c r="M197" s="11" t="s">
        <v>5638</v>
      </c>
      <c r="N197" s="11">
        <f>IFERROR(__xludf.DUMMYFUNCTION("IFERROR(VALUE(REGEXEXTRACT(M197, ""(\d+)\s+(sessions?|days?|weeks?|Weeks?|Sessions?|Days?)"")), 1)"),5.0)</f>
        <v>5</v>
      </c>
    </row>
    <row r="198" ht="15.75" customHeight="1">
      <c r="A198" s="89" t="s">
        <v>5805</v>
      </c>
      <c r="B198" s="11" t="s">
        <v>187</v>
      </c>
      <c r="C198" s="11" t="s">
        <v>5832</v>
      </c>
      <c r="D198" s="44" t="s">
        <v>100</v>
      </c>
      <c r="E198" s="44" t="s">
        <v>101</v>
      </c>
      <c r="F198" s="239">
        <v>0.375</v>
      </c>
      <c r="G198" s="239">
        <v>0.6666666666666666</v>
      </c>
      <c r="H198" s="300">
        <f t="shared" si="1"/>
        <v>7</v>
      </c>
      <c r="I198" s="132">
        <v>337.3</v>
      </c>
      <c r="J198" s="302">
        <f t="shared" si="2"/>
        <v>9.637142857</v>
      </c>
      <c r="K198" s="11" t="s">
        <v>5833</v>
      </c>
      <c r="L198" s="11" t="s">
        <v>297</v>
      </c>
      <c r="M198" s="11" t="s">
        <v>5638</v>
      </c>
      <c r="N198" s="11">
        <f>IFERROR(__xludf.DUMMYFUNCTION("IFERROR(VALUE(REGEXEXTRACT(M198, ""(\d+)\s+(sessions?|days?|weeks?|Weeks?|Sessions?|Days?)"")), 1)"),5.0)</f>
        <v>5</v>
      </c>
    </row>
    <row r="199" ht="15.75" customHeight="1">
      <c r="A199" s="89" t="s">
        <v>5805</v>
      </c>
      <c r="B199" s="11" t="s">
        <v>187</v>
      </c>
      <c r="C199" s="11" t="s">
        <v>5834</v>
      </c>
      <c r="D199" s="44" t="s">
        <v>5400</v>
      </c>
      <c r="E199" s="44" t="s">
        <v>5401</v>
      </c>
      <c r="F199" s="239">
        <v>0.375</v>
      </c>
      <c r="G199" s="239">
        <v>0.6666666666666666</v>
      </c>
      <c r="H199" s="300">
        <f t="shared" si="1"/>
        <v>7</v>
      </c>
      <c r="I199" s="132">
        <v>279.55</v>
      </c>
      <c r="J199" s="302">
        <f t="shared" si="2"/>
        <v>7.987142857</v>
      </c>
      <c r="K199" s="11" t="s">
        <v>5835</v>
      </c>
      <c r="L199" s="11" t="s">
        <v>297</v>
      </c>
      <c r="M199" s="11" t="s">
        <v>5638</v>
      </c>
      <c r="N199" s="11">
        <f>IFERROR(__xludf.DUMMYFUNCTION("IFERROR(VALUE(REGEXEXTRACT(M199, ""(\d+)\s+(sessions?|days?|weeks?|Weeks?|Sessions?|Days?)"")), 1)"),5.0)</f>
        <v>5</v>
      </c>
    </row>
    <row r="200" ht="15.75" customHeight="1">
      <c r="A200" s="89" t="s">
        <v>5805</v>
      </c>
      <c r="B200" s="11" t="s">
        <v>187</v>
      </c>
      <c r="C200" s="11" t="s">
        <v>5836</v>
      </c>
      <c r="D200" s="44" t="s">
        <v>5807</v>
      </c>
      <c r="E200" s="44" t="s">
        <v>5808</v>
      </c>
      <c r="F200" s="239">
        <v>0.375</v>
      </c>
      <c r="G200" s="239">
        <v>0.6666666666666666</v>
      </c>
      <c r="H200" s="300">
        <f t="shared" si="1"/>
        <v>7</v>
      </c>
      <c r="I200" s="132">
        <v>337.3</v>
      </c>
      <c r="J200" s="302">
        <f t="shared" si="2"/>
        <v>9.637142857</v>
      </c>
      <c r="K200" s="11" t="s">
        <v>5837</v>
      </c>
      <c r="L200" s="11" t="s">
        <v>298</v>
      </c>
      <c r="M200" s="11" t="s">
        <v>5638</v>
      </c>
      <c r="N200" s="11">
        <f>IFERROR(__xludf.DUMMYFUNCTION("IFERROR(VALUE(REGEXEXTRACT(M200, ""(\d+)\s+(sessions?|days?|weeks?|Weeks?|Sessions?|Days?)"")), 1)"),5.0)</f>
        <v>5</v>
      </c>
    </row>
    <row r="201" ht="15.75" customHeight="1">
      <c r="A201" s="89" t="s">
        <v>5805</v>
      </c>
      <c r="B201" s="11" t="s">
        <v>187</v>
      </c>
      <c r="C201" s="11" t="s">
        <v>5838</v>
      </c>
      <c r="D201" s="44" t="s">
        <v>100</v>
      </c>
      <c r="E201" s="44" t="s">
        <v>101</v>
      </c>
      <c r="F201" s="239">
        <v>0.375</v>
      </c>
      <c r="G201" s="239">
        <v>0.6666666666666666</v>
      </c>
      <c r="H201" s="300">
        <f t="shared" si="1"/>
        <v>7</v>
      </c>
      <c r="I201" s="132">
        <v>337.3</v>
      </c>
      <c r="J201" s="302">
        <f t="shared" si="2"/>
        <v>9.637142857</v>
      </c>
      <c r="K201" s="11" t="s">
        <v>5839</v>
      </c>
      <c r="L201" s="11">
        <v>6.0</v>
      </c>
      <c r="M201" s="11" t="s">
        <v>5638</v>
      </c>
      <c r="N201" s="11">
        <f>IFERROR(__xludf.DUMMYFUNCTION("IFERROR(VALUE(REGEXEXTRACT(M201, ""(\d+)\s+(sessions?|days?|weeks?|Weeks?|Sessions?|Days?)"")), 1)"),5.0)</f>
        <v>5</v>
      </c>
    </row>
    <row r="202" ht="15.75" customHeight="1">
      <c r="A202" s="89" t="s">
        <v>5805</v>
      </c>
      <c r="B202" s="11" t="s">
        <v>187</v>
      </c>
      <c r="C202" s="11" t="s">
        <v>5840</v>
      </c>
      <c r="D202" s="44" t="s">
        <v>48</v>
      </c>
      <c r="E202" s="44" t="s">
        <v>49</v>
      </c>
      <c r="F202" s="239">
        <v>0.375</v>
      </c>
      <c r="G202" s="239">
        <v>0.6666666666666666</v>
      </c>
      <c r="H202" s="300">
        <f t="shared" si="1"/>
        <v>7</v>
      </c>
      <c r="I202" s="132">
        <v>349.75</v>
      </c>
      <c r="J202" s="302">
        <f t="shared" si="2"/>
        <v>9.992857143</v>
      </c>
      <c r="K202" s="11" t="s">
        <v>5841</v>
      </c>
      <c r="L202" s="11">
        <v>2.0</v>
      </c>
      <c r="M202" s="11" t="s">
        <v>5645</v>
      </c>
      <c r="N202" s="11">
        <f>IFERROR(__xludf.DUMMYFUNCTION("IFERROR(VALUE(REGEXEXTRACT(M202, ""(\d+)\s+(sessions?|days?|weeks?|Weeks?|Sessions?|Days?)"")), 1)"),5.0)</f>
        <v>5</v>
      </c>
    </row>
    <row r="203" ht="15.75" customHeight="1">
      <c r="A203" s="89" t="s">
        <v>5805</v>
      </c>
      <c r="B203" s="11" t="s">
        <v>187</v>
      </c>
      <c r="C203" s="11" t="s">
        <v>5842</v>
      </c>
      <c r="D203" s="44" t="s">
        <v>5807</v>
      </c>
      <c r="E203" s="44" t="s">
        <v>5808</v>
      </c>
      <c r="F203" s="239">
        <v>0.375</v>
      </c>
      <c r="G203" s="239">
        <v>0.6666666666666666</v>
      </c>
      <c r="H203" s="300">
        <f t="shared" si="1"/>
        <v>7</v>
      </c>
      <c r="I203" s="132">
        <v>349.75</v>
      </c>
      <c r="J203" s="302">
        <f t="shared" si="2"/>
        <v>9.992857143</v>
      </c>
      <c r="K203" s="11" t="s">
        <v>5827</v>
      </c>
      <c r="L203" s="11">
        <v>9.0</v>
      </c>
      <c r="M203" s="11" t="s">
        <v>5645</v>
      </c>
      <c r="N203" s="11">
        <f>IFERROR(__xludf.DUMMYFUNCTION("IFERROR(VALUE(REGEXEXTRACT(M203, ""(\d+)\s+(sessions?|days?|weeks?|Weeks?|Sessions?|Days?)"")), 1)"),5.0)</f>
        <v>5</v>
      </c>
    </row>
    <row r="204" ht="15.75" customHeight="1">
      <c r="A204" s="89" t="s">
        <v>5805</v>
      </c>
      <c r="B204" s="11" t="s">
        <v>187</v>
      </c>
      <c r="C204" s="11" t="s">
        <v>5843</v>
      </c>
      <c r="D204" s="44" t="s">
        <v>100</v>
      </c>
      <c r="E204" s="44" t="s">
        <v>101</v>
      </c>
      <c r="F204" s="239">
        <v>0.375</v>
      </c>
      <c r="G204" s="239">
        <v>0.6666666666666666</v>
      </c>
      <c r="H204" s="300">
        <f t="shared" si="1"/>
        <v>7</v>
      </c>
      <c r="I204" s="132">
        <v>337.3</v>
      </c>
      <c r="J204" s="302">
        <f t="shared" si="2"/>
        <v>9.637142857</v>
      </c>
      <c r="K204" s="11" t="s">
        <v>5844</v>
      </c>
      <c r="L204" s="11" t="s">
        <v>298</v>
      </c>
      <c r="M204" s="11" t="s">
        <v>5638</v>
      </c>
      <c r="N204" s="11">
        <f>IFERROR(__xludf.DUMMYFUNCTION("IFERROR(VALUE(REGEXEXTRACT(M204, ""(\d+)\s+(sessions?|days?|weeks?|Weeks?|Sessions?|Days?)"")), 1)"),5.0)</f>
        <v>5</v>
      </c>
    </row>
    <row r="205" ht="15.75" customHeight="1">
      <c r="A205" s="89" t="s">
        <v>5805</v>
      </c>
      <c r="B205" s="11" t="s">
        <v>187</v>
      </c>
      <c r="C205" s="11" t="s">
        <v>5810</v>
      </c>
      <c r="D205" s="44" t="s">
        <v>108</v>
      </c>
      <c r="E205" s="44" t="s">
        <v>109</v>
      </c>
      <c r="F205" s="239">
        <v>0.375</v>
      </c>
      <c r="G205" s="239">
        <v>0.6666666666666666</v>
      </c>
      <c r="H205" s="300">
        <f t="shared" si="1"/>
        <v>7</v>
      </c>
      <c r="I205" s="132">
        <v>337.3</v>
      </c>
      <c r="J205" s="302">
        <f t="shared" si="2"/>
        <v>9.637142857</v>
      </c>
      <c r="K205" s="11" t="s">
        <v>5811</v>
      </c>
      <c r="L205" s="11">
        <v>6.0</v>
      </c>
      <c r="M205" s="11" t="s">
        <v>5638</v>
      </c>
      <c r="N205" s="11">
        <f>IFERROR(__xludf.DUMMYFUNCTION("IFERROR(VALUE(REGEXEXTRACT(M205, ""(\d+)\s+(sessions?|days?|weeks?|Weeks?|Sessions?|Days?)"")), 1)"),5.0)</f>
        <v>5</v>
      </c>
    </row>
    <row r="206" ht="15.75" customHeight="1">
      <c r="A206" s="89" t="s">
        <v>5805</v>
      </c>
      <c r="B206" s="11" t="s">
        <v>187</v>
      </c>
      <c r="C206" s="11" t="s">
        <v>5845</v>
      </c>
      <c r="D206" s="44" t="s">
        <v>2381</v>
      </c>
      <c r="E206" s="44" t="s">
        <v>3132</v>
      </c>
      <c r="F206" s="239">
        <v>0.375</v>
      </c>
      <c r="G206" s="239">
        <v>0.6666666666666666</v>
      </c>
      <c r="H206" s="300">
        <f t="shared" si="1"/>
        <v>7</v>
      </c>
      <c r="I206" s="132">
        <v>337.3</v>
      </c>
      <c r="J206" s="302">
        <f t="shared" si="2"/>
        <v>9.637142857</v>
      </c>
      <c r="K206" s="11" t="s">
        <v>5846</v>
      </c>
      <c r="L206" s="11" t="s">
        <v>298</v>
      </c>
      <c r="M206" s="11" t="s">
        <v>5638</v>
      </c>
      <c r="N206" s="11">
        <f>IFERROR(__xludf.DUMMYFUNCTION("IFERROR(VALUE(REGEXEXTRACT(M206, ""(\d+)\s+(sessions?|days?|weeks?|Weeks?|Sessions?|Days?)"")), 1)"),5.0)</f>
        <v>5</v>
      </c>
    </row>
    <row r="207" ht="15.75" customHeight="1">
      <c r="A207" s="89" t="s">
        <v>5805</v>
      </c>
      <c r="B207" s="11" t="s">
        <v>187</v>
      </c>
      <c r="C207" s="11" t="s">
        <v>5847</v>
      </c>
      <c r="D207" s="44" t="s">
        <v>5807</v>
      </c>
      <c r="E207" s="44" t="s">
        <v>5808</v>
      </c>
      <c r="F207" s="239">
        <v>0.375</v>
      </c>
      <c r="G207" s="239">
        <v>0.6666666666666666</v>
      </c>
      <c r="H207" s="300">
        <f t="shared" si="1"/>
        <v>7</v>
      </c>
      <c r="I207" s="132">
        <v>349.75</v>
      </c>
      <c r="J207" s="302">
        <f t="shared" si="2"/>
        <v>9.992857143</v>
      </c>
      <c r="K207" s="11" t="s">
        <v>5848</v>
      </c>
      <c r="L207" s="11" t="s">
        <v>297</v>
      </c>
      <c r="M207" s="11" t="s">
        <v>5645</v>
      </c>
      <c r="N207" s="11">
        <f>IFERROR(__xludf.DUMMYFUNCTION("IFERROR(VALUE(REGEXEXTRACT(M207, ""(\d+)\s+(sessions?|days?|weeks?|Weeks?|Sessions?|Days?)"")), 1)"),5.0)</f>
        <v>5</v>
      </c>
    </row>
    <row r="208" ht="15.75" customHeight="1">
      <c r="A208" s="89" t="s">
        <v>5849</v>
      </c>
      <c r="B208" s="11" t="s">
        <v>35</v>
      </c>
      <c r="C208" s="11" t="s">
        <v>5850</v>
      </c>
      <c r="D208" s="44" t="s">
        <v>4074</v>
      </c>
      <c r="E208" s="44" t="s">
        <v>4075</v>
      </c>
      <c r="F208" s="239">
        <v>0.3541666666666667</v>
      </c>
      <c r="G208" s="239">
        <v>0.7083333333333334</v>
      </c>
      <c r="H208" s="300">
        <f t="shared" si="1"/>
        <v>8.5</v>
      </c>
      <c r="I208" s="132">
        <v>160.2</v>
      </c>
      <c r="J208" s="302">
        <f t="shared" si="2"/>
        <v>9.423529412</v>
      </c>
      <c r="K208" s="11" t="s">
        <v>5851</v>
      </c>
      <c r="L208" s="11" t="s">
        <v>297</v>
      </c>
      <c r="M208" s="11" t="s">
        <v>5852</v>
      </c>
      <c r="N208" s="11">
        <f>IFERROR(__xludf.DUMMYFUNCTION("IFERROR(VALUE(REGEXEXTRACT(M208, ""(\d+)\s+(sessions?|days?|weeks?|Weeks?|Sessions?|Days?)"")), 1)"),2.0)</f>
        <v>2</v>
      </c>
    </row>
    <row r="209" ht="15.75" customHeight="1">
      <c r="A209" s="89" t="s">
        <v>5849</v>
      </c>
      <c r="B209" s="11" t="s">
        <v>35</v>
      </c>
      <c r="C209" s="11" t="s">
        <v>5630</v>
      </c>
      <c r="D209" s="44" t="s">
        <v>108</v>
      </c>
      <c r="E209" s="44" t="s">
        <v>109</v>
      </c>
      <c r="F209" s="239">
        <v>0.375</v>
      </c>
      <c r="G209" s="239">
        <v>0.5</v>
      </c>
      <c r="H209" s="300">
        <f t="shared" si="1"/>
        <v>3</v>
      </c>
      <c r="I209" s="132">
        <v>97.2</v>
      </c>
      <c r="J209" s="302">
        <f t="shared" si="2"/>
        <v>16.2</v>
      </c>
      <c r="K209" s="11" t="s">
        <v>5853</v>
      </c>
      <c r="L209" s="11" t="s">
        <v>297</v>
      </c>
      <c r="M209" s="11" t="s">
        <v>5852</v>
      </c>
      <c r="N209" s="11">
        <f>IFERROR(__xludf.DUMMYFUNCTION("IFERROR(VALUE(REGEXEXTRACT(M209, ""(\d+)\s+(sessions?|days?|weeks?|Weeks?|Sessions?|Days?)"")), 1)"),2.0)</f>
        <v>2</v>
      </c>
    </row>
    <row r="210" ht="15.75" customHeight="1">
      <c r="A210" s="89" t="s">
        <v>5849</v>
      </c>
      <c r="B210" s="11" t="s">
        <v>35</v>
      </c>
      <c r="C210" s="11" t="s">
        <v>5854</v>
      </c>
      <c r="D210" s="44" t="s">
        <v>384</v>
      </c>
      <c r="E210" s="44" t="s">
        <v>385</v>
      </c>
      <c r="F210" s="239">
        <v>0.375</v>
      </c>
      <c r="G210" s="239">
        <v>0.6666666666666666</v>
      </c>
      <c r="H210" s="300">
        <f t="shared" si="1"/>
        <v>7</v>
      </c>
      <c r="I210" s="132">
        <v>74.7</v>
      </c>
      <c r="J210" s="302">
        <f t="shared" si="2"/>
        <v>10.67142857</v>
      </c>
      <c r="K210" s="11" t="s">
        <v>5855</v>
      </c>
      <c r="L210" s="11" t="s">
        <v>297</v>
      </c>
      <c r="M210" s="11" t="s">
        <v>5452</v>
      </c>
      <c r="N210" s="11">
        <f>IFERROR(__xludf.DUMMYFUNCTION("IFERROR(VALUE(REGEXEXTRACT(M210, ""(\d+)\s+(sessions?|days?|weeks?|Weeks?|Sessions?|Days?)"")), 1)"),1.0)</f>
        <v>1</v>
      </c>
    </row>
    <row r="211" ht="15.75" customHeight="1">
      <c r="A211" s="89" t="s">
        <v>5849</v>
      </c>
      <c r="B211" s="11" t="s">
        <v>35</v>
      </c>
      <c r="C211" s="11" t="s">
        <v>5856</v>
      </c>
      <c r="D211" s="44" t="s">
        <v>108</v>
      </c>
      <c r="E211" s="44" t="s">
        <v>109</v>
      </c>
      <c r="F211" s="239">
        <v>0.375</v>
      </c>
      <c r="G211" s="239">
        <v>0.6666666666666666</v>
      </c>
      <c r="H211" s="300">
        <f t="shared" si="1"/>
        <v>7</v>
      </c>
      <c r="I211" s="132">
        <v>74.7</v>
      </c>
      <c r="J211" s="302">
        <f t="shared" si="2"/>
        <v>10.67142857</v>
      </c>
      <c r="K211" s="11" t="s">
        <v>5855</v>
      </c>
      <c r="L211" s="11" t="s">
        <v>297</v>
      </c>
      <c r="M211" s="11" t="s">
        <v>5452</v>
      </c>
      <c r="N211" s="11">
        <f>IFERROR(__xludf.DUMMYFUNCTION("IFERROR(VALUE(REGEXEXTRACT(M211, ""(\d+)\s+(sessions?|days?|weeks?|Weeks?|Sessions?|Days?)"")), 1)"),1.0)</f>
        <v>1</v>
      </c>
    </row>
    <row r="212" ht="15.75" customHeight="1">
      <c r="A212" s="89" t="s">
        <v>5849</v>
      </c>
      <c r="B212" s="11" t="s">
        <v>35</v>
      </c>
      <c r="C212" s="11" t="s">
        <v>5857</v>
      </c>
      <c r="D212" s="44" t="s">
        <v>4602</v>
      </c>
      <c r="E212" s="44" t="s">
        <v>4603</v>
      </c>
      <c r="F212" s="239">
        <v>0.5416666666666666</v>
      </c>
      <c r="G212" s="239">
        <v>0.6666666666666666</v>
      </c>
      <c r="H212" s="300">
        <f t="shared" si="1"/>
        <v>3</v>
      </c>
      <c r="I212" s="132">
        <v>102.6</v>
      </c>
      <c r="J212" s="302">
        <f t="shared" si="2"/>
        <v>17.1</v>
      </c>
      <c r="K212" s="11" t="s">
        <v>5858</v>
      </c>
      <c r="L212" s="11" t="s">
        <v>297</v>
      </c>
      <c r="M212" s="11" t="s">
        <v>5852</v>
      </c>
      <c r="N212" s="11">
        <f>IFERROR(__xludf.DUMMYFUNCTION("IFERROR(VALUE(REGEXEXTRACT(M212, ""(\d+)\s+(sessions?|days?|weeks?|Weeks?|Sessions?|Days?)"")), 1)"),2.0)</f>
        <v>2</v>
      </c>
    </row>
    <row r="213" ht="15.75" customHeight="1">
      <c r="A213" s="89" t="s">
        <v>5849</v>
      </c>
      <c r="B213" s="11" t="s">
        <v>35</v>
      </c>
      <c r="C213" s="11" t="s">
        <v>5859</v>
      </c>
      <c r="D213" s="44" t="s">
        <v>384</v>
      </c>
      <c r="E213" s="44" t="s">
        <v>385</v>
      </c>
      <c r="F213" s="239">
        <v>0.375</v>
      </c>
      <c r="G213" s="239">
        <v>0.6666666666666666</v>
      </c>
      <c r="H213" s="300">
        <f t="shared" si="1"/>
        <v>7</v>
      </c>
      <c r="I213" s="132">
        <v>74.7</v>
      </c>
      <c r="J213" s="302">
        <f t="shared" si="2"/>
        <v>10.67142857</v>
      </c>
      <c r="K213" s="11" t="s">
        <v>5860</v>
      </c>
      <c r="L213" s="11" t="s">
        <v>297</v>
      </c>
      <c r="M213" s="11" t="s">
        <v>5452</v>
      </c>
      <c r="N213" s="11">
        <f>IFERROR(__xludf.DUMMYFUNCTION("IFERROR(VALUE(REGEXEXTRACT(M213, ""(\d+)\s+(sessions?|days?|weeks?|Weeks?|Sessions?|Days?)"")), 1)"),1.0)</f>
        <v>1</v>
      </c>
    </row>
    <row r="214" ht="15.75" customHeight="1">
      <c r="A214" s="89" t="s">
        <v>5849</v>
      </c>
      <c r="B214" s="11" t="s">
        <v>35</v>
      </c>
      <c r="C214" s="11" t="s">
        <v>5861</v>
      </c>
      <c r="D214" s="44" t="s">
        <v>108</v>
      </c>
      <c r="E214" s="44" t="s">
        <v>109</v>
      </c>
      <c r="F214" s="239">
        <v>0.375</v>
      </c>
      <c r="G214" s="239">
        <v>0.6666666666666666</v>
      </c>
      <c r="H214" s="300">
        <f t="shared" si="1"/>
        <v>7</v>
      </c>
      <c r="I214" s="132">
        <v>74.7</v>
      </c>
      <c r="J214" s="302">
        <f t="shared" si="2"/>
        <v>10.67142857</v>
      </c>
      <c r="K214" s="11" t="s">
        <v>5860</v>
      </c>
      <c r="L214" s="11" t="s">
        <v>297</v>
      </c>
      <c r="M214" s="11" t="s">
        <v>5452</v>
      </c>
      <c r="N214" s="11">
        <f>IFERROR(__xludf.DUMMYFUNCTION("IFERROR(VALUE(REGEXEXTRACT(M214, ""(\d+)\s+(sessions?|days?|weeks?|Weeks?|Sessions?|Days?)"")), 1)"),1.0)</f>
        <v>1</v>
      </c>
    </row>
    <row r="215" ht="15.75" customHeight="1">
      <c r="A215" s="89" t="s">
        <v>5849</v>
      </c>
      <c r="B215" s="11" t="s">
        <v>35</v>
      </c>
      <c r="C215" s="11" t="s">
        <v>5862</v>
      </c>
      <c r="D215" s="44" t="s">
        <v>384</v>
      </c>
      <c r="E215" s="44" t="s">
        <v>385</v>
      </c>
      <c r="F215" s="239">
        <v>0.375</v>
      </c>
      <c r="G215" s="239">
        <v>0.5</v>
      </c>
      <c r="H215" s="300">
        <f t="shared" si="1"/>
        <v>3</v>
      </c>
      <c r="I215" s="132">
        <v>41.4</v>
      </c>
      <c r="J215" s="302">
        <f t="shared" si="2"/>
        <v>13.8</v>
      </c>
      <c r="K215" s="11" t="s">
        <v>5863</v>
      </c>
      <c r="L215" s="11" t="s">
        <v>297</v>
      </c>
      <c r="M215" s="11" t="s">
        <v>5452</v>
      </c>
      <c r="N215" s="11">
        <f>IFERROR(__xludf.DUMMYFUNCTION("IFERROR(VALUE(REGEXEXTRACT(M215, ""(\d+)\s+(sessions?|days?|weeks?|Weeks?|Sessions?|Days?)"")), 1)"),1.0)</f>
        <v>1</v>
      </c>
    </row>
    <row r="216" ht="15.75" customHeight="1">
      <c r="A216" s="89" t="s">
        <v>5849</v>
      </c>
      <c r="B216" s="11" t="s">
        <v>35</v>
      </c>
      <c r="C216" s="11" t="s">
        <v>5864</v>
      </c>
      <c r="D216" s="44" t="s">
        <v>108</v>
      </c>
      <c r="E216" s="44" t="s">
        <v>109</v>
      </c>
      <c r="F216" s="239">
        <v>0.375</v>
      </c>
      <c r="G216" s="239">
        <v>0.5</v>
      </c>
      <c r="H216" s="300">
        <f t="shared" si="1"/>
        <v>3</v>
      </c>
      <c r="I216" s="132">
        <v>41.4</v>
      </c>
      <c r="J216" s="302">
        <f t="shared" si="2"/>
        <v>13.8</v>
      </c>
      <c r="K216" s="11" t="s">
        <v>5863</v>
      </c>
      <c r="L216" s="11" t="s">
        <v>297</v>
      </c>
      <c r="M216" s="11" t="s">
        <v>5452</v>
      </c>
      <c r="N216" s="11">
        <f>IFERROR(__xludf.DUMMYFUNCTION("IFERROR(VALUE(REGEXEXTRACT(M216, ""(\d+)\s+(sessions?|days?|weeks?|Weeks?|Sessions?|Days?)"")), 1)"),1.0)</f>
        <v>1</v>
      </c>
    </row>
    <row r="217" ht="15.75" customHeight="1">
      <c r="A217" s="89" t="s">
        <v>5849</v>
      </c>
      <c r="B217" s="11" t="s">
        <v>35</v>
      </c>
      <c r="C217" s="11" t="s">
        <v>5865</v>
      </c>
      <c r="D217" s="44" t="s">
        <v>4074</v>
      </c>
      <c r="E217" s="44" t="s">
        <v>4075</v>
      </c>
      <c r="F217" s="239">
        <v>0.3541666666666667</v>
      </c>
      <c r="G217" s="239">
        <v>0.7083333333333334</v>
      </c>
      <c r="H217" s="300">
        <f t="shared" si="1"/>
        <v>8.5</v>
      </c>
      <c r="I217" s="132">
        <v>320.4</v>
      </c>
      <c r="J217" s="302">
        <f t="shared" si="2"/>
        <v>9.423529412</v>
      </c>
      <c r="K217" s="11" t="s">
        <v>5866</v>
      </c>
      <c r="L217" s="11" t="s">
        <v>297</v>
      </c>
      <c r="M217" s="11" t="s">
        <v>5611</v>
      </c>
      <c r="N217" s="11">
        <f>IFERROR(__xludf.DUMMYFUNCTION("IFERROR(VALUE(REGEXEXTRACT(M217, ""(\d+)\s+(sessions?|days?|weeks?|Weeks?|Sessions?|Days?)"")), 1)"),4.0)</f>
        <v>4</v>
      </c>
    </row>
    <row r="218" ht="15.75" customHeight="1">
      <c r="A218" s="89" t="s">
        <v>5849</v>
      </c>
      <c r="B218" s="11" t="s">
        <v>35</v>
      </c>
      <c r="C218" s="11" t="s">
        <v>5867</v>
      </c>
      <c r="D218" s="44" t="s">
        <v>384</v>
      </c>
      <c r="E218" s="44" t="s">
        <v>385</v>
      </c>
      <c r="F218" s="239">
        <v>0.375</v>
      </c>
      <c r="G218" s="239">
        <v>0.6666666666666666</v>
      </c>
      <c r="H218" s="300">
        <f t="shared" si="1"/>
        <v>7</v>
      </c>
      <c r="I218" s="132">
        <v>74.7</v>
      </c>
      <c r="J218" s="302">
        <f t="shared" si="2"/>
        <v>10.67142857</v>
      </c>
      <c r="K218" s="11" t="s">
        <v>5868</v>
      </c>
      <c r="L218" s="11" t="s">
        <v>297</v>
      </c>
      <c r="M218" s="11" t="s">
        <v>5452</v>
      </c>
      <c r="N218" s="11">
        <f>IFERROR(__xludf.DUMMYFUNCTION("IFERROR(VALUE(REGEXEXTRACT(M218, ""(\d+)\s+(sessions?|days?|weeks?|Weeks?|Sessions?|Days?)"")), 1)"),1.0)</f>
        <v>1</v>
      </c>
    </row>
    <row r="219" ht="15.75" customHeight="1">
      <c r="A219" s="89" t="s">
        <v>5849</v>
      </c>
      <c r="B219" s="11" t="s">
        <v>35</v>
      </c>
      <c r="C219" s="11" t="s">
        <v>5869</v>
      </c>
      <c r="D219" s="44" t="s">
        <v>108</v>
      </c>
      <c r="E219" s="44" t="s">
        <v>109</v>
      </c>
      <c r="F219" s="239">
        <v>0.375</v>
      </c>
      <c r="G219" s="239">
        <v>0.6666666666666666</v>
      </c>
      <c r="H219" s="300">
        <f t="shared" si="1"/>
        <v>7</v>
      </c>
      <c r="I219" s="132">
        <v>74.7</v>
      </c>
      <c r="J219" s="302">
        <f t="shared" si="2"/>
        <v>10.67142857</v>
      </c>
      <c r="K219" s="11" t="s">
        <v>5868</v>
      </c>
      <c r="L219" s="11" t="s">
        <v>297</v>
      </c>
      <c r="M219" s="11" t="s">
        <v>5452</v>
      </c>
      <c r="N219" s="11">
        <f>IFERROR(__xludf.DUMMYFUNCTION("IFERROR(VALUE(REGEXEXTRACT(M219, ""(\d+)\s+(sessions?|days?|weeks?|Weeks?|Sessions?|Days?)"")), 1)"),1.0)</f>
        <v>1</v>
      </c>
    </row>
    <row r="220" ht="15.75" customHeight="1">
      <c r="A220" s="89" t="s">
        <v>5849</v>
      </c>
      <c r="B220" s="11" t="s">
        <v>35</v>
      </c>
      <c r="C220" s="11" t="s">
        <v>5870</v>
      </c>
      <c r="D220" s="44" t="s">
        <v>384</v>
      </c>
      <c r="E220" s="44" t="s">
        <v>385</v>
      </c>
      <c r="F220" s="239">
        <v>0.375</v>
      </c>
      <c r="G220" s="239">
        <v>0.6666666666666666</v>
      </c>
      <c r="H220" s="300">
        <f t="shared" si="1"/>
        <v>7</v>
      </c>
      <c r="I220" s="132">
        <v>74.7</v>
      </c>
      <c r="J220" s="302">
        <f t="shared" si="2"/>
        <v>10.67142857</v>
      </c>
      <c r="K220" s="11" t="s">
        <v>5871</v>
      </c>
      <c r="L220" s="11" t="s">
        <v>297</v>
      </c>
      <c r="M220" s="11" t="s">
        <v>5452</v>
      </c>
      <c r="N220" s="11">
        <f>IFERROR(__xludf.DUMMYFUNCTION("IFERROR(VALUE(REGEXEXTRACT(M220, ""(\d+)\s+(sessions?|days?|weeks?|Weeks?|Sessions?|Days?)"")), 1)"),1.0)</f>
        <v>1</v>
      </c>
    </row>
    <row r="221" ht="15.75" customHeight="1">
      <c r="A221" s="89" t="s">
        <v>5849</v>
      </c>
      <c r="B221" s="11" t="s">
        <v>35</v>
      </c>
      <c r="C221" s="11" t="s">
        <v>5872</v>
      </c>
      <c r="D221" s="44" t="s">
        <v>108</v>
      </c>
      <c r="E221" s="44" t="s">
        <v>109</v>
      </c>
      <c r="F221" s="239">
        <v>0.375</v>
      </c>
      <c r="G221" s="239">
        <v>0.6666666666666666</v>
      </c>
      <c r="H221" s="300">
        <f t="shared" si="1"/>
        <v>7</v>
      </c>
      <c r="I221" s="132">
        <v>74.7</v>
      </c>
      <c r="J221" s="302">
        <f t="shared" si="2"/>
        <v>10.67142857</v>
      </c>
      <c r="K221" s="11" t="s">
        <v>5871</v>
      </c>
      <c r="L221" s="11" t="s">
        <v>297</v>
      </c>
      <c r="M221" s="11" t="s">
        <v>5452</v>
      </c>
      <c r="N221" s="11">
        <f>IFERROR(__xludf.DUMMYFUNCTION("IFERROR(VALUE(REGEXEXTRACT(M221, ""(\d+)\s+(sessions?|days?|weeks?|Weeks?|Sessions?|Days?)"")), 1)"),1.0)</f>
        <v>1</v>
      </c>
    </row>
    <row r="222" ht="15.75" customHeight="1">
      <c r="A222" s="89" t="s">
        <v>5849</v>
      </c>
      <c r="B222" s="11" t="s">
        <v>35</v>
      </c>
      <c r="C222" s="11" t="s">
        <v>5873</v>
      </c>
      <c r="D222" s="44" t="s">
        <v>384</v>
      </c>
      <c r="E222" s="44" t="s">
        <v>385</v>
      </c>
      <c r="F222" s="239">
        <v>0.375</v>
      </c>
      <c r="G222" s="239">
        <v>0.5</v>
      </c>
      <c r="H222" s="300">
        <f t="shared" si="1"/>
        <v>3</v>
      </c>
      <c r="I222" s="132">
        <v>41.4</v>
      </c>
      <c r="J222" s="302">
        <f t="shared" si="2"/>
        <v>13.8</v>
      </c>
      <c r="K222" s="11" t="s">
        <v>5874</v>
      </c>
      <c r="L222" s="11" t="s">
        <v>297</v>
      </c>
      <c r="M222" s="11" t="s">
        <v>5452</v>
      </c>
      <c r="N222" s="11">
        <f>IFERROR(__xludf.DUMMYFUNCTION("IFERROR(VALUE(REGEXEXTRACT(M222, ""(\d+)\s+(sessions?|days?|weeks?|Weeks?|Sessions?|Days?)"")), 1)"),1.0)</f>
        <v>1</v>
      </c>
    </row>
    <row r="223" ht="15.75" customHeight="1">
      <c r="A223" s="89" t="s">
        <v>5849</v>
      </c>
      <c r="B223" s="11" t="s">
        <v>35</v>
      </c>
      <c r="C223" s="11" t="s">
        <v>5875</v>
      </c>
      <c r="D223" s="44" t="s">
        <v>108</v>
      </c>
      <c r="E223" s="44" t="s">
        <v>109</v>
      </c>
      <c r="F223" s="239">
        <v>0.375</v>
      </c>
      <c r="G223" s="239">
        <v>0.5</v>
      </c>
      <c r="H223" s="300">
        <f t="shared" si="1"/>
        <v>3</v>
      </c>
      <c r="I223" s="132">
        <v>41.4</v>
      </c>
      <c r="J223" s="302">
        <f t="shared" si="2"/>
        <v>13.8</v>
      </c>
      <c r="K223" s="11" t="s">
        <v>5874</v>
      </c>
      <c r="L223" s="11" t="s">
        <v>297</v>
      </c>
      <c r="M223" s="11" t="s">
        <v>5452</v>
      </c>
      <c r="N223" s="11">
        <f>IFERROR(__xludf.DUMMYFUNCTION("IFERROR(VALUE(REGEXEXTRACT(M223, ""(\d+)\s+(sessions?|days?|weeks?|Weeks?|Sessions?|Days?)"")), 1)"),1.0)</f>
        <v>1</v>
      </c>
    </row>
    <row r="224" ht="15.75" customHeight="1">
      <c r="A224" s="89" t="s">
        <v>5876</v>
      </c>
      <c r="B224" s="11" t="s">
        <v>187</v>
      </c>
      <c r="C224" s="11" t="s">
        <v>5877</v>
      </c>
      <c r="D224" s="44" t="s">
        <v>70</v>
      </c>
      <c r="E224" s="44" t="s">
        <v>71</v>
      </c>
      <c r="F224" s="239">
        <v>0.375</v>
      </c>
      <c r="G224" s="239">
        <v>0.6666666666666666</v>
      </c>
      <c r="H224" s="300">
        <f t="shared" si="1"/>
        <v>7</v>
      </c>
      <c r="I224" s="132">
        <v>44.45</v>
      </c>
      <c r="J224" s="302">
        <f t="shared" si="2"/>
        <v>6.35</v>
      </c>
      <c r="K224" s="11" t="s">
        <v>5878</v>
      </c>
      <c r="L224" s="11" t="s">
        <v>297</v>
      </c>
      <c r="M224" s="11" t="s">
        <v>5452</v>
      </c>
      <c r="N224" s="11">
        <f>IFERROR(__xludf.DUMMYFUNCTION("IFERROR(VALUE(REGEXEXTRACT(M224, ""(\d+)\s+(sessions?|days?|weeks?|Weeks?|Sessions?|Days?)"")), 1)"),1.0)</f>
        <v>1</v>
      </c>
    </row>
    <row r="225" ht="15.75" customHeight="1">
      <c r="A225" s="89" t="s">
        <v>5876</v>
      </c>
      <c r="B225" s="11" t="s">
        <v>93</v>
      </c>
      <c r="C225" s="11" t="s">
        <v>5879</v>
      </c>
      <c r="D225" s="44" t="s">
        <v>70</v>
      </c>
      <c r="E225" s="44" t="s">
        <v>71</v>
      </c>
      <c r="F225" s="239">
        <v>0.375</v>
      </c>
      <c r="G225" s="239">
        <v>0.6666666666666666</v>
      </c>
      <c r="H225" s="300">
        <f t="shared" si="1"/>
        <v>7</v>
      </c>
      <c r="I225" s="132">
        <v>44.45</v>
      </c>
      <c r="J225" s="302">
        <f t="shared" si="2"/>
        <v>6.35</v>
      </c>
      <c r="K225" s="11" t="s">
        <v>5880</v>
      </c>
      <c r="L225" s="11" t="s">
        <v>297</v>
      </c>
      <c r="M225" s="11" t="s">
        <v>5452</v>
      </c>
      <c r="N225" s="11">
        <f>IFERROR(__xludf.DUMMYFUNCTION("IFERROR(VALUE(REGEXEXTRACT(M225, ""(\d+)\s+(sessions?|days?|weeks?|Weeks?|Sessions?|Days?)"")), 1)"),1.0)</f>
        <v>1</v>
      </c>
    </row>
    <row r="226" ht="15.75" customHeight="1">
      <c r="A226" s="89" t="s">
        <v>5876</v>
      </c>
      <c r="B226" s="11" t="s">
        <v>93</v>
      </c>
      <c r="C226" s="11" t="s">
        <v>5881</v>
      </c>
      <c r="D226" s="44" t="s">
        <v>384</v>
      </c>
      <c r="E226" s="44" t="s">
        <v>385</v>
      </c>
      <c r="F226" s="239">
        <v>0.375</v>
      </c>
      <c r="G226" s="239">
        <v>0.6666666666666666</v>
      </c>
      <c r="H226" s="300">
        <f t="shared" si="1"/>
        <v>7</v>
      </c>
      <c r="I226" s="132">
        <v>44.45</v>
      </c>
      <c r="J226" s="302">
        <f t="shared" si="2"/>
        <v>6.35</v>
      </c>
      <c r="K226" s="11" t="s">
        <v>5882</v>
      </c>
      <c r="L226" s="11" t="s">
        <v>297</v>
      </c>
      <c r="M226" s="11" t="s">
        <v>5452</v>
      </c>
      <c r="N226" s="11">
        <f>IFERROR(__xludf.DUMMYFUNCTION("IFERROR(VALUE(REGEXEXTRACT(M226, ""(\d+)\s+(sessions?|days?|weeks?|Weeks?|Sessions?|Days?)"")), 1)"),1.0)</f>
        <v>1</v>
      </c>
    </row>
    <row r="227" ht="15.75" customHeight="1">
      <c r="A227" s="89" t="s">
        <v>5876</v>
      </c>
      <c r="B227" s="11" t="s">
        <v>93</v>
      </c>
      <c r="C227" s="11" t="s">
        <v>5883</v>
      </c>
      <c r="D227" s="44" t="s">
        <v>3761</v>
      </c>
      <c r="E227" s="44" t="s">
        <v>3762</v>
      </c>
      <c r="F227" s="239">
        <v>0.375</v>
      </c>
      <c r="G227" s="239">
        <v>0.6666666666666666</v>
      </c>
      <c r="H227" s="300">
        <f t="shared" si="1"/>
        <v>7</v>
      </c>
      <c r="I227" s="132">
        <v>44.45</v>
      </c>
      <c r="J227" s="302">
        <f t="shared" si="2"/>
        <v>6.35</v>
      </c>
      <c r="K227" s="11" t="s">
        <v>5884</v>
      </c>
      <c r="L227" s="11" t="s">
        <v>297</v>
      </c>
      <c r="M227" s="11" t="s">
        <v>5452</v>
      </c>
      <c r="N227" s="11">
        <f>IFERROR(__xludf.DUMMYFUNCTION("IFERROR(VALUE(REGEXEXTRACT(M227, ""(\d+)\s+(sessions?|days?|weeks?|Weeks?|Sessions?|Days?)"")), 1)"),1.0)</f>
        <v>1</v>
      </c>
    </row>
    <row r="228" ht="15.75" customHeight="1">
      <c r="A228" s="89" t="s">
        <v>5885</v>
      </c>
      <c r="B228" s="11" t="s">
        <v>28</v>
      </c>
      <c r="C228" s="11" t="s">
        <v>5886</v>
      </c>
      <c r="D228" s="44" t="s">
        <v>48</v>
      </c>
      <c r="E228" s="44" t="s">
        <v>49</v>
      </c>
      <c r="F228" s="239">
        <v>0.375</v>
      </c>
      <c r="G228" s="239">
        <v>0.40625</v>
      </c>
      <c r="H228" s="300">
        <f t="shared" si="1"/>
        <v>0.75</v>
      </c>
      <c r="I228" s="132">
        <v>46.71</v>
      </c>
      <c r="J228" s="302">
        <f t="shared" si="2"/>
        <v>20.76</v>
      </c>
      <c r="K228" s="11" t="s">
        <v>5887</v>
      </c>
      <c r="L228" s="11" t="s">
        <v>297</v>
      </c>
      <c r="M228" s="11" t="s">
        <v>5888</v>
      </c>
      <c r="N228" s="11">
        <f>IFERROR(__xludf.DUMMYFUNCTION("IFERROR(VALUE(REGEXEXTRACT(M228, ""(\d+)\s+(sessions?|days?|weeks?|Weeks?|Sessions?|Days?)"")), 1)"),3.0)</f>
        <v>3</v>
      </c>
    </row>
    <row r="229" ht="15.75" customHeight="1">
      <c r="A229" s="89" t="s">
        <v>5876</v>
      </c>
      <c r="B229" s="11" t="s">
        <v>28</v>
      </c>
      <c r="C229" s="11" t="s">
        <v>5889</v>
      </c>
      <c r="D229" s="44" t="s">
        <v>2493</v>
      </c>
      <c r="E229" s="44" t="s">
        <v>3778</v>
      </c>
      <c r="F229" s="239">
        <v>0.375</v>
      </c>
      <c r="G229" s="239">
        <v>0.40625</v>
      </c>
      <c r="H229" s="300">
        <f t="shared" si="1"/>
        <v>0.75</v>
      </c>
      <c r="I229" s="132">
        <v>46.71</v>
      </c>
      <c r="J229" s="302">
        <f t="shared" si="2"/>
        <v>20.76</v>
      </c>
      <c r="K229" s="11" t="s">
        <v>5887</v>
      </c>
      <c r="L229" s="11" t="s">
        <v>297</v>
      </c>
      <c r="M229" s="11" t="s">
        <v>5888</v>
      </c>
      <c r="N229" s="11">
        <f>IFERROR(__xludf.DUMMYFUNCTION("IFERROR(VALUE(REGEXEXTRACT(M229, ""(\d+)\s+(sessions?|days?|weeks?|Weeks?|Sessions?|Days?)"")), 1)"),3.0)</f>
        <v>3</v>
      </c>
    </row>
    <row r="230" ht="15.75" customHeight="1">
      <c r="A230" s="89" t="s">
        <v>5876</v>
      </c>
      <c r="B230" s="11" t="s">
        <v>28</v>
      </c>
      <c r="C230" s="11" t="s">
        <v>5758</v>
      </c>
      <c r="D230" s="44" t="s">
        <v>2507</v>
      </c>
      <c r="E230" s="44" t="s">
        <v>3876</v>
      </c>
      <c r="F230" s="239">
        <v>0.3854166666666667</v>
      </c>
      <c r="G230" s="239">
        <v>0.4618055555555556</v>
      </c>
      <c r="H230" s="300">
        <f t="shared" si="1"/>
        <v>1.833333333</v>
      </c>
      <c r="I230" s="132">
        <v>155.75</v>
      </c>
      <c r="J230" s="302">
        <f t="shared" si="2"/>
        <v>16.99090909</v>
      </c>
      <c r="K230" s="11" t="s">
        <v>5759</v>
      </c>
      <c r="L230" s="11">
        <v>30.0</v>
      </c>
      <c r="M230" s="11" t="s">
        <v>5638</v>
      </c>
      <c r="N230" s="11">
        <f>IFERROR(__xludf.DUMMYFUNCTION("IFERROR(VALUE(REGEXEXTRACT(M230, ""(\d+)\s+(sessions?|days?|weeks?|Weeks?|Sessions?|Days?)"")), 1)"),5.0)</f>
        <v>5</v>
      </c>
    </row>
    <row r="231" ht="15.75" customHeight="1">
      <c r="A231" s="89" t="s">
        <v>5890</v>
      </c>
      <c r="B231" s="11" t="s">
        <v>28</v>
      </c>
      <c r="C231" s="11" t="s">
        <v>5891</v>
      </c>
      <c r="D231" s="44" t="s">
        <v>70</v>
      </c>
      <c r="E231" s="44" t="s">
        <v>71</v>
      </c>
      <c r="F231" s="239">
        <v>0.375</v>
      </c>
      <c r="G231" s="239">
        <v>0.6666666666666666</v>
      </c>
      <c r="H231" s="300">
        <f t="shared" si="1"/>
        <v>7</v>
      </c>
      <c r="I231" s="132">
        <v>44.45</v>
      </c>
      <c r="J231" s="302">
        <f t="shared" si="2"/>
        <v>6.35</v>
      </c>
      <c r="K231" s="11" t="s">
        <v>5892</v>
      </c>
      <c r="L231" s="11" t="s">
        <v>297</v>
      </c>
      <c r="M231" s="11" t="s">
        <v>5452</v>
      </c>
      <c r="N231" s="11">
        <f>IFERROR(__xludf.DUMMYFUNCTION("IFERROR(VALUE(REGEXEXTRACT(M231, ""(\d+)\s+(sessions?|days?|weeks?|Weeks?|Sessions?|Days?)"")), 1)"),1.0)</f>
        <v>1</v>
      </c>
    </row>
    <row r="232" ht="15.75" customHeight="1">
      <c r="A232" s="89" t="s">
        <v>5890</v>
      </c>
      <c r="B232" s="11" t="s">
        <v>28</v>
      </c>
      <c r="C232" s="11" t="s">
        <v>5893</v>
      </c>
      <c r="D232" s="44" t="s">
        <v>104</v>
      </c>
      <c r="E232" s="44" t="s">
        <v>105</v>
      </c>
      <c r="F232" s="239">
        <v>0.375</v>
      </c>
      <c r="G232" s="239">
        <v>0.6666666666666666</v>
      </c>
      <c r="H232" s="300">
        <f t="shared" si="1"/>
        <v>7</v>
      </c>
      <c r="I232" s="132">
        <v>44.45</v>
      </c>
      <c r="J232" s="302">
        <f t="shared" si="2"/>
        <v>6.35</v>
      </c>
      <c r="K232" s="11" t="s">
        <v>297</v>
      </c>
      <c r="L232" s="11" t="s">
        <v>297</v>
      </c>
      <c r="M232" s="11" t="s">
        <v>5452</v>
      </c>
      <c r="N232" s="11">
        <f>IFERROR(__xludf.DUMMYFUNCTION("IFERROR(VALUE(REGEXEXTRACT(M232, ""(\d+)\s+(sessions?|days?|weeks?|Weeks?|Sessions?|Days?)"")), 1)"),1.0)</f>
        <v>1</v>
      </c>
    </row>
    <row r="233" ht="15.75" customHeight="1">
      <c r="A233" s="89" t="s">
        <v>5890</v>
      </c>
      <c r="B233" s="11" t="s">
        <v>28</v>
      </c>
      <c r="C233" s="11" t="s">
        <v>5894</v>
      </c>
      <c r="D233" s="44" t="s">
        <v>70</v>
      </c>
      <c r="E233" s="44" t="s">
        <v>71</v>
      </c>
      <c r="F233" s="239">
        <v>0.375</v>
      </c>
      <c r="G233" s="239">
        <v>0.6666666666666666</v>
      </c>
      <c r="H233" s="300">
        <f t="shared" si="1"/>
        <v>7</v>
      </c>
      <c r="I233" s="132">
        <v>44.45</v>
      </c>
      <c r="J233" s="302">
        <f t="shared" si="2"/>
        <v>6.35</v>
      </c>
      <c r="K233" s="11" t="s">
        <v>5892</v>
      </c>
      <c r="L233" s="11" t="s">
        <v>297</v>
      </c>
      <c r="M233" s="11" t="s">
        <v>5452</v>
      </c>
      <c r="N233" s="11">
        <f>IFERROR(__xludf.DUMMYFUNCTION("IFERROR(VALUE(REGEXEXTRACT(M233, ""(\d+)\s+(sessions?|days?|weeks?|Weeks?|Sessions?|Days?)"")), 1)"),1.0)</f>
        <v>1</v>
      </c>
    </row>
    <row r="234" ht="15.75" customHeight="1">
      <c r="A234" s="89" t="s">
        <v>5895</v>
      </c>
      <c r="B234" s="11" t="s">
        <v>187</v>
      </c>
      <c r="C234" s="11" t="s">
        <v>5896</v>
      </c>
      <c r="D234" s="44" t="s">
        <v>148</v>
      </c>
      <c r="E234" s="44" t="s">
        <v>149</v>
      </c>
      <c r="F234" s="239">
        <v>0.375</v>
      </c>
      <c r="G234" s="239">
        <v>0.6666666666666666</v>
      </c>
      <c r="H234" s="300">
        <f t="shared" si="1"/>
        <v>7</v>
      </c>
      <c r="I234" s="132">
        <v>136.25</v>
      </c>
      <c r="J234" s="302">
        <f t="shared" si="2"/>
        <v>19.46428571</v>
      </c>
      <c r="K234" s="11" t="s">
        <v>5897</v>
      </c>
      <c r="L234" s="11" t="s">
        <v>297</v>
      </c>
      <c r="M234" s="11" t="s">
        <v>5452</v>
      </c>
      <c r="N234" s="11">
        <f>IFERROR(__xludf.DUMMYFUNCTION("IFERROR(VALUE(REGEXEXTRACT(M234, ""(\d+)\s+(sessions?|days?|weeks?|Weeks?|Sessions?|Days?)"")), 1)"),1.0)</f>
        <v>1</v>
      </c>
    </row>
    <row r="235" ht="15.75" customHeight="1">
      <c r="A235" s="89" t="s">
        <v>5898</v>
      </c>
      <c r="B235" s="11" t="s">
        <v>35</v>
      </c>
      <c r="C235" s="11" t="s">
        <v>5898</v>
      </c>
      <c r="D235" s="44" t="s">
        <v>5899</v>
      </c>
      <c r="E235" s="44" t="s">
        <v>5900</v>
      </c>
      <c r="F235" s="239">
        <v>0.4166666666666667</v>
      </c>
      <c r="G235" s="239">
        <v>0.5</v>
      </c>
      <c r="H235" s="300">
        <f t="shared" si="1"/>
        <v>2</v>
      </c>
      <c r="I235" s="132">
        <v>295.0</v>
      </c>
      <c r="J235" s="302">
        <f t="shared" si="2"/>
        <v>29.5</v>
      </c>
      <c r="K235" s="11" t="s">
        <v>5901</v>
      </c>
      <c r="L235" s="11" t="s">
        <v>297</v>
      </c>
      <c r="M235" s="11" t="s">
        <v>5553</v>
      </c>
      <c r="N235" s="11">
        <f>IFERROR(__xludf.DUMMYFUNCTION("IFERROR(VALUE(REGEXEXTRACT(M235, ""(\d+)\s+(sessions?|days?|weeks?|Weeks?|Sessions?|Days?)"")), 1)"),5.0)</f>
        <v>5</v>
      </c>
    </row>
    <row r="236" ht="15.75" customHeight="1">
      <c r="A236" s="89" t="s">
        <v>5902</v>
      </c>
      <c r="B236" s="11" t="s">
        <v>35</v>
      </c>
      <c r="C236" s="11" t="s">
        <v>5903</v>
      </c>
      <c r="D236" s="44" t="s">
        <v>5899</v>
      </c>
      <c r="E236" s="44" t="s">
        <v>5900</v>
      </c>
      <c r="F236" s="239">
        <v>0.5625</v>
      </c>
      <c r="G236" s="239">
        <v>0.6458333333333334</v>
      </c>
      <c r="H236" s="300">
        <f t="shared" si="1"/>
        <v>2</v>
      </c>
      <c r="I236" s="132">
        <v>59.0</v>
      </c>
      <c r="J236" s="302">
        <f t="shared" si="2"/>
        <v>29.5</v>
      </c>
      <c r="K236" s="11" t="s">
        <v>5904</v>
      </c>
      <c r="L236" s="11" t="s">
        <v>297</v>
      </c>
      <c r="M236" s="11" t="s">
        <v>5452</v>
      </c>
      <c r="N236" s="11">
        <f>IFERROR(__xludf.DUMMYFUNCTION("IFERROR(VALUE(REGEXEXTRACT(M236, ""(\d+)\s+(sessions?|days?|weeks?|Weeks?|Sessions?|Days?)"")), 1)"),1.0)</f>
        <v>1</v>
      </c>
    </row>
    <row r="237" ht="15.75" customHeight="1">
      <c r="A237" s="89" t="s">
        <v>5902</v>
      </c>
      <c r="B237" s="11" t="s">
        <v>35</v>
      </c>
      <c r="C237" s="11" t="s">
        <v>5905</v>
      </c>
      <c r="D237" s="44" t="s">
        <v>5899</v>
      </c>
      <c r="E237" s="44" t="s">
        <v>5900</v>
      </c>
      <c r="F237" s="239">
        <v>0.5625</v>
      </c>
      <c r="G237" s="239">
        <v>0.6458333333333334</v>
      </c>
      <c r="H237" s="300">
        <f t="shared" si="1"/>
        <v>2</v>
      </c>
      <c r="I237" s="132">
        <v>59.0</v>
      </c>
      <c r="J237" s="302">
        <f t="shared" si="2"/>
        <v>29.5</v>
      </c>
      <c r="K237" s="11" t="s">
        <v>5906</v>
      </c>
      <c r="L237" s="11" t="s">
        <v>297</v>
      </c>
      <c r="M237" s="11" t="s">
        <v>5452</v>
      </c>
      <c r="N237" s="11">
        <f>IFERROR(__xludf.DUMMYFUNCTION("IFERROR(VALUE(REGEXEXTRACT(M237, ""(\d+)\s+(sessions?|days?|weeks?|Weeks?|Sessions?|Days?)"")), 1)"),1.0)</f>
        <v>1</v>
      </c>
    </row>
    <row r="238" ht="15.75" customHeight="1">
      <c r="A238" s="89" t="s">
        <v>5907</v>
      </c>
      <c r="B238" s="11" t="s">
        <v>3035</v>
      </c>
      <c r="C238" s="11" t="s">
        <v>5907</v>
      </c>
      <c r="D238" s="44" t="s">
        <v>5908</v>
      </c>
      <c r="E238" s="44" t="s">
        <v>5909</v>
      </c>
      <c r="F238" s="239">
        <v>0.625</v>
      </c>
      <c r="G238" s="239">
        <v>0.6666666666666666</v>
      </c>
      <c r="H238" s="300">
        <f t="shared" si="1"/>
        <v>1</v>
      </c>
      <c r="I238" s="132">
        <v>90.72</v>
      </c>
      <c r="J238" s="302">
        <f t="shared" si="2"/>
        <v>7.56</v>
      </c>
      <c r="K238" s="11" t="s">
        <v>5910</v>
      </c>
      <c r="L238" s="11" t="s">
        <v>297</v>
      </c>
      <c r="M238" s="11" t="s">
        <v>5513</v>
      </c>
      <c r="N238" s="11">
        <f>IFERROR(__xludf.DUMMYFUNCTION("IFERROR(VALUE(REGEXEXTRACT(M238, ""(\d+)\s+(sessions?|days?|weeks?|Weeks?|Sessions?|Days?)"")), 1)"),12.0)</f>
        <v>12</v>
      </c>
    </row>
    <row r="239" ht="15.75" customHeight="1">
      <c r="A239" s="89" t="s">
        <v>5911</v>
      </c>
      <c r="B239" s="11" t="s">
        <v>3035</v>
      </c>
      <c r="C239" s="11" t="s">
        <v>5911</v>
      </c>
      <c r="D239" s="44" t="s">
        <v>5912</v>
      </c>
      <c r="E239" s="44" t="s">
        <v>5913</v>
      </c>
      <c r="F239" s="239">
        <v>0.78125</v>
      </c>
      <c r="G239" s="239">
        <v>0.8125</v>
      </c>
      <c r="H239" s="300">
        <f t="shared" si="1"/>
        <v>0.75</v>
      </c>
      <c r="I239" s="132">
        <v>84.51</v>
      </c>
      <c r="J239" s="302">
        <f t="shared" si="2"/>
        <v>12.52</v>
      </c>
      <c r="K239" s="11" t="s">
        <v>5914</v>
      </c>
      <c r="L239" s="11" t="s">
        <v>297</v>
      </c>
      <c r="M239" s="11" t="s">
        <v>5416</v>
      </c>
      <c r="N239" s="11">
        <f>IFERROR(__xludf.DUMMYFUNCTION("IFERROR(VALUE(REGEXEXTRACT(M239, ""(\d+)\s+(sessions?|days?|weeks?|Weeks?|Sessions?|Days?)"")), 1)"),9.0)</f>
        <v>9</v>
      </c>
    </row>
    <row r="240" ht="15.75" customHeight="1">
      <c r="A240" s="89" t="s">
        <v>5915</v>
      </c>
      <c r="B240" s="11" t="s">
        <v>3035</v>
      </c>
      <c r="C240" s="11" t="s">
        <v>5915</v>
      </c>
      <c r="D240" s="44" t="s">
        <v>5912</v>
      </c>
      <c r="E240" s="44" t="s">
        <v>5913</v>
      </c>
      <c r="F240" s="239">
        <v>0.8125</v>
      </c>
      <c r="G240" s="239">
        <v>0.84375</v>
      </c>
      <c r="H240" s="300">
        <f t="shared" si="1"/>
        <v>0.75</v>
      </c>
      <c r="I240" s="132">
        <v>84.51</v>
      </c>
      <c r="J240" s="302">
        <f t="shared" si="2"/>
        <v>12.52</v>
      </c>
      <c r="K240" s="11" t="s">
        <v>5916</v>
      </c>
      <c r="L240" s="11" t="s">
        <v>297</v>
      </c>
      <c r="M240" s="11" t="s">
        <v>5416</v>
      </c>
      <c r="N240" s="11">
        <f>IFERROR(__xludf.DUMMYFUNCTION("IFERROR(VALUE(REGEXEXTRACT(M240, ""(\d+)\s+(sessions?|days?|weeks?|Weeks?|Sessions?|Days?)"")), 1)"),9.0)</f>
        <v>9</v>
      </c>
    </row>
    <row r="241" ht="15.75" customHeight="1">
      <c r="A241" s="89" t="s">
        <v>5917</v>
      </c>
      <c r="B241" s="11" t="s">
        <v>28</v>
      </c>
      <c r="C241" s="11" t="s">
        <v>5917</v>
      </c>
      <c r="D241" s="44" t="s">
        <v>5912</v>
      </c>
      <c r="E241" s="44" t="s">
        <v>5913</v>
      </c>
      <c r="F241" s="239">
        <v>0.7916666666666666</v>
      </c>
      <c r="G241" s="239">
        <v>0.8229166666666666</v>
      </c>
      <c r="H241" s="300">
        <f t="shared" si="1"/>
        <v>0.75</v>
      </c>
      <c r="I241" s="132">
        <v>94.86</v>
      </c>
      <c r="J241" s="302">
        <f t="shared" si="2"/>
        <v>14.05333333</v>
      </c>
      <c r="K241" s="11" t="s">
        <v>5918</v>
      </c>
      <c r="L241" s="11" t="s">
        <v>297</v>
      </c>
      <c r="M241" s="11" t="s">
        <v>5526</v>
      </c>
      <c r="N241" s="11">
        <f>IFERROR(__xludf.DUMMYFUNCTION("IFERROR(VALUE(REGEXEXTRACT(M241, ""(\d+)\s+(sessions?|days?|weeks?|Weeks?|Sessions?|Days?)"")), 1)"),9.0)</f>
        <v>9</v>
      </c>
    </row>
    <row r="242" ht="15.75" customHeight="1">
      <c r="A242" s="89" t="s">
        <v>5919</v>
      </c>
      <c r="B242" s="11" t="s">
        <v>28</v>
      </c>
      <c r="C242" s="11" t="s">
        <v>5919</v>
      </c>
      <c r="D242" s="44" t="s">
        <v>2850</v>
      </c>
      <c r="E242" s="44" t="s">
        <v>5920</v>
      </c>
      <c r="F242" s="239">
        <v>0.46875</v>
      </c>
      <c r="G242" s="239">
        <v>0.5104166666666666</v>
      </c>
      <c r="H242" s="300">
        <f t="shared" si="1"/>
        <v>1</v>
      </c>
      <c r="I242" s="132">
        <v>95.22</v>
      </c>
      <c r="J242" s="302">
        <f t="shared" si="2"/>
        <v>10.58</v>
      </c>
      <c r="K242" s="11" t="s">
        <v>5921</v>
      </c>
      <c r="L242" s="11" t="s">
        <v>297</v>
      </c>
      <c r="M242" s="11" t="s">
        <v>5526</v>
      </c>
      <c r="N242" s="11">
        <f>IFERROR(__xludf.DUMMYFUNCTION("IFERROR(VALUE(REGEXEXTRACT(M242, ""(\d+)\s+(sessions?|days?|weeks?|Weeks?|Sessions?|Days?)"")), 1)"),9.0)</f>
        <v>9</v>
      </c>
    </row>
    <row r="243" ht="15.75" customHeight="1">
      <c r="A243" s="89" t="s">
        <v>5922</v>
      </c>
      <c r="B243" s="11" t="s">
        <v>28</v>
      </c>
      <c r="C243" s="11" t="s">
        <v>5922</v>
      </c>
      <c r="D243" s="44" t="s">
        <v>5923</v>
      </c>
      <c r="E243" s="44" t="s">
        <v>5924</v>
      </c>
      <c r="F243" s="239">
        <v>0.78125</v>
      </c>
      <c r="G243" s="239">
        <v>0.8229166666666666</v>
      </c>
      <c r="H243" s="300">
        <f t="shared" si="1"/>
        <v>1</v>
      </c>
      <c r="I243" s="132">
        <v>49.95</v>
      </c>
      <c r="J243" s="302">
        <f t="shared" si="2"/>
        <v>5.55</v>
      </c>
      <c r="K243" s="11" t="s">
        <v>5925</v>
      </c>
      <c r="L243" s="11" t="s">
        <v>297</v>
      </c>
      <c r="M243" s="11" t="s">
        <v>5516</v>
      </c>
      <c r="N243" s="11">
        <f>IFERROR(__xludf.DUMMYFUNCTION("IFERROR(VALUE(REGEXEXTRACT(M243, ""(\d+)\s+(sessions?|days?|weeks?|Weeks?|Sessions?|Days?)"")), 1)"),9.0)</f>
        <v>9</v>
      </c>
    </row>
    <row r="244" ht="15.75" customHeight="1">
      <c r="A244" s="11" t="s">
        <v>5926</v>
      </c>
      <c r="B244" s="11" t="s">
        <v>28</v>
      </c>
      <c r="C244" s="11" t="s">
        <v>5926</v>
      </c>
      <c r="D244" s="44" t="s">
        <v>2850</v>
      </c>
      <c r="E244" s="44" t="s">
        <v>5920</v>
      </c>
      <c r="F244" s="239">
        <v>0.4166666666666667</v>
      </c>
      <c r="G244" s="239">
        <v>0.4583333333333333</v>
      </c>
      <c r="H244" s="300">
        <f t="shared" si="1"/>
        <v>1</v>
      </c>
      <c r="I244" s="132">
        <v>84.64</v>
      </c>
      <c r="J244" s="302">
        <f t="shared" si="2"/>
        <v>9.404444444</v>
      </c>
      <c r="K244" s="11" t="s">
        <v>5927</v>
      </c>
      <c r="L244" s="11" t="s">
        <v>297</v>
      </c>
      <c r="M244" s="11" t="s">
        <v>5526</v>
      </c>
      <c r="N244" s="11">
        <f>IFERROR(__xludf.DUMMYFUNCTION("IFERROR(VALUE(REGEXEXTRACT(M244, ""(\d+)\s+(sessions?|days?|weeks?|Weeks?|Sessions?|Days?)"")), 1)"),9.0)</f>
        <v>9</v>
      </c>
    </row>
    <row r="245" ht="15.75" customHeight="1">
      <c r="A245" s="11" t="s">
        <v>5928</v>
      </c>
      <c r="B245" s="11" t="s">
        <v>28</v>
      </c>
      <c r="C245" s="11" t="s">
        <v>5928</v>
      </c>
      <c r="D245" s="44" t="s">
        <v>3825</v>
      </c>
      <c r="E245" s="44" t="s">
        <v>3826</v>
      </c>
      <c r="F245" s="239">
        <v>0.8333333333333334</v>
      </c>
      <c r="G245" s="239">
        <v>0.875</v>
      </c>
      <c r="H245" s="300">
        <f t="shared" si="1"/>
        <v>1</v>
      </c>
      <c r="I245" s="132">
        <v>44.4</v>
      </c>
      <c r="J245" s="302">
        <f t="shared" si="2"/>
        <v>5.55</v>
      </c>
      <c r="K245" s="11" t="s">
        <v>5929</v>
      </c>
      <c r="L245" s="11" t="s">
        <v>297</v>
      </c>
      <c r="M245" s="11" t="s">
        <v>5439</v>
      </c>
      <c r="N245" s="11">
        <f>IFERROR(__xludf.DUMMYFUNCTION("IFERROR(VALUE(REGEXEXTRACT(M245, ""(\d+)\s+(sessions?|days?|weeks?|Weeks?|Sessions?|Days?)"")), 1)"),8.0)</f>
        <v>8</v>
      </c>
    </row>
    <row r="246" ht="15.75" customHeight="1">
      <c r="A246" s="11" t="s">
        <v>5930</v>
      </c>
      <c r="B246" s="11" t="s">
        <v>28</v>
      </c>
      <c r="C246" s="11" t="s">
        <v>5930</v>
      </c>
      <c r="D246" s="44" t="s">
        <v>5931</v>
      </c>
      <c r="E246" s="44" t="s">
        <v>5932</v>
      </c>
      <c r="F246" s="239">
        <v>0.8333333333333334</v>
      </c>
      <c r="G246" s="239">
        <v>0.8958333333333334</v>
      </c>
      <c r="H246" s="300">
        <f t="shared" si="1"/>
        <v>1.5</v>
      </c>
      <c r="I246" s="132">
        <v>74.88</v>
      </c>
      <c r="J246" s="302">
        <f t="shared" si="2"/>
        <v>5.546666667</v>
      </c>
      <c r="K246" s="11" t="s">
        <v>5933</v>
      </c>
      <c r="L246" s="11" t="s">
        <v>297</v>
      </c>
      <c r="M246" s="11" t="s">
        <v>5427</v>
      </c>
      <c r="N246" s="11">
        <f>IFERROR(__xludf.DUMMYFUNCTION("IFERROR(VALUE(REGEXEXTRACT(M246, ""(\d+)\s+(sessions?|days?|weeks?|Weeks?|Sessions?|Days?)"")), 1)"),9.0)</f>
        <v>9</v>
      </c>
    </row>
    <row r="247" ht="15.75" customHeight="1">
      <c r="A247" s="11" t="s">
        <v>5934</v>
      </c>
      <c r="B247" s="11" t="s">
        <v>3002</v>
      </c>
      <c r="C247" s="11" t="s">
        <v>5934</v>
      </c>
      <c r="D247" s="44" t="s">
        <v>5935</v>
      </c>
      <c r="E247" s="44" t="s">
        <v>5936</v>
      </c>
      <c r="F247" s="239">
        <v>0.4270833333333333</v>
      </c>
      <c r="G247" s="239">
        <v>0.46875</v>
      </c>
      <c r="H247" s="300">
        <f t="shared" si="1"/>
        <v>1</v>
      </c>
      <c r="I247" s="132">
        <v>95.22</v>
      </c>
      <c r="J247" s="302">
        <f t="shared" si="2"/>
        <v>10.58</v>
      </c>
      <c r="K247" s="11" t="s">
        <v>5937</v>
      </c>
      <c r="L247" s="11" t="s">
        <v>297</v>
      </c>
      <c r="M247" s="11" t="s">
        <v>5526</v>
      </c>
      <c r="N247" s="11">
        <f>IFERROR(__xludf.DUMMYFUNCTION("IFERROR(VALUE(REGEXEXTRACT(M247, ""(\d+)\s+(sessions?|days?|weeks?|Weeks?|Sessions?|Days?)"")), 1)"),9.0)</f>
        <v>9</v>
      </c>
    </row>
    <row r="248" ht="15.75" customHeight="1">
      <c r="A248" s="11" t="s">
        <v>5938</v>
      </c>
      <c r="B248" s="11" t="s">
        <v>3002</v>
      </c>
      <c r="C248" s="11" t="s">
        <v>5938</v>
      </c>
      <c r="D248" s="44" t="s">
        <v>222</v>
      </c>
      <c r="E248" s="44" t="s">
        <v>223</v>
      </c>
      <c r="F248" s="239">
        <v>0.7395833333333334</v>
      </c>
      <c r="G248" s="239">
        <v>0.78125</v>
      </c>
      <c r="H248" s="300">
        <f t="shared" si="1"/>
        <v>1</v>
      </c>
      <c r="I248" s="132">
        <v>78.4</v>
      </c>
      <c r="J248" s="302">
        <f t="shared" si="2"/>
        <v>9.8</v>
      </c>
      <c r="K248" s="11" t="s">
        <v>5939</v>
      </c>
      <c r="L248" s="11" t="s">
        <v>297</v>
      </c>
      <c r="M248" s="11" t="s">
        <v>5439</v>
      </c>
      <c r="N248" s="11">
        <f>IFERROR(__xludf.DUMMYFUNCTION("IFERROR(VALUE(REGEXEXTRACT(M248, ""(\d+)\s+(sessions?|days?|weeks?|Weeks?|Sessions?|Days?)"")), 1)"),8.0)</f>
        <v>8</v>
      </c>
    </row>
    <row r="249" ht="15.75" customHeight="1">
      <c r="A249" s="11" t="s">
        <v>5940</v>
      </c>
      <c r="B249" s="11" t="s">
        <v>3002</v>
      </c>
      <c r="C249" s="11" t="s">
        <v>5940</v>
      </c>
      <c r="D249" s="44" t="s">
        <v>222</v>
      </c>
      <c r="E249" s="44" t="s">
        <v>223</v>
      </c>
      <c r="F249" s="239">
        <v>0.3958333333333333</v>
      </c>
      <c r="G249" s="239">
        <v>0.4375</v>
      </c>
      <c r="H249" s="300">
        <f t="shared" si="1"/>
        <v>1</v>
      </c>
      <c r="I249" s="132">
        <v>147.0</v>
      </c>
      <c r="J249" s="302">
        <f t="shared" si="2"/>
        <v>9.8</v>
      </c>
      <c r="K249" s="11" t="s">
        <v>5941</v>
      </c>
      <c r="L249" s="11" t="s">
        <v>297</v>
      </c>
      <c r="M249" s="11" t="s">
        <v>5942</v>
      </c>
      <c r="N249" s="11">
        <f>IFERROR(__xludf.DUMMYFUNCTION("IFERROR(VALUE(REGEXEXTRACT(M249, ""(\d+)\s+(sessions?|days?|weeks?|Weeks?|Sessions?|Days?)"")), 1)"),15.0)</f>
        <v>15</v>
      </c>
    </row>
    <row r="250" ht="15.75" customHeight="1">
      <c r="A250" s="11" t="s">
        <v>5943</v>
      </c>
      <c r="B250" s="11" t="s">
        <v>3002</v>
      </c>
      <c r="C250" s="11" t="s">
        <v>5943</v>
      </c>
      <c r="D250" s="44" t="s">
        <v>5944</v>
      </c>
      <c r="E250" s="44" t="s">
        <v>5945</v>
      </c>
      <c r="F250" s="239">
        <v>0.7916666666666666</v>
      </c>
      <c r="G250" s="239">
        <v>0.8333333333333334</v>
      </c>
      <c r="H250" s="300">
        <f t="shared" si="1"/>
        <v>1</v>
      </c>
      <c r="I250" s="132">
        <v>98.0</v>
      </c>
      <c r="J250" s="302">
        <f t="shared" si="2"/>
        <v>9.8</v>
      </c>
      <c r="K250" s="11" t="s">
        <v>5946</v>
      </c>
      <c r="L250" s="11" t="s">
        <v>297</v>
      </c>
      <c r="M250" s="11" t="s">
        <v>5947</v>
      </c>
      <c r="N250" s="11">
        <f>IFERROR(__xludf.DUMMYFUNCTION("IFERROR(VALUE(REGEXEXTRACT(M250, ""(\d+)\s+(sessions?|days?|weeks?|Weeks?|Sessions?|Days?)"")), 1)"),10.0)</f>
        <v>10</v>
      </c>
    </row>
    <row r="251" ht="15.75" customHeight="1">
      <c r="A251" s="11" t="s">
        <v>2161</v>
      </c>
      <c r="B251" s="11" t="s">
        <v>3002</v>
      </c>
      <c r="C251" s="11" t="s">
        <v>2161</v>
      </c>
      <c r="D251" s="44" t="s">
        <v>222</v>
      </c>
      <c r="E251" s="44" t="s">
        <v>223</v>
      </c>
      <c r="F251" s="239">
        <v>0.7916666666666666</v>
      </c>
      <c r="G251" s="239">
        <v>0.8333333333333334</v>
      </c>
      <c r="H251" s="300">
        <f t="shared" si="1"/>
        <v>1</v>
      </c>
      <c r="I251" s="132">
        <v>99.82</v>
      </c>
      <c r="J251" s="302">
        <f t="shared" si="2"/>
        <v>14.26</v>
      </c>
      <c r="K251" s="11" t="s">
        <v>5948</v>
      </c>
      <c r="L251" s="11" t="s">
        <v>297</v>
      </c>
      <c r="M251" s="11" t="s">
        <v>5394</v>
      </c>
      <c r="N251" s="11">
        <f>IFERROR(__xludf.DUMMYFUNCTION("IFERROR(VALUE(REGEXEXTRACT(M251, ""(\d+)\s+(sessions?|days?|weeks?|Weeks?|Sessions?|Days?)"")), 1)"),7.0)</f>
        <v>7</v>
      </c>
    </row>
    <row r="252" ht="15.75" customHeight="1">
      <c r="A252" s="11" t="s">
        <v>5949</v>
      </c>
      <c r="B252" s="11" t="s">
        <v>3002</v>
      </c>
      <c r="C252" s="11" t="s">
        <v>5949</v>
      </c>
      <c r="D252" s="44" t="s">
        <v>222</v>
      </c>
      <c r="E252" s="44" t="s">
        <v>223</v>
      </c>
      <c r="F252" s="239">
        <v>0.7916666666666666</v>
      </c>
      <c r="G252" s="239">
        <v>0.8333333333333334</v>
      </c>
      <c r="H252" s="300">
        <f t="shared" si="1"/>
        <v>1</v>
      </c>
      <c r="I252" s="132">
        <v>78.4</v>
      </c>
      <c r="J252" s="302">
        <f t="shared" si="2"/>
        <v>9.8</v>
      </c>
      <c r="K252" s="11" t="s">
        <v>5950</v>
      </c>
      <c r="L252" s="11" t="s">
        <v>297</v>
      </c>
      <c r="M252" s="11" t="s">
        <v>5439</v>
      </c>
      <c r="N252" s="11">
        <f>IFERROR(__xludf.DUMMYFUNCTION("IFERROR(VALUE(REGEXEXTRACT(M252, ""(\d+)\s+(sessions?|days?|weeks?|Weeks?|Sessions?|Days?)"")), 1)"),8.0)</f>
        <v>8</v>
      </c>
    </row>
    <row r="253" ht="15.75" customHeight="1">
      <c r="A253" s="11" t="s">
        <v>2181</v>
      </c>
      <c r="B253" s="11" t="s">
        <v>3002</v>
      </c>
      <c r="C253" s="11" t="s">
        <v>2181</v>
      </c>
      <c r="D253" s="44" t="s">
        <v>222</v>
      </c>
      <c r="E253" s="44" t="s">
        <v>223</v>
      </c>
      <c r="F253" s="239">
        <v>0.4479166666666667</v>
      </c>
      <c r="G253" s="239">
        <v>0.4895833333333333</v>
      </c>
      <c r="H253" s="300">
        <f t="shared" si="1"/>
        <v>1</v>
      </c>
      <c r="I253" s="132">
        <v>128.34</v>
      </c>
      <c r="J253" s="302">
        <f t="shared" si="2"/>
        <v>14.26</v>
      </c>
      <c r="K253" s="11" t="s">
        <v>5951</v>
      </c>
      <c r="L253" s="11" t="s">
        <v>297</v>
      </c>
      <c r="M253" s="11" t="s">
        <v>5526</v>
      </c>
      <c r="N253" s="11">
        <f>IFERROR(__xludf.DUMMYFUNCTION("IFERROR(VALUE(REGEXEXTRACT(M253, ""(\d+)\s+(sessions?|days?|weeks?|Weeks?|Sessions?|Days?)"")), 1)"),9.0)</f>
        <v>9</v>
      </c>
    </row>
    <row r="254" ht="15.75" customHeight="1">
      <c r="A254" s="11" t="s">
        <v>5952</v>
      </c>
      <c r="B254" s="11" t="s">
        <v>3002</v>
      </c>
      <c r="C254" s="11" t="s">
        <v>5952</v>
      </c>
      <c r="D254" s="44" t="s">
        <v>222</v>
      </c>
      <c r="E254" s="44" t="s">
        <v>223</v>
      </c>
      <c r="F254" s="239">
        <v>0.3958333333333333</v>
      </c>
      <c r="G254" s="239">
        <v>0.4375</v>
      </c>
      <c r="H254" s="300">
        <f t="shared" si="1"/>
        <v>1</v>
      </c>
      <c r="I254" s="132">
        <v>147.0</v>
      </c>
      <c r="J254" s="302">
        <f t="shared" si="2"/>
        <v>9.8</v>
      </c>
      <c r="K254" s="11" t="s">
        <v>5953</v>
      </c>
      <c r="L254" s="11" t="s">
        <v>297</v>
      </c>
      <c r="M254" s="11" t="s">
        <v>5954</v>
      </c>
      <c r="N254" s="11">
        <f>IFERROR(__xludf.DUMMYFUNCTION("IFERROR(VALUE(REGEXEXTRACT(M254, ""(\d+)\s+(sessions?|days?|weeks?|Weeks?|Sessions?|Days?)"")), 1)"),15.0)</f>
        <v>15</v>
      </c>
    </row>
    <row r="255" ht="15.75" customHeight="1">
      <c r="A255" s="11" t="s">
        <v>5955</v>
      </c>
      <c r="B255" s="11" t="s">
        <v>3002</v>
      </c>
      <c r="C255" s="11" t="s">
        <v>5955</v>
      </c>
      <c r="D255" s="44" t="s">
        <v>222</v>
      </c>
      <c r="E255" s="44" t="s">
        <v>223</v>
      </c>
      <c r="F255" s="239">
        <v>0.3958333333333333</v>
      </c>
      <c r="G255" s="239">
        <v>0.4375</v>
      </c>
      <c r="H255" s="300">
        <f t="shared" si="1"/>
        <v>1</v>
      </c>
      <c r="I255" s="132">
        <v>88.2</v>
      </c>
      <c r="J255" s="302">
        <f t="shared" si="2"/>
        <v>9.8</v>
      </c>
      <c r="K255" s="11" t="s">
        <v>5956</v>
      </c>
      <c r="L255" s="11" t="s">
        <v>297</v>
      </c>
      <c r="M255" s="11" t="s">
        <v>5526</v>
      </c>
      <c r="N255" s="11">
        <f>IFERROR(__xludf.DUMMYFUNCTION("IFERROR(VALUE(REGEXEXTRACT(M255, ""(\d+)\s+(sessions?|days?|weeks?|Weeks?|Sessions?|Days?)"")), 1)"),9.0)</f>
        <v>9</v>
      </c>
    </row>
    <row r="256" ht="15.75" customHeight="1">
      <c r="A256" s="11" t="s">
        <v>2193</v>
      </c>
      <c r="B256" s="11" t="s">
        <v>3002</v>
      </c>
      <c r="C256" s="11" t="s">
        <v>2193</v>
      </c>
      <c r="D256" s="44" t="s">
        <v>222</v>
      </c>
      <c r="E256" s="44" t="s">
        <v>223</v>
      </c>
      <c r="F256" s="239">
        <v>0.4479166666666667</v>
      </c>
      <c r="G256" s="239">
        <v>0.4895833333333333</v>
      </c>
      <c r="H256" s="300">
        <f t="shared" si="1"/>
        <v>1</v>
      </c>
      <c r="I256" s="132">
        <v>147.0</v>
      </c>
      <c r="J256" s="302">
        <f t="shared" si="2"/>
        <v>9.8</v>
      </c>
      <c r="K256" s="11" t="s">
        <v>5957</v>
      </c>
      <c r="L256" s="11" t="s">
        <v>297</v>
      </c>
      <c r="M256" s="11" t="s">
        <v>5942</v>
      </c>
      <c r="N256" s="11">
        <f>IFERROR(__xludf.DUMMYFUNCTION("IFERROR(VALUE(REGEXEXTRACT(M256, ""(\d+)\s+(sessions?|days?|weeks?|Weeks?|Sessions?|Days?)"")), 1)"),15.0)</f>
        <v>15</v>
      </c>
    </row>
    <row r="257" ht="15.75" customHeight="1">
      <c r="A257" s="11" t="s">
        <v>5958</v>
      </c>
      <c r="B257" s="11" t="s">
        <v>28</v>
      </c>
      <c r="C257" s="11" t="s">
        <v>5959</v>
      </c>
      <c r="D257" s="44" t="s">
        <v>2275</v>
      </c>
      <c r="E257" s="44" t="s">
        <v>3542</v>
      </c>
      <c r="F257" s="239">
        <v>0.7083333333333334</v>
      </c>
      <c r="G257" s="239">
        <v>0.7916666666666666</v>
      </c>
      <c r="H257" s="300">
        <f t="shared" si="1"/>
        <v>2</v>
      </c>
      <c r="I257" s="132">
        <v>69.84</v>
      </c>
      <c r="J257" s="302">
        <f t="shared" si="2"/>
        <v>3.88</v>
      </c>
      <c r="K257" s="11" t="s">
        <v>5960</v>
      </c>
      <c r="L257" s="11" t="s">
        <v>297</v>
      </c>
      <c r="M257" s="11" t="s">
        <v>5548</v>
      </c>
      <c r="N257" s="11">
        <f>IFERROR(__xludf.DUMMYFUNCTION("IFERROR(VALUE(REGEXEXTRACT(M257, ""(\d+)\s+(sessions?|days?|weeks?|Weeks?|Sessions?|Days?)"")), 1)"),9.0)</f>
        <v>9</v>
      </c>
    </row>
    <row r="258" ht="15.75" customHeight="1">
      <c r="A258" s="11" t="s">
        <v>5958</v>
      </c>
      <c r="B258" s="11" t="s">
        <v>28</v>
      </c>
      <c r="C258" s="11" t="s">
        <v>5961</v>
      </c>
      <c r="D258" s="44" t="s">
        <v>3370</v>
      </c>
      <c r="E258" s="44" t="s">
        <v>3542</v>
      </c>
      <c r="F258" s="239">
        <v>0.7083333333333334</v>
      </c>
      <c r="G258" s="239">
        <v>0.7916666666666666</v>
      </c>
      <c r="H258" s="300">
        <f t="shared" si="1"/>
        <v>2</v>
      </c>
      <c r="I258" s="132">
        <v>69.84</v>
      </c>
      <c r="J258" s="302">
        <f t="shared" si="2"/>
        <v>3.88</v>
      </c>
      <c r="K258" s="11" t="s">
        <v>5960</v>
      </c>
      <c r="L258" s="11" t="s">
        <v>297</v>
      </c>
      <c r="M258" s="11" t="s">
        <v>5548</v>
      </c>
      <c r="N258" s="11">
        <f>IFERROR(__xludf.DUMMYFUNCTION("IFERROR(VALUE(REGEXEXTRACT(M258, ""(\d+)\s+(sessions?|days?|weeks?|Weeks?|Sessions?|Days?)"")), 1)"),9.0)</f>
        <v>9</v>
      </c>
    </row>
    <row r="259" ht="15.75" customHeight="1">
      <c r="A259" s="11" t="s">
        <v>5962</v>
      </c>
      <c r="B259" s="11" t="s">
        <v>28</v>
      </c>
      <c r="C259" s="11" t="s">
        <v>5963</v>
      </c>
      <c r="D259" s="44" t="s">
        <v>2233</v>
      </c>
      <c r="E259" s="44" t="s">
        <v>3988</v>
      </c>
      <c r="F259" s="239">
        <v>0.8125</v>
      </c>
      <c r="G259" s="239">
        <v>0.9375</v>
      </c>
      <c r="H259" s="300">
        <f t="shared" si="1"/>
        <v>3</v>
      </c>
      <c r="I259" s="132">
        <v>925.52</v>
      </c>
      <c r="J259" s="302">
        <f t="shared" si="2"/>
        <v>38.56333333</v>
      </c>
      <c r="K259" s="11" t="s">
        <v>5964</v>
      </c>
      <c r="L259" s="11" t="s">
        <v>297</v>
      </c>
      <c r="M259" s="11" t="s">
        <v>5439</v>
      </c>
      <c r="N259" s="11">
        <f>IFERROR(__xludf.DUMMYFUNCTION("IFERROR(VALUE(REGEXEXTRACT(M259, ""(\d+)\s+(sessions?|days?|weeks?|Weeks?|Sessions?|Days?)"")), 1)"),8.0)</f>
        <v>8</v>
      </c>
    </row>
    <row r="260" ht="15.75" customHeight="1">
      <c r="A260" s="11" t="s">
        <v>5962</v>
      </c>
      <c r="B260" s="11" t="s">
        <v>28</v>
      </c>
      <c r="C260" s="11" t="s">
        <v>5965</v>
      </c>
      <c r="D260" s="44" t="s">
        <v>2233</v>
      </c>
      <c r="E260" s="44" t="s">
        <v>3988</v>
      </c>
      <c r="F260" s="239">
        <v>0.8020833333333334</v>
      </c>
      <c r="G260" s="239">
        <v>0.96875</v>
      </c>
      <c r="H260" s="300">
        <f t="shared" si="1"/>
        <v>4</v>
      </c>
      <c r="I260" s="132">
        <v>147.96</v>
      </c>
      <c r="J260" s="302">
        <f t="shared" si="2"/>
        <v>4.11</v>
      </c>
      <c r="K260" s="11" t="s">
        <v>5964</v>
      </c>
      <c r="L260" s="11">
        <v>7.0</v>
      </c>
      <c r="M260" s="11" t="s">
        <v>5966</v>
      </c>
      <c r="N260" s="11">
        <f>IFERROR(__xludf.DUMMYFUNCTION("IFERROR(VALUE(REGEXEXTRACT(M260, ""(\d+)\s+(sessions?|days?|weeks?|Weeks?|Sessions?|Days?)"")), 1)"),9.0)</f>
        <v>9</v>
      </c>
    </row>
    <row r="261" ht="15.75" customHeight="1">
      <c r="A261" s="11" t="s">
        <v>5967</v>
      </c>
      <c r="B261" s="11" t="s">
        <v>28</v>
      </c>
      <c r="C261" s="11" t="s">
        <v>5968</v>
      </c>
      <c r="D261" s="44" t="s">
        <v>2275</v>
      </c>
      <c r="E261" s="44" t="s">
        <v>3542</v>
      </c>
      <c r="F261" s="239">
        <v>0.78125</v>
      </c>
      <c r="G261" s="239">
        <v>0.9270833333333334</v>
      </c>
      <c r="H261" s="300">
        <f t="shared" si="1"/>
        <v>3.5</v>
      </c>
      <c r="I261" s="132">
        <v>96.48</v>
      </c>
      <c r="J261" s="302">
        <f t="shared" si="2"/>
        <v>3.062857143</v>
      </c>
      <c r="K261" s="11" t="s">
        <v>5969</v>
      </c>
      <c r="L261" s="11" t="s">
        <v>298</v>
      </c>
      <c r="M261" s="11" t="s">
        <v>5970</v>
      </c>
      <c r="N261" s="11">
        <f>IFERROR(__xludf.DUMMYFUNCTION("IFERROR(VALUE(REGEXEXTRACT(M261, ""(\d+)\s+(sessions?|days?|weeks?|Weeks?|Sessions?|Days?)"")), 1)"),9.0)</f>
        <v>9</v>
      </c>
    </row>
    <row r="262" ht="15.75" customHeight="1">
      <c r="A262" s="11" t="s">
        <v>5967</v>
      </c>
      <c r="B262" s="11" t="s">
        <v>28</v>
      </c>
      <c r="C262" s="11" t="s">
        <v>5971</v>
      </c>
      <c r="D262" s="44" t="s">
        <v>2275</v>
      </c>
      <c r="E262" s="44" t="s">
        <v>3542</v>
      </c>
      <c r="F262" s="239">
        <v>0.78125</v>
      </c>
      <c r="G262" s="239">
        <v>0.9270833333333334</v>
      </c>
      <c r="H262" s="300">
        <f t="shared" si="1"/>
        <v>3.5</v>
      </c>
      <c r="I262" s="132">
        <v>602.91</v>
      </c>
      <c r="J262" s="302">
        <f t="shared" si="2"/>
        <v>19.14</v>
      </c>
      <c r="K262" s="11" t="s">
        <v>5969</v>
      </c>
      <c r="L262" s="11" t="s">
        <v>298</v>
      </c>
      <c r="M262" s="11" t="s">
        <v>5970</v>
      </c>
      <c r="N262" s="11">
        <f>IFERROR(__xludf.DUMMYFUNCTION("IFERROR(VALUE(REGEXEXTRACT(M262, ""(\d+)\s+(sessions?|days?|weeks?|Weeks?|Sessions?|Days?)"")), 1)"),9.0)</f>
        <v>9</v>
      </c>
    </row>
    <row r="263" ht="15.75" customHeight="1">
      <c r="A263" s="11" t="s">
        <v>5972</v>
      </c>
      <c r="B263" s="11" t="s">
        <v>164</v>
      </c>
      <c r="C263" s="11" t="s">
        <v>5972</v>
      </c>
      <c r="D263" s="44" t="s">
        <v>2155</v>
      </c>
      <c r="E263" s="44" t="s">
        <v>2972</v>
      </c>
      <c r="F263" s="239">
        <v>0.375</v>
      </c>
      <c r="G263" s="239">
        <v>0.4166666666666667</v>
      </c>
      <c r="H263" s="300">
        <f t="shared" si="1"/>
        <v>1</v>
      </c>
      <c r="I263" s="132">
        <v>54.25</v>
      </c>
      <c r="J263" s="302">
        <f t="shared" si="2"/>
        <v>7.75</v>
      </c>
      <c r="K263" s="11" t="s">
        <v>5973</v>
      </c>
      <c r="L263" s="11" t="s">
        <v>297</v>
      </c>
      <c r="M263" s="11" t="s">
        <v>5394</v>
      </c>
      <c r="N263" s="11">
        <f>IFERROR(__xludf.DUMMYFUNCTION("IFERROR(VALUE(REGEXEXTRACT(M263, ""(\d+)\s+(sessions?|days?|weeks?|Weeks?|Sessions?|Days?)"")), 1)"),7.0)</f>
        <v>7</v>
      </c>
    </row>
    <row r="264" ht="15.75" customHeight="1">
      <c r="A264" s="11" t="s">
        <v>5974</v>
      </c>
      <c r="B264" s="11" t="s">
        <v>164</v>
      </c>
      <c r="C264" s="11" t="s">
        <v>5974</v>
      </c>
      <c r="D264" s="44" t="s">
        <v>2275</v>
      </c>
      <c r="E264" s="44" t="s">
        <v>3542</v>
      </c>
      <c r="F264" s="239">
        <v>0.5104166666666666</v>
      </c>
      <c r="G264" s="239">
        <v>0.5416666666666666</v>
      </c>
      <c r="H264" s="300">
        <f t="shared" si="1"/>
        <v>0.75</v>
      </c>
      <c r="I264" s="132">
        <v>69.75</v>
      </c>
      <c r="J264" s="302">
        <f t="shared" si="2"/>
        <v>10.33333333</v>
      </c>
      <c r="K264" s="11" t="s">
        <v>5975</v>
      </c>
      <c r="L264" s="11" t="s">
        <v>297</v>
      </c>
      <c r="M264" s="11" t="s">
        <v>5526</v>
      </c>
      <c r="N264" s="11">
        <f>IFERROR(__xludf.DUMMYFUNCTION("IFERROR(VALUE(REGEXEXTRACT(M264, ""(\d+)\s+(sessions?|days?|weeks?|Weeks?|Sessions?|Days?)"")), 1)"),9.0)</f>
        <v>9</v>
      </c>
    </row>
    <row r="265" ht="15.75" customHeight="1">
      <c r="A265" s="11" t="s">
        <v>5976</v>
      </c>
      <c r="B265" s="11" t="s">
        <v>164</v>
      </c>
      <c r="C265" s="11" t="s">
        <v>5976</v>
      </c>
      <c r="D265" s="44" t="s">
        <v>2275</v>
      </c>
      <c r="E265" s="44" t="s">
        <v>3542</v>
      </c>
      <c r="F265" s="239">
        <v>0.5416666666666666</v>
      </c>
      <c r="G265" s="239">
        <v>0.5729166666666666</v>
      </c>
      <c r="H265" s="300">
        <f t="shared" si="1"/>
        <v>0.75</v>
      </c>
      <c r="I265" s="132">
        <v>69.75</v>
      </c>
      <c r="J265" s="302">
        <f t="shared" si="2"/>
        <v>10.33333333</v>
      </c>
      <c r="K265" s="11" t="s">
        <v>5977</v>
      </c>
      <c r="L265" s="11" t="s">
        <v>297</v>
      </c>
      <c r="M265" s="11" t="s">
        <v>5526</v>
      </c>
      <c r="N265" s="11">
        <f>IFERROR(__xludf.DUMMYFUNCTION("IFERROR(VALUE(REGEXEXTRACT(M265, ""(\d+)\s+(sessions?|days?|weeks?|Weeks?|Sessions?|Days?)"")), 1)"),9.0)</f>
        <v>9</v>
      </c>
    </row>
    <row r="266" ht="15.75" customHeight="1">
      <c r="A266" s="11" t="s">
        <v>5978</v>
      </c>
      <c r="B266" s="11" t="s">
        <v>164</v>
      </c>
      <c r="C266" s="11" t="s">
        <v>5978</v>
      </c>
      <c r="D266" s="44" t="s">
        <v>2275</v>
      </c>
      <c r="E266" s="44" t="s">
        <v>3542</v>
      </c>
      <c r="F266" s="239">
        <v>0.78125</v>
      </c>
      <c r="G266" s="239">
        <v>0.8125</v>
      </c>
      <c r="H266" s="300">
        <f t="shared" si="1"/>
        <v>0.75</v>
      </c>
      <c r="I266" s="132">
        <v>63.36</v>
      </c>
      <c r="J266" s="302">
        <f t="shared" si="2"/>
        <v>9.386666667</v>
      </c>
      <c r="K266" s="11" t="s">
        <v>5979</v>
      </c>
      <c r="L266" s="11" t="s">
        <v>297</v>
      </c>
      <c r="M266" s="11" t="s">
        <v>5416</v>
      </c>
      <c r="N266" s="11">
        <f>IFERROR(__xludf.DUMMYFUNCTION("IFERROR(VALUE(REGEXEXTRACT(M266, ""(\d+)\s+(sessions?|days?|weeks?|Weeks?|Sessions?|Days?)"")), 1)"),9.0)</f>
        <v>9</v>
      </c>
    </row>
    <row r="267" ht="15.75" customHeight="1">
      <c r="A267" s="11" t="s">
        <v>5980</v>
      </c>
      <c r="B267" s="11" t="s">
        <v>164</v>
      </c>
      <c r="C267" s="11" t="s">
        <v>5980</v>
      </c>
      <c r="D267" s="44" t="s">
        <v>2525</v>
      </c>
      <c r="E267" s="44" t="s">
        <v>3555</v>
      </c>
      <c r="F267" s="239">
        <v>0.6875</v>
      </c>
      <c r="G267" s="239">
        <v>0.75</v>
      </c>
      <c r="H267" s="300">
        <f t="shared" si="1"/>
        <v>1.5</v>
      </c>
      <c r="I267" s="132">
        <v>58.12</v>
      </c>
      <c r="J267" s="302">
        <f t="shared" si="2"/>
        <v>9.686666667</v>
      </c>
      <c r="K267" s="11" t="s">
        <v>5981</v>
      </c>
      <c r="L267" s="11">
        <v>16.0</v>
      </c>
      <c r="M267" s="11" t="s">
        <v>5611</v>
      </c>
      <c r="N267" s="11">
        <f>IFERROR(__xludf.DUMMYFUNCTION("IFERROR(VALUE(REGEXEXTRACT(M267, ""(\d+)\s+(sessions?|days?|weeks?|Weeks?|Sessions?|Days?)"")), 1)"),4.0)</f>
        <v>4</v>
      </c>
    </row>
    <row r="268" ht="15.75" customHeight="1">
      <c r="A268" s="11" t="s">
        <v>5982</v>
      </c>
      <c r="B268" s="11" t="s">
        <v>64</v>
      </c>
      <c r="C268" s="11" t="s">
        <v>5982</v>
      </c>
      <c r="D268" s="44" t="s">
        <v>2525</v>
      </c>
      <c r="E268" s="44" t="s">
        <v>3555</v>
      </c>
      <c r="F268" s="239">
        <v>0.375</v>
      </c>
      <c r="G268" s="239">
        <v>0.75</v>
      </c>
      <c r="H268" s="300">
        <f t="shared" si="1"/>
        <v>9</v>
      </c>
      <c r="I268" s="132">
        <v>103.39</v>
      </c>
      <c r="J268" s="302">
        <f t="shared" si="2"/>
        <v>5.743888889</v>
      </c>
      <c r="K268" s="11" t="s">
        <v>5983</v>
      </c>
      <c r="L268" s="11" t="s">
        <v>297</v>
      </c>
      <c r="M268" s="11" t="s">
        <v>5852</v>
      </c>
      <c r="N268" s="11">
        <f>IFERROR(__xludf.DUMMYFUNCTION("IFERROR(VALUE(REGEXEXTRACT(M268, ""(\d+)\s+(sessions?|days?|weeks?|Weeks?|Sessions?|Days?)"")), 1)"),2.0)</f>
        <v>2</v>
      </c>
    </row>
    <row r="269" ht="15.75" customHeight="1">
      <c r="A269" s="11" t="s">
        <v>5984</v>
      </c>
      <c r="B269" s="11" t="s">
        <v>64</v>
      </c>
      <c r="C269" s="11" t="s">
        <v>5984</v>
      </c>
      <c r="D269" s="44" t="s">
        <v>2525</v>
      </c>
      <c r="E269" s="44" t="s">
        <v>3555</v>
      </c>
      <c r="F269" s="239">
        <v>0.7083333333333334</v>
      </c>
      <c r="G269" s="239">
        <v>0.9166666666666666</v>
      </c>
      <c r="H269" s="300">
        <f t="shared" si="1"/>
        <v>5</v>
      </c>
      <c r="I269" s="132">
        <v>104.79</v>
      </c>
      <c r="J269" s="302">
        <f t="shared" si="2"/>
        <v>20.958</v>
      </c>
      <c r="K269" s="11" t="s">
        <v>5985</v>
      </c>
      <c r="L269" s="11" t="s">
        <v>298</v>
      </c>
      <c r="M269" s="11" t="s">
        <v>5452</v>
      </c>
      <c r="N269" s="11">
        <f>IFERROR(__xludf.DUMMYFUNCTION("IFERROR(VALUE(REGEXEXTRACT(M269, ""(\d+)\s+(sessions?|days?|weeks?|Weeks?|Sessions?|Days?)"")), 1)"),1.0)</f>
        <v>1</v>
      </c>
    </row>
    <row r="270" ht="15.75" customHeight="1">
      <c r="A270" s="11" t="s">
        <v>5986</v>
      </c>
      <c r="B270" s="11" t="s">
        <v>164</v>
      </c>
      <c r="C270" s="11" t="s">
        <v>5986</v>
      </c>
      <c r="D270" s="44" t="s">
        <v>2275</v>
      </c>
      <c r="E270" s="44" t="s">
        <v>3542</v>
      </c>
      <c r="F270" s="239">
        <v>0.7291666666666666</v>
      </c>
      <c r="G270" s="239">
        <v>0.9166666666666666</v>
      </c>
      <c r="H270" s="300">
        <f t="shared" si="1"/>
        <v>4.5</v>
      </c>
      <c r="I270" s="132">
        <v>68.22</v>
      </c>
      <c r="J270" s="302">
        <f t="shared" si="2"/>
        <v>7.58</v>
      </c>
      <c r="K270" s="11" t="s">
        <v>5987</v>
      </c>
      <c r="L270" s="11">
        <v>15.0</v>
      </c>
      <c r="M270" s="11" t="s">
        <v>5852</v>
      </c>
      <c r="N270" s="11">
        <f>IFERROR(__xludf.DUMMYFUNCTION("IFERROR(VALUE(REGEXEXTRACT(M270, ""(\d+)\s+(sessions?|days?|weeks?|Weeks?|Sessions?|Days?)"")), 1)"),2.0)</f>
        <v>2</v>
      </c>
    </row>
    <row r="271" ht="15.75" customHeight="1">
      <c r="A271" s="11" t="s">
        <v>5988</v>
      </c>
      <c r="B271" s="11" t="s">
        <v>164</v>
      </c>
      <c r="C271" s="11" t="s">
        <v>5988</v>
      </c>
      <c r="D271" s="44" t="s">
        <v>90</v>
      </c>
      <c r="E271" s="44" t="s">
        <v>91</v>
      </c>
      <c r="F271" s="239">
        <v>0.375</v>
      </c>
      <c r="G271" s="239">
        <v>0.75</v>
      </c>
      <c r="H271" s="300">
        <f t="shared" si="1"/>
        <v>9</v>
      </c>
      <c r="I271" s="132">
        <v>397.34</v>
      </c>
      <c r="J271" s="302">
        <f t="shared" si="2"/>
        <v>8.829777778</v>
      </c>
      <c r="K271" s="11" t="s">
        <v>5989</v>
      </c>
      <c r="L271" s="11">
        <v>9.0</v>
      </c>
      <c r="M271" s="11" t="s">
        <v>5645</v>
      </c>
      <c r="N271" s="11">
        <f>IFERROR(__xludf.DUMMYFUNCTION("IFERROR(VALUE(REGEXEXTRACT(M271, ""(\d+)\s+(sessions?|days?|weeks?|Weeks?|Sessions?|Days?)"")), 1)"),5.0)</f>
        <v>5</v>
      </c>
    </row>
    <row r="272" ht="15.75" customHeight="1">
      <c r="A272" s="11" t="s">
        <v>5990</v>
      </c>
      <c r="B272" s="11" t="s">
        <v>164</v>
      </c>
      <c r="C272" s="11" t="s">
        <v>5990</v>
      </c>
      <c r="D272" s="44" t="s">
        <v>2525</v>
      </c>
      <c r="E272" s="44" t="s">
        <v>3555</v>
      </c>
      <c r="F272" s="239">
        <v>0.7083333333333334</v>
      </c>
      <c r="G272" s="239">
        <v>0.8333333333333334</v>
      </c>
      <c r="H272" s="300">
        <f t="shared" si="1"/>
        <v>3</v>
      </c>
      <c r="I272" s="132">
        <v>167.53</v>
      </c>
      <c r="J272" s="302">
        <f t="shared" si="2"/>
        <v>6.980416667</v>
      </c>
      <c r="K272" s="11" t="s">
        <v>5991</v>
      </c>
      <c r="L272" s="11">
        <v>2.0</v>
      </c>
      <c r="M272" s="11" t="s">
        <v>5429</v>
      </c>
      <c r="N272" s="11">
        <f>IFERROR(__xludf.DUMMYFUNCTION("IFERROR(VALUE(REGEXEXTRACT(M272, ""(\d+)\s+(sessions?|days?|weeks?|Weeks?|Sessions?|Days?)"")), 1)"),8.0)</f>
        <v>8</v>
      </c>
    </row>
    <row r="273" ht="15.75" customHeight="1">
      <c r="A273" s="11" t="s">
        <v>5992</v>
      </c>
      <c r="B273" s="11" t="s">
        <v>64</v>
      </c>
      <c r="C273" s="11" t="s">
        <v>5992</v>
      </c>
      <c r="D273" s="44" t="s">
        <v>2525</v>
      </c>
      <c r="E273" s="44" t="s">
        <v>3555</v>
      </c>
      <c r="F273" s="239">
        <v>0.375</v>
      </c>
      <c r="G273" s="239">
        <v>0.7083333333333334</v>
      </c>
      <c r="H273" s="300">
        <f t="shared" si="1"/>
        <v>8</v>
      </c>
      <c r="I273" s="132">
        <v>228.34</v>
      </c>
      <c r="J273" s="302">
        <f t="shared" si="2"/>
        <v>7.135625</v>
      </c>
      <c r="K273" s="11" t="s">
        <v>5993</v>
      </c>
      <c r="L273" s="11" t="s">
        <v>297</v>
      </c>
      <c r="M273" s="11" t="s">
        <v>5994</v>
      </c>
      <c r="N273" s="11">
        <f>IFERROR(__xludf.DUMMYFUNCTION("IFERROR(VALUE(REGEXEXTRACT(M273, ""(\d+)\s+(sessions?|days?|weeks?|Weeks?|Sessions?|Days?)"")), 1)"),4.0)</f>
        <v>4</v>
      </c>
    </row>
    <row r="274" ht="15.75" customHeight="1">
      <c r="A274" s="11" t="s">
        <v>5995</v>
      </c>
      <c r="B274" s="11" t="s">
        <v>164</v>
      </c>
      <c r="C274" s="11" t="s">
        <v>5995</v>
      </c>
      <c r="D274" s="44" t="s">
        <v>90</v>
      </c>
      <c r="E274" s="44" t="s">
        <v>91</v>
      </c>
      <c r="F274" s="239">
        <v>0.7083333333333334</v>
      </c>
      <c r="G274" s="239">
        <v>0.7916666666666666</v>
      </c>
      <c r="H274" s="300">
        <f t="shared" si="1"/>
        <v>2</v>
      </c>
      <c r="I274" s="132">
        <v>114.49</v>
      </c>
      <c r="J274" s="302">
        <f t="shared" si="2"/>
        <v>7.155625</v>
      </c>
      <c r="K274" s="11" t="s">
        <v>5996</v>
      </c>
      <c r="L274" s="11" t="s">
        <v>298</v>
      </c>
      <c r="M274" s="11" t="s">
        <v>5429</v>
      </c>
      <c r="N274" s="11">
        <f>IFERROR(__xludf.DUMMYFUNCTION("IFERROR(VALUE(REGEXEXTRACT(M274, ""(\d+)\s+(sessions?|days?|weeks?|Weeks?|Sessions?|Days?)"")), 1)"),8.0)</f>
        <v>8</v>
      </c>
    </row>
    <row r="275" ht="15.75" customHeight="1">
      <c r="A275" s="11" t="s">
        <v>5997</v>
      </c>
      <c r="B275" s="11" t="s">
        <v>164</v>
      </c>
      <c r="C275" s="11" t="s">
        <v>5997</v>
      </c>
      <c r="D275" s="44" t="s">
        <v>2525</v>
      </c>
      <c r="E275" s="44" t="s">
        <v>3555</v>
      </c>
      <c r="F275" s="239">
        <v>0.5416666666666666</v>
      </c>
      <c r="G275" s="239">
        <v>0.75</v>
      </c>
      <c r="H275" s="300">
        <f t="shared" si="1"/>
        <v>5</v>
      </c>
      <c r="I275" s="132">
        <v>202.4</v>
      </c>
      <c r="J275" s="302">
        <f t="shared" si="2"/>
        <v>8.096</v>
      </c>
      <c r="K275" s="11" t="s">
        <v>5998</v>
      </c>
      <c r="L275" s="11" t="s">
        <v>298</v>
      </c>
      <c r="M275" s="11" t="s">
        <v>5638</v>
      </c>
      <c r="N275" s="11">
        <f>IFERROR(__xludf.DUMMYFUNCTION("IFERROR(VALUE(REGEXEXTRACT(M275, ""(\d+)\s+(sessions?|days?|weeks?|Weeks?|Sessions?|Days?)"")), 1)"),5.0)</f>
        <v>5</v>
      </c>
    </row>
    <row r="276" ht="15.75" customHeight="1">
      <c r="A276" s="11" t="s">
        <v>5999</v>
      </c>
      <c r="B276" s="11" t="s">
        <v>164</v>
      </c>
      <c r="C276" s="11" t="s">
        <v>5999</v>
      </c>
      <c r="D276" s="44" t="s">
        <v>2259</v>
      </c>
      <c r="E276" s="44" t="s">
        <v>2883</v>
      </c>
      <c r="F276" s="239">
        <v>0.375</v>
      </c>
      <c r="G276" s="239">
        <v>0.4375</v>
      </c>
      <c r="H276" s="300">
        <f t="shared" si="1"/>
        <v>1.5</v>
      </c>
      <c r="I276" s="132">
        <v>102.18</v>
      </c>
      <c r="J276" s="302">
        <f t="shared" si="2"/>
        <v>8.515</v>
      </c>
      <c r="K276" s="11" t="s">
        <v>6000</v>
      </c>
      <c r="L276" s="11" t="s">
        <v>297</v>
      </c>
      <c r="M276" s="11" t="s">
        <v>5398</v>
      </c>
      <c r="N276" s="11">
        <f>IFERROR(__xludf.DUMMYFUNCTION("IFERROR(VALUE(REGEXEXTRACT(M276, ""(\d+)\s+(sessions?|days?|weeks?|Weeks?|Sessions?|Days?)"")), 1)"),8.0)</f>
        <v>8</v>
      </c>
    </row>
    <row r="277" ht="15.75" customHeight="1">
      <c r="A277" s="11" t="s">
        <v>6001</v>
      </c>
      <c r="B277" s="11" t="s">
        <v>164</v>
      </c>
      <c r="C277" s="11" t="s">
        <v>6001</v>
      </c>
      <c r="D277" s="44" t="s">
        <v>2275</v>
      </c>
      <c r="E277" s="44" t="s">
        <v>3542</v>
      </c>
      <c r="F277" s="239">
        <v>0.375</v>
      </c>
      <c r="G277" s="239">
        <v>0.6458333333333334</v>
      </c>
      <c r="H277" s="300">
        <f t="shared" si="1"/>
        <v>6.5</v>
      </c>
      <c r="I277" s="132">
        <v>67.01</v>
      </c>
      <c r="J277" s="302">
        <f t="shared" si="2"/>
        <v>10.30923077</v>
      </c>
      <c r="K277" s="11" t="s">
        <v>6002</v>
      </c>
      <c r="L277" s="11">
        <v>13.0</v>
      </c>
      <c r="M277" s="11" t="s">
        <v>5452</v>
      </c>
      <c r="N277" s="11">
        <f>IFERROR(__xludf.DUMMYFUNCTION("IFERROR(VALUE(REGEXEXTRACT(M277, ""(\d+)\s+(sessions?|days?|weeks?|Weeks?|Sessions?|Days?)"")), 1)"),1.0)</f>
        <v>1</v>
      </c>
    </row>
    <row r="278" ht="15.75" customHeight="1">
      <c r="A278" s="11" t="s">
        <v>6003</v>
      </c>
      <c r="B278" s="11" t="s">
        <v>164</v>
      </c>
      <c r="C278" s="11" t="s">
        <v>6003</v>
      </c>
      <c r="D278" s="44" t="s">
        <v>2275</v>
      </c>
      <c r="E278" s="44" t="s">
        <v>3542</v>
      </c>
      <c r="F278" s="239">
        <v>0.75</v>
      </c>
      <c r="G278" s="239">
        <v>0.9166666666666666</v>
      </c>
      <c r="H278" s="300">
        <f t="shared" si="1"/>
        <v>4</v>
      </c>
      <c r="I278" s="132">
        <v>197.52</v>
      </c>
      <c r="J278" s="302">
        <f t="shared" si="2"/>
        <v>16.46</v>
      </c>
      <c r="K278" s="11" t="s">
        <v>6004</v>
      </c>
      <c r="L278" s="11" t="s">
        <v>297</v>
      </c>
      <c r="M278" s="11" t="s">
        <v>5888</v>
      </c>
      <c r="N278" s="11">
        <f>IFERROR(__xludf.DUMMYFUNCTION("IFERROR(VALUE(REGEXEXTRACT(M278, ""(\d+)\s+(sessions?|days?|weeks?|Weeks?|Sessions?|Days?)"")), 1)"),3.0)</f>
        <v>3</v>
      </c>
    </row>
    <row r="279" ht="15.75" customHeight="1">
      <c r="A279" s="11" t="s">
        <v>6005</v>
      </c>
      <c r="B279" s="11" t="s">
        <v>164</v>
      </c>
      <c r="C279" s="11" t="s">
        <v>6005</v>
      </c>
      <c r="D279" s="44" t="s">
        <v>166</v>
      </c>
      <c r="E279" s="44" t="s">
        <v>167</v>
      </c>
      <c r="F279" s="239">
        <v>0.375</v>
      </c>
      <c r="G279" s="239">
        <v>0.75</v>
      </c>
      <c r="H279" s="300">
        <f t="shared" si="1"/>
        <v>9</v>
      </c>
      <c r="I279" s="132">
        <v>194.83</v>
      </c>
      <c r="J279" s="302">
        <f t="shared" si="2"/>
        <v>4.329555556</v>
      </c>
      <c r="K279" s="11" t="s">
        <v>6006</v>
      </c>
      <c r="L279" s="11" t="s">
        <v>298</v>
      </c>
      <c r="M279" s="11" t="s">
        <v>5638</v>
      </c>
      <c r="N279" s="11">
        <f>IFERROR(__xludf.DUMMYFUNCTION("IFERROR(VALUE(REGEXEXTRACT(M279, ""(\d+)\s+(sessions?|days?|weeks?|Weeks?|Sessions?|Days?)"")), 1)"),5.0)</f>
        <v>5</v>
      </c>
    </row>
    <row r="280" ht="15.75" customHeight="1">
      <c r="A280" s="11" t="s">
        <v>6007</v>
      </c>
      <c r="B280" s="11" t="s">
        <v>164</v>
      </c>
      <c r="C280" s="11" t="s">
        <v>6007</v>
      </c>
      <c r="D280" s="44" t="s">
        <v>166</v>
      </c>
      <c r="E280" s="44" t="s">
        <v>167</v>
      </c>
      <c r="F280" s="239">
        <v>0.625</v>
      </c>
      <c r="G280" s="239">
        <v>0.7708333333333334</v>
      </c>
      <c r="H280" s="300">
        <f t="shared" si="1"/>
        <v>3.5</v>
      </c>
      <c r="I280" s="132">
        <v>88.46</v>
      </c>
      <c r="J280" s="302">
        <f t="shared" si="2"/>
        <v>12.63714286</v>
      </c>
      <c r="K280" s="11" t="s">
        <v>6008</v>
      </c>
      <c r="L280" s="11">
        <v>6.0</v>
      </c>
      <c r="M280" s="11" t="s">
        <v>5852</v>
      </c>
      <c r="N280" s="11">
        <f>IFERROR(__xludf.DUMMYFUNCTION("IFERROR(VALUE(REGEXEXTRACT(M280, ""(\d+)\s+(sessions?|days?|weeks?|Weeks?|Sessions?|Days?)"")), 1)"),2.0)</f>
        <v>2</v>
      </c>
    </row>
    <row r="281" ht="15.75" customHeight="1">
      <c r="A281" s="11" t="s">
        <v>6009</v>
      </c>
      <c r="B281" s="11" t="s">
        <v>164</v>
      </c>
      <c r="C281" s="11" t="s">
        <v>6009</v>
      </c>
      <c r="D281" s="44" t="s">
        <v>2275</v>
      </c>
      <c r="E281" s="44" t="s">
        <v>3542</v>
      </c>
      <c r="F281" s="239">
        <v>0.75</v>
      </c>
      <c r="G281" s="239">
        <v>0.9166666666666666</v>
      </c>
      <c r="H281" s="300">
        <f t="shared" si="1"/>
        <v>4</v>
      </c>
      <c r="I281" s="132">
        <v>592.56</v>
      </c>
      <c r="J281" s="302">
        <f t="shared" si="2"/>
        <v>49.38</v>
      </c>
      <c r="K281" s="11" t="s">
        <v>6010</v>
      </c>
      <c r="L281" s="11" t="s">
        <v>297</v>
      </c>
      <c r="M281" s="11" t="s">
        <v>5888</v>
      </c>
      <c r="N281" s="11">
        <f>IFERROR(__xludf.DUMMYFUNCTION("IFERROR(VALUE(REGEXEXTRACT(M281, ""(\d+)\s+(sessions?|days?|weeks?|Weeks?|Sessions?|Days?)"")), 1)"),3.0)</f>
        <v>3</v>
      </c>
    </row>
    <row r="282" ht="15.75" customHeight="1">
      <c r="A282" s="11" t="s">
        <v>6011</v>
      </c>
      <c r="B282" s="11" t="s">
        <v>164</v>
      </c>
      <c r="C282" s="11" t="s">
        <v>6011</v>
      </c>
      <c r="D282" s="44" t="s">
        <v>166</v>
      </c>
      <c r="E282" s="44" t="s">
        <v>167</v>
      </c>
      <c r="F282" s="239">
        <v>0.75</v>
      </c>
      <c r="G282" s="239">
        <v>0.9166666666666666</v>
      </c>
      <c r="H282" s="300">
        <f t="shared" si="1"/>
        <v>4</v>
      </c>
      <c r="I282" s="132">
        <v>58.18</v>
      </c>
      <c r="J282" s="302">
        <f t="shared" si="2"/>
        <v>14.545</v>
      </c>
      <c r="K282" s="11" t="s">
        <v>6012</v>
      </c>
      <c r="L282" s="11">
        <v>17.0</v>
      </c>
      <c r="M282" s="11" t="s">
        <v>5452</v>
      </c>
      <c r="N282" s="11">
        <f>IFERROR(__xludf.DUMMYFUNCTION("IFERROR(VALUE(REGEXEXTRACT(M282, ""(\d+)\s+(sessions?|days?|weeks?|Weeks?|Sessions?|Days?)"")), 1)"),1.0)</f>
        <v>1</v>
      </c>
    </row>
    <row r="283" ht="15.75" customHeight="1">
      <c r="A283" s="11" t="s">
        <v>6013</v>
      </c>
      <c r="B283" s="11" t="s">
        <v>164</v>
      </c>
      <c r="C283" s="11" t="s">
        <v>6013</v>
      </c>
      <c r="D283" s="44" t="s">
        <v>2275</v>
      </c>
      <c r="E283" s="44" t="s">
        <v>3542</v>
      </c>
      <c r="F283" s="239">
        <v>0.375</v>
      </c>
      <c r="G283" s="239">
        <v>0.5416666666666666</v>
      </c>
      <c r="H283" s="300">
        <f t="shared" si="1"/>
        <v>4</v>
      </c>
      <c r="I283" s="132">
        <v>170.32</v>
      </c>
      <c r="J283" s="302">
        <f t="shared" si="2"/>
        <v>14.19333333</v>
      </c>
      <c r="K283" s="11" t="s">
        <v>6014</v>
      </c>
      <c r="L283" s="11">
        <v>5.0</v>
      </c>
      <c r="M283" s="11" t="s">
        <v>5888</v>
      </c>
      <c r="N283" s="11">
        <f>IFERROR(__xludf.DUMMYFUNCTION("IFERROR(VALUE(REGEXEXTRACT(M283, ""(\d+)\s+(sessions?|days?|weeks?|Weeks?|Sessions?|Days?)"")), 1)"),3.0)</f>
        <v>3</v>
      </c>
    </row>
    <row r="284" ht="15.75" customHeight="1">
      <c r="A284" s="11" t="s">
        <v>6015</v>
      </c>
      <c r="B284" s="11" t="s">
        <v>164</v>
      </c>
      <c r="C284" s="11" t="s">
        <v>6015</v>
      </c>
      <c r="D284" s="44" t="s">
        <v>222</v>
      </c>
      <c r="E284" s="44" t="s">
        <v>223</v>
      </c>
      <c r="F284" s="239">
        <v>0.75</v>
      </c>
      <c r="G284" s="239">
        <v>0.9166666666666666</v>
      </c>
      <c r="H284" s="300">
        <f t="shared" si="1"/>
        <v>4</v>
      </c>
      <c r="I284" s="132">
        <v>132.15</v>
      </c>
      <c r="J284" s="302">
        <f t="shared" si="2"/>
        <v>11.0125</v>
      </c>
      <c r="K284" s="11" t="s">
        <v>6016</v>
      </c>
      <c r="L284" s="11" t="s">
        <v>297</v>
      </c>
      <c r="M284" s="11" t="s">
        <v>5888</v>
      </c>
      <c r="N284" s="11">
        <f>IFERROR(__xludf.DUMMYFUNCTION("IFERROR(VALUE(REGEXEXTRACT(M284, ""(\d+)\s+(sessions?|days?|weeks?|Weeks?|Sessions?|Days?)"")), 1)"),3.0)</f>
        <v>3</v>
      </c>
    </row>
    <row r="285" ht="15.75" customHeight="1">
      <c r="A285" s="11" t="s">
        <v>6017</v>
      </c>
      <c r="B285" s="11" t="s">
        <v>164</v>
      </c>
      <c r="C285" s="11" t="s">
        <v>6017</v>
      </c>
      <c r="D285" s="44" t="s">
        <v>166</v>
      </c>
      <c r="E285" s="44" t="s">
        <v>167</v>
      </c>
      <c r="F285" s="239">
        <v>0.375</v>
      </c>
      <c r="G285" s="239">
        <v>0.75</v>
      </c>
      <c r="H285" s="300">
        <f t="shared" si="1"/>
        <v>9</v>
      </c>
      <c r="I285" s="132">
        <v>230.69</v>
      </c>
      <c r="J285" s="302">
        <f t="shared" si="2"/>
        <v>5.126444444</v>
      </c>
      <c r="K285" s="11" t="s">
        <v>6018</v>
      </c>
      <c r="L285" s="11" t="s">
        <v>297</v>
      </c>
      <c r="M285" s="11" t="s">
        <v>5638</v>
      </c>
      <c r="N285" s="11">
        <f>IFERROR(__xludf.DUMMYFUNCTION("IFERROR(VALUE(REGEXEXTRACT(M285, ""(\d+)\s+(sessions?|days?|weeks?|Weeks?|Sessions?|Days?)"")), 1)"),5.0)</f>
        <v>5</v>
      </c>
    </row>
    <row r="286" ht="15.75" customHeight="1">
      <c r="A286" s="11" t="s">
        <v>6019</v>
      </c>
      <c r="B286" s="11" t="s">
        <v>164</v>
      </c>
      <c r="C286" s="11" t="s">
        <v>6019</v>
      </c>
      <c r="D286" s="44" t="s">
        <v>297</v>
      </c>
      <c r="E286" s="44" t="s">
        <v>297</v>
      </c>
      <c r="F286" s="239">
        <v>0.375</v>
      </c>
      <c r="G286" s="239">
        <v>0.75</v>
      </c>
      <c r="H286" s="300">
        <f t="shared" si="1"/>
        <v>9</v>
      </c>
      <c r="I286" s="132">
        <v>170.32</v>
      </c>
      <c r="J286" s="302">
        <f t="shared" si="2"/>
        <v>9.462222222</v>
      </c>
      <c r="K286" s="11" t="s">
        <v>6020</v>
      </c>
      <c r="L286" s="11" t="s">
        <v>297</v>
      </c>
      <c r="M286" s="11" t="s">
        <v>5852</v>
      </c>
      <c r="N286" s="11">
        <f>IFERROR(__xludf.DUMMYFUNCTION("IFERROR(VALUE(REGEXEXTRACT(M286, ""(\d+)\s+(sessions?|days?|weeks?|Weeks?|Sessions?|Days?)"")), 1)"),2.0)</f>
        <v>2</v>
      </c>
    </row>
    <row r="287" ht="15.75" customHeight="1">
      <c r="A287" s="11" t="s">
        <v>6021</v>
      </c>
      <c r="B287" s="11" t="s">
        <v>164</v>
      </c>
      <c r="C287" s="11" t="s">
        <v>6021</v>
      </c>
      <c r="D287" s="44" t="s">
        <v>90</v>
      </c>
      <c r="E287" s="44" t="s">
        <v>91</v>
      </c>
      <c r="F287" s="239">
        <v>0.3958333333333333</v>
      </c>
      <c r="G287" s="239">
        <v>0.6041666666666666</v>
      </c>
      <c r="H287" s="300">
        <f t="shared" si="1"/>
        <v>5</v>
      </c>
      <c r="I287" s="132">
        <v>411.2</v>
      </c>
      <c r="J287" s="302">
        <f t="shared" si="2"/>
        <v>9.137777778</v>
      </c>
      <c r="K287" s="11" t="s">
        <v>6022</v>
      </c>
      <c r="L287" s="11" t="s">
        <v>297</v>
      </c>
      <c r="M287" s="11" t="s">
        <v>6023</v>
      </c>
      <c r="N287" s="11">
        <f>IFERROR(__xludf.DUMMYFUNCTION("IFERROR(VALUE(REGEXEXTRACT(M287, ""(\d+)\s+(sessions?|days?|weeks?|Weeks?|Sessions?|Days?)"")), 1)"),9.0)</f>
        <v>9</v>
      </c>
    </row>
    <row r="288" ht="15.75" customHeight="1">
      <c r="A288" s="11" t="s">
        <v>6024</v>
      </c>
      <c r="B288" s="11" t="s">
        <v>164</v>
      </c>
      <c r="C288" s="11" t="s">
        <v>6024</v>
      </c>
      <c r="D288" s="44" t="s">
        <v>2275</v>
      </c>
      <c r="E288" s="44" t="s">
        <v>3542</v>
      </c>
      <c r="F288" s="239">
        <v>0.3958333333333333</v>
      </c>
      <c r="G288" s="239">
        <v>0.6041666666666666</v>
      </c>
      <c r="H288" s="300">
        <f t="shared" si="1"/>
        <v>5</v>
      </c>
      <c r="I288" s="132">
        <v>418.32</v>
      </c>
      <c r="J288" s="302">
        <f t="shared" si="2"/>
        <v>4.648</v>
      </c>
      <c r="K288" s="11" t="s">
        <v>6025</v>
      </c>
      <c r="L288" s="11" t="s">
        <v>297</v>
      </c>
      <c r="M288" s="11" t="s">
        <v>6026</v>
      </c>
      <c r="N288" s="11">
        <f>IFERROR(__xludf.DUMMYFUNCTION("IFERROR(VALUE(REGEXEXTRACT(M288, ""(\d+)\s+(sessions?|days?|weeks?|Weeks?|Sessions?|Days?)"")), 1)"),18.0)</f>
        <v>18</v>
      </c>
    </row>
    <row r="289" ht="15.75" customHeight="1">
      <c r="A289" s="11" t="s">
        <v>6027</v>
      </c>
      <c r="B289" s="11" t="s">
        <v>164</v>
      </c>
      <c r="C289" s="11" t="s">
        <v>6027</v>
      </c>
      <c r="D289" s="44" t="s">
        <v>90</v>
      </c>
      <c r="E289" s="44" t="s">
        <v>91</v>
      </c>
      <c r="F289" s="239">
        <v>0.7083333333333334</v>
      </c>
      <c r="G289" s="239">
        <v>0.8333333333333334</v>
      </c>
      <c r="H289" s="300">
        <f t="shared" si="1"/>
        <v>3</v>
      </c>
      <c r="I289" s="132">
        <v>200.2</v>
      </c>
      <c r="J289" s="302">
        <f t="shared" si="2"/>
        <v>1.906666667</v>
      </c>
      <c r="K289" s="11" t="s">
        <v>6028</v>
      </c>
      <c r="L289" s="11">
        <v>19.0</v>
      </c>
      <c r="M289" s="11" t="s">
        <v>6029</v>
      </c>
      <c r="N289" s="11">
        <f>IFERROR(__xludf.DUMMYFUNCTION("IFERROR(VALUE(REGEXEXTRACT(M289, ""(\d+)\s+(sessions?|days?|weeks?|Weeks?|Sessions?|Days?)"")), 1)"),35.0)</f>
        <v>35</v>
      </c>
    </row>
    <row r="290" ht="15.75" customHeight="1">
      <c r="A290" s="11" t="s">
        <v>6030</v>
      </c>
      <c r="B290" s="11" t="s">
        <v>64</v>
      </c>
      <c r="C290" s="11" t="s">
        <v>6030</v>
      </c>
      <c r="D290" s="44" t="s">
        <v>166</v>
      </c>
      <c r="E290" s="44" t="s">
        <v>167</v>
      </c>
      <c r="F290" s="239">
        <v>0.5833333333333334</v>
      </c>
      <c r="G290" s="239">
        <v>0.7604166666666666</v>
      </c>
      <c r="H290" s="300">
        <f t="shared" si="1"/>
        <v>4.25</v>
      </c>
      <c r="I290" s="132">
        <v>58.18</v>
      </c>
      <c r="J290" s="302">
        <f t="shared" si="2"/>
        <v>13.68941176</v>
      </c>
      <c r="K290" s="11" t="s">
        <v>6031</v>
      </c>
      <c r="L290" s="11">
        <v>17.0</v>
      </c>
      <c r="M290" s="11" t="s">
        <v>5452</v>
      </c>
      <c r="N290" s="11">
        <f>IFERROR(__xludf.DUMMYFUNCTION("IFERROR(VALUE(REGEXEXTRACT(M290, ""(\d+)\s+(sessions?|days?|weeks?|Weeks?|Sessions?|Days?)"")), 1)"),1.0)</f>
        <v>1</v>
      </c>
    </row>
    <row r="291" ht="15.75" customHeight="1">
      <c r="A291" s="11" t="s">
        <v>6032</v>
      </c>
      <c r="B291" s="11" t="s">
        <v>64</v>
      </c>
      <c r="C291" s="11" t="s">
        <v>6032</v>
      </c>
      <c r="D291" s="44" t="s">
        <v>2525</v>
      </c>
      <c r="E291" s="44" t="s">
        <v>3555</v>
      </c>
      <c r="F291" s="239">
        <v>0.5833333333333334</v>
      </c>
      <c r="G291" s="239">
        <v>0.7916666666666666</v>
      </c>
      <c r="H291" s="300">
        <f t="shared" si="1"/>
        <v>5</v>
      </c>
      <c r="I291" s="132">
        <v>69.63</v>
      </c>
      <c r="J291" s="302">
        <f t="shared" si="2"/>
        <v>13.926</v>
      </c>
      <c r="K291" s="11" t="s">
        <v>6033</v>
      </c>
      <c r="L291" s="11">
        <v>10.0</v>
      </c>
      <c r="M291" s="11" t="s">
        <v>5452</v>
      </c>
      <c r="N291" s="11">
        <f>IFERROR(__xludf.DUMMYFUNCTION("IFERROR(VALUE(REGEXEXTRACT(M291, ""(\d+)\s+(sessions?|days?|weeks?|Weeks?|Sessions?|Days?)"")), 1)"),1.0)</f>
        <v>1</v>
      </c>
    </row>
    <row r="292" ht="15.75" customHeight="1">
      <c r="A292" s="11" t="s">
        <v>6034</v>
      </c>
      <c r="B292" s="11" t="s">
        <v>64</v>
      </c>
      <c r="C292" s="11" t="s">
        <v>6034</v>
      </c>
      <c r="D292" s="44" t="s">
        <v>2525</v>
      </c>
      <c r="E292" s="44" t="s">
        <v>3555</v>
      </c>
      <c r="F292" s="239">
        <v>0.5833333333333334</v>
      </c>
      <c r="G292" s="239">
        <v>0.7916666666666666</v>
      </c>
      <c r="H292" s="300">
        <f t="shared" si="1"/>
        <v>5</v>
      </c>
      <c r="I292" s="132">
        <v>51.71</v>
      </c>
      <c r="J292" s="302">
        <f t="shared" si="2"/>
        <v>10.342</v>
      </c>
      <c r="K292" s="11" t="s">
        <v>6035</v>
      </c>
      <c r="L292" s="11">
        <v>14.0</v>
      </c>
      <c r="M292" s="11" t="s">
        <v>5452</v>
      </c>
      <c r="N292" s="11">
        <f>IFERROR(__xludf.DUMMYFUNCTION("IFERROR(VALUE(REGEXEXTRACT(M292, ""(\d+)\s+(sessions?|days?|weeks?|Weeks?|Sessions?|Days?)"")), 1)"),1.0)</f>
        <v>1</v>
      </c>
    </row>
    <row r="293" ht="15.75" customHeight="1">
      <c r="A293" s="11" t="s">
        <v>6036</v>
      </c>
      <c r="B293" s="11" t="s">
        <v>64</v>
      </c>
      <c r="C293" s="11" t="s">
        <v>6036</v>
      </c>
      <c r="D293" s="44" t="s">
        <v>2275</v>
      </c>
      <c r="E293" s="44" t="s">
        <v>3542</v>
      </c>
      <c r="F293" s="239">
        <v>0.375</v>
      </c>
      <c r="G293" s="239">
        <v>0.6458333333333334</v>
      </c>
      <c r="H293" s="300">
        <f t="shared" si="1"/>
        <v>6.5</v>
      </c>
      <c r="I293" s="132">
        <v>78.06</v>
      </c>
      <c r="J293" s="302">
        <f t="shared" si="2"/>
        <v>12.00923077</v>
      </c>
      <c r="K293" s="11" t="s">
        <v>6037</v>
      </c>
      <c r="L293" s="11">
        <v>6.0</v>
      </c>
      <c r="M293" s="11" t="s">
        <v>5452</v>
      </c>
      <c r="N293" s="11">
        <f>IFERROR(__xludf.DUMMYFUNCTION("IFERROR(VALUE(REGEXEXTRACT(M293, ""(\d+)\s+(sessions?|days?|weeks?|Weeks?|Sessions?|Days?)"")), 1)"),1.0)</f>
        <v>1</v>
      </c>
    </row>
    <row r="294" ht="15.75" customHeight="1">
      <c r="A294" s="11" t="s">
        <v>6038</v>
      </c>
      <c r="B294" s="11" t="s">
        <v>64</v>
      </c>
      <c r="C294" s="11" t="s">
        <v>6038</v>
      </c>
      <c r="D294" s="44" t="s">
        <v>2525</v>
      </c>
      <c r="E294" s="44" t="s">
        <v>3555</v>
      </c>
      <c r="F294" s="239">
        <v>0.375</v>
      </c>
      <c r="G294" s="239">
        <v>0.75</v>
      </c>
      <c r="H294" s="300">
        <f t="shared" si="1"/>
        <v>9</v>
      </c>
      <c r="I294" s="132">
        <v>63.21</v>
      </c>
      <c r="J294" s="302">
        <f t="shared" si="2"/>
        <v>7.023333333</v>
      </c>
      <c r="K294" s="11" t="s">
        <v>6039</v>
      </c>
      <c r="L294" s="11">
        <v>9.0</v>
      </c>
      <c r="M294" s="11" t="s">
        <v>5452</v>
      </c>
      <c r="N294" s="11">
        <f>IFERROR(__xludf.DUMMYFUNCTION("IFERROR(VALUE(REGEXEXTRACT(M294, ""(\d+)\s+(sessions?|days?|weeks?|Weeks?|Sessions?|Days?)"")), 1)"),1.0)</f>
        <v>1</v>
      </c>
    </row>
    <row r="295" ht="15.75" customHeight="1">
      <c r="A295" s="11" t="s">
        <v>2636</v>
      </c>
      <c r="B295" s="11" t="s">
        <v>164</v>
      </c>
      <c r="C295" s="11" t="s">
        <v>2636</v>
      </c>
      <c r="D295" s="44" t="s">
        <v>166</v>
      </c>
      <c r="E295" s="44" t="s">
        <v>167</v>
      </c>
      <c r="F295" s="239">
        <v>0.3854166666666667</v>
      </c>
      <c r="G295" s="239">
        <v>0.4166666666666667</v>
      </c>
      <c r="H295" s="300">
        <f t="shared" si="1"/>
        <v>0.75</v>
      </c>
      <c r="I295" s="132">
        <v>97.4</v>
      </c>
      <c r="J295" s="302">
        <f t="shared" si="2"/>
        <v>12.98666667</v>
      </c>
      <c r="K295" s="11" t="s">
        <v>6040</v>
      </c>
      <c r="L295" s="11" t="s">
        <v>297</v>
      </c>
      <c r="M295" s="11" t="s">
        <v>5742</v>
      </c>
      <c r="N295" s="11">
        <f>IFERROR(__xludf.DUMMYFUNCTION("IFERROR(VALUE(REGEXEXTRACT(M295, ""(\d+)\s+(sessions?|days?|weeks?|Weeks?|Sessions?|Days?)"")), 1)"),10.0)</f>
        <v>10</v>
      </c>
    </row>
    <row r="296" ht="15.75" customHeight="1">
      <c r="A296" s="11" t="s">
        <v>6041</v>
      </c>
      <c r="B296" s="11" t="s">
        <v>164</v>
      </c>
      <c r="C296" s="11" t="s">
        <v>6041</v>
      </c>
      <c r="D296" s="44" t="s">
        <v>166</v>
      </c>
      <c r="E296" s="44" t="s">
        <v>167</v>
      </c>
      <c r="F296" s="239">
        <v>0.78125</v>
      </c>
      <c r="G296" s="239">
        <v>0.8125</v>
      </c>
      <c r="H296" s="300">
        <f t="shared" si="1"/>
        <v>0.75</v>
      </c>
      <c r="I296" s="132">
        <v>77.92</v>
      </c>
      <c r="J296" s="302">
        <f t="shared" si="2"/>
        <v>12.98666667</v>
      </c>
      <c r="K296" s="11" t="s">
        <v>6040</v>
      </c>
      <c r="L296" s="11" t="s">
        <v>297</v>
      </c>
      <c r="M296" s="11" t="s">
        <v>6042</v>
      </c>
      <c r="N296" s="11">
        <f>IFERROR(__xludf.DUMMYFUNCTION("IFERROR(VALUE(REGEXEXTRACT(M296, ""(\d+)\s+(sessions?|days?|weeks?|Weeks?|Sessions?|Days?)"")), 1)"),8.0)</f>
        <v>8</v>
      </c>
    </row>
    <row r="297" ht="15.75" customHeight="1">
      <c r="A297" s="11" t="s">
        <v>2642</v>
      </c>
      <c r="B297" s="11" t="s">
        <v>164</v>
      </c>
      <c r="C297" s="11" t="s">
        <v>2642</v>
      </c>
      <c r="D297" s="44" t="s">
        <v>166</v>
      </c>
      <c r="E297" s="44" t="s">
        <v>167</v>
      </c>
      <c r="F297" s="239">
        <v>0.4166666666666667</v>
      </c>
      <c r="G297" s="239">
        <v>0.9479166666666666</v>
      </c>
      <c r="H297" s="300">
        <f t="shared" si="1"/>
        <v>12.75</v>
      </c>
      <c r="I297" s="132">
        <v>97.4</v>
      </c>
      <c r="J297" s="302">
        <f t="shared" si="2"/>
        <v>0.7639215686</v>
      </c>
      <c r="K297" s="11" t="s">
        <v>6043</v>
      </c>
      <c r="L297" s="11">
        <v>5.0</v>
      </c>
      <c r="M297" s="11" t="s">
        <v>5742</v>
      </c>
      <c r="N297" s="11">
        <f>IFERROR(__xludf.DUMMYFUNCTION("IFERROR(VALUE(REGEXEXTRACT(M297, ""(\d+)\s+(sessions?|days?|weeks?|Weeks?|Sessions?|Days?)"")), 1)"),10.0)</f>
        <v>10</v>
      </c>
    </row>
    <row r="298" ht="15.75" customHeight="1">
      <c r="A298" s="11" t="s">
        <v>6044</v>
      </c>
      <c r="B298" s="11" t="s">
        <v>164</v>
      </c>
      <c r="C298" s="11" t="s">
        <v>6044</v>
      </c>
      <c r="D298" s="44" t="s">
        <v>166</v>
      </c>
      <c r="E298" s="44" t="s">
        <v>167</v>
      </c>
      <c r="F298" s="239">
        <v>0.78125</v>
      </c>
      <c r="G298" s="239">
        <v>0.8125</v>
      </c>
      <c r="H298" s="300">
        <f t="shared" si="1"/>
        <v>0.75</v>
      </c>
      <c r="I298" s="132">
        <v>77.92</v>
      </c>
      <c r="J298" s="302">
        <f t="shared" si="2"/>
        <v>12.98666667</v>
      </c>
      <c r="K298" s="11" t="s">
        <v>6045</v>
      </c>
      <c r="L298" s="11" t="s">
        <v>297</v>
      </c>
      <c r="M298" s="11" t="s">
        <v>6042</v>
      </c>
      <c r="N298" s="11">
        <f>IFERROR(__xludf.DUMMYFUNCTION("IFERROR(VALUE(REGEXEXTRACT(M298, ""(\d+)\s+(sessions?|days?|weeks?|Weeks?|Sessions?|Days?)"")), 1)"),8.0)</f>
        <v>8</v>
      </c>
    </row>
    <row r="299" ht="15.75" customHeight="1">
      <c r="A299" s="11" t="s">
        <v>2644</v>
      </c>
      <c r="B299" s="11" t="s">
        <v>164</v>
      </c>
      <c r="C299" s="11" t="s">
        <v>2644</v>
      </c>
      <c r="D299" s="44" t="s">
        <v>166</v>
      </c>
      <c r="E299" s="44" t="s">
        <v>167</v>
      </c>
      <c r="F299" s="239">
        <v>0.4791666666666667</v>
      </c>
      <c r="G299" s="239">
        <v>0.5104166666666666</v>
      </c>
      <c r="H299" s="300">
        <f t="shared" si="1"/>
        <v>0.75</v>
      </c>
      <c r="I299" s="132">
        <v>97.4</v>
      </c>
      <c r="J299" s="302">
        <f t="shared" si="2"/>
        <v>12.98666667</v>
      </c>
      <c r="K299" s="11" t="s">
        <v>6046</v>
      </c>
      <c r="L299" s="11">
        <v>7.0</v>
      </c>
      <c r="M299" s="11" t="s">
        <v>5742</v>
      </c>
      <c r="N299" s="11">
        <f>IFERROR(__xludf.DUMMYFUNCTION("IFERROR(VALUE(REGEXEXTRACT(M299, ""(\d+)\s+(sessions?|days?|weeks?|Weeks?|Sessions?|Days?)"")), 1)"),10.0)</f>
        <v>10</v>
      </c>
    </row>
    <row r="300" ht="15.75" customHeight="1">
      <c r="A300" s="11" t="s">
        <v>6047</v>
      </c>
      <c r="B300" s="11" t="s">
        <v>164</v>
      </c>
      <c r="C300" s="11" t="s">
        <v>6047</v>
      </c>
      <c r="D300" s="44" t="s">
        <v>166</v>
      </c>
      <c r="E300" s="44" t="s">
        <v>167</v>
      </c>
      <c r="F300" s="239">
        <v>0.8333333333333334</v>
      </c>
      <c r="G300" s="239">
        <v>0.8645833333333334</v>
      </c>
      <c r="H300" s="300">
        <f t="shared" si="1"/>
        <v>0.75</v>
      </c>
      <c r="I300" s="132">
        <v>77.92</v>
      </c>
      <c r="J300" s="302">
        <f t="shared" si="2"/>
        <v>12.98666667</v>
      </c>
      <c r="K300" s="11" t="s">
        <v>6048</v>
      </c>
      <c r="L300" s="11" t="s">
        <v>297</v>
      </c>
      <c r="M300" s="11" t="s">
        <v>6042</v>
      </c>
      <c r="N300" s="11">
        <f>IFERROR(__xludf.DUMMYFUNCTION("IFERROR(VALUE(REGEXEXTRACT(M300, ""(\d+)\s+(sessions?|days?|weeks?|Weeks?|Sessions?|Days?)"")), 1)"),8.0)</f>
        <v>8</v>
      </c>
    </row>
    <row r="301" ht="15.75" customHeight="1">
      <c r="A301" s="11" t="s">
        <v>6049</v>
      </c>
      <c r="B301" s="11" t="s">
        <v>164</v>
      </c>
      <c r="C301" s="11" t="s">
        <v>6049</v>
      </c>
      <c r="D301" s="44" t="s">
        <v>297</v>
      </c>
      <c r="E301" s="44" t="s">
        <v>297</v>
      </c>
      <c r="F301" s="239">
        <v>0.4166666666666667</v>
      </c>
      <c r="G301" s="239">
        <v>0.4479166666666667</v>
      </c>
      <c r="H301" s="300">
        <f t="shared" si="1"/>
        <v>0.75</v>
      </c>
      <c r="I301" s="132">
        <v>0.0</v>
      </c>
      <c r="J301" s="302">
        <f t="shared" si="2"/>
        <v>0</v>
      </c>
      <c r="K301" s="11" t="s">
        <v>297</v>
      </c>
      <c r="L301" s="11" t="s">
        <v>297</v>
      </c>
      <c r="M301" s="11" t="s">
        <v>5452</v>
      </c>
      <c r="N301" s="11">
        <f>IFERROR(__xludf.DUMMYFUNCTION("IFERROR(VALUE(REGEXEXTRACT(M301, ""(\d+)\s+(sessions?|days?|weeks?|Weeks?|Sessions?|Days?)"")), 1)"),1.0)</f>
        <v>1</v>
      </c>
    </row>
    <row r="302" ht="15.75" customHeight="1">
      <c r="A302" s="11" t="s">
        <v>6050</v>
      </c>
      <c r="B302" s="11" t="s">
        <v>164</v>
      </c>
      <c r="C302" s="11" t="s">
        <v>6050</v>
      </c>
      <c r="D302" s="44" t="s">
        <v>3765</v>
      </c>
      <c r="E302" s="44" t="s">
        <v>3766</v>
      </c>
      <c r="F302" s="239">
        <v>0.46875</v>
      </c>
      <c r="G302" s="239">
        <v>0.4895833333333333</v>
      </c>
      <c r="H302" s="300">
        <f t="shared" si="1"/>
        <v>0.5</v>
      </c>
      <c r="I302" s="132">
        <v>121.2</v>
      </c>
      <c r="J302" s="302">
        <f t="shared" si="2"/>
        <v>24.24</v>
      </c>
      <c r="K302" s="11" t="s">
        <v>6051</v>
      </c>
      <c r="L302" s="11">
        <v>8.0</v>
      </c>
      <c r="M302" s="11" t="s">
        <v>6052</v>
      </c>
      <c r="N302" s="11">
        <f>IFERROR(__xludf.DUMMYFUNCTION("IFERROR(VALUE(REGEXEXTRACT(M302, ""(\d+)\s+(sessions?|days?|weeks?|Weeks?|Sessions?|Days?)"")), 1)"),10.0)</f>
        <v>10</v>
      </c>
    </row>
    <row r="303" ht="15.75" customHeight="1">
      <c r="A303" s="11" t="s">
        <v>6053</v>
      </c>
      <c r="B303" s="11" t="s">
        <v>164</v>
      </c>
      <c r="C303" s="11" t="s">
        <v>6053</v>
      </c>
      <c r="D303" s="44" t="s">
        <v>2366</v>
      </c>
      <c r="E303" s="44" t="s">
        <v>3895</v>
      </c>
      <c r="F303" s="239">
        <v>0.7083333333333334</v>
      </c>
      <c r="G303" s="239">
        <v>0.7291666666666666</v>
      </c>
      <c r="H303" s="300">
        <f t="shared" si="1"/>
        <v>0.5</v>
      </c>
      <c r="I303" s="132">
        <v>121.2</v>
      </c>
      <c r="J303" s="302">
        <f t="shared" si="2"/>
        <v>24.24</v>
      </c>
      <c r="K303" s="11" t="s">
        <v>6051</v>
      </c>
      <c r="L303" s="11" t="s">
        <v>297</v>
      </c>
      <c r="M303" s="11" t="s">
        <v>5742</v>
      </c>
      <c r="N303" s="11">
        <f>IFERROR(__xludf.DUMMYFUNCTION("IFERROR(VALUE(REGEXEXTRACT(M303, ""(\d+)\s+(sessions?|days?|weeks?|Weeks?|Sessions?|Days?)"")), 1)"),10.0)</f>
        <v>10</v>
      </c>
    </row>
    <row r="304" ht="15.75" customHeight="1">
      <c r="A304" s="11" t="s">
        <v>6054</v>
      </c>
      <c r="B304" s="11" t="s">
        <v>164</v>
      </c>
      <c r="C304" s="11" t="s">
        <v>6054</v>
      </c>
      <c r="D304" s="44" t="s">
        <v>2624</v>
      </c>
      <c r="E304" s="44" t="s">
        <v>3817</v>
      </c>
      <c r="F304" s="239">
        <v>0.5</v>
      </c>
      <c r="G304" s="239">
        <v>0.5208333333333334</v>
      </c>
      <c r="H304" s="300">
        <f t="shared" si="1"/>
        <v>0.5</v>
      </c>
      <c r="I304" s="132">
        <v>121.2</v>
      </c>
      <c r="J304" s="302">
        <f t="shared" si="2"/>
        <v>24.24</v>
      </c>
      <c r="K304" s="11" t="s">
        <v>6051</v>
      </c>
      <c r="L304" s="11">
        <v>6.0</v>
      </c>
      <c r="M304" s="11" t="s">
        <v>6052</v>
      </c>
      <c r="N304" s="11">
        <f>IFERROR(__xludf.DUMMYFUNCTION("IFERROR(VALUE(REGEXEXTRACT(M304, ""(\d+)\s+(sessions?|days?|weeks?|Weeks?|Sessions?|Days?)"")), 1)"),10.0)</f>
        <v>10</v>
      </c>
    </row>
    <row r="305" ht="15.75" customHeight="1">
      <c r="A305" s="11" t="s">
        <v>3899</v>
      </c>
      <c r="B305" s="11" t="s">
        <v>164</v>
      </c>
      <c r="C305" s="11" t="s">
        <v>3899</v>
      </c>
      <c r="D305" s="44" t="s">
        <v>313</v>
      </c>
      <c r="E305" s="44" t="s">
        <v>314</v>
      </c>
      <c r="F305" s="239">
        <v>0.3958333333333333</v>
      </c>
      <c r="G305" s="239">
        <v>0.4166666666666667</v>
      </c>
      <c r="H305" s="300">
        <f t="shared" si="1"/>
        <v>0.5</v>
      </c>
      <c r="I305" s="132">
        <v>121.2</v>
      </c>
      <c r="J305" s="302">
        <f t="shared" si="2"/>
        <v>24.24</v>
      </c>
      <c r="K305" s="11" t="s">
        <v>6055</v>
      </c>
      <c r="L305" s="11">
        <v>2.0</v>
      </c>
      <c r="M305" s="11" t="s">
        <v>5742</v>
      </c>
      <c r="N305" s="11">
        <f>IFERROR(__xludf.DUMMYFUNCTION("IFERROR(VALUE(REGEXEXTRACT(M305, ""(\d+)\s+(sessions?|days?|weeks?|Weeks?|Sessions?|Days?)"")), 1)"),10.0)</f>
        <v>10</v>
      </c>
    </row>
    <row r="306" ht="15.75" customHeight="1">
      <c r="A306" s="11" t="s">
        <v>2629</v>
      </c>
      <c r="B306" s="11" t="s">
        <v>164</v>
      </c>
      <c r="C306" s="11" t="s">
        <v>2629</v>
      </c>
      <c r="D306" s="44" t="s">
        <v>313</v>
      </c>
      <c r="E306" s="44" t="s">
        <v>314</v>
      </c>
      <c r="F306" s="239">
        <v>0.6875</v>
      </c>
      <c r="G306" s="239">
        <v>0.7083333333333334</v>
      </c>
      <c r="H306" s="300">
        <f t="shared" si="1"/>
        <v>0.5</v>
      </c>
      <c r="I306" s="132">
        <v>121.2</v>
      </c>
      <c r="J306" s="302">
        <f t="shared" si="2"/>
        <v>24.24</v>
      </c>
      <c r="K306" s="11" t="s">
        <v>6056</v>
      </c>
      <c r="L306" s="11">
        <v>2.0</v>
      </c>
      <c r="M306" s="11" t="s">
        <v>5742</v>
      </c>
      <c r="N306" s="11">
        <f>IFERROR(__xludf.DUMMYFUNCTION("IFERROR(VALUE(REGEXEXTRACT(M306, ""(\d+)\s+(sessions?|days?|weeks?|Weeks?|Sessions?|Days?)"")), 1)"),10.0)</f>
        <v>10</v>
      </c>
    </row>
    <row r="307" ht="15.75" customHeight="1">
      <c r="A307" s="11" t="s">
        <v>3902</v>
      </c>
      <c r="B307" s="11" t="s">
        <v>164</v>
      </c>
      <c r="C307" s="11" t="s">
        <v>3902</v>
      </c>
      <c r="D307" s="44" t="s">
        <v>313</v>
      </c>
      <c r="E307" s="44" t="s">
        <v>314</v>
      </c>
      <c r="F307" s="239">
        <v>0.4166666666666667</v>
      </c>
      <c r="G307" s="239">
        <v>0.4375</v>
      </c>
      <c r="H307" s="300">
        <f t="shared" si="1"/>
        <v>0.5</v>
      </c>
      <c r="I307" s="132">
        <v>121.2</v>
      </c>
      <c r="J307" s="302">
        <f t="shared" si="2"/>
        <v>24.24</v>
      </c>
      <c r="K307" s="11" t="s">
        <v>6057</v>
      </c>
      <c r="L307" s="11" t="s">
        <v>298</v>
      </c>
      <c r="M307" s="11" t="s">
        <v>5742</v>
      </c>
      <c r="N307" s="11">
        <f>IFERROR(__xludf.DUMMYFUNCTION("IFERROR(VALUE(REGEXEXTRACT(M307, ""(\d+)\s+(sessions?|days?|weeks?|Weeks?|Sessions?|Days?)"")), 1)"),10.0)</f>
        <v>10</v>
      </c>
    </row>
    <row r="308" ht="15.75" customHeight="1">
      <c r="A308" s="11" t="s">
        <v>3904</v>
      </c>
      <c r="B308" s="11" t="s">
        <v>164</v>
      </c>
      <c r="C308" s="11" t="s">
        <v>3904</v>
      </c>
      <c r="D308" s="44" t="s">
        <v>313</v>
      </c>
      <c r="E308" s="44" t="s">
        <v>314</v>
      </c>
      <c r="F308" s="239">
        <v>0.375</v>
      </c>
      <c r="G308" s="239">
        <v>0.3958333333333333</v>
      </c>
      <c r="H308" s="300">
        <f t="shared" si="1"/>
        <v>0.5</v>
      </c>
      <c r="I308" s="132">
        <v>121.2</v>
      </c>
      <c r="J308" s="302">
        <f t="shared" si="2"/>
        <v>24.24</v>
      </c>
      <c r="K308" s="11" t="s">
        <v>6058</v>
      </c>
      <c r="L308" s="11">
        <v>4.0</v>
      </c>
      <c r="M308" s="11" t="s">
        <v>5742</v>
      </c>
      <c r="N308" s="11">
        <f>IFERROR(__xludf.DUMMYFUNCTION("IFERROR(VALUE(REGEXEXTRACT(M308, ""(\d+)\s+(sessions?|days?|weeks?|Weeks?|Sessions?|Days?)"")), 1)"),10.0)</f>
        <v>10</v>
      </c>
    </row>
    <row r="309" ht="15.75" customHeight="1">
      <c r="A309" s="11" t="s">
        <v>3906</v>
      </c>
      <c r="B309" s="11" t="s">
        <v>164</v>
      </c>
      <c r="C309" s="11" t="s">
        <v>3906</v>
      </c>
      <c r="D309" s="44" t="s">
        <v>313</v>
      </c>
      <c r="E309" s="44" t="s">
        <v>314</v>
      </c>
      <c r="F309" s="239">
        <v>0.4479166666666667</v>
      </c>
      <c r="G309" s="239">
        <v>0.46875</v>
      </c>
      <c r="H309" s="300">
        <f t="shared" si="1"/>
        <v>0.5</v>
      </c>
      <c r="I309" s="132">
        <v>121.2</v>
      </c>
      <c r="J309" s="302">
        <f t="shared" si="2"/>
        <v>24.24</v>
      </c>
      <c r="K309" s="11" t="s">
        <v>6059</v>
      </c>
      <c r="L309" s="11">
        <v>6.0</v>
      </c>
      <c r="M309" s="11" t="s">
        <v>6052</v>
      </c>
      <c r="N309" s="11">
        <f>IFERROR(__xludf.DUMMYFUNCTION("IFERROR(VALUE(REGEXEXTRACT(M309, ""(\d+)\s+(sessions?|days?|weeks?|Weeks?|Sessions?|Days?)"")), 1)"),10.0)</f>
        <v>10</v>
      </c>
    </row>
    <row r="310" ht="15.75" customHeight="1">
      <c r="A310" s="11" t="s">
        <v>6060</v>
      </c>
      <c r="B310" s="11" t="s">
        <v>164</v>
      </c>
      <c r="C310" s="11" t="s">
        <v>6060</v>
      </c>
      <c r="D310" s="44" t="s">
        <v>3642</v>
      </c>
      <c r="E310" s="44" t="s">
        <v>3643</v>
      </c>
      <c r="F310" s="239">
        <v>0.6875</v>
      </c>
      <c r="G310" s="239">
        <v>0.71875</v>
      </c>
      <c r="H310" s="300">
        <f t="shared" si="1"/>
        <v>0.75</v>
      </c>
      <c r="I310" s="132">
        <v>96.96</v>
      </c>
      <c r="J310" s="302">
        <f t="shared" si="2"/>
        <v>16.16</v>
      </c>
      <c r="K310" s="11" t="s">
        <v>6061</v>
      </c>
      <c r="L310" s="11" t="s">
        <v>297</v>
      </c>
      <c r="M310" s="11" t="s">
        <v>6042</v>
      </c>
      <c r="N310" s="11">
        <f>IFERROR(__xludf.DUMMYFUNCTION("IFERROR(VALUE(REGEXEXTRACT(M310, ""(\d+)\s+(sessions?|days?|weeks?|Weeks?|Sessions?|Days?)"")), 1)"),8.0)</f>
        <v>8</v>
      </c>
    </row>
    <row r="311" ht="15.75" customHeight="1">
      <c r="A311" s="11" t="s">
        <v>6062</v>
      </c>
      <c r="B311" s="11" t="s">
        <v>164</v>
      </c>
      <c r="C311" s="11" t="s">
        <v>6062</v>
      </c>
      <c r="D311" s="44" t="s">
        <v>3642</v>
      </c>
      <c r="E311" s="44" t="s">
        <v>3643</v>
      </c>
      <c r="F311" s="239">
        <v>0.4479166666666667</v>
      </c>
      <c r="G311" s="239">
        <v>0.4791666666666667</v>
      </c>
      <c r="H311" s="300">
        <f t="shared" si="1"/>
        <v>0.75</v>
      </c>
      <c r="I311" s="132">
        <v>121.2</v>
      </c>
      <c r="J311" s="302">
        <f t="shared" si="2"/>
        <v>16.16</v>
      </c>
      <c r="K311" s="11" t="s">
        <v>6063</v>
      </c>
      <c r="L311" s="11" t="s">
        <v>298</v>
      </c>
      <c r="M311" s="11" t="s">
        <v>5742</v>
      </c>
      <c r="N311" s="11">
        <f>IFERROR(__xludf.DUMMYFUNCTION("IFERROR(VALUE(REGEXEXTRACT(M311, ""(\d+)\s+(sessions?|days?|weeks?|Weeks?|Sessions?|Days?)"")), 1)"),10.0)</f>
        <v>10</v>
      </c>
    </row>
    <row r="312" ht="15.75" customHeight="1">
      <c r="A312" s="11" t="s">
        <v>6064</v>
      </c>
      <c r="B312" s="11" t="s">
        <v>164</v>
      </c>
      <c r="C312" s="11" t="s">
        <v>6064</v>
      </c>
      <c r="D312" s="44" t="s">
        <v>3642</v>
      </c>
      <c r="E312" s="44" t="s">
        <v>3643</v>
      </c>
      <c r="F312" s="239">
        <v>0.4270833333333333</v>
      </c>
      <c r="G312" s="239">
        <v>0.4583333333333333</v>
      </c>
      <c r="H312" s="300">
        <f t="shared" si="1"/>
        <v>0.75</v>
      </c>
      <c r="I312" s="132">
        <v>121.2</v>
      </c>
      <c r="J312" s="302">
        <f t="shared" si="2"/>
        <v>16.16</v>
      </c>
      <c r="K312" s="11" t="s">
        <v>6063</v>
      </c>
      <c r="L312" s="11" t="s">
        <v>298</v>
      </c>
      <c r="M312" s="11" t="s">
        <v>5742</v>
      </c>
      <c r="N312" s="11">
        <f>IFERROR(__xludf.DUMMYFUNCTION("IFERROR(VALUE(REGEXEXTRACT(M312, ""(\d+)\s+(sessions?|days?|weeks?|Weeks?|Sessions?|Days?)"")), 1)"),10.0)</f>
        <v>10</v>
      </c>
    </row>
    <row r="313" ht="15.75" customHeight="1">
      <c r="A313" s="11" t="s">
        <v>2597</v>
      </c>
      <c r="B313" s="11" t="s">
        <v>164</v>
      </c>
      <c r="C313" s="11" t="s">
        <v>2597</v>
      </c>
      <c r="D313" s="44" t="s">
        <v>2507</v>
      </c>
      <c r="E313" s="44" t="s">
        <v>3876</v>
      </c>
      <c r="F313" s="239">
        <v>0.375</v>
      </c>
      <c r="G313" s="239">
        <v>0.3958333333333333</v>
      </c>
      <c r="H313" s="300">
        <f t="shared" si="1"/>
        <v>0.5</v>
      </c>
      <c r="I313" s="132">
        <v>121.2</v>
      </c>
      <c r="J313" s="302">
        <f t="shared" si="2"/>
        <v>24.24</v>
      </c>
      <c r="K313" s="11" t="s">
        <v>6065</v>
      </c>
      <c r="L313" s="11" t="s">
        <v>297</v>
      </c>
      <c r="M313" s="11" t="s">
        <v>5742</v>
      </c>
      <c r="N313" s="11">
        <f>IFERROR(__xludf.DUMMYFUNCTION("IFERROR(VALUE(REGEXEXTRACT(M313, ""(\d+)\s+(sessions?|days?|weeks?|Weeks?|Sessions?|Days?)"")), 1)"),10.0)</f>
        <v>10</v>
      </c>
    </row>
    <row r="314" ht="15.75" customHeight="1">
      <c r="A314" s="11" t="s">
        <v>6066</v>
      </c>
      <c r="B314" s="11" t="s">
        <v>164</v>
      </c>
      <c r="C314" s="11" t="s">
        <v>6066</v>
      </c>
      <c r="D314" s="44" t="s">
        <v>2507</v>
      </c>
      <c r="E314" s="44" t="s">
        <v>3876</v>
      </c>
      <c r="F314" s="239">
        <v>0.78125</v>
      </c>
      <c r="G314" s="239">
        <v>0.8020833333333334</v>
      </c>
      <c r="H314" s="300">
        <f t="shared" si="1"/>
        <v>0.5</v>
      </c>
      <c r="I314" s="132">
        <v>96.96</v>
      </c>
      <c r="J314" s="302">
        <f t="shared" si="2"/>
        <v>24.24</v>
      </c>
      <c r="K314" s="11" t="s">
        <v>6067</v>
      </c>
      <c r="L314" s="11" t="s">
        <v>297</v>
      </c>
      <c r="M314" s="11" t="s">
        <v>6042</v>
      </c>
      <c r="N314" s="11">
        <f>IFERROR(__xludf.DUMMYFUNCTION("IFERROR(VALUE(REGEXEXTRACT(M314, ""(\d+)\s+(sessions?|days?|weeks?|Weeks?|Sessions?|Days?)"")), 1)"),8.0)</f>
        <v>8</v>
      </c>
    </row>
    <row r="315" ht="15.75" customHeight="1">
      <c r="A315" s="11" t="s">
        <v>2601</v>
      </c>
      <c r="B315" s="11" t="s">
        <v>164</v>
      </c>
      <c r="C315" s="11" t="s">
        <v>2601</v>
      </c>
      <c r="D315" s="44" t="s">
        <v>2507</v>
      </c>
      <c r="E315" s="44" t="s">
        <v>3876</v>
      </c>
      <c r="F315" s="239">
        <v>0.375</v>
      </c>
      <c r="G315" s="239">
        <v>0.3958333333333333</v>
      </c>
      <c r="H315" s="300">
        <f t="shared" si="1"/>
        <v>0.5</v>
      </c>
      <c r="I315" s="132">
        <v>121.2</v>
      </c>
      <c r="J315" s="302">
        <f t="shared" si="2"/>
        <v>24.24</v>
      </c>
      <c r="K315" s="11" t="s">
        <v>6068</v>
      </c>
      <c r="L315" s="11" t="s">
        <v>297</v>
      </c>
      <c r="M315" s="11" t="s">
        <v>5742</v>
      </c>
      <c r="N315" s="11">
        <f>IFERROR(__xludf.DUMMYFUNCTION("IFERROR(VALUE(REGEXEXTRACT(M315, ""(\d+)\s+(sessions?|days?|weeks?|Weeks?|Sessions?|Days?)"")), 1)"),10.0)</f>
        <v>10</v>
      </c>
    </row>
    <row r="316" ht="15.75" customHeight="1">
      <c r="A316" s="11" t="s">
        <v>2603</v>
      </c>
      <c r="B316" s="11" t="s">
        <v>164</v>
      </c>
      <c r="C316" s="11" t="s">
        <v>2603</v>
      </c>
      <c r="D316" s="44" t="s">
        <v>2507</v>
      </c>
      <c r="E316" s="44" t="s">
        <v>3876</v>
      </c>
      <c r="F316" s="239">
        <v>0.375</v>
      </c>
      <c r="G316" s="239">
        <v>0.40625</v>
      </c>
      <c r="H316" s="300">
        <f t="shared" si="1"/>
        <v>0.75</v>
      </c>
      <c r="I316" s="132">
        <v>121.2</v>
      </c>
      <c r="J316" s="302">
        <f t="shared" si="2"/>
        <v>16.16</v>
      </c>
      <c r="K316" s="11" t="s">
        <v>6069</v>
      </c>
      <c r="L316" s="11" t="s">
        <v>297</v>
      </c>
      <c r="M316" s="11" t="s">
        <v>5742</v>
      </c>
      <c r="N316" s="11">
        <f>IFERROR(__xludf.DUMMYFUNCTION("IFERROR(VALUE(REGEXEXTRACT(M316, ""(\d+)\s+(sessions?|days?|weeks?|Weeks?|Sessions?|Days?)"")), 1)"),10.0)</f>
        <v>10</v>
      </c>
    </row>
    <row r="317" ht="15.75" customHeight="1">
      <c r="A317" s="11" t="s">
        <v>6070</v>
      </c>
      <c r="B317" s="11" t="s">
        <v>164</v>
      </c>
      <c r="C317" s="11" t="s">
        <v>6070</v>
      </c>
      <c r="D317" s="44" t="s">
        <v>2507</v>
      </c>
      <c r="E317" s="44" t="s">
        <v>3876</v>
      </c>
      <c r="F317" s="239">
        <v>0.78125</v>
      </c>
      <c r="G317" s="239">
        <v>0.8125</v>
      </c>
      <c r="H317" s="300">
        <f t="shared" si="1"/>
        <v>0.75</v>
      </c>
      <c r="I317" s="132">
        <v>96.96</v>
      </c>
      <c r="J317" s="302">
        <f t="shared" si="2"/>
        <v>16.16</v>
      </c>
      <c r="K317" s="11" t="s">
        <v>6071</v>
      </c>
      <c r="L317" s="11" t="s">
        <v>297</v>
      </c>
      <c r="M317" s="11" t="s">
        <v>6042</v>
      </c>
      <c r="N317" s="11">
        <f>IFERROR(__xludf.DUMMYFUNCTION("IFERROR(VALUE(REGEXEXTRACT(M317, ""(\d+)\s+(sessions?|days?|weeks?|Weeks?|Sessions?|Days?)"")), 1)"),8.0)</f>
        <v>8</v>
      </c>
    </row>
    <row r="318" ht="15.75" customHeight="1">
      <c r="A318" s="11" t="s">
        <v>2605</v>
      </c>
      <c r="B318" s="11" t="s">
        <v>164</v>
      </c>
      <c r="C318" s="11" t="s">
        <v>2605</v>
      </c>
      <c r="D318" s="44" t="s">
        <v>2507</v>
      </c>
      <c r="E318" s="44" t="s">
        <v>3876</v>
      </c>
      <c r="F318" s="239">
        <v>0.375</v>
      </c>
      <c r="G318" s="239">
        <v>0.40625</v>
      </c>
      <c r="H318" s="300">
        <f t="shared" si="1"/>
        <v>0.75</v>
      </c>
      <c r="I318" s="132">
        <v>121.2</v>
      </c>
      <c r="J318" s="302">
        <f t="shared" si="2"/>
        <v>16.16</v>
      </c>
      <c r="K318" s="11" t="s">
        <v>6072</v>
      </c>
      <c r="L318" s="11">
        <v>2.0</v>
      </c>
      <c r="M318" s="11" t="s">
        <v>5742</v>
      </c>
      <c r="N318" s="11">
        <f>IFERROR(__xludf.DUMMYFUNCTION("IFERROR(VALUE(REGEXEXTRACT(M318, ""(\d+)\s+(sessions?|days?|weeks?|Weeks?|Sessions?|Days?)"")), 1)"),10.0)</f>
        <v>10</v>
      </c>
    </row>
    <row r="319" ht="15.75" customHeight="1">
      <c r="A319" s="11" t="s">
        <v>2607</v>
      </c>
      <c r="B319" s="11" t="s">
        <v>164</v>
      </c>
      <c r="C319" s="11" t="s">
        <v>2607</v>
      </c>
      <c r="D319" s="44" t="s">
        <v>2507</v>
      </c>
      <c r="E319" s="44" t="s">
        <v>3876</v>
      </c>
      <c r="F319" s="239">
        <v>0.3854166666666667</v>
      </c>
      <c r="G319" s="239">
        <v>0.4166666666666667</v>
      </c>
      <c r="H319" s="300">
        <f t="shared" si="1"/>
        <v>0.75</v>
      </c>
      <c r="I319" s="132">
        <v>121.2</v>
      </c>
      <c r="J319" s="302">
        <f t="shared" si="2"/>
        <v>16.16</v>
      </c>
      <c r="K319" s="11" t="s">
        <v>6073</v>
      </c>
      <c r="L319" s="11">
        <v>6.0</v>
      </c>
      <c r="M319" s="11" t="s">
        <v>5742</v>
      </c>
      <c r="N319" s="11">
        <f>IFERROR(__xludf.DUMMYFUNCTION("IFERROR(VALUE(REGEXEXTRACT(M319, ""(\d+)\s+(sessions?|days?|weeks?|Weeks?|Sessions?|Days?)"")), 1)"),10.0)</f>
        <v>10</v>
      </c>
    </row>
    <row r="320" ht="15.75" customHeight="1">
      <c r="A320" s="11" t="s">
        <v>6074</v>
      </c>
      <c r="B320" s="11" t="s">
        <v>164</v>
      </c>
      <c r="C320" s="11" t="s">
        <v>6074</v>
      </c>
      <c r="D320" s="44" t="s">
        <v>6075</v>
      </c>
      <c r="E320" s="44" t="s">
        <v>6076</v>
      </c>
      <c r="F320" s="239">
        <v>0.78125</v>
      </c>
      <c r="G320" s="239">
        <v>0.8125</v>
      </c>
      <c r="H320" s="300">
        <f t="shared" si="1"/>
        <v>0.75</v>
      </c>
      <c r="I320" s="132">
        <v>96.96</v>
      </c>
      <c r="J320" s="302">
        <f t="shared" si="2"/>
        <v>16.16</v>
      </c>
      <c r="K320" s="11" t="s">
        <v>6077</v>
      </c>
      <c r="L320" s="11" t="s">
        <v>297</v>
      </c>
      <c r="M320" s="11" t="s">
        <v>6042</v>
      </c>
      <c r="N320" s="11">
        <f>IFERROR(__xludf.DUMMYFUNCTION("IFERROR(VALUE(REGEXEXTRACT(M320, ""(\d+)\s+(sessions?|days?|weeks?|Weeks?|Sessions?|Days?)"")), 1)"),8.0)</f>
        <v>8</v>
      </c>
    </row>
    <row r="321" ht="15.75" customHeight="1">
      <c r="A321" s="11" t="s">
        <v>2609</v>
      </c>
      <c r="B321" s="11" t="s">
        <v>164</v>
      </c>
      <c r="C321" s="11" t="s">
        <v>2609</v>
      </c>
      <c r="D321" s="44" t="s">
        <v>2507</v>
      </c>
      <c r="E321" s="44" t="s">
        <v>3876</v>
      </c>
      <c r="F321" s="239">
        <v>0.375</v>
      </c>
      <c r="G321" s="239">
        <v>0.40625</v>
      </c>
      <c r="H321" s="300">
        <f t="shared" si="1"/>
        <v>0.75</v>
      </c>
      <c r="I321" s="132">
        <v>121.2</v>
      </c>
      <c r="J321" s="302">
        <f t="shared" si="2"/>
        <v>16.16</v>
      </c>
      <c r="K321" s="11" t="s">
        <v>6078</v>
      </c>
      <c r="L321" s="11">
        <v>5.0</v>
      </c>
      <c r="M321" s="11" t="s">
        <v>5742</v>
      </c>
      <c r="N321" s="11">
        <f>IFERROR(__xludf.DUMMYFUNCTION("IFERROR(VALUE(REGEXEXTRACT(M321, ""(\d+)\s+(sessions?|days?|weeks?|Weeks?|Sessions?|Days?)"")), 1)"),10.0)</f>
        <v>10</v>
      </c>
    </row>
    <row r="322" ht="15.75" customHeight="1">
      <c r="A322" s="11" t="s">
        <v>6079</v>
      </c>
      <c r="B322" s="11" t="s">
        <v>164</v>
      </c>
      <c r="C322" s="11" t="s">
        <v>6079</v>
      </c>
      <c r="D322" s="44" t="s">
        <v>6075</v>
      </c>
      <c r="E322" s="44" t="s">
        <v>6076</v>
      </c>
      <c r="F322" s="239">
        <v>0.3854166666666667</v>
      </c>
      <c r="G322" s="239">
        <v>0.4166666666666667</v>
      </c>
      <c r="H322" s="300">
        <f t="shared" si="1"/>
        <v>0.75</v>
      </c>
      <c r="I322" s="132">
        <v>121.2</v>
      </c>
      <c r="J322" s="302">
        <f t="shared" si="2"/>
        <v>16.16</v>
      </c>
      <c r="K322" s="11" t="s">
        <v>6080</v>
      </c>
      <c r="L322" s="11">
        <v>6.0</v>
      </c>
      <c r="M322" s="11" t="s">
        <v>5742</v>
      </c>
      <c r="N322" s="11">
        <f>IFERROR(__xludf.DUMMYFUNCTION("IFERROR(VALUE(REGEXEXTRACT(M322, ""(\d+)\s+(sessions?|days?|weeks?|Weeks?|Sessions?|Days?)"")), 1)"),10.0)</f>
        <v>10</v>
      </c>
    </row>
    <row r="323" ht="15.75" customHeight="1">
      <c r="A323" s="11" t="s">
        <v>6081</v>
      </c>
      <c r="B323" s="11" t="s">
        <v>164</v>
      </c>
      <c r="C323" s="11" t="s">
        <v>6081</v>
      </c>
      <c r="D323" s="44" t="s">
        <v>6075</v>
      </c>
      <c r="E323" s="44" t="s">
        <v>6076</v>
      </c>
      <c r="F323" s="239">
        <v>0.3854166666666667</v>
      </c>
      <c r="G323" s="239">
        <v>0.4166666666666667</v>
      </c>
      <c r="H323" s="300">
        <f t="shared" si="1"/>
        <v>0.75</v>
      </c>
      <c r="I323" s="132">
        <v>121.2</v>
      </c>
      <c r="J323" s="302">
        <f t="shared" si="2"/>
        <v>16.16</v>
      </c>
      <c r="K323" s="11" t="s">
        <v>6082</v>
      </c>
      <c r="L323" s="11">
        <v>8.0</v>
      </c>
      <c r="M323" s="11" t="s">
        <v>5742</v>
      </c>
      <c r="N323" s="11">
        <f>IFERROR(__xludf.DUMMYFUNCTION("IFERROR(VALUE(REGEXEXTRACT(M323, ""(\d+)\s+(sessions?|days?|weeks?|Weeks?|Sessions?|Days?)"")), 1)"),10.0)</f>
        <v>10</v>
      </c>
    </row>
    <row r="324" ht="15.75" customHeight="1">
      <c r="A324" s="11" t="s">
        <v>6083</v>
      </c>
      <c r="B324" s="11" t="s">
        <v>164</v>
      </c>
      <c r="C324" s="11" t="s">
        <v>6083</v>
      </c>
      <c r="D324" s="44" t="s">
        <v>6075</v>
      </c>
      <c r="E324" s="44" t="s">
        <v>6076</v>
      </c>
      <c r="F324" s="239">
        <v>0.4166666666666667</v>
      </c>
      <c r="G324" s="239">
        <v>0.4583333333333333</v>
      </c>
      <c r="H324" s="300">
        <f t="shared" si="1"/>
        <v>1</v>
      </c>
      <c r="I324" s="132">
        <v>121.2</v>
      </c>
      <c r="J324" s="302">
        <f t="shared" si="2"/>
        <v>12.12</v>
      </c>
      <c r="K324" s="11" t="s">
        <v>6084</v>
      </c>
      <c r="L324" s="11" t="s">
        <v>298</v>
      </c>
      <c r="M324" s="11" t="s">
        <v>5742</v>
      </c>
      <c r="N324" s="11">
        <f>IFERROR(__xludf.DUMMYFUNCTION("IFERROR(VALUE(REGEXEXTRACT(M324, ""(\d+)\s+(sessions?|days?|weeks?|Weeks?|Sessions?|Days?)"")), 1)"),10.0)</f>
        <v>10</v>
      </c>
    </row>
    <row r="325" ht="15.75" customHeight="1">
      <c r="A325" s="11" t="s">
        <v>6085</v>
      </c>
      <c r="B325" s="11" t="s">
        <v>164</v>
      </c>
      <c r="C325" s="11" t="s">
        <v>6085</v>
      </c>
      <c r="D325" s="44" t="s">
        <v>5744</v>
      </c>
      <c r="E325" s="44" t="s">
        <v>5745</v>
      </c>
      <c r="F325" s="239">
        <v>0.8333333333333334</v>
      </c>
      <c r="G325" s="44" t="s">
        <v>718</v>
      </c>
      <c r="H325" s="300">
        <f t="shared" si="1"/>
        <v>1</v>
      </c>
      <c r="I325" s="132">
        <v>534.24</v>
      </c>
      <c r="J325" s="302">
        <f t="shared" si="2"/>
        <v>14.84</v>
      </c>
      <c r="K325" s="11" t="s">
        <v>6086</v>
      </c>
      <c r="L325" s="11" t="s">
        <v>297</v>
      </c>
      <c r="M325" s="11" t="s">
        <v>6087</v>
      </c>
      <c r="N325" s="11">
        <f>IFERROR(__xludf.DUMMYFUNCTION("IFERROR(VALUE(REGEXEXTRACT(M325, ""(\d+)\s+(sessions?|days?|weeks?|Weeks?|Sessions?|Days?)"")), 1)"),36.0)</f>
        <v>36</v>
      </c>
    </row>
    <row r="326" ht="15.75" customHeight="1">
      <c r="A326" s="11" t="s">
        <v>6088</v>
      </c>
      <c r="B326" s="11" t="s">
        <v>164</v>
      </c>
      <c r="C326" s="11" t="s">
        <v>6088</v>
      </c>
      <c r="D326" s="44" t="s">
        <v>5744</v>
      </c>
      <c r="E326" s="44" t="s">
        <v>5745</v>
      </c>
      <c r="F326" s="239">
        <v>0.7916666666666666</v>
      </c>
      <c r="G326" s="239">
        <v>0.8333333333333334</v>
      </c>
      <c r="H326" s="300">
        <f t="shared" si="1"/>
        <v>1</v>
      </c>
      <c r="I326" s="132">
        <v>519.4</v>
      </c>
      <c r="J326" s="302">
        <f t="shared" si="2"/>
        <v>14.84</v>
      </c>
      <c r="K326" s="11" t="s">
        <v>6089</v>
      </c>
      <c r="L326" s="11" t="s">
        <v>297</v>
      </c>
      <c r="M326" s="11" t="s">
        <v>6090</v>
      </c>
      <c r="N326" s="11">
        <f>IFERROR(__xludf.DUMMYFUNCTION("IFERROR(VALUE(REGEXEXTRACT(M326, ""(\d+)\s+(sessions?|days?|weeks?|Weeks?|Sessions?|Days?)"")), 1)"),35.0)</f>
        <v>35</v>
      </c>
    </row>
    <row r="327" ht="15.75" customHeight="1">
      <c r="A327" s="11" t="s">
        <v>6091</v>
      </c>
      <c r="B327" s="11" t="s">
        <v>164</v>
      </c>
      <c r="C327" s="11" t="s">
        <v>6091</v>
      </c>
      <c r="D327" s="44" t="s">
        <v>6092</v>
      </c>
      <c r="E327" s="44" t="s">
        <v>6093</v>
      </c>
      <c r="F327" s="239">
        <v>0.75</v>
      </c>
      <c r="G327" s="239">
        <v>0.8125</v>
      </c>
      <c r="H327" s="300">
        <f t="shared" si="1"/>
        <v>1.5</v>
      </c>
      <c r="I327" s="132">
        <v>734.58</v>
      </c>
      <c r="J327" s="302">
        <f t="shared" si="2"/>
        <v>14.84</v>
      </c>
      <c r="K327" s="11" t="s">
        <v>6094</v>
      </c>
      <c r="L327" s="11" t="s">
        <v>297</v>
      </c>
      <c r="M327" s="11" t="s">
        <v>6095</v>
      </c>
      <c r="N327" s="11">
        <f>IFERROR(__xludf.DUMMYFUNCTION("IFERROR(VALUE(REGEXEXTRACT(M327, ""(\d+)\s+(sessions?|days?|weeks?|Weeks?|Sessions?|Days?)"")), 1)"),33.0)</f>
        <v>33</v>
      </c>
    </row>
    <row r="328" ht="15.75" customHeight="1">
      <c r="A328" s="11" t="s">
        <v>6096</v>
      </c>
      <c r="B328" s="11" t="s">
        <v>164</v>
      </c>
      <c r="C328" s="11" t="s">
        <v>6096</v>
      </c>
      <c r="D328" s="44" t="s">
        <v>6092</v>
      </c>
      <c r="E328" s="44" t="s">
        <v>6093</v>
      </c>
      <c r="F328" s="239">
        <v>0.875</v>
      </c>
      <c r="G328" s="239">
        <v>0.9166666666666666</v>
      </c>
      <c r="H328" s="300">
        <f t="shared" si="1"/>
        <v>1</v>
      </c>
      <c r="I328" s="132">
        <v>534.24</v>
      </c>
      <c r="J328" s="302">
        <f t="shared" si="2"/>
        <v>14.84</v>
      </c>
      <c r="K328" s="11" t="s">
        <v>6086</v>
      </c>
      <c r="L328" s="11" t="s">
        <v>297</v>
      </c>
      <c r="M328" s="11" t="s">
        <v>6087</v>
      </c>
      <c r="N328" s="11">
        <f>IFERROR(__xludf.DUMMYFUNCTION("IFERROR(VALUE(REGEXEXTRACT(M328, ""(\d+)\s+(sessions?|days?|weeks?|Weeks?|Sessions?|Days?)"")), 1)"),36.0)</f>
        <v>36</v>
      </c>
    </row>
    <row r="329" ht="15.75" customHeight="1">
      <c r="A329" s="11" t="s">
        <v>6097</v>
      </c>
      <c r="B329" s="11" t="s">
        <v>164</v>
      </c>
      <c r="C329" s="11" t="s">
        <v>6097</v>
      </c>
      <c r="D329" s="44" t="s">
        <v>6092</v>
      </c>
      <c r="E329" s="44" t="s">
        <v>6093</v>
      </c>
      <c r="F329" s="239">
        <v>0.8333333333333334</v>
      </c>
      <c r="G329" s="239">
        <v>0.875</v>
      </c>
      <c r="H329" s="300">
        <f t="shared" si="1"/>
        <v>1</v>
      </c>
      <c r="I329" s="132">
        <v>445.2</v>
      </c>
      <c r="J329" s="302">
        <f t="shared" si="2"/>
        <v>14.84</v>
      </c>
      <c r="K329" s="11" t="s">
        <v>6089</v>
      </c>
      <c r="L329" s="11" t="s">
        <v>297</v>
      </c>
      <c r="M329" s="11" t="s">
        <v>6098</v>
      </c>
      <c r="N329" s="11">
        <f>IFERROR(__xludf.DUMMYFUNCTION("IFERROR(VALUE(REGEXEXTRACT(M329, ""(\d+)\s+(sessions?|days?|weeks?|Weeks?|Sessions?|Days?)"")), 1)"),30.0)</f>
        <v>30</v>
      </c>
    </row>
    <row r="330" ht="15.75" customHeight="1">
      <c r="A330" s="11" t="s">
        <v>6099</v>
      </c>
      <c r="B330" s="11" t="s">
        <v>164</v>
      </c>
      <c r="C330" s="11" t="s">
        <v>6099</v>
      </c>
      <c r="D330" s="44" t="s">
        <v>297</v>
      </c>
      <c r="E330" s="44" t="s">
        <v>297</v>
      </c>
      <c r="F330" s="239">
        <v>0.8125</v>
      </c>
      <c r="G330" s="239">
        <v>0.8958333333333334</v>
      </c>
      <c r="H330" s="300">
        <f t="shared" si="1"/>
        <v>2</v>
      </c>
      <c r="I330" s="132">
        <v>968.88</v>
      </c>
      <c r="J330" s="302">
        <f t="shared" si="2"/>
        <v>14.68</v>
      </c>
      <c r="K330" s="11" t="s">
        <v>6094</v>
      </c>
      <c r="L330" s="11" t="s">
        <v>297</v>
      </c>
      <c r="M330" s="11" t="s">
        <v>6095</v>
      </c>
      <c r="N330" s="11">
        <f>IFERROR(__xludf.DUMMYFUNCTION("IFERROR(VALUE(REGEXEXTRACT(M330, ""(\d+)\s+(sessions?|days?|weeks?|Weeks?|Sessions?|Days?)"")), 1)"),33.0)</f>
        <v>33</v>
      </c>
    </row>
    <row r="331" ht="15.75" customHeight="1">
      <c r="A331" s="11" t="s">
        <v>6100</v>
      </c>
      <c r="B331" s="11" t="s">
        <v>164</v>
      </c>
      <c r="C331" s="11" t="s">
        <v>6100</v>
      </c>
      <c r="D331" s="44" t="s">
        <v>222</v>
      </c>
      <c r="E331" s="44" t="s">
        <v>223</v>
      </c>
      <c r="F331" s="239">
        <v>0.875</v>
      </c>
      <c r="G331" s="239">
        <v>0.9166666666666666</v>
      </c>
      <c r="H331" s="300">
        <f t="shared" si="1"/>
        <v>1</v>
      </c>
      <c r="I331" s="132">
        <v>534.24</v>
      </c>
      <c r="J331" s="302">
        <f t="shared" si="2"/>
        <v>14.84</v>
      </c>
      <c r="K331" s="11" t="s">
        <v>6086</v>
      </c>
      <c r="L331" s="11" t="s">
        <v>297</v>
      </c>
      <c r="M331" s="11" t="s">
        <v>6087</v>
      </c>
      <c r="N331" s="11">
        <f>IFERROR(__xludf.DUMMYFUNCTION("IFERROR(VALUE(REGEXEXTRACT(M331, ""(\d+)\s+(sessions?|days?|weeks?|Weeks?|Sessions?|Days?)"")), 1)"),36.0)</f>
        <v>36</v>
      </c>
    </row>
    <row r="332" ht="15.75" customHeight="1">
      <c r="A332" s="11" t="s">
        <v>6101</v>
      </c>
      <c r="B332" s="11" t="s">
        <v>164</v>
      </c>
      <c r="C332" s="11" t="s">
        <v>6101</v>
      </c>
      <c r="D332" s="44" t="s">
        <v>222</v>
      </c>
      <c r="E332" s="44" t="s">
        <v>223</v>
      </c>
      <c r="F332" s="239">
        <v>0.875</v>
      </c>
      <c r="G332" s="239">
        <v>0.9166666666666666</v>
      </c>
      <c r="H332" s="300">
        <f t="shared" si="1"/>
        <v>1</v>
      </c>
      <c r="I332" s="132">
        <v>445.2</v>
      </c>
      <c r="J332" s="302">
        <f t="shared" si="2"/>
        <v>14.84</v>
      </c>
      <c r="K332" s="11" t="s">
        <v>6089</v>
      </c>
      <c r="L332" s="11" t="s">
        <v>297</v>
      </c>
      <c r="M332" s="11" t="s">
        <v>6098</v>
      </c>
      <c r="N332" s="11">
        <f>IFERROR(__xludf.DUMMYFUNCTION("IFERROR(VALUE(REGEXEXTRACT(M332, ""(\d+)\s+(sessions?|days?|weeks?|Weeks?|Sessions?|Days?)"")), 1)"),30.0)</f>
        <v>30</v>
      </c>
    </row>
    <row r="333" ht="15.75" customHeight="1">
      <c r="A333" s="11" t="s">
        <v>6102</v>
      </c>
      <c r="B333" s="11" t="s">
        <v>164</v>
      </c>
      <c r="C333" s="11" t="s">
        <v>6102</v>
      </c>
      <c r="D333" s="44" t="s">
        <v>3749</v>
      </c>
      <c r="E333" s="44" t="s">
        <v>3750</v>
      </c>
      <c r="F333" s="239">
        <v>0.75</v>
      </c>
      <c r="G333" s="239">
        <v>0.7916666666666666</v>
      </c>
      <c r="H333" s="300">
        <f t="shared" si="1"/>
        <v>1</v>
      </c>
      <c r="I333" s="132">
        <v>519.4</v>
      </c>
      <c r="J333" s="302">
        <f t="shared" si="2"/>
        <v>14.84</v>
      </c>
      <c r="K333" s="11" t="s">
        <v>6089</v>
      </c>
      <c r="L333" s="11" t="s">
        <v>297</v>
      </c>
      <c r="M333" s="11" t="s">
        <v>6090</v>
      </c>
      <c r="N333" s="11">
        <f>IFERROR(__xludf.DUMMYFUNCTION("IFERROR(VALUE(REGEXEXTRACT(M333, ""(\d+)\s+(sessions?|days?|weeks?|Weeks?|Sessions?|Days?)"")), 1)"),35.0)</f>
        <v>35</v>
      </c>
    </row>
    <row r="334" ht="15.75" customHeight="1">
      <c r="A334" s="11" t="s">
        <v>6103</v>
      </c>
      <c r="B334" s="11" t="s">
        <v>164</v>
      </c>
      <c r="C334" s="11" t="s">
        <v>6103</v>
      </c>
      <c r="D334" s="44" t="s">
        <v>6104</v>
      </c>
      <c r="E334" s="44" t="s">
        <v>6105</v>
      </c>
      <c r="F334" s="239">
        <v>0.75</v>
      </c>
      <c r="G334" s="239">
        <v>0.7708333333333334</v>
      </c>
      <c r="H334" s="300">
        <f t="shared" si="1"/>
        <v>0.5</v>
      </c>
      <c r="I334" s="132">
        <v>6.75</v>
      </c>
      <c r="J334" s="302">
        <f t="shared" si="2"/>
        <v>13.5</v>
      </c>
      <c r="K334" s="11" t="s">
        <v>6106</v>
      </c>
      <c r="L334" s="11" t="s">
        <v>298</v>
      </c>
      <c r="M334" s="11" t="s">
        <v>5452</v>
      </c>
      <c r="N334" s="11">
        <f>IFERROR(__xludf.DUMMYFUNCTION("IFERROR(VALUE(REGEXEXTRACT(M334, ""(\d+)\s+(sessions?|days?|weeks?|Weeks?|Sessions?|Days?)"")), 1)"),1.0)</f>
        <v>1</v>
      </c>
    </row>
    <row r="335" ht="15.75" customHeight="1">
      <c r="A335" s="11" t="s">
        <v>6107</v>
      </c>
      <c r="B335" s="11" t="s">
        <v>164</v>
      </c>
      <c r="C335" s="11" t="s">
        <v>6107</v>
      </c>
      <c r="D335" s="44" t="s">
        <v>4642</v>
      </c>
      <c r="E335" s="44" t="s">
        <v>6108</v>
      </c>
      <c r="F335" s="239">
        <v>0.8541666666666666</v>
      </c>
      <c r="G335" s="239">
        <v>0.9166666666666666</v>
      </c>
      <c r="H335" s="300">
        <f t="shared" si="1"/>
        <v>1.5</v>
      </c>
      <c r="I335" s="132">
        <v>712.32</v>
      </c>
      <c r="J335" s="302">
        <f t="shared" si="2"/>
        <v>14.84</v>
      </c>
      <c r="K335" s="11" t="s">
        <v>297</v>
      </c>
      <c r="L335" s="11" t="s">
        <v>297</v>
      </c>
      <c r="M335" s="11" t="s">
        <v>6109</v>
      </c>
      <c r="N335" s="11">
        <f>IFERROR(__xludf.DUMMYFUNCTION("IFERROR(VALUE(REGEXEXTRACT(M335, ""(\d+)\s+(sessions?|days?|weeks?|Weeks?|Sessions?|Days?)"")), 1)"),32.0)</f>
        <v>32</v>
      </c>
    </row>
    <row r="336" ht="15.75" customHeight="1">
      <c r="A336" s="11" t="s">
        <v>6110</v>
      </c>
      <c r="B336" s="11" t="s">
        <v>164</v>
      </c>
      <c r="C336" s="11" t="s">
        <v>6110</v>
      </c>
      <c r="D336" s="44" t="s">
        <v>148</v>
      </c>
      <c r="E336" s="44" t="s">
        <v>149</v>
      </c>
      <c r="F336" s="239">
        <v>0.75</v>
      </c>
      <c r="G336" s="239">
        <v>0.78125</v>
      </c>
      <c r="H336" s="300">
        <f t="shared" si="1"/>
        <v>0.75</v>
      </c>
      <c r="I336" s="132">
        <v>474.88</v>
      </c>
      <c r="J336" s="302">
        <f t="shared" si="2"/>
        <v>19.78666667</v>
      </c>
      <c r="K336" s="11" t="s">
        <v>6111</v>
      </c>
      <c r="L336" s="11" t="s">
        <v>297</v>
      </c>
      <c r="M336" s="11" t="s">
        <v>6112</v>
      </c>
      <c r="N336" s="11">
        <f>IFERROR(__xludf.DUMMYFUNCTION("IFERROR(VALUE(REGEXEXTRACT(M336, ""(\d+)\s+(sessions?|days?|weeks?|Weeks?|Sessions?|Days?)"")), 1)"),32.0)</f>
        <v>32</v>
      </c>
    </row>
    <row r="337" ht="15.75" customHeight="1">
      <c r="A337" s="11" t="s">
        <v>6113</v>
      </c>
      <c r="B337" s="11" t="s">
        <v>164</v>
      </c>
      <c r="C337" s="11" t="s">
        <v>6113</v>
      </c>
      <c r="D337" s="44" t="s">
        <v>2525</v>
      </c>
      <c r="E337" s="44" t="s">
        <v>3555</v>
      </c>
      <c r="F337" s="239">
        <v>0.78125</v>
      </c>
      <c r="G337" s="239">
        <v>0.8125</v>
      </c>
      <c r="H337" s="300">
        <f t="shared" si="1"/>
        <v>0.75</v>
      </c>
      <c r="I337" s="132">
        <v>478.88</v>
      </c>
      <c r="J337" s="302">
        <f t="shared" si="2"/>
        <v>19.95333333</v>
      </c>
      <c r="K337" s="11" t="s">
        <v>6114</v>
      </c>
      <c r="L337" s="11" t="s">
        <v>297</v>
      </c>
      <c r="M337" s="11" t="s">
        <v>6112</v>
      </c>
      <c r="N337" s="11">
        <f>IFERROR(__xludf.DUMMYFUNCTION("IFERROR(VALUE(REGEXEXTRACT(M337, ""(\d+)\s+(sessions?|days?|weeks?|Weeks?|Sessions?|Days?)"")), 1)"),32.0)</f>
        <v>32</v>
      </c>
    </row>
    <row r="338" ht="15.75" customHeight="1">
      <c r="A338" s="11" t="s">
        <v>6115</v>
      </c>
      <c r="B338" s="11" t="s">
        <v>164</v>
      </c>
      <c r="C338" s="11" t="s">
        <v>6115</v>
      </c>
      <c r="D338" s="44" t="s">
        <v>2493</v>
      </c>
      <c r="E338" s="44" t="s">
        <v>3778</v>
      </c>
      <c r="F338" s="239">
        <v>0.4375</v>
      </c>
      <c r="G338" s="239">
        <v>0.46875</v>
      </c>
      <c r="H338" s="300">
        <f t="shared" si="1"/>
        <v>0.75</v>
      </c>
      <c r="I338" s="132">
        <v>249.6</v>
      </c>
      <c r="J338" s="302">
        <f t="shared" si="2"/>
        <v>41.6</v>
      </c>
      <c r="K338" s="11" t="s">
        <v>6116</v>
      </c>
      <c r="L338" s="11" t="s">
        <v>297</v>
      </c>
      <c r="M338" s="11" t="s">
        <v>5429</v>
      </c>
      <c r="N338" s="11">
        <f>IFERROR(__xludf.DUMMYFUNCTION("IFERROR(VALUE(REGEXEXTRACT(M338, ""(\d+)\s+(sessions?|days?|weeks?|Weeks?|Sessions?|Days?)"")), 1)"),8.0)</f>
        <v>8</v>
      </c>
    </row>
    <row r="339" ht="15.75" customHeight="1">
      <c r="A339" s="11" t="s">
        <v>6117</v>
      </c>
      <c r="B339" s="11" t="s">
        <v>164</v>
      </c>
      <c r="C339" s="11" t="s">
        <v>6117</v>
      </c>
      <c r="D339" s="44" t="s">
        <v>313</v>
      </c>
      <c r="E339" s="44" t="s">
        <v>314</v>
      </c>
      <c r="F339" s="239">
        <v>0.40625</v>
      </c>
      <c r="G339" s="239">
        <v>0.4375</v>
      </c>
      <c r="H339" s="300">
        <f t="shared" si="1"/>
        <v>0.75</v>
      </c>
      <c r="I339" s="132">
        <v>241.2</v>
      </c>
      <c r="J339" s="302">
        <f t="shared" si="2"/>
        <v>40.2</v>
      </c>
      <c r="K339" s="11" t="s">
        <v>6118</v>
      </c>
      <c r="L339" s="11" t="s">
        <v>297</v>
      </c>
      <c r="M339" s="11" t="s">
        <v>5429</v>
      </c>
      <c r="N339" s="11">
        <f>IFERROR(__xludf.DUMMYFUNCTION("IFERROR(VALUE(REGEXEXTRACT(M339, ""(\d+)\s+(sessions?|days?|weeks?|Weeks?|Sessions?|Days?)"")), 1)"),8.0)</f>
        <v>8</v>
      </c>
    </row>
    <row r="340" ht="15.75" customHeight="1">
      <c r="A340" s="11" t="s">
        <v>6119</v>
      </c>
      <c r="B340" s="11" t="s">
        <v>164</v>
      </c>
      <c r="C340" s="11" t="s">
        <v>6119</v>
      </c>
      <c r="D340" s="44" t="s">
        <v>2493</v>
      </c>
      <c r="E340" s="44" t="s">
        <v>3778</v>
      </c>
      <c r="F340" s="239">
        <v>0.7708333333333334</v>
      </c>
      <c r="G340" s="239">
        <v>0.8020833333333334</v>
      </c>
      <c r="H340" s="300">
        <f t="shared" si="1"/>
        <v>0.75</v>
      </c>
      <c r="I340" s="132">
        <v>301.5</v>
      </c>
      <c r="J340" s="302">
        <f t="shared" si="2"/>
        <v>40.2</v>
      </c>
      <c r="K340" s="11" t="s">
        <v>6120</v>
      </c>
      <c r="L340" s="11" t="s">
        <v>298</v>
      </c>
      <c r="M340" s="11" t="s">
        <v>5742</v>
      </c>
      <c r="N340" s="11">
        <f>IFERROR(__xludf.DUMMYFUNCTION("IFERROR(VALUE(REGEXEXTRACT(M340, ""(\d+)\s+(sessions?|days?|weeks?|Weeks?|Sessions?|Days?)"")), 1)"),10.0)</f>
        <v>10</v>
      </c>
    </row>
    <row r="341" ht="15.75" customHeight="1">
      <c r="A341" s="11" t="s">
        <v>6121</v>
      </c>
      <c r="B341" s="11" t="s">
        <v>164</v>
      </c>
      <c r="C341" s="11" t="s">
        <v>6121</v>
      </c>
      <c r="D341" s="44" t="s">
        <v>313</v>
      </c>
      <c r="E341" s="44" t="s">
        <v>314</v>
      </c>
      <c r="F341" s="239">
        <v>0.4895833333333333</v>
      </c>
      <c r="G341" s="239">
        <v>0.5208333333333334</v>
      </c>
      <c r="H341" s="300">
        <f t="shared" si="1"/>
        <v>0.75</v>
      </c>
      <c r="I341" s="132">
        <v>241.2</v>
      </c>
      <c r="J341" s="302">
        <f t="shared" si="2"/>
        <v>40.2</v>
      </c>
      <c r="K341" s="11" t="s">
        <v>6122</v>
      </c>
      <c r="L341" s="11" t="s">
        <v>297</v>
      </c>
      <c r="M341" s="11" t="s">
        <v>5429</v>
      </c>
      <c r="N341" s="11">
        <f>IFERROR(__xludf.DUMMYFUNCTION("IFERROR(VALUE(REGEXEXTRACT(M341, ""(\d+)\s+(sessions?|days?|weeks?|Weeks?|Sessions?|Days?)"")), 1)"),8.0)</f>
        <v>8</v>
      </c>
    </row>
    <row r="342" ht="15.75" customHeight="1">
      <c r="A342" s="11" t="s">
        <v>6123</v>
      </c>
      <c r="B342" s="11" t="s">
        <v>164</v>
      </c>
      <c r="C342" s="11" t="s">
        <v>6123</v>
      </c>
      <c r="D342" s="44" t="s">
        <v>313</v>
      </c>
      <c r="E342" s="44" t="s">
        <v>314</v>
      </c>
      <c r="F342" s="239">
        <v>0.46875</v>
      </c>
      <c r="G342" s="239">
        <v>0.5</v>
      </c>
      <c r="H342" s="300">
        <f t="shared" si="1"/>
        <v>0.75</v>
      </c>
      <c r="I342" s="132">
        <v>241.2</v>
      </c>
      <c r="J342" s="302">
        <f t="shared" si="2"/>
        <v>40.2</v>
      </c>
      <c r="K342" s="11" t="s">
        <v>6059</v>
      </c>
      <c r="L342" s="11" t="s">
        <v>297</v>
      </c>
      <c r="M342" s="11" t="s">
        <v>5429</v>
      </c>
      <c r="N342" s="11">
        <f>IFERROR(__xludf.DUMMYFUNCTION("IFERROR(VALUE(REGEXEXTRACT(M342, ""(\d+)\s+(sessions?|days?|weeks?|Weeks?|Sessions?|Days?)"")), 1)"),8.0)</f>
        <v>8</v>
      </c>
    </row>
    <row r="343" ht="15.75" customHeight="1">
      <c r="A343" s="11" t="s">
        <v>6124</v>
      </c>
      <c r="B343" s="11" t="s">
        <v>164</v>
      </c>
      <c r="C343" s="11" t="s">
        <v>6124</v>
      </c>
      <c r="D343" s="44" t="s">
        <v>6125</v>
      </c>
      <c r="E343" s="44" t="s">
        <v>6126</v>
      </c>
      <c r="F343" s="239">
        <v>0.84375</v>
      </c>
      <c r="G343" s="239">
        <v>0.875</v>
      </c>
      <c r="H343" s="300">
        <f t="shared" si="1"/>
        <v>0.75</v>
      </c>
      <c r="I343" s="132">
        <v>341.16</v>
      </c>
      <c r="J343" s="302">
        <f t="shared" si="2"/>
        <v>37.90666667</v>
      </c>
      <c r="K343" s="11" t="s">
        <v>6127</v>
      </c>
      <c r="L343" s="11" t="s">
        <v>297</v>
      </c>
      <c r="M343" s="11" t="s">
        <v>6128</v>
      </c>
      <c r="N343" s="11">
        <f>IFERROR(__xludf.DUMMYFUNCTION("IFERROR(VALUE(REGEXEXTRACT(M343, ""(\d+)\s+(sessions?|days?|weeks?|Weeks?|Sessions?|Days?)"")), 1)"),12.0)</f>
        <v>12</v>
      </c>
    </row>
    <row r="344" ht="15.75" customHeight="1">
      <c r="A344" s="11" t="s">
        <v>6129</v>
      </c>
      <c r="B344" s="11" t="s">
        <v>164</v>
      </c>
      <c r="C344" s="11" t="s">
        <v>6129</v>
      </c>
      <c r="D344" s="44" t="s">
        <v>6125</v>
      </c>
      <c r="E344" s="44" t="s">
        <v>6126</v>
      </c>
      <c r="F344" s="239">
        <v>0.8125</v>
      </c>
      <c r="G344" s="239">
        <v>0.84375</v>
      </c>
      <c r="H344" s="300">
        <f t="shared" si="1"/>
        <v>0.75</v>
      </c>
      <c r="I344" s="132">
        <v>218.9</v>
      </c>
      <c r="J344" s="302">
        <f t="shared" si="2"/>
        <v>26.53333333</v>
      </c>
      <c r="K344" s="11" t="s">
        <v>6130</v>
      </c>
      <c r="L344" s="11" t="s">
        <v>297</v>
      </c>
      <c r="M344" s="11" t="s">
        <v>6131</v>
      </c>
      <c r="N344" s="11">
        <f>IFERROR(__xludf.DUMMYFUNCTION("IFERROR(VALUE(REGEXEXTRACT(M344, ""(\d+)\s+(sessions?|days?|weeks?|Weeks?|Sessions?|Days?)"")), 1)"),11.0)</f>
        <v>11</v>
      </c>
    </row>
    <row r="345" ht="15.75" customHeight="1">
      <c r="A345" s="11" t="s">
        <v>6132</v>
      </c>
      <c r="B345" s="11" t="s">
        <v>164</v>
      </c>
      <c r="C345" s="11" t="s">
        <v>6132</v>
      </c>
      <c r="D345" s="44" t="s">
        <v>6125</v>
      </c>
      <c r="E345" s="44" t="s">
        <v>6126</v>
      </c>
      <c r="F345" s="239">
        <v>0.8333333333333334</v>
      </c>
      <c r="G345" s="239">
        <v>0.8645833333333334</v>
      </c>
      <c r="H345" s="300">
        <f t="shared" si="1"/>
        <v>0.75</v>
      </c>
      <c r="I345" s="132">
        <v>238.0</v>
      </c>
      <c r="J345" s="302">
        <f t="shared" si="2"/>
        <v>26.44444444</v>
      </c>
      <c r="K345" s="11" t="s">
        <v>6133</v>
      </c>
      <c r="L345" s="11" t="s">
        <v>297</v>
      </c>
      <c r="M345" s="11" t="s">
        <v>6128</v>
      </c>
      <c r="N345" s="11">
        <f>IFERROR(__xludf.DUMMYFUNCTION("IFERROR(VALUE(REGEXEXTRACT(M345, ""(\d+)\s+(sessions?|days?|weeks?|Weeks?|Sessions?|Days?)"")), 1)"),12.0)</f>
        <v>12</v>
      </c>
    </row>
    <row r="346" ht="15.75" customHeight="1">
      <c r="A346" s="11" t="s">
        <v>6134</v>
      </c>
      <c r="B346" s="11" t="s">
        <v>164</v>
      </c>
      <c r="C346" s="11" t="s">
        <v>6134</v>
      </c>
      <c r="D346" s="44" t="s">
        <v>6125</v>
      </c>
      <c r="E346" s="44" t="s">
        <v>6126</v>
      </c>
      <c r="F346" s="239">
        <v>0.78125</v>
      </c>
      <c r="G346" s="239">
        <v>0.8125</v>
      </c>
      <c r="H346" s="300">
        <f t="shared" si="1"/>
        <v>0.75</v>
      </c>
      <c r="I346" s="132">
        <v>218.9</v>
      </c>
      <c r="J346" s="302">
        <f t="shared" si="2"/>
        <v>26.53333333</v>
      </c>
      <c r="K346" s="11" t="s">
        <v>6135</v>
      </c>
      <c r="L346" s="11" t="s">
        <v>297</v>
      </c>
      <c r="M346" s="11" t="s">
        <v>6131</v>
      </c>
      <c r="N346" s="11">
        <f>IFERROR(__xludf.DUMMYFUNCTION("IFERROR(VALUE(REGEXEXTRACT(M346, ""(\d+)\s+(sessions?|days?|weeks?|Weeks?|Sessions?|Days?)"")), 1)"),11.0)</f>
        <v>11</v>
      </c>
    </row>
    <row r="347" ht="15.75" customHeight="1">
      <c r="A347" s="11" t="s">
        <v>6136</v>
      </c>
      <c r="B347" s="11" t="s">
        <v>164</v>
      </c>
      <c r="C347" s="11" t="s">
        <v>6136</v>
      </c>
      <c r="D347" s="44" t="s">
        <v>6125</v>
      </c>
      <c r="E347" s="44" t="s">
        <v>6126</v>
      </c>
      <c r="F347" s="239">
        <v>0.84375</v>
      </c>
      <c r="G347" s="239">
        <v>0.875</v>
      </c>
      <c r="H347" s="300">
        <f t="shared" si="1"/>
        <v>0.75</v>
      </c>
      <c r="I347" s="132">
        <v>238.8</v>
      </c>
      <c r="J347" s="302">
        <f t="shared" si="2"/>
        <v>26.53333333</v>
      </c>
      <c r="K347" s="11" t="s">
        <v>6137</v>
      </c>
      <c r="L347" s="11" t="s">
        <v>297</v>
      </c>
      <c r="M347" s="11" t="s">
        <v>6138</v>
      </c>
      <c r="N347" s="11">
        <f>IFERROR(__xludf.DUMMYFUNCTION("IFERROR(VALUE(REGEXEXTRACT(M347, ""(\d+)\s+(sessions?|days?|weeks?|Weeks?|Sessions?|Days?)"")), 1)"),12.0)</f>
        <v>12</v>
      </c>
    </row>
    <row r="348" ht="15.75" customHeight="1">
      <c r="A348" s="11" t="s">
        <v>6139</v>
      </c>
      <c r="B348" s="11" t="s">
        <v>164</v>
      </c>
      <c r="C348" s="11" t="s">
        <v>6139</v>
      </c>
      <c r="D348" s="44" t="s">
        <v>6125</v>
      </c>
      <c r="E348" s="44" t="s">
        <v>6126</v>
      </c>
      <c r="F348" s="239">
        <v>0.8125</v>
      </c>
      <c r="G348" s="239">
        <v>0.84375</v>
      </c>
      <c r="H348" s="300">
        <f t="shared" si="1"/>
        <v>0.75</v>
      </c>
      <c r="I348" s="132">
        <v>218.9</v>
      </c>
      <c r="J348" s="302">
        <f t="shared" si="2"/>
        <v>26.53333333</v>
      </c>
      <c r="K348" s="11" t="s">
        <v>6140</v>
      </c>
      <c r="L348" s="11" t="s">
        <v>297</v>
      </c>
      <c r="M348" s="11" t="s">
        <v>6131</v>
      </c>
      <c r="N348" s="11">
        <f>IFERROR(__xludf.DUMMYFUNCTION("IFERROR(VALUE(REGEXEXTRACT(M348, ""(\d+)\s+(sessions?|days?|weeks?|Weeks?|Sessions?|Days?)"")), 1)"),11.0)</f>
        <v>11</v>
      </c>
    </row>
    <row r="349" ht="15.75" customHeight="1">
      <c r="A349" s="11" t="s">
        <v>6141</v>
      </c>
      <c r="B349" s="11" t="s">
        <v>164</v>
      </c>
      <c r="C349" s="11" t="s">
        <v>6141</v>
      </c>
      <c r="D349" s="44" t="s">
        <v>3642</v>
      </c>
      <c r="E349" s="44" t="s">
        <v>3643</v>
      </c>
      <c r="F349" s="239">
        <v>0.8020833333333334</v>
      </c>
      <c r="G349" s="239">
        <v>0.8333333333333334</v>
      </c>
      <c r="H349" s="300">
        <f t="shared" si="1"/>
        <v>0.75</v>
      </c>
      <c r="I349" s="132">
        <v>264.24</v>
      </c>
      <c r="J349" s="302">
        <f t="shared" si="2"/>
        <v>29.36</v>
      </c>
      <c r="K349" s="11" t="s">
        <v>6142</v>
      </c>
      <c r="L349" s="11" t="s">
        <v>297</v>
      </c>
      <c r="M349" s="11" t="s">
        <v>6143</v>
      </c>
      <c r="N349" s="11">
        <f>IFERROR(__xludf.DUMMYFUNCTION("IFERROR(VALUE(REGEXEXTRACT(M349, ""(\d+)\s+(sessions?|days?|weeks?|Weeks?|Sessions?|Days?)"")), 1)"),12.0)</f>
        <v>12</v>
      </c>
    </row>
    <row r="350" ht="15.75" customHeight="1">
      <c r="A350" s="11" t="s">
        <v>6144</v>
      </c>
      <c r="B350" s="11" t="s">
        <v>164</v>
      </c>
      <c r="C350" s="11" t="s">
        <v>6144</v>
      </c>
      <c r="D350" s="44" t="s">
        <v>3642</v>
      </c>
      <c r="E350" s="44" t="s">
        <v>3643</v>
      </c>
      <c r="F350" s="239">
        <v>0.7708333333333334</v>
      </c>
      <c r="G350" s="239">
        <v>0.8020833333333334</v>
      </c>
      <c r="H350" s="300">
        <f t="shared" si="1"/>
        <v>0.75</v>
      </c>
      <c r="I350" s="132">
        <v>264.14</v>
      </c>
      <c r="J350" s="302">
        <f t="shared" si="2"/>
        <v>29.34888889</v>
      </c>
      <c r="K350" s="11" t="s">
        <v>6145</v>
      </c>
      <c r="L350" s="11" t="s">
        <v>297</v>
      </c>
      <c r="M350" s="11" t="s">
        <v>6143</v>
      </c>
      <c r="N350" s="11">
        <f>IFERROR(__xludf.DUMMYFUNCTION("IFERROR(VALUE(REGEXEXTRACT(M350, ""(\d+)\s+(sessions?|days?|weeks?|Weeks?|Sessions?|Days?)"")), 1)"),12.0)</f>
        <v>12</v>
      </c>
    </row>
    <row r="351" ht="15.75" customHeight="1">
      <c r="A351" s="11" t="s">
        <v>6146</v>
      </c>
      <c r="B351" s="11" t="s">
        <v>164</v>
      </c>
      <c r="C351" s="11" t="s">
        <v>6146</v>
      </c>
      <c r="D351" s="44" t="s">
        <v>2507</v>
      </c>
      <c r="E351" s="44" t="s">
        <v>3876</v>
      </c>
      <c r="F351" s="239">
        <v>0.4791666666666667</v>
      </c>
      <c r="G351" s="239">
        <v>0.5</v>
      </c>
      <c r="H351" s="300">
        <f t="shared" si="1"/>
        <v>0.5</v>
      </c>
      <c r="I351" s="132">
        <v>212.8</v>
      </c>
      <c r="J351" s="302">
        <f t="shared" si="2"/>
        <v>42.56</v>
      </c>
      <c r="K351" s="11" t="s">
        <v>6147</v>
      </c>
      <c r="L351" s="11">
        <v>3.0</v>
      </c>
      <c r="M351" s="11" t="s">
        <v>5742</v>
      </c>
      <c r="N351" s="11">
        <f>IFERROR(__xludf.DUMMYFUNCTION("IFERROR(VALUE(REGEXEXTRACT(M351, ""(\d+)\s+(sessions?|days?|weeks?|Weeks?|Sessions?|Days?)"")), 1)"),10.0)</f>
        <v>10</v>
      </c>
    </row>
    <row r="352" ht="15.75" customHeight="1">
      <c r="A352" s="11" t="s">
        <v>6148</v>
      </c>
      <c r="B352" s="11" t="s">
        <v>164</v>
      </c>
      <c r="C352" s="11" t="s">
        <v>6148</v>
      </c>
      <c r="D352" s="44" t="s">
        <v>2507</v>
      </c>
      <c r="E352" s="44" t="s">
        <v>3876</v>
      </c>
      <c r="F352" s="239">
        <v>0.4479166666666667</v>
      </c>
      <c r="G352" s="239">
        <v>0.46875</v>
      </c>
      <c r="H352" s="300">
        <f t="shared" si="1"/>
        <v>0.5</v>
      </c>
      <c r="I352" s="132">
        <v>212.8</v>
      </c>
      <c r="J352" s="302">
        <f t="shared" si="2"/>
        <v>42.56</v>
      </c>
      <c r="K352" s="11" t="s">
        <v>6149</v>
      </c>
      <c r="L352" s="11">
        <v>3.0</v>
      </c>
      <c r="M352" s="11" t="s">
        <v>5742</v>
      </c>
      <c r="N352" s="11">
        <f>IFERROR(__xludf.DUMMYFUNCTION("IFERROR(VALUE(REGEXEXTRACT(M352, ""(\d+)\s+(sessions?|days?|weeks?|Weeks?|Sessions?|Days?)"")), 1)"),10.0)</f>
        <v>10</v>
      </c>
    </row>
    <row r="353" ht="15.75" customHeight="1">
      <c r="A353" s="11" t="s">
        <v>6150</v>
      </c>
      <c r="B353" s="11" t="s">
        <v>164</v>
      </c>
      <c r="C353" s="11" t="s">
        <v>6150</v>
      </c>
      <c r="D353" s="44" t="s">
        <v>2507</v>
      </c>
      <c r="E353" s="44" t="s">
        <v>3876</v>
      </c>
      <c r="F353" s="239">
        <v>0.4479166666666667</v>
      </c>
      <c r="G353" s="239">
        <v>0.4791666666666667</v>
      </c>
      <c r="H353" s="300">
        <f t="shared" si="1"/>
        <v>0.75</v>
      </c>
      <c r="I353" s="132">
        <v>212.8</v>
      </c>
      <c r="J353" s="302">
        <f t="shared" si="2"/>
        <v>28.37333333</v>
      </c>
      <c r="K353" s="11" t="s">
        <v>6151</v>
      </c>
      <c r="L353" s="11">
        <v>2.0</v>
      </c>
      <c r="M353" s="11" t="s">
        <v>5742</v>
      </c>
      <c r="N353" s="11">
        <f>IFERROR(__xludf.DUMMYFUNCTION("IFERROR(VALUE(REGEXEXTRACT(M353, ""(\d+)\s+(sessions?|days?|weeks?|Weeks?|Sessions?|Days?)"")), 1)"),10.0)</f>
        <v>10</v>
      </c>
    </row>
    <row r="354" ht="15.75" customHeight="1">
      <c r="A354" s="11" t="s">
        <v>6152</v>
      </c>
      <c r="B354" s="11" t="s">
        <v>164</v>
      </c>
      <c r="C354" s="11" t="s">
        <v>6152</v>
      </c>
      <c r="D354" s="44" t="s">
        <v>2507</v>
      </c>
      <c r="E354" s="44" t="s">
        <v>3876</v>
      </c>
      <c r="F354" s="239">
        <v>0.4895833333333333</v>
      </c>
      <c r="G354" s="239">
        <v>0.5208333333333334</v>
      </c>
      <c r="H354" s="300">
        <f t="shared" si="1"/>
        <v>0.75</v>
      </c>
      <c r="I354" s="132">
        <v>212.8</v>
      </c>
      <c r="J354" s="302">
        <f t="shared" si="2"/>
        <v>28.37333333</v>
      </c>
      <c r="K354" s="11" t="s">
        <v>6153</v>
      </c>
      <c r="L354" s="11">
        <v>2.0</v>
      </c>
      <c r="M354" s="11" t="s">
        <v>5742</v>
      </c>
      <c r="N354" s="11">
        <f>IFERROR(__xludf.DUMMYFUNCTION("IFERROR(VALUE(REGEXEXTRACT(M354, ""(\d+)\s+(sessions?|days?|weeks?|Weeks?|Sessions?|Days?)"")), 1)"),10.0)</f>
        <v>10</v>
      </c>
    </row>
    <row r="355" ht="15.75" customHeight="1">
      <c r="A355" s="11" t="s">
        <v>6154</v>
      </c>
      <c r="B355" s="11" t="s">
        <v>164</v>
      </c>
      <c r="C355" s="11" t="s">
        <v>6154</v>
      </c>
      <c r="D355" s="44" t="s">
        <v>2507</v>
      </c>
      <c r="E355" s="44" t="s">
        <v>3876</v>
      </c>
      <c r="F355" s="239">
        <v>0.4895833333333333</v>
      </c>
      <c r="G355" s="239">
        <v>0.5208333333333334</v>
      </c>
      <c r="H355" s="300">
        <f t="shared" si="1"/>
        <v>0.75</v>
      </c>
      <c r="I355" s="132">
        <v>212.8</v>
      </c>
      <c r="J355" s="302">
        <f t="shared" si="2"/>
        <v>28.37333333</v>
      </c>
      <c r="K355" s="11" t="s">
        <v>6155</v>
      </c>
      <c r="L355" s="11">
        <v>3.0</v>
      </c>
      <c r="M355" s="11" t="s">
        <v>5742</v>
      </c>
      <c r="N355" s="11">
        <f>IFERROR(__xludf.DUMMYFUNCTION("IFERROR(VALUE(REGEXEXTRACT(M355, ""(\d+)\s+(sessions?|days?|weeks?|Weeks?|Sessions?|Days?)"")), 1)"),10.0)</f>
        <v>10</v>
      </c>
    </row>
    <row r="356" ht="15.75" customHeight="1">
      <c r="A356" s="11" t="s">
        <v>6156</v>
      </c>
      <c r="B356" s="11" t="s">
        <v>164</v>
      </c>
      <c r="C356" s="11" t="s">
        <v>6156</v>
      </c>
      <c r="D356" s="44" t="s">
        <v>2507</v>
      </c>
      <c r="E356" s="44" t="s">
        <v>3876</v>
      </c>
      <c r="F356" s="239">
        <v>0.3854166666666667</v>
      </c>
      <c r="G356" s="239">
        <v>0.4166666666666667</v>
      </c>
      <c r="H356" s="300">
        <f t="shared" si="1"/>
        <v>0.75</v>
      </c>
      <c r="I356" s="132">
        <v>212.8</v>
      </c>
      <c r="J356" s="302">
        <f t="shared" si="2"/>
        <v>28.37333333</v>
      </c>
      <c r="K356" s="11" t="s">
        <v>6157</v>
      </c>
      <c r="L356" s="11">
        <v>1.0</v>
      </c>
      <c r="M356" s="11" t="s">
        <v>5742</v>
      </c>
      <c r="N356" s="11">
        <f>IFERROR(__xludf.DUMMYFUNCTION("IFERROR(VALUE(REGEXEXTRACT(M356, ""(\d+)\s+(sessions?|days?|weeks?|Weeks?|Sessions?|Days?)"")), 1)"),10.0)</f>
        <v>10</v>
      </c>
    </row>
    <row r="357" ht="15.75" customHeight="1">
      <c r="A357" s="11" t="s">
        <v>6158</v>
      </c>
      <c r="B357" s="11" t="s">
        <v>164</v>
      </c>
      <c r="C357" s="11" t="s">
        <v>6158</v>
      </c>
      <c r="D357" s="44" t="s">
        <v>2507</v>
      </c>
      <c r="E357" s="44" t="s">
        <v>3876</v>
      </c>
      <c r="F357" s="239">
        <v>0.7395833333333334</v>
      </c>
      <c r="G357" s="239">
        <v>0.7708333333333334</v>
      </c>
      <c r="H357" s="300">
        <f t="shared" si="1"/>
        <v>0.75</v>
      </c>
      <c r="I357" s="132">
        <v>301.5</v>
      </c>
      <c r="J357" s="302">
        <f t="shared" si="2"/>
        <v>40.2</v>
      </c>
      <c r="K357" s="11" t="s">
        <v>6159</v>
      </c>
      <c r="L357" s="11" t="s">
        <v>298</v>
      </c>
      <c r="M357" s="11" t="s">
        <v>5742</v>
      </c>
      <c r="N357" s="11">
        <f>IFERROR(__xludf.DUMMYFUNCTION("IFERROR(VALUE(REGEXEXTRACT(M357, ""(\d+)\s+(sessions?|days?|weeks?|Weeks?|Sessions?|Days?)"")), 1)"),10.0)</f>
        <v>10</v>
      </c>
    </row>
    <row r="358" ht="15.75" customHeight="1">
      <c r="A358" s="11" t="s">
        <v>6160</v>
      </c>
      <c r="B358" s="11" t="s">
        <v>164</v>
      </c>
      <c r="C358" s="11" t="s">
        <v>6160</v>
      </c>
      <c r="D358" s="44" t="s">
        <v>2507</v>
      </c>
      <c r="E358" s="44" t="s">
        <v>3876</v>
      </c>
      <c r="F358" s="239">
        <v>0.7083333333333334</v>
      </c>
      <c r="G358" s="239">
        <v>0.7395833333333334</v>
      </c>
      <c r="H358" s="300">
        <f t="shared" si="1"/>
        <v>0.75</v>
      </c>
      <c r="I358" s="132">
        <v>301.5</v>
      </c>
      <c r="J358" s="302">
        <f t="shared" si="2"/>
        <v>40.2</v>
      </c>
      <c r="K358" s="11" t="s">
        <v>6161</v>
      </c>
      <c r="L358" s="11">
        <v>3.0</v>
      </c>
      <c r="M358" s="11" t="s">
        <v>5742</v>
      </c>
      <c r="N358" s="11">
        <f>IFERROR(__xludf.DUMMYFUNCTION("IFERROR(VALUE(REGEXEXTRACT(M358, ""(\d+)\s+(sessions?|days?|weeks?|Weeks?|Sessions?|Days?)"")), 1)"),10.0)</f>
        <v>10</v>
      </c>
    </row>
    <row r="359" ht="15.75" customHeight="1">
      <c r="A359" s="11" t="s">
        <v>6162</v>
      </c>
      <c r="B359" s="11" t="s">
        <v>164</v>
      </c>
      <c r="C359" s="11" t="s">
        <v>6162</v>
      </c>
      <c r="D359" s="44" t="s">
        <v>2507</v>
      </c>
      <c r="E359" s="44" t="s">
        <v>3876</v>
      </c>
      <c r="F359" s="239">
        <v>0.7916666666666666</v>
      </c>
      <c r="G359" s="239">
        <v>0.8333333333333334</v>
      </c>
      <c r="H359" s="300">
        <f t="shared" si="1"/>
        <v>1</v>
      </c>
      <c r="I359" s="132">
        <v>301.5</v>
      </c>
      <c r="J359" s="302">
        <f t="shared" si="2"/>
        <v>30.15</v>
      </c>
      <c r="K359" s="11" t="s">
        <v>6163</v>
      </c>
      <c r="L359" s="11" t="s">
        <v>298</v>
      </c>
      <c r="M359" s="11" t="s">
        <v>5742</v>
      </c>
      <c r="N359" s="11">
        <f>IFERROR(__xludf.DUMMYFUNCTION("IFERROR(VALUE(REGEXEXTRACT(M359, ""(\d+)\s+(sessions?|days?|weeks?|Weeks?|Sessions?|Days?)"")), 1)"),10.0)</f>
        <v>10</v>
      </c>
    </row>
    <row r="360" ht="15.75" customHeight="1">
      <c r="A360" s="11" t="s">
        <v>6164</v>
      </c>
      <c r="B360" s="11" t="s">
        <v>164</v>
      </c>
      <c r="C360" s="11" t="s">
        <v>6164</v>
      </c>
      <c r="D360" s="44" t="s">
        <v>2507</v>
      </c>
      <c r="E360" s="44" t="s">
        <v>3876</v>
      </c>
      <c r="F360" s="239">
        <v>0.7083333333333334</v>
      </c>
      <c r="G360" s="239">
        <v>0.75</v>
      </c>
      <c r="H360" s="300">
        <f t="shared" si="1"/>
        <v>1</v>
      </c>
      <c r="I360" s="132">
        <v>301.5</v>
      </c>
      <c r="J360" s="302">
        <f t="shared" si="2"/>
        <v>30.15</v>
      </c>
      <c r="K360" s="11" t="s">
        <v>6165</v>
      </c>
      <c r="L360" s="11">
        <v>2.0</v>
      </c>
      <c r="M360" s="11" t="s">
        <v>5742</v>
      </c>
      <c r="N360" s="11">
        <f>IFERROR(__xludf.DUMMYFUNCTION("IFERROR(VALUE(REGEXEXTRACT(M360, ""(\d+)\s+(sessions?|days?|weeks?|Weeks?|Sessions?|Days?)"")), 1)"),10.0)</f>
        <v>10</v>
      </c>
    </row>
    <row r="361" ht="15.75" customHeight="1">
      <c r="A361" s="11" t="s">
        <v>6166</v>
      </c>
      <c r="B361" s="11" t="s">
        <v>164</v>
      </c>
      <c r="C361" s="11" t="s">
        <v>6166</v>
      </c>
      <c r="D361" s="44" t="s">
        <v>2507</v>
      </c>
      <c r="E361" s="44" t="s">
        <v>3876</v>
      </c>
      <c r="F361" s="239">
        <v>0.7083333333333334</v>
      </c>
      <c r="G361" s="239">
        <v>0.75</v>
      </c>
      <c r="H361" s="300">
        <f t="shared" si="1"/>
        <v>1</v>
      </c>
      <c r="I361" s="132">
        <v>301.5</v>
      </c>
      <c r="J361" s="302">
        <f t="shared" si="2"/>
        <v>30.15</v>
      </c>
      <c r="K361" s="11" t="s">
        <v>6167</v>
      </c>
      <c r="L361" s="11" t="s">
        <v>298</v>
      </c>
      <c r="M361" s="11" t="s">
        <v>5742</v>
      </c>
      <c r="N361" s="11">
        <f>IFERROR(__xludf.DUMMYFUNCTION("IFERROR(VALUE(REGEXEXTRACT(M361, ""(\d+)\s+(sessions?|days?|weeks?|Weeks?|Sessions?|Days?)"")), 1)"),10.0)</f>
        <v>10</v>
      </c>
    </row>
    <row r="362" ht="15.75" customHeight="1">
      <c r="A362" s="11" t="s">
        <v>6168</v>
      </c>
      <c r="B362" s="11" t="s">
        <v>164</v>
      </c>
      <c r="C362" s="11" t="s">
        <v>6168</v>
      </c>
      <c r="D362" s="44" t="s">
        <v>2507</v>
      </c>
      <c r="E362" s="44" t="s">
        <v>3876</v>
      </c>
      <c r="F362" s="239">
        <v>0.40625</v>
      </c>
      <c r="G362" s="239">
        <v>0.4479166666666667</v>
      </c>
      <c r="H362" s="300">
        <f t="shared" si="1"/>
        <v>1</v>
      </c>
      <c r="I362" s="132">
        <v>301.5</v>
      </c>
      <c r="J362" s="302">
        <f t="shared" si="2"/>
        <v>30.15</v>
      </c>
      <c r="K362" s="11" t="s">
        <v>6169</v>
      </c>
      <c r="L362" s="11">
        <v>3.0</v>
      </c>
      <c r="M362" s="11" t="s">
        <v>5742</v>
      </c>
      <c r="N362" s="11">
        <f>IFERROR(__xludf.DUMMYFUNCTION("IFERROR(VALUE(REGEXEXTRACT(M362, ""(\d+)\s+(sessions?|days?|weeks?|Weeks?|Sessions?|Days?)"")), 1)"),10.0)</f>
        <v>10</v>
      </c>
    </row>
    <row r="363" ht="15.75" customHeight="1">
      <c r="A363" s="11" t="s">
        <v>6170</v>
      </c>
      <c r="B363" s="11" t="s">
        <v>35</v>
      </c>
      <c r="C363" s="11" t="s">
        <v>6170</v>
      </c>
      <c r="D363" s="44" t="s">
        <v>4032</v>
      </c>
      <c r="E363" s="44" t="s">
        <v>4033</v>
      </c>
      <c r="F363" s="239">
        <v>0.6666666666666666</v>
      </c>
      <c r="G363" s="239">
        <v>0.75</v>
      </c>
      <c r="H363" s="300">
        <f t="shared" si="1"/>
        <v>2</v>
      </c>
      <c r="I363" s="132">
        <v>324.9</v>
      </c>
      <c r="J363" s="302">
        <f t="shared" si="2"/>
        <v>16.245</v>
      </c>
      <c r="K363" s="11" t="s">
        <v>6171</v>
      </c>
      <c r="L363" s="11" t="s">
        <v>297</v>
      </c>
      <c r="M363" s="11" t="s">
        <v>5567</v>
      </c>
      <c r="N363" s="11">
        <f>IFERROR(__xludf.DUMMYFUNCTION("IFERROR(VALUE(REGEXEXTRACT(M363, ""(\d+)\s+(sessions?|days?|weeks?|Weeks?|Sessions?|Days?)"")), 1)"),10.0)</f>
        <v>10</v>
      </c>
    </row>
    <row r="364" ht="15.75" customHeight="1">
      <c r="A364" s="11" t="s">
        <v>6172</v>
      </c>
      <c r="B364" s="11" t="s">
        <v>35</v>
      </c>
      <c r="C364" s="11" t="s">
        <v>6172</v>
      </c>
      <c r="D364" s="44" t="s">
        <v>5668</v>
      </c>
      <c r="E364" s="44" t="s">
        <v>5669</v>
      </c>
      <c r="F364" s="239">
        <v>0.7083333333333334</v>
      </c>
      <c r="G364" s="239">
        <v>0.7916666666666666</v>
      </c>
      <c r="H364" s="300">
        <f t="shared" si="1"/>
        <v>2</v>
      </c>
      <c r="I364" s="132">
        <v>324.9</v>
      </c>
      <c r="J364" s="302">
        <f t="shared" si="2"/>
        <v>16.245</v>
      </c>
      <c r="K364" s="11" t="s">
        <v>6173</v>
      </c>
      <c r="L364" s="11" t="s">
        <v>297</v>
      </c>
      <c r="M364" s="11" t="s">
        <v>6174</v>
      </c>
      <c r="N364" s="11">
        <f>IFERROR(__xludf.DUMMYFUNCTION("IFERROR(VALUE(REGEXEXTRACT(M364, ""(\d+)\s+(sessions?|days?|weeks?|Weeks?|Sessions?|Days?)"")), 1)"),10.0)</f>
        <v>10</v>
      </c>
    </row>
    <row r="365" ht="15.75" customHeight="1">
      <c r="A365" s="11" t="s">
        <v>6175</v>
      </c>
      <c r="B365" s="11" t="s">
        <v>35</v>
      </c>
      <c r="C365" s="11" t="s">
        <v>6175</v>
      </c>
      <c r="D365" s="44" t="s">
        <v>6176</v>
      </c>
      <c r="E365" s="44" t="s">
        <v>6177</v>
      </c>
      <c r="F365" s="239">
        <v>0.7708333333333334</v>
      </c>
      <c r="G365" s="239">
        <v>0.8541666666666666</v>
      </c>
      <c r="H365" s="300">
        <f t="shared" si="1"/>
        <v>2</v>
      </c>
      <c r="I365" s="132">
        <v>324.9</v>
      </c>
      <c r="J365" s="302">
        <f t="shared" si="2"/>
        <v>16.245</v>
      </c>
      <c r="K365" s="11" t="s">
        <v>6178</v>
      </c>
      <c r="L365" s="11" t="s">
        <v>297</v>
      </c>
      <c r="M365" s="11" t="s">
        <v>5567</v>
      </c>
      <c r="N365" s="11">
        <f>IFERROR(__xludf.DUMMYFUNCTION("IFERROR(VALUE(REGEXEXTRACT(M365, ""(\d+)\s+(sessions?|days?|weeks?|Weeks?|Sessions?|Days?)"")), 1)"),10.0)</f>
        <v>10</v>
      </c>
    </row>
    <row r="366" ht="15.75" customHeight="1">
      <c r="A366" s="11" t="s">
        <v>6179</v>
      </c>
      <c r="B366" s="11" t="s">
        <v>35</v>
      </c>
      <c r="C366" s="11" t="s">
        <v>6180</v>
      </c>
      <c r="D366" s="44" t="s">
        <v>6176</v>
      </c>
      <c r="E366" s="44" t="s">
        <v>6177</v>
      </c>
      <c r="F366" s="239">
        <v>0.7291666666666666</v>
      </c>
      <c r="G366" s="239">
        <v>0.7916666666666666</v>
      </c>
      <c r="H366" s="300">
        <f t="shared" si="1"/>
        <v>1.5</v>
      </c>
      <c r="I366" s="132">
        <v>105.04</v>
      </c>
      <c r="J366" s="302">
        <f t="shared" si="2"/>
        <v>8.753333333</v>
      </c>
      <c r="K366" s="11" t="s">
        <v>5418</v>
      </c>
      <c r="L366" s="11" t="s">
        <v>297</v>
      </c>
      <c r="M366" s="11" t="s">
        <v>6042</v>
      </c>
      <c r="N366" s="11">
        <f>IFERROR(__xludf.DUMMYFUNCTION("IFERROR(VALUE(REGEXEXTRACT(M366, ""(\d+)\s+(sessions?|days?|weeks?|Weeks?|Sessions?|Days?)"")), 1)"),8.0)</f>
        <v>8</v>
      </c>
    </row>
    <row r="367" ht="15.75" customHeight="1">
      <c r="A367" s="11" t="s">
        <v>6179</v>
      </c>
      <c r="B367" s="11" t="s">
        <v>35</v>
      </c>
      <c r="C367" s="11" t="s">
        <v>6179</v>
      </c>
      <c r="D367" s="44" t="s">
        <v>6176</v>
      </c>
      <c r="E367" s="44" t="s">
        <v>6177</v>
      </c>
      <c r="F367" s="239">
        <v>0.75</v>
      </c>
      <c r="G367" s="239">
        <v>0.8125</v>
      </c>
      <c r="H367" s="300">
        <f t="shared" si="1"/>
        <v>1.5</v>
      </c>
      <c r="I367" s="132">
        <v>108.64</v>
      </c>
      <c r="J367" s="302">
        <f t="shared" si="2"/>
        <v>9.053333333</v>
      </c>
      <c r="K367" s="11" t="s">
        <v>6181</v>
      </c>
      <c r="L367" s="11" t="s">
        <v>297</v>
      </c>
      <c r="M367" s="11" t="s">
        <v>5439</v>
      </c>
      <c r="N367" s="11">
        <f>IFERROR(__xludf.DUMMYFUNCTION("IFERROR(VALUE(REGEXEXTRACT(M367, ""(\d+)\s+(sessions?|days?|weeks?|Weeks?|Sessions?|Days?)"")), 1)"),8.0)</f>
        <v>8</v>
      </c>
    </row>
    <row r="368" ht="15.75" customHeight="1">
      <c r="A368" s="11" t="s">
        <v>6182</v>
      </c>
      <c r="B368" s="11" t="s">
        <v>35</v>
      </c>
      <c r="C368" s="11" t="s">
        <v>6182</v>
      </c>
      <c r="D368" s="44" t="s">
        <v>2220</v>
      </c>
      <c r="E368" s="44" t="s">
        <v>4413</v>
      </c>
      <c r="F368" s="239">
        <v>0.7291666666666666</v>
      </c>
      <c r="G368" s="239">
        <v>0.8125</v>
      </c>
      <c r="H368" s="300">
        <f t="shared" si="1"/>
        <v>2</v>
      </c>
      <c r="I368" s="132">
        <v>200.0</v>
      </c>
      <c r="J368" s="302">
        <f t="shared" si="2"/>
        <v>25</v>
      </c>
      <c r="K368" s="11" t="s">
        <v>6183</v>
      </c>
      <c r="L368" s="11" t="s">
        <v>297</v>
      </c>
      <c r="M368" s="11" t="s">
        <v>6184</v>
      </c>
      <c r="N368" s="11">
        <f>IFERROR(__xludf.DUMMYFUNCTION("IFERROR(VALUE(REGEXEXTRACT(M368, ""(\d+)\s+(sessions?|days?|weeks?|Weeks?|Sessions?|Days?)"")), 1)"),4.0)</f>
        <v>4</v>
      </c>
    </row>
    <row r="369" ht="15.75" customHeight="1">
      <c r="A369" s="11" t="s">
        <v>6182</v>
      </c>
      <c r="B369" s="11" t="s">
        <v>35</v>
      </c>
      <c r="C369" s="11" t="s">
        <v>6185</v>
      </c>
      <c r="D369" s="44" t="s">
        <v>2220</v>
      </c>
      <c r="E369" s="44" t="s">
        <v>4413</v>
      </c>
      <c r="F369" s="239">
        <v>0.7291666666666666</v>
      </c>
      <c r="G369" s="239">
        <v>0.8125</v>
      </c>
      <c r="H369" s="300">
        <f t="shared" si="1"/>
        <v>2</v>
      </c>
      <c r="I369" s="132">
        <v>520.0</v>
      </c>
      <c r="J369" s="302">
        <f t="shared" si="2"/>
        <v>26</v>
      </c>
      <c r="K369" s="11" t="s">
        <v>6186</v>
      </c>
      <c r="L369" s="11" t="s">
        <v>297</v>
      </c>
      <c r="M369" s="11" t="s">
        <v>5947</v>
      </c>
      <c r="N369" s="11">
        <f>IFERROR(__xludf.DUMMYFUNCTION("IFERROR(VALUE(REGEXEXTRACT(M369, ""(\d+)\s+(sessions?|days?|weeks?|Weeks?|Sessions?|Days?)"")), 1)"),10.0)</f>
        <v>10</v>
      </c>
    </row>
    <row r="370" ht="15.75" customHeight="1">
      <c r="A370" s="11" t="s">
        <v>6182</v>
      </c>
      <c r="B370" s="11" t="s">
        <v>35</v>
      </c>
      <c r="C370" s="11" t="s">
        <v>6187</v>
      </c>
      <c r="D370" s="44" t="s">
        <v>2220</v>
      </c>
      <c r="E370" s="44" t="s">
        <v>4413</v>
      </c>
      <c r="F370" s="239">
        <v>0.4166666666666667</v>
      </c>
      <c r="G370" s="239">
        <v>0.5</v>
      </c>
      <c r="H370" s="300">
        <f t="shared" si="1"/>
        <v>2</v>
      </c>
      <c r="I370" s="132">
        <v>260.0</v>
      </c>
      <c r="J370" s="302">
        <f t="shared" si="2"/>
        <v>26</v>
      </c>
      <c r="K370" s="11" t="s">
        <v>6188</v>
      </c>
      <c r="L370" s="11" t="s">
        <v>297</v>
      </c>
      <c r="M370" s="11" t="s">
        <v>6189</v>
      </c>
      <c r="N370" s="11">
        <f>IFERROR(__xludf.DUMMYFUNCTION("IFERROR(VALUE(REGEXEXTRACT(M370, ""(\d+)\s+(sessions?|days?|weeks?|Weeks?|Sessions?|Days?)"")), 1)"),5.0)</f>
        <v>5</v>
      </c>
    </row>
    <row r="371" ht="15.75" customHeight="1">
      <c r="A371" s="11" t="s">
        <v>6190</v>
      </c>
      <c r="B371" s="11" t="s">
        <v>690</v>
      </c>
      <c r="C371" s="11" t="s">
        <v>6190</v>
      </c>
      <c r="D371" s="44" t="s">
        <v>143</v>
      </c>
      <c r="E371" s="44" t="s">
        <v>144</v>
      </c>
      <c r="F371" s="239">
        <v>0.5416666666666666</v>
      </c>
      <c r="G371" s="239">
        <v>0.6041666666666666</v>
      </c>
      <c r="H371" s="300">
        <f t="shared" si="1"/>
        <v>1.5</v>
      </c>
      <c r="I371" s="132">
        <v>105.95</v>
      </c>
      <c r="J371" s="302">
        <f t="shared" si="2"/>
        <v>14.12666667</v>
      </c>
      <c r="K371" s="11" t="s">
        <v>6191</v>
      </c>
      <c r="L371" s="11" t="s">
        <v>297</v>
      </c>
      <c r="M371" s="11" t="s">
        <v>6189</v>
      </c>
      <c r="N371" s="11">
        <f>IFERROR(__xludf.DUMMYFUNCTION("IFERROR(VALUE(REGEXEXTRACT(M371, ""(\d+)\s+(sessions?|days?|weeks?|Weeks?|Sessions?|Days?)"")), 1)"),5.0)</f>
        <v>5</v>
      </c>
    </row>
    <row r="372" ht="15.75" customHeight="1">
      <c r="A372" s="11" t="s">
        <v>6192</v>
      </c>
      <c r="B372" s="11" t="s">
        <v>690</v>
      </c>
      <c r="C372" s="11" t="s">
        <v>6192</v>
      </c>
      <c r="D372" s="44" t="s">
        <v>143</v>
      </c>
      <c r="E372" s="44" t="s">
        <v>144</v>
      </c>
      <c r="F372" s="239">
        <v>0.5416666666666666</v>
      </c>
      <c r="G372" s="239">
        <v>0.6041666666666666</v>
      </c>
      <c r="H372" s="300">
        <f t="shared" si="1"/>
        <v>1.5</v>
      </c>
      <c r="I372" s="132">
        <v>105.95</v>
      </c>
      <c r="J372" s="302">
        <f t="shared" si="2"/>
        <v>14.12666667</v>
      </c>
      <c r="K372" s="11" t="s">
        <v>5423</v>
      </c>
      <c r="L372" s="11" t="s">
        <v>297</v>
      </c>
      <c r="M372" s="11" t="s">
        <v>5553</v>
      </c>
      <c r="N372" s="11">
        <f>IFERROR(__xludf.DUMMYFUNCTION("IFERROR(VALUE(REGEXEXTRACT(M372, ""(\d+)\s+(sessions?|days?|weeks?|Weeks?|Sessions?|Days?)"")), 1)"),5.0)</f>
        <v>5</v>
      </c>
    </row>
    <row r="373" ht="15.75" customHeight="1">
      <c r="A373" s="11" t="s">
        <v>6193</v>
      </c>
      <c r="B373" s="11" t="s">
        <v>690</v>
      </c>
      <c r="C373" s="11" t="s">
        <v>6193</v>
      </c>
      <c r="D373" s="44" t="s">
        <v>6176</v>
      </c>
      <c r="E373" s="44" t="s">
        <v>6177</v>
      </c>
      <c r="F373" s="239">
        <v>0.8541666666666666</v>
      </c>
      <c r="G373" s="239">
        <v>0.9166666666666666</v>
      </c>
      <c r="H373" s="300">
        <f t="shared" si="1"/>
        <v>1.5</v>
      </c>
      <c r="I373" s="132">
        <v>190.71</v>
      </c>
      <c r="J373" s="302">
        <f t="shared" si="2"/>
        <v>14.12666667</v>
      </c>
      <c r="K373" s="11" t="s">
        <v>6194</v>
      </c>
      <c r="L373" s="11" t="s">
        <v>297</v>
      </c>
      <c r="M373" s="11" t="s">
        <v>5427</v>
      </c>
      <c r="N373" s="11">
        <f>IFERROR(__xludf.DUMMYFUNCTION("IFERROR(VALUE(REGEXEXTRACT(M373, ""(\d+)\s+(sessions?|days?|weeks?|Weeks?|Sessions?|Days?)"")), 1)"),9.0)</f>
        <v>9</v>
      </c>
    </row>
    <row r="374" ht="15.75" customHeight="1">
      <c r="A374" s="11" t="s">
        <v>6195</v>
      </c>
      <c r="B374" s="11" t="s">
        <v>64</v>
      </c>
      <c r="C374" s="11" t="s">
        <v>6195</v>
      </c>
      <c r="D374" s="44" t="s">
        <v>6176</v>
      </c>
      <c r="E374" s="44" t="s">
        <v>6177</v>
      </c>
      <c r="F374" s="239">
        <v>0.375</v>
      </c>
      <c r="G374" s="239">
        <v>0.7083333333333334</v>
      </c>
      <c r="H374" s="300">
        <f t="shared" si="1"/>
        <v>8</v>
      </c>
      <c r="I374" s="132">
        <v>72.44</v>
      </c>
      <c r="J374" s="302">
        <f t="shared" si="2"/>
        <v>9.055</v>
      </c>
      <c r="K374" s="11" t="s">
        <v>297</v>
      </c>
      <c r="L374" s="11" t="s">
        <v>297</v>
      </c>
      <c r="M374" s="11" t="s">
        <v>5452</v>
      </c>
      <c r="N374" s="11">
        <f>IFERROR(__xludf.DUMMYFUNCTION("IFERROR(VALUE(REGEXEXTRACT(M374, ""(\d+)\s+(sessions?|days?|weeks?|Weeks?|Sessions?|Days?)"")), 1)"),1.0)</f>
        <v>1</v>
      </c>
    </row>
    <row r="375" ht="15.75" customHeight="1">
      <c r="A375" s="11" t="s">
        <v>6196</v>
      </c>
      <c r="B375" s="11" t="s">
        <v>5431</v>
      </c>
      <c r="C375" s="11" t="s">
        <v>6196</v>
      </c>
      <c r="D375" s="44" t="s">
        <v>108</v>
      </c>
      <c r="E375" s="44" t="s">
        <v>109</v>
      </c>
      <c r="F375" s="239">
        <v>0.7083333333333334</v>
      </c>
      <c r="G375" s="239">
        <v>0.75</v>
      </c>
      <c r="H375" s="300">
        <f t="shared" si="1"/>
        <v>1</v>
      </c>
      <c r="I375" s="132">
        <v>160.29</v>
      </c>
      <c r="J375" s="302">
        <f t="shared" si="2"/>
        <v>12.33</v>
      </c>
      <c r="K375" s="11" t="s">
        <v>6197</v>
      </c>
      <c r="L375" s="11" t="s">
        <v>297</v>
      </c>
      <c r="M375" s="11" t="s">
        <v>6198</v>
      </c>
      <c r="N375" s="11">
        <f>IFERROR(__xludf.DUMMYFUNCTION("IFERROR(VALUE(REGEXEXTRACT(M375, ""(\d+)\s+(sessions?|days?|weeks?|Weeks?|Sessions?|Days?)"")), 1)"),13.0)</f>
        <v>13</v>
      </c>
    </row>
    <row r="376" ht="15.75" customHeight="1">
      <c r="A376" s="11" t="s">
        <v>6199</v>
      </c>
      <c r="B376" s="11" t="s">
        <v>64</v>
      </c>
      <c r="C376" s="11" t="s">
        <v>6199</v>
      </c>
      <c r="D376" s="44" t="s">
        <v>166</v>
      </c>
      <c r="E376" s="44" t="s">
        <v>167</v>
      </c>
      <c r="F376" s="239">
        <v>0.375</v>
      </c>
      <c r="G376" s="239">
        <v>0.5416666666666666</v>
      </c>
      <c r="H376" s="300">
        <f t="shared" si="1"/>
        <v>4</v>
      </c>
      <c r="I376" s="132">
        <v>105.65</v>
      </c>
      <c r="J376" s="302">
        <f t="shared" si="2"/>
        <v>26.4125</v>
      </c>
      <c r="K376" s="11" t="s">
        <v>297</v>
      </c>
      <c r="L376" s="11" t="s">
        <v>297</v>
      </c>
      <c r="M376" s="11" t="s">
        <v>5452</v>
      </c>
      <c r="N376" s="11">
        <f>IFERROR(__xludf.DUMMYFUNCTION("IFERROR(VALUE(REGEXEXTRACT(M376, ""(\d+)\s+(sessions?|days?|weeks?|Weeks?|Sessions?|Days?)"")), 1)"),1.0)</f>
        <v>1</v>
      </c>
    </row>
    <row r="377" ht="15.75" customHeight="1">
      <c r="A377" s="11" t="s">
        <v>6200</v>
      </c>
      <c r="B377" s="11" t="s">
        <v>64</v>
      </c>
      <c r="C377" s="11" t="s">
        <v>6200</v>
      </c>
      <c r="D377" s="44" t="s">
        <v>143</v>
      </c>
      <c r="E377" s="44" t="s">
        <v>144</v>
      </c>
      <c r="F377" s="239">
        <v>0.7083333333333334</v>
      </c>
      <c r="G377" s="239">
        <v>0.75</v>
      </c>
      <c r="H377" s="300">
        <f t="shared" si="1"/>
        <v>1</v>
      </c>
      <c r="I377" s="132">
        <v>98.64</v>
      </c>
      <c r="J377" s="302">
        <f t="shared" si="2"/>
        <v>12.33</v>
      </c>
      <c r="K377" s="11" t="s">
        <v>6201</v>
      </c>
      <c r="L377" s="11" t="s">
        <v>297</v>
      </c>
      <c r="M377" s="11" t="s">
        <v>5439</v>
      </c>
      <c r="N377" s="11">
        <f>IFERROR(__xludf.DUMMYFUNCTION("IFERROR(VALUE(REGEXEXTRACT(M377, ""(\d+)\s+(sessions?|days?|weeks?|Weeks?|Sessions?|Days?)"")), 1)"),8.0)</f>
        <v>8</v>
      </c>
    </row>
    <row r="378" ht="15.75" customHeight="1">
      <c r="A378" s="11" t="s">
        <v>6202</v>
      </c>
      <c r="B378" s="11" t="s">
        <v>3035</v>
      </c>
      <c r="C378" s="11" t="s">
        <v>6202</v>
      </c>
      <c r="D378" s="44" t="s">
        <v>57</v>
      </c>
      <c r="E378" s="44" t="s">
        <v>58</v>
      </c>
      <c r="F378" s="239">
        <v>0.8472222222222222</v>
      </c>
      <c r="G378" s="239">
        <v>0.8888888888888888</v>
      </c>
      <c r="H378" s="300">
        <f t="shared" si="1"/>
        <v>1</v>
      </c>
      <c r="I378" s="132">
        <v>127.32</v>
      </c>
      <c r="J378" s="302">
        <f t="shared" si="2"/>
        <v>10.61</v>
      </c>
      <c r="K378" s="11" t="s">
        <v>6203</v>
      </c>
      <c r="L378" s="11" t="s">
        <v>297</v>
      </c>
      <c r="M378" s="11" t="s">
        <v>5486</v>
      </c>
      <c r="N378" s="11">
        <f>IFERROR(__xludf.DUMMYFUNCTION("IFERROR(VALUE(REGEXEXTRACT(M378, ""(\d+)\s+(sessions?|days?|weeks?|Weeks?|Sessions?|Days?)"")), 1)"),12.0)</f>
        <v>12</v>
      </c>
    </row>
    <row r="379" ht="15.75" customHeight="1">
      <c r="A379" s="11" t="s">
        <v>6204</v>
      </c>
      <c r="B379" s="11" t="s">
        <v>3035</v>
      </c>
      <c r="C379" s="11" t="s">
        <v>6204</v>
      </c>
      <c r="D379" s="44" t="s">
        <v>283</v>
      </c>
      <c r="E379" s="44" t="s">
        <v>284</v>
      </c>
      <c r="F379" s="239">
        <v>0.8333333333333334</v>
      </c>
      <c r="G379" s="239">
        <v>0.875</v>
      </c>
      <c r="H379" s="300">
        <f t="shared" si="1"/>
        <v>1</v>
      </c>
      <c r="I379" s="132">
        <v>93.96</v>
      </c>
      <c r="J379" s="302">
        <f t="shared" si="2"/>
        <v>10.44</v>
      </c>
      <c r="K379" s="11" t="s">
        <v>5468</v>
      </c>
      <c r="L379" s="11" t="s">
        <v>297</v>
      </c>
      <c r="M379" s="11" t="s">
        <v>5427</v>
      </c>
      <c r="N379" s="11">
        <f>IFERROR(__xludf.DUMMYFUNCTION("IFERROR(VALUE(REGEXEXTRACT(M379, ""(\d+)\s+(sessions?|days?|weeks?|Weeks?|Sessions?|Days?)"")), 1)"),9.0)</f>
        <v>9</v>
      </c>
    </row>
    <row r="380" ht="15.75" customHeight="1">
      <c r="A380" s="11" t="s">
        <v>6205</v>
      </c>
      <c r="B380" s="11" t="s">
        <v>3035</v>
      </c>
      <c r="C380" s="11" t="s">
        <v>6205</v>
      </c>
      <c r="D380" s="44" t="s">
        <v>57</v>
      </c>
      <c r="E380" s="44" t="s">
        <v>58</v>
      </c>
      <c r="F380" s="239">
        <v>0.375</v>
      </c>
      <c r="G380" s="239">
        <v>0.4166666666666667</v>
      </c>
      <c r="H380" s="300">
        <f t="shared" si="1"/>
        <v>1</v>
      </c>
      <c r="I380" s="132">
        <v>75.6</v>
      </c>
      <c r="J380" s="302">
        <f t="shared" si="2"/>
        <v>10.8</v>
      </c>
      <c r="K380" s="11" t="s">
        <v>6206</v>
      </c>
      <c r="L380" s="11" t="s">
        <v>297</v>
      </c>
      <c r="M380" s="11" t="s">
        <v>5424</v>
      </c>
      <c r="N380" s="11">
        <f>IFERROR(__xludf.DUMMYFUNCTION("IFERROR(VALUE(REGEXEXTRACT(M380, ""(\d+)\s+(sessions?|days?|weeks?|Weeks?|Sessions?|Days?)"")), 1)"),7.0)</f>
        <v>7</v>
      </c>
    </row>
    <row r="381" ht="15.75" customHeight="1">
      <c r="A381" s="11" t="s">
        <v>6207</v>
      </c>
      <c r="B381" s="11" t="s">
        <v>3035</v>
      </c>
      <c r="C381" s="11" t="s">
        <v>6207</v>
      </c>
      <c r="D381" s="44" t="s">
        <v>143</v>
      </c>
      <c r="E381" s="44" t="s">
        <v>144</v>
      </c>
      <c r="F381" s="239">
        <v>0.8125</v>
      </c>
      <c r="G381" s="239">
        <v>0.84375</v>
      </c>
      <c r="H381" s="300">
        <f t="shared" si="1"/>
        <v>0.75</v>
      </c>
      <c r="I381" s="132">
        <v>120.69</v>
      </c>
      <c r="J381" s="302">
        <f t="shared" si="2"/>
        <v>17.88</v>
      </c>
      <c r="K381" s="11" t="s">
        <v>6208</v>
      </c>
      <c r="L381" s="11" t="s">
        <v>297</v>
      </c>
      <c r="M381" s="11" t="s">
        <v>5416</v>
      </c>
      <c r="N381" s="11">
        <f>IFERROR(__xludf.DUMMYFUNCTION("IFERROR(VALUE(REGEXEXTRACT(M381, ""(\d+)\s+(sessions?|days?|weeks?|Weeks?|Sessions?|Days?)"")), 1)"),9.0)</f>
        <v>9</v>
      </c>
    </row>
    <row r="382" ht="15.75" customHeight="1">
      <c r="A382" s="11" t="s">
        <v>6209</v>
      </c>
      <c r="B382" s="11" t="s">
        <v>3035</v>
      </c>
      <c r="C382" s="11" t="s">
        <v>6209</v>
      </c>
      <c r="D382" s="44" t="s">
        <v>143</v>
      </c>
      <c r="E382" s="44" t="s">
        <v>144</v>
      </c>
      <c r="F382" s="239">
        <v>0.8125</v>
      </c>
      <c r="G382" s="239">
        <v>0.84375</v>
      </c>
      <c r="H382" s="300">
        <f t="shared" si="1"/>
        <v>0.75</v>
      </c>
      <c r="I382" s="132">
        <v>120.69</v>
      </c>
      <c r="J382" s="302">
        <f t="shared" si="2"/>
        <v>17.88</v>
      </c>
      <c r="K382" s="11" t="s">
        <v>6210</v>
      </c>
      <c r="L382" s="11" t="s">
        <v>297</v>
      </c>
      <c r="M382" s="11" t="s">
        <v>5416</v>
      </c>
      <c r="N382" s="11">
        <f>IFERROR(__xludf.DUMMYFUNCTION("IFERROR(VALUE(REGEXEXTRACT(M382, ""(\d+)\s+(sessions?|days?|weeks?|Weeks?|Sessions?|Days?)"")), 1)"),9.0)</f>
        <v>9</v>
      </c>
    </row>
    <row r="383" ht="15.75" customHeight="1">
      <c r="A383" s="11" t="s">
        <v>6211</v>
      </c>
      <c r="B383" s="11" t="s">
        <v>114</v>
      </c>
      <c r="C383" s="11" t="s">
        <v>6212</v>
      </c>
      <c r="D383" s="44" t="s">
        <v>6176</v>
      </c>
      <c r="E383" s="44" t="s">
        <v>6177</v>
      </c>
      <c r="F383" s="239">
        <v>0.8229166666666666</v>
      </c>
      <c r="G383" s="239">
        <v>0.8541666666666666</v>
      </c>
      <c r="H383" s="300">
        <f t="shared" si="1"/>
        <v>0.75</v>
      </c>
      <c r="I383" s="132">
        <v>131.67</v>
      </c>
      <c r="J383" s="302">
        <f t="shared" si="2"/>
        <v>25.08</v>
      </c>
      <c r="K383" s="11" t="s">
        <v>6213</v>
      </c>
      <c r="L383" s="11" t="s">
        <v>297</v>
      </c>
      <c r="M383" s="11" t="s">
        <v>5493</v>
      </c>
      <c r="N383" s="11">
        <f>IFERROR(__xludf.DUMMYFUNCTION("IFERROR(VALUE(REGEXEXTRACT(M383, ""(\d+)\s+(sessions?|days?|weeks?|Weeks?|Sessions?|Days?)"")), 1)"),7.0)</f>
        <v>7</v>
      </c>
    </row>
    <row r="384" ht="15.75" customHeight="1">
      <c r="A384" s="11" t="s">
        <v>6214</v>
      </c>
      <c r="B384" s="11" t="s">
        <v>114</v>
      </c>
      <c r="C384" s="11" t="s">
        <v>6214</v>
      </c>
      <c r="D384" s="44" t="s">
        <v>2243</v>
      </c>
      <c r="E384" s="44" t="s">
        <v>3995</v>
      </c>
      <c r="F384" s="239">
        <v>0.8229166666666666</v>
      </c>
      <c r="G384" s="239">
        <v>0.8541666666666666</v>
      </c>
      <c r="H384" s="300">
        <f t="shared" si="1"/>
        <v>0.75</v>
      </c>
      <c r="I384" s="132">
        <v>131.67</v>
      </c>
      <c r="J384" s="302">
        <f t="shared" si="2"/>
        <v>25.08</v>
      </c>
      <c r="K384" s="11" t="s">
        <v>6215</v>
      </c>
      <c r="L384" s="11" t="s">
        <v>297</v>
      </c>
      <c r="M384" s="11" t="s">
        <v>5493</v>
      </c>
      <c r="N384" s="11">
        <f>IFERROR(__xludf.DUMMYFUNCTION("IFERROR(VALUE(REGEXEXTRACT(M384, ""(\d+)\s+(sessions?|days?|weeks?|Weeks?|Sessions?|Days?)"")), 1)"),7.0)</f>
        <v>7</v>
      </c>
    </row>
    <row r="385" ht="15.75" customHeight="1">
      <c r="A385" s="11" t="s">
        <v>6216</v>
      </c>
      <c r="B385" s="11" t="s">
        <v>115</v>
      </c>
      <c r="C385" s="11" t="s">
        <v>6216</v>
      </c>
      <c r="D385" s="44" t="s">
        <v>6217</v>
      </c>
      <c r="E385" s="44" t="s">
        <v>6218</v>
      </c>
      <c r="F385" s="239">
        <v>0.8020833333333334</v>
      </c>
      <c r="G385" s="239">
        <v>0.84375</v>
      </c>
      <c r="H385" s="300">
        <f t="shared" si="1"/>
        <v>1</v>
      </c>
      <c r="I385" s="132">
        <v>82.0</v>
      </c>
      <c r="J385" s="302">
        <f t="shared" si="2"/>
        <v>10.25</v>
      </c>
      <c r="K385" s="11" t="s">
        <v>6219</v>
      </c>
      <c r="L385" s="11" t="s">
        <v>297</v>
      </c>
      <c r="M385" s="11" t="s">
        <v>6042</v>
      </c>
      <c r="N385" s="11">
        <f>IFERROR(__xludf.DUMMYFUNCTION("IFERROR(VALUE(REGEXEXTRACT(M385, ""(\d+)\s+(sessions?|days?|weeks?|Weeks?|Sessions?|Days?)"")), 1)"),8.0)</f>
        <v>8</v>
      </c>
    </row>
    <row r="386" ht="15.75" customHeight="1">
      <c r="A386" s="11" t="s">
        <v>6220</v>
      </c>
      <c r="B386" s="11" t="s">
        <v>46</v>
      </c>
      <c r="C386" s="11" t="s">
        <v>6220</v>
      </c>
      <c r="D386" s="44" t="s">
        <v>6176</v>
      </c>
      <c r="E386" s="44" t="s">
        <v>6177</v>
      </c>
      <c r="F386" s="239">
        <v>0.7708333333333334</v>
      </c>
      <c r="G386" s="239">
        <v>0.8125</v>
      </c>
      <c r="H386" s="300">
        <f t="shared" si="1"/>
        <v>1</v>
      </c>
      <c r="I386" s="132">
        <v>127.32</v>
      </c>
      <c r="J386" s="302">
        <f t="shared" si="2"/>
        <v>10.61</v>
      </c>
      <c r="K386" s="11" t="s">
        <v>6221</v>
      </c>
      <c r="L386" s="11" t="s">
        <v>297</v>
      </c>
      <c r="M386" s="11" t="s">
        <v>5486</v>
      </c>
      <c r="N386" s="11">
        <f>IFERROR(__xludf.DUMMYFUNCTION("IFERROR(VALUE(REGEXEXTRACT(M386, ""(\d+)\s+(sessions?|days?|weeks?|Weeks?|Sessions?|Days?)"")), 1)"),12.0)</f>
        <v>12</v>
      </c>
    </row>
    <row r="387" ht="15.75" customHeight="1">
      <c r="A387" s="11" t="s">
        <v>6222</v>
      </c>
      <c r="B387" s="11" t="s">
        <v>46</v>
      </c>
      <c r="C387" s="11" t="s">
        <v>6222</v>
      </c>
      <c r="D387" s="44" t="s">
        <v>2386</v>
      </c>
      <c r="E387" s="44" t="s">
        <v>6223</v>
      </c>
      <c r="F387" s="239">
        <v>0.7916666666666666</v>
      </c>
      <c r="G387" s="239">
        <v>0.8333333333333334</v>
      </c>
      <c r="H387" s="300">
        <f t="shared" si="1"/>
        <v>1</v>
      </c>
      <c r="I387" s="132">
        <v>82.0</v>
      </c>
      <c r="J387" s="302">
        <f t="shared" si="2"/>
        <v>10.25</v>
      </c>
      <c r="K387" s="11" t="s">
        <v>5505</v>
      </c>
      <c r="L387" s="11" t="s">
        <v>297</v>
      </c>
      <c r="M387" s="11" t="s">
        <v>5439</v>
      </c>
      <c r="N387" s="11">
        <f>IFERROR(__xludf.DUMMYFUNCTION("IFERROR(VALUE(REGEXEXTRACT(M387, ""(\d+)\s+(sessions?|days?|weeks?|Weeks?|Sessions?|Days?)"")), 1)"),8.0)</f>
        <v>8</v>
      </c>
    </row>
    <row r="388" ht="15.75" customHeight="1">
      <c r="A388" s="11" t="s">
        <v>6224</v>
      </c>
      <c r="B388" s="11" t="s">
        <v>114</v>
      </c>
      <c r="C388" s="11" t="s">
        <v>6225</v>
      </c>
      <c r="D388" s="44" t="s">
        <v>2220</v>
      </c>
      <c r="E388" s="44" t="s">
        <v>4413</v>
      </c>
      <c r="F388" s="239">
        <v>0.78125</v>
      </c>
      <c r="G388" s="239">
        <v>0.8229166666666666</v>
      </c>
      <c r="H388" s="300">
        <f t="shared" si="1"/>
        <v>1</v>
      </c>
      <c r="I388" s="132">
        <v>975.0</v>
      </c>
      <c r="J388" s="302">
        <f t="shared" si="2"/>
        <v>75</v>
      </c>
      <c r="K388" s="11" t="s">
        <v>297</v>
      </c>
      <c r="L388" s="11" t="s">
        <v>297</v>
      </c>
      <c r="M388" s="11" t="s">
        <v>5564</v>
      </c>
      <c r="N388" s="11">
        <f>IFERROR(__xludf.DUMMYFUNCTION("IFERROR(VALUE(REGEXEXTRACT(M388, ""(\d+)\s+(sessions?|days?|weeks?|Weeks?|Sessions?|Days?)"")), 1)"),13.0)</f>
        <v>13</v>
      </c>
    </row>
    <row r="389" ht="15.75" customHeight="1">
      <c r="A389" s="11" t="s">
        <v>6226</v>
      </c>
      <c r="B389" s="11" t="s">
        <v>115</v>
      </c>
      <c r="C389" s="11" t="s">
        <v>6226</v>
      </c>
      <c r="D389" s="44" t="s">
        <v>57</v>
      </c>
      <c r="E389" s="44" t="s">
        <v>58</v>
      </c>
      <c r="F389" s="239">
        <v>0.84375</v>
      </c>
      <c r="G389" s="239">
        <v>0.8854166666666666</v>
      </c>
      <c r="H389" s="300">
        <f t="shared" si="1"/>
        <v>1</v>
      </c>
      <c r="I389" s="132">
        <v>92.25</v>
      </c>
      <c r="J389" s="302">
        <f t="shared" si="2"/>
        <v>10.25</v>
      </c>
      <c r="K389" s="11" t="s">
        <v>6227</v>
      </c>
      <c r="L389" s="11" t="s">
        <v>297</v>
      </c>
      <c r="M389" s="11" t="s">
        <v>5516</v>
      </c>
      <c r="N389" s="11">
        <f>IFERROR(__xludf.DUMMYFUNCTION("IFERROR(VALUE(REGEXEXTRACT(M389, ""(\d+)\s+(sessions?|days?|weeks?|Weeks?|Sessions?|Days?)"")), 1)"),9.0)</f>
        <v>9</v>
      </c>
    </row>
    <row r="390" ht="15.75" customHeight="1">
      <c r="A390" s="11" t="s">
        <v>6228</v>
      </c>
      <c r="B390" s="11" t="s">
        <v>187</v>
      </c>
      <c r="C390" s="11" t="s">
        <v>6228</v>
      </c>
      <c r="D390" s="44" t="s">
        <v>5807</v>
      </c>
      <c r="E390" s="44" t="s">
        <v>5808</v>
      </c>
      <c r="F390" s="239">
        <v>0.84375</v>
      </c>
      <c r="G390" s="239">
        <v>0.8854166666666666</v>
      </c>
      <c r="H390" s="300">
        <f t="shared" si="1"/>
        <v>1</v>
      </c>
      <c r="I390" s="132">
        <v>209.88</v>
      </c>
      <c r="J390" s="302">
        <f t="shared" si="2"/>
        <v>23.32</v>
      </c>
      <c r="K390" s="11" t="s">
        <v>6229</v>
      </c>
      <c r="L390" s="11" t="s">
        <v>297</v>
      </c>
      <c r="M390" s="11" t="s">
        <v>5427</v>
      </c>
      <c r="N390" s="11">
        <f>IFERROR(__xludf.DUMMYFUNCTION("IFERROR(VALUE(REGEXEXTRACT(M390, ""(\d+)\s+(sessions?|days?|weeks?|Weeks?|Sessions?|Days?)"")), 1)"),9.0)</f>
        <v>9</v>
      </c>
    </row>
    <row r="391" ht="15.75" customHeight="1">
      <c r="A391" s="11" t="s">
        <v>6230</v>
      </c>
      <c r="B391" s="11" t="s">
        <v>187</v>
      </c>
      <c r="C391" s="11" t="s">
        <v>6230</v>
      </c>
      <c r="D391" s="44" t="s">
        <v>4602</v>
      </c>
      <c r="E391" s="44" t="s">
        <v>4603</v>
      </c>
      <c r="F391" s="239">
        <v>0.4479166666666667</v>
      </c>
      <c r="G391" s="239">
        <v>0.4895833333333333</v>
      </c>
      <c r="H391" s="300">
        <f t="shared" si="1"/>
        <v>1</v>
      </c>
      <c r="I391" s="132">
        <v>186.56</v>
      </c>
      <c r="J391" s="302">
        <f t="shared" si="2"/>
        <v>23.32</v>
      </c>
      <c r="K391" s="11" t="s">
        <v>6231</v>
      </c>
      <c r="L391" s="11" t="s">
        <v>297</v>
      </c>
      <c r="M391" s="11" t="s">
        <v>5398</v>
      </c>
      <c r="N391" s="11">
        <f>IFERROR(__xludf.DUMMYFUNCTION("IFERROR(VALUE(REGEXEXTRACT(M391, ""(\d+)\s+(sessions?|days?|weeks?|Weeks?|Sessions?|Days?)"")), 1)"),8.0)</f>
        <v>8</v>
      </c>
    </row>
    <row r="392" ht="15.75" customHeight="1">
      <c r="A392" s="11" t="s">
        <v>6232</v>
      </c>
      <c r="B392" s="11" t="s">
        <v>187</v>
      </c>
      <c r="C392" s="11" t="s">
        <v>6232</v>
      </c>
      <c r="D392" s="44" t="s">
        <v>4602</v>
      </c>
      <c r="E392" s="44" t="s">
        <v>4603</v>
      </c>
      <c r="F392" s="239">
        <v>0.625</v>
      </c>
      <c r="G392" s="239">
        <v>0.6666666666666666</v>
      </c>
      <c r="H392" s="300">
        <f t="shared" si="1"/>
        <v>1</v>
      </c>
      <c r="I392" s="132">
        <v>186.56</v>
      </c>
      <c r="J392" s="302">
        <f t="shared" si="2"/>
        <v>23.32</v>
      </c>
      <c r="K392" s="11" t="s">
        <v>6233</v>
      </c>
      <c r="L392" s="11" t="s">
        <v>297</v>
      </c>
      <c r="M392" s="11" t="s">
        <v>5429</v>
      </c>
      <c r="N392" s="11">
        <f>IFERROR(__xludf.DUMMYFUNCTION("IFERROR(VALUE(REGEXEXTRACT(M392, ""(\d+)\s+(sessions?|days?|weeks?|Weeks?|Sessions?|Days?)"")), 1)"),8.0)</f>
        <v>8</v>
      </c>
    </row>
    <row r="393" ht="15.75" customHeight="1">
      <c r="A393" s="11" t="s">
        <v>6234</v>
      </c>
      <c r="B393" s="11" t="s">
        <v>187</v>
      </c>
      <c r="C393" s="11" t="s">
        <v>5847</v>
      </c>
      <c r="D393" s="44" t="s">
        <v>5807</v>
      </c>
      <c r="E393" s="44" t="s">
        <v>5808</v>
      </c>
      <c r="F393" s="239">
        <v>0.4375</v>
      </c>
      <c r="G393" s="239">
        <v>0.4791666666666667</v>
      </c>
      <c r="H393" s="300">
        <f t="shared" si="1"/>
        <v>1</v>
      </c>
      <c r="I393" s="132">
        <v>176.88</v>
      </c>
      <c r="J393" s="302">
        <f t="shared" si="2"/>
        <v>22.11</v>
      </c>
      <c r="K393" s="11" t="s">
        <v>6235</v>
      </c>
      <c r="L393" s="11" t="s">
        <v>297</v>
      </c>
      <c r="M393" s="11" t="s">
        <v>5398</v>
      </c>
      <c r="N393" s="11">
        <f>IFERROR(__xludf.DUMMYFUNCTION("IFERROR(VALUE(REGEXEXTRACT(M393, ""(\d+)\s+(sessions?|days?|weeks?|Weeks?|Sessions?|Days?)"")), 1)"),8.0)</f>
        <v>8</v>
      </c>
    </row>
    <row r="394" ht="15.75" customHeight="1">
      <c r="A394" s="11" t="s">
        <v>6236</v>
      </c>
      <c r="B394" s="11" t="s">
        <v>187</v>
      </c>
      <c r="C394" s="11" t="s">
        <v>6236</v>
      </c>
      <c r="D394" s="44" t="s">
        <v>6176</v>
      </c>
      <c r="E394" s="44" t="s">
        <v>6177</v>
      </c>
      <c r="F394" s="239">
        <v>0.7916666666666666</v>
      </c>
      <c r="G394" s="239">
        <v>0.8333333333333334</v>
      </c>
      <c r="H394" s="300">
        <f t="shared" si="1"/>
        <v>1</v>
      </c>
      <c r="I394" s="132">
        <v>186.56</v>
      </c>
      <c r="J394" s="302">
        <f t="shared" si="2"/>
        <v>23.32</v>
      </c>
      <c r="K394" s="11" t="s">
        <v>6237</v>
      </c>
      <c r="L394" s="11" t="s">
        <v>297</v>
      </c>
      <c r="M394" s="11" t="s">
        <v>6042</v>
      </c>
      <c r="N394" s="11">
        <f>IFERROR(__xludf.DUMMYFUNCTION("IFERROR(VALUE(REGEXEXTRACT(M394, ""(\d+)\s+(sessions?|days?|weeks?|Weeks?|Sessions?|Days?)"")), 1)"),8.0)</f>
        <v>8</v>
      </c>
    </row>
    <row r="395" ht="15.75" customHeight="1">
      <c r="A395" s="11" t="s">
        <v>6238</v>
      </c>
      <c r="B395" s="11" t="s">
        <v>28</v>
      </c>
      <c r="C395" s="11" t="s">
        <v>6238</v>
      </c>
      <c r="D395" s="44" t="s">
        <v>143</v>
      </c>
      <c r="E395" s="44" t="s">
        <v>144</v>
      </c>
      <c r="F395" s="239">
        <v>0.6215277777777778</v>
      </c>
      <c r="G395" s="239">
        <v>0.6527777777777778</v>
      </c>
      <c r="H395" s="300">
        <f t="shared" si="1"/>
        <v>0.75</v>
      </c>
      <c r="I395" s="132">
        <v>217.98</v>
      </c>
      <c r="J395" s="302">
        <f t="shared" si="2"/>
        <v>20.76</v>
      </c>
      <c r="K395" s="11" t="s">
        <v>6239</v>
      </c>
      <c r="L395" s="11" t="s">
        <v>297</v>
      </c>
      <c r="M395" s="11" t="s">
        <v>6240</v>
      </c>
      <c r="N395" s="11">
        <f>IFERROR(__xludf.DUMMYFUNCTION("IFERROR(VALUE(REGEXEXTRACT(M395, ""(\d+)\s+(sessions?|days?|weeks?|Weeks?|Sessions?|Days?)"")), 1)"),14.0)</f>
        <v>14</v>
      </c>
    </row>
    <row r="396" ht="15.75" customHeight="1">
      <c r="A396" s="11" t="s">
        <v>6241</v>
      </c>
      <c r="B396" s="11" t="s">
        <v>28</v>
      </c>
      <c r="C396" s="11" t="s">
        <v>6241</v>
      </c>
      <c r="D396" s="44" t="s">
        <v>6242</v>
      </c>
      <c r="E396" s="44" t="s">
        <v>6243</v>
      </c>
      <c r="F396" s="239">
        <v>0.5763888888888888</v>
      </c>
      <c r="G396" s="239">
        <v>0.6076388888888888</v>
      </c>
      <c r="H396" s="300">
        <f t="shared" si="1"/>
        <v>0.75</v>
      </c>
      <c r="I396" s="132">
        <v>217.98</v>
      </c>
      <c r="J396" s="302">
        <f t="shared" si="2"/>
        <v>20.76</v>
      </c>
      <c r="K396" s="11" t="s">
        <v>6244</v>
      </c>
      <c r="L396" s="11" t="s">
        <v>297</v>
      </c>
      <c r="M396" s="11" t="s">
        <v>5503</v>
      </c>
      <c r="N396" s="11">
        <f>IFERROR(__xludf.DUMMYFUNCTION("IFERROR(VALUE(REGEXEXTRACT(M396, ""(\d+)\s+(sessions?|days?|weeks?|Weeks?|Sessions?|Days?)"")), 1)"),14.0)</f>
        <v>14</v>
      </c>
    </row>
    <row r="397" ht="15.75" customHeight="1">
      <c r="A397" s="11" t="s">
        <v>6245</v>
      </c>
      <c r="B397" s="11" t="s">
        <v>46</v>
      </c>
      <c r="C397" s="11" t="s">
        <v>6245</v>
      </c>
      <c r="D397" s="44" t="s">
        <v>5807</v>
      </c>
      <c r="E397" s="44" t="s">
        <v>5808</v>
      </c>
      <c r="F397" s="239">
        <v>0.8333333333333334</v>
      </c>
      <c r="G397" s="239">
        <v>0.875</v>
      </c>
      <c r="H397" s="300">
        <f t="shared" si="1"/>
        <v>1</v>
      </c>
      <c r="I397" s="132">
        <v>107.28</v>
      </c>
      <c r="J397" s="302">
        <f t="shared" si="2"/>
        <v>11.92</v>
      </c>
      <c r="K397" s="11" t="s">
        <v>6246</v>
      </c>
      <c r="L397" s="11" t="s">
        <v>297</v>
      </c>
      <c r="M397" s="11" t="s">
        <v>5516</v>
      </c>
      <c r="N397" s="11">
        <f>IFERROR(__xludf.DUMMYFUNCTION("IFERROR(VALUE(REGEXEXTRACT(M397, ""(\d+)\s+(sessions?|days?|weeks?|Weeks?|Sessions?|Days?)"")), 1)"),9.0)</f>
        <v>9</v>
      </c>
    </row>
    <row r="398" ht="15.75" customHeight="1">
      <c r="A398" s="11" t="s">
        <v>6247</v>
      </c>
      <c r="B398" s="11" t="s">
        <v>28</v>
      </c>
      <c r="C398" s="11" t="s">
        <v>6248</v>
      </c>
      <c r="D398" s="44" t="s">
        <v>143</v>
      </c>
      <c r="E398" s="44" t="s">
        <v>144</v>
      </c>
      <c r="F398" s="239">
        <v>0.7604166666666666</v>
      </c>
      <c r="G398" s="239">
        <v>0.8020833333333334</v>
      </c>
      <c r="H398" s="300">
        <f t="shared" si="1"/>
        <v>1</v>
      </c>
      <c r="I398" s="132">
        <v>120.96</v>
      </c>
      <c r="J398" s="302">
        <f t="shared" si="2"/>
        <v>15.12</v>
      </c>
      <c r="K398" s="11" t="s">
        <v>6249</v>
      </c>
      <c r="L398" s="11" t="s">
        <v>297</v>
      </c>
      <c r="M398" s="11" t="s">
        <v>5439</v>
      </c>
      <c r="N398" s="11">
        <f>IFERROR(__xludf.DUMMYFUNCTION("IFERROR(VALUE(REGEXEXTRACT(M398, ""(\d+)\s+(sessions?|days?|weeks?|Weeks?|Sessions?|Days?)"")), 1)"),8.0)</f>
        <v>8</v>
      </c>
    </row>
    <row r="399" ht="15.75" customHeight="1">
      <c r="A399" s="11" t="s">
        <v>6247</v>
      </c>
      <c r="B399" s="11" t="s">
        <v>28</v>
      </c>
      <c r="C399" s="11" t="s">
        <v>6247</v>
      </c>
      <c r="D399" s="44" t="s">
        <v>257</v>
      </c>
      <c r="E399" s="44" t="s">
        <v>258</v>
      </c>
      <c r="F399" s="239">
        <v>0.5104166666666666</v>
      </c>
      <c r="G399" s="239">
        <v>0.5520833333333334</v>
      </c>
      <c r="H399" s="300">
        <f t="shared" si="1"/>
        <v>1</v>
      </c>
      <c r="I399" s="132">
        <v>140.85</v>
      </c>
      <c r="J399" s="302">
        <f t="shared" si="2"/>
        <v>15.65</v>
      </c>
      <c r="K399" s="11" t="s">
        <v>6249</v>
      </c>
      <c r="L399" s="11" t="s">
        <v>297</v>
      </c>
      <c r="M399" s="11" t="s">
        <v>5526</v>
      </c>
      <c r="N399" s="11">
        <f>IFERROR(__xludf.DUMMYFUNCTION("IFERROR(VALUE(REGEXEXTRACT(M399, ""(\d+)\s+(sessions?|days?|weeks?|Weeks?|Sessions?|Days?)"")), 1)"),9.0)</f>
        <v>9</v>
      </c>
    </row>
    <row r="400" ht="15.75" customHeight="1">
      <c r="A400" s="11" t="s">
        <v>6250</v>
      </c>
      <c r="B400" s="11" t="s">
        <v>28</v>
      </c>
      <c r="C400" s="11" t="s">
        <v>6250</v>
      </c>
      <c r="D400" s="44" t="s">
        <v>257</v>
      </c>
      <c r="E400" s="44" t="s">
        <v>258</v>
      </c>
      <c r="F400" s="239">
        <v>0.5104166666666666</v>
      </c>
      <c r="G400" s="239">
        <v>0.5520833333333334</v>
      </c>
      <c r="H400" s="300">
        <f t="shared" si="1"/>
        <v>1</v>
      </c>
      <c r="I400" s="132">
        <v>140.85</v>
      </c>
      <c r="J400" s="302">
        <f t="shared" si="2"/>
        <v>15.65</v>
      </c>
      <c r="K400" s="11" t="s">
        <v>6249</v>
      </c>
      <c r="L400" s="11" t="s">
        <v>297</v>
      </c>
      <c r="M400" s="11" t="s">
        <v>5526</v>
      </c>
      <c r="N400" s="11">
        <f>IFERROR(__xludf.DUMMYFUNCTION("IFERROR(VALUE(REGEXEXTRACT(M400, ""(\d+)\s+(sessions?|days?|weeks?|Weeks?|Sessions?|Days?)"")), 1)"),9.0)</f>
        <v>9</v>
      </c>
    </row>
    <row r="401" ht="15.75" customHeight="1">
      <c r="A401" s="11" t="s">
        <v>6251</v>
      </c>
      <c r="B401" s="11" t="s">
        <v>28</v>
      </c>
      <c r="C401" s="11" t="s">
        <v>6251</v>
      </c>
      <c r="D401" s="44" t="s">
        <v>143</v>
      </c>
      <c r="E401" s="44" t="s">
        <v>144</v>
      </c>
      <c r="F401" s="239">
        <v>0.7395833333333334</v>
      </c>
      <c r="G401" s="239">
        <v>0.78125</v>
      </c>
      <c r="H401" s="300">
        <f t="shared" si="1"/>
        <v>1</v>
      </c>
      <c r="I401" s="132">
        <v>63.36</v>
      </c>
      <c r="J401" s="302">
        <f t="shared" si="2"/>
        <v>7.92</v>
      </c>
      <c r="K401" s="11" t="s">
        <v>6252</v>
      </c>
      <c r="L401" s="11" t="s">
        <v>297</v>
      </c>
      <c r="M401" s="11" t="s">
        <v>6042</v>
      </c>
      <c r="N401" s="11">
        <f>IFERROR(__xludf.DUMMYFUNCTION("IFERROR(VALUE(REGEXEXTRACT(M401, ""(\d+)\s+(sessions?|days?|weeks?|Weeks?|Sessions?|Days?)"")), 1)"),8.0)</f>
        <v>8</v>
      </c>
    </row>
    <row r="402" ht="15.75" customHeight="1">
      <c r="A402" s="11" t="s">
        <v>6253</v>
      </c>
      <c r="B402" s="11" t="s">
        <v>28</v>
      </c>
      <c r="C402" s="11" t="s">
        <v>6253</v>
      </c>
      <c r="D402" s="44" t="s">
        <v>6176</v>
      </c>
      <c r="E402" s="44" t="s">
        <v>6177</v>
      </c>
      <c r="F402" s="239">
        <v>0.7604166666666666</v>
      </c>
      <c r="G402" s="239">
        <v>0.8020833333333334</v>
      </c>
      <c r="H402" s="300">
        <f t="shared" si="1"/>
        <v>1</v>
      </c>
      <c r="I402" s="132">
        <v>71.28</v>
      </c>
      <c r="J402" s="302">
        <f t="shared" si="2"/>
        <v>7.92</v>
      </c>
      <c r="K402" s="11" t="s">
        <v>6252</v>
      </c>
      <c r="L402" s="11" t="s">
        <v>297</v>
      </c>
      <c r="M402" s="11" t="s">
        <v>5416</v>
      </c>
      <c r="N402" s="11">
        <f>IFERROR(__xludf.DUMMYFUNCTION("IFERROR(VALUE(REGEXEXTRACT(M402, ""(\d+)\s+(sessions?|days?|weeks?|Weeks?|Sessions?|Days?)"")), 1)"),9.0)</f>
        <v>9</v>
      </c>
    </row>
    <row r="403" ht="15.75" customHeight="1">
      <c r="A403" s="11" t="s">
        <v>6254</v>
      </c>
      <c r="B403" s="11" t="s">
        <v>28</v>
      </c>
      <c r="C403" s="11" t="s">
        <v>6254</v>
      </c>
      <c r="D403" s="44" t="s">
        <v>143</v>
      </c>
      <c r="E403" s="44" t="s">
        <v>144</v>
      </c>
      <c r="F403" s="239">
        <v>0.6458333333333334</v>
      </c>
      <c r="G403" s="239">
        <v>0.7083333333333334</v>
      </c>
      <c r="H403" s="300">
        <f t="shared" si="1"/>
        <v>1.5</v>
      </c>
      <c r="I403" s="132">
        <v>95.04</v>
      </c>
      <c r="J403" s="302">
        <f t="shared" si="2"/>
        <v>7.92</v>
      </c>
      <c r="K403" s="11" t="s">
        <v>6255</v>
      </c>
      <c r="L403" s="11" t="s">
        <v>297</v>
      </c>
      <c r="M403" s="11" t="s">
        <v>5429</v>
      </c>
      <c r="N403" s="11">
        <f>IFERROR(__xludf.DUMMYFUNCTION("IFERROR(VALUE(REGEXEXTRACT(M403, ""(\d+)\s+(sessions?|days?|weeks?|Weeks?|Sessions?|Days?)"")), 1)"),8.0)</f>
        <v>8</v>
      </c>
    </row>
    <row r="404" ht="15.75" customHeight="1">
      <c r="A404" s="11" t="s">
        <v>6256</v>
      </c>
      <c r="B404" s="11" t="s">
        <v>28</v>
      </c>
      <c r="C404" s="11" t="s">
        <v>6256</v>
      </c>
      <c r="D404" s="44" t="s">
        <v>4314</v>
      </c>
      <c r="E404" s="44" t="s">
        <v>287</v>
      </c>
      <c r="F404" s="239">
        <v>0.7916666666666666</v>
      </c>
      <c r="G404" s="239">
        <v>0.8333333333333334</v>
      </c>
      <c r="H404" s="300">
        <f t="shared" si="1"/>
        <v>1</v>
      </c>
      <c r="I404" s="132">
        <v>63.36</v>
      </c>
      <c r="J404" s="302">
        <f t="shared" si="2"/>
        <v>7.92</v>
      </c>
      <c r="K404" s="11" t="s">
        <v>6257</v>
      </c>
      <c r="L404" s="11" t="s">
        <v>297</v>
      </c>
      <c r="M404" s="11" t="s">
        <v>6042</v>
      </c>
      <c r="N404" s="11">
        <f>IFERROR(__xludf.DUMMYFUNCTION("IFERROR(VALUE(REGEXEXTRACT(M404, ""(\d+)\s+(sessions?|days?|weeks?|Weeks?|Sessions?|Days?)"")), 1)"),8.0)</f>
        <v>8</v>
      </c>
    </row>
    <row r="405" ht="15.75" customHeight="1">
      <c r="A405" s="11" t="s">
        <v>6258</v>
      </c>
      <c r="B405" s="11" t="s">
        <v>28</v>
      </c>
      <c r="C405" s="11" t="s">
        <v>6258</v>
      </c>
      <c r="D405" s="44" t="s">
        <v>57</v>
      </c>
      <c r="E405" s="44" t="s">
        <v>58</v>
      </c>
      <c r="F405" s="239">
        <v>0.7708333333333334</v>
      </c>
      <c r="G405" s="239">
        <v>0.8125</v>
      </c>
      <c r="H405" s="300">
        <f t="shared" si="1"/>
        <v>1</v>
      </c>
      <c r="I405" s="132">
        <v>63.36</v>
      </c>
      <c r="J405" s="302">
        <f t="shared" si="2"/>
        <v>7.92</v>
      </c>
      <c r="K405" s="11" t="s">
        <v>6259</v>
      </c>
      <c r="L405" s="11" t="s">
        <v>297</v>
      </c>
      <c r="M405" s="11" t="s">
        <v>6042</v>
      </c>
      <c r="N405" s="11">
        <f>IFERROR(__xludf.DUMMYFUNCTION("IFERROR(VALUE(REGEXEXTRACT(M405, ""(\d+)\s+(sessions?|days?|weeks?|Weeks?|Sessions?|Days?)"")), 1)"),8.0)</f>
        <v>8</v>
      </c>
    </row>
    <row r="406" ht="15.75" customHeight="1">
      <c r="A406" s="11" t="s">
        <v>6260</v>
      </c>
      <c r="B406" s="11" t="s">
        <v>28</v>
      </c>
      <c r="C406" s="11" t="s">
        <v>6260</v>
      </c>
      <c r="D406" s="44" t="s">
        <v>143</v>
      </c>
      <c r="E406" s="44" t="s">
        <v>144</v>
      </c>
      <c r="F406" s="239">
        <v>0.78125</v>
      </c>
      <c r="G406" s="239">
        <v>0.84375</v>
      </c>
      <c r="H406" s="300">
        <f t="shared" si="1"/>
        <v>1.5</v>
      </c>
      <c r="I406" s="132">
        <v>147.48</v>
      </c>
      <c r="J406" s="302">
        <f t="shared" si="2"/>
        <v>8.193333333</v>
      </c>
      <c r="K406" s="11" t="s">
        <v>6261</v>
      </c>
      <c r="L406" s="11" t="s">
        <v>297</v>
      </c>
      <c r="M406" s="11" t="s">
        <v>5486</v>
      </c>
      <c r="N406" s="11">
        <f>IFERROR(__xludf.DUMMYFUNCTION("IFERROR(VALUE(REGEXEXTRACT(M406, ""(\d+)\s+(sessions?|days?|weeks?|Weeks?|Sessions?|Days?)"")), 1)"),12.0)</f>
        <v>12</v>
      </c>
    </row>
    <row r="407" ht="15.75" customHeight="1">
      <c r="A407" s="11" t="s">
        <v>6262</v>
      </c>
      <c r="B407" s="11" t="s">
        <v>28</v>
      </c>
      <c r="C407" s="11" t="s">
        <v>6262</v>
      </c>
      <c r="D407" s="44" t="s">
        <v>6176</v>
      </c>
      <c r="E407" s="44" t="s">
        <v>6177</v>
      </c>
      <c r="F407" s="239">
        <v>0.7916666666666666</v>
      </c>
      <c r="G407" s="239">
        <v>0.8333333333333334</v>
      </c>
      <c r="H407" s="300">
        <f t="shared" si="1"/>
        <v>1</v>
      </c>
      <c r="I407" s="132">
        <v>71.28</v>
      </c>
      <c r="J407" s="302">
        <f t="shared" si="2"/>
        <v>7.92</v>
      </c>
      <c r="K407" s="11" t="s">
        <v>6263</v>
      </c>
      <c r="L407" s="11" t="s">
        <v>297</v>
      </c>
      <c r="M407" s="11" t="s">
        <v>5516</v>
      </c>
      <c r="N407" s="11">
        <f>IFERROR(__xludf.DUMMYFUNCTION("IFERROR(VALUE(REGEXEXTRACT(M407, ""(\d+)\s+(sessions?|days?|weeks?|Weeks?|Sessions?|Days?)"")), 1)"),9.0)</f>
        <v>9</v>
      </c>
    </row>
    <row r="408" ht="15.75" customHeight="1">
      <c r="A408" s="11" t="s">
        <v>6264</v>
      </c>
      <c r="B408" s="11" t="s">
        <v>46</v>
      </c>
      <c r="C408" s="11" t="s">
        <v>6264</v>
      </c>
      <c r="D408" s="44" t="s">
        <v>4314</v>
      </c>
      <c r="E408" s="44" t="s">
        <v>287</v>
      </c>
      <c r="F408" s="239">
        <v>0.7916666666666666</v>
      </c>
      <c r="G408" s="239">
        <v>0.8541666666666666</v>
      </c>
      <c r="H408" s="300">
        <f t="shared" si="1"/>
        <v>1.5</v>
      </c>
      <c r="I408" s="132">
        <v>95.06</v>
      </c>
      <c r="J408" s="302">
        <f t="shared" si="2"/>
        <v>9.053333333</v>
      </c>
      <c r="K408" s="11" t="s">
        <v>297</v>
      </c>
      <c r="L408" s="11" t="s">
        <v>297</v>
      </c>
      <c r="M408" s="11" t="s">
        <v>6265</v>
      </c>
      <c r="N408" s="11">
        <f>IFERROR(__xludf.DUMMYFUNCTION("IFERROR(VALUE(REGEXEXTRACT(M408, ""(\d+)\s+(sessions?|days?|weeks?|Weeks?|Sessions?|Days?)"")), 1)"),7.0)</f>
        <v>7</v>
      </c>
    </row>
    <row r="409" ht="15.75" customHeight="1">
      <c r="A409" s="11" t="s">
        <v>6266</v>
      </c>
      <c r="B409" s="11" t="s">
        <v>28</v>
      </c>
      <c r="C409" s="11" t="s">
        <v>6266</v>
      </c>
      <c r="D409" s="44" t="s">
        <v>143</v>
      </c>
      <c r="E409" s="44" t="s">
        <v>144</v>
      </c>
      <c r="F409" s="239">
        <v>0.7291666666666666</v>
      </c>
      <c r="G409" s="239">
        <v>0.7708333333333334</v>
      </c>
      <c r="H409" s="300">
        <f t="shared" si="1"/>
        <v>1</v>
      </c>
      <c r="I409" s="132">
        <v>71.28</v>
      </c>
      <c r="J409" s="302">
        <f t="shared" si="2"/>
        <v>7.92</v>
      </c>
      <c r="K409" s="11" t="s">
        <v>6267</v>
      </c>
      <c r="L409" s="11" t="s">
        <v>297</v>
      </c>
      <c r="M409" s="11" t="s">
        <v>5427</v>
      </c>
      <c r="N409" s="11">
        <f>IFERROR(__xludf.DUMMYFUNCTION("IFERROR(VALUE(REGEXEXTRACT(M409, ""(\d+)\s+(sessions?|days?|weeks?|Weeks?|Sessions?|Days?)"")), 1)"),9.0)</f>
        <v>9</v>
      </c>
    </row>
    <row r="410" ht="15.75" customHeight="1">
      <c r="A410" s="11" t="s">
        <v>6268</v>
      </c>
      <c r="B410" s="11" t="s">
        <v>28</v>
      </c>
      <c r="C410" s="11" t="s">
        <v>6269</v>
      </c>
      <c r="D410" s="44" t="s">
        <v>143</v>
      </c>
      <c r="E410" s="44" t="s">
        <v>144</v>
      </c>
      <c r="F410" s="239">
        <v>0.3958333333333333</v>
      </c>
      <c r="G410" s="239">
        <v>0.4375</v>
      </c>
      <c r="H410" s="300">
        <f t="shared" si="1"/>
        <v>1</v>
      </c>
      <c r="I410" s="132">
        <v>150.48</v>
      </c>
      <c r="J410" s="302">
        <f t="shared" si="2"/>
        <v>18.81</v>
      </c>
      <c r="K410" s="11" t="s">
        <v>6270</v>
      </c>
      <c r="L410" s="11" t="s">
        <v>297</v>
      </c>
      <c r="M410" s="11" t="s">
        <v>5398</v>
      </c>
      <c r="N410" s="11">
        <f>IFERROR(__xludf.DUMMYFUNCTION("IFERROR(VALUE(REGEXEXTRACT(M410, ""(\d+)\s+(sessions?|days?|weeks?|Weeks?|Sessions?|Days?)"")), 1)"),8.0)</f>
        <v>8</v>
      </c>
    </row>
    <row r="411" ht="15.75" customHeight="1">
      <c r="A411" s="11" t="s">
        <v>6268</v>
      </c>
      <c r="B411" s="11" t="s">
        <v>28</v>
      </c>
      <c r="C411" s="11" t="s">
        <v>6268</v>
      </c>
      <c r="D411" s="44" t="s">
        <v>143</v>
      </c>
      <c r="E411" s="44" t="s">
        <v>144</v>
      </c>
      <c r="F411" s="239">
        <v>0.3958333333333333</v>
      </c>
      <c r="G411" s="239">
        <v>0.4375</v>
      </c>
      <c r="H411" s="300">
        <f t="shared" si="1"/>
        <v>1</v>
      </c>
      <c r="I411" s="132">
        <v>116.7</v>
      </c>
      <c r="J411" s="302">
        <f t="shared" si="2"/>
        <v>19.45</v>
      </c>
      <c r="K411" s="11" t="s">
        <v>6270</v>
      </c>
      <c r="L411" s="11" t="s">
        <v>297</v>
      </c>
      <c r="M411" s="11" t="s">
        <v>6271</v>
      </c>
      <c r="N411" s="11">
        <f>IFERROR(__xludf.DUMMYFUNCTION("IFERROR(VALUE(REGEXEXTRACT(M411, ""(\d+)\s+(sessions?|days?|weeks?|Weeks?|Sessions?|Days?)"")), 1)"),6.0)</f>
        <v>6</v>
      </c>
    </row>
    <row r="412" ht="15.75" customHeight="1">
      <c r="A412" s="11" t="s">
        <v>6272</v>
      </c>
      <c r="B412" s="11" t="s">
        <v>28</v>
      </c>
      <c r="C412" s="11" t="s">
        <v>6272</v>
      </c>
      <c r="D412" s="44" t="s">
        <v>57</v>
      </c>
      <c r="E412" s="44" t="s">
        <v>58</v>
      </c>
      <c r="F412" s="239">
        <v>0.7395833333333334</v>
      </c>
      <c r="G412" s="239">
        <v>0.78125</v>
      </c>
      <c r="H412" s="300">
        <f t="shared" si="1"/>
        <v>1</v>
      </c>
      <c r="I412" s="132">
        <v>63.36</v>
      </c>
      <c r="J412" s="302">
        <f t="shared" si="2"/>
        <v>7.92</v>
      </c>
      <c r="K412" s="11" t="s">
        <v>6273</v>
      </c>
      <c r="L412" s="11" t="s">
        <v>297</v>
      </c>
      <c r="M412" s="11" t="s">
        <v>6042</v>
      </c>
      <c r="N412" s="11">
        <f>IFERROR(__xludf.DUMMYFUNCTION("IFERROR(VALUE(REGEXEXTRACT(M412, ""(\d+)\s+(sessions?|days?|weeks?|Weeks?|Sessions?|Days?)"")), 1)"),8.0)</f>
        <v>8</v>
      </c>
    </row>
    <row r="413" ht="15.75" customHeight="1">
      <c r="A413" s="11" t="s">
        <v>6274</v>
      </c>
      <c r="B413" s="11" t="s">
        <v>28</v>
      </c>
      <c r="C413" s="11" t="s">
        <v>6274</v>
      </c>
      <c r="D413" s="44" t="s">
        <v>57</v>
      </c>
      <c r="E413" s="44" t="s">
        <v>58</v>
      </c>
      <c r="F413" s="239">
        <v>0.7916666666666666</v>
      </c>
      <c r="G413" s="239">
        <v>0.8333333333333334</v>
      </c>
      <c r="H413" s="300">
        <f t="shared" si="1"/>
        <v>1</v>
      </c>
      <c r="I413" s="132">
        <v>63.36</v>
      </c>
      <c r="J413" s="302">
        <f t="shared" si="2"/>
        <v>7.92</v>
      </c>
      <c r="K413" s="11" t="s">
        <v>6275</v>
      </c>
      <c r="L413" s="11" t="s">
        <v>297</v>
      </c>
      <c r="M413" s="11" t="s">
        <v>5439</v>
      </c>
      <c r="N413" s="11">
        <f>IFERROR(__xludf.DUMMYFUNCTION("IFERROR(VALUE(REGEXEXTRACT(M413, ""(\d+)\s+(sessions?|days?|weeks?|Weeks?|Sessions?|Days?)"")), 1)"),8.0)</f>
        <v>8</v>
      </c>
    </row>
    <row r="414" ht="15.75" customHeight="1">
      <c r="A414" s="11" t="s">
        <v>6276</v>
      </c>
      <c r="B414" s="11" t="s">
        <v>28</v>
      </c>
      <c r="C414" s="11" t="s">
        <v>6276</v>
      </c>
      <c r="D414" s="44" t="s">
        <v>143</v>
      </c>
      <c r="E414" s="44" t="s">
        <v>144</v>
      </c>
      <c r="F414" s="239">
        <v>0.7708333333333334</v>
      </c>
      <c r="G414" s="239">
        <v>0.8333333333333334</v>
      </c>
      <c r="H414" s="300">
        <f t="shared" si="1"/>
        <v>1.5</v>
      </c>
      <c r="I414" s="132">
        <v>95.04</v>
      </c>
      <c r="J414" s="302">
        <f t="shared" si="2"/>
        <v>7.92</v>
      </c>
      <c r="K414" s="11" t="s">
        <v>6277</v>
      </c>
      <c r="L414" s="11" t="s">
        <v>297</v>
      </c>
      <c r="M414" s="11" t="s">
        <v>6042</v>
      </c>
      <c r="N414" s="11">
        <f>IFERROR(__xludf.DUMMYFUNCTION("IFERROR(VALUE(REGEXEXTRACT(M414, ""(\d+)\s+(sessions?|days?|weeks?|Weeks?|Sessions?|Days?)"")), 1)"),8.0)</f>
        <v>8</v>
      </c>
    </row>
    <row r="415" ht="15.75" customHeight="1">
      <c r="A415" s="11" t="s">
        <v>6278</v>
      </c>
      <c r="B415" s="11" t="s">
        <v>28</v>
      </c>
      <c r="C415" s="11" t="s">
        <v>6278</v>
      </c>
      <c r="D415" s="44" t="s">
        <v>6279</v>
      </c>
      <c r="E415" s="44" t="s">
        <v>6280</v>
      </c>
      <c r="F415" s="239">
        <v>0.8020833333333334</v>
      </c>
      <c r="G415" s="239">
        <v>0.84375</v>
      </c>
      <c r="H415" s="300">
        <f t="shared" si="1"/>
        <v>1</v>
      </c>
      <c r="I415" s="132">
        <v>63.36</v>
      </c>
      <c r="J415" s="302">
        <f t="shared" si="2"/>
        <v>7.92</v>
      </c>
      <c r="K415" s="11" t="s">
        <v>6281</v>
      </c>
      <c r="L415" s="11" t="s">
        <v>297</v>
      </c>
      <c r="M415" s="11" t="s">
        <v>5398</v>
      </c>
      <c r="N415" s="11">
        <f>IFERROR(__xludf.DUMMYFUNCTION("IFERROR(VALUE(REGEXEXTRACT(M415, ""(\d+)\s+(sessions?|days?|weeks?|Weeks?|Sessions?|Days?)"")), 1)"),8.0)</f>
        <v>8</v>
      </c>
    </row>
    <row r="416" ht="15.75" customHeight="1">
      <c r="A416" s="11" t="s">
        <v>6282</v>
      </c>
      <c r="B416" s="11" t="s">
        <v>3002</v>
      </c>
      <c r="C416" s="11" t="s">
        <v>6283</v>
      </c>
      <c r="D416" s="44" t="s">
        <v>37</v>
      </c>
      <c r="E416" s="44" t="s">
        <v>38</v>
      </c>
      <c r="F416" s="239">
        <v>0.7604166666666666</v>
      </c>
      <c r="G416" s="239">
        <v>0.8020833333333334</v>
      </c>
      <c r="H416" s="300">
        <f t="shared" si="1"/>
        <v>1</v>
      </c>
      <c r="I416" s="132">
        <v>120.96</v>
      </c>
      <c r="J416" s="302">
        <f t="shared" si="2"/>
        <v>15.12</v>
      </c>
      <c r="K416" s="11" t="s">
        <v>6284</v>
      </c>
      <c r="L416" s="11" t="s">
        <v>297</v>
      </c>
      <c r="M416" s="11" t="s">
        <v>6042</v>
      </c>
      <c r="N416" s="11">
        <f>IFERROR(__xludf.DUMMYFUNCTION("IFERROR(VALUE(REGEXEXTRACT(M416, ""(\d+)\s+(sessions?|days?|weeks?|Weeks?|Sessions?|Days?)"")), 1)"),8.0)</f>
        <v>8</v>
      </c>
    </row>
    <row r="417" ht="15.75" customHeight="1">
      <c r="A417" s="11" t="s">
        <v>6282</v>
      </c>
      <c r="B417" s="11" t="s">
        <v>3002</v>
      </c>
      <c r="C417" s="11" t="s">
        <v>6285</v>
      </c>
      <c r="D417" s="44" t="s">
        <v>37</v>
      </c>
      <c r="E417" s="44" t="s">
        <v>38</v>
      </c>
      <c r="F417" s="239">
        <v>0.7604166666666666</v>
      </c>
      <c r="G417" s="239">
        <v>0.8020833333333334</v>
      </c>
      <c r="H417" s="300">
        <f t="shared" si="1"/>
        <v>1</v>
      </c>
      <c r="I417" s="132">
        <v>187.8</v>
      </c>
      <c r="J417" s="302">
        <f t="shared" si="2"/>
        <v>15.65</v>
      </c>
      <c r="K417" s="11" t="s">
        <v>6286</v>
      </c>
      <c r="L417" s="11" t="s">
        <v>297</v>
      </c>
      <c r="M417" s="11" t="s">
        <v>5486</v>
      </c>
      <c r="N417" s="11">
        <f>IFERROR(__xludf.DUMMYFUNCTION("IFERROR(VALUE(REGEXEXTRACT(M417, ""(\d+)\s+(sessions?|days?|weeks?|Weeks?|Sessions?|Days?)"")), 1)"),12.0)</f>
        <v>12</v>
      </c>
    </row>
    <row r="418" ht="15.75" customHeight="1">
      <c r="A418" s="11" t="s">
        <v>6287</v>
      </c>
      <c r="B418" s="11" t="s">
        <v>28</v>
      </c>
      <c r="C418" s="11" t="s">
        <v>6287</v>
      </c>
      <c r="D418" s="44" t="s">
        <v>6176</v>
      </c>
      <c r="E418" s="44" t="s">
        <v>6177</v>
      </c>
      <c r="F418" s="239">
        <v>0.7708333333333334</v>
      </c>
      <c r="G418" s="239">
        <v>0.8090277777777778</v>
      </c>
      <c r="H418" s="300">
        <f t="shared" si="1"/>
        <v>0.9166666667</v>
      </c>
      <c r="I418" s="132">
        <v>120.96</v>
      </c>
      <c r="J418" s="302">
        <f t="shared" si="2"/>
        <v>16.49454545</v>
      </c>
      <c r="K418" s="11" t="s">
        <v>6288</v>
      </c>
      <c r="L418" s="11" t="s">
        <v>297</v>
      </c>
      <c r="M418" s="11" t="s">
        <v>6042</v>
      </c>
      <c r="N418" s="11">
        <f>IFERROR(__xludf.DUMMYFUNCTION("IFERROR(VALUE(REGEXEXTRACT(M418, ""(\d+)\s+(sessions?|days?|weeks?|Weeks?|Sessions?|Days?)"")), 1)"),8.0)</f>
        <v>8</v>
      </c>
    </row>
    <row r="419" ht="15.75" customHeight="1">
      <c r="A419" s="11" t="s">
        <v>6289</v>
      </c>
      <c r="B419" s="11" t="s">
        <v>28</v>
      </c>
      <c r="C419" s="11" t="s">
        <v>6289</v>
      </c>
      <c r="D419" s="44" t="s">
        <v>2243</v>
      </c>
      <c r="E419" s="44" t="s">
        <v>3995</v>
      </c>
      <c r="F419" s="239">
        <v>0.8125</v>
      </c>
      <c r="G419" s="239">
        <v>0.8506944444444444</v>
      </c>
      <c r="H419" s="300">
        <f t="shared" si="1"/>
        <v>0.9166666667</v>
      </c>
      <c r="I419" s="132">
        <v>120.96</v>
      </c>
      <c r="J419" s="302">
        <f t="shared" si="2"/>
        <v>16.49454545</v>
      </c>
      <c r="K419" s="11" t="s">
        <v>6288</v>
      </c>
      <c r="L419" s="11" t="s">
        <v>297</v>
      </c>
      <c r="M419" s="11" t="s">
        <v>6042</v>
      </c>
      <c r="N419" s="11">
        <f>IFERROR(__xludf.DUMMYFUNCTION("IFERROR(VALUE(REGEXEXTRACT(M419, ""(\d+)\s+(sessions?|days?|weeks?|Weeks?|Sessions?|Days?)"")), 1)"),8.0)</f>
        <v>8</v>
      </c>
    </row>
    <row r="420" ht="15.75" customHeight="1">
      <c r="A420" s="11" t="s">
        <v>6290</v>
      </c>
      <c r="B420" s="11" t="s">
        <v>28</v>
      </c>
      <c r="C420" s="11" t="s">
        <v>6290</v>
      </c>
      <c r="D420" s="44" t="s">
        <v>6176</v>
      </c>
      <c r="E420" s="44" t="s">
        <v>6177</v>
      </c>
      <c r="F420" s="239">
        <v>0.7708333333333334</v>
      </c>
      <c r="G420" s="239">
        <v>0.8090277777777778</v>
      </c>
      <c r="H420" s="300">
        <f t="shared" si="1"/>
        <v>0.9166666667</v>
      </c>
      <c r="I420" s="132">
        <v>120.96</v>
      </c>
      <c r="J420" s="302">
        <f t="shared" si="2"/>
        <v>16.49454545</v>
      </c>
      <c r="K420" s="11" t="s">
        <v>6291</v>
      </c>
      <c r="L420" s="11" t="s">
        <v>297</v>
      </c>
      <c r="M420" s="11" t="s">
        <v>5439</v>
      </c>
      <c r="N420" s="11">
        <f>IFERROR(__xludf.DUMMYFUNCTION("IFERROR(VALUE(REGEXEXTRACT(M420, ""(\d+)\s+(sessions?|days?|weeks?|Weeks?|Sessions?|Days?)"")), 1)"),8.0)</f>
        <v>8</v>
      </c>
    </row>
    <row r="421" ht="15.75" customHeight="1">
      <c r="A421" s="11" t="s">
        <v>6292</v>
      </c>
      <c r="B421" s="11" t="s">
        <v>28</v>
      </c>
      <c r="C421" s="11" t="s">
        <v>6292</v>
      </c>
      <c r="D421" s="44" t="s">
        <v>2243</v>
      </c>
      <c r="E421" s="44" t="s">
        <v>3995</v>
      </c>
      <c r="F421" s="239">
        <v>0.6875</v>
      </c>
      <c r="G421" s="239">
        <v>0.7256944444444444</v>
      </c>
      <c r="H421" s="300">
        <f t="shared" si="1"/>
        <v>0.9166666667</v>
      </c>
      <c r="I421" s="132">
        <v>136.08</v>
      </c>
      <c r="J421" s="302">
        <f t="shared" si="2"/>
        <v>16.49454545</v>
      </c>
      <c r="K421" s="11" t="s">
        <v>6288</v>
      </c>
      <c r="L421" s="11" t="s">
        <v>297</v>
      </c>
      <c r="M421" s="11" t="s">
        <v>5516</v>
      </c>
      <c r="N421" s="11">
        <f>IFERROR(__xludf.DUMMYFUNCTION("IFERROR(VALUE(REGEXEXTRACT(M421, ""(\d+)\s+(sessions?|days?|weeks?|Weeks?|Sessions?|Days?)"")), 1)"),9.0)</f>
        <v>9</v>
      </c>
    </row>
    <row r="422" ht="15.75" customHeight="1">
      <c r="A422" s="11" t="s">
        <v>6293</v>
      </c>
      <c r="B422" s="11" t="s">
        <v>28</v>
      </c>
      <c r="C422" s="11" t="s">
        <v>6293</v>
      </c>
      <c r="D422" s="44" t="s">
        <v>6176</v>
      </c>
      <c r="E422" s="44" t="s">
        <v>6177</v>
      </c>
      <c r="F422" s="239">
        <v>0.7708333333333334</v>
      </c>
      <c r="G422" s="239">
        <v>0.8090277777777778</v>
      </c>
      <c r="H422" s="300">
        <f t="shared" si="1"/>
        <v>0.9166666667</v>
      </c>
      <c r="I422" s="132">
        <v>120.96</v>
      </c>
      <c r="J422" s="302">
        <f t="shared" si="2"/>
        <v>16.49454545</v>
      </c>
      <c r="K422" s="11" t="s">
        <v>6294</v>
      </c>
      <c r="L422" s="11" t="s">
        <v>297</v>
      </c>
      <c r="M422" s="11" t="s">
        <v>5439</v>
      </c>
      <c r="N422" s="11">
        <f>IFERROR(__xludf.DUMMYFUNCTION("IFERROR(VALUE(REGEXEXTRACT(M422, ""(\d+)\s+(sessions?|days?|weeks?|Weeks?|Sessions?|Days?)"")), 1)"),8.0)</f>
        <v>8</v>
      </c>
    </row>
    <row r="423" ht="15.75" customHeight="1">
      <c r="A423" s="11" t="s">
        <v>6295</v>
      </c>
      <c r="B423" s="11" t="s">
        <v>28</v>
      </c>
      <c r="C423" s="11" t="s">
        <v>6295</v>
      </c>
      <c r="D423" s="44" t="s">
        <v>2243</v>
      </c>
      <c r="E423" s="44" t="s">
        <v>3995</v>
      </c>
      <c r="F423" s="239">
        <v>0.5625</v>
      </c>
      <c r="G423" s="239">
        <v>0.6006944444444444</v>
      </c>
      <c r="H423" s="300">
        <f t="shared" si="1"/>
        <v>0.9166666667</v>
      </c>
      <c r="I423" s="132">
        <v>203.45</v>
      </c>
      <c r="J423" s="302">
        <f t="shared" si="2"/>
        <v>17.07272727</v>
      </c>
      <c r="K423" s="11" t="s">
        <v>6294</v>
      </c>
      <c r="L423" s="11" t="s">
        <v>297</v>
      </c>
      <c r="M423" s="11" t="s">
        <v>6296</v>
      </c>
      <c r="N423" s="11">
        <f>IFERROR(__xludf.DUMMYFUNCTION("IFERROR(VALUE(REGEXEXTRACT(M423, ""(\d+)\s+(sessions?|days?|weeks?|Weeks?|Sessions?|Days?)"")), 1)"),13.0)</f>
        <v>13</v>
      </c>
    </row>
    <row r="424" ht="15.75" customHeight="1">
      <c r="A424" s="11" t="s">
        <v>20</v>
      </c>
      <c r="B424" s="11" t="s">
        <v>93</v>
      </c>
      <c r="C424" s="11" t="s">
        <v>6297</v>
      </c>
      <c r="D424" s="44" t="s">
        <v>100</v>
      </c>
      <c r="E424" s="44" t="s">
        <v>101</v>
      </c>
      <c r="F424" s="239">
        <v>0.375</v>
      </c>
      <c r="G424" s="239">
        <v>0.6666666666666666</v>
      </c>
      <c r="H424" s="300">
        <f t="shared" si="1"/>
        <v>7</v>
      </c>
      <c r="I424" s="132">
        <v>337.0</v>
      </c>
      <c r="J424" s="302">
        <f t="shared" si="2"/>
        <v>9.628571429</v>
      </c>
      <c r="K424" s="11" t="s">
        <v>6298</v>
      </c>
      <c r="L424" s="11" t="s">
        <v>297</v>
      </c>
      <c r="M424" s="11" t="s">
        <v>6299</v>
      </c>
      <c r="N424" s="11">
        <f>IFERROR(__xludf.DUMMYFUNCTION("IFERROR(VALUE(REGEXEXTRACT(M424, ""(\d+)\s+(sessions?|days?|weeks?|Weeks?|Sessions?|Days?)"")), 1)"),5.0)</f>
        <v>5</v>
      </c>
    </row>
    <row r="425" ht="15.75" customHeight="1">
      <c r="A425" s="11" t="s">
        <v>20</v>
      </c>
      <c r="B425" s="11" t="s">
        <v>93</v>
      </c>
      <c r="C425" s="11" t="s">
        <v>6300</v>
      </c>
      <c r="D425" s="44" t="s">
        <v>100</v>
      </c>
      <c r="E425" s="44" t="s">
        <v>101</v>
      </c>
      <c r="F425" s="239">
        <v>0.375</v>
      </c>
      <c r="G425" s="239">
        <v>0.6666666666666666</v>
      </c>
      <c r="H425" s="300">
        <f t="shared" si="1"/>
        <v>7</v>
      </c>
      <c r="I425" s="132">
        <v>279.55</v>
      </c>
      <c r="J425" s="302">
        <f t="shared" si="2"/>
        <v>7.987142857</v>
      </c>
      <c r="K425" s="11" t="s">
        <v>6301</v>
      </c>
      <c r="L425" s="11" t="s">
        <v>297</v>
      </c>
      <c r="M425" s="11" t="s">
        <v>6299</v>
      </c>
      <c r="N425" s="11">
        <f>IFERROR(__xludf.DUMMYFUNCTION("IFERROR(VALUE(REGEXEXTRACT(M425, ""(\d+)\s+(sessions?|days?|weeks?|Weeks?|Sessions?|Days?)"")), 1)"),5.0)</f>
        <v>5</v>
      </c>
    </row>
    <row r="426" ht="15.75" customHeight="1">
      <c r="A426" s="11" t="s">
        <v>20</v>
      </c>
      <c r="B426" s="11" t="s">
        <v>93</v>
      </c>
      <c r="C426" s="11" t="s">
        <v>6302</v>
      </c>
      <c r="D426" s="44" t="s">
        <v>2381</v>
      </c>
      <c r="E426" s="44" t="s">
        <v>3132</v>
      </c>
      <c r="F426" s="239">
        <v>0.375</v>
      </c>
      <c r="G426" s="239">
        <v>0.6666666666666666</v>
      </c>
      <c r="H426" s="300">
        <f t="shared" si="1"/>
        <v>7</v>
      </c>
      <c r="I426" s="132">
        <v>337.3</v>
      </c>
      <c r="J426" s="302">
        <f t="shared" si="2"/>
        <v>9.637142857</v>
      </c>
      <c r="K426" s="11" t="s">
        <v>6303</v>
      </c>
      <c r="L426" s="11" t="s">
        <v>297</v>
      </c>
      <c r="M426" s="11" t="s">
        <v>6299</v>
      </c>
      <c r="N426" s="11">
        <f>IFERROR(__xludf.DUMMYFUNCTION("IFERROR(VALUE(REGEXEXTRACT(M426, ""(\d+)\s+(sessions?|days?|weeks?|Weeks?|Sessions?|Days?)"")), 1)"),5.0)</f>
        <v>5</v>
      </c>
    </row>
    <row r="427" ht="15.75" customHeight="1">
      <c r="A427" s="11" t="s">
        <v>20</v>
      </c>
      <c r="B427" s="11" t="s">
        <v>93</v>
      </c>
      <c r="C427" s="11" t="s">
        <v>6304</v>
      </c>
      <c r="D427" s="44" t="s">
        <v>361</v>
      </c>
      <c r="E427" s="44" t="s">
        <v>362</v>
      </c>
      <c r="F427" s="239">
        <v>0.375</v>
      </c>
      <c r="G427" s="239">
        <v>0.6666666666666666</v>
      </c>
      <c r="H427" s="300">
        <f t="shared" si="1"/>
        <v>7</v>
      </c>
      <c r="I427" s="132">
        <v>358.88</v>
      </c>
      <c r="J427" s="302">
        <f t="shared" si="2"/>
        <v>10.25371429</v>
      </c>
      <c r="K427" s="11" t="s">
        <v>5815</v>
      </c>
      <c r="L427" s="11" t="s">
        <v>298</v>
      </c>
      <c r="M427" s="11" t="s">
        <v>6299</v>
      </c>
      <c r="N427" s="11">
        <f>IFERROR(__xludf.DUMMYFUNCTION("IFERROR(VALUE(REGEXEXTRACT(M427, ""(\d+)\s+(sessions?|days?|weeks?|Weeks?|Sessions?|Days?)"")), 1)"),5.0)</f>
        <v>5</v>
      </c>
    </row>
    <row r="428" ht="15.75" customHeight="1">
      <c r="A428" s="11" t="s">
        <v>20</v>
      </c>
      <c r="B428" s="11" t="s">
        <v>93</v>
      </c>
      <c r="C428" s="11" t="s">
        <v>6305</v>
      </c>
      <c r="D428" s="44" t="s">
        <v>2381</v>
      </c>
      <c r="E428" s="44" t="s">
        <v>3132</v>
      </c>
      <c r="F428" s="239">
        <v>0.375</v>
      </c>
      <c r="G428" s="239">
        <v>0.6666666666666666</v>
      </c>
      <c r="H428" s="300">
        <f t="shared" si="1"/>
        <v>7</v>
      </c>
      <c r="I428" s="132">
        <v>337.3</v>
      </c>
      <c r="J428" s="302">
        <f t="shared" si="2"/>
        <v>9.637142857</v>
      </c>
      <c r="K428" s="11" t="s">
        <v>6306</v>
      </c>
      <c r="L428" s="11" t="s">
        <v>298</v>
      </c>
      <c r="M428" s="11" t="s">
        <v>6299</v>
      </c>
      <c r="N428" s="11">
        <f>IFERROR(__xludf.DUMMYFUNCTION("IFERROR(VALUE(REGEXEXTRACT(M428, ""(\d+)\s+(sessions?|days?|weeks?|Weeks?|Sessions?|Days?)"")), 1)"),5.0)</f>
        <v>5</v>
      </c>
    </row>
    <row r="429" ht="15.75" customHeight="1">
      <c r="A429" s="11" t="s">
        <v>20</v>
      </c>
      <c r="B429" s="11" t="s">
        <v>93</v>
      </c>
      <c r="C429" s="11" t="s">
        <v>6307</v>
      </c>
      <c r="D429" s="44" t="s">
        <v>2381</v>
      </c>
      <c r="E429" s="44" t="s">
        <v>3132</v>
      </c>
      <c r="F429" s="239">
        <v>0.375</v>
      </c>
      <c r="G429" s="239">
        <v>0.6666666666666666</v>
      </c>
      <c r="H429" s="300">
        <f t="shared" si="1"/>
        <v>7</v>
      </c>
      <c r="I429" s="132">
        <v>337.3</v>
      </c>
      <c r="J429" s="302">
        <f t="shared" si="2"/>
        <v>9.637142857</v>
      </c>
      <c r="K429" s="11" t="s">
        <v>6308</v>
      </c>
      <c r="L429" s="11" t="s">
        <v>298</v>
      </c>
      <c r="M429" s="11" t="s">
        <v>6299</v>
      </c>
      <c r="N429" s="11">
        <f>IFERROR(__xludf.DUMMYFUNCTION("IFERROR(VALUE(REGEXEXTRACT(M429, ""(\d+)\s+(sessions?|days?|weeks?|Weeks?|Sessions?|Days?)"")), 1)"),5.0)</f>
        <v>5</v>
      </c>
    </row>
    <row r="430" ht="15.75" customHeight="1">
      <c r="A430" s="11" t="s">
        <v>20</v>
      </c>
      <c r="B430" s="11" t="s">
        <v>93</v>
      </c>
      <c r="C430" s="11" t="s">
        <v>6309</v>
      </c>
      <c r="D430" s="44" t="s">
        <v>5400</v>
      </c>
      <c r="E430" s="44" t="s">
        <v>5401</v>
      </c>
      <c r="F430" s="239">
        <v>0.375</v>
      </c>
      <c r="G430" s="239">
        <v>0.6666666666666666</v>
      </c>
      <c r="H430" s="300">
        <f t="shared" si="1"/>
        <v>7</v>
      </c>
      <c r="I430" s="132">
        <v>232.95</v>
      </c>
      <c r="J430" s="302">
        <f t="shared" si="2"/>
        <v>6.655714286</v>
      </c>
      <c r="K430" s="11" t="s">
        <v>6310</v>
      </c>
      <c r="L430" s="11" t="s">
        <v>298</v>
      </c>
      <c r="M430" s="11" t="s">
        <v>6299</v>
      </c>
      <c r="N430" s="11">
        <f>IFERROR(__xludf.DUMMYFUNCTION("IFERROR(VALUE(REGEXEXTRACT(M430, ""(\d+)\s+(sessions?|days?|weeks?|Weeks?|Sessions?|Days?)"")), 1)"),5.0)</f>
        <v>5</v>
      </c>
    </row>
    <row r="431" ht="15.75" customHeight="1">
      <c r="A431" s="11" t="s">
        <v>677</v>
      </c>
      <c r="B431" s="11" t="s">
        <v>64</v>
      </c>
      <c r="C431" s="11" t="s">
        <v>6311</v>
      </c>
      <c r="D431" s="44" t="s">
        <v>6312</v>
      </c>
      <c r="E431" s="44" t="s">
        <v>6313</v>
      </c>
      <c r="F431" s="239">
        <v>0.4375</v>
      </c>
      <c r="G431" s="239">
        <v>0.4583333333333333</v>
      </c>
      <c r="H431" s="300">
        <f t="shared" si="1"/>
        <v>0.5</v>
      </c>
      <c r="I431" s="132">
        <v>0.0</v>
      </c>
      <c r="J431" s="302">
        <f t="shared" si="2"/>
        <v>0</v>
      </c>
      <c r="K431" s="11" t="s">
        <v>6314</v>
      </c>
      <c r="L431" s="11" t="s">
        <v>297</v>
      </c>
      <c r="M431" s="11" t="s">
        <v>6315</v>
      </c>
      <c r="N431" s="11">
        <f>IFERROR(__xludf.DUMMYFUNCTION("IFERROR(VALUE(REGEXEXTRACT(M431, ""(\d+)\s+(sessions?|days?|weeks?|Weeks?|Sessions?|Days?)"")), 1)"),1.0)</f>
        <v>1</v>
      </c>
    </row>
    <row r="432" ht="15.75" customHeight="1">
      <c r="A432" s="11" t="s">
        <v>1970</v>
      </c>
      <c r="B432" s="11" t="s">
        <v>3002</v>
      </c>
      <c r="C432" s="11" t="s">
        <v>6316</v>
      </c>
      <c r="D432" s="44" t="s">
        <v>6317</v>
      </c>
      <c r="E432" s="44" t="s">
        <v>6318</v>
      </c>
      <c r="F432" s="239">
        <v>0.6666666666666666</v>
      </c>
      <c r="G432" s="239">
        <v>0.75</v>
      </c>
      <c r="H432" s="300">
        <f t="shared" si="1"/>
        <v>2</v>
      </c>
      <c r="I432" s="132">
        <v>0.0</v>
      </c>
      <c r="J432" s="302">
        <f t="shared" si="2"/>
        <v>0</v>
      </c>
      <c r="K432" s="11" t="s">
        <v>6319</v>
      </c>
      <c r="L432" s="11" t="s">
        <v>297</v>
      </c>
      <c r="M432" s="11" t="s">
        <v>6315</v>
      </c>
      <c r="N432" s="11">
        <f>IFERROR(__xludf.DUMMYFUNCTION("IFERROR(VALUE(REGEXEXTRACT(M432, ""(\d+)\s+(sessions?|days?|weeks?|Weeks?|Sessions?|Days?)"")), 1)"),1.0)</f>
        <v>1</v>
      </c>
    </row>
    <row r="433" ht="15.75" customHeight="1">
      <c r="A433" s="11" t="s">
        <v>6320</v>
      </c>
      <c r="B433" s="11" t="s">
        <v>64</v>
      </c>
      <c r="C433" s="11" t="s">
        <v>6321</v>
      </c>
      <c r="D433" s="44" t="s">
        <v>297</v>
      </c>
      <c r="E433" s="44" t="s">
        <v>297</v>
      </c>
      <c r="F433" s="239">
        <v>0.6666666666666666</v>
      </c>
      <c r="G433" s="239">
        <v>0.75</v>
      </c>
      <c r="H433" s="300">
        <f t="shared" si="1"/>
        <v>2</v>
      </c>
      <c r="I433" s="313">
        <v>51.0</v>
      </c>
      <c r="J433" s="302">
        <f t="shared" si="2"/>
        <v>25.5</v>
      </c>
      <c r="K433" s="11" t="s">
        <v>6322</v>
      </c>
      <c r="L433" s="11" t="s">
        <v>297</v>
      </c>
      <c r="M433" s="11" t="s">
        <v>6323</v>
      </c>
      <c r="N433" s="11">
        <f>IFERROR(__xludf.DUMMYFUNCTION("IFERROR(VALUE(REGEXEXTRACT(M433, ""(\d+)\s+(sessions?|days?|weeks?|Weeks?|Sessions?|Days?)"")), 1)"),1.0)</f>
        <v>1</v>
      </c>
    </row>
    <row r="434" ht="15.75" customHeight="1">
      <c r="A434" s="11" t="s">
        <v>6324</v>
      </c>
      <c r="B434" s="11" t="s">
        <v>64</v>
      </c>
      <c r="C434" s="11" t="s">
        <v>6325</v>
      </c>
      <c r="D434" s="44" t="s">
        <v>297</v>
      </c>
      <c r="E434" s="44" t="s">
        <v>297</v>
      </c>
      <c r="F434" s="239">
        <v>0.7708333333333334</v>
      </c>
      <c r="G434" s="239">
        <v>0.8125</v>
      </c>
      <c r="H434" s="300">
        <f t="shared" si="1"/>
        <v>1</v>
      </c>
      <c r="I434" s="132">
        <v>0.0</v>
      </c>
      <c r="J434" s="302">
        <f t="shared" si="2"/>
        <v>0</v>
      </c>
      <c r="K434" s="11" t="s">
        <v>6326</v>
      </c>
      <c r="L434" s="11" t="s">
        <v>371</v>
      </c>
      <c r="M434" s="11" t="s">
        <v>6323</v>
      </c>
      <c r="N434" s="11">
        <f>IFERROR(__xludf.DUMMYFUNCTION("IFERROR(VALUE(REGEXEXTRACT(M434, ""(\d+)\s+(sessions?|days?|weeks?|Weeks?|Sessions?|Days?)"")), 1)"),1.0)</f>
        <v>1</v>
      </c>
    </row>
    <row r="435" ht="15.75" customHeight="1">
      <c r="A435" s="11" t="s">
        <v>6327</v>
      </c>
      <c r="B435" s="11" t="s">
        <v>64</v>
      </c>
      <c r="C435" s="11" t="s">
        <v>6328</v>
      </c>
      <c r="D435" s="44" t="s">
        <v>297</v>
      </c>
      <c r="E435" s="44" t="s">
        <v>297</v>
      </c>
      <c r="F435" s="239">
        <v>0.7708333333333334</v>
      </c>
      <c r="G435" s="239">
        <v>0.8125</v>
      </c>
      <c r="H435" s="300">
        <f t="shared" si="1"/>
        <v>1</v>
      </c>
      <c r="I435" s="132">
        <v>0.0</v>
      </c>
      <c r="J435" s="302">
        <f t="shared" si="2"/>
        <v>0</v>
      </c>
      <c r="K435" s="11" t="s">
        <v>6329</v>
      </c>
      <c r="L435" s="11">
        <v>30.0</v>
      </c>
      <c r="M435" s="11" t="s">
        <v>6323</v>
      </c>
      <c r="N435" s="11">
        <f>IFERROR(__xludf.DUMMYFUNCTION("IFERROR(VALUE(REGEXEXTRACT(M435, ""(\d+)\s+(sessions?|days?|weeks?|Weeks?|Sessions?|Days?)"")), 1)"),1.0)</f>
        <v>1</v>
      </c>
    </row>
    <row r="436" ht="15.75" customHeight="1">
      <c r="A436" s="11" t="s">
        <v>1970</v>
      </c>
      <c r="B436" s="11" t="s">
        <v>3002</v>
      </c>
      <c r="C436" s="11" t="s">
        <v>6330</v>
      </c>
      <c r="D436" s="44" t="s">
        <v>297</v>
      </c>
      <c r="E436" s="44" t="s">
        <v>297</v>
      </c>
      <c r="F436" s="239">
        <v>0.3958333333333333</v>
      </c>
      <c r="G436" s="239">
        <v>0.4166666666666667</v>
      </c>
      <c r="H436" s="300">
        <f t="shared" si="1"/>
        <v>0.5</v>
      </c>
      <c r="I436" s="132">
        <v>0.0</v>
      </c>
      <c r="J436" s="302">
        <f t="shared" si="2"/>
        <v>0</v>
      </c>
      <c r="K436" s="11" t="s">
        <v>6331</v>
      </c>
      <c r="L436" s="11">
        <v>32.0</v>
      </c>
      <c r="M436" s="11" t="s">
        <v>6332</v>
      </c>
      <c r="N436" s="11">
        <f>IFERROR(__xludf.DUMMYFUNCTION("IFERROR(VALUE(REGEXEXTRACT(M436, ""(\d+)\s+(sessions?|days?|weeks?|Weeks?|Sessions?|Days?)"")), 1)"),1.0)</f>
        <v>1</v>
      </c>
    </row>
    <row r="437" ht="15.75" customHeight="1">
      <c r="A437" s="11" t="s">
        <v>6333</v>
      </c>
      <c r="B437" s="11" t="s">
        <v>64</v>
      </c>
      <c r="C437" s="11" t="s">
        <v>6334</v>
      </c>
      <c r="D437" s="44" t="s">
        <v>297</v>
      </c>
      <c r="E437" s="44" t="s">
        <v>297</v>
      </c>
      <c r="F437" s="239">
        <v>0.4583333333333333</v>
      </c>
      <c r="G437" s="239">
        <v>0.5416666666666666</v>
      </c>
      <c r="H437" s="300">
        <f t="shared" si="1"/>
        <v>2</v>
      </c>
      <c r="I437" s="132">
        <v>0.0</v>
      </c>
      <c r="J437" s="302">
        <f t="shared" si="2"/>
        <v>0</v>
      </c>
      <c r="K437" s="11" t="s">
        <v>6335</v>
      </c>
      <c r="L437" s="11" t="s">
        <v>297</v>
      </c>
      <c r="M437" s="11" t="s">
        <v>6332</v>
      </c>
      <c r="N437" s="11">
        <f>IFERROR(__xludf.DUMMYFUNCTION("IFERROR(VALUE(REGEXEXTRACT(M437, ""(\d+)\s+(sessions?|days?|weeks?|Weeks?|Sessions?|Days?)"")), 1)"),1.0)</f>
        <v>1</v>
      </c>
    </row>
    <row r="438" ht="15.75" customHeight="1">
      <c r="A438" s="11" t="s">
        <v>6336</v>
      </c>
      <c r="B438" s="11" t="s">
        <v>208</v>
      </c>
      <c r="C438" s="11" t="s">
        <v>6337</v>
      </c>
      <c r="D438" s="44" t="s">
        <v>297</v>
      </c>
      <c r="E438" s="44" t="s">
        <v>297</v>
      </c>
      <c r="F438" s="239">
        <v>0.5416666666666666</v>
      </c>
      <c r="G438" s="239">
        <v>0.625</v>
      </c>
      <c r="H438" s="300">
        <f t="shared" si="1"/>
        <v>2</v>
      </c>
      <c r="I438" s="132">
        <v>0.0</v>
      </c>
      <c r="J438" s="302">
        <f t="shared" si="2"/>
        <v>0</v>
      </c>
      <c r="K438" s="11" t="s">
        <v>6338</v>
      </c>
      <c r="L438" s="11" t="s">
        <v>298</v>
      </c>
      <c r="M438" s="11" t="s">
        <v>6332</v>
      </c>
      <c r="N438" s="11">
        <f>IFERROR(__xludf.DUMMYFUNCTION("IFERROR(VALUE(REGEXEXTRACT(M438, ""(\d+)\s+(sessions?|days?|weeks?|Weeks?|Sessions?|Days?)"")), 1)"),1.0)</f>
        <v>1</v>
      </c>
    </row>
    <row r="439" ht="15.75" customHeight="1">
      <c r="A439" s="11" t="s">
        <v>660</v>
      </c>
      <c r="B439" s="11" t="s">
        <v>64</v>
      </c>
      <c r="C439" s="11" t="s">
        <v>6339</v>
      </c>
      <c r="D439" s="44" t="s">
        <v>297</v>
      </c>
      <c r="E439" s="44" t="s">
        <v>297</v>
      </c>
      <c r="F439" s="239">
        <v>0.5625</v>
      </c>
      <c r="G439" s="239">
        <v>0.625</v>
      </c>
      <c r="H439" s="300">
        <f t="shared" si="1"/>
        <v>1.5</v>
      </c>
      <c r="I439" s="132">
        <v>0.0</v>
      </c>
      <c r="J439" s="302">
        <f t="shared" si="2"/>
        <v>0</v>
      </c>
      <c r="K439" s="11" t="s">
        <v>6340</v>
      </c>
      <c r="L439" s="11" t="s">
        <v>298</v>
      </c>
      <c r="M439" s="11" t="s">
        <v>6332</v>
      </c>
      <c r="N439" s="11">
        <f>IFERROR(__xludf.DUMMYFUNCTION("IFERROR(VALUE(REGEXEXTRACT(M439, ""(\d+)\s+(sessions?|days?|weeks?|Weeks?|Sessions?|Days?)"")), 1)"),1.0)</f>
        <v>1</v>
      </c>
    </row>
    <row r="440" ht="15.75" customHeight="1">
      <c r="A440" s="11" t="s">
        <v>6341</v>
      </c>
      <c r="B440" s="11" t="s">
        <v>64</v>
      </c>
      <c r="C440" s="11" t="s">
        <v>6342</v>
      </c>
      <c r="D440" s="44" t="s">
        <v>725</v>
      </c>
      <c r="E440" s="44" t="s">
        <v>725</v>
      </c>
      <c r="F440" s="239">
        <v>0.5625</v>
      </c>
      <c r="G440" s="239">
        <v>0.6458333333333334</v>
      </c>
      <c r="H440" s="300">
        <f t="shared" si="1"/>
        <v>2</v>
      </c>
      <c r="I440" s="132">
        <v>0.0</v>
      </c>
      <c r="J440" s="302">
        <f t="shared" si="2"/>
        <v>0</v>
      </c>
      <c r="K440" s="11" t="s">
        <v>6343</v>
      </c>
      <c r="L440" s="11">
        <v>10.0</v>
      </c>
      <c r="M440" s="11" t="s">
        <v>6344</v>
      </c>
      <c r="N440" s="11">
        <f>IFERROR(__xludf.DUMMYFUNCTION("IFERROR(VALUE(REGEXEXTRACT(M440, ""(\d+)\s+(sessions?|days?|weeks?|Weeks?|Sessions?|Days?)"")), 1)"),1.0)</f>
        <v>1</v>
      </c>
    </row>
    <row r="441" ht="15.75" customHeight="1">
      <c r="A441" s="11" t="s">
        <v>20</v>
      </c>
      <c r="B441" s="11" t="s">
        <v>93</v>
      </c>
      <c r="C441" s="11" t="s">
        <v>6345</v>
      </c>
      <c r="D441" s="44" t="s">
        <v>2381</v>
      </c>
      <c r="E441" s="44" t="s">
        <v>3132</v>
      </c>
      <c r="F441" s="239">
        <v>0.375</v>
      </c>
      <c r="G441" s="239">
        <v>0.6666666666666666</v>
      </c>
      <c r="H441" s="300">
        <f t="shared" si="1"/>
        <v>7</v>
      </c>
      <c r="I441" s="132">
        <v>279.55</v>
      </c>
      <c r="J441" s="302">
        <f t="shared" si="2"/>
        <v>7.987142857</v>
      </c>
      <c r="K441" s="11" t="s">
        <v>6346</v>
      </c>
      <c r="L441" s="11" t="s">
        <v>297</v>
      </c>
      <c r="M441" s="11" t="s">
        <v>6347</v>
      </c>
      <c r="N441" s="11">
        <f>IFERROR(__xludf.DUMMYFUNCTION("IFERROR(VALUE(REGEXEXTRACT(M441, ""(\d+)\s+(sessions?|days?|weeks?|Weeks?|Sessions?|Days?)"")), 1)"),5.0)</f>
        <v>5</v>
      </c>
    </row>
    <row r="442" ht="15.75" customHeight="1">
      <c r="A442" s="11" t="s">
        <v>20</v>
      </c>
      <c r="B442" s="11" t="s">
        <v>93</v>
      </c>
      <c r="C442" s="11" t="s">
        <v>6348</v>
      </c>
      <c r="D442" s="44" t="s">
        <v>48</v>
      </c>
      <c r="E442" s="44" t="s">
        <v>49</v>
      </c>
      <c r="F442" s="239">
        <v>0.375</v>
      </c>
      <c r="G442" s="239">
        <v>0.6666666666666666</v>
      </c>
      <c r="H442" s="300">
        <f t="shared" si="1"/>
        <v>7</v>
      </c>
      <c r="I442" s="132">
        <v>279.55</v>
      </c>
      <c r="J442" s="302">
        <f t="shared" si="2"/>
        <v>7.987142857</v>
      </c>
      <c r="K442" s="11" t="s">
        <v>5691</v>
      </c>
      <c r="L442" s="11" t="s">
        <v>297</v>
      </c>
      <c r="M442" s="11" t="s">
        <v>6347</v>
      </c>
      <c r="N442" s="11">
        <f>IFERROR(__xludf.DUMMYFUNCTION("IFERROR(VALUE(REGEXEXTRACT(M442, ""(\d+)\s+(sessions?|days?|weeks?|Weeks?|Sessions?|Days?)"")), 1)"),5.0)</f>
        <v>5</v>
      </c>
    </row>
    <row r="443" ht="15.75" customHeight="1">
      <c r="A443" s="11" t="s">
        <v>20</v>
      </c>
      <c r="B443" s="11" t="s">
        <v>93</v>
      </c>
      <c r="C443" s="11" t="s">
        <v>6349</v>
      </c>
      <c r="D443" s="44" t="s">
        <v>100</v>
      </c>
      <c r="E443" s="44" t="s">
        <v>101</v>
      </c>
      <c r="F443" s="239">
        <v>0.375</v>
      </c>
      <c r="G443" s="239">
        <v>0.6666666666666666</v>
      </c>
      <c r="H443" s="300">
        <f t="shared" si="1"/>
        <v>7</v>
      </c>
      <c r="I443" s="132">
        <v>337.0</v>
      </c>
      <c r="J443" s="302">
        <f t="shared" si="2"/>
        <v>9.628571429</v>
      </c>
      <c r="K443" s="11" t="s">
        <v>6350</v>
      </c>
      <c r="L443" s="11" t="s">
        <v>297</v>
      </c>
      <c r="M443" s="11" t="s">
        <v>6347</v>
      </c>
      <c r="N443" s="11">
        <f>IFERROR(__xludf.DUMMYFUNCTION("IFERROR(VALUE(REGEXEXTRACT(M443, ""(\d+)\s+(sessions?|days?|weeks?|Weeks?|Sessions?|Days?)"")), 1)"),5.0)</f>
        <v>5</v>
      </c>
    </row>
    <row r="444" ht="15.75" customHeight="1">
      <c r="A444" s="11" t="s">
        <v>20</v>
      </c>
      <c r="B444" s="11" t="s">
        <v>93</v>
      </c>
      <c r="C444" s="11" t="s">
        <v>6351</v>
      </c>
      <c r="D444" s="44" t="s">
        <v>100</v>
      </c>
      <c r="E444" s="44" t="s">
        <v>101</v>
      </c>
      <c r="F444" s="239">
        <v>0.375</v>
      </c>
      <c r="G444" s="239">
        <v>0.6666666666666666</v>
      </c>
      <c r="H444" s="300">
        <f t="shared" si="1"/>
        <v>7</v>
      </c>
      <c r="I444" s="132">
        <v>337.3</v>
      </c>
      <c r="J444" s="302">
        <f t="shared" si="2"/>
        <v>9.637142857</v>
      </c>
      <c r="K444" s="11" t="s">
        <v>6352</v>
      </c>
      <c r="L444" s="11" t="s">
        <v>298</v>
      </c>
      <c r="M444" s="11" t="s">
        <v>27</v>
      </c>
      <c r="N444" s="11">
        <f>IFERROR(__xludf.DUMMYFUNCTION("IFERROR(VALUE(REGEXEXTRACT(M444, ""(\d+)\s+(sessions?|days?|weeks?|Weeks?|Sessions?|Days?)"")), 1)"),5.0)</f>
        <v>5</v>
      </c>
    </row>
    <row r="445" ht="15.75" customHeight="1">
      <c r="A445" s="11" t="s">
        <v>20</v>
      </c>
      <c r="B445" s="11" t="s">
        <v>93</v>
      </c>
      <c r="C445" s="11" t="s">
        <v>6353</v>
      </c>
      <c r="D445" s="44" t="s">
        <v>100</v>
      </c>
      <c r="E445" s="44" t="s">
        <v>101</v>
      </c>
      <c r="F445" s="239">
        <v>0.375</v>
      </c>
      <c r="G445" s="239">
        <v>0.6666666666666666</v>
      </c>
      <c r="H445" s="300">
        <f t="shared" si="1"/>
        <v>7</v>
      </c>
      <c r="I445" s="132">
        <v>337.3</v>
      </c>
      <c r="J445" s="302">
        <f t="shared" si="2"/>
        <v>9.637142857</v>
      </c>
      <c r="K445" s="11" t="s">
        <v>6354</v>
      </c>
      <c r="L445" s="11" t="s">
        <v>297</v>
      </c>
      <c r="M445" s="11" t="s">
        <v>27</v>
      </c>
      <c r="N445" s="11">
        <f>IFERROR(__xludf.DUMMYFUNCTION("IFERROR(VALUE(REGEXEXTRACT(M445, ""(\d+)\s+(sessions?|days?|weeks?|Weeks?|Sessions?|Days?)"")), 1)"),5.0)</f>
        <v>5</v>
      </c>
    </row>
    <row r="446" ht="15.75" customHeight="1">
      <c r="A446" s="11" t="s">
        <v>20</v>
      </c>
      <c r="B446" s="11" t="s">
        <v>93</v>
      </c>
      <c r="C446" s="11" t="s">
        <v>6355</v>
      </c>
      <c r="D446" s="44" t="s">
        <v>2381</v>
      </c>
      <c r="E446" s="44" t="s">
        <v>3132</v>
      </c>
      <c r="F446" s="239">
        <v>0.375</v>
      </c>
      <c r="G446" s="239">
        <v>0.6666666666666666</v>
      </c>
      <c r="H446" s="300">
        <f t="shared" si="1"/>
        <v>7</v>
      </c>
      <c r="I446" s="132">
        <v>279.55</v>
      </c>
      <c r="J446" s="302">
        <f t="shared" si="2"/>
        <v>7.987142857</v>
      </c>
      <c r="K446" s="11" t="s">
        <v>6356</v>
      </c>
      <c r="L446" s="11" t="s">
        <v>297</v>
      </c>
      <c r="M446" s="11" t="s">
        <v>27</v>
      </c>
      <c r="N446" s="11">
        <f>IFERROR(__xludf.DUMMYFUNCTION("IFERROR(VALUE(REGEXEXTRACT(M446, ""(\d+)\s+(sessions?|days?|weeks?|Weeks?|Sessions?|Days?)"")), 1)"),5.0)</f>
        <v>5</v>
      </c>
    </row>
    <row r="447" ht="15.75" customHeight="1">
      <c r="A447" s="11" t="s">
        <v>20</v>
      </c>
      <c r="B447" s="11" t="s">
        <v>93</v>
      </c>
      <c r="C447" s="11" t="s">
        <v>6357</v>
      </c>
      <c r="D447" s="44" t="s">
        <v>5400</v>
      </c>
      <c r="E447" s="44" t="s">
        <v>5401</v>
      </c>
      <c r="F447" s="239">
        <v>0.375</v>
      </c>
      <c r="G447" s="239">
        <v>0.6666666666666666</v>
      </c>
      <c r="H447" s="300">
        <f t="shared" si="1"/>
        <v>7</v>
      </c>
      <c r="I447" s="132">
        <v>279.55</v>
      </c>
      <c r="J447" s="302">
        <f t="shared" si="2"/>
        <v>7.987142857</v>
      </c>
      <c r="K447" s="11" t="s">
        <v>6358</v>
      </c>
      <c r="L447" s="11" t="s">
        <v>297</v>
      </c>
      <c r="M447" s="11" t="s">
        <v>27</v>
      </c>
      <c r="N447" s="11">
        <f>IFERROR(__xludf.DUMMYFUNCTION("IFERROR(VALUE(REGEXEXTRACT(M447, ""(\d+)\s+(sessions?|days?|weeks?|Weeks?|Sessions?|Days?)"")), 1)"),5.0)</f>
        <v>5</v>
      </c>
    </row>
    <row r="448" ht="15.75" customHeight="1">
      <c r="A448" s="11" t="s">
        <v>1970</v>
      </c>
      <c r="B448" s="11" t="s">
        <v>3002</v>
      </c>
      <c r="C448" s="11" t="s">
        <v>6359</v>
      </c>
      <c r="D448" s="44" t="s">
        <v>297</v>
      </c>
      <c r="E448" s="44" t="s">
        <v>297</v>
      </c>
      <c r="F448" s="239">
        <v>0.5833333333333334</v>
      </c>
      <c r="G448" s="239">
        <v>0.7083333333333334</v>
      </c>
      <c r="H448" s="300">
        <f t="shared" si="1"/>
        <v>3</v>
      </c>
      <c r="I448" s="132">
        <v>0.0</v>
      </c>
      <c r="J448" s="302">
        <f t="shared" si="2"/>
        <v>0</v>
      </c>
      <c r="K448" s="11" t="s">
        <v>6360</v>
      </c>
      <c r="L448" s="11" t="s">
        <v>297</v>
      </c>
      <c r="M448" s="11" t="s">
        <v>3822</v>
      </c>
      <c r="N448" s="11">
        <f>IFERROR(__xludf.DUMMYFUNCTION("IFERROR(VALUE(REGEXEXTRACT(M448, ""(\d+)\s+(sessions?|days?|weeks?|Weeks?|Sessions?|Days?)"")), 1)"),1.0)</f>
        <v>1</v>
      </c>
    </row>
    <row r="449" ht="15.75" customHeight="1">
      <c r="A449" s="11" t="s">
        <v>6333</v>
      </c>
      <c r="B449" s="11" t="s">
        <v>64</v>
      </c>
      <c r="C449" s="11" t="s">
        <v>6361</v>
      </c>
      <c r="D449" s="44" t="s">
        <v>90</v>
      </c>
      <c r="E449" s="44" t="s">
        <v>91</v>
      </c>
      <c r="F449" s="239">
        <v>0.75</v>
      </c>
      <c r="G449" s="239">
        <v>0.8541666666666666</v>
      </c>
      <c r="H449" s="300">
        <f t="shared" si="1"/>
        <v>2.5</v>
      </c>
      <c r="I449" s="132">
        <v>0.0</v>
      </c>
      <c r="J449" s="302">
        <f t="shared" si="2"/>
        <v>0</v>
      </c>
      <c r="K449" s="11" t="s">
        <v>6362</v>
      </c>
      <c r="L449" s="11" t="s">
        <v>298</v>
      </c>
      <c r="M449" s="11" t="s">
        <v>3822</v>
      </c>
      <c r="N449" s="11">
        <f>IFERROR(__xludf.DUMMYFUNCTION("IFERROR(VALUE(REGEXEXTRACT(M449, ""(\d+)\s+(sessions?|days?|weeks?|Weeks?|Sessions?|Days?)"")), 1)"),1.0)</f>
        <v>1</v>
      </c>
    </row>
    <row r="450" ht="15.75" customHeight="1">
      <c r="A450" s="11" t="s">
        <v>1970</v>
      </c>
      <c r="B450" s="11" t="s">
        <v>3002</v>
      </c>
      <c r="C450" s="11" t="s">
        <v>6363</v>
      </c>
      <c r="D450" s="44" t="s">
        <v>297</v>
      </c>
      <c r="E450" s="44" t="s">
        <v>297</v>
      </c>
      <c r="F450" s="239">
        <v>0.7916666666666666</v>
      </c>
      <c r="G450" s="239">
        <v>0.8125</v>
      </c>
      <c r="H450" s="300">
        <f t="shared" si="1"/>
        <v>0.5</v>
      </c>
      <c r="I450" s="132">
        <v>0.0</v>
      </c>
      <c r="J450" s="302">
        <f t="shared" si="2"/>
        <v>0</v>
      </c>
      <c r="K450" s="11" t="s">
        <v>6364</v>
      </c>
      <c r="L450" s="11">
        <v>41.0</v>
      </c>
      <c r="M450" s="11" t="s">
        <v>3822</v>
      </c>
      <c r="N450" s="11">
        <f>IFERROR(__xludf.DUMMYFUNCTION("IFERROR(VALUE(REGEXEXTRACT(M450, ""(\d+)\s+(sessions?|days?|weeks?|Weeks?|Sessions?|Days?)"")), 1)"),1.0)</f>
        <v>1</v>
      </c>
    </row>
    <row r="451" ht="15.75" customHeight="1">
      <c r="A451" s="11" t="s">
        <v>677</v>
      </c>
      <c r="B451" s="11" t="s">
        <v>208</v>
      </c>
      <c r="C451" s="11" t="s">
        <v>6311</v>
      </c>
      <c r="D451" s="44" t="s">
        <v>6312</v>
      </c>
      <c r="E451" s="44" t="s">
        <v>6313</v>
      </c>
      <c r="F451" s="239">
        <v>0.4375</v>
      </c>
      <c r="G451" s="239">
        <v>0.4583333333333333</v>
      </c>
      <c r="H451" s="300">
        <f t="shared" si="1"/>
        <v>0.5</v>
      </c>
      <c r="I451" s="132">
        <v>0.0</v>
      </c>
      <c r="J451" s="302">
        <f t="shared" si="2"/>
        <v>0</v>
      </c>
      <c r="K451" s="11" t="s">
        <v>6314</v>
      </c>
      <c r="L451" s="11">
        <v>28.0</v>
      </c>
      <c r="M451" s="11" t="s">
        <v>3822</v>
      </c>
      <c r="N451" s="11">
        <f>IFERROR(__xludf.DUMMYFUNCTION("IFERROR(VALUE(REGEXEXTRACT(M451, ""(\d+)\s+(sessions?|days?|weeks?|Weeks?|Sessions?|Days?)"")), 1)"),1.0)</f>
        <v>1</v>
      </c>
    </row>
    <row r="452" ht="15.75" customHeight="1">
      <c r="A452" s="11" t="s">
        <v>6341</v>
      </c>
      <c r="B452" s="11" t="s">
        <v>64</v>
      </c>
      <c r="C452" s="11" t="s">
        <v>6316</v>
      </c>
      <c r="D452" s="44" t="s">
        <v>6317</v>
      </c>
      <c r="E452" s="44" t="s">
        <v>6318</v>
      </c>
      <c r="F452" s="239">
        <v>0.6666666666666666</v>
      </c>
      <c r="G452" s="239">
        <v>0.75</v>
      </c>
      <c r="H452" s="300">
        <f t="shared" si="1"/>
        <v>2</v>
      </c>
      <c r="I452" s="132">
        <v>0.0</v>
      </c>
      <c r="J452" s="302">
        <f t="shared" si="2"/>
        <v>0</v>
      </c>
      <c r="K452" s="11" t="s">
        <v>6319</v>
      </c>
      <c r="L452" s="11" t="s">
        <v>297</v>
      </c>
      <c r="M452" s="11" t="s">
        <v>3822</v>
      </c>
      <c r="N452" s="11">
        <f>IFERROR(__xludf.DUMMYFUNCTION("IFERROR(VALUE(REGEXEXTRACT(M452, ""(\d+)\s+(sessions?|days?|weeks?|Weeks?|Sessions?|Days?)"")), 1)"),1.0)</f>
        <v>1</v>
      </c>
    </row>
    <row r="453" ht="15.75" customHeight="1">
      <c r="A453" s="11" t="s">
        <v>6365</v>
      </c>
      <c r="B453" s="11" t="s">
        <v>64</v>
      </c>
      <c r="C453" s="11" t="s">
        <v>6366</v>
      </c>
      <c r="D453" s="44" t="s">
        <v>297</v>
      </c>
      <c r="E453" s="44" t="s">
        <v>297</v>
      </c>
      <c r="F453" s="239">
        <v>0.7916666666666666</v>
      </c>
      <c r="G453" s="239">
        <v>0.8333333333333334</v>
      </c>
      <c r="H453" s="300">
        <f t="shared" si="1"/>
        <v>1</v>
      </c>
      <c r="I453" s="132">
        <v>0.0</v>
      </c>
      <c r="J453" s="302">
        <f t="shared" si="2"/>
        <v>0</v>
      </c>
      <c r="K453" s="11" t="s">
        <v>6367</v>
      </c>
      <c r="L453" s="11">
        <v>58.0</v>
      </c>
      <c r="M453" s="11" t="s">
        <v>3822</v>
      </c>
      <c r="N453" s="11">
        <f>IFERROR(__xludf.DUMMYFUNCTION("IFERROR(VALUE(REGEXEXTRACT(M453, ""(\d+)\s+(sessions?|days?|weeks?|Weeks?|Sessions?|Days?)"")), 1)"),1.0)</f>
        <v>1</v>
      </c>
    </row>
    <row r="454" ht="15.75" customHeight="1">
      <c r="A454" s="11" t="s">
        <v>6365</v>
      </c>
      <c r="B454" s="11" t="s">
        <v>64</v>
      </c>
      <c r="C454" s="11" t="s">
        <v>6368</v>
      </c>
      <c r="D454" s="44" t="s">
        <v>6369</v>
      </c>
      <c r="E454" s="44" t="s">
        <v>6370</v>
      </c>
      <c r="F454" s="239">
        <v>0.5833333333333334</v>
      </c>
      <c r="G454" s="239">
        <v>0.625</v>
      </c>
      <c r="H454" s="300">
        <f t="shared" si="1"/>
        <v>1</v>
      </c>
      <c r="I454" s="132">
        <v>0.0</v>
      </c>
      <c r="J454" s="302">
        <f t="shared" si="2"/>
        <v>0</v>
      </c>
      <c r="K454" s="11" t="s">
        <v>6371</v>
      </c>
      <c r="L454" s="11" t="s">
        <v>297</v>
      </c>
      <c r="M454" s="11" t="s">
        <v>3822</v>
      </c>
      <c r="N454" s="11">
        <f>IFERROR(__xludf.DUMMYFUNCTION("IFERROR(VALUE(REGEXEXTRACT(M454, ""(\d+)\s+(sessions?|days?|weeks?|Weeks?|Sessions?|Days?)"")), 1)"),1.0)</f>
        <v>1</v>
      </c>
    </row>
    <row r="455" ht="15.75" customHeight="1">
      <c r="A455" s="11" t="s">
        <v>187</v>
      </c>
      <c r="B455" s="11" t="s">
        <v>64</v>
      </c>
      <c r="C455" s="11" t="s">
        <v>6372</v>
      </c>
      <c r="D455" s="44" t="s">
        <v>6373</v>
      </c>
      <c r="E455" s="44" t="s">
        <v>6373</v>
      </c>
      <c r="F455" s="239">
        <v>0.4166666666666667</v>
      </c>
      <c r="G455" s="239">
        <v>0.4791666666666667</v>
      </c>
      <c r="H455" s="300">
        <f t="shared" si="1"/>
        <v>1.5</v>
      </c>
      <c r="I455" s="132">
        <v>0.0</v>
      </c>
      <c r="J455" s="302">
        <f t="shared" si="2"/>
        <v>0</v>
      </c>
      <c r="K455" s="11" t="s">
        <v>6374</v>
      </c>
      <c r="L455" s="11" t="s">
        <v>298</v>
      </c>
      <c r="M455" s="11" t="s">
        <v>3822</v>
      </c>
      <c r="N455" s="11">
        <f>IFERROR(__xludf.DUMMYFUNCTION("IFERROR(VALUE(REGEXEXTRACT(M455, ""(\d+)\s+(sessions?|days?|weeks?|Weeks?|Sessions?|Days?)"")), 1)"),1.0)</f>
        <v>1</v>
      </c>
    </row>
    <row r="456" ht="15.75" customHeight="1">
      <c r="A456" s="11" t="s">
        <v>4328</v>
      </c>
      <c r="B456" s="11" t="s">
        <v>64</v>
      </c>
      <c r="C456" s="11" t="s">
        <v>6375</v>
      </c>
      <c r="D456" s="44" t="s">
        <v>297</v>
      </c>
      <c r="E456" s="44" t="s">
        <v>297</v>
      </c>
      <c r="F456" s="239">
        <v>0.5416666666666666</v>
      </c>
      <c r="G456" s="239">
        <v>0.5833333333333334</v>
      </c>
      <c r="H456" s="300">
        <f t="shared" si="1"/>
        <v>1</v>
      </c>
      <c r="I456" s="132">
        <v>0.0</v>
      </c>
      <c r="J456" s="302">
        <f t="shared" si="2"/>
        <v>0</v>
      </c>
      <c r="K456" s="11" t="s">
        <v>6376</v>
      </c>
      <c r="L456" s="11">
        <v>27.0</v>
      </c>
      <c r="M456" s="11" t="s">
        <v>3822</v>
      </c>
      <c r="N456" s="11">
        <f>IFERROR(__xludf.DUMMYFUNCTION("IFERROR(VALUE(REGEXEXTRACT(M456, ""(\d+)\s+(sessions?|days?|weeks?|Weeks?|Sessions?|Days?)"")), 1)"),1.0)</f>
        <v>1</v>
      </c>
    </row>
    <row r="457" ht="15.75" customHeight="1">
      <c r="A457" s="11" t="s">
        <v>6341</v>
      </c>
      <c r="B457" s="11" t="s">
        <v>64</v>
      </c>
      <c r="C457" s="11" t="s">
        <v>6377</v>
      </c>
      <c r="D457" s="44" t="s">
        <v>90</v>
      </c>
      <c r="E457" s="44" t="s">
        <v>91</v>
      </c>
      <c r="F457" s="239">
        <v>0.5416666666666666</v>
      </c>
      <c r="G457" s="239">
        <v>0.625</v>
      </c>
      <c r="H457" s="300">
        <f t="shared" si="1"/>
        <v>2</v>
      </c>
      <c r="I457" s="132">
        <v>0.0</v>
      </c>
      <c r="J457" s="302">
        <f t="shared" si="2"/>
        <v>0</v>
      </c>
      <c r="K457" s="11" t="s">
        <v>6378</v>
      </c>
      <c r="L457" s="11">
        <v>13.0</v>
      </c>
      <c r="M457" s="11" t="s">
        <v>3822</v>
      </c>
      <c r="N457" s="11">
        <f>IFERROR(__xludf.DUMMYFUNCTION("IFERROR(VALUE(REGEXEXTRACT(M457, ""(\d+)\s+(sessions?|days?|weeks?|Weeks?|Sessions?|Days?)"")), 1)"),1.0)</f>
        <v>1</v>
      </c>
    </row>
    <row r="458" ht="15.75" customHeight="1">
      <c r="A458" s="11" t="s">
        <v>20</v>
      </c>
      <c r="B458" s="11" t="s">
        <v>93</v>
      </c>
      <c r="C458" s="11" t="s">
        <v>5698</v>
      </c>
      <c r="D458" s="44" t="s">
        <v>100</v>
      </c>
      <c r="E458" s="44" t="s">
        <v>101</v>
      </c>
      <c r="F458" s="239">
        <v>0.375</v>
      </c>
      <c r="G458" s="239">
        <v>0.6666666666666666</v>
      </c>
      <c r="H458" s="300">
        <f t="shared" si="1"/>
        <v>7</v>
      </c>
      <c r="I458" s="132">
        <v>279.55</v>
      </c>
      <c r="J458" s="302">
        <f t="shared" si="2"/>
        <v>7.987142857</v>
      </c>
      <c r="K458" s="11" t="s">
        <v>5691</v>
      </c>
      <c r="L458" s="11" t="s">
        <v>297</v>
      </c>
      <c r="M458" s="11" t="s">
        <v>27</v>
      </c>
      <c r="N458" s="11">
        <f>IFERROR(__xludf.DUMMYFUNCTION("IFERROR(VALUE(REGEXEXTRACT(M458, ""(\d+)\s+(sessions?|days?|weeks?|Weeks?|Sessions?|Days?)"")), 1)"),5.0)</f>
        <v>5</v>
      </c>
    </row>
    <row r="459" ht="15.75" customHeight="1">
      <c r="A459" s="11" t="s">
        <v>20</v>
      </c>
      <c r="B459" s="11" t="s">
        <v>93</v>
      </c>
      <c r="C459" s="11" t="s">
        <v>6379</v>
      </c>
      <c r="D459" s="44" t="s">
        <v>100</v>
      </c>
      <c r="E459" s="44" t="s">
        <v>101</v>
      </c>
      <c r="F459" s="239">
        <v>0.375</v>
      </c>
      <c r="G459" s="239">
        <v>0.6666666666666666</v>
      </c>
      <c r="H459" s="300">
        <f t="shared" si="1"/>
        <v>7</v>
      </c>
      <c r="I459" s="132">
        <v>337.3</v>
      </c>
      <c r="J459" s="302">
        <f t="shared" si="2"/>
        <v>9.637142857</v>
      </c>
      <c r="K459" s="11" t="s">
        <v>6380</v>
      </c>
      <c r="L459" s="11" t="s">
        <v>297</v>
      </c>
      <c r="M459" s="11" t="s">
        <v>27</v>
      </c>
      <c r="N459" s="11">
        <f>IFERROR(__xludf.DUMMYFUNCTION("IFERROR(VALUE(REGEXEXTRACT(M459, ""(\d+)\s+(sessions?|days?|weeks?|Weeks?|Sessions?|Days?)"")), 1)"),5.0)</f>
        <v>5</v>
      </c>
    </row>
    <row r="460" ht="15.75" customHeight="1">
      <c r="A460" s="11" t="s">
        <v>20</v>
      </c>
      <c r="B460" s="11" t="s">
        <v>93</v>
      </c>
      <c r="C460" s="11" t="s">
        <v>6302</v>
      </c>
      <c r="D460" s="44" t="s">
        <v>2381</v>
      </c>
      <c r="E460" s="44" t="s">
        <v>3132</v>
      </c>
      <c r="F460" s="239">
        <v>0.375</v>
      </c>
      <c r="G460" s="239">
        <v>0.6666666666666666</v>
      </c>
      <c r="H460" s="300">
        <f t="shared" si="1"/>
        <v>7</v>
      </c>
      <c r="I460" s="132">
        <v>337.3</v>
      </c>
      <c r="J460" s="302">
        <f t="shared" si="2"/>
        <v>9.637142857</v>
      </c>
      <c r="K460" s="11" t="s">
        <v>6303</v>
      </c>
      <c r="L460" s="11" t="s">
        <v>298</v>
      </c>
      <c r="M460" s="11" t="s">
        <v>27</v>
      </c>
      <c r="N460" s="11">
        <f>IFERROR(__xludf.DUMMYFUNCTION("IFERROR(VALUE(REGEXEXTRACT(M460, ""(\d+)\s+(sessions?|days?|weeks?|Weeks?|Sessions?|Days?)"")), 1)"),5.0)</f>
        <v>5</v>
      </c>
    </row>
    <row r="461" ht="15.75" customHeight="1">
      <c r="A461" s="11" t="s">
        <v>1970</v>
      </c>
      <c r="B461" s="11" t="s">
        <v>3002</v>
      </c>
      <c r="C461" s="11" t="s">
        <v>6359</v>
      </c>
      <c r="D461" s="44" t="s">
        <v>297</v>
      </c>
      <c r="E461" s="44" t="s">
        <v>297</v>
      </c>
      <c r="F461" s="239">
        <v>0.5833333333333334</v>
      </c>
      <c r="G461" s="239">
        <v>0.7083333333333334</v>
      </c>
      <c r="H461" s="300">
        <f t="shared" si="1"/>
        <v>3</v>
      </c>
      <c r="I461" s="132">
        <v>0.0</v>
      </c>
      <c r="J461" s="302">
        <f t="shared" si="2"/>
        <v>0</v>
      </c>
      <c r="K461" s="11" t="s">
        <v>6360</v>
      </c>
      <c r="L461" s="11" t="s">
        <v>297</v>
      </c>
      <c r="M461" s="11" t="s">
        <v>3822</v>
      </c>
      <c r="N461" s="11">
        <f>IFERROR(__xludf.DUMMYFUNCTION("IFERROR(VALUE(REGEXEXTRACT(M461, ""(\d+)\s+(sessions?|days?|weeks?|Weeks?|Sessions?|Days?)"")), 1)"),1.0)</f>
        <v>1</v>
      </c>
    </row>
    <row r="462" ht="15.75" customHeight="1">
      <c r="A462" s="11" t="s">
        <v>6333</v>
      </c>
      <c r="B462" s="11" t="s">
        <v>64</v>
      </c>
      <c r="C462" s="11" t="s">
        <v>6381</v>
      </c>
      <c r="D462" s="44" t="s">
        <v>297</v>
      </c>
      <c r="E462" s="44" t="s">
        <v>297</v>
      </c>
      <c r="F462" s="239">
        <v>0.75</v>
      </c>
      <c r="G462" s="239">
        <v>0.7916666666666666</v>
      </c>
      <c r="H462" s="300">
        <f t="shared" si="1"/>
        <v>1</v>
      </c>
      <c r="I462" s="132">
        <v>0.0</v>
      </c>
      <c r="J462" s="302">
        <f t="shared" si="2"/>
        <v>0</v>
      </c>
      <c r="K462" s="11" t="s">
        <v>6382</v>
      </c>
      <c r="L462" s="11">
        <v>12.0</v>
      </c>
      <c r="M462" s="11" t="s">
        <v>3822</v>
      </c>
      <c r="N462" s="11">
        <f>IFERROR(__xludf.DUMMYFUNCTION("IFERROR(VALUE(REGEXEXTRACT(M462, ""(\d+)\s+(sessions?|days?|weeks?|Weeks?|Sessions?|Days?)"")), 1)"),1.0)</f>
        <v>1</v>
      </c>
    </row>
    <row r="463" ht="15.75" customHeight="1">
      <c r="A463" s="11" t="s">
        <v>6341</v>
      </c>
      <c r="B463" s="11" t="s">
        <v>64</v>
      </c>
      <c r="C463" s="11" t="s">
        <v>6383</v>
      </c>
      <c r="D463" s="44" t="s">
        <v>90</v>
      </c>
      <c r="E463" s="44" t="s">
        <v>91</v>
      </c>
      <c r="F463" s="239">
        <v>0.5416666666666666</v>
      </c>
      <c r="G463" s="239">
        <v>0.625</v>
      </c>
      <c r="H463" s="300">
        <f t="shared" si="1"/>
        <v>2</v>
      </c>
      <c r="I463" s="132">
        <v>0.0</v>
      </c>
      <c r="J463" s="302">
        <f t="shared" si="2"/>
        <v>0</v>
      </c>
      <c r="K463" s="11" t="s">
        <v>6384</v>
      </c>
      <c r="L463" s="11">
        <v>25.0</v>
      </c>
      <c r="M463" s="11" t="s">
        <v>3822</v>
      </c>
      <c r="N463" s="11">
        <f>IFERROR(__xludf.DUMMYFUNCTION("IFERROR(VALUE(REGEXEXTRACT(M463, ""(\d+)\s+(sessions?|days?|weeks?|Weeks?|Sessions?|Days?)"")), 1)"),1.0)</f>
        <v>1</v>
      </c>
    </row>
    <row r="464" ht="15.75" customHeight="1">
      <c r="A464" s="11" t="s">
        <v>6333</v>
      </c>
      <c r="B464" s="11" t="s">
        <v>64</v>
      </c>
      <c r="C464" s="11" t="s">
        <v>6385</v>
      </c>
      <c r="D464" s="44" t="s">
        <v>48</v>
      </c>
      <c r="E464" s="44" t="s">
        <v>49</v>
      </c>
      <c r="F464" s="239">
        <v>0.4583333333333333</v>
      </c>
      <c r="G464" s="239">
        <v>0.5</v>
      </c>
      <c r="H464" s="300">
        <f t="shared" si="1"/>
        <v>1</v>
      </c>
      <c r="I464" s="132">
        <v>0.0</v>
      </c>
      <c r="J464" s="302">
        <f t="shared" si="2"/>
        <v>0</v>
      </c>
      <c r="K464" s="11" t="s">
        <v>6386</v>
      </c>
      <c r="L464" s="11">
        <v>2.0</v>
      </c>
      <c r="M464" s="11" t="s">
        <v>3822</v>
      </c>
      <c r="N464" s="11">
        <f>IFERROR(__xludf.DUMMYFUNCTION("IFERROR(VALUE(REGEXEXTRACT(M464, ""(\d+)\s+(sessions?|days?|weeks?|Weeks?|Sessions?|Days?)"")), 1)"),1.0)</f>
        <v>1</v>
      </c>
    </row>
    <row r="465" ht="15.75" customHeight="1">
      <c r="A465" s="11" t="s">
        <v>6320</v>
      </c>
      <c r="B465" s="11" t="s">
        <v>64</v>
      </c>
      <c r="C465" s="11" t="s">
        <v>5578</v>
      </c>
      <c r="D465" s="44" t="s">
        <v>297</v>
      </c>
      <c r="E465" s="44" t="s">
        <v>297</v>
      </c>
      <c r="F465" s="239">
        <v>0.7708333333333334</v>
      </c>
      <c r="G465" s="239">
        <v>0.8333333333333334</v>
      </c>
      <c r="H465" s="300">
        <f t="shared" si="1"/>
        <v>1.5</v>
      </c>
      <c r="I465" s="313">
        <v>75.0</v>
      </c>
      <c r="J465" s="302">
        <f t="shared" si="2"/>
        <v>16.66666667</v>
      </c>
      <c r="K465" s="11" t="s">
        <v>6387</v>
      </c>
      <c r="L465" s="11" t="s">
        <v>297</v>
      </c>
      <c r="M465" s="11" t="s">
        <v>6388</v>
      </c>
      <c r="N465" s="11">
        <f>IFERROR(__xludf.DUMMYFUNCTION("IFERROR(VALUE(REGEXEXTRACT(M465, ""(\d+)\s+(sessions?|days?|weeks?|Weeks?|Sessions?|Days?)"")), 1)"),3.0)</f>
        <v>3</v>
      </c>
    </row>
    <row r="466" ht="15.75" customHeight="1">
      <c r="A466" s="11" t="s">
        <v>6333</v>
      </c>
      <c r="B466" s="11" t="s">
        <v>64</v>
      </c>
      <c r="C466" s="11" t="s">
        <v>6389</v>
      </c>
      <c r="D466" s="44" t="s">
        <v>6390</v>
      </c>
      <c r="E466" s="44" t="s">
        <v>6390</v>
      </c>
      <c r="F466" s="239">
        <v>0.78125</v>
      </c>
      <c r="G466" s="239">
        <v>0.8125</v>
      </c>
      <c r="H466" s="300">
        <f t="shared" si="1"/>
        <v>0.75</v>
      </c>
      <c r="I466" s="132">
        <v>0.0</v>
      </c>
      <c r="J466" s="302">
        <f t="shared" si="2"/>
        <v>0</v>
      </c>
      <c r="K466" s="11" t="s">
        <v>6391</v>
      </c>
      <c r="L466" s="11">
        <v>12.0</v>
      </c>
      <c r="M466" s="11" t="s">
        <v>3822</v>
      </c>
      <c r="N466" s="11">
        <f>IFERROR(__xludf.DUMMYFUNCTION("IFERROR(VALUE(REGEXEXTRACT(M466, ""(\d+)\s+(sessions?|days?|weeks?|Weeks?|Sessions?|Days?)"")), 1)"),1.0)</f>
        <v>1</v>
      </c>
    </row>
    <row r="467" ht="15.75" customHeight="1">
      <c r="A467" s="11" t="s">
        <v>4328</v>
      </c>
      <c r="B467" s="11" t="s">
        <v>64</v>
      </c>
      <c r="C467" s="11" t="s">
        <v>6392</v>
      </c>
      <c r="D467" s="44" t="s">
        <v>297</v>
      </c>
      <c r="E467" s="44" t="s">
        <v>297</v>
      </c>
      <c r="F467" s="239">
        <v>0.625</v>
      </c>
      <c r="G467" s="239">
        <v>0.6875</v>
      </c>
      <c r="H467" s="300">
        <f t="shared" si="1"/>
        <v>1.5</v>
      </c>
      <c r="I467" s="132">
        <v>0.0</v>
      </c>
      <c r="J467" s="302">
        <f t="shared" si="2"/>
        <v>0</v>
      </c>
      <c r="K467" s="11" t="s">
        <v>6393</v>
      </c>
      <c r="L467" s="11" t="s">
        <v>297</v>
      </c>
      <c r="M467" s="11" t="s">
        <v>3822</v>
      </c>
      <c r="N467" s="11">
        <f>IFERROR(__xludf.DUMMYFUNCTION("IFERROR(VALUE(REGEXEXTRACT(M467, ""(\d+)\s+(sessions?|days?|weeks?|Weeks?|Sessions?|Days?)"")), 1)"),1.0)</f>
        <v>1</v>
      </c>
    </row>
    <row r="468" ht="15.75" customHeight="1">
      <c r="A468" s="11" t="s">
        <v>1970</v>
      </c>
      <c r="B468" s="11" t="s">
        <v>3002</v>
      </c>
      <c r="C468" s="11" t="s">
        <v>6394</v>
      </c>
      <c r="D468" s="44" t="s">
        <v>297</v>
      </c>
      <c r="E468" s="44" t="s">
        <v>297</v>
      </c>
      <c r="F468" s="239">
        <v>0.9583333333333334</v>
      </c>
      <c r="G468" s="239">
        <v>0.5</v>
      </c>
      <c r="H468" s="300">
        <f t="shared" si="1"/>
        <v>13</v>
      </c>
      <c r="I468" s="132">
        <v>0.0</v>
      </c>
      <c r="J468" s="302">
        <f t="shared" si="2"/>
        <v>0</v>
      </c>
      <c r="K468" s="11" t="s">
        <v>6395</v>
      </c>
      <c r="L468" s="11">
        <v>21.0</v>
      </c>
      <c r="M468" s="11" t="s">
        <v>3822</v>
      </c>
      <c r="N468" s="11">
        <f>IFERROR(__xludf.DUMMYFUNCTION("IFERROR(VALUE(REGEXEXTRACT(M468, ""(\d+)\s+(sessions?|days?|weeks?|Weeks?|Sessions?|Days?)"")), 1)"),1.0)</f>
        <v>1</v>
      </c>
    </row>
    <row r="469" ht="15.75" customHeight="1">
      <c r="A469" s="11" t="s">
        <v>6396</v>
      </c>
      <c r="B469" s="11" t="s">
        <v>64</v>
      </c>
      <c r="C469" s="11" t="s">
        <v>5437</v>
      </c>
      <c r="D469" s="44" t="s">
        <v>2381</v>
      </c>
      <c r="E469" s="44" t="s">
        <v>3132</v>
      </c>
      <c r="F469" s="239">
        <v>0.75</v>
      </c>
      <c r="G469" s="239">
        <v>0.7916666666666666</v>
      </c>
      <c r="H469" s="300">
        <f t="shared" si="1"/>
        <v>1</v>
      </c>
      <c r="I469" s="132">
        <v>84.88</v>
      </c>
      <c r="J469" s="302">
        <f t="shared" si="2"/>
        <v>84.88</v>
      </c>
      <c r="K469" s="11" t="s">
        <v>6397</v>
      </c>
      <c r="L469" s="11" t="s">
        <v>297</v>
      </c>
      <c r="M469" s="11" t="s">
        <v>3822</v>
      </c>
      <c r="N469" s="11">
        <f>IFERROR(__xludf.DUMMYFUNCTION("IFERROR(VALUE(REGEXEXTRACT(M469, ""(\d+)\s+(sessions?|days?|weeks?|Weeks?|Sessions?|Days?)"")), 1)"),1.0)</f>
        <v>1</v>
      </c>
    </row>
    <row r="470" ht="15.75" customHeight="1">
      <c r="A470" s="11" t="s">
        <v>6396</v>
      </c>
      <c r="B470" s="11" t="s">
        <v>64</v>
      </c>
      <c r="C470" s="11" t="s">
        <v>5463</v>
      </c>
      <c r="D470" s="44" t="s">
        <v>3749</v>
      </c>
      <c r="E470" s="44" t="s">
        <v>3750</v>
      </c>
      <c r="F470" s="239">
        <v>0.7916666666666666</v>
      </c>
      <c r="G470" s="239">
        <v>0.8333333333333334</v>
      </c>
      <c r="H470" s="300">
        <f t="shared" si="1"/>
        <v>1</v>
      </c>
      <c r="I470" s="132">
        <v>84.88</v>
      </c>
      <c r="J470" s="302">
        <f t="shared" si="2"/>
        <v>84.88</v>
      </c>
      <c r="K470" s="11" t="s">
        <v>6398</v>
      </c>
      <c r="L470" s="11" t="s">
        <v>297</v>
      </c>
      <c r="M470" s="11" t="s">
        <v>3822</v>
      </c>
      <c r="N470" s="11">
        <f>IFERROR(__xludf.DUMMYFUNCTION("IFERROR(VALUE(REGEXEXTRACT(M470, ""(\d+)\s+(sessions?|days?|weeks?|Weeks?|Sessions?|Days?)"")), 1)"),1.0)</f>
        <v>1</v>
      </c>
    </row>
    <row r="471" ht="15.75" customHeight="1">
      <c r="A471" s="11" t="s">
        <v>6365</v>
      </c>
      <c r="B471" s="11" t="s">
        <v>64</v>
      </c>
      <c r="C471" s="11" t="s">
        <v>6399</v>
      </c>
      <c r="D471" s="44" t="s">
        <v>6369</v>
      </c>
      <c r="E471" s="44" t="s">
        <v>6370</v>
      </c>
      <c r="F471" s="239">
        <v>0.75</v>
      </c>
      <c r="G471" s="239">
        <v>0.7916666666666666</v>
      </c>
      <c r="H471" s="300">
        <f t="shared" si="1"/>
        <v>1</v>
      </c>
      <c r="I471" s="132">
        <v>0.0</v>
      </c>
      <c r="J471" s="302">
        <f t="shared" si="2"/>
        <v>0</v>
      </c>
      <c r="K471" s="11" t="s">
        <v>6400</v>
      </c>
      <c r="L471" s="11">
        <v>43.0</v>
      </c>
      <c r="M471" s="11" t="s">
        <v>3822</v>
      </c>
      <c r="N471" s="11">
        <f>IFERROR(__xludf.DUMMYFUNCTION("IFERROR(VALUE(REGEXEXTRACT(M471, ""(\d+)\s+(sessions?|days?|weeks?|Weeks?|Sessions?|Days?)"")), 1)"),1.0)</f>
        <v>1</v>
      </c>
    </row>
    <row r="472" ht="15.75" customHeight="1">
      <c r="A472" s="11" t="s">
        <v>6396</v>
      </c>
      <c r="B472" s="11" t="s">
        <v>64</v>
      </c>
      <c r="C472" s="11" t="s">
        <v>6401</v>
      </c>
      <c r="D472" s="44" t="s">
        <v>100</v>
      </c>
      <c r="E472" s="44" t="s">
        <v>101</v>
      </c>
      <c r="F472" s="239">
        <v>0.75</v>
      </c>
      <c r="G472" s="239">
        <v>0.7916666666666666</v>
      </c>
      <c r="H472" s="300">
        <f t="shared" si="1"/>
        <v>1</v>
      </c>
      <c r="I472" s="132">
        <v>84.88</v>
      </c>
      <c r="J472" s="302">
        <f t="shared" si="2"/>
        <v>84.88</v>
      </c>
      <c r="K472" s="11" t="s">
        <v>5441</v>
      </c>
      <c r="L472" s="11" t="s">
        <v>297</v>
      </c>
      <c r="M472" s="11" t="s">
        <v>3822</v>
      </c>
      <c r="N472" s="11">
        <f>IFERROR(__xludf.DUMMYFUNCTION("IFERROR(VALUE(REGEXEXTRACT(M472, ""(\d+)\s+(sessions?|days?|weeks?|Weeks?|Sessions?|Days?)"")), 1)"),1.0)</f>
        <v>1</v>
      </c>
    </row>
    <row r="473" ht="15.75" customHeight="1">
      <c r="A473" s="11" t="s">
        <v>6396</v>
      </c>
      <c r="B473" s="11" t="s">
        <v>187</v>
      </c>
      <c r="C473" s="11" t="s">
        <v>6402</v>
      </c>
      <c r="D473" s="44" t="s">
        <v>100</v>
      </c>
      <c r="E473" s="44" t="s">
        <v>101</v>
      </c>
      <c r="F473" s="239">
        <v>0.4166666666666667</v>
      </c>
      <c r="G473" s="239">
        <v>0.4791666666666667</v>
      </c>
      <c r="H473" s="300">
        <f t="shared" si="1"/>
        <v>1.5</v>
      </c>
      <c r="I473" s="132">
        <v>326.96</v>
      </c>
      <c r="J473" s="302">
        <f t="shared" si="2"/>
        <v>217.9733333</v>
      </c>
      <c r="K473" s="11" t="s">
        <v>6403</v>
      </c>
      <c r="L473" s="11" t="s">
        <v>297</v>
      </c>
      <c r="M473" s="11" t="s">
        <v>3822</v>
      </c>
      <c r="N473" s="11">
        <f>IFERROR(__xludf.DUMMYFUNCTION("IFERROR(VALUE(REGEXEXTRACT(M473, ""(\d+)\s+(sessions?|days?|weeks?|Weeks?|Sessions?|Days?)"")), 1)"),1.0)</f>
        <v>1</v>
      </c>
    </row>
    <row r="474" ht="15.75" customHeight="1">
      <c r="A474" s="11" t="s">
        <v>4328</v>
      </c>
      <c r="B474" s="11" t="s">
        <v>64</v>
      </c>
      <c r="C474" s="11" t="s">
        <v>6404</v>
      </c>
      <c r="D474" s="44" t="s">
        <v>48</v>
      </c>
      <c r="E474" s="44" t="s">
        <v>49</v>
      </c>
      <c r="F474" s="239">
        <v>0.4375</v>
      </c>
      <c r="G474" s="239">
        <v>0.46875</v>
      </c>
      <c r="H474" s="300">
        <f t="shared" si="1"/>
        <v>0.75</v>
      </c>
      <c r="I474" s="132">
        <v>0.0</v>
      </c>
      <c r="J474" s="302">
        <f t="shared" si="2"/>
        <v>0</v>
      </c>
      <c r="K474" s="11" t="s">
        <v>6405</v>
      </c>
      <c r="L474" s="11" t="s">
        <v>297</v>
      </c>
      <c r="M474" s="11" t="s">
        <v>3822</v>
      </c>
      <c r="N474" s="11">
        <f>IFERROR(__xludf.DUMMYFUNCTION("IFERROR(VALUE(REGEXEXTRACT(M474, ""(\d+)\s+(sessions?|days?|weeks?|Weeks?|Sessions?|Days?)"")), 1)"),1.0)</f>
        <v>1</v>
      </c>
    </row>
    <row r="475" ht="15.75" customHeight="1">
      <c r="A475" s="11" t="s">
        <v>6396</v>
      </c>
      <c r="B475" s="11" t="s">
        <v>187</v>
      </c>
      <c r="C475" s="11" t="s">
        <v>6406</v>
      </c>
      <c r="D475" s="44" t="s">
        <v>297</v>
      </c>
      <c r="E475" s="44" t="s">
        <v>297</v>
      </c>
      <c r="F475" s="239">
        <v>0.4409722222222222</v>
      </c>
      <c r="G475" s="239">
        <v>0.5034722222222222</v>
      </c>
      <c r="H475" s="300">
        <f t="shared" si="1"/>
        <v>1.5</v>
      </c>
      <c r="I475" s="132">
        <v>331.52</v>
      </c>
      <c r="J475" s="302">
        <f t="shared" si="2"/>
        <v>27.62666667</v>
      </c>
      <c r="K475" s="11" t="s">
        <v>6407</v>
      </c>
      <c r="L475" s="11" t="s">
        <v>297</v>
      </c>
      <c r="M475" s="11" t="s">
        <v>34</v>
      </c>
      <c r="N475" s="11">
        <f>IFERROR(__xludf.DUMMYFUNCTION("IFERROR(VALUE(REGEXEXTRACT(M475, ""(\d+)\s+(sessions?|days?|weeks?|Weeks?|Sessions?|Days?)"")), 1)"),8.0)</f>
        <v>8</v>
      </c>
    </row>
    <row r="476" ht="15.75" customHeight="1">
      <c r="A476" s="11" t="s">
        <v>6396</v>
      </c>
      <c r="B476" s="11" t="s">
        <v>64</v>
      </c>
      <c r="C476" s="11" t="s">
        <v>5443</v>
      </c>
      <c r="D476" s="44" t="s">
        <v>2381</v>
      </c>
      <c r="E476" s="44" t="s">
        <v>3132</v>
      </c>
      <c r="F476" s="239">
        <v>0.4375</v>
      </c>
      <c r="G476" s="239">
        <v>0.4791666666666667</v>
      </c>
      <c r="H476" s="300">
        <f t="shared" si="1"/>
        <v>1</v>
      </c>
      <c r="I476" s="132">
        <v>98.64</v>
      </c>
      <c r="J476" s="302">
        <f t="shared" si="2"/>
        <v>12.33</v>
      </c>
      <c r="K476" s="11" t="s">
        <v>5444</v>
      </c>
      <c r="L476" s="11" t="s">
        <v>297</v>
      </c>
      <c r="M476" s="11" t="s">
        <v>34</v>
      </c>
      <c r="N476" s="11">
        <f>IFERROR(__xludf.DUMMYFUNCTION("IFERROR(VALUE(REGEXEXTRACT(M476, ""(\d+)\s+(sessions?|days?|weeks?|Weeks?|Sessions?|Days?)"")), 1)"),8.0)</f>
        <v>8</v>
      </c>
    </row>
    <row r="477" ht="15.75" customHeight="1">
      <c r="A477" s="11" t="s">
        <v>6396</v>
      </c>
      <c r="B477" s="11" t="s">
        <v>64</v>
      </c>
      <c r="C477" s="11" t="s">
        <v>6408</v>
      </c>
      <c r="D477" s="44" t="s">
        <v>100</v>
      </c>
      <c r="E477" s="44" t="s">
        <v>101</v>
      </c>
      <c r="F477" s="239">
        <v>0.4583333333333333</v>
      </c>
      <c r="G477" s="239">
        <v>0.5</v>
      </c>
      <c r="H477" s="300">
        <f t="shared" si="1"/>
        <v>1</v>
      </c>
      <c r="I477" s="132">
        <v>84.88</v>
      </c>
      <c r="J477" s="302">
        <f t="shared" si="2"/>
        <v>10.61</v>
      </c>
      <c r="K477" s="11" t="s">
        <v>5459</v>
      </c>
      <c r="L477" s="11" t="s">
        <v>297</v>
      </c>
      <c r="M477" s="11" t="s">
        <v>34</v>
      </c>
      <c r="N477" s="11">
        <f>IFERROR(__xludf.DUMMYFUNCTION("IFERROR(VALUE(REGEXEXTRACT(M477, ""(\d+)\s+(sessions?|days?|weeks?|Weeks?|Sessions?|Days?)"")), 1)"),8.0)</f>
        <v>8</v>
      </c>
    </row>
    <row r="478" ht="15.75" customHeight="1">
      <c r="A478" s="11" t="s">
        <v>6409</v>
      </c>
      <c r="B478" s="11" t="s">
        <v>64</v>
      </c>
      <c r="C478" s="11" t="s">
        <v>6410</v>
      </c>
      <c r="D478" s="44" t="s">
        <v>297</v>
      </c>
      <c r="E478" s="44" t="s">
        <v>297</v>
      </c>
      <c r="F478" s="239">
        <v>0.5</v>
      </c>
      <c r="G478" s="239">
        <v>0.6666666666666666</v>
      </c>
      <c r="H478" s="300">
        <f t="shared" si="1"/>
        <v>4</v>
      </c>
      <c r="I478" s="132">
        <v>0.0</v>
      </c>
      <c r="J478" s="302">
        <f t="shared" si="2"/>
        <v>0</v>
      </c>
      <c r="K478" s="11" t="s">
        <v>6411</v>
      </c>
      <c r="L478" s="11" t="s">
        <v>297</v>
      </c>
      <c r="M478" s="11" t="s">
        <v>3822</v>
      </c>
      <c r="N478" s="11">
        <f>IFERROR(__xludf.DUMMYFUNCTION("IFERROR(VALUE(REGEXEXTRACT(M478, ""(\d+)\s+(sessions?|days?|weeks?|Weeks?|Sessions?|Days?)"")), 1)"),1.0)</f>
        <v>1</v>
      </c>
    </row>
    <row r="479" ht="15.75" customHeight="1">
      <c r="A479" s="11" t="s">
        <v>6333</v>
      </c>
      <c r="B479" s="11" t="s">
        <v>64</v>
      </c>
      <c r="C479" s="11" t="s">
        <v>6412</v>
      </c>
      <c r="D479" s="44" t="s">
        <v>297</v>
      </c>
      <c r="E479" s="44" t="s">
        <v>297</v>
      </c>
      <c r="F479" s="239">
        <v>0.5104166666666666</v>
      </c>
      <c r="G479" s="239">
        <v>0.5416666666666666</v>
      </c>
      <c r="H479" s="300">
        <f t="shared" si="1"/>
        <v>0.75</v>
      </c>
      <c r="I479" s="132">
        <v>0.0</v>
      </c>
      <c r="J479" s="302">
        <f t="shared" si="2"/>
        <v>0</v>
      </c>
      <c r="K479" s="11" t="s">
        <v>6413</v>
      </c>
      <c r="L479" s="11">
        <v>51.0</v>
      </c>
      <c r="M479" s="11" t="s">
        <v>3822</v>
      </c>
      <c r="N479" s="11">
        <f>IFERROR(__xludf.DUMMYFUNCTION("IFERROR(VALUE(REGEXEXTRACT(M479, ""(\d+)\s+(sessions?|days?|weeks?|Weeks?|Sessions?|Days?)"")), 1)"),1.0)</f>
        <v>1</v>
      </c>
    </row>
    <row r="480" ht="15.75" customHeight="1">
      <c r="A480" s="11" t="s">
        <v>6396</v>
      </c>
      <c r="B480" s="11" t="s">
        <v>64</v>
      </c>
      <c r="C480" s="11" t="s">
        <v>6414</v>
      </c>
      <c r="D480" s="44" t="s">
        <v>297</v>
      </c>
      <c r="E480" s="44" t="s">
        <v>297</v>
      </c>
      <c r="F480" s="44" t="s">
        <v>6415</v>
      </c>
      <c r="G480" s="239">
        <v>0.5729166666666666</v>
      </c>
      <c r="H480" s="300">
        <f t="shared" si="1"/>
        <v>25.5</v>
      </c>
      <c r="I480" s="132">
        <v>331.52</v>
      </c>
      <c r="J480" s="302">
        <f t="shared" si="2"/>
        <v>1.625098039</v>
      </c>
      <c r="K480" s="11" t="s">
        <v>6416</v>
      </c>
      <c r="L480" s="11" t="s">
        <v>297</v>
      </c>
      <c r="M480" s="11" t="s">
        <v>34</v>
      </c>
      <c r="N480" s="11">
        <f>IFERROR(__xludf.DUMMYFUNCTION("IFERROR(VALUE(REGEXEXTRACT(M480, ""(\d+)\s+(sessions?|days?|weeks?|Weeks?|Sessions?|Days?)"")), 1)"),8.0)</f>
        <v>8</v>
      </c>
    </row>
    <row r="481" ht="15.75" customHeight="1">
      <c r="A481" s="11" t="s">
        <v>6396</v>
      </c>
      <c r="B481" s="11" t="s">
        <v>64</v>
      </c>
      <c r="C481" s="11" t="s">
        <v>6417</v>
      </c>
      <c r="D481" s="44" t="s">
        <v>384</v>
      </c>
      <c r="E481" s="44" t="s">
        <v>385</v>
      </c>
      <c r="F481" s="239">
        <v>0.5416666666666666</v>
      </c>
      <c r="G481" s="239">
        <v>0.5833333333333334</v>
      </c>
      <c r="H481" s="300">
        <f t="shared" si="1"/>
        <v>1</v>
      </c>
      <c r="I481" s="132">
        <v>84.88</v>
      </c>
      <c r="J481" s="302">
        <f t="shared" si="2"/>
        <v>10.61</v>
      </c>
      <c r="K481" s="11" t="s">
        <v>6418</v>
      </c>
      <c r="L481" s="11" t="s">
        <v>297</v>
      </c>
      <c r="M481" s="11" t="s">
        <v>34</v>
      </c>
      <c r="N481" s="11">
        <f>IFERROR(__xludf.DUMMYFUNCTION("IFERROR(VALUE(REGEXEXTRACT(M481, ""(\d+)\s+(sessions?|days?|weeks?|Weeks?|Sessions?|Days?)"")), 1)"),8.0)</f>
        <v>8</v>
      </c>
    </row>
    <row r="482" ht="15.75" customHeight="1">
      <c r="A482" s="11" t="s">
        <v>6396</v>
      </c>
      <c r="B482" s="11" t="s">
        <v>64</v>
      </c>
      <c r="C482" s="11" t="s">
        <v>5454</v>
      </c>
      <c r="D482" s="44" t="s">
        <v>100</v>
      </c>
      <c r="E482" s="44" t="s">
        <v>101</v>
      </c>
      <c r="F482" s="239">
        <v>0.5416666666666666</v>
      </c>
      <c r="G482" s="239">
        <v>0.5833333333333334</v>
      </c>
      <c r="H482" s="300">
        <f t="shared" si="1"/>
        <v>1</v>
      </c>
      <c r="I482" s="132">
        <v>84.88</v>
      </c>
      <c r="J482" s="302">
        <f t="shared" si="2"/>
        <v>10.61</v>
      </c>
      <c r="K482" s="11" t="s">
        <v>5455</v>
      </c>
      <c r="L482" s="11" t="s">
        <v>297</v>
      </c>
      <c r="M482" s="11" t="s">
        <v>34</v>
      </c>
      <c r="N482" s="11">
        <f>IFERROR(__xludf.DUMMYFUNCTION("IFERROR(VALUE(REGEXEXTRACT(M482, ""(\d+)\s+(sessions?|days?|weeks?|Weeks?|Sessions?|Days?)"")), 1)"),8.0)</f>
        <v>8</v>
      </c>
    </row>
    <row r="483" ht="15.75" customHeight="1">
      <c r="A483" s="11" t="s">
        <v>6333</v>
      </c>
      <c r="B483" s="11" t="s">
        <v>64</v>
      </c>
      <c r="C483" s="11" t="s">
        <v>6419</v>
      </c>
      <c r="D483" s="44" t="s">
        <v>297</v>
      </c>
      <c r="E483" s="44" t="s">
        <v>297</v>
      </c>
      <c r="F483" s="239">
        <v>0.5520833333333334</v>
      </c>
      <c r="G483" s="239">
        <v>0.5833333333333334</v>
      </c>
      <c r="H483" s="300">
        <f t="shared" si="1"/>
        <v>0.75</v>
      </c>
      <c r="I483" s="132">
        <v>0.0</v>
      </c>
      <c r="J483" s="302">
        <f t="shared" si="2"/>
        <v>0</v>
      </c>
      <c r="K483" s="11" t="s">
        <v>6420</v>
      </c>
      <c r="L483" s="11">
        <v>48.0</v>
      </c>
      <c r="M483" s="11" t="s">
        <v>3822</v>
      </c>
      <c r="N483" s="11">
        <f>IFERROR(__xludf.DUMMYFUNCTION("IFERROR(VALUE(REGEXEXTRACT(M483, ""(\d+)\s+(sessions?|days?|weeks?|Weeks?|Sessions?|Days?)"")), 1)"),1.0)</f>
        <v>1</v>
      </c>
    </row>
    <row r="484" ht="15.75" customHeight="1">
      <c r="A484" s="11" t="s">
        <v>6396</v>
      </c>
      <c r="B484" s="11" t="s">
        <v>64</v>
      </c>
      <c r="C484" s="11" t="s">
        <v>6421</v>
      </c>
      <c r="D484" s="44" t="s">
        <v>384</v>
      </c>
      <c r="E484" s="44" t="s">
        <v>385</v>
      </c>
      <c r="F484" s="239">
        <v>0.5833333333333334</v>
      </c>
      <c r="G484" s="239">
        <v>0.625</v>
      </c>
      <c r="H484" s="300">
        <f t="shared" si="1"/>
        <v>1</v>
      </c>
      <c r="I484" s="132">
        <v>84.88</v>
      </c>
      <c r="J484" s="302">
        <f t="shared" si="2"/>
        <v>10.61</v>
      </c>
      <c r="K484" s="11" t="s">
        <v>6422</v>
      </c>
      <c r="L484" s="11" t="s">
        <v>297</v>
      </c>
      <c r="M484" s="11" t="s">
        <v>34</v>
      </c>
      <c r="N484" s="11">
        <f>IFERROR(__xludf.DUMMYFUNCTION("IFERROR(VALUE(REGEXEXTRACT(M484, ""(\d+)\s+(sessions?|days?|weeks?|Weeks?|Sessions?|Days?)"")), 1)"),8.0)</f>
        <v>8</v>
      </c>
    </row>
    <row r="485" ht="15.75" customHeight="1">
      <c r="A485" s="11" t="s">
        <v>6396</v>
      </c>
      <c r="B485" s="11" t="s">
        <v>64</v>
      </c>
      <c r="C485" s="11" t="s">
        <v>5447</v>
      </c>
      <c r="D485" s="44" t="s">
        <v>2381</v>
      </c>
      <c r="E485" s="44" t="s">
        <v>3132</v>
      </c>
      <c r="F485" s="239">
        <v>0.5520833333333334</v>
      </c>
      <c r="G485" s="239">
        <v>0.59375</v>
      </c>
      <c r="H485" s="300">
        <f t="shared" si="1"/>
        <v>1</v>
      </c>
      <c r="I485" s="132">
        <v>84.88</v>
      </c>
      <c r="J485" s="302">
        <f t="shared" si="2"/>
        <v>10.61</v>
      </c>
      <c r="K485" s="11" t="s">
        <v>6423</v>
      </c>
      <c r="L485" s="11" t="s">
        <v>297</v>
      </c>
      <c r="M485" s="11" t="s">
        <v>34</v>
      </c>
      <c r="N485" s="11">
        <f>IFERROR(__xludf.DUMMYFUNCTION("IFERROR(VALUE(REGEXEXTRACT(M485, ""(\d+)\s+(sessions?|days?|weeks?|Weeks?|Sessions?|Days?)"")), 1)"),8.0)</f>
        <v>8</v>
      </c>
    </row>
    <row r="486" ht="15.75" customHeight="1">
      <c r="A486" s="11" t="s">
        <v>6396</v>
      </c>
      <c r="B486" s="11" t="s">
        <v>64</v>
      </c>
      <c r="C486" s="11" t="s">
        <v>6424</v>
      </c>
      <c r="D486" s="44" t="s">
        <v>2381</v>
      </c>
      <c r="E486" s="44" t="s">
        <v>3132</v>
      </c>
      <c r="F486" s="239">
        <v>0.5625</v>
      </c>
      <c r="G486" s="239">
        <v>0.6458333333333334</v>
      </c>
      <c r="H486" s="300">
        <f t="shared" si="1"/>
        <v>2</v>
      </c>
      <c r="I486" s="132">
        <v>326.94</v>
      </c>
      <c r="J486" s="302">
        <f t="shared" si="2"/>
        <v>27.245</v>
      </c>
      <c r="K486" s="11" t="s">
        <v>6425</v>
      </c>
      <c r="L486" s="11" t="s">
        <v>297</v>
      </c>
      <c r="M486" s="11" t="s">
        <v>3862</v>
      </c>
      <c r="N486" s="11">
        <f>IFERROR(__xludf.DUMMYFUNCTION("IFERROR(VALUE(REGEXEXTRACT(M486, ""(\d+)\s+(sessions?|days?|weeks?|Weeks?|Sessions?|Days?)"")), 1)"),6.0)</f>
        <v>6</v>
      </c>
    </row>
    <row r="487" ht="15.75" customHeight="1">
      <c r="A487" s="11" t="s">
        <v>6333</v>
      </c>
      <c r="B487" s="11" t="s">
        <v>64</v>
      </c>
      <c r="C487" s="11" t="s">
        <v>6426</v>
      </c>
      <c r="D487" s="44" t="s">
        <v>297</v>
      </c>
      <c r="E487" s="44" t="s">
        <v>297</v>
      </c>
      <c r="F487" s="239">
        <v>0.8125</v>
      </c>
      <c r="G487" s="239">
        <v>0.8541666666666666</v>
      </c>
      <c r="H487" s="300">
        <f t="shared" si="1"/>
        <v>1</v>
      </c>
      <c r="I487" s="132">
        <v>0.0</v>
      </c>
      <c r="J487" s="302">
        <f t="shared" si="2"/>
        <v>0</v>
      </c>
      <c r="K487" s="11" t="s">
        <v>6427</v>
      </c>
      <c r="L487" s="11" t="s">
        <v>297</v>
      </c>
      <c r="M487" s="11" t="s">
        <v>3822</v>
      </c>
      <c r="N487" s="11">
        <f>IFERROR(__xludf.DUMMYFUNCTION("IFERROR(VALUE(REGEXEXTRACT(M487, ""(\d+)\s+(sessions?|days?|weeks?|Weeks?|Sessions?|Days?)"")), 1)"),1.0)</f>
        <v>1</v>
      </c>
    </row>
    <row r="488" ht="15.75" customHeight="1">
      <c r="A488" s="11" t="s">
        <v>6333</v>
      </c>
      <c r="B488" s="11" t="s">
        <v>64</v>
      </c>
      <c r="C488" s="11" t="s">
        <v>6428</v>
      </c>
      <c r="D488" s="44" t="s">
        <v>297</v>
      </c>
      <c r="E488" s="44" t="s">
        <v>297</v>
      </c>
      <c r="F488" s="239">
        <v>0.5416666666666666</v>
      </c>
      <c r="G488" s="239">
        <v>0.5833333333333334</v>
      </c>
      <c r="H488" s="300">
        <f t="shared" si="1"/>
        <v>1</v>
      </c>
      <c r="I488" s="132">
        <v>0.0</v>
      </c>
      <c r="J488" s="302">
        <f t="shared" si="2"/>
        <v>0</v>
      </c>
      <c r="K488" s="11" t="s">
        <v>6429</v>
      </c>
      <c r="L488" s="11">
        <v>50.0</v>
      </c>
      <c r="M488" s="11" t="s">
        <v>3822</v>
      </c>
      <c r="N488" s="11">
        <f>IFERROR(__xludf.DUMMYFUNCTION("IFERROR(VALUE(REGEXEXTRACT(M488, ""(\d+)\s+(sessions?|days?|weeks?|Weeks?|Sessions?|Days?)"")), 1)"),1.0)</f>
        <v>1</v>
      </c>
    </row>
    <row r="489" ht="15.75" customHeight="1">
      <c r="A489" s="11" t="s">
        <v>6333</v>
      </c>
      <c r="B489" s="11" t="s">
        <v>5431</v>
      </c>
      <c r="C489" s="11" t="s">
        <v>6430</v>
      </c>
      <c r="D489" s="44" t="s">
        <v>70</v>
      </c>
      <c r="E489" s="44" t="s">
        <v>71</v>
      </c>
      <c r="F489" s="239">
        <v>0.5625</v>
      </c>
      <c r="G489" s="239">
        <v>0.6041666666666666</v>
      </c>
      <c r="H489" s="300">
        <f t="shared" si="1"/>
        <v>1</v>
      </c>
      <c r="I489" s="132">
        <v>0.0</v>
      </c>
      <c r="J489" s="302">
        <f t="shared" si="2"/>
        <v>0</v>
      </c>
      <c r="K489" s="11" t="s">
        <v>6431</v>
      </c>
      <c r="L489" s="11" t="s">
        <v>297</v>
      </c>
      <c r="M489" s="11" t="s">
        <v>3822</v>
      </c>
      <c r="N489" s="11">
        <f>IFERROR(__xludf.DUMMYFUNCTION("IFERROR(VALUE(REGEXEXTRACT(M489, ""(\d+)\s+(sessions?|days?|weeks?|Weeks?|Sessions?|Days?)"")), 1)"),1.0)</f>
        <v>1</v>
      </c>
    </row>
    <row r="490" ht="15.75" customHeight="1">
      <c r="A490" s="11" t="s">
        <v>6333</v>
      </c>
      <c r="B490" s="11" t="s">
        <v>5431</v>
      </c>
      <c r="C490" s="11" t="s">
        <v>6432</v>
      </c>
      <c r="D490" s="44" t="s">
        <v>297</v>
      </c>
      <c r="E490" s="44" t="s">
        <v>297</v>
      </c>
      <c r="F490" s="239">
        <v>0.6041666666666666</v>
      </c>
      <c r="G490" s="239">
        <v>0.6458333333333334</v>
      </c>
      <c r="H490" s="300">
        <f t="shared" si="1"/>
        <v>1</v>
      </c>
      <c r="I490" s="132">
        <v>0.0</v>
      </c>
      <c r="J490" s="302">
        <f t="shared" si="2"/>
        <v>0</v>
      </c>
      <c r="K490" s="11" t="s">
        <v>6433</v>
      </c>
      <c r="L490" s="11" t="s">
        <v>297</v>
      </c>
      <c r="M490" s="11" t="s">
        <v>3822</v>
      </c>
      <c r="N490" s="11">
        <f>IFERROR(__xludf.DUMMYFUNCTION("IFERROR(VALUE(REGEXEXTRACT(M490, ""(\d+)\s+(sessions?|days?|weeks?|Weeks?|Sessions?|Days?)"")), 1)"),1.0)</f>
        <v>1</v>
      </c>
    </row>
    <row r="491" ht="15.75" customHeight="1">
      <c r="A491" s="11" t="s">
        <v>6365</v>
      </c>
      <c r="B491" s="11" t="s">
        <v>187</v>
      </c>
      <c r="C491" s="11" t="s">
        <v>6434</v>
      </c>
      <c r="D491" s="44" t="s">
        <v>6369</v>
      </c>
      <c r="E491" s="44" t="s">
        <v>6370</v>
      </c>
      <c r="F491" s="239">
        <v>0.6666666666666666</v>
      </c>
      <c r="G491" s="239">
        <v>0.7083333333333334</v>
      </c>
      <c r="H491" s="300">
        <f t="shared" si="1"/>
        <v>1</v>
      </c>
      <c r="I491" s="132">
        <v>0.0</v>
      </c>
      <c r="J491" s="302">
        <f t="shared" si="2"/>
        <v>0</v>
      </c>
      <c r="K491" s="11" t="s">
        <v>6435</v>
      </c>
      <c r="L491" s="11" t="s">
        <v>298</v>
      </c>
      <c r="M491" s="11" t="s">
        <v>3822</v>
      </c>
      <c r="N491" s="11">
        <f>IFERROR(__xludf.DUMMYFUNCTION("IFERROR(VALUE(REGEXEXTRACT(M491, ""(\d+)\s+(sessions?|days?|weeks?|Weeks?|Sessions?|Days?)"")), 1)"),1.0)</f>
        <v>1</v>
      </c>
    </row>
    <row r="492" ht="15.75" customHeight="1">
      <c r="A492" s="11" t="s">
        <v>6409</v>
      </c>
      <c r="B492" s="11" t="s">
        <v>35</v>
      </c>
      <c r="C492" s="11" t="s">
        <v>6436</v>
      </c>
      <c r="D492" s="44" t="s">
        <v>297</v>
      </c>
      <c r="E492" s="44" t="s">
        <v>297</v>
      </c>
      <c r="F492" s="239">
        <v>0.7395833333333334</v>
      </c>
      <c r="G492" s="239">
        <v>0.7604166666666666</v>
      </c>
      <c r="H492" s="300">
        <f t="shared" si="1"/>
        <v>0.5</v>
      </c>
      <c r="I492" s="132">
        <v>0.0</v>
      </c>
      <c r="J492" s="302">
        <f t="shared" si="2"/>
        <v>0</v>
      </c>
      <c r="K492" s="11" t="s">
        <v>6437</v>
      </c>
      <c r="L492" s="11">
        <v>14.0</v>
      </c>
      <c r="M492" s="11" t="s">
        <v>3822</v>
      </c>
      <c r="N492" s="11">
        <f>IFERROR(__xludf.DUMMYFUNCTION("IFERROR(VALUE(REGEXEXTRACT(M492, ""(\d+)\s+(sessions?|days?|weeks?|Weeks?|Sessions?|Days?)"")), 1)"),1.0)</f>
        <v>1</v>
      </c>
    </row>
    <row r="493" ht="15.75" customHeight="1">
      <c r="A493" s="11" t="s">
        <v>6333</v>
      </c>
      <c r="B493" s="11" t="s">
        <v>64</v>
      </c>
      <c r="C493" s="11" t="s">
        <v>6438</v>
      </c>
      <c r="D493" s="44" t="s">
        <v>297</v>
      </c>
      <c r="E493" s="44" t="s">
        <v>297</v>
      </c>
      <c r="F493" s="239">
        <v>0.7708333333333334</v>
      </c>
      <c r="G493" s="239">
        <v>0.8125</v>
      </c>
      <c r="H493" s="300">
        <f t="shared" si="1"/>
        <v>1</v>
      </c>
      <c r="I493" s="132">
        <v>0.0</v>
      </c>
      <c r="J493" s="302">
        <f t="shared" si="2"/>
        <v>0</v>
      </c>
      <c r="K493" s="11" t="s">
        <v>6439</v>
      </c>
      <c r="L493" s="11" t="s">
        <v>297</v>
      </c>
      <c r="M493" s="11" t="s">
        <v>3822</v>
      </c>
      <c r="N493" s="11">
        <f>IFERROR(__xludf.DUMMYFUNCTION("IFERROR(VALUE(REGEXEXTRACT(M493, ""(\d+)\s+(sessions?|days?|weeks?|Weeks?|Sessions?|Days?)"")), 1)"),1.0)</f>
        <v>1</v>
      </c>
    </row>
    <row r="494" ht="15.75" customHeight="1">
      <c r="A494" s="11" t="s">
        <v>6409</v>
      </c>
      <c r="B494" s="11" t="s">
        <v>35</v>
      </c>
      <c r="C494" s="11" t="s">
        <v>6440</v>
      </c>
      <c r="D494" s="44" t="s">
        <v>297</v>
      </c>
      <c r="E494" s="44" t="s">
        <v>297</v>
      </c>
      <c r="F494" s="239">
        <v>0.7708333333333334</v>
      </c>
      <c r="G494" s="239">
        <v>0.7916666666666666</v>
      </c>
      <c r="H494" s="300">
        <f t="shared" si="1"/>
        <v>0.5</v>
      </c>
      <c r="I494" s="132">
        <v>0.0</v>
      </c>
      <c r="J494" s="302">
        <f t="shared" si="2"/>
        <v>0</v>
      </c>
      <c r="K494" s="11" t="s">
        <v>6441</v>
      </c>
      <c r="L494" s="11">
        <v>16.0</v>
      </c>
      <c r="M494" s="11" t="s">
        <v>3822</v>
      </c>
      <c r="N494" s="11">
        <f>IFERROR(__xludf.DUMMYFUNCTION("IFERROR(VALUE(REGEXEXTRACT(M494, ""(\d+)\s+(sessions?|days?|weeks?|Weeks?|Sessions?|Days?)"")), 1)"),1.0)</f>
        <v>1</v>
      </c>
    </row>
    <row r="495" ht="15.75" customHeight="1">
      <c r="A495" s="11" t="s">
        <v>6336</v>
      </c>
      <c r="B495" s="11" t="s">
        <v>208</v>
      </c>
      <c r="C495" s="11" t="s">
        <v>6442</v>
      </c>
      <c r="D495" s="44" t="s">
        <v>297</v>
      </c>
      <c r="E495" s="44" t="s">
        <v>297</v>
      </c>
      <c r="F495" s="239">
        <v>0.7291666666666666</v>
      </c>
      <c r="G495" s="239">
        <v>0.8541666666666666</v>
      </c>
      <c r="H495" s="300">
        <f t="shared" si="1"/>
        <v>3</v>
      </c>
      <c r="I495" s="132">
        <v>0.0</v>
      </c>
      <c r="J495" s="302">
        <f t="shared" si="2"/>
        <v>0</v>
      </c>
      <c r="K495" s="11" t="s">
        <v>6443</v>
      </c>
      <c r="L495" s="11">
        <v>21.0</v>
      </c>
      <c r="M495" s="11" t="s">
        <v>3822</v>
      </c>
      <c r="N495" s="11">
        <f>IFERROR(__xludf.DUMMYFUNCTION("IFERROR(VALUE(REGEXEXTRACT(M495, ""(\d+)\s+(sessions?|days?|weeks?|Weeks?|Sessions?|Days?)"")), 1)"),1.0)</f>
        <v>1</v>
      </c>
    </row>
    <row r="496" ht="15.75" customHeight="1">
      <c r="A496" s="11" t="s">
        <v>6333</v>
      </c>
      <c r="B496" s="11" t="s">
        <v>64</v>
      </c>
      <c r="C496" s="11" t="s">
        <v>6389</v>
      </c>
      <c r="D496" s="44" t="s">
        <v>6390</v>
      </c>
      <c r="E496" s="44" t="s">
        <v>6390</v>
      </c>
      <c r="F496" s="239">
        <v>0.78125</v>
      </c>
      <c r="G496" s="239">
        <v>0.8125</v>
      </c>
      <c r="H496" s="300">
        <f t="shared" si="1"/>
        <v>0.75</v>
      </c>
      <c r="I496" s="132">
        <v>0.0</v>
      </c>
      <c r="J496" s="302">
        <f t="shared" si="2"/>
        <v>0</v>
      </c>
      <c r="K496" s="11" t="s">
        <v>6391</v>
      </c>
      <c r="L496" s="11" t="s">
        <v>297</v>
      </c>
      <c r="M496" s="11" t="s">
        <v>3822</v>
      </c>
      <c r="N496" s="11">
        <f>IFERROR(__xludf.DUMMYFUNCTION("IFERROR(VALUE(REGEXEXTRACT(M496, ""(\d+)\s+(sessions?|days?|weeks?|Weeks?|Sessions?|Days?)"")), 1)"),1.0)</f>
        <v>1</v>
      </c>
    </row>
    <row r="497" ht="15.75" customHeight="1">
      <c r="A497" s="11" t="s">
        <v>677</v>
      </c>
      <c r="B497" s="11" t="s">
        <v>64</v>
      </c>
      <c r="C497" s="11" t="s">
        <v>6444</v>
      </c>
      <c r="D497" s="44" t="s">
        <v>297</v>
      </c>
      <c r="E497" s="44" t="s">
        <v>297</v>
      </c>
      <c r="F497" s="239">
        <v>0.5416666666666666</v>
      </c>
      <c r="G497" s="239">
        <v>0.5833333333333334</v>
      </c>
      <c r="H497" s="300">
        <f t="shared" si="1"/>
        <v>1</v>
      </c>
      <c r="I497" s="132">
        <v>0.0</v>
      </c>
      <c r="J497" s="302">
        <f t="shared" si="2"/>
        <v>0</v>
      </c>
      <c r="K497" s="11" t="s">
        <v>6445</v>
      </c>
      <c r="L497" s="11">
        <v>36.0</v>
      </c>
      <c r="M497" s="11" t="s">
        <v>3822</v>
      </c>
      <c r="N497" s="11">
        <f>IFERROR(__xludf.DUMMYFUNCTION("IFERROR(VALUE(REGEXEXTRACT(M497, ""(\d+)\s+(sessions?|days?|weeks?|Weeks?|Sessions?|Days?)"")), 1)"),1.0)</f>
        <v>1</v>
      </c>
    </row>
    <row r="498" ht="15.75" customHeight="1">
      <c r="A498" s="11" t="s">
        <v>6333</v>
      </c>
      <c r="B498" s="11" t="s">
        <v>35</v>
      </c>
      <c r="C498" s="11" t="s">
        <v>6446</v>
      </c>
      <c r="D498" s="44" t="s">
        <v>2734</v>
      </c>
      <c r="E498" s="44" t="s">
        <v>3178</v>
      </c>
      <c r="F498" s="239">
        <v>0.5833333333333334</v>
      </c>
      <c r="G498" s="239">
        <v>0.625</v>
      </c>
      <c r="H498" s="300">
        <f t="shared" si="1"/>
        <v>1</v>
      </c>
      <c r="I498" s="132">
        <v>0.0</v>
      </c>
      <c r="J498" s="302">
        <f t="shared" si="2"/>
        <v>0</v>
      </c>
      <c r="K498" s="11" t="s">
        <v>6447</v>
      </c>
      <c r="L498" s="11" t="s">
        <v>297</v>
      </c>
      <c r="M498" s="11" t="s">
        <v>3822</v>
      </c>
      <c r="N498" s="11">
        <f>IFERROR(__xludf.DUMMYFUNCTION("IFERROR(VALUE(REGEXEXTRACT(M498, ""(\d+)\s+(sessions?|days?|weeks?|Weeks?|Sessions?|Days?)"")), 1)"),1.0)</f>
        <v>1</v>
      </c>
    </row>
    <row r="499" ht="15.75" customHeight="1">
      <c r="A499" s="11" t="s">
        <v>6333</v>
      </c>
      <c r="B499" s="11" t="s">
        <v>64</v>
      </c>
      <c r="C499" s="11" t="s">
        <v>6448</v>
      </c>
      <c r="D499" s="44" t="s">
        <v>6449</v>
      </c>
      <c r="E499" s="44" t="s">
        <v>6449</v>
      </c>
      <c r="F499" s="239">
        <v>0.6875</v>
      </c>
      <c r="G499" s="239">
        <v>0.7083333333333334</v>
      </c>
      <c r="H499" s="300">
        <f t="shared" si="1"/>
        <v>0.5</v>
      </c>
      <c r="I499" s="132">
        <v>0.0</v>
      </c>
      <c r="J499" s="302">
        <f t="shared" si="2"/>
        <v>0</v>
      </c>
      <c r="K499" s="11" t="s">
        <v>6450</v>
      </c>
      <c r="L499" s="11">
        <v>73.0</v>
      </c>
      <c r="M499" s="11" t="s">
        <v>3822</v>
      </c>
      <c r="N499" s="11">
        <f>IFERROR(__xludf.DUMMYFUNCTION("IFERROR(VALUE(REGEXEXTRACT(M499, ""(\d+)\s+(sessions?|days?|weeks?|Weeks?|Sessions?|Days?)"")), 1)"),1.0)</f>
        <v>1</v>
      </c>
    </row>
    <row r="500" ht="15.75" customHeight="1">
      <c r="A500" s="11" t="s">
        <v>6333</v>
      </c>
      <c r="B500" s="11" t="s">
        <v>64</v>
      </c>
      <c r="C500" s="11" t="s">
        <v>6451</v>
      </c>
      <c r="D500" s="44" t="s">
        <v>6390</v>
      </c>
      <c r="E500" s="44" t="s">
        <v>6390</v>
      </c>
      <c r="F500" s="239">
        <v>0.7083333333333334</v>
      </c>
      <c r="G500" s="239">
        <v>0.7291666666666666</v>
      </c>
      <c r="H500" s="300">
        <f t="shared" si="1"/>
        <v>0.5</v>
      </c>
      <c r="I500" s="132">
        <v>0.0</v>
      </c>
      <c r="J500" s="302">
        <f t="shared" si="2"/>
        <v>0</v>
      </c>
      <c r="K500" s="11" t="s">
        <v>6452</v>
      </c>
      <c r="L500" s="11">
        <v>45.0</v>
      </c>
      <c r="M500" s="11" t="s">
        <v>3822</v>
      </c>
      <c r="N500" s="11">
        <f>IFERROR(__xludf.DUMMYFUNCTION("IFERROR(VALUE(REGEXEXTRACT(M500, ""(\d+)\s+(sessions?|days?|weeks?|Weeks?|Sessions?|Days?)"")), 1)"),1.0)</f>
        <v>1</v>
      </c>
    </row>
    <row r="501" ht="15.75" customHeight="1">
      <c r="A501" s="11" t="s">
        <v>6333</v>
      </c>
      <c r="B501" s="11" t="s">
        <v>64</v>
      </c>
      <c r="C501" s="11" t="s">
        <v>6453</v>
      </c>
      <c r="D501" s="44" t="s">
        <v>6454</v>
      </c>
      <c r="E501" s="44" t="s">
        <v>6454</v>
      </c>
      <c r="F501" s="239">
        <v>0.7291666666666666</v>
      </c>
      <c r="G501" s="239">
        <v>0.7708333333333334</v>
      </c>
      <c r="H501" s="300">
        <f t="shared" si="1"/>
        <v>1</v>
      </c>
      <c r="I501" s="132">
        <v>0.0</v>
      </c>
      <c r="J501" s="302">
        <f t="shared" si="2"/>
        <v>0</v>
      </c>
      <c r="K501" s="11" t="s">
        <v>6455</v>
      </c>
      <c r="L501" s="11">
        <v>44.0</v>
      </c>
      <c r="M501" s="11" t="s">
        <v>3822</v>
      </c>
      <c r="N501" s="11">
        <f>IFERROR(__xludf.DUMMYFUNCTION("IFERROR(VALUE(REGEXEXTRACT(M501, ""(\d+)\s+(sessions?|days?|weeks?|Weeks?|Sessions?|Days?)"")), 1)"),1.0)</f>
        <v>1</v>
      </c>
    </row>
    <row r="502" ht="15.75" customHeight="1">
      <c r="A502" s="11" t="s">
        <v>4328</v>
      </c>
      <c r="B502" s="11" t="s">
        <v>64</v>
      </c>
      <c r="C502" s="11" t="s">
        <v>6456</v>
      </c>
      <c r="D502" s="44" t="s">
        <v>297</v>
      </c>
      <c r="E502" s="44" t="s">
        <v>297</v>
      </c>
      <c r="F502" s="239">
        <v>0.7708333333333334</v>
      </c>
      <c r="G502" s="239">
        <v>0.8125</v>
      </c>
      <c r="H502" s="300">
        <f t="shared" si="1"/>
        <v>1</v>
      </c>
      <c r="I502" s="132">
        <v>0.0</v>
      </c>
      <c r="J502" s="302">
        <f t="shared" si="2"/>
        <v>0</v>
      </c>
      <c r="K502" s="11" t="s">
        <v>6457</v>
      </c>
      <c r="L502" s="11">
        <v>38.0</v>
      </c>
      <c r="M502" s="11" t="s">
        <v>3822</v>
      </c>
      <c r="N502" s="11">
        <f>IFERROR(__xludf.DUMMYFUNCTION("IFERROR(VALUE(REGEXEXTRACT(M502, ""(\d+)\s+(sessions?|days?|weeks?|Weeks?|Sessions?|Days?)"")), 1)"),1.0)</f>
        <v>1</v>
      </c>
    </row>
    <row r="503" ht="15.75" customHeight="1">
      <c r="A503" s="11" t="s">
        <v>6396</v>
      </c>
      <c r="B503" s="11" t="s">
        <v>64</v>
      </c>
      <c r="C503" s="11" t="s">
        <v>5583</v>
      </c>
      <c r="D503" s="44" t="s">
        <v>297</v>
      </c>
      <c r="E503" s="44" t="s">
        <v>297</v>
      </c>
      <c r="F503" s="239">
        <v>0.7708333333333334</v>
      </c>
      <c r="G503" s="239">
        <v>0.8333333333333334</v>
      </c>
      <c r="H503" s="300">
        <f t="shared" si="1"/>
        <v>1.5</v>
      </c>
      <c r="I503" s="313">
        <v>12.0</v>
      </c>
      <c r="J503" s="302">
        <f t="shared" si="2"/>
        <v>8</v>
      </c>
      <c r="K503" s="11" t="s">
        <v>6458</v>
      </c>
      <c r="L503" s="11" t="s">
        <v>297</v>
      </c>
      <c r="M503" s="11" t="s">
        <v>3822</v>
      </c>
      <c r="N503" s="11">
        <f>IFERROR(__xludf.DUMMYFUNCTION("IFERROR(VALUE(REGEXEXTRACT(M503, ""(\d+)\s+(sessions?|days?|weeks?|Weeks?|Sessions?|Days?)"")), 1)"),1.0)</f>
        <v>1</v>
      </c>
    </row>
    <row r="504" ht="15.75" customHeight="1">
      <c r="A504" s="11" t="s">
        <v>6336</v>
      </c>
      <c r="B504" s="11" t="s">
        <v>208</v>
      </c>
      <c r="C504" s="11" t="s">
        <v>6442</v>
      </c>
      <c r="D504" s="44" t="s">
        <v>297</v>
      </c>
      <c r="E504" s="44" t="s">
        <v>297</v>
      </c>
      <c r="F504" s="239">
        <v>0.7291666666666666</v>
      </c>
      <c r="G504" s="239">
        <v>0.8541666666666666</v>
      </c>
      <c r="H504" s="300">
        <f t="shared" si="1"/>
        <v>3</v>
      </c>
      <c r="I504" s="132">
        <v>0.0</v>
      </c>
      <c r="J504" s="302">
        <f t="shared" si="2"/>
        <v>0</v>
      </c>
      <c r="K504" s="11" t="s">
        <v>6443</v>
      </c>
      <c r="L504" s="11">
        <v>22.0</v>
      </c>
      <c r="M504" s="11" t="s">
        <v>3822</v>
      </c>
      <c r="N504" s="11">
        <f>IFERROR(__xludf.DUMMYFUNCTION("IFERROR(VALUE(REGEXEXTRACT(M504, ""(\d+)\s+(sessions?|days?|weeks?|Weeks?|Sessions?|Days?)"")), 1)"),1.0)</f>
        <v>1</v>
      </c>
    </row>
    <row r="505" ht="15.75" customHeight="1">
      <c r="A505" s="11" t="s">
        <v>6333</v>
      </c>
      <c r="B505" s="11" t="s">
        <v>187</v>
      </c>
      <c r="C505" s="11" t="s">
        <v>6459</v>
      </c>
      <c r="D505" s="44" t="s">
        <v>5735</v>
      </c>
      <c r="E505" s="44" t="s">
        <v>5736</v>
      </c>
      <c r="F505" s="239">
        <v>0.4166666666666667</v>
      </c>
      <c r="G505" s="239">
        <v>0.4583333333333333</v>
      </c>
      <c r="H505" s="300">
        <f t="shared" si="1"/>
        <v>1</v>
      </c>
      <c r="I505" s="132">
        <v>0.0</v>
      </c>
      <c r="J505" s="302">
        <f t="shared" si="2"/>
        <v>0</v>
      </c>
      <c r="K505" s="11" t="s">
        <v>6460</v>
      </c>
      <c r="L505" s="11">
        <v>4.0</v>
      </c>
      <c r="M505" s="11" t="s">
        <v>3822</v>
      </c>
      <c r="N505" s="11">
        <f>IFERROR(__xludf.DUMMYFUNCTION("IFERROR(VALUE(REGEXEXTRACT(M505, ""(\d+)\s+(sessions?|days?|weeks?|Weeks?|Sessions?|Days?)"")), 1)"),1.0)</f>
        <v>1</v>
      </c>
    </row>
    <row r="506" ht="15.75" customHeight="1">
      <c r="A506" s="11" t="s">
        <v>6341</v>
      </c>
      <c r="B506" s="11" t="s">
        <v>64</v>
      </c>
      <c r="C506" s="11" t="s">
        <v>6461</v>
      </c>
      <c r="D506" s="44" t="s">
        <v>297</v>
      </c>
      <c r="E506" s="44" t="s">
        <v>297</v>
      </c>
      <c r="F506" s="239">
        <v>0.4583333333333333</v>
      </c>
      <c r="G506" s="239">
        <v>0.5833333333333334</v>
      </c>
      <c r="H506" s="300">
        <f t="shared" si="1"/>
        <v>3</v>
      </c>
      <c r="I506" s="132">
        <v>0.0</v>
      </c>
      <c r="J506" s="302">
        <f t="shared" si="2"/>
        <v>0</v>
      </c>
      <c r="K506" s="11" t="s">
        <v>6462</v>
      </c>
      <c r="L506" s="11">
        <v>17.0</v>
      </c>
      <c r="M506" s="11" t="s">
        <v>3822</v>
      </c>
      <c r="N506" s="11">
        <f>IFERROR(__xludf.DUMMYFUNCTION("IFERROR(VALUE(REGEXEXTRACT(M506, ""(\d+)\s+(sessions?|days?|weeks?|Weeks?|Sessions?|Days?)"")), 1)"),1.0)</f>
        <v>1</v>
      </c>
    </row>
    <row r="507" ht="15.75" customHeight="1">
      <c r="A507" s="11" t="s">
        <v>6324</v>
      </c>
      <c r="B507" s="11" t="s">
        <v>64</v>
      </c>
      <c r="C507" s="11" t="s">
        <v>6463</v>
      </c>
      <c r="D507" s="44" t="s">
        <v>197</v>
      </c>
      <c r="E507" s="44" t="s">
        <v>198</v>
      </c>
      <c r="F507" s="239">
        <v>0.5625</v>
      </c>
      <c r="G507" s="239">
        <v>0.6458333333333334</v>
      </c>
      <c r="H507" s="300">
        <f t="shared" si="1"/>
        <v>2</v>
      </c>
      <c r="I507" s="132">
        <v>0.0</v>
      </c>
      <c r="J507" s="302">
        <f t="shared" si="2"/>
        <v>0</v>
      </c>
      <c r="K507" s="11" t="s">
        <v>6464</v>
      </c>
      <c r="L507" s="11">
        <v>37.0</v>
      </c>
      <c r="M507" s="11" t="s">
        <v>3822</v>
      </c>
      <c r="N507" s="11">
        <f>IFERROR(__xludf.DUMMYFUNCTION("IFERROR(VALUE(REGEXEXTRACT(M507, ""(\d+)\s+(sessions?|days?|weeks?|Weeks?|Sessions?|Days?)"")), 1)"),1.0)</f>
        <v>1</v>
      </c>
    </row>
    <row r="508" ht="15.75" customHeight="1">
      <c r="A508" s="11" t="s">
        <v>6333</v>
      </c>
      <c r="B508" s="11" t="s">
        <v>64</v>
      </c>
      <c r="C508" s="11" t="s">
        <v>6465</v>
      </c>
      <c r="D508" s="44" t="s">
        <v>297</v>
      </c>
      <c r="E508" s="44" t="s">
        <v>297</v>
      </c>
      <c r="F508" s="239">
        <v>0.7708333333333334</v>
      </c>
      <c r="G508" s="239">
        <v>0.8125</v>
      </c>
      <c r="H508" s="300">
        <f t="shared" si="1"/>
        <v>1</v>
      </c>
      <c r="I508" s="132">
        <v>0.0</v>
      </c>
      <c r="J508" s="302">
        <f t="shared" si="2"/>
        <v>0</v>
      </c>
      <c r="K508" s="11" t="s">
        <v>6466</v>
      </c>
      <c r="L508" s="11">
        <v>35.0</v>
      </c>
      <c r="M508" s="11" t="s">
        <v>3822</v>
      </c>
      <c r="N508" s="11">
        <f>IFERROR(__xludf.DUMMYFUNCTION("IFERROR(VALUE(REGEXEXTRACT(M508, ""(\d+)\s+(sessions?|days?|weeks?|Weeks?|Sessions?|Days?)"")), 1)"),1.0)</f>
        <v>1</v>
      </c>
    </row>
    <row r="509" ht="15.75" customHeight="1">
      <c r="A509" s="11" t="s">
        <v>6396</v>
      </c>
      <c r="B509" s="11" t="s">
        <v>64</v>
      </c>
      <c r="C509" s="11" t="s">
        <v>5585</v>
      </c>
      <c r="D509" s="44" t="s">
        <v>297</v>
      </c>
      <c r="E509" s="44" t="s">
        <v>297</v>
      </c>
      <c r="F509" s="239">
        <v>0.7708333333333334</v>
      </c>
      <c r="G509" s="239">
        <v>0.8333333333333334</v>
      </c>
      <c r="H509" s="300">
        <f t="shared" si="1"/>
        <v>1.5</v>
      </c>
      <c r="I509" s="313">
        <v>50.0</v>
      </c>
      <c r="J509" s="302">
        <f t="shared" si="2"/>
        <v>33.33333333</v>
      </c>
      <c r="K509" s="11" t="s">
        <v>6467</v>
      </c>
      <c r="L509" s="11" t="s">
        <v>297</v>
      </c>
      <c r="M509" s="11" t="s">
        <v>3822</v>
      </c>
      <c r="N509" s="11">
        <f>IFERROR(__xludf.DUMMYFUNCTION("IFERROR(VALUE(REGEXEXTRACT(M509, ""(\d+)\s+(sessions?|days?|weeks?|Weeks?|Sessions?|Days?)"")), 1)"),1.0)</f>
        <v>1</v>
      </c>
    </row>
    <row r="510" ht="15.75" customHeight="1">
      <c r="A510" s="11" t="s">
        <v>6333</v>
      </c>
      <c r="B510" s="11" t="s">
        <v>64</v>
      </c>
      <c r="C510" s="11" t="s">
        <v>6468</v>
      </c>
      <c r="D510" s="44" t="s">
        <v>297</v>
      </c>
      <c r="E510" s="44" t="s">
        <v>297</v>
      </c>
      <c r="F510" s="239">
        <v>0.4583333333333333</v>
      </c>
      <c r="G510" s="239">
        <v>0.5</v>
      </c>
      <c r="H510" s="300">
        <f t="shared" si="1"/>
        <v>1</v>
      </c>
      <c r="I510" s="132">
        <v>0.0</v>
      </c>
      <c r="J510" s="302">
        <f t="shared" si="2"/>
        <v>0</v>
      </c>
      <c r="K510" s="11" t="s">
        <v>6469</v>
      </c>
      <c r="L510" s="11">
        <v>59.0</v>
      </c>
      <c r="M510" s="11" t="s">
        <v>3822</v>
      </c>
      <c r="N510" s="11">
        <f>IFERROR(__xludf.DUMMYFUNCTION("IFERROR(VALUE(REGEXEXTRACT(M510, ""(\d+)\s+(sessions?|days?|weeks?|Weeks?|Sessions?|Days?)"")), 1)"),1.0)</f>
        <v>1</v>
      </c>
    </row>
    <row r="511" ht="15.75" customHeight="1">
      <c r="A511" s="11" t="s">
        <v>6341</v>
      </c>
      <c r="B511" s="11" t="s">
        <v>64</v>
      </c>
      <c r="C511" s="11" t="s">
        <v>6470</v>
      </c>
      <c r="D511" s="44" t="s">
        <v>5735</v>
      </c>
      <c r="E511" s="44" t="s">
        <v>5736</v>
      </c>
      <c r="F511" s="239">
        <v>0.4583333333333333</v>
      </c>
      <c r="G511" s="239">
        <v>0.5</v>
      </c>
      <c r="H511" s="300">
        <f t="shared" si="1"/>
        <v>1</v>
      </c>
      <c r="I511" s="132">
        <v>0.0</v>
      </c>
      <c r="J511" s="302">
        <f t="shared" si="2"/>
        <v>0</v>
      </c>
      <c r="K511" s="11" t="s">
        <v>6471</v>
      </c>
      <c r="L511" s="11">
        <v>28.0</v>
      </c>
      <c r="M511" s="11" t="s">
        <v>3822</v>
      </c>
      <c r="N511" s="11">
        <f>IFERROR(__xludf.DUMMYFUNCTION("IFERROR(VALUE(REGEXEXTRACT(M511, ""(\d+)\s+(sessions?|days?|weeks?|Weeks?|Sessions?|Days?)"")), 1)"),1.0)</f>
        <v>1</v>
      </c>
    </row>
    <row r="512" ht="15.75" customHeight="1">
      <c r="A512" s="11" t="s">
        <v>6365</v>
      </c>
      <c r="B512" s="11" t="s">
        <v>64</v>
      </c>
      <c r="C512" s="11" t="s">
        <v>6472</v>
      </c>
      <c r="D512" s="44" t="s">
        <v>6369</v>
      </c>
      <c r="E512" s="44" t="s">
        <v>6370</v>
      </c>
      <c r="F512" s="239">
        <v>0.7708333333333334</v>
      </c>
      <c r="G512" s="239">
        <v>0.8125</v>
      </c>
      <c r="H512" s="300">
        <f t="shared" si="1"/>
        <v>1</v>
      </c>
      <c r="I512" s="132">
        <v>0.0</v>
      </c>
      <c r="J512" s="302">
        <f t="shared" si="2"/>
        <v>0</v>
      </c>
      <c r="K512" s="11" t="s">
        <v>6473</v>
      </c>
      <c r="L512" s="11">
        <v>44.0</v>
      </c>
      <c r="M512" s="11" t="s">
        <v>3822</v>
      </c>
      <c r="N512" s="11">
        <f>IFERROR(__xludf.DUMMYFUNCTION("IFERROR(VALUE(REGEXEXTRACT(M512, ""(\d+)\s+(sessions?|days?|weeks?|Weeks?|Sessions?|Days?)"")), 1)"),1.0)</f>
        <v>1</v>
      </c>
    </row>
    <row r="513" ht="15.75" customHeight="1">
      <c r="A513" s="11" t="s">
        <v>6365</v>
      </c>
      <c r="B513" s="11" t="s">
        <v>64</v>
      </c>
      <c r="C513" s="11" t="s">
        <v>6474</v>
      </c>
      <c r="D513" s="44" t="s">
        <v>6369</v>
      </c>
      <c r="E513" s="44" t="s">
        <v>6370</v>
      </c>
      <c r="F513" s="239">
        <v>0.6666666666666666</v>
      </c>
      <c r="G513" s="239">
        <v>0.7083333333333334</v>
      </c>
      <c r="H513" s="300">
        <f t="shared" si="1"/>
        <v>1</v>
      </c>
      <c r="I513" s="132">
        <v>0.0</v>
      </c>
      <c r="J513" s="302">
        <f t="shared" si="2"/>
        <v>0</v>
      </c>
      <c r="K513" s="11" t="s">
        <v>6475</v>
      </c>
      <c r="L513" s="11">
        <v>11.0</v>
      </c>
      <c r="M513" s="11" t="s">
        <v>3822</v>
      </c>
      <c r="N513" s="11">
        <f>IFERROR(__xludf.DUMMYFUNCTION("IFERROR(VALUE(REGEXEXTRACT(M513, ""(\d+)\s+(sessions?|days?|weeks?|Weeks?|Sessions?|Days?)"")), 1)"),1.0)</f>
        <v>1</v>
      </c>
    </row>
    <row r="514" ht="15.75" customHeight="1">
      <c r="A514" s="11" t="s">
        <v>6396</v>
      </c>
      <c r="B514" s="11" t="s">
        <v>35</v>
      </c>
      <c r="C514" s="11" t="s">
        <v>5587</v>
      </c>
      <c r="D514" s="44" t="s">
        <v>297</v>
      </c>
      <c r="E514" s="44" t="s">
        <v>297</v>
      </c>
      <c r="F514" s="239">
        <v>0.7708333333333334</v>
      </c>
      <c r="G514" s="239">
        <v>0.8333333333333334</v>
      </c>
      <c r="H514" s="300">
        <f t="shared" si="1"/>
        <v>1.5</v>
      </c>
      <c r="I514" s="313">
        <v>6.0</v>
      </c>
      <c r="J514" s="302">
        <f t="shared" si="2"/>
        <v>4</v>
      </c>
      <c r="K514" s="11" t="s">
        <v>6476</v>
      </c>
      <c r="L514" s="11" t="s">
        <v>297</v>
      </c>
      <c r="M514" s="11" t="s">
        <v>3822</v>
      </c>
      <c r="N514" s="11">
        <f>IFERROR(__xludf.DUMMYFUNCTION("IFERROR(VALUE(REGEXEXTRACT(M514, ""(\d+)\s+(sessions?|days?|weeks?|Weeks?|Sessions?|Days?)"")), 1)"),1.0)</f>
        <v>1</v>
      </c>
    </row>
    <row r="515" ht="15.75" customHeight="1">
      <c r="A515" s="11" t="s">
        <v>6324</v>
      </c>
      <c r="B515" s="11" t="s">
        <v>187</v>
      </c>
      <c r="C515" s="11" t="s">
        <v>6477</v>
      </c>
      <c r="D515" s="44" t="s">
        <v>297</v>
      </c>
      <c r="E515" s="44" t="s">
        <v>297</v>
      </c>
      <c r="F515" s="239">
        <v>0.5625</v>
      </c>
      <c r="G515" s="239">
        <v>0.6458333333333334</v>
      </c>
      <c r="H515" s="300">
        <f t="shared" si="1"/>
        <v>2</v>
      </c>
      <c r="I515" s="132">
        <v>0.0</v>
      </c>
      <c r="J515" s="302">
        <f t="shared" si="2"/>
        <v>0</v>
      </c>
      <c r="K515" s="11" t="s">
        <v>6478</v>
      </c>
      <c r="L515" s="11" t="s">
        <v>298</v>
      </c>
      <c r="M515" s="11" t="s">
        <v>3822</v>
      </c>
      <c r="N515" s="11">
        <f>IFERROR(__xludf.DUMMYFUNCTION("IFERROR(VALUE(REGEXEXTRACT(M515, ""(\d+)\s+(sessions?|days?|weeks?|Weeks?|Sessions?|Days?)"")), 1)"),1.0)</f>
        <v>1</v>
      </c>
    </row>
    <row r="516" ht="15.75" customHeight="1">
      <c r="A516" s="11" t="s">
        <v>6324</v>
      </c>
      <c r="B516" s="11" t="s">
        <v>35</v>
      </c>
      <c r="C516" s="11" t="s">
        <v>6479</v>
      </c>
      <c r="D516" s="44" t="s">
        <v>6369</v>
      </c>
      <c r="E516" s="44" t="s">
        <v>6370</v>
      </c>
      <c r="F516" s="239">
        <v>0.6666666666666666</v>
      </c>
      <c r="G516" s="239">
        <v>0.7083333333333334</v>
      </c>
      <c r="H516" s="300">
        <f t="shared" si="1"/>
        <v>1</v>
      </c>
      <c r="I516" s="132">
        <v>0.0</v>
      </c>
      <c r="J516" s="302">
        <f t="shared" si="2"/>
        <v>0</v>
      </c>
      <c r="K516" s="11" t="s">
        <v>6480</v>
      </c>
      <c r="L516" s="11">
        <v>2.0</v>
      </c>
      <c r="M516" s="11" t="s">
        <v>3822</v>
      </c>
      <c r="N516" s="11">
        <f>IFERROR(__xludf.DUMMYFUNCTION("IFERROR(VALUE(REGEXEXTRACT(M516, ""(\d+)\s+(sessions?|days?|weeks?|Weeks?|Sessions?|Days?)"")), 1)"),1.0)</f>
        <v>1</v>
      </c>
    </row>
    <row r="517" ht="15.75" customHeight="1">
      <c r="A517" s="11" t="s">
        <v>6324</v>
      </c>
      <c r="B517" s="11" t="s">
        <v>64</v>
      </c>
      <c r="C517" s="11" t="s">
        <v>6481</v>
      </c>
      <c r="D517" s="44" t="s">
        <v>297</v>
      </c>
      <c r="E517" s="44" t="s">
        <v>297</v>
      </c>
      <c r="F517" s="239">
        <v>0.7916666666666666</v>
      </c>
      <c r="G517" s="239">
        <v>0.8333333333333334</v>
      </c>
      <c r="H517" s="300">
        <f t="shared" si="1"/>
        <v>1</v>
      </c>
      <c r="I517" s="132">
        <v>0.0</v>
      </c>
      <c r="J517" s="302">
        <f t="shared" si="2"/>
        <v>0</v>
      </c>
      <c r="K517" s="11" t="s">
        <v>6482</v>
      </c>
      <c r="L517" s="11" t="s">
        <v>297</v>
      </c>
      <c r="M517" s="11" t="s">
        <v>3822</v>
      </c>
      <c r="N517" s="11">
        <f>IFERROR(__xludf.DUMMYFUNCTION("IFERROR(VALUE(REGEXEXTRACT(M517, ""(\d+)\s+(sessions?|days?|weeks?|Weeks?|Sessions?|Days?)"")), 1)"),1.0)</f>
        <v>1</v>
      </c>
    </row>
    <row r="518" ht="15.75" customHeight="1">
      <c r="A518" s="11" t="s">
        <v>6333</v>
      </c>
      <c r="B518" s="11" t="s">
        <v>64</v>
      </c>
      <c r="C518" s="11" t="s">
        <v>6483</v>
      </c>
      <c r="D518" s="44" t="s">
        <v>297</v>
      </c>
      <c r="E518" s="44" t="s">
        <v>297</v>
      </c>
      <c r="F518" s="239">
        <v>0.4583333333333333</v>
      </c>
      <c r="G518" s="239">
        <v>0.5</v>
      </c>
      <c r="H518" s="300">
        <f t="shared" si="1"/>
        <v>1</v>
      </c>
      <c r="I518" s="132">
        <v>0.0</v>
      </c>
      <c r="J518" s="302">
        <f t="shared" si="2"/>
        <v>0</v>
      </c>
      <c r="K518" s="11" t="s">
        <v>6484</v>
      </c>
      <c r="L518" s="11">
        <v>29.0</v>
      </c>
      <c r="M518" s="11" t="s">
        <v>3822</v>
      </c>
      <c r="N518" s="11">
        <f>IFERROR(__xludf.DUMMYFUNCTION("IFERROR(VALUE(REGEXEXTRACT(M518, ""(\d+)\s+(sessions?|days?|weeks?|Weeks?|Sessions?|Days?)"")), 1)"),1.0)</f>
        <v>1</v>
      </c>
    </row>
    <row r="519" ht="15.75" customHeight="1">
      <c r="A519" s="11" t="s">
        <v>6333</v>
      </c>
      <c r="B519" s="11" t="s">
        <v>64</v>
      </c>
      <c r="C519" s="11" t="s">
        <v>6485</v>
      </c>
      <c r="D519" s="44" t="s">
        <v>297</v>
      </c>
      <c r="E519" s="44" t="s">
        <v>297</v>
      </c>
      <c r="F519" s="239">
        <v>0.5416666666666666</v>
      </c>
      <c r="G519" s="239">
        <v>0.5833333333333334</v>
      </c>
      <c r="H519" s="300">
        <f t="shared" si="1"/>
        <v>1</v>
      </c>
      <c r="I519" s="132">
        <v>0.0</v>
      </c>
      <c r="J519" s="302">
        <f t="shared" si="2"/>
        <v>0</v>
      </c>
      <c r="K519" s="11" t="s">
        <v>6486</v>
      </c>
      <c r="L519" s="11">
        <v>35.0</v>
      </c>
      <c r="M519" s="11" t="s">
        <v>3822</v>
      </c>
      <c r="N519" s="11">
        <f>IFERROR(__xludf.DUMMYFUNCTION("IFERROR(VALUE(REGEXEXTRACT(M519, ""(\d+)\s+(sessions?|days?|weeks?|Weeks?|Sessions?|Days?)"")), 1)"),1.0)</f>
        <v>1</v>
      </c>
    </row>
    <row r="520" ht="15.75" customHeight="1">
      <c r="A520" s="11" t="s">
        <v>6333</v>
      </c>
      <c r="B520" s="11" t="s">
        <v>64</v>
      </c>
      <c r="C520" s="11" t="s">
        <v>6487</v>
      </c>
      <c r="D520" s="44" t="s">
        <v>297</v>
      </c>
      <c r="E520" s="44" t="s">
        <v>297</v>
      </c>
      <c r="F520" s="239">
        <v>0.7708333333333334</v>
      </c>
      <c r="G520" s="239">
        <v>0.8020833333333334</v>
      </c>
      <c r="H520" s="300">
        <f t="shared" si="1"/>
        <v>0.75</v>
      </c>
      <c r="I520" s="132">
        <v>0.0</v>
      </c>
      <c r="J520" s="302">
        <f t="shared" si="2"/>
        <v>0</v>
      </c>
      <c r="K520" s="11" t="s">
        <v>6488</v>
      </c>
      <c r="L520" s="11">
        <v>29.0</v>
      </c>
      <c r="M520" s="11" t="s">
        <v>3822</v>
      </c>
      <c r="N520" s="11">
        <f>IFERROR(__xludf.DUMMYFUNCTION("IFERROR(VALUE(REGEXEXTRACT(M520, ""(\d+)\s+(sessions?|days?|weeks?|Weeks?|Sessions?|Days?)"")), 1)"),1.0)</f>
        <v>1</v>
      </c>
    </row>
    <row r="521" ht="15.75" customHeight="1">
      <c r="A521" s="11" t="s">
        <v>6365</v>
      </c>
      <c r="B521" s="11" t="s">
        <v>64</v>
      </c>
      <c r="C521" s="11" t="s">
        <v>6489</v>
      </c>
      <c r="D521" s="44" t="s">
        <v>6369</v>
      </c>
      <c r="E521" s="44" t="s">
        <v>6370</v>
      </c>
      <c r="F521" s="239">
        <v>0.6666666666666666</v>
      </c>
      <c r="G521" s="239">
        <v>0.7083333333333334</v>
      </c>
      <c r="H521" s="300">
        <f t="shared" si="1"/>
        <v>1</v>
      </c>
      <c r="I521" s="132">
        <v>0.0</v>
      </c>
      <c r="J521" s="302">
        <f t="shared" si="2"/>
        <v>0</v>
      </c>
      <c r="K521" s="11" t="s">
        <v>6490</v>
      </c>
      <c r="L521" s="11">
        <v>37.0</v>
      </c>
      <c r="M521" s="11" t="s">
        <v>3822</v>
      </c>
      <c r="N521" s="11">
        <f>IFERROR(__xludf.DUMMYFUNCTION("IFERROR(VALUE(REGEXEXTRACT(M521, ""(\d+)\s+(sessions?|days?|weeks?|Weeks?|Sessions?|Days?)"")), 1)"),1.0)</f>
        <v>1</v>
      </c>
    </row>
    <row r="522" ht="15.75" customHeight="1">
      <c r="A522" s="11" t="s">
        <v>6333</v>
      </c>
      <c r="B522" s="11" t="s">
        <v>64</v>
      </c>
      <c r="C522" s="11" t="s">
        <v>6491</v>
      </c>
      <c r="D522" s="44" t="s">
        <v>297</v>
      </c>
      <c r="E522" s="44" t="s">
        <v>297</v>
      </c>
      <c r="F522" s="239">
        <v>0.7708333333333334</v>
      </c>
      <c r="G522" s="239">
        <v>0.8125</v>
      </c>
      <c r="H522" s="300">
        <f t="shared" si="1"/>
        <v>1</v>
      </c>
      <c r="I522" s="132">
        <v>0.0</v>
      </c>
      <c r="J522" s="302">
        <f t="shared" si="2"/>
        <v>0</v>
      </c>
      <c r="K522" s="11" t="s">
        <v>6492</v>
      </c>
      <c r="L522" s="11">
        <v>27.0</v>
      </c>
      <c r="M522" s="11" t="s">
        <v>3822</v>
      </c>
      <c r="N522" s="11">
        <f>IFERROR(__xludf.DUMMYFUNCTION("IFERROR(VALUE(REGEXEXTRACT(M522, ""(\d+)\s+(sessions?|days?|weeks?|Weeks?|Sessions?|Days?)"")), 1)"),1.0)</f>
        <v>1</v>
      </c>
    </row>
    <row r="523" ht="15.75" customHeight="1">
      <c r="A523" s="11" t="s">
        <v>6333</v>
      </c>
      <c r="B523" s="11" t="s">
        <v>64</v>
      </c>
      <c r="C523" s="11" t="s">
        <v>6493</v>
      </c>
      <c r="D523" s="44" t="s">
        <v>6494</v>
      </c>
      <c r="E523" s="44" t="s">
        <v>6494</v>
      </c>
      <c r="F523" s="239">
        <v>0.7083333333333334</v>
      </c>
      <c r="G523" s="239">
        <v>0.75</v>
      </c>
      <c r="H523" s="300">
        <f t="shared" si="1"/>
        <v>1</v>
      </c>
      <c r="I523" s="132">
        <v>0.0</v>
      </c>
      <c r="J523" s="302">
        <f t="shared" si="2"/>
        <v>0</v>
      </c>
      <c r="K523" s="11" t="s">
        <v>6495</v>
      </c>
      <c r="L523" s="11">
        <v>22.0</v>
      </c>
      <c r="M523" s="11" t="s">
        <v>3822</v>
      </c>
      <c r="N523" s="11">
        <f>IFERROR(__xludf.DUMMYFUNCTION("IFERROR(VALUE(REGEXEXTRACT(M523, ""(\d+)\s+(sessions?|days?|weeks?|Weeks?|Sessions?|Days?)"")), 1)"),1.0)</f>
        <v>1</v>
      </c>
    </row>
    <row r="524" ht="15.75" customHeight="1">
      <c r="A524" s="11" t="s">
        <v>6496</v>
      </c>
      <c r="B524" s="11" t="s">
        <v>187</v>
      </c>
      <c r="C524" s="11" t="s">
        <v>6497</v>
      </c>
      <c r="D524" s="44" t="s">
        <v>297</v>
      </c>
      <c r="E524" s="44" t="s">
        <v>297</v>
      </c>
      <c r="F524" s="239">
        <v>0.375</v>
      </c>
      <c r="G524" s="239">
        <v>0.6666666666666666</v>
      </c>
      <c r="H524" s="300">
        <f t="shared" si="1"/>
        <v>7</v>
      </c>
      <c r="I524" s="132">
        <v>136.25</v>
      </c>
      <c r="J524" s="302">
        <f t="shared" si="2"/>
        <v>19.46428571</v>
      </c>
      <c r="K524" s="11" t="s">
        <v>5607</v>
      </c>
      <c r="L524" s="11" t="s">
        <v>297</v>
      </c>
      <c r="M524" s="11" t="s">
        <v>3822</v>
      </c>
      <c r="N524" s="11">
        <f>IFERROR(__xludf.DUMMYFUNCTION("IFERROR(VALUE(REGEXEXTRACT(M524, ""(\d+)\s+(sessions?|days?|weeks?|Weeks?|Sessions?|Days?)"")), 1)"),1.0)</f>
        <v>1</v>
      </c>
    </row>
    <row r="525" ht="15.75" customHeight="1">
      <c r="A525" s="11" t="s">
        <v>6365</v>
      </c>
      <c r="B525" s="11" t="s">
        <v>64</v>
      </c>
      <c r="C525" s="11" t="s">
        <v>6498</v>
      </c>
      <c r="D525" s="44" t="s">
        <v>6499</v>
      </c>
      <c r="E525" s="44" t="s">
        <v>6500</v>
      </c>
      <c r="F525" s="239">
        <v>0.5416666666666666</v>
      </c>
      <c r="G525" s="239">
        <v>0.5833333333333334</v>
      </c>
      <c r="H525" s="300">
        <f t="shared" si="1"/>
        <v>1</v>
      </c>
      <c r="I525" s="132">
        <v>0.0</v>
      </c>
      <c r="J525" s="302">
        <f t="shared" si="2"/>
        <v>0</v>
      </c>
      <c r="K525" s="11" t="s">
        <v>6501</v>
      </c>
      <c r="L525" s="11">
        <v>15.0</v>
      </c>
      <c r="M525" s="11" t="s">
        <v>3822</v>
      </c>
      <c r="N525" s="11">
        <f>IFERROR(__xludf.DUMMYFUNCTION("IFERROR(VALUE(REGEXEXTRACT(M525, ""(\d+)\s+(sessions?|days?|weeks?|Weeks?|Sessions?|Days?)"")), 1)"),1.0)</f>
        <v>1</v>
      </c>
    </row>
    <row r="526" ht="15.75" customHeight="1">
      <c r="A526" s="11" t="s">
        <v>6333</v>
      </c>
      <c r="B526" s="11" t="s">
        <v>64</v>
      </c>
      <c r="C526" s="11" t="s">
        <v>6502</v>
      </c>
      <c r="D526" s="44" t="s">
        <v>297</v>
      </c>
      <c r="E526" s="44" t="s">
        <v>297</v>
      </c>
      <c r="F526" s="239">
        <v>0.7708333333333334</v>
      </c>
      <c r="G526" s="239">
        <v>0.8125</v>
      </c>
      <c r="H526" s="300">
        <f t="shared" si="1"/>
        <v>1</v>
      </c>
      <c r="I526" s="132">
        <v>0.0</v>
      </c>
      <c r="J526" s="302">
        <f t="shared" si="2"/>
        <v>0</v>
      </c>
      <c r="K526" s="11" t="s">
        <v>6503</v>
      </c>
      <c r="L526" s="11">
        <v>40.0</v>
      </c>
      <c r="M526" s="11" t="s">
        <v>3822</v>
      </c>
      <c r="N526" s="11">
        <f>IFERROR(__xludf.DUMMYFUNCTION("IFERROR(VALUE(REGEXEXTRACT(M526, ""(\d+)\s+(sessions?|days?|weeks?|Weeks?|Sessions?|Days?)"")), 1)"),1.0)</f>
        <v>1</v>
      </c>
    </row>
    <row r="527" ht="15.75" customHeight="1">
      <c r="A527" s="11" t="s">
        <v>6396</v>
      </c>
      <c r="B527" s="11" t="s">
        <v>35</v>
      </c>
      <c r="C527" s="11" t="s">
        <v>5589</v>
      </c>
      <c r="D527" s="44" t="s">
        <v>297</v>
      </c>
      <c r="E527" s="44" t="s">
        <v>297</v>
      </c>
      <c r="F527" s="239">
        <v>0.7708333333333334</v>
      </c>
      <c r="G527" s="239">
        <v>0.8333333333333334</v>
      </c>
      <c r="H527" s="300">
        <f t="shared" si="1"/>
        <v>1.5</v>
      </c>
      <c r="I527" s="313">
        <v>6.0</v>
      </c>
      <c r="J527" s="302">
        <f t="shared" si="2"/>
        <v>4</v>
      </c>
      <c r="K527" s="11" t="s">
        <v>6504</v>
      </c>
      <c r="L527" s="11" t="s">
        <v>297</v>
      </c>
      <c r="M527" s="11" t="s">
        <v>3822</v>
      </c>
      <c r="N527" s="11">
        <f>IFERROR(__xludf.DUMMYFUNCTION("IFERROR(VALUE(REGEXEXTRACT(M527, ""(\d+)\s+(sessions?|days?|weeks?|Weeks?|Sessions?|Days?)"")), 1)"),1.0)</f>
        <v>1</v>
      </c>
    </row>
    <row r="528" ht="15.75" customHeight="1">
      <c r="A528" s="11" t="s">
        <v>6327</v>
      </c>
      <c r="B528" s="11" t="s">
        <v>64</v>
      </c>
      <c r="C528" s="11" t="s">
        <v>6505</v>
      </c>
      <c r="D528" s="44" t="s">
        <v>297</v>
      </c>
      <c r="E528" s="44" t="s">
        <v>297</v>
      </c>
      <c r="F528" s="239">
        <v>0.6666666666666666</v>
      </c>
      <c r="G528" s="239">
        <v>0.7083333333333334</v>
      </c>
      <c r="H528" s="300">
        <f t="shared" si="1"/>
        <v>1</v>
      </c>
      <c r="I528" s="132">
        <v>0.0</v>
      </c>
      <c r="J528" s="302">
        <f t="shared" si="2"/>
        <v>0</v>
      </c>
      <c r="K528" s="11" t="s">
        <v>6506</v>
      </c>
      <c r="L528" s="11">
        <v>93.0</v>
      </c>
      <c r="M528" s="11" t="s">
        <v>3822</v>
      </c>
      <c r="N528" s="11">
        <f>IFERROR(__xludf.DUMMYFUNCTION("IFERROR(VALUE(REGEXEXTRACT(M528, ""(\d+)\s+(sessions?|days?|weeks?|Weeks?|Sessions?|Days?)"")), 1)"),1.0)</f>
        <v>1</v>
      </c>
    </row>
    <row r="529" ht="15.75" customHeight="1">
      <c r="A529" s="11" t="s">
        <v>6396</v>
      </c>
      <c r="B529" s="11" t="s">
        <v>64</v>
      </c>
      <c r="C529" s="11" t="s">
        <v>5591</v>
      </c>
      <c r="D529" s="44" t="s">
        <v>297</v>
      </c>
      <c r="E529" s="44" t="s">
        <v>297</v>
      </c>
      <c r="F529" s="239">
        <v>0.7708333333333334</v>
      </c>
      <c r="G529" s="239">
        <v>0.8333333333333334</v>
      </c>
      <c r="H529" s="300">
        <f t="shared" si="1"/>
        <v>1.5</v>
      </c>
      <c r="I529" s="313">
        <v>50.0</v>
      </c>
      <c r="J529" s="302">
        <f t="shared" si="2"/>
        <v>33.33333333</v>
      </c>
      <c r="K529" s="11" t="s">
        <v>6507</v>
      </c>
      <c r="L529" s="11" t="s">
        <v>297</v>
      </c>
      <c r="M529" s="11" t="s">
        <v>3822</v>
      </c>
      <c r="N529" s="11">
        <f>IFERROR(__xludf.DUMMYFUNCTION("IFERROR(VALUE(REGEXEXTRACT(M529, ""(\d+)\s+(sessions?|days?|weeks?|Weeks?|Sessions?|Days?)"")), 1)"),1.0)</f>
        <v>1</v>
      </c>
    </row>
    <row r="530" ht="15.75" customHeight="1">
      <c r="A530" s="11" t="s">
        <v>6508</v>
      </c>
      <c r="B530" s="11" t="s">
        <v>187</v>
      </c>
      <c r="C530" s="11" t="s">
        <v>6509</v>
      </c>
      <c r="D530" s="44" t="s">
        <v>297</v>
      </c>
      <c r="E530" s="44" t="s">
        <v>297</v>
      </c>
      <c r="F530" s="239">
        <v>0.375</v>
      </c>
      <c r="G530" s="239">
        <v>0.6666666666666666</v>
      </c>
      <c r="H530" s="300">
        <f t="shared" si="1"/>
        <v>7</v>
      </c>
      <c r="I530" s="132">
        <v>136.25</v>
      </c>
      <c r="J530" s="302">
        <f t="shared" si="2"/>
        <v>19.46428571</v>
      </c>
      <c r="K530" s="11" t="s">
        <v>5897</v>
      </c>
      <c r="L530" s="11" t="s">
        <v>297</v>
      </c>
      <c r="M530" s="11" t="s">
        <v>3822</v>
      </c>
      <c r="N530" s="11">
        <f>IFERROR(__xludf.DUMMYFUNCTION("IFERROR(VALUE(REGEXEXTRACT(M530, ""(\d+)\s+(sessions?|days?|weeks?|Weeks?|Sessions?|Days?)"")), 1)"),1.0)</f>
        <v>1</v>
      </c>
    </row>
    <row r="531" ht="15.75" customHeight="1">
      <c r="D531" s="44"/>
      <c r="H531" s="44"/>
    </row>
    <row r="532" ht="15.75" customHeight="1">
      <c r="D532" s="44"/>
      <c r="H532" s="44"/>
    </row>
    <row r="533" ht="15.75" customHeight="1">
      <c r="D533" s="44"/>
      <c r="H533" s="44"/>
    </row>
    <row r="534" ht="15.75" customHeight="1">
      <c r="D534" s="44"/>
      <c r="H534" s="44"/>
    </row>
    <row r="535" ht="15.75" customHeight="1">
      <c r="D535" s="44"/>
      <c r="H535" s="44"/>
    </row>
    <row r="536" ht="15.75" customHeight="1">
      <c r="D536" s="44"/>
      <c r="H536" s="44"/>
    </row>
    <row r="537" ht="15.75" customHeight="1">
      <c r="D537" s="44"/>
      <c r="H537" s="44"/>
    </row>
    <row r="538" ht="15.75" customHeight="1">
      <c r="D538" s="44"/>
      <c r="H538" s="44"/>
    </row>
    <row r="539" ht="15.75" customHeight="1">
      <c r="D539" s="44"/>
      <c r="H539" s="44"/>
    </row>
    <row r="540" ht="15.75" customHeight="1">
      <c r="D540" s="44"/>
      <c r="H540" s="44"/>
    </row>
    <row r="541" ht="15.75" customHeight="1">
      <c r="D541" s="44"/>
      <c r="H541" s="44"/>
    </row>
    <row r="542" ht="15.75" customHeight="1">
      <c r="D542" s="44"/>
      <c r="H542" s="44"/>
    </row>
    <row r="543" ht="15.75" customHeight="1">
      <c r="D543" s="44"/>
      <c r="H543" s="44"/>
    </row>
    <row r="544" ht="15.75" customHeight="1">
      <c r="D544" s="44"/>
      <c r="H544" s="44"/>
    </row>
    <row r="545" ht="15.75" customHeight="1">
      <c r="D545" s="44"/>
      <c r="H545" s="44"/>
    </row>
    <row r="546" ht="15.75" customHeight="1">
      <c r="D546" s="44"/>
      <c r="H546" s="44"/>
    </row>
    <row r="547" ht="15.75" customHeight="1">
      <c r="D547" s="44"/>
      <c r="H547" s="44"/>
    </row>
    <row r="548" ht="15.75" customHeight="1">
      <c r="D548" s="44"/>
      <c r="H548" s="44"/>
    </row>
    <row r="549" ht="15.75" customHeight="1">
      <c r="D549" s="44"/>
      <c r="H549" s="44"/>
    </row>
    <row r="550" ht="15.75" customHeight="1">
      <c r="D550" s="44"/>
      <c r="H550" s="44"/>
    </row>
    <row r="551" ht="15.75" customHeight="1">
      <c r="D551" s="44"/>
      <c r="H551" s="44"/>
    </row>
    <row r="552" ht="15.75" customHeight="1">
      <c r="D552" s="44"/>
      <c r="H552" s="44"/>
    </row>
    <row r="553" ht="15.75" customHeight="1">
      <c r="D553" s="44"/>
      <c r="H553" s="44"/>
    </row>
    <row r="554" ht="15.75" customHeight="1">
      <c r="D554" s="44"/>
      <c r="H554" s="44"/>
    </row>
    <row r="555" ht="15.75" customHeight="1">
      <c r="D555" s="44"/>
      <c r="H555" s="44"/>
    </row>
    <row r="556" ht="15.75" customHeight="1">
      <c r="D556" s="44"/>
      <c r="H556" s="44"/>
    </row>
    <row r="557" ht="15.75" customHeight="1">
      <c r="D557" s="44"/>
      <c r="H557" s="44"/>
    </row>
    <row r="558" ht="15.75" customHeight="1">
      <c r="D558" s="44"/>
      <c r="H558" s="44"/>
    </row>
    <row r="559" ht="15.75" customHeight="1">
      <c r="D559" s="44"/>
      <c r="H559" s="44"/>
    </row>
    <row r="560" ht="15.75" customHeight="1">
      <c r="D560" s="44"/>
      <c r="H560" s="44"/>
    </row>
    <row r="561" ht="15.75" customHeight="1">
      <c r="D561" s="44"/>
      <c r="H561" s="44"/>
    </row>
    <row r="562" ht="15.75" customHeight="1">
      <c r="D562" s="44"/>
      <c r="H562" s="44"/>
    </row>
    <row r="563" ht="15.75" customHeight="1">
      <c r="D563" s="44"/>
      <c r="H563" s="44"/>
    </row>
    <row r="564" ht="15.75" customHeight="1">
      <c r="D564" s="44"/>
      <c r="H564" s="44"/>
    </row>
    <row r="565" ht="15.75" customHeight="1">
      <c r="D565" s="44"/>
      <c r="H565" s="44"/>
    </row>
    <row r="566" ht="15.75" customHeight="1">
      <c r="D566" s="44"/>
      <c r="H566" s="44"/>
    </row>
    <row r="567" ht="15.75" customHeight="1">
      <c r="D567" s="44"/>
      <c r="H567" s="44"/>
    </row>
    <row r="568" ht="15.75" customHeight="1">
      <c r="D568" s="44"/>
      <c r="H568" s="44"/>
    </row>
    <row r="569" ht="15.75" customHeight="1">
      <c r="D569" s="44"/>
      <c r="H569" s="44"/>
    </row>
    <row r="570" ht="15.75" customHeight="1">
      <c r="D570" s="44"/>
      <c r="H570" s="44"/>
    </row>
    <row r="571" ht="15.75" customHeight="1">
      <c r="D571" s="44"/>
      <c r="H571" s="44"/>
    </row>
    <row r="572" ht="15.75" customHeight="1">
      <c r="D572" s="44"/>
      <c r="H572" s="44"/>
    </row>
    <row r="573" ht="15.75" customHeight="1">
      <c r="D573" s="44"/>
      <c r="H573" s="44"/>
    </row>
    <row r="574" ht="15.75" customHeight="1">
      <c r="D574" s="44"/>
      <c r="H574" s="44"/>
    </row>
    <row r="575" ht="15.75" customHeight="1">
      <c r="D575" s="44"/>
      <c r="H575" s="44"/>
    </row>
    <row r="576" ht="15.75" customHeight="1">
      <c r="D576" s="44"/>
      <c r="H576" s="44"/>
    </row>
    <row r="577" ht="15.75" customHeight="1">
      <c r="D577" s="44"/>
      <c r="H577" s="44"/>
    </row>
    <row r="578" ht="15.75" customHeight="1">
      <c r="D578" s="44"/>
      <c r="H578" s="44"/>
    </row>
    <row r="579" ht="15.75" customHeight="1">
      <c r="D579" s="44"/>
      <c r="H579" s="44"/>
    </row>
    <row r="580" ht="15.75" customHeight="1">
      <c r="D580" s="44"/>
      <c r="H580" s="44"/>
    </row>
    <row r="581" ht="15.75" customHeight="1">
      <c r="D581" s="44"/>
      <c r="H581" s="44"/>
    </row>
    <row r="582" ht="15.75" customHeight="1">
      <c r="D582" s="44"/>
      <c r="H582" s="44"/>
    </row>
    <row r="583" ht="15.75" customHeight="1">
      <c r="D583" s="44"/>
      <c r="H583" s="44"/>
    </row>
    <row r="584" ht="15.75" customHeight="1">
      <c r="D584" s="44"/>
      <c r="H584" s="44"/>
    </row>
    <row r="585" ht="15.75" customHeight="1">
      <c r="D585" s="44"/>
      <c r="H585" s="44"/>
    </row>
    <row r="586" ht="15.75" customHeight="1">
      <c r="D586" s="44"/>
      <c r="H586" s="44"/>
    </row>
    <row r="587" ht="15.75" customHeight="1">
      <c r="D587" s="44"/>
      <c r="H587" s="44"/>
    </row>
    <row r="588" ht="15.75" customHeight="1">
      <c r="D588" s="44"/>
      <c r="H588" s="44"/>
    </row>
    <row r="589" ht="15.75" customHeight="1">
      <c r="D589" s="44"/>
      <c r="H589" s="44"/>
    </row>
    <row r="590" ht="15.75" customHeight="1">
      <c r="D590" s="44"/>
      <c r="H590" s="44"/>
    </row>
    <row r="591" ht="15.75" customHeight="1">
      <c r="D591" s="44"/>
      <c r="H591" s="44"/>
    </row>
    <row r="592" ht="15.75" customHeight="1">
      <c r="D592" s="44"/>
      <c r="H592" s="44"/>
    </row>
    <row r="593" ht="15.75" customHeight="1">
      <c r="D593" s="44"/>
      <c r="H593" s="44"/>
    </row>
    <row r="594" ht="15.75" customHeight="1">
      <c r="D594" s="44"/>
      <c r="H594" s="44"/>
    </row>
    <row r="595" ht="15.75" customHeight="1">
      <c r="D595" s="44"/>
      <c r="H595" s="44"/>
    </row>
    <row r="596" ht="15.75" customHeight="1">
      <c r="D596" s="44"/>
      <c r="H596" s="44"/>
    </row>
    <row r="597" ht="15.75" customHeight="1">
      <c r="D597" s="44"/>
      <c r="H597" s="44"/>
    </row>
    <row r="598" ht="15.75" customHeight="1">
      <c r="D598" s="44"/>
      <c r="H598" s="44"/>
    </row>
    <row r="599" ht="15.75" customHeight="1">
      <c r="D599" s="44"/>
      <c r="H599" s="44"/>
    </row>
    <row r="600" ht="15.75" customHeight="1">
      <c r="D600" s="44"/>
      <c r="H600" s="44"/>
    </row>
    <row r="601" ht="15.75" customHeight="1">
      <c r="D601" s="44"/>
      <c r="H601" s="44"/>
    </row>
    <row r="602" ht="15.75" customHeight="1">
      <c r="D602" s="44"/>
      <c r="H602" s="44"/>
    </row>
    <row r="603" ht="15.75" customHeight="1">
      <c r="D603" s="44"/>
      <c r="H603" s="44"/>
    </row>
    <row r="604" ht="15.75" customHeight="1">
      <c r="D604" s="44"/>
      <c r="H604" s="44"/>
    </row>
    <row r="605" ht="15.75" customHeight="1">
      <c r="D605" s="44"/>
      <c r="H605" s="44"/>
    </row>
    <row r="606" ht="15.75" customHeight="1">
      <c r="D606" s="44"/>
      <c r="H606" s="44"/>
    </row>
    <row r="607" ht="15.75" customHeight="1">
      <c r="D607" s="44"/>
      <c r="H607" s="44"/>
    </row>
    <row r="608" ht="15.75" customHeight="1">
      <c r="D608" s="44"/>
      <c r="H608" s="44"/>
    </row>
    <row r="609" ht="15.75" customHeight="1">
      <c r="D609" s="44"/>
      <c r="H609" s="44"/>
    </row>
    <row r="610" ht="15.75" customHeight="1">
      <c r="D610" s="44"/>
      <c r="H610" s="44"/>
    </row>
    <row r="611" ht="15.75" customHeight="1">
      <c r="D611" s="44"/>
      <c r="H611" s="44"/>
    </row>
    <row r="612" ht="15.75" customHeight="1">
      <c r="D612" s="44"/>
      <c r="H612" s="44"/>
    </row>
    <row r="613" ht="15.75" customHeight="1">
      <c r="D613" s="44"/>
      <c r="H613" s="44"/>
    </row>
    <row r="614" ht="15.75" customHeight="1">
      <c r="D614" s="44"/>
      <c r="H614" s="44"/>
    </row>
    <row r="615" ht="15.75" customHeight="1">
      <c r="D615" s="44"/>
      <c r="H615" s="44"/>
    </row>
    <row r="616" ht="15.75" customHeight="1">
      <c r="D616" s="44"/>
      <c r="H616" s="44"/>
    </row>
    <row r="617" ht="15.75" customHeight="1">
      <c r="D617" s="44"/>
      <c r="H617" s="44"/>
    </row>
    <row r="618" ht="15.75" customHeight="1">
      <c r="D618" s="44"/>
      <c r="H618" s="44"/>
    </row>
    <row r="619" ht="15.75" customHeight="1">
      <c r="D619" s="44"/>
      <c r="H619" s="44"/>
    </row>
    <row r="620" ht="15.75" customHeight="1">
      <c r="D620" s="44"/>
      <c r="H620" s="44"/>
    </row>
    <row r="621" ht="15.75" customHeight="1">
      <c r="D621" s="44"/>
      <c r="H621" s="44"/>
    </row>
    <row r="622" ht="15.75" customHeight="1">
      <c r="D622" s="44"/>
      <c r="H622" s="44"/>
    </row>
    <row r="623" ht="15.75" customHeight="1">
      <c r="D623" s="44"/>
      <c r="H623" s="44"/>
    </row>
    <row r="624" ht="15.75" customHeight="1">
      <c r="D624" s="44"/>
      <c r="H624" s="44"/>
    </row>
    <row r="625" ht="15.75" customHeight="1">
      <c r="D625" s="44"/>
      <c r="H625" s="44"/>
    </row>
    <row r="626" ht="15.75" customHeight="1">
      <c r="D626" s="44"/>
      <c r="H626" s="44"/>
    </row>
    <row r="627" ht="15.75" customHeight="1">
      <c r="D627" s="44"/>
      <c r="H627" s="44"/>
    </row>
    <row r="628" ht="15.75" customHeight="1">
      <c r="D628" s="44"/>
      <c r="H628" s="44"/>
    </row>
    <row r="629" ht="15.75" customHeight="1">
      <c r="D629" s="44"/>
      <c r="H629" s="44"/>
    </row>
    <row r="630" ht="15.75" customHeight="1">
      <c r="D630" s="44"/>
      <c r="H630" s="44"/>
    </row>
    <row r="631" ht="15.75" customHeight="1">
      <c r="D631" s="44"/>
      <c r="H631" s="44"/>
    </row>
    <row r="632" ht="15.75" customHeight="1">
      <c r="D632" s="44"/>
      <c r="H632" s="44"/>
    </row>
    <row r="633" ht="15.75" customHeight="1">
      <c r="D633" s="44"/>
      <c r="H633" s="44"/>
    </row>
    <row r="634" ht="15.75" customHeight="1">
      <c r="D634" s="44"/>
      <c r="H634" s="44"/>
    </row>
    <row r="635" ht="15.75" customHeight="1">
      <c r="D635" s="44"/>
      <c r="H635" s="44"/>
    </row>
    <row r="636" ht="15.75" customHeight="1">
      <c r="D636" s="44"/>
      <c r="H636" s="44"/>
    </row>
    <row r="637" ht="15.75" customHeight="1">
      <c r="D637" s="44"/>
      <c r="H637" s="44"/>
    </row>
    <row r="638" ht="15.75" customHeight="1">
      <c r="D638" s="44"/>
      <c r="H638" s="44"/>
    </row>
    <row r="639" ht="15.75" customHeight="1">
      <c r="D639" s="44"/>
      <c r="H639" s="44"/>
    </row>
    <row r="640" ht="15.75" customHeight="1">
      <c r="D640" s="44"/>
      <c r="H640" s="44"/>
    </row>
    <row r="641" ht="15.75" customHeight="1">
      <c r="D641" s="44"/>
      <c r="H641" s="44"/>
    </row>
    <row r="642" ht="15.75" customHeight="1">
      <c r="D642" s="44"/>
      <c r="H642" s="44"/>
    </row>
    <row r="643" ht="15.75" customHeight="1">
      <c r="D643" s="44"/>
      <c r="H643" s="44"/>
    </row>
    <row r="644" ht="15.75" customHeight="1">
      <c r="D644" s="44"/>
      <c r="H644" s="44"/>
    </row>
    <row r="645" ht="15.75" customHeight="1">
      <c r="D645" s="44"/>
      <c r="H645" s="44"/>
    </row>
    <row r="646" ht="15.75" customHeight="1">
      <c r="D646" s="44"/>
      <c r="H646" s="44"/>
    </row>
    <row r="647" ht="15.75" customHeight="1">
      <c r="D647" s="44"/>
      <c r="H647" s="44"/>
    </row>
    <row r="648" ht="15.75" customHeight="1">
      <c r="D648" s="44"/>
      <c r="H648" s="44"/>
    </row>
    <row r="649" ht="15.75" customHeight="1">
      <c r="D649" s="44"/>
      <c r="H649" s="44"/>
    </row>
    <row r="650" ht="15.75" customHeight="1">
      <c r="D650" s="44"/>
      <c r="H650" s="44"/>
    </row>
    <row r="651" ht="15.75" customHeight="1">
      <c r="D651" s="44"/>
      <c r="H651" s="44"/>
    </row>
    <row r="652" ht="15.75" customHeight="1">
      <c r="D652" s="44"/>
      <c r="H652" s="44"/>
    </row>
    <row r="653" ht="15.75" customHeight="1">
      <c r="D653" s="44"/>
      <c r="H653" s="44"/>
    </row>
    <row r="654" ht="15.75" customHeight="1">
      <c r="D654" s="44"/>
      <c r="H654" s="44"/>
    </row>
    <row r="655" ht="15.75" customHeight="1">
      <c r="D655" s="44"/>
      <c r="H655" s="44"/>
    </row>
    <row r="656" ht="15.75" customHeight="1">
      <c r="D656" s="44"/>
      <c r="H656" s="44"/>
    </row>
    <row r="657" ht="15.75" customHeight="1">
      <c r="D657" s="44"/>
      <c r="H657" s="44"/>
    </row>
    <row r="658" ht="15.75" customHeight="1">
      <c r="D658" s="44"/>
      <c r="H658" s="44"/>
    </row>
    <row r="659" ht="15.75" customHeight="1">
      <c r="D659" s="44"/>
      <c r="H659" s="44"/>
    </row>
    <row r="660" ht="15.75" customHeight="1">
      <c r="D660" s="44"/>
      <c r="H660" s="44"/>
    </row>
    <row r="661" ht="15.75" customHeight="1">
      <c r="D661" s="44"/>
      <c r="H661" s="44"/>
    </row>
    <row r="662" ht="15.75" customHeight="1">
      <c r="D662" s="44"/>
      <c r="H662" s="44"/>
    </row>
    <row r="663" ht="15.75" customHeight="1">
      <c r="D663" s="44"/>
      <c r="H663" s="44"/>
    </row>
    <row r="664" ht="15.75" customHeight="1">
      <c r="D664" s="44"/>
      <c r="H664" s="44"/>
    </row>
    <row r="665" ht="15.75" customHeight="1">
      <c r="D665" s="44"/>
      <c r="H665" s="44"/>
    </row>
    <row r="666" ht="15.75" customHeight="1">
      <c r="D666" s="44"/>
      <c r="H666" s="44"/>
    </row>
    <row r="667" ht="15.75" customHeight="1">
      <c r="D667" s="44"/>
      <c r="H667" s="44"/>
    </row>
    <row r="668" ht="15.75" customHeight="1">
      <c r="D668" s="44"/>
      <c r="H668" s="44"/>
    </row>
    <row r="669" ht="15.75" customHeight="1">
      <c r="D669" s="44"/>
      <c r="H669" s="44"/>
    </row>
    <row r="670" ht="15.75" customHeight="1">
      <c r="D670" s="44"/>
      <c r="H670" s="44"/>
    </row>
    <row r="671" ht="15.75" customHeight="1">
      <c r="D671" s="44"/>
      <c r="H671" s="44"/>
    </row>
    <row r="672" ht="15.75" customHeight="1">
      <c r="D672" s="44"/>
      <c r="H672" s="44"/>
    </row>
    <row r="673" ht="15.75" customHeight="1">
      <c r="D673" s="44"/>
      <c r="H673" s="44"/>
    </row>
    <row r="674" ht="15.75" customHeight="1">
      <c r="D674" s="44"/>
      <c r="H674" s="44"/>
    </row>
    <row r="675" ht="15.75" customHeight="1">
      <c r="D675" s="44"/>
      <c r="H675" s="44"/>
    </row>
    <row r="676" ht="15.75" customHeight="1">
      <c r="D676" s="44"/>
      <c r="H676" s="44"/>
    </row>
    <row r="677" ht="15.75" customHeight="1">
      <c r="D677" s="44"/>
      <c r="H677" s="44"/>
    </row>
    <row r="678" ht="15.75" customHeight="1">
      <c r="D678" s="44"/>
      <c r="H678" s="44"/>
    </row>
    <row r="679" ht="15.75" customHeight="1">
      <c r="D679" s="44"/>
      <c r="H679" s="44"/>
    </row>
    <row r="680" ht="15.75" customHeight="1">
      <c r="D680" s="44"/>
      <c r="H680" s="44"/>
    </row>
    <row r="681" ht="15.75" customHeight="1">
      <c r="D681" s="44"/>
      <c r="H681" s="44"/>
    </row>
    <row r="682" ht="15.75" customHeight="1">
      <c r="D682" s="44"/>
      <c r="H682" s="44"/>
    </row>
    <row r="683" ht="15.75" customHeight="1">
      <c r="D683" s="44"/>
      <c r="H683" s="44"/>
    </row>
    <row r="684" ht="15.75" customHeight="1">
      <c r="D684" s="44"/>
      <c r="H684" s="44"/>
    </row>
    <row r="685" ht="15.75" customHeight="1">
      <c r="D685" s="44"/>
      <c r="H685" s="44"/>
    </row>
    <row r="686" ht="15.75" customHeight="1">
      <c r="D686" s="44"/>
      <c r="H686" s="44"/>
    </row>
    <row r="687" ht="15.75" customHeight="1">
      <c r="D687" s="44"/>
      <c r="H687" s="44"/>
    </row>
    <row r="688" ht="15.75" customHeight="1">
      <c r="D688" s="44"/>
      <c r="H688" s="44"/>
    </row>
    <row r="689" ht="15.75" customHeight="1">
      <c r="D689" s="44"/>
      <c r="H689" s="44"/>
    </row>
    <row r="690" ht="15.75" customHeight="1">
      <c r="D690" s="44"/>
      <c r="H690" s="44"/>
    </row>
    <row r="691" ht="15.75" customHeight="1">
      <c r="D691" s="44"/>
      <c r="H691" s="44"/>
    </row>
    <row r="692" ht="15.75" customHeight="1">
      <c r="D692" s="44"/>
      <c r="H692" s="44"/>
    </row>
    <row r="693" ht="15.75" customHeight="1">
      <c r="D693" s="44"/>
      <c r="H693" s="44"/>
    </row>
    <row r="694" ht="15.75" customHeight="1">
      <c r="D694" s="44"/>
      <c r="H694" s="44"/>
    </row>
    <row r="695" ht="15.75" customHeight="1">
      <c r="D695" s="44"/>
      <c r="H695" s="44"/>
    </row>
    <row r="696" ht="15.75" customHeight="1">
      <c r="D696" s="44"/>
      <c r="H696" s="44"/>
    </row>
    <row r="697" ht="15.75" customHeight="1">
      <c r="D697" s="44"/>
      <c r="H697" s="44"/>
    </row>
    <row r="698" ht="15.75" customHeight="1">
      <c r="D698" s="44"/>
      <c r="H698" s="44"/>
    </row>
    <row r="699" ht="15.75" customHeight="1">
      <c r="D699" s="44"/>
      <c r="H699" s="44"/>
    </row>
    <row r="700" ht="15.75" customHeight="1">
      <c r="D700" s="44"/>
      <c r="H700" s="44"/>
    </row>
    <row r="701" ht="15.75" customHeight="1">
      <c r="D701" s="44"/>
      <c r="H701" s="44"/>
    </row>
    <row r="702" ht="15.75" customHeight="1">
      <c r="D702" s="44"/>
      <c r="H702" s="44"/>
    </row>
    <row r="703" ht="15.75" customHeight="1">
      <c r="D703" s="44"/>
      <c r="H703" s="44"/>
    </row>
    <row r="704" ht="15.75" customHeight="1">
      <c r="D704" s="44"/>
      <c r="H704" s="44"/>
    </row>
    <row r="705" ht="15.75" customHeight="1">
      <c r="D705" s="44"/>
      <c r="H705" s="44"/>
    </row>
    <row r="706" ht="15.75" customHeight="1">
      <c r="D706" s="44"/>
      <c r="H706" s="44"/>
    </row>
    <row r="707" ht="15.75" customHeight="1">
      <c r="D707" s="44"/>
      <c r="H707" s="44"/>
    </row>
    <row r="708" ht="15.75" customHeight="1">
      <c r="D708" s="44"/>
      <c r="H708" s="44"/>
    </row>
    <row r="709" ht="15.75" customHeight="1">
      <c r="D709" s="44"/>
      <c r="H709" s="44"/>
    </row>
    <row r="710" ht="15.75" customHeight="1">
      <c r="D710" s="44"/>
      <c r="H710" s="44"/>
    </row>
    <row r="711" ht="15.75" customHeight="1">
      <c r="D711" s="44"/>
      <c r="H711" s="44"/>
    </row>
    <row r="712" ht="15.75" customHeight="1">
      <c r="D712" s="44"/>
      <c r="H712" s="44"/>
    </row>
    <row r="713" ht="15.75" customHeight="1">
      <c r="D713" s="44"/>
      <c r="H713" s="44"/>
    </row>
    <row r="714" ht="15.75" customHeight="1">
      <c r="D714" s="44"/>
      <c r="H714" s="44"/>
    </row>
    <row r="715" ht="15.75" customHeight="1">
      <c r="D715" s="44"/>
      <c r="H715" s="44"/>
    </row>
    <row r="716" ht="15.75" customHeight="1">
      <c r="D716" s="44"/>
      <c r="H716" s="44"/>
    </row>
    <row r="717" ht="15.75" customHeight="1">
      <c r="D717" s="44"/>
      <c r="H717" s="44"/>
    </row>
    <row r="718" ht="15.75" customHeight="1">
      <c r="D718" s="44"/>
      <c r="H718" s="44"/>
    </row>
    <row r="719" ht="15.75" customHeight="1">
      <c r="D719" s="44"/>
      <c r="H719" s="44"/>
    </row>
    <row r="720" ht="15.75" customHeight="1">
      <c r="D720" s="44"/>
      <c r="H720" s="44"/>
    </row>
    <row r="721" ht="15.75" customHeight="1">
      <c r="D721" s="44"/>
      <c r="H721" s="44"/>
    </row>
    <row r="722" ht="15.75" customHeight="1">
      <c r="D722" s="44"/>
      <c r="H722" s="44"/>
    </row>
    <row r="723" ht="15.75" customHeight="1">
      <c r="D723" s="44"/>
      <c r="H723" s="44"/>
    </row>
    <row r="724" ht="15.75" customHeight="1">
      <c r="D724" s="44"/>
      <c r="H724" s="44"/>
    </row>
    <row r="725" ht="15.75" customHeight="1">
      <c r="D725" s="44"/>
      <c r="H725" s="44"/>
    </row>
    <row r="726" ht="15.75" customHeight="1">
      <c r="D726" s="44"/>
      <c r="H726" s="44"/>
    </row>
    <row r="727" ht="15.75" customHeight="1">
      <c r="D727" s="44"/>
      <c r="H727" s="44"/>
    </row>
    <row r="728" ht="15.75" customHeight="1">
      <c r="D728" s="44"/>
      <c r="H728" s="44"/>
    </row>
    <row r="729" ht="15.75" customHeight="1">
      <c r="D729" s="44"/>
      <c r="H729" s="44"/>
    </row>
    <row r="730" ht="15.75" customHeight="1">
      <c r="D730" s="44"/>
      <c r="H730" s="44"/>
    </row>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63"/>
    <col customWidth="1" min="2" max="2" width="37.75"/>
    <col customWidth="1" min="3" max="3" width="17.38"/>
    <col customWidth="1" min="4" max="6" width="12.63"/>
    <col customWidth="1" min="7" max="7" width="18.63"/>
    <col customWidth="1" min="9" max="9" width="28.13"/>
    <col customWidth="1" min="12" max="12" width="8.88"/>
  </cols>
  <sheetData>
    <row r="1" ht="15.75" customHeight="1">
      <c r="A1" s="314" t="s">
        <v>6510</v>
      </c>
      <c r="B1" s="67" t="s">
        <v>6511</v>
      </c>
      <c r="C1" s="67" t="s">
        <v>2</v>
      </c>
      <c r="D1" s="67" t="s">
        <v>6512</v>
      </c>
      <c r="E1" s="67" t="s">
        <v>6513</v>
      </c>
      <c r="F1" s="69" t="s">
        <v>5</v>
      </c>
      <c r="G1" s="67" t="s">
        <v>6</v>
      </c>
      <c r="H1" s="67" t="s">
        <v>6514</v>
      </c>
      <c r="I1" s="67" t="s">
        <v>8</v>
      </c>
      <c r="J1" s="238" t="s">
        <v>6515</v>
      </c>
      <c r="K1" s="11" t="s">
        <v>787</v>
      </c>
      <c r="L1" s="11" t="s">
        <v>6516</v>
      </c>
      <c r="M1" s="11" t="s">
        <v>13</v>
      </c>
    </row>
    <row r="2" ht="15.75" customHeight="1">
      <c r="A2" s="315" t="s">
        <v>6517</v>
      </c>
      <c r="B2" s="315" t="s">
        <v>6518</v>
      </c>
      <c r="C2" s="315" t="s">
        <v>6519</v>
      </c>
      <c r="D2" s="316" t="s">
        <v>6520</v>
      </c>
      <c r="E2" s="316" t="s">
        <v>6521</v>
      </c>
      <c r="F2" s="317" t="s">
        <v>6522</v>
      </c>
      <c r="G2" s="315" t="s">
        <v>6523</v>
      </c>
      <c r="H2" s="315" t="s">
        <v>6524</v>
      </c>
      <c r="I2" s="315" t="s">
        <v>6525</v>
      </c>
      <c r="J2" s="315" t="s">
        <v>6526</v>
      </c>
      <c r="K2" s="315" t="s">
        <v>6527</v>
      </c>
      <c r="L2" s="315" t="s">
        <v>6528</v>
      </c>
      <c r="M2" s="315" t="s">
        <v>6529</v>
      </c>
      <c r="N2" s="315"/>
    </row>
    <row r="3" ht="15.75" customHeight="1">
      <c r="A3" s="315" t="s">
        <v>6530</v>
      </c>
      <c r="B3" s="315" t="s">
        <v>6518</v>
      </c>
      <c r="C3" s="318" t="s">
        <v>6531</v>
      </c>
      <c r="D3" s="316" t="s">
        <v>6520</v>
      </c>
      <c r="E3" s="316" t="s">
        <v>6521</v>
      </c>
      <c r="F3" s="317" t="s">
        <v>6522</v>
      </c>
      <c r="G3" s="315" t="s">
        <v>6523</v>
      </c>
      <c r="H3" s="315" t="s">
        <v>6524</v>
      </c>
      <c r="I3" s="315" t="s">
        <v>6532</v>
      </c>
      <c r="J3" s="315" t="s">
        <v>6533</v>
      </c>
      <c r="K3" s="315" t="s">
        <v>6534</v>
      </c>
      <c r="L3" s="315" t="s">
        <v>6528</v>
      </c>
      <c r="M3" s="315" t="s">
        <v>6535</v>
      </c>
      <c r="N3" s="315"/>
    </row>
    <row r="4" ht="15.75" customHeight="1">
      <c r="A4" s="315" t="s">
        <v>6536</v>
      </c>
      <c r="B4" s="315" t="s">
        <v>6518</v>
      </c>
      <c r="C4" s="318" t="s">
        <v>6537</v>
      </c>
      <c r="D4" s="316" t="s">
        <v>6538</v>
      </c>
      <c r="E4" s="316" t="s">
        <v>6539</v>
      </c>
      <c r="F4" s="317" t="s">
        <v>6522</v>
      </c>
      <c r="G4" s="315" t="s">
        <v>6523</v>
      </c>
      <c r="H4" s="315" t="s">
        <v>6524</v>
      </c>
      <c r="I4" s="315" t="s">
        <v>6540</v>
      </c>
      <c r="J4" s="315" t="s">
        <v>6541</v>
      </c>
      <c r="K4" s="315" t="s">
        <v>6542</v>
      </c>
      <c r="L4" s="315" t="s">
        <v>6543</v>
      </c>
      <c r="M4" s="315" t="s">
        <v>6544</v>
      </c>
      <c r="N4" s="315"/>
    </row>
    <row r="5" ht="15.75" customHeight="1">
      <c r="A5" s="315" t="s">
        <v>6545</v>
      </c>
      <c r="B5" s="315" t="s">
        <v>6518</v>
      </c>
      <c r="C5" s="318" t="s">
        <v>6546</v>
      </c>
      <c r="D5" s="316" t="s">
        <v>6520</v>
      </c>
      <c r="E5" s="316" t="s">
        <v>6521</v>
      </c>
      <c r="F5" s="317" t="s">
        <v>6547</v>
      </c>
      <c r="G5" s="315" t="s">
        <v>6522</v>
      </c>
      <c r="H5" s="315" t="s">
        <v>6548</v>
      </c>
      <c r="I5" s="315" t="s">
        <v>6549</v>
      </c>
      <c r="J5" s="315" t="s">
        <v>6526</v>
      </c>
      <c r="K5" s="315" t="s">
        <v>6550</v>
      </c>
      <c r="L5" s="315" t="s">
        <v>6551</v>
      </c>
      <c r="M5" s="315" t="s">
        <v>6544</v>
      </c>
      <c r="N5" s="315"/>
    </row>
    <row r="6" ht="15.75" customHeight="1">
      <c r="A6" s="315" t="s">
        <v>6545</v>
      </c>
      <c r="B6" s="315" t="s">
        <v>6518</v>
      </c>
      <c r="C6" s="318" t="s">
        <v>6552</v>
      </c>
      <c r="D6" s="316" t="s">
        <v>6520</v>
      </c>
      <c r="E6" s="316" t="s">
        <v>6521</v>
      </c>
      <c r="F6" s="317" t="s">
        <v>6553</v>
      </c>
      <c r="G6" s="315" t="s">
        <v>6554</v>
      </c>
      <c r="H6" s="315" t="s">
        <v>6548</v>
      </c>
      <c r="I6" s="315" t="s">
        <v>6549</v>
      </c>
      <c r="J6" s="315" t="s">
        <v>6526</v>
      </c>
      <c r="K6" s="315" t="s">
        <v>6555</v>
      </c>
      <c r="L6" s="315" t="s">
        <v>6556</v>
      </c>
      <c r="M6" s="315" t="s">
        <v>6544</v>
      </c>
      <c r="N6" s="315"/>
    </row>
    <row r="7" ht="15.75" customHeight="1">
      <c r="A7" s="315" t="s">
        <v>6545</v>
      </c>
      <c r="B7" s="315" t="s">
        <v>6518</v>
      </c>
      <c r="C7" s="318" t="s">
        <v>6557</v>
      </c>
      <c r="D7" s="316" t="s">
        <v>6520</v>
      </c>
      <c r="E7" s="316" t="s">
        <v>6521</v>
      </c>
      <c r="F7" s="317" t="s">
        <v>6558</v>
      </c>
      <c r="G7" s="315" t="s">
        <v>6559</v>
      </c>
      <c r="H7" s="315" t="s">
        <v>6548</v>
      </c>
      <c r="I7" s="315" t="s">
        <v>6549</v>
      </c>
      <c r="J7" s="315" t="s">
        <v>6526</v>
      </c>
      <c r="K7" s="315" t="s">
        <v>6560</v>
      </c>
      <c r="L7" s="315" t="s">
        <v>6556</v>
      </c>
      <c r="M7" s="315" t="s">
        <v>6544</v>
      </c>
      <c r="N7" s="315"/>
    </row>
    <row r="8" ht="15.75" customHeight="1">
      <c r="A8" s="315" t="s">
        <v>6545</v>
      </c>
      <c r="B8" s="315" t="s">
        <v>6518</v>
      </c>
      <c r="C8" s="318" t="s">
        <v>6561</v>
      </c>
      <c r="D8" s="316" t="s">
        <v>6520</v>
      </c>
      <c r="E8" s="316" t="s">
        <v>6521</v>
      </c>
      <c r="F8" s="317" t="s">
        <v>6562</v>
      </c>
      <c r="G8" s="315" t="s">
        <v>6563</v>
      </c>
      <c r="H8" s="315" t="s">
        <v>6564</v>
      </c>
      <c r="I8" s="315" t="s">
        <v>6565</v>
      </c>
      <c r="J8" s="315" t="s">
        <v>6566</v>
      </c>
      <c r="K8" s="315" t="s">
        <v>6567</v>
      </c>
      <c r="L8" s="315" t="s">
        <v>6568</v>
      </c>
      <c r="M8" s="315" t="s">
        <v>6569</v>
      </c>
      <c r="N8" s="315"/>
    </row>
    <row r="9" ht="15.75" customHeight="1">
      <c r="A9" s="315" t="s">
        <v>6570</v>
      </c>
      <c r="B9" s="315" t="s">
        <v>6518</v>
      </c>
      <c r="C9" s="318" t="s">
        <v>6571</v>
      </c>
      <c r="D9" s="316" t="s">
        <v>6520</v>
      </c>
      <c r="E9" s="316" t="s">
        <v>6521</v>
      </c>
      <c r="F9" s="317" t="s">
        <v>6572</v>
      </c>
      <c r="G9" s="315" t="s">
        <v>6573</v>
      </c>
      <c r="H9" s="315" t="s">
        <v>6564</v>
      </c>
      <c r="I9" s="315" t="s">
        <v>6574</v>
      </c>
      <c r="J9" s="315" t="s">
        <v>6575</v>
      </c>
      <c r="K9" s="315" t="s">
        <v>6576</v>
      </c>
      <c r="L9" s="315" t="s">
        <v>6577</v>
      </c>
      <c r="M9" s="315" t="s">
        <v>6544</v>
      </c>
      <c r="N9" s="315"/>
    </row>
    <row r="10" ht="15.75" customHeight="1">
      <c r="A10" s="315" t="s">
        <v>6570</v>
      </c>
      <c r="B10" s="315" t="s">
        <v>6518</v>
      </c>
      <c r="C10" s="318" t="s">
        <v>6578</v>
      </c>
      <c r="D10" s="316" t="s">
        <v>6520</v>
      </c>
      <c r="E10" s="316" t="s">
        <v>6521</v>
      </c>
      <c r="F10" s="317" t="s">
        <v>6522</v>
      </c>
      <c r="G10" s="315" t="s">
        <v>6559</v>
      </c>
      <c r="H10" s="315" t="s">
        <v>6579</v>
      </c>
      <c r="I10" s="315" t="s">
        <v>6580</v>
      </c>
      <c r="J10" s="315" t="s">
        <v>6581</v>
      </c>
      <c r="K10" s="315" t="s">
        <v>6582</v>
      </c>
      <c r="L10" s="315" t="s">
        <v>6583</v>
      </c>
      <c r="M10" s="315" t="s">
        <v>6544</v>
      </c>
      <c r="N10" s="315"/>
    </row>
    <row r="11" ht="15.75" customHeight="1">
      <c r="A11" s="315" t="s">
        <v>6570</v>
      </c>
      <c r="B11" s="315" t="s">
        <v>6518</v>
      </c>
      <c r="C11" s="318" t="s">
        <v>6584</v>
      </c>
      <c r="D11" s="316" t="s">
        <v>6520</v>
      </c>
      <c r="E11" s="316" t="s">
        <v>6521</v>
      </c>
      <c r="F11" s="317" t="s">
        <v>6585</v>
      </c>
      <c r="G11" s="315" t="s">
        <v>6586</v>
      </c>
      <c r="H11" s="315" t="s">
        <v>6579</v>
      </c>
      <c r="I11" s="315" t="s">
        <v>6587</v>
      </c>
      <c r="J11" s="315" t="s">
        <v>6588</v>
      </c>
      <c r="K11" s="315" t="s">
        <v>6589</v>
      </c>
      <c r="L11" s="315" t="s">
        <v>6590</v>
      </c>
      <c r="M11" s="315" t="s">
        <v>6591</v>
      </c>
      <c r="N11" s="315"/>
    </row>
    <row r="12" ht="15.75" customHeight="1">
      <c r="A12" s="315" t="s">
        <v>6570</v>
      </c>
      <c r="B12" s="315" t="s">
        <v>6518</v>
      </c>
      <c r="C12" s="318" t="s">
        <v>6592</v>
      </c>
      <c r="D12" s="316" t="s">
        <v>6520</v>
      </c>
      <c r="E12" s="316" t="s">
        <v>6521</v>
      </c>
      <c r="F12" s="317" t="s">
        <v>6522</v>
      </c>
      <c r="G12" s="315" t="s">
        <v>6559</v>
      </c>
      <c r="H12" s="315" t="s">
        <v>6579</v>
      </c>
      <c r="I12" s="315" t="s">
        <v>6593</v>
      </c>
      <c r="J12" s="315" t="s">
        <v>6594</v>
      </c>
      <c r="K12" s="315" t="s">
        <v>6595</v>
      </c>
      <c r="L12" s="315" t="s">
        <v>6596</v>
      </c>
      <c r="M12" s="315" t="s">
        <v>6569</v>
      </c>
      <c r="N12" s="315"/>
    </row>
    <row r="13" ht="15.75" customHeight="1">
      <c r="A13" s="315" t="s">
        <v>6570</v>
      </c>
      <c r="B13" s="315" t="s">
        <v>6518</v>
      </c>
      <c r="C13" s="318" t="s">
        <v>6597</v>
      </c>
      <c r="D13" s="316" t="s">
        <v>6520</v>
      </c>
      <c r="E13" s="316" t="s">
        <v>6521</v>
      </c>
      <c r="F13" s="317" t="s">
        <v>6562</v>
      </c>
      <c r="G13" s="315" t="s">
        <v>6598</v>
      </c>
      <c r="H13" s="315" t="s">
        <v>6579</v>
      </c>
      <c r="I13" s="315" t="s">
        <v>6599</v>
      </c>
      <c r="J13" s="315" t="s">
        <v>6581</v>
      </c>
      <c r="K13" s="315" t="s">
        <v>6582</v>
      </c>
      <c r="L13" s="315" t="s">
        <v>6577</v>
      </c>
      <c r="M13" s="315" t="s">
        <v>6544</v>
      </c>
      <c r="N13" s="315"/>
    </row>
    <row r="14" ht="15.75" customHeight="1">
      <c r="A14" s="315" t="s">
        <v>6570</v>
      </c>
      <c r="B14" s="315" t="s">
        <v>6518</v>
      </c>
      <c r="C14" s="318" t="s">
        <v>6600</v>
      </c>
      <c r="D14" s="316" t="s">
        <v>6520</v>
      </c>
      <c r="E14" s="316" t="s">
        <v>6521</v>
      </c>
      <c r="F14" s="317" t="s">
        <v>6601</v>
      </c>
      <c r="G14" s="315" t="s">
        <v>6602</v>
      </c>
      <c r="H14" s="315" t="s">
        <v>6579</v>
      </c>
      <c r="I14" s="315" t="s">
        <v>6603</v>
      </c>
      <c r="J14" s="315" t="s">
        <v>6604</v>
      </c>
      <c r="K14" s="315" t="s">
        <v>6605</v>
      </c>
      <c r="L14" s="315" t="s">
        <v>6606</v>
      </c>
      <c r="M14" s="315" t="s">
        <v>6535</v>
      </c>
      <c r="N14" s="315"/>
    </row>
    <row r="15" ht="15.75" customHeight="1">
      <c r="A15" s="315" t="s">
        <v>6570</v>
      </c>
      <c r="B15" s="315" t="s">
        <v>6518</v>
      </c>
      <c r="C15" s="318" t="s">
        <v>6607</v>
      </c>
      <c r="D15" s="316" t="s">
        <v>6538</v>
      </c>
      <c r="E15" s="316" t="s">
        <v>6539</v>
      </c>
      <c r="F15" s="317" t="s">
        <v>6562</v>
      </c>
      <c r="G15" s="315" t="s">
        <v>6598</v>
      </c>
      <c r="H15" s="315" t="s">
        <v>6579</v>
      </c>
      <c r="I15" s="315" t="s">
        <v>6587</v>
      </c>
      <c r="J15" s="315" t="s">
        <v>6588</v>
      </c>
      <c r="K15" s="315" t="s">
        <v>6608</v>
      </c>
      <c r="L15" s="315" t="s">
        <v>6609</v>
      </c>
      <c r="M15" s="315" t="s">
        <v>6544</v>
      </c>
      <c r="N15" s="315"/>
    </row>
    <row r="16" ht="15.75" customHeight="1">
      <c r="A16" s="315" t="s">
        <v>6570</v>
      </c>
      <c r="B16" s="315" t="s">
        <v>6518</v>
      </c>
      <c r="C16" s="318" t="s">
        <v>6610</v>
      </c>
      <c r="D16" s="316" t="s">
        <v>6520</v>
      </c>
      <c r="E16" s="316" t="s">
        <v>6521</v>
      </c>
      <c r="F16" s="317" t="s">
        <v>6522</v>
      </c>
      <c r="G16" s="315" t="s">
        <v>6559</v>
      </c>
      <c r="H16" s="315" t="s">
        <v>6579</v>
      </c>
      <c r="I16" s="315" t="s">
        <v>6593</v>
      </c>
      <c r="J16" s="315" t="s">
        <v>6594</v>
      </c>
      <c r="K16" s="315" t="s">
        <v>6611</v>
      </c>
      <c r="L16" s="315" t="s">
        <v>6596</v>
      </c>
      <c r="M16" s="315" t="s">
        <v>6569</v>
      </c>
      <c r="N16" s="315"/>
    </row>
    <row r="17" ht="15.75" customHeight="1">
      <c r="A17" s="315" t="s">
        <v>6570</v>
      </c>
      <c r="B17" s="315" t="s">
        <v>6518</v>
      </c>
      <c r="C17" s="318" t="s">
        <v>6612</v>
      </c>
      <c r="D17" s="316" t="s">
        <v>6520</v>
      </c>
      <c r="E17" s="316" t="s">
        <v>6521</v>
      </c>
      <c r="F17" s="317" t="s">
        <v>6522</v>
      </c>
      <c r="G17" s="315" t="s">
        <v>6559</v>
      </c>
      <c r="H17" s="315" t="s">
        <v>6579</v>
      </c>
      <c r="I17" s="315" t="s">
        <v>6613</v>
      </c>
      <c r="J17" s="315" t="s">
        <v>6614</v>
      </c>
      <c r="K17" s="315" t="s">
        <v>6615</v>
      </c>
      <c r="L17" s="315" t="s">
        <v>6583</v>
      </c>
      <c r="M17" s="315" t="s">
        <v>6544</v>
      </c>
      <c r="N17" s="315"/>
    </row>
    <row r="18" ht="15.75" customHeight="1">
      <c r="A18" s="315" t="s">
        <v>6570</v>
      </c>
      <c r="B18" s="315" t="s">
        <v>6518</v>
      </c>
      <c r="C18" s="318" t="s">
        <v>6616</v>
      </c>
      <c r="D18" s="316" t="s">
        <v>6520</v>
      </c>
      <c r="E18" s="316" t="s">
        <v>6521</v>
      </c>
      <c r="F18" s="317" t="s">
        <v>6601</v>
      </c>
      <c r="G18" s="315" t="s">
        <v>6602</v>
      </c>
      <c r="H18" s="315" t="s">
        <v>6579</v>
      </c>
      <c r="I18" s="315" t="s">
        <v>6603</v>
      </c>
      <c r="J18" s="315" t="s">
        <v>6604</v>
      </c>
      <c r="K18" s="315" t="s">
        <v>6617</v>
      </c>
      <c r="L18" s="315" t="s">
        <v>6606</v>
      </c>
      <c r="M18" s="315" t="s">
        <v>6535</v>
      </c>
      <c r="N18" s="315"/>
    </row>
    <row r="19" ht="15.75" customHeight="1">
      <c r="A19" s="315" t="s">
        <v>6570</v>
      </c>
      <c r="B19" s="315" t="s">
        <v>6518</v>
      </c>
      <c r="C19" s="318" t="s">
        <v>6618</v>
      </c>
      <c r="D19" s="316" t="s">
        <v>6520</v>
      </c>
      <c r="E19" s="316" t="s">
        <v>6521</v>
      </c>
      <c r="F19" s="317" t="s">
        <v>6522</v>
      </c>
      <c r="G19" s="315" t="s">
        <v>6558</v>
      </c>
      <c r="H19" s="315" t="s">
        <v>6564</v>
      </c>
      <c r="I19" s="315" t="s">
        <v>6619</v>
      </c>
      <c r="J19" s="315" t="s">
        <v>6620</v>
      </c>
      <c r="K19" s="315" t="s">
        <v>6621</v>
      </c>
      <c r="L19" s="315" t="s">
        <v>6609</v>
      </c>
      <c r="M19" s="315" t="s">
        <v>6535</v>
      </c>
      <c r="N19" s="315"/>
    </row>
    <row r="20" ht="15.75" customHeight="1">
      <c r="A20" s="315" t="s">
        <v>6570</v>
      </c>
      <c r="B20" s="315" t="s">
        <v>6518</v>
      </c>
      <c r="C20" s="315" t="s">
        <v>6622</v>
      </c>
      <c r="D20" s="316" t="s">
        <v>6520</v>
      </c>
      <c r="E20" s="316" t="s">
        <v>6521</v>
      </c>
      <c r="F20" s="317" t="s">
        <v>6522</v>
      </c>
      <c r="G20" s="315" t="s">
        <v>6559</v>
      </c>
      <c r="H20" s="315" t="s">
        <v>6579</v>
      </c>
      <c r="I20" s="315" t="s">
        <v>6593</v>
      </c>
      <c r="J20" s="315" t="s">
        <v>6594</v>
      </c>
      <c r="K20" s="315" t="s">
        <v>6623</v>
      </c>
      <c r="L20" s="315" t="s">
        <v>6577</v>
      </c>
      <c r="M20" s="315" t="s">
        <v>6569</v>
      </c>
      <c r="N20" s="315"/>
    </row>
    <row r="21" ht="15.75" customHeight="1">
      <c r="A21" s="315" t="s">
        <v>6570</v>
      </c>
      <c r="B21" s="315" t="s">
        <v>6518</v>
      </c>
      <c r="C21" s="318" t="s">
        <v>6624</v>
      </c>
      <c r="D21" s="316" t="s">
        <v>6520</v>
      </c>
      <c r="E21" s="316" t="s">
        <v>6521</v>
      </c>
      <c r="F21" s="317" t="s">
        <v>6522</v>
      </c>
      <c r="G21" s="315" t="s">
        <v>6559</v>
      </c>
      <c r="H21" s="315" t="s">
        <v>6579</v>
      </c>
      <c r="I21" s="315" t="s">
        <v>6593</v>
      </c>
      <c r="J21" s="315" t="s">
        <v>6594</v>
      </c>
      <c r="K21" s="315" t="s">
        <v>6625</v>
      </c>
      <c r="L21" s="315" t="s">
        <v>6626</v>
      </c>
      <c r="M21" s="315" t="s">
        <v>6569</v>
      </c>
      <c r="N21" s="315"/>
    </row>
    <row r="22" ht="15.75" customHeight="1">
      <c r="A22" s="315" t="s">
        <v>6627</v>
      </c>
      <c r="B22" s="315" t="s">
        <v>6628</v>
      </c>
      <c r="C22" s="318" t="s">
        <v>6629</v>
      </c>
      <c r="D22" s="316" t="s">
        <v>6630</v>
      </c>
      <c r="E22" s="316" t="s">
        <v>6631</v>
      </c>
      <c r="F22" s="317" t="s">
        <v>6573</v>
      </c>
      <c r="G22" s="315" t="s">
        <v>6585</v>
      </c>
      <c r="H22" s="315" t="s">
        <v>6548</v>
      </c>
      <c r="I22" s="315" t="s">
        <v>6632</v>
      </c>
      <c r="J22" s="315" t="s">
        <v>6633</v>
      </c>
      <c r="K22" s="315" t="s">
        <v>6634</v>
      </c>
      <c r="L22" s="315" t="s">
        <v>6635</v>
      </c>
      <c r="M22" s="315" t="s">
        <v>6544</v>
      </c>
      <c r="N22" s="315"/>
    </row>
    <row r="23" ht="15.75" customHeight="1">
      <c r="A23" s="315" t="s">
        <v>6627</v>
      </c>
      <c r="B23" s="315" t="s">
        <v>6628</v>
      </c>
      <c r="C23" s="318" t="s">
        <v>6636</v>
      </c>
      <c r="D23" s="316" t="s">
        <v>6520</v>
      </c>
      <c r="E23" s="316" t="s">
        <v>6521</v>
      </c>
      <c r="F23" s="317" t="s">
        <v>6585</v>
      </c>
      <c r="G23" s="315" t="s">
        <v>6601</v>
      </c>
      <c r="H23" s="315" t="s">
        <v>6548</v>
      </c>
      <c r="I23" s="315" t="s">
        <v>6632</v>
      </c>
      <c r="J23" s="315" t="s">
        <v>6633</v>
      </c>
      <c r="K23" s="315" t="s">
        <v>6637</v>
      </c>
      <c r="L23" s="315" t="s">
        <v>6638</v>
      </c>
      <c r="M23" s="315" t="s">
        <v>6639</v>
      </c>
      <c r="N23" s="315"/>
    </row>
    <row r="24" ht="15.75" customHeight="1">
      <c r="A24" s="315" t="s">
        <v>6640</v>
      </c>
      <c r="B24" s="315" t="s">
        <v>6628</v>
      </c>
      <c r="C24" s="315" t="s">
        <v>6641</v>
      </c>
      <c r="D24" s="316" t="s">
        <v>6630</v>
      </c>
      <c r="E24" s="316" t="s">
        <v>6631</v>
      </c>
      <c r="F24" s="317" t="s">
        <v>6642</v>
      </c>
      <c r="G24" s="315" t="s">
        <v>6643</v>
      </c>
      <c r="H24" s="315" t="s">
        <v>6548</v>
      </c>
      <c r="I24" s="315" t="s">
        <v>6632</v>
      </c>
      <c r="J24" s="315" t="s">
        <v>6633</v>
      </c>
      <c r="K24" s="315" t="s">
        <v>6644</v>
      </c>
      <c r="L24" s="315" t="s">
        <v>6645</v>
      </c>
      <c r="M24" s="315" t="s">
        <v>6529</v>
      </c>
      <c r="N24" s="315"/>
    </row>
    <row r="25" ht="15.75" customHeight="1">
      <c r="A25" s="315" t="s">
        <v>6646</v>
      </c>
      <c r="B25" s="315" t="s">
        <v>6647</v>
      </c>
      <c r="C25" s="315" t="s">
        <v>6648</v>
      </c>
      <c r="D25" s="315" t="s">
        <v>6649</v>
      </c>
      <c r="E25" s="316" t="s">
        <v>6650</v>
      </c>
      <c r="F25" s="317" t="s">
        <v>6547</v>
      </c>
      <c r="G25" s="315" t="s">
        <v>6651</v>
      </c>
      <c r="H25" s="315" t="s">
        <v>6652</v>
      </c>
      <c r="I25" s="315" t="s">
        <v>6653</v>
      </c>
      <c r="J25" s="315" t="s">
        <v>6654</v>
      </c>
      <c r="K25" s="315" t="s">
        <v>5374</v>
      </c>
      <c r="L25" s="315" t="s">
        <v>6635</v>
      </c>
      <c r="M25" s="315" t="s">
        <v>6655</v>
      </c>
      <c r="N25" s="315"/>
    </row>
    <row r="26" ht="15.75" customHeight="1">
      <c r="A26" s="315" t="s">
        <v>6646</v>
      </c>
      <c r="B26" s="315" t="s">
        <v>6647</v>
      </c>
      <c r="C26" s="318" t="s">
        <v>6656</v>
      </c>
      <c r="D26" s="316" t="s">
        <v>6657</v>
      </c>
      <c r="E26" s="316" t="s">
        <v>6658</v>
      </c>
      <c r="F26" s="317" t="s">
        <v>6659</v>
      </c>
      <c r="G26" s="315" t="s">
        <v>6651</v>
      </c>
      <c r="H26" s="315" t="s">
        <v>6524</v>
      </c>
      <c r="I26" s="315" t="s">
        <v>6660</v>
      </c>
      <c r="J26" s="315" t="s">
        <v>6661</v>
      </c>
      <c r="K26" s="315" t="s">
        <v>6662</v>
      </c>
      <c r="L26" s="315" t="s">
        <v>6663</v>
      </c>
      <c r="M26" s="315" t="s">
        <v>6664</v>
      </c>
      <c r="N26" s="315"/>
    </row>
    <row r="27" ht="15.75" customHeight="1">
      <c r="A27" s="315" t="s">
        <v>6665</v>
      </c>
      <c r="B27" s="315" t="s">
        <v>6647</v>
      </c>
      <c r="C27" s="318" t="s">
        <v>6666</v>
      </c>
      <c r="D27" s="316" t="s">
        <v>6667</v>
      </c>
      <c r="E27" s="316" t="s">
        <v>6668</v>
      </c>
      <c r="F27" s="317" t="s">
        <v>6669</v>
      </c>
      <c r="G27" s="315" t="s">
        <v>6670</v>
      </c>
      <c r="H27" s="315" t="s">
        <v>6548</v>
      </c>
      <c r="I27" s="315" t="s">
        <v>6671</v>
      </c>
      <c r="J27" s="315" t="s">
        <v>6672</v>
      </c>
      <c r="K27" s="315" t="s">
        <v>6673</v>
      </c>
      <c r="L27" s="315" t="s">
        <v>6674</v>
      </c>
      <c r="M27" s="315" t="s">
        <v>6664</v>
      </c>
      <c r="N27" s="315"/>
    </row>
    <row r="28" ht="15.75" customHeight="1">
      <c r="A28" s="315" t="s">
        <v>6665</v>
      </c>
      <c r="B28" s="315" t="s">
        <v>6647</v>
      </c>
      <c r="C28" s="318" t="s">
        <v>6675</v>
      </c>
      <c r="D28" s="316" t="s">
        <v>6667</v>
      </c>
      <c r="E28" s="316" t="s">
        <v>6668</v>
      </c>
      <c r="F28" s="317" t="s">
        <v>6670</v>
      </c>
      <c r="G28" s="315" t="s">
        <v>6572</v>
      </c>
      <c r="H28" s="315" t="s">
        <v>6548</v>
      </c>
      <c r="I28" s="315" t="s">
        <v>6671</v>
      </c>
      <c r="J28" s="315" t="s">
        <v>6672</v>
      </c>
      <c r="K28" s="315" t="s">
        <v>6676</v>
      </c>
      <c r="L28" s="315" t="s">
        <v>6677</v>
      </c>
      <c r="M28" s="315" t="s">
        <v>6664</v>
      </c>
      <c r="N28" s="315"/>
    </row>
    <row r="29" ht="15.75" customHeight="1">
      <c r="A29" s="315" t="s">
        <v>6665</v>
      </c>
      <c r="B29" s="315" t="s">
        <v>6647</v>
      </c>
      <c r="C29" s="318" t="s">
        <v>6678</v>
      </c>
      <c r="D29" s="316" t="s">
        <v>6679</v>
      </c>
      <c r="E29" s="316" t="s">
        <v>6680</v>
      </c>
      <c r="F29" s="317" t="s">
        <v>6563</v>
      </c>
      <c r="G29" s="315" t="s">
        <v>6598</v>
      </c>
      <c r="H29" s="315" t="s">
        <v>6548</v>
      </c>
      <c r="I29" s="315" t="s">
        <v>6671</v>
      </c>
      <c r="J29" s="315" t="s">
        <v>6672</v>
      </c>
      <c r="K29" s="315" t="s">
        <v>6681</v>
      </c>
      <c r="L29" s="315" t="s">
        <v>6682</v>
      </c>
      <c r="M29" s="315" t="s">
        <v>6664</v>
      </c>
      <c r="N29" s="315"/>
    </row>
    <row r="30" ht="15.75" customHeight="1">
      <c r="A30" s="315" t="s">
        <v>6683</v>
      </c>
      <c r="B30" s="315" t="s">
        <v>6647</v>
      </c>
      <c r="C30" s="318" t="s">
        <v>6684</v>
      </c>
      <c r="D30" s="316" t="s">
        <v>6657</v>
      </c>
      <c r="E30" s="316" t="s">
        <v>6658</v>
      </c>
      <c r="F30" s="317" t="s">
        <v>6685</v>
      </c>
      <c r="G30" s="315" t="s">
        <v>6686</v>
      </c>
      <c r="H30" s="315" t="s">
        <v>6687</v>
      </c>
      <c r="I30" s="315" t="s">
        <v>6688</v>
      </c>
      <c r="J30" s="315" t="s">
        <v>6689</v>
      </c>
      <c r="K30" s="315" t="s">
        <v>6690</v>
      </c>
      <c r="L30" s="315" t="s">
        <v>6691</v>
      </c>
      <c r="M30" s="315" t="s">
        <v>6544</v>
      </c>
      <c r="N30" s="315"/>
    </row>
    <row r="31" ht="15.75" customHeight="1">
      <c r="A31" s="315" t="s">
        <v>6683</v>
      </c>
      <c r="B31" s="315" t="s">
        <v>6647</v>
      </c>
      <c r="C31" s="318" t="s">
        <v>6684</v>
      </c>
      <c r="D31" s="316" t="s">
        <v>6657</v>
      </c>
      <c r="E31" s="316" t="s">
        <v>6658</v>
      </c>
      <c r="F31" s="317" t="s">
        <v>6685</v>
      </c>
      <c r="G31" s="315" t="s">
        <v>6686</v>
      </c>
      <c r="H31" s="315" t="s">
        <v>6687</v>
      </c>
      <c r="I31" s="315" t="s">
        <v>6688</v>
      </c>
      <c r="J31" s="315" t="s">
        <v>6689</v>
      </c>
      <c r="K31" s="315" t="s">
        <v>6690</v>
      </c>
      <c r="L31" s="315" t="s">
        <v>6691</v>
      </c>
      <c r="M31" s="315" t="s">
        <v>6544</v>
      </c>
      <c r="N31" s="315"/>
    </row>
    <row r="32" ht="15.75" customHeight="1">
      <c r="A32" s="315" t="s">
        <v>6692</v>
      </c>
      <c r="B32" s="315" t="s">
        <v>6647</v>
      </c>
      <c r="C32" s="318" t="s">
        <v>6693</v>
      </c>
      <c r="D32" s="316" t="s">
        <v>6630</v>
      </c>
      <c r="E32" s="316" t="s">
        <v>6631</v>
      </c>
      <c r="F32" s="317" t="s">
        <v>6522</v>
      </c>
      <c r="G32" s="315" t="s">
        <v>6659</v>
      </c>
      <c r="H32" s="315" t="s">
        <v>6548</v>
      </c>
      <c r="I32" s="315" t="s">
        <v>6694</v>
      </c>
      <c r="J32" s="315" t="s">
        <v>6695</v>
      </c>
      <c r="K32" s="315" t="s">
        <v>6696</v>
      </c>
      <c r="L32" s="315" t="s">
        <v>6697</v>
      </c>
      <c r="M32" s="315" t="s">
        <v>6698</v>
      </c>
      <c r="N32" s="315"/>
    </row>
    <row r="33" ht="15.75" customHeight="1">
      <c r="A33" s="315" t="s">
        <v>6692</v>
      </c>
      <c r="B33" s="315" t="s">
        <v>6647</v>
      </c>
      <c r="C33" s="318" t="s">
        <v>6693</v>
      </c>
      <c r="D33" s="316" t="s">
        <v>6630</v>
      </c>
      <c r="E33" s="316" t="s">
        <v>6631</v>
      </c>
      <c r="F33" s="317" t="s">
        <v>6659</v>
      </c>
      <c r="G33" s="315" t="s">
        <v>6523</v>
      </c>
      <c r="H33" s="315" t="s">
        <v>6548</v>
      </c>
      <c r="I33" s="315" t="s">
        <v>6694</v>
      </c>
      <c r="J33" s="315" t="s">
        <v>6695</v>
      </c>
      <c r="K33" s="315" t="s">
        <v>6699</v>
      </c>
      <c r="L33" s="315" t="s">
        <v>6697</v>
      </c>
      <c r="M33" s="315" t="s">
        <v>6698</v>
      </c>
      <c r="N33" s="315"/>
    </row>
    <row r="34" ht="15.75" customHeight="1">
      <c r="A34" s="315" t="s">
        <v>6692</v>
      </c>
      <c r="B34" s="315" t="s">
        <v>6647</v>
      </c>
      <c r="C34" s="318" t="s">
        <v>6700</v>
      </c>
      <c r="D34" s="316" t="s">
        <v>6630</v>
      </c>
      <c r="E34" s="316" t="s">
        <v>6631</v>
      </c>
      <c r="F34" s="317" t="s">
        <v>6547</v>
      </c>
      <c r="G34" s="315" t="s">
        <v>6659</v>
      </c>
      <c r="H34" s="315" t="s">
        <v>6524</v>
      </c>
      <c r="I34" s="315" t="s">
        <v>6701</v>
      </c>
      <c r="J34" s="315" t="s">
        <v>6702</v>
      </c>
      <c r="K34" s="315" t="s">
        <v>6703</v>
      </c>
      <c r="L34" s="315" t="s">
        <v>6697</v>
      </c>
      <c r="M34" s="315" t="s">
        <v>6664</v>
      </c>
      <c r="N34" s="315"/>
    </row>
    <row r="35" ht="15.75" customHeight="1">
      <c r="A35" s="315" t="s">
        <v>6692</v>
      </c>
      <c r="B35" s="315" t="s">
        <v>6647</v>
      </c>
      <c r="C35" s="318" t="s">
        <v>6704</v>
      </c>
      <c r="D35" s="316" t="s">
        <v>6630</v>
      </c>
      <c r="E35" s="316" t="s">
        <v>6631</v>
      </c>
      <c r="F35" s="317" t="s">
        <v>6659</v>
      </c>
      <c r="G35" s="315" t="s">
        <v>6651</v>
      </c>
      <c r="H35" s="315" t="s">
        <v>6524</v>
      </c>
      <c r="I35" s="315" t="s">
        <v>6701</v>
      </c>
      <c r="J35" s="315" t="s">
        <v>6702</v>
      </c>
      <c r="K35" s="315" t="s">
        <v>6705</v>
      </c>
      <c r="L35" s="315" t="s">
        <v>6697</v>
      </c>
      <c r="M35" s="315" t="s">
        <v>6664</v>
      </c>
      <c r="N35" s="315"/>
    </row>
    <row r="36" ht="15.75" customHeight="1">
      <c r="A36" s="315" t="s">
        <v>6692</v>
      </c>
      <c r="B36" s="315" t="s">
        <v>6647</v>
      </c>
      <c r="C36" s="318" t="s">
        <v>6704</v>
      </c>
      <c r="D36" s="316" t="s">
        <v>6630</v>
      </c>
      <c r="E36" s="316" t="s">
        <v>6631</v>
      </c>
      <c r="F36" s="317" t="s">
        <v>6547</v>
      </c>
      <c r="G36" s="315" t="s">
        <v>6643</v>
      </c>
      <c r="H36" s="315" t="s">
        <v>6564</v>
      </c>
      <c r="I36" s="315" t="s">
        <v>6701</v>
      </c>
      <c r="J36" s="315" t="s">
        <v>6706</v>
      </c>
      <c r="K36" s="315" t="s">
        <v>6707</v>
      </c>
      <c r="L36" s="315" t="s">
        <v>6708</v>
      </c>
      <c r="M36" s="315" t="s">
        <v>6664</v>
      </c>
      <c r="N36" s="315"/>
    </row>
    <row r="37" ht="15.75" customHeight="1">
      <c r="A37" s="315" t="s">
        <v>6692</v>
      </c>
      <c r="B37" s="315" t="s">
        <v>6647</v>
      </c>
      <c r="C37" s="318" t="s">
        <v>6709</v>
      </c>
      <c r="D37" s="316" t="s">
        <v>6630</v>
      </c>
      <c r="E37" s="316" t="s">
        <v>6631</v>
      </c>
      <c r="F37" s="317" t="s">
        <v>6643</v>
      </c>
      <c r="G37" s="315" t="s">
        <v>6523</v>
      </c>
      <c r="H37" s="315" t="s">
        <v>6564</v>
      </c>
      <c r="I37" s="315" t="s">
        <v>6701</v>
      </c>
      <c r="J37" s="315" t="s">
        <v>6706</v>
      </c>
      <c r="K37" s="315" t="s">
        <v>6710</v>
      </c>
      <c r="L37" s="315" t="s">
        <v>6711</v>
      </c>
      <c r="M37" s="315" t="s">
        <v>6664</v>
      </c>
      <c r="N37" s="315"/>
    </row>
    <row r="38" ht="15.75" customHeight="1">
      <c r="A38" s="315" t="s">
        <v>6692</v>
      </c>
      <c r="B38" s="315" t="s">
        <v>6647</v>
      </c>
      <c r="C38" s="318" t="s">
        <v>6693</v>
      </c>
      <c r="D38" s="316" t="s">
        <v>6630</v>
      </c>
      <c r="E38" s="316" t="s">
        <v>6631</v>
      </c>
      <c r="F38" s="317" t="s">
        <v>6522</v>
      </c>
      <c r="G38" s="315" t="s">
        <v>6659</v>
      </c>
      <c r="H38" s="315" t="s">
        <v>6548</v>
      </c>
      <c r="I38" s="315" t="s">
        <v>6694</v>
      </c>
      <c r="J38" s="315" t="s">
        <v>6695</v>
      </c>
      <c r="K38" s="315" t="s">
        <v>6696</v>
      </c>
      <c r="L38" s="315" t="s">
        <v>6712</v>
      </c>
      <c r="M38" s="315" t="s">
        <v>6698</v>
      </c>
      <c r="N38" s="315"/>
    </row>
    <row r="39" ht="15.75" customHeight="1">
      <c r="A39" s="315" t="s">
        <v>6692</v>
      </c>
      <c r="B39" s="315" t="s">
        <v>6647</v>
      </c>
      <c r="C39" s="318" t="s">
        <v>6693</v>
      </c>
      <c r="D39" s="316" t="s">
        <v>6630</v>
      </c>
      <c r="E39" s="316" t="s">
        <v>6631</v>
      </c>
      <c r="F39" s="317" t="s">
        <v>6659</v>
      </c>
      <c r="G39" s="315" t="s">
        <v>6523</v>
      </c>
      <c r="H39" s="315" t="s">
        <v>6548</v>
      </c>
      <c r="I39" s="315" t="s">
        <v>6694</v>
      </c>
      <c r="J39" s="315" t="s">
        <v>6695</v>
      </c>
      <c r="K39" s="315" t="s">
        <v>6699</v>
      </c>
      <c r="L39" s="315" t="s">
        <v>6713</v>
      </c>
      <c r="M39" s="315" t="s">
        <v>6698</v>
      </c>
      <c r="N39" s="315"/>
    </row>
    <row r="40" ht="15.75" customHeight="1">
      <c r="A40" s="315" t="s">
        <v>6692</v>
      </c>
      <c r="B40" s="315" t="s">
        <v>6647</v>
      </c>
      <c r="C40" s="318" t="s">
        <v>6693</v>
      </c>
      <c r="D40" s="316" t="s">
        <v>6630</v>
      </c>
      <c r="E40" s="316" t="s">
        <v>6631</v>
      </c>
      <c r="F40" s="317" t="s">
        <v>6522</v>
      </c>
      <c r="G40" s="315" t="s">
        <v>6659</v>
      </c>
      <c r="H40" s="315" t="s">
        <v>6548</v>
      </c>
      <c r="I40" s="315" t="s">
        <v>6694</v>
      </c>
      <c r="J40" s="315" t="s">
        <v>6695</v>
      </c>
      <c r="K40" s="315" t="s">
        <v>6696</v>
      </c>
      <c r="L40" s="315" t="s">
        <v>6712</v>
      </c>
      <c r="M40" s="315" t="s">
        <v>6698</v>
      </c>
      <c r="N40" s="315"/>
    </row>
    <row r="41" ht="15.75" customHeight="1">
      <c r="A41" s="315" t="s">
        <v>6692</v>
      </c>
      <c r="B41" s="315" t="s">
        <v>6647</v>
      </c>
      <c r="C41" s="318" t="s">
        <v>6693</v>
      </c>
      <c r="D41" s="316" t="s">
        <v>6630</v>
      </c>
      <c r="E41" s="316" t="s">
        <v>6631</v>
      </c>
      <c r="F41" s="317" t="s">
        <v>6659</v>
      </c>
      <c r="G41" s="315" t="s">
        <v>6523</v>
      </c>
      <c r="H41" s="315" t="s">
        <v>6548</v>
      </c>
      <c r="I41" s="315" t="s">
        <v>6694</v>
      </c>
      <c r="J41" s="315" t="s">
        <v>6695</v>
      </c>
      <c r="K41" s="315" t="s">
        <v>6699</v>
      </c>
      <c r="L41" s="315" t="s">
        <v>6713</v>
      </c>
      <c r="M41" s="315" t="s">
        <v>6698</v>
      </c>
      <c r="N41" s="315"/>
    </row>
    <row r="42" ht="15.75" customHeight="1">
      <c r="A42" s="315" t="s">
        <v>6714</v>
      </c>
      <c r="B42" s="315" t="s">
        <v>6647</v>
      </c>
      <c r="C42" s="318" t="s">
        <v>6715</v>
      </c>
      <c r="D42" s="316" t="s">
        <v>6520</v>
      </c>
      <c r="E42" s="316" t="s">
        <v>6521</v>
      </c>
      <c r="F42" s="317" t="s">
        <v>6716</v>
      </c>
      <c r="G42" s="315" t="s">
        <v>6717</v>
      </c>
      <c r="H42" s="315" t="s">
        <v>6718</v>
      </c>
      <c r="I42" s="315" t="s">
        <v>6719</v>
      </c>
      <c r="J42" s="315" t="s">
        <v>6720</v>
      </c>
      <c r="K42" s="315" t="s">
        <v>6721</v>
      </c>
      <c r="L42" s="315" t="s">
        <v>6677</v>
      </c>
      <c r="M42" s="315" t="s">
        <v>6544</v>
      </c>
      <c r="N42" s="315"/>
    </row>
    <row r="43" ht="15.75" customHeight="1">
      <c r="A43" s="315" t="s">
        <v>6714</v>
      </c>
      <c r="B43" s="315" t="s">
        <v>6647</v>
      </c>
      <c r="C43" s="318" t="s">
        <v>6715</v>
      </c>
      <c r="D43" s="316" t="s">
        <v>6520</v>
      </c>
      <c r="E43" s="316" t="s">
        <v>6521</v>
      </c>
      <c r="F43" s="317" t="s">
        <v>6685</v>
      </c>
      <c r="G43" s="315" t="s">
        <v>6722</v>
      </c>
      <c r="H43" s="315" t="s">
        <v>6718</v>
      </c>
      <c r="I43" s="315" t="s">
        <v>6723</v>
      </c>
      <c r="J43" s="315" t="s">
        <v>6724</v>
      </c>
      <c r="K43" s="315" t="s">
        <v>6721</v>
      </c>
      <c r="L43" s="315" t="s">
        <v>6725</v>
      </c>
      <c r="M43" s="315" t="s">
        <v>6544</v>
      </c>
      <c r="N43" s="315"/>
    </row>
    <row r="44" ht="15.75" customHeight="1">
      <c r="A44" s="315" t="s">
        <v>6726</v>
      </c>
      <c r="B44" s="315" t="s">
        <v>6647</v>
      </c>
      <c r="C44" s="318" t="s">
        <v>6727</v>
      </c>
      <c r="D44" s="316" t="s">
        <v>6657</v>
      </c>
      <c r="E44" s="316" t="s">
        <v>6658</v>
      </c>
      <c r="F44" s="317" t="s">
        <v>6602</v>
      </c>
      <c r="G44" s="315" t="s">
        <v>6642</v>
      </c>
      <c r="H44" s="315" t="s">
        <v>6524</v>
      </c>
      <c r="I44" s="315" t="s">
        <v>6660</v>
      </c>
      <c r="J44" s="315" t="s">
        <v>6661</v>
      </c>
      <c r="K44" s="315" t="s">
        <v>6728</v>
      </c>
      <c r="L44" s="315" t="s">
        <v>6729</v>
      </c>
      <c r="M44" s="315" t="s">
        <v>6664</v>
      </c>
      <c r="N44" s="315"/>
    </row>
    <row r="45" ht="15.75" customHeight="1">
      <c r="A45" s="315" t="s">
        <v>6726</v>
      </c>
      <c r="B45" s="315" t="s">
        <v>6647</v>
      </c>
      <c r="C45" s="318" t="s">
        <v>6730</v>
      </c>
      <c r="D45" s="316" t="s">
        <v>6657</v>
      </c>
      <c r="E45" s="316" t="s">
        <v>6658</v>
      </c>
      <c r="F45" s="317" t="s">
        <v>6659</v>
      </c>
      <c r="G45" s="315" t="s">
        <v>6651</v>
      </c>
      <c r="H45" s="315" t="s">
        <v>6524</v>
      </c>
      <c r="I45" s="315" t="s">
        <v>6660</v>
      </c>
      <c r="J45" s="315" t="s">
        <v>6661</v>
      </c>
      <c r="K45" s="315" t="s">
        <v>6731</v>
      </c>
      <c r="L45" s="315" t="s">
        <v>6638</v>
      </c>
      <c r="M45" s="315" t="s">
        <v>6664</v>
      </c>
      <c r="N45" s="315"/>
    </row>
    <row r="46" ht="15.75" customHeight="1">
      <c r="A46" s="315" t="s">
        <v>6732</v>
      </c>
      <c r="B46" s="315" t="s">
        <v>6733</v>
      </c>
      <c r="C46" s="318" t="s">
        <v>6734</v>
      </c>
      <c r="D46" s="316" t="s">
        <v>6735</v>
      </c>
      <c r="E46" s="316" t="s">
        <v>6736</v>
      </c>
      <c r="F46" s="317" t="s">
        <v>6669</v>
      </c>
      <c r="G46" s="315" t="s">
        <v>6643</v>
      </c>
      <c r="H46" s="315" t="s">
        <v>6737</v>
      </c>
      <c r="I46" s="315" t="s">
        <v>6738</v>
      </c>
      <c r="J46" s="315" t="s">
        <v>6739</v>
      </c>
      <c r="K46" s="315" t="s">
        <v>6740</v>
      </c>
      <c r="L46" s="315" t="s">
        <v>6741</v>
      </c>
      <c r="M46" s="315" t="s">
        <v>6569</v>
      </c>
      <c r="N46" s="315"/>
    </row>
    <row r="47" ht="15.75" customHeight="1">
      <c r="A47" s="315" t="s">
        <v>6732</v>
      </c>
      <c r="B47" s="315" t="s">
        <v>6733</v>
      </c>
      <c r="C47" s="318" t="s">
        <v>6742</v>
      </c>
      <c r="D47" s="316" t="s">
        <v>6735</v>
      </c>
      <c r="E47" s="316" t="s">
        <v>6736</v>
      </c>
      <c r="F47" s="317" t="s">
        <v>6670</v>
      </c>
      <c r="G47" s="315" t="s">
        <v>6643</v>
      </c>
      <c r="H47" s="315" t="s">
        <v>6743</v>
      </c>
      <c r="I47" s="315" t="s">
        <v>6744</v>
      </c>
      <c r="J47" s="315" t="s">
        <v>6745</v>
      </c>
      <c r="K47" s="315" t="s">
        <v>6746</v>
      </c>
      <c r="L47" s="315" t="s">
        <v>6747</v>
      </c>
      <c r="M47" s="315" t="s">
        <v>6569</v>
      </c>
      <c r="N47" s="315"/>
    </row>
    <row r="48" ht="15.75" customHeight="1">
      <c r="A48" s="315" t="s">
        <v>6732</v>
      </c>
      <c r="B48" s="315" t="s">
        <v>6733</v>
      </c>
      <c r="C48" s="318" t="s">
        <v>6748</v>
      </c>
      <c r="D48" s="316" t="s">
        <v>6735</v>
      </c>
      <c r="E48" s="316" t="s">
        <v>6736</v>
      </c>
      <c r="F48" s="317" t="s">
        <v>6716</v>
      </c>
      <c r="G48" s="315" t="s">
        <v>6643</v>
      </c>
      <c r="H48" s="315" t="s">
        <v>6749</v>
      </c>
      <c r="I48" s="315" t="s">
        <v>6744</v>
      </c>
      <c r="J48" s="315" t="s">
        <v>6750</v>
      </c>
      <c r="K48" s="315" t="s">
        <v>6751</v>
      </c>
      <c r="L48" s="315" t="s">
        <v>6741</v>
      </c>
      <c r="M48" s="315" t="s">
        <v>6569</v>
      </c>
      <c r="N48" s="315"/>
    </row>
    <row r="49" ht="15.75" customHeight="1">
      <c r="A49" s="315" t="s">
        <v>6732</v>
      </c>
      <c r="B49" s="315" t="s">
        <v>6733</v>
      </c>
      <c r="C49" s="318" t="s">
        <v>6752</v>
      </c>
      <c r="D49" s="316" t="s">
        <v>6735</v>
      </c>
      <c r="E49" s="316" t="s">
        <v>6736</v>
      </c>
      <c r="F49" s="317" t="s">
        <v>6716</v>
      </c>
      <c r="G49" s="315" t="s">
        <v>6547</v>
      </c>
      <c r="H49" s="315" t="s">
        <v>6753</v>
      </c>
      <c r="I49" s="315" t="s">
        <v>6754</v>
      </c>
      <c r="J49" s="315" t="s">
        <v>6755</v>
      </c>
      <c r="K49" s="315" t="s">
        <v>6756</v>
      </c>
      <c r="L49" s="315" t="s">
        <v>6741</v>
      </c>
      <c r="M49" s="315" t="s">
        <v>6569</v>
      </c>
      <c r="N49" s="315"/>
    </row>
    <row r="50" ht="15.75" customHeight="1">
      <c r="A50" s="315" t="s">
        <v>6732</v>
      </c>
      <c r="B50" s="315" t="s">
        <v>6733</v>
      </c>
      <c r="C50" s="318" t="s">
        <v>6757</v>
      </c>
      <c r="D50" s="316" t="s">
        <v>6735</v>
      </c>
      <c r="E50" s="316" t="s">
        <v>6736</v>
      </c>
      <c r="F50" s="317" t="s">
        <v>6716</v>
      </c>
      <c r="G50" s="315" t="s">
        <v>6558</v>
      </c>
      <c r="H50" s="315" t="s">
        <v>6758</v>
      </c>
      <c r="I50" s="315" t="s">
        <v>6759</v>
      </c>
      <c r="J50" s="315" t="s">
        <v>6760</v>
      </c>
      <c r="K50" s="315" t="s">
        <v>6761</v>
      </c>
      <c r="L50" s="315" t="s">
        <v>6741</v>
      </c>
      <c r="M50" s="315" t="s">
        <v>6569</v>
      </c>
      <c r="N50" s="315"/>
    </row>
    <row r="51" ht="15.75" customHeight="1">
      <c r="A51" s="315" t="s">
        <v>6732</v>
      </c>
      <c r="B51" s="315" t="s">
        <v>6733</v>
      </c>
      <c r="C51" s="318" t="s">
        <v>6762</v>
      </c>
      <c r="D51" s="316" t="s">
        <v>6735</v>
      </c>
      <c r="E51" s="316" t="s">
        <v>6736</v>
      </c>
      <c r="F51" s="317" t="s">
        <v>6669</v>
      </c>
      <c r="G51" s="315" t="s">
        <v>6522</v>
      </c>
      <c r="H51" s="315" t="s">
        <v>6749</v>
      </c>
      <c r="I51" s="315" t="s">
        <v>6763</v>
      </c>
      <c r="J51" s="315" t="s">
        <v>6764</v>
      </c>
      <c r="K51" s="315" t="s">
        <v>6765</v>
      </c>
      <c r="L51" s="315" t="s">
        <v>6766</v>
      </c>
      <c r="M51" s="315" t="s">
        <v>6569</v>
      </c>
      <c r="N51" s="315"/>
    </row>
    <row r="52" ht="15.75" customHeight="1">
      <c r="A52" s="315" t="s">
        <v>6732</v>
      </c>
      <c r="B52" s="315" t="s">
        <v>6733</v>
      </c>
      <c r="C52" s="318" t="s">
        <v>6767</v>
      </c>
      <c r="D52" s="316" t="s">
        <v>6735</v>
      </c>
      <c r="E52" s="316" t="s">
        <v>6736</v>
      </c>
      <c r="F52" s="317" t="s">
        <v>6670</v>
      </c>
      <c r="G52" s="315" t="s">
        <v>6768</v>
      </c>
      <c r="H52" s="315" t="s">
        <v>6769</v>
      </c>
      <c r="I52" s="315" t="s">
        <v>6744</v>
      </c>
      <c r="J52" s="315" t="s">
        <v>6770</v>
      </c>
      <c r="K52" s="315" t="s">
        <v>6771</v>
      </c>
      <c r="L52" s="315" t="s">
        <v>6747</v>
      </c>
      <c r="M52" s="315" t="s">
        <v>6569</v>
      </c>
      <c r="N52" s="315"/>
    </row>
    <row r="53" ht="15.75" customHeight="1">
      <c r="A53" s="315" t="s">
        <v>6772</v>
      </c>
      <c r="B53" s="315" t="s">
        <v>6733</v>
      </c>
      <c r="C53" s="318" t="s">
        <v>6773</v>
      </c>
      <c r="D53" s="316" t="s">
        <v>6774</v>
      </c>
      <c r="E53" s="316" t="s">
        <v>6775</v>
      </c>
      <c r="F53" s="317" t="s">
        <v>6522</v>
      </c>
      <c r="G53" s="315" t="s">
        <v>6523</v>
      </c>
      <c r="H53" s="315" t="s">
        <v>6524</v>
      </c>
      <c r="I53" s="315" t="s">
        <v>6633</v>
      </c>
      <c r="J53" s="315" t="s">
        <v>6633</v>
      </c>
      <c r="K53" s="315" t="s">
        <v>6776</v>
      </c>
      <c r="L53" s="315" t="s">
        <v>6777</v>
      </c>
      <c r="M53" s="315" t="s">
        <v>6569</v>
      </c>
      <c r="N53" s="315"/>
    </row>
    <row r="54" ht="15.75" customHeight="1">
      <c r="A54" s="315" t="s">
        <v>6772</v>
      </c>
      <c r="B54" s="315" t="s">
        <v>6733</v>
      </c>
      <c r="C54" s="318" t="s">
        <v>6778</v>
      </c>
      <c r="D54" s="316" t="s">
        <v>6774</v>
      </c>
      <c r="E54" s="316" t="s">
        <v>6775</v>
      </c>
      <c r="F54" s="317" t="s">
        <v>6547</v>
      </c>
      <c r="G54" s="315" t="s">
        <v>6659</v>
      </c>
      <c r="H54" s="315" t="s">
        <v>6524</v>
      </c>
      <c r="I54" s="315" t="s">
        <v>6633</v>
      </c>
      <c r="J54" s="315" t="s">
        <v>6633</v>
      </c>
      <c r="K54" s="315" t="s">
        <v>5374</v>
      </c>
      <c r="L54" s="315" t="s">
        <v>6777</v>
      </c>
      <c r="M54" s="315" t="s">
        <v>6569</v>
      </c>
      <c r="N54" s="315"/>
    </row>
    <row r="55" ht="15.75" customHeight="1">
      <c r="A55" s="315" t="s">
        <v>6772</v>
      </c>
      <c r="B55" s="315" t="s">
        <v>6733</v>
      </c>
      <c r="C55" s="318" t="s">
        <v>6779</v>
      </c>
      <c r="D55" s="316" t="s">
        <v>6774</v>
      </c>
      <c r="E55" s="316" t="s">
        <v>6775</v>
      </c>
      <c r="F55" s="317" t="s">
        <v>6585</v>
      </c>
      <c r="G55" s="315" t="s">
        <v>6586</v>
      </c>
      <c r="H55" s="315" t="s">
        <v>6579</v>
      </c>
      <c r="I55" s="315" t="s">
        <v>6633</v>
      </c>
      <c r="J55" s="315" t="s">
        <v>6633</v>
      </c>
      <c r="K55" s="315" t="s">
        <v>6780</v>
      </c>
      <c r="L55" s="315" t="s">
        <v>6781</v>
      </c>
      <c r="M55" s="315" t="s">
        <v>6782</v>
      </c>
      <c r="N55" s="315"/>
    </row>
    <row r="56" ht="15.75" customHeight="1">
      <c r="A56" s="315" t="s">
        <v>6772</v>
      </c>
      <c r="B56" s="315" t="s">
        <v>6733</v>
      </c>
      <c r="C56" s="318" t="s">
        <v>6783</v>
      </c>
      <c r="D56" s="316" t="s">
        <v>6784</v>
      </c>
      <c r="E56" s="316" t="s">
        <v>6785</v>
      </c>
      <c r="F56" s="317" t="s">
        <v>6659</v>
      </c>
      <c r="G56" s="315" t="s">
        <v>6786</v>
      </c>
      <c r="H56" s="315" t="s">
        <v>6787</v>
      </c>
      <c r="I56" s="315" t="s">
        <v>6788</v>
      </c>
      <c r="J56" s="315" t="s">
        <v>6789</v>
      </c>
      <c r="K56" s="315" t="s">
        <v>6790</v>
      </c>
      <c r="L56" s="315" t="s">
        <v>6791</v>
      </c>
      <c r="M56" s="315" t="s">
        <v>6569</v>
      </c>
      <c r="N56" s="315"/>
    </row>
    <row r="57" ht="15.75" customHeight="1">
      <c r="A57" s="315" t="s">
        <v>6772</v>
      </c>
      <c r="B57" s="315" t="s">
        <v>6733</v>
      </c>
      <c r="C57" s="315" t="s">
        <v>6783</v>
      </c>
      <c r="D57" s="316" t="s">
        <v>6784</v>
      </c>
      <c r="E57" s="316" t="s">
        <v>6785</v>
      </c>
      <c r="F57" s="317" t="s">
        <v>6659</v>
      </c>
      <c r="G57" s="315" t="s">
        <v>6786</v>
      </c>
      <c r="H57" s="315" t="s">
        <v>6787</v>
      </c>
      <c r="I57" s="315" t="s">
        <v>6788</v>
      </c>
      <c r="J57" s="315" t="s">
        <v>6789</v>
      </c>
      <c r="K57" s="315" t="s">
        <v>6790</v>
      </c>
      <c r="L57" s="315" t="s">
        <v>6792</v>
      </c>
      <c r="M57" s="315" t="s">
        <v>6569</v>
      </c>
      <c r="N57" s="315"/>
    </row>
    <row r="58" ht="15.75" customHeight="1">
      <c r="A58" s="315" t="s">
        <v>6772</v>
      </c>
      <c r="B58" s="315" t="s">
        <v>6733</v>
      </c>
      <c r="C58" s="318" t="s">
        <v>6793</v>
      </c>
      <c r="D58" s="316" t="s">
        <v>6774</v>
      </c>
      <c r="E58" s="316" t="s">
        <v>6775</v>
      </c>
      <c r="F58" s="317" t="s">
        <v>6598</v>
      </c>
      <c r="G58" s="315" t="s">
        <v>6602</v>
      </c>
      <c r="H58" s="315" t="s">
        <v>6652</v>
      </c>
      <c r="I58" s="315" t="s">
        <v>6633</v>
      </c>
      <c r="J58" s="315" t="s">
        <v>6633</v>
      </c>
      <c r="K58" s="315" t="s">
        <v>6794</v>
      </c>
      <c r="L58" s="315" t="s">
        <v>6795</v>
      </c>
      <c r="M58" s="315" t="s">
        <v>6569</v>
      </c>
      <c r="N58" s="315"/>
    </row>
    <row r="59" ht="15.75" customHeight="1">
      <c r="A59" s="315" t="s">
        <v>6772</v>
      </c>
      <c r="B59" s="315" t="s">
        <v>6733</v>
      </c>
      <c r="C59" s="318" t="s">
        <v>6796</v>
      </c>
      <c r="D59" s="316" t="s">
        <v>6774</v>
      </c>
      <c r="E59" s="316" t="s">
        <v>6775</v>
      </c>
      <c r="F59" s="317" t="s">
        <v>6585</v>
      </c>
      <c r="G59" s="315" t="s">
        <v>6797</v>
      </c>
      <c r="H59" s="315" t="s">
        <v>6787</v>
      </c>
      <c r="I59" s="315" t="s">
        <v>6633</v>
      </c>
      <c r="J59" s="315" t="s">
        <v>6633</v>
      </c>
      <c r="K59" s="315" t="s">
        <v>6798</v>
      </c>
      <c r="L59" s="315" t="s">
        <v>6795</v>
      </c>
      <c r="M59" s="315" t="s">
        <v>6569</v>
      </c>
      <c r="N59" s="315"/>
    </row>
    <row r="60" ht="15.75" customHeight="1">
      <c r="A60" s="315" t="s">
        <v>6772</v>
      </c>
      <c r="B60" s="315" t="s">
        <v>6733</v>
      </c>
      <c r="C60" s="318" t="s">
        <v>6799</v>
      </c>
      <c r="D60" s="316" t="s">
        <v>6774</v>
      </c>
      <c r="E60" s="316" t="s">
        <v>6775</v>
      </c>
      <c r="F60" s="317" t="s">
        <v>6598</v>
      </c>
      <c r="G60" s="315" t="s">
        <v>6800</v>
      </c>
      <c r="H60" s="315" t="s">
        <v>6548</v>
      </c>
      <c r="I60" s="315" t="s">
        <v>6633</v>
      </c>
      <c r="J60" s="315" t="s">
        <v>6633</v>
      </c>
      <c r="K60" s="315" t="s">
        <v>6801</v>
      </c>
      <c r="L60" s="315" t="s">
        <v>6802</v>
      </c>
      <c r="M60" s="315" t="s">
        <v>6569</v>
      </c>
      <c r="N60" s="315"/>
    </row>
    <row r="61" ht="15.75" customHeight="1">
      <c r="A61" s="315" t="s">
        <v>6772</v>
      </c>
      <c r="B61" s="315" t="s">
        <v>6733</v>
      </c>
      <c r="C61" s="318" t="s">
        <v>6803</v>
      </c>
      <c r="D61" s="316" t="s">
        <v>6774</v>
      </c>
      <c r="E61" s="316" t="s">
        <v>6775</v>
      </c>
      <c r="F61" s="317" t="s">
        <v>6685</v>
      </c>
      <c r="G61" s="315" t="s">
        <v>6659</v>
      </c>
      <c r="H61" s="315" t="s">
        <v>6787</v>
      </c>
      <c r="I61" s="315" t="s">
        <v>6788</v>
      </c>
      <c r="J61" s="315" t="s">
        <v>6789</v>
      </c>
      <c r="K61" s="315" t="s">
        <v>6804</v>
      </c>
      <c r="L61" s="315" t="s">
        <v>6528</v>
      </c>
      <c r="M61" s="315" t="s">
        <v>6569</v>
      </c>
      <c r="N61" s="315"/>
    </row>
    <row r="62" ht="15.75" customHeight="1">
      <c r="A62" s="315" t="s">
        <v>6772</v>
      </c>
      <c r="B62" s="315" t="s">
        <v>6733</v>
      </c>
      <c r="C62" s="318" t="s">
        <v>6805</v>
      </c>
      <c r="D62" s="316" t="s">
        <v>6784</v>
      </c>
      <c r="E62" s="316" t="s">
        <v>6785</v>
      </c>
      <c r="F62" s="317" t="s">
        <v>6598</v>
      </c>
      <c r="G62" s="315" t="s">
        <v>6685</v>
      </c>
      <c r="H62" s="315" t="s">
        <v>6806</v>
      </c>
      <c r="I62" s="315" t="s">
        <v>6807</v>
      </c>
      <c r="J62" s="315" t="s">
        <v>6808</v>
      </c>
      <c r="K62" s="315" t="s">
        <v>6809</v>
      </c>
      <c r="L62" s="315" t="s">
        <v>6810</v>
      </c>
      <c r="M62" s="315" t="s">
        <v>6569</v>
      </c>
      <c r="N62" s="315"/>
    </row>
    <row r="63" ht="15.75" customHeight="1">
      <c r="A63" s="315" t="s">
        <v>6772</v>
      </c>
      <c r="B63" s="315" t="s">
        <v>6733</v>
      </c>
      <c r="C63" s="318" t="s">
        <v>6783</v>
      </c>
      <c r="D63" s="316" t="s">
        <v>6784</v>
      </c>
      <c r="E63" s="316" t="s">
        <v>6785</v>
      </c>
      <c r="F63" s="317" t="s">
        <v>6659</v>
      </c>
      <c r="G63" s="315" t="s">
        <v>6786</v>
      </c>
      <c r="H63" s="315" t="s">
        <v>6787</v>
      </c>
      <c r="I63" s="315" t="s">
        <v>6788</v>
      </c>
      <c r="J63" s="315" t="s">
        <v>6789</v>
      </c>
      <c r="K63" s="315" t="s">
        <v>6790</v>
      </c>
      <c r="L63" s="315" t="s">
        <v>6811</v>
      </c>
      <c r="M63" s="315" t="s">
        <v>6569</v>
      </c>
      <c r="N63" s="315"/>
    </row>
    <row r="64" ht="15.75" customHeight="1">
      <c r="A64" s="315" t="s">
        <v>6772</v>
      </c>
      <c r="B64" s="315" t="s">
        <v>6733</v>
      </c>
      <c r="C64" s="318" t="s">
        <v>6783</v>
      </c>
      <c r="D64" s="316" t="s">
        <v>6784</v>
      </c>
      <c r="E64" s="316" t="s">
        <v>6785</v>
      </c>
      <c r="F64" s="317" t="s">
        <v>6659</v>
      </c>
      <c r="G64" s="315" t="s">
        <v>6786</v>
      </c>
      <c r="H64" s="315" t="s">
        <v>6787</v>
      </c>
      <c r="I64" s="315" t="s">
        <v>6788</v>
      </c>
      <c r="J64" s="315" t="s">
        <v>6789</v>
      </c>
      <c r="K64" s="315" t="s">
        <v>6790</v>
      </c>
      <c r="L64" s="315" t="s">
        <v>6811</v>
      </c>
      <c r="M64" s="315" t="s">
        <v>6569</v>
      </c>
      <c r="N64" s="315"/>
    </row>
    <row r="65" ht="15.75" customHeight="1">
      <c r="A65" s="315" t="s">
        <v>6772</v>
      </c>
      <c r="B65" s="315" t="s">
        <v>6733</v>
      </c>
      <c r="C65" s="318" t="s">
        <v>6812</v>
      </c>
      <c r="D65" s="316" t="s">
        <v>6774</v>
      </c>
      <c r="E65" s="316" t="s">
        <v>6775</v>
      </c>
      <c r="F65" s="317" t="s">
        <v>6598</v>
      </c>
      <c r="G65" s="315" t="s">
        <v>6602</v>
      </c>
      <c r="H65" s="315" t="s">
        <v>6652</v>
      </c>
      <c r="I65" s="315" t="s">
        <v>6633</v>
      </c>
      <c r="J65" s="315" t="s">
        <v>6633</v>
      </c>
      <c r="K65" s="315" t="s">
        <v>6813</v>
      </c>
      <c r="L65" s="315" t="s">
        <v>6814</v>
      </c>
      <c r="M65" s="315" t="s">
        <v>6569</v>
      </c>
      <c r="N65" s="315"/>
    </row>
    <row r="66" ht="15.75" customHeight="1">
      <c r="A66" s="315" t="s">
        <v>6772</v>
      </c>
      <c r="B66" s="315" t="s">
        <v>6733</v>
      </c>
      <c r="C66" s="315" t="s">
        <v>6815</v>
      </c>
      <c r="D66" s="316" t="s">
        <v>6774</v>
      </c>
      <c r="E66" s="316" t="s">
        <v>6775</v>
      </c>
      <c r="F66" s="317" t="s">
        <v>6642</v>
      </c>
      <c r="G66" s="315" t="s">
        <v>6558</v>
      </c>
      <c r="H66" s="315" t="s">
        <v>6524</v>
      </c>
      <c r="I66" s="315" t="s">
        <v>6816</v>
      </c>
      <c r="J66" s="315" t="s">
        <v>6817</v>
      </c>
      <c r="K66" s="315" t="s">
        <v>6818</v>
      </c>
      <c r="L66" s="315" t="s">
        <v>6819</v>
      </c>
      <c r="M66" s="315" t="s">
        <v>6569</v>
      </c>
      <c r="N66" s="315"/>
    </row>
    <row r="67" ht="15.75" customHeight="1">
      <c r="A67" s="315" t="s">
        <v>6772</v>
      </c>
      <c r="B67" s="315" t="s">
        <v>6733</v>
      </c>
      <c r="C67" s="315" t="s">
        <v>6820</v>
      </c>
      <c r="D67" s="316" t="s">
        <v>6735</v>
      </c>
      <c r="E67" s="316" t="s">
        <v>6736</v>
      </c>
      <c r="F67" s="317" t="s">
        <v>6642</v>
      </c>
      <c r="G67" s="315" t="s">
        <v>6523</v>
      </c>
      <c r="H67" s="315" t="s">
        <v>6579</v>
      </c>
      <c r="I67" s="315" t="s">
        <v>6821</v>
      </c>
      <c r="J67" s="315" t="s">
        <v>6822</v>
      </c>
      <c r="K67" s="315" t="s">
        <v>6823</v>
      </c>
      <c r="L67" s="315" t="s">
        <v>6824</v>
      </c>
      <c r="M67" s="315" t="s">
        <v>6569</v>
      </c>
      <c r="N67" s="315"/>
    </row>
    <row r="68" ht="15.75" customHeight="1">
      <c r="A68" s="315" t="s">
        <v>6772</v>
      </c>
      <c r="B68" s="315" t="s">
        <v>6733</v>
      </c>
      <c r="C68" s="315" t="s">
        <v>6783</v>
      </c>
      <c r="D68" s="316" t="s">
        <v>6784</v>
      </c>
      <c r="E68" s="316" t="s">
        <v>6785</v>
      </c>
      <c r="F68" s="317" t="s">
        <v>6659</v>
      </c>
      <c r="G68" s="315" t="s">
        <v>6786</v>
      </c>
      <c r="H68" s="315" t="s">
        <v>6787</v>
      </c>
      <c r="I68" s="315" t="s">
        <v>6788</v>
      </c>
      <c r="J68" s="315" t="s">
        <v>6789</v>
      </c>
      <c r="K68" s="315" t="s">
        <v>6790</v>
      </c>
      <c r="L68" s="315" t="s">
        <v>6811</v>
      </c>
      <c r="M68" s="315" t="s">
        <v>6569</v>
      </c>
      <c r="N68" s="315"/>
    </row>
    <row r="69" ht="15.75" customHeight="1">
      <c r="A69" s="315" t="s">
        <v>6772</v>
      </c>
      <c r="B69" s="315" t="s">
        <v>6733</v>
      </c>
      <c r="C69" s="315" t="s">
        <v>6825</v>
      </c>
      <c r="D69" s="316" t="s">
        <v>6735</v>
      </c>
      <c r="E69" s="316" t="s">
        <v>6736</v>
      </c>
      <c r="F69" s="317" t="s">
        <v>6642</v>
      </c>
      <c r="G69" s="315" t="s">
        <v>6523</v>
      </c>
      <c r="H69" s="315" t="s">
        <v>6579</v>
      </c>
      <c r="I69" s="315" t="s">
        <v>6821</v>
      </c>
      <c r="J69" s="315" t="s">
        <v>6822</v>
      </c>
      <c r="K69" s="315" t="s">
        <v>6826</v>
      </c>
      <c r="L69" s="315" t="s">
        <v>6827</v>
      </c>
      <c r="M69" s="315" t="s">
        <v>6569</v>
      </c>
      <c r="N69" s="315"/>
    </row>
    <row r="70" ht="15.75" customHeight="1">
      <c r="A70" s="315" t="s">
        <v>6772</v>
      </c>
      <c r="B70" s="315" t="s">
        <v>6733</v>
      </c>
      <c r="C70" s="315" t="s">
        <v>6783</v>
      </c>
      <c r="D70" s="316" t="s">
        <v>6784</v>
      </c>
      <c r="E70" s="316" t="s">
        <v>6785</v>
      </c>
      <c r="F70" s="315" t="s">
        <v>6659</v>
      </c>
      <c r="G70" s="315" t="s">
        <v>6786</v>
      </c>
      <c r="H70" s="315" t="s">
        <v>6787</v>
      </c>
      <c r="I70" s="315" t="s">
        <v>6788</v>
      </c>
      <c r="J70" s="315" t="s">
        <v>6789</v>
      </c>
      <c r="K70" s="315" t="s">
        <v>6790</v>
      </c>
      <c r="L70" s="315" t="s">
        <v>6811</v>
      </c>
      <c r="M70" s="315" t="s">
        <v>6569</v>
      </c>
      <c r="N70" s="315"/>
    </row>
    <row r="71" ht="15.75" customHeight="1">
      <c r="A71" s="315" t="s">
        <v>6772</v>
      </c>
      <c r="B71" s="315" t="s">
        <v>6733</v>
      </c>
      <c r="C71" s="315" t="s">
        <v>6828</v>
      </c>
      <c r="D71" s="316" t="s">
        <v>6774</v>
      </c>
      <c r="E71" s="316" t="s">
        <v>6775</v>
      </c>
      <c r="F71" s="315" t="s">
        <v>6601</v>
      </c>
      <c r="G71" s="315" t="s">
        <v>6586</v>
      </c>
      <c r="H71" s="315" t="s">
        <v>6564</v>
      </c>
      <c r="I71" s="315" t="s">
        <v>6633</v>
      </c>
      <c r="J71" s="315" t="s">
        <v>6633</v>
      </c>
      <c r="K71" s="315" t="s">
        <v>6829</v>
      </c>
      <c r="L71" s="315" t="s">
        <v>6830</v>
      </c>
      <c r="M71" s="315" t="s">
        <v>6569</v>
      </c>
      <c r="N71" s="315"/>
    </row>
    <row r="72" ht="15.75" customHeight="1">
      <c r="A72" s="315" t="s">
        <v>6772</v>
      </c>
      <c r="B72" s="315" t="s">
        <v>6733</v>
      </c>
      <c r="C72" s="315" t="s">
        <v>6831</v>
      </c>
      <c r="D72" s="316" t="s">
        <v>6774</v>
      </c>
      <c r="E72" s="316" t="s">
        <v>6775</v>
      </c>
      <c r="F72" s="315" t="s">
        <v>6642</v>
      </c>
      <c r="G72" s="315" t="s">
        <v>6559</v>
      </c>
      <c r="H72" s="315" t="s">
        <v>6787</v>
      </c>
      <c r="I72" s="315" t="s">
        <v>6788</v>
      </c>
      <c r="J72" s="315" t="s">
        <v>6789</v>
      </c>
      <c r="K72" s="315" t="s">
        <v>6832</v>
      </c>
      <c r="L72" s="315" t="s">
        <v>6833</v>
      </c>
      <c r="M72" s="315" t="s">
        <v>6569</v>
      </c>
      <c r="N72" s="315"/>
    </row>
    <row r="73" ht="15.75" customHeight="1">
      <c r="A73" s="315" t="s">
        <v>6772</v>
      </c>
      <c r="B73" s="315" t="s">
        <v>6733</v>
      </c>
      <c r="C73" s="315" t="s">
        <v>6834</v>
      </c>
      <c r="D73" s="316" t="s">
        <v>6774</v>
      </c>
      <c r="E73" s="316" t="s">
        <v>6775</v>
      </c>
      <c r="F73" s="315" t="s">
        <v>6601</v>
      </c>
      <c r="G73" s="315" t="s">
        <v>6797</v>
      </c>
      <c r="H73" s="315" t="s">
        <v>6524</v>
      </c>
      <c r="I73" s="315" t="s">
        <v>6816</v>
      </c>
      <c r="J73" s="315" t="s">
        <v>6817</v>
      </c>
      <c r="K73" s="315" t="s">
        <v>6835</v>
      </c>
      <c r="L73" s="315" t="s">
        <v>6836</v>
      </c>
      <c r="M73" s="315" t="s">
        <v>6569</v>
      </c>
      <c r="N73" s="315"/>
    </row>
    <row r="74" ht="15.75" customHeight="1">
      <c r="A74" s="315" t="s">
        <v>6772</v>
      </c>
      <c r="B74" s="315" t="s">
        <v>6733</v>
      </c>
      <c r="C74" s="315" t="s">
        <v>6837</v>
      </c>
      <c r="D74" s="316" t="s">
        <v>6774</v>
      </c>
      <c r="E74" s="316" t="s">
        <v>6775</v>
      </c>
      <c r="F74" s="317" t="s">
        <v>6572</v>
      </c>
      <c r="G74" s="315" t="s">
        <v>6601</v>
      </c>
      <c r="H74" s="315" t="s">
        <v>6838</v>
      </c>
      <c r="I74" s="315" t="s">
        <v>6633</v>
      </c>
      <c r="J74" s="315" t="s">
        <v>6633</v>
      </c>
      <c r="K74" s="315" t="s">
        <v>5374</v>
      </c>
      <c r="L74" s="315" t="s">
        <v>6777</v>
      </c>
      <c r="M74" s="315" t="s">
        <v>6569</v>
      </c>
      <c r="N74" s="315"/>
    </row>
    <row r="75" ht="15.75" customHeight="1">
      <c r="A75" s="315" t="s">
        <v>6772</v>
      </c>
      <c r="B75" s="315" t="s">
        <v>6733</v>
      </c>
      <c r="C75" s="315" t="s">
        <v>6839</v>
      </c>
      <c r="D75" s="316" t="s">
        <v>6774</v>
      </c>
      <c r="E75" s="316" t="s">
        <v>6775</v>
      </c>
      <c r="F75" s="315" t="s">
        <v>6685</v>
      </c>
      <c r="G75" s="315" t="s">
        <v>6786</v>
      </c>
      <c r="H75" s="315" t="s">
        <v>6840</v>
      </c>
      <c r="I75" s="315" t="s">
        <v>6807</v>
      </c>
      <c r="J75" s="315" t="s">
        <v>6841</v>
      </c>
      <c r="K75" s="315" t="s">
        <v>6842</v>
      </c>
      <c r="L75" s="315" t="s">
        <v>6843</v>
      </c>
      <c r="M75" s="315" t="s">
        <v>6569</v>
      </c>
      <c r="N75" s="315"/>
    </row>
    <row r="76" ht="15.75" customHeight="1">
      <c r="A76" s="315" t="s">
        <v>6772</v>
      </c>
      <c r="B76" s="315" t="s">
        <v>6733</v>
      </c>
      <c r="C76" s="315" t="s">
        <v>6844</v>
      </c>
      <c r="D76" s="316" t="s">
        <v>6774</v>
      </c>
      <c r="E76" s="316" t="s">
        <v>6775</v>
      </c>
      <c r="F76" s="317" t="s">
        <v>6563</v>
      </c>
      <c r="G76" s="315" t="s">
        <v>6601</v>
      </c>
      <c r="H76" s="315" t="s">
        <v>6579</v>
      </c>
      <c r="I76" s="315" t="s">
        <v>6845</v>
      </c>
      <c r="J76" s="315" t="s">
        <v>6846</v>
      </c>
      <c r="K76" s="315" t="s">
        <v>6847</v>
      </c>
      <c r="L76" s="315" t="s">
        <v>6848</v>
      </c>
      <c r="M76" s="315" t="s">
        <v>6569</v>
      </c>
      <c r="N76" s="315"/>
    </row>
    <row r="77" ht="15.75" customHeight="1">
      <c r="A77" s="315" t="s">
        <v>6849</v>
      </c>
      <c r="B77" s="315" t="s">
        <v>6733</v>
      </c>
      <c r="C77" s="315" t="s">
        <v>6850</v>
      </c>
      <c r="D77" s="316" t="s">
        <v>6774</v>
      </c>
      <c r="E77" s="316" t="s">
        <v>6775</v>
      </c>
      <c r="F77" s="317" t="s">
        <v>6716</v>
      </c>
      <c r="G77" s="315" t="s">
        <v>6685</v>
      </c>
      <c r="H77" s="315" t="s">
        <v>6769</v>
      </c>
      <c r="I77" s="315" t="s">
        <v>6851</v>
      </c>
      <c r="J77" s="315" t="s">
        <v>6817</v>
      </c>
      <c r="K77" s="315" t="s">
        <v>6852</v>
      </c>
      <c r="L77" s="315" t="s">
        <v>6853</v>
      </c>
      <c r="M77" s="315" t="s">
        <v>6569</v>
      </c>
      <c r="N77" s="315"/>
    </row>
    <row r="78" ht="15.75" customHeight="1">
      <c r="A78" s="315" t="s">
        <v>6849</v>
      </c>
      <c r="B78" s="315" t="s">
        <v>6733</v>
      </c>
      <c r="C78" s="315" t="s">
        <v>6850</v>
      </c>
      <c r="D78" s="316" t="s">
        <v>6774</v>
      </c>
      <c r="E78" s="316" t="s">
        <v>6775</v>
      </c>
      <c r="F78" s="317" t="s">
        <v>6716</v>
      </c>
      <c r="G78" s="315" t="s">
        <v>6685</v>
      </c>
      <c r="H78" s="315" t="s">
        <v>6769</v>
      </c>
      <c r="I78" s="315" t="s">
        <v>6851</v>
      </c>
      <c r="J78" s="315" t="s">
        <v>6817</v>
      </c>
      <c r="K78" s="315" t="s">
        <v>6852</v>
      </c>
      <c r="L78" s="315" t="s">
        <v>6854</v>
      </c>
      <c r="M78" s="315" t="s">
        <v>6569</v>
      </c>
      <c r="N78" s="315"/>
    </row>
    <row r="79" ht="15.75" customHeight="1">
      <c r="A79" s="315" t="s">
        <v>6849</v>
      </c>
      <c r="B79" s="315" t="s">
        <v>6733</v>
      </c>
      <c r="C79" s="315" t="s">
        <v>6855</v>
      </c>
      <c r="D79" s="316" t="s">
        <v>6774</v>
      </c>
      <c r="E79" s="316" t="s">
        <v>6775</v>
      </c>
      <c r="F79" s="317" t="s">
        <v>6585</v>
      </c>
      <c r="G79" s="315" t="s">
        <v>6856</v>
      </c>
      <c r="H79" s="315" t="s">
        <v>6564</v>
      </c>
      <c r="I79" s="315" t="s">
        <v>6633</v>
      </c>
      <c r="J79" s="315" t="s">
        <v>6633</v>
      </c>
      <c r="K79" s="315" t="s">
        <v>5374</v>
      </c>
      <c r="L79" s="315" t="s">
        <v>6857</v>
      </c>
      <c r="M79" s="315" t="s">
        <v>6569</v>
      </c>
      <c r="N79" s="315"/>
    </row>
    <row r="80" ht="15.75" customHeight="1">
      <c r="A80" s="315" t="s">
        <v>6858</v>
      </c>
      <c r="B80" s="315" t="s">
        <v>6628</v>
      </c>
      <c r="C80" s="315" t="s">
        <v>6859</v>
      </c>
      <c r="D80" s="315" t="s">
        <v>6774</v>
      </c>
      <c r="E80" s="315" t="s">
        <v>6775</v>
      </c>
      <c r="F80" s="315" t="s">
        <v>6669</v>
      </c>
      <c r="G80" s="315" t="s">
        <v>6670</v>
      </c>
      <c r="H80" s="315" t="s">
        <v>6548</v>
      </c>
      <c r="I80" s="315" t="s">
        <v>6632</v>
      </c>
      <c r="J80" s="315" t="s">
        <v>6633</v>
      </c>
      <c r="K80" s="315" t="s">
        <v>6860</v>
      </c>
      <c r="L80" s="315" t="s">
        <v>6777</v>
      </c>
      <c r="M80" s="315" t="s">
        <v>6544</v>
      </c>
      <c r="N80" s="315"/>
    </row>
    <row r="81" ht="15.75" customHeight="1">
      <c r="A81" s="315" t="s">
        <v>6858</v>
      </c>
      <c r="B81" s="315" t="s">
        <v>6628</v>
      </c>
      <c r="C81" s="315" t="s">
        <v>6861</v>
      </c>
      <c r="D81" s="315" t="s">
        <v>6774</v>
      </c>
      <c r="E81" s="315" t="s">
        <v>6775</v>
      </c>
      <c r="F81" s="315" t="s">
        <v>6862</v>
      </c>
      <c r="G81" s="315" t="s">
        <v>6863</v>
      </c>
      <c r="H81" s="315" t="s">
        <v>6548</v>
      </c>
      <c r="I81" s="315" t="s">
        <v>6632</v>
      </c>
      <c r="J81" s="315" t="s">
        <v>6633</v>
      </c>
      <c r="K81" s="315" t="s">
        <v>6864</v>
      </c>
      <c r="L81" s="315" t="s">
        <v>6777</v>
      </c>
      <c r="M81" s="315" t="s">
        <v>6544</v>
      </c>
      <c r="N81" s="315"/>
    </row>
    <row r="82" ht="15.75" customHeight="1">
      <c r="A82" s="315" t="s">
        <v>6858</v>
      </c>
      <c r="B82" s="315" t="s">
        <v>6628</v>
      </c>
      <c r="C82" s="315" t="s">
        <v>6865</v>
      </c>
      <c r="D82" s="315" t="s">
        <v>6774</v>
      </c>
      <c r="E82" s="315" t="s">
        <v>6775</v>
      </c>
      <c r="F82" s="315" t="s">
        <v>6866</v>
      </c>
      <c r="G82" s="315" t="s">
        <v>6867</v>
      </c>
      <c r="H82" s="315" t="s">
        <v>6548</v>
      </c>
      <c r="I82" s="315" t="s">
        <v>6632</v>
      </c>
      <c r="J82" s="315" t="s">
        <v>6633</v>
      </c>
      <c r="K82" s="315" t="s">
        <v>6868</v>
      </c>
      <c r="L82" s="315" t="s">
        <v>6777</v>
      </c>
      <c r="M82" s="315" t="s">
        <v>6535</v>
      </c>
      <c r="N82" s="315"/>
    </row>
    <row r="83" ht="15.75" customHeight="1">
      <c r="A83" s="315" t="s">
        <v>6858</v>
      </c>
      <c r="B83" s="315" t="s">
        <v>6628</v>
      </c>
      <c r="C83" s="315" t="s">
        <v>6859</v>
      </c>
      <c r="D83" s="316" t="s">
        <v>6774</v>
      </c>
      <c r="E83" s="316" t="s">
        <v>6775</v>
      </c>
      <c r="F83" s="319" t="s">
        <v>6716</v>
      </c>
      <c r="G83" s="315" t="s">
        <v>6562</v>
      </c>
      <c r="H83" s="315" t="s">
        <v>6548</v>
      </c>
      <c r="I83" s="315" t="s">
        <v>6632</v>
      </c>
      <c r="J83" s="315" t="s">
        <v>6633</v>
      </c>
      <c r="K83" s="315" t="s">
        <v>6869</v>
      </c>
      <c r="L83" s="315" t="s">
        <v>6777</v>
      </c>
      <c r="M83" s="315" t="s">
        <v>6529</v>
      </c>
      <c r="N83" s="315"/>
    </row>
    <row r="84" ht="15.75" customHeight="1">
      <c r="A84" s="315" t="s">
        <v>6858</v>
      </c>
      <c r="B84" s="315" t="s">
        <v>6628</v>
      </c>
      <c r="C84" s="315" t="s">
        <v>6870</v>
      </c>
      <c r="D84" s="316" t="s">
        <v>6774</v>
      </c>
      <c r="E84" s="316" t="s">
        <v>6775</v>
      </c>
      <c r="F84" s="319" t="s">
        <v>6716</v>
      </c>
      <c r="G84" s="315" t="s">
        <v>6562</v>
      </c>
      <c r="H84" s="315" t="s">
        <v>6548</v>
      </c>
      <c r="I84" s="315" t="s">
        <v>6632</v>
      </c>
      <c r="J84" s="315" t="s">
        <v>6633</v>
      </c>
      <c r="K84" s="315" t="s">
        <v>6871</v>
      </c>
      <c r="L84" s="315" t="s">
        <v>6777</v>
      </c>
      <c r="M84" s="315" t="s">
        <v>6544</v>
      </c>
      <c r="N84" s="315"/>
    </row>
    <row r="85" ht="15.75" customHeight="1">
      <c r="A85" s="315" t="s">
        <v>6858</v>
      </c>
      <c r="B85" s="315" t="s">
        <v>6628</v>
      </c>
      <c r="C85" s="315" t="s">
        <v>6872</v>
      </c>
      <c r="D85" s="316" t="s">
        <v>6774</v>
      </c>
      <c r="E85" s="316" t="s">
        <v>6775</v>
      </c>
      <c r="F85" s="317" t="s">
        <v>6873</v>
      </c>
      <c r="G85" s="315" t="s">
        <v>6874</v>
      </c>
      <c r="H85" s="315" t="s">
        <v>6548</v>
      </c>
      <c r="I85" s="315" t="s">
        <v>6632</v>
      </c>
      <c r="J85" s="315" t="s">
        <v>6633</v>
      </c>
      <c r="K85" s="315" t="s">
        <v>6875</v>
      </c>
      <c r="L85" s="315" t="s">
        <v>6777</v>
      </c>
      <c r="M85" s="315" t="s">
        <v>6544</v>
      </c>
      <c r="N85" s="315"/>
    </row>
    <row r="86" ht="15.75" customHeight="1">
      <c r="A86" s="315" t="s">
        <v>6858</v>
      </c>
      <c r="B86" s="315" t="s">
        <v>6628</v>
      </c>
      <c r="C86" s="315" t="s">
        <v>6861</v>
      </c>
      <c r="D86" s="316" t="s">
        <v>6774</v>
      </c>
      <c r="E86" s="316" t="s">
        <v>6775</v>
      </c>
      <c r="F86" s="317" t="s">
        <v>6873</v>
      </c>
      <c r="G86" s="315" t="s">
        <v>6874</v>
      </c>
      <c r="H86" s="315" t="s">
        <v>6548</v>
      </c>
      <c r="I86" s="315" t="s">
        <v>6632</v>
      </c>
      <c r="J86" s="315" t="s">
        <v>6633</v>
      </c>
      <c r="K86" s="315" t="s">
        <v>6864</v>
      </c>
      <c r="L86" s="315" t="s">
        <v>6777</v>
      </c>
      <c r="M86" s="315" t="s">
        <v>6529</v>
      </c>
      <c r="N86" s="315"/>
    </row>
    <row r="87" ht="15.75" customHeight="1">
      <c r="A87" s="315" t="s">
        <v>6858</v>
      </c>
      <c r="B87" s="315" t="s">
        <v>6628</v>
      </c>
      <c r="C87" s="315" t="s">
        <v>6876</v>
      </c>
      <c r="D87" s="316" t="s">
        <v>6774</v>
      </c>
      <c r="E87" s="316" t="s">
        <v>6775</v>
      </c>
      <c r="F87" s="317" t="s">
        <v>6563</v>
      </c>
      <c r="G87" s="315" t="s">
        <v>6598</v>
      </c>
      <c r="H87" s="315" t="s">
        <v>6548</v>
      </c>
      <c r="I87" s="315" t="s">
        <v>6632</v>
      </c>
      <c r="J87" s="315" t="s">
        <v>6633</v>
      </c>
      <c r="K87" s="315" t="s">
        <v>6877</v>
      </c>
      <c r="L87" s="315" t="s">
        <v>6777</v>
      </c>
      <c r="M87" s="315" t="s">
        <v>6544</v>
      </c>
      <c r="N87" s="315"/>
    </row>
    <row r="88" ht="15.75" customHeight="1">
      <c r="A88" s="315" t="s">
        <v>6858</v>
      </c>
      <c r="B88" s="315" t="s">
        <v>6628</v>
      </c>
      <c r="C88" s="315" t="s">
        <v>6859</v>
      </c>
      <c r="D88" s="316" t="s">
        <v>6774</v>
      </c>
      <c r="E88" s="315" t="s">
        <v>6775</v>
      </c>
      <c r="F88" s="317" t="s">
        <v>6669</v>
      </c>
      <c r="G88" s="315" t="s">
        <v>6670</v>
      </c>
      <c r="H88" s="315" t="s">
        <v>6548</v>
      </c>
      <c r="I88" s="315" t="s">
        <v>6632</v>
      </c>
      <c r="J88" s="315" t="s">
        <v>6633</v>
      </c>
      <c r="K88" s="315" t="s">
        <v>6869</v>
      </c>
      <c r="L88" s="315" t="s">
        <v>6777</v>
      </c>
      <c r="M88" s="315" t="s">
        <v>6591</v>
      </c>
      <c r="N88" s="315"/>
    </row>
    <row r="89" ht="15.75" customHeight="1">
      <c r="A89" s="315" t="s">
        <v>6858</v>
      </c>
      <c r="B89" s="315" t="s">
        <v>6628</v>
      </c>
      <c r="C89" s="315" t="s">
        <v>6859</v>
      </c>
      <c r="D89" s="316" t="s">
        <v>6774</v>
      </c>
      <c r="E89" s="316" t="s">
        <v>6775</v>
      </c>
      <c r="F89" s="317" t="s">
        <v>6585</v>
      </c>
      <c r="G89" s="315" t="s">
        <v>6601</v>
      </c>
      <c r="H89" s="315" t="s">
        <v>6548</v>
      </c>
      <c r="I89" s="315" t="s">
        <v>6632</v>
      </c>
      <c r="J89" s="315" t="s">
        <v>6633</v>
      </c>
      <c r="K89" s="315" t="s">
        <v>6878</v>
      </c>
      <c r="L89" s="315" t="s">
        <v>6635</v>
      </c>
      <c r="M89" s="315" t="s">
        <v>6544</v>
      </c>
      <c r="N89" s="315"/>
    </row>
    <row r="90" ht="15.75" customHeight="1">
      <c r="A90" s="315" t="s">
        <v>6858</v>
      </c>
      <c r="B90" s="315" t="s">
        <v>6628</v>
      </c>
      <c r="C90" s="315" t="s">
        <v>6861</v>
      </c>
      <c r="D90" s="316" t="s">
        <v>6774</v>
      </c>
      <c r="E90" s="316" t="s">
        <v>6775</v>
      </c>
      <c r="F90" s="317" t="s">
        <v>6879</v>
      </c>
      <c r="G90" s="315" t="s">
        <v>6880</v>
      </c>
      <c r="H90" s="315" t="s">
        <v>6548</v>
      </c>
      <c r="I90" s="315" t="s">
        <v>6632</v>
      </c>
      <c r="J90" s="315" t="s">
        <v>6633</v>
      </c>
      <c r="K90" s="315" t="s">
        <v>6864</v>
      </c>
      <c r="L90" s="315" t="s">
        <v>6635</v>
      </c>
      <c r="M90" s="315" t="s">
        <v>6544</v>
      </c>
      <c r="N90" s="315"/>
    </row>
    <row r="91" ht="15.75" customHeight="1">
      <c r="A91" s="315" t="s">
        <v>6858</v>
      </c>
      <c r="B91" s="315" t="s">
        <v>6628</v>
      </c>
      <c r="C91" s="315" t="s">
        <v>6859</v>
      </c>
      <c r="D91" s="315" t="s">
        <v>6774</v>
      </c>
      <c r="E91" s="315" t="s">
        <v>6775</v>
      </c>
      <c r="F91" s="315" t="s">
        <v>6585</v>
      </c>
      <c r="G91" s="315" t="s">
        <v>6881</v>
      </c>
      <c r="H91" s="315" t="s">
        <v>6687</v>
      </c>
      <c r="I91" s="315" t="s">
        <v>6632</v>
      </c>
      <c r="J91" s="315" t="s">
        <v>6633</v>
      </c>
      <c r="K91" s="315" t="s">
        <v>6878</v>
      </c>
      <c r="L91" s="315" t="s">
        <v>6635</v>
      </c>
      <c r="M91" s="315" t="s">
        <v>6882</v>
      </c>
      <c r="N91" s="315"/>
    </row>
    <row r="92" ht="15.75" customHeight="1">
      <c r="A92" s="315" t="s">
        <v>6858</v>
      </c>
      <c r="B92" s="315" t="s">
        <v>6628</v>
      </c>
      <c r="C92" s="315" t="s">
        <v>6876</v>
      </c>
      <c r="D92" s="316" t="s">
        <v>6774</v>
      </c>
      <c r="E92" s="316" t="s">
        <v>6775</v>
      </c>
      <c r="F92" s="315" t="s">
        <v>6601</v>
      </c>
      <c r="G92" s="315" t="s">
        <v>6883</v>
      </c>
      <c r="H92" s="315" t="s">
        <v>6687</v>
      </c>
      <c r="I92" s="315" t="s">
        <v>6632</v>
      </c>
      <c r="J92" s="315" t="s">
        <v>6633</v>
      </c>
      <c r="K92" s="315" t="s">
        <v>6877</v>
      </c>
      <c r="L92" s="315" t="s">
        <v>6884</v>
      </c>
      <c r="M92" s="315" t="s">
        <v>6882</v>
      </c>
      <c r="N92" s="315"/>
    </row>
    <row r="93" ht="15.75" customHeight="1">
      <c r="A93" s="315" t="s">
        <v>6858</v>
      </c>
      <c r="B93" s="315" t="s">
        <v>6628</v>
      </c>
      <c r="C93" s="315" t="s">
        <v>6861</v>
      </c>
      <c r="D93" s="316" t="s">
        <v>6774</v>
      </c>
      <c r="E93" s="320" t="s">
        <v>6775</v>
      </c>
      <c r="F93" s="315" t="s">
        <v>6885</v>
      </c>
      <c r="G93" s="315" t="s">
        <v>6886</v>
      </c>
      <c r="H93" s="315" t="s">
        <v>6687</v>
      </c>
      <c r="I93" s="315" t="s">
        <v>6632</v>
      </c>
      <c r="J93" s="315" t="s">
        <v>6633</v>
      </c>
      <c r="K93" s="315" t="s">
        <v>6864</v>
      </c>
      <c r="L93" s="315" t="s">
        <v>6887</v>
      </c>
      <c r="M93" s="315" t="s">
        <v>6882</v>
      </c>
      <c r="N93" s="315"/>
    </row>
    <row r="94" ht="15.75" customHeight="1">
      <c r="A94" s="315" t="s">
        <v>6858</v>
      </c>
      <c r="B94" s="315" t="s">
        <v>6628</v>
      </c>
      <c r="C94" s="315" t="s">
        <v>6888</v>
      </c>
      <c r="D94" s="316" t="s">
        <v>6774</v>
      </c>
      <c r="E94" s="316" t="s">
        <v>6775</v>
      </c>
      <c r="F94" s="315" t="s">
        <v>6602</v>
      </c>
      <c r="G94" s="315" t="s">
        <v>6768</v>
      </c>
      <c r="H94" s="315" t="s">
        <v>6548</v>
      </c>
      <c r="I94" s="315" t="s">
        <v>6632</v>
      </c>
      <c r="J94" s="315" t="s">
        <v>6633</v>
      </c>
      <c r="K94" s="315" t="s">
        <v>6889</v>
      </c>
      <c r="L94" s="315" t="s">
        <v>6890</v>
      </c>
      <c r="M94" s="315" t="s">
        <v>6891</v>
      </c>
      <c r="N94" s="315"/>
    </row>
    <row r="95" ht="15.75" customHeight="1">
      <c r="A95" s="315" t="s">
        <v>6858</v>
      </c>
      <c r="B95" s="315" t="s">
        <v>6628</v>
      </c>
      <c r="C95" s="315" t="s">
        <v>6892</v>
      </c>
      <c r="D95" s="316" t="s">
        <v>6774</v>
      </c>
      <c r="E95" s="316" t="s">
        <v>6775</v>
      </c>
      <c r="F95" s="315" t="s">
        <v>6686</v>
      </c>
      <c r="G95" s="315" t="s">
        <v>6893</v>
      </c>
      <c r="H95" s="315" t="s">
        <v>6894</v>
      </c>
      <c r="I95" s="315" t="s">
        <v>6632</v>
      </c>
      <c r="J95" s="315" t="s">
        <v>6633</v>
      </c>
      <c r="K95" s="315" t="s">
        <v>6895</v>
      </c>
      <c r="L95" s="315" t="s">
        <v>6896</v>
      </c>
      <c r="M95" s="315" t="s">
        <v>6891</v>
      </c>
      <c r="N95" s="315"/>
    </row>
    <row r="96" ht="15.75" customHeight="1">
      <c r="A96" s="315" t="s">
        <v>6858</v>
      </c>
      <c r="B96" s="315" t="s">
        <v>6628</v>
      </c>
      <c r="C96" s="315" t="s">
        <v>6897</v>
      </c>
      <c r="D96" s="316" t="s">
        <v>6774</v>
      </c>
      <c r="E96" s="316" t="s">
        <v>6775</v>
      </c>
      <c r="F96" s="315" t="s">
        <v>6642</v>
      </c>
      <c r="G96" s="315" t="s">
        <v>6643</v>
      </c>
      <c r="H96" s="315" t="s">
        <v>6548</v>
      </c>
      <c r="I96" s="315" t="s">
        <v>6632</v>
      </c>
      <c r="J96" s="315" t="s">
        <v>6633</v>
      </c>
      <c r="K96" s="315" t="s">
        <v>6898</v>
      </c>
      <c r="L96" s="315" t="s">
        <v>6899</v>
      </c>
      <c r="M96" s="315" t="s">
        <v>6891</v>
      </c>
      <c r="N96" s="315"/>
    </row>
    <row r="97" ht="15.75" customHeight="1">
      <c r="A97" s="315" t="s">
        <v>6858</v>
      </c>
      <c r="B97" s="315" t="s">
        <v>6628</v>
      </c>
      <c r="C97" s="315" t="s">
        <v>6900</v>
      </c>
      <c r="D97" s="316" t="s">
        <v>6774</v>
      </c>
      <c r="E97" s="316" t="s">
        <v>6775</v>
      </c>
      <c r="F97" s="315" t="s">
        <v>6669</v>
      </c>
      <c r="G97" s="315" t="s">
        <v>6670</v>
      </c>
      <c r="H97" s="315" t="s">
        <v>6548</v>
      </c>
      <c r="I97" s="315" t="s">
        <v>6632</v>
      </c>
      <c r="J97" s="315" t="s">
        <v>6633</v>
      </c>
      <c r="K97" s="315" t="s">
        <v>6901</v>
      </c>
      <c r="L97" s="315" t="s">
        <v>6781</v>
      </c>
      <c r="M97" s="315" t="s">
        <v>6891</v>
      </c>
      <c r="N97" s="315"/>
    </row>
    <row r="98" ht="15.75" customHeight="1">
      <c r="A98" s="315" t="s">
        <v>6858</v>
      </c>
      <c r="B98" s="315" t="s">
        <v>6628</v>
      </c>
      <c r="C98" s="315" t="s">
        <v>6902</v>
      </c>
      <c r="D98" s="316" t="s">
        <v>6774</v>
      </c>
      <c r="E98" s="316" t="s">
        <v>6775</v>
      </c>
      <c r="F98" s="315" t="s">
        <v>6862</v>
      </c>
      <c r="G98" s="315" t="s">
        <v>6863</v>
      </c>
      <c r="H98" s="315" t="s">
        <v>6548</v>
      </c>
      <c r="I98" s="315" t="s">
        <v>6632</v>
      </c>
      <c r="J98" s="315" t="s">
        <v>6633</v>
      </c>
      <c r="K98" s="315" t="s">
        <v>6903</v>
      </c>
      <c r="L98" s="315" t="s">
        <v>6781</v>
      </c>
      <c r="M98" s="315" t="s">
        <v>6891</v>
      </c>
      <c r="N98" s="315"/>
    </row>
    <row r="99" ht="15.75" customHeight="1">
      <c r="A99" s="315" t="s">
        <v>6858</v>
      </c>
      <c r="B99" s="315" t="s">
        <v>6628</v>
      </c>
      <c r="C99" s="315" t="s">
        <v>6904</v>
      </c>
      <c r="D99" s="316" t="s">
        <v>6774</v>
      </c>
      <c r="E99" s="316" t="s">
        <v>6775</v>
      </c>
      <c r="F99" s="315" t="s">
        <v>6562</v>
      </c>
      <c r="G99" s="315" t="s">
        <v>6905</v>
      </c>
      <c r="H99" s="315" t="s">
        <v>6548</v>
      </c>
      <c r="I99" s="315" t="s">
        <v>6632</v>
      </c>
      <c r="J99" s="315" t="s">
        <v>6633</v>
      </c>
      <c r="K99" s="315" t="s">
        <v>6906</v>
      </c>
      <c r="L99" s="315" t="s">
        <v>6802</v>
      </c>
      <c r="M99" s="315" t="s">
        <v>6544</v>
      </c>
      <c r="N99" s="315"/>
    </row>
    <row r="100" ht="15.75" customHeight="1">
      <c r="A100" s="315" t="s">
        <v>6858</v>
      </c>
      <c r="B100" s="315" t="s">
        <v>6628</v>
      </c>
      <c r="C100" s="315" t="s">
        <v>6907</v>
      </c>
      <c r="D100" s="316" t="s">
        <v>6774</v>
      </c>
      <c r="E100" s="316" t="s">
        <v>6775</v>
      </c>
      <c r="F100" s="315" t="s">
        <v>6585</v>
      </c>
      <c r="G100" s="315" t="s">
        <v>6601</v>
      </c>
      <c r="H100" s="315" t="s">
        <v>6548</v>
      </c>
      <c r="I100" s="315" t="s">
        <v>6632</v>
      </c>
      <c r="J100" s="315" t="s">
        <v>6633</v>
      </c>
      <c r="K100" s="315" t="s">
        <v>6908</v>
      </c>
      <c r="L100" s="315" t="s">
        <v>6781</v>
      </c>
      <c r="M100" s="315" t="s">
        <v>6891</v>
      </c>
      <c r="N100" s="315"/>
    </row>
    <row r="101" ht="15.75" customHeight="1">
      <c r="A101" s="315" t="s">
        <v>6858</v>
      </c>
      <c r="B101" s="315" t="s">
        <v>6628</v>
      </c>
      <c r="C101" s="315" t="s">
        <v>6909</v>
      </c>
      <c r="D101" s="316" t="s">
        <v>6774</v>
      </c>
      <c r="E101" s="316" t="s">
        <v>6775</v>
      </c>
      <c r="F101" s="315" t="s">
        <v>6879</v>
      </c>
      <c r="G101" s="315" t="s">
        <v>6880</v>
      </c>
      <c r="H101" s="315" t="s">
        <v>6548</v>
      </c>
      <c r="I101" s="315" t="s">
        <v>6632</v>
      </c>
      <c r="J101" s="315" t="s">
        <v>6633</v>
      </c>
      <c r="K101" s="315" t="s">
        <v>6910</v>
      </c>
      <c r="L101" s="315" t="s">
        <v>6781</v>
      </c>
      <c r="M101" s="315" t="s">
        <v>6891</v>
      </c>
      <c r="N101" s="315"/>
    </row>
    <row r="102" ht="15.75" customHeight="1">
      <c r="A102" s="315" t="s">
        <v>6858</v>
      </c>
      <c r="B102" s="315" t="s">
        <v>6628</v>
      </c>
      <c r="C102" s="315" t="s">
        <v>6911</v>
      </c>
      <c r="D102" s="316" t="s">
        <v>6774</v>
      </c>
      <c r="E102" s="316" t="s">
        <v>6775</v>
      </c>
      <c r="F102" s="315" t="s">
        <v>6586</v>
      </c>
      <c r="G102" s="315" t="s">
        <v>6602</v>
      </c>
      <c r="H102" s="315" t="s">
        <v>6548</v>
      </c>
      <c r="I102" s="315" t="s">
        <v>6632</v>
      </c>
      <c r="J102" s="315" t="s">
        <v>6633</v>
      </c>
      <c r="K102" s="315" t="s">
        <v>6912</v>
      </c>
      <c r="L102" s="315" t="s">
        <v>6781</v>
      </c>
      <c r="M102" s="315" t="s">
        <v>6891</v>
      </c>
      <c r="N102" s="315"/>
    </row>
    <row r="103" ht="15.75" customHeight="1">
      <c r="A103" s="315" t="s">
        <v>6858</v>
      </c>
      <c r="B103" s="315" t="s">
        <v>6628</v>
      </c>
      <c r="C103" s="315" t="s">
        <v>6859</v>
      </c>
      <c r="D103" s="316" t="s">
        <v>6774</v>
      </c>
      <c r="E103" s="316" t="s">
        <v>6775</v>
      </c>
      <c r="F103" s="315" t="s">
        <v>6768</v>
      </c>
      <c r="G103" s="315" t="s">
        <v>6642</v>
      </c>
      <c r="H103" s="315" t="s">
        <v>6548</v>
      </c>
      <c r="I103" s="315" t="s">
        <v>6632</v>
      </c>
      <c r="J103" s="315" t="s">
        <v>6633</v>
      </c>
      <c r="K103" s="315" t="s">
        <v>6869</v>
      </c>
      <c r="L103" s="315" t="s">
        <v>6899</v>
      </c>
      <c r="M103" s="315" t="s">
        <v>6913</v>
      </c>
      <c r="N103" s="315"/>
    </row>
    <row r="104" ht="15.75" customHeight="1">
      <c r="A104" s="315" t="s">
        <v>6858</v>
      </c>
      <c r="B104" s="315" t="s">
        <v>6628</v>
      </c>
      <c r="C104" s="315" t="s">
        <v>6914</v>
      </c>
      <c r="D104" s="316" t="s">
        <v>6774</v>
      </c>
      <c r="E104" s="316" t="s">
        <v>6775</v>
      </c>
      <c r="F104" s="315" t="s">
        <v>6915</v>
      </c>
      <c r="G104" s="315" t="s">
        <v>6916</v>
      </c>
      <c r="H104" s="315" t="s">
        <v>6548</v>
      </c>
      <c r="I104" s="315" t="s">
        <v>6632</v>
      </c>
      <c r="J104" s="315" t="s">
        <v>6633</v>
      </c>
      <c r="K104" s="315" t="s">
        <v>6917</v>
      </c>
      <c r="L104" s="315" t="s">
        <v>6896</v>
      </c>
      <c r="M104" s="315" t="s">
        <v>6913</v>
      </c>
      <c r="N104" s="315"/>
    </row>
    <row r="105" ht="15.75" customHeight="1">
      <c r="A105" s="315" t="s">
        <v>6858</v>
      </c>
      <c r="B105" s="315" t="s">
        <v>6628</v>
      </c>
      <c r="C105" s="315" t="s">
        <v>6859</v>
      </c>
      <c r="D105" s="316" t="s">
        <v>6774</v>
      </c>
      <c r="E105" s="316" t="s">
        <v>6775</v>
      </c>
      <c r="F105" s="315" t="s">
        <v>6669</v>
      </c>
      <c r="G105" s="315" t="s">
        <v>6670</v>
      </c>
      <c r="H105" s="315" t="s">
        <v>6548</v>
      </c>
      <c r="I105" s="315" t="s">
        <v>6632</v>
      </c>
      <c r="J105" s="315" t="s">
        <v>6633</v>
      </c>
      <c r="K105" s="315" t="s">
        <v>6869</v>
      </c>
      <c r="L105" s="315" t="s">
        <v>6781</v>
      </c>
      <c r="M105" s="315" t="s">
        <v>6913</v>
      </c>
      <c r="N105" s="315"/>
    </row>
    <row r="106" ht="15.75" customHeight="1">
      <c r="A106" s="315" t="s">
        <v>6858</v>
      </c>
      <c r="B106" s="315" t="s">
        <v>6628</v>
      </c>
      <c r="C106" s="315" t="s">
        <v>6918</v>
      </c>
      <c r="D106" s="316" t="s">
        <v>6774</v>
      </c>
      <c r="E106" s="316" t="s">
        <v>6775</v>
      </c>
      <c r="F106" s="315" t="s">
        <v>6602</v>
      </c>
      <c r="G106" s="315" t="s">
        <v>6685</v>
      </c>
      <c r="H106" s="315" t="s">
        <v>6894</v>
      </c>
      <c r="I106" s="315" t="s">
        <v>6632</v>
      </c>
      <c r="J106" s="315" t="s">
        <v>6633</v>
      </c>
      <c r="K106" s="315" t="s">
        <v>6919</v>
      </c>
      <c r="L106" s="315" t="s">
        <v>6920</v>
      </c>
      <c r="M106" s="315" t="s">
        <v>6913</v>
      </c>
      <c r="N106" s="315"/>
    </row>
    <row r="107" ht="15.75" customHeight="1">
      <c r="A107" s="315" t="s">
        <v>6858</v>
      </c>
      <c r="B107" s="315" t="s">
        <v>6628</v>
      </c>
      <c r="C107" s="315" t="s">
        <v>6921</v>
      </c>
      <c r="D107" s="316" t="s">
        <v>6774</v>
      </c>
      <c r="E107" s="316" t="s">
        <v>6775</v>
      </c>
      <c r="F107" s="315" t="s">
        <v>6922</v>
      </c>
      <c r="G107" s="315" t="s">
        <v>6893</v>
      </c>
      <c r="H107" s="315" t="s">
        <v>6548</v>
      </c>
      <c r="I107" s="315" t="s">
        <v>6632</v>
      </c>
      <c r="J107" s="315" t="s">
        <v>6633</v>
      </c>
      <c r="K107" s="315" t="s">
        <v>6923</v>
      </c>
      <c r="L107" s="315" t="s">
        <v>6890</v>
      </c>
      <c r="M107" s="315" t="s">
        <v>6913</v>
      </c>
      <c r="N107" s="315"/>
    </row>
    <row r="108" ht="15.75" customHeight="1">
      <c r="A108" s="315" t="s">
        <v>6858</v>
      </c>
      <c r="B108" s="315" t="s">
        <v>6628</v>
      </c>
      <c r="C108" s="315" t="s">
        <v>6924</v>
      </c>
      <c r="D108" s="316" t="s">
        <v>6774</v>
      </c>
      <c r="E108" s="316" t="s">
        <v>6775</v>
      </c>
      <c r="F108" s="315" t="s">
        <v>6522</v>
      </c>
      <c r="G108" s="315" t="s">
        <v>6659</v>
      </c>
      <c r="H108" s="315" t="s">
        <v>6548</v>
      </c>
      <c r="I108" s="315" t="s">
        <v>6632</v>
      </c>
      <c r="J108" s="315" t="s">
        <v>6633</v>
      </c>
      <c r="K108" s="315" t="s">
        <v>6925</v>
      </c>
      <c r="L108" s="315" t="s">
        <v>6926</v>
      </c>
      <c r="M108" s="315" t="s">
        <v>6891</v>
      </c>
      <c r="N108" s="315"/>
    </row>
    <row r="109" ht="15.75" customHeight="1">
      <c r="A109" s="315" t="s">
        <v>6858</v>
      </c>
      <c r="B109" s="315" t="s">
        <v>6628</v>
      </c>
      <c r="C109" s="315" t="s">
        <v>6902</v>
      </c>
      <c r="D109" s="316" t="s">
        <v>6774</v>
      </c>
      <c r="E109" s="316" t="s">
        <v>6775</v>
      </c>
      <c r="F109" s="315" t="s">
        <v>6716</v>
      </c>
      <c r="G109" s="315" t="s">
        <v>6562</v>
      </c>
      <c r="H109" s="315" t="s">
        <v>6548</v>
      </c>
      <c r="I109" s="315" t="s">
        <v>6632</v>
      </c>
      <c r="J109" s="315" t="s">
        <v>6633</v>
      </c>
      <c r="K109" s="315" t="s">
        <v>6903</v>
      </c>
      <c r="L109" s="315" t="s">
        <v>6927</v>
      </c>
      <c r="M109" s="315" t="s">
        <v>6928</v>
      </c>
      <c r="N109" s="315"/>
    </row>
    <row r="110" ht="15.75" customHeight="1">
      <c r="A110" s="315" t="s">
        <v>6858</v>
      </c>
      <c r="B110" s="315" t="s">
        <v>6628</v>
      </c>
      <c r="C110" s="315" t="s">
        <v>6900</v>
      </c>
      <c r="D110" s="316" t="s">
        <v>6774</v>
      </c>
      <c r="E110" s="316" t="s">
        <v>6775</v>
      </c>
      <c r="F110" s="315" t="s">
        <v>6873</v>
      </c>
      <c r="G110" s="315" t="s">
        <v>6874</v>
      </c>
      <c r="H110" s="315" t="s">
        <v>6548</v>
      </c>
      <c r="I110" s="315" t="s">
        <v>6632</v>
      </c>
      <c r="J110" s="315" t="s">
        <v>6633</v>
      </c>
      <c r="K110" s="315" t="s">
        <v>6901</v>
      </c>
      <c r="L110" s="315" t="s">
        <v>6929</v>
      </c>
      <c r="M110" s="315" t="s">
        <v>6928</v>
      </c>
      <c r="N110" s="315"/>
    </row>
    <row r="111" ht="15.75" customHeight="1">
      <c r="A111" s="315" t="s">
        <v>6858</v>
      </c>
      <c r="B111" s="315" t="s">
        <v>6628</v>
      </c>
      <c r="C111" s="315" t="s">
        <v>6930</v>
      </c>
      <c r="D111" s="316" t="s">
        <v>6774</v>
      </c>
      <c r="E111" s="316" t="s">
        <v>6775</v>
      </c>
      <c r="F111" s="315" t="s">
        <v>6585</v>
      </c>
      <c r="G111" s="315" t="s">
        <v>6601</v>
      </c>
      <c r="H111" s="315" t="s">
        <v>6548</v>
      </c>
      <c r="I111" s="315" t="s">
        <v>6632</v>
      </c>
      <c r="J111" s="315" t="s">
        <v>6633</v>
      </c>
      <c r="K111" s="315" t="s">
        <v>6931</v>
      </c>
      <c r="L111" s="315" t="s">
        <v>6781</v>
      </c>
      <c r="M111" s="315" t="s">
        <v>6913</v>
      </c>
      <c r="N111" s="315"/>
    </row>
    <row r="112" ht="15.75" customHeight="1">
      <c r="A112" s="315" t="s">
        <v>6858</v>
      </c>
      <c r="B112" s="315" t="s">
        <v>6628</v>
      </c>
      <c r="C112" s="315" t="s">
        <v>6932</v>
      </c>
      <c r="D112" s="316" t="s">
        <v>6774</v>
      </c>
      <c r="E112" s="316" t="s">
        <v>6775</v>
      </c>
      <c r="F112" s="315" t="s">
        <v>6867</v>
      </c>
      <c r="G112" s="315" t="s">
        <v>6879</v>
      </c>
      <c r="H112" s="315" t="s">
        <v>6548</v>
      </c>
      <c r="I112" s="315" t="s">
        <v>6632</v>
      </c>
      <c r="J112" s="315" t="s">
        <v>6633</v>
      </c>
      <c r="K112" s="315" t="s">
        <v>6933</v>
      </c>
      <c r="L112" s="315" t="s">
        <v>6934</v>
      </c>
      <c r="M112" s="315" t="s">
        <v>6913</v>
      </c>
      <c r="N112" s="315"/>
    </row>
    <row r="113" ht="15.75" customHeight="1">
      <c r="A113" s="315" t="s">
        <v>6858</v>
      </c>
      <c r="B113" s="315" t="s">
        <v>6628</v>
      </c>
      <c r="C113" s="315" t="s">
        <v>6909</v>
      </c>
      <c r="D113" s="316" t="s">
        <v>6774</v>
      </c>
      <c r="E113" s="316" t="s">
        <v>6775</v>
      </c>
      <c r="F113" s="315" t="s">
        <v>6879</v>
      </c>
      <c r="G113" s="315" t="s">
        <v>6880</v>
      </c>
      <c r="H113" s="315" t="s">
        <v>6548</v>
      </c>
      <c r="I113" s="315" t="s">
        <v>6632</v>
      </c>
      <c r="J113" s="315" t="s">
        <v>6633</v>
      </c>
      <c r="K113" s="315" t="s">
        <v>6910</v>
      </c>
      <c r="L113" s="315" t="s">
        <v>6781</v>
      </c>
      <c r="M113" s="315" t="s">
        <v>6913</v>
      </c>
      <c r="N113" s="315"/>
    </row>
    <row r="114" ht="15.75" customHeight="1">
      <c r="A114" s="315" t="s">
        <v>6858</v>
      </c>
      <c r="B114" s="315" t="s">
        <v>6628</v>
      </c>
      <c r="C114" s="315" t="s">
        <v>6935</v>
      </c>
      <c r="D114" s="316" t="s">
        <v>6774</v>
      </c>
      <c r="E114" s="316" t="s">
        <v>6775</v>
      </c>
      <c r="F114" s="315" t="s">
        <v>6856</v>
      </c>
      <c r="G114" s="315" t="s">
        <v>6586</v>
      </c>
      <c r="H114" s="315" t="s">
        <v>6548</v>
      </c>
      <c r="I114" s="315" t="s">
        <v>6632</v>
      </c>
      <c r="J114" s="315" t="s">
        <v>6633</v>
      </c>
      <c r="K114" s="315" t="s">
        <v>6936</v>
      </c>
      <c r="L114" s="315" t="s">
        <v>6937</v>
      </c>
      <c r="M114" s="315" t="s">
        <v>6913</v>
      </c>
      <c r="N114" s="315"/>
    </row>
    <row r="115" ht="15.75" customHeight="1">
      <c r="A115" s="315" t="s">
        <v>6858</v>
      </c>
      <c r="B115" s="315" t="s">
        <v>6628</v>
      </c>
      <c r="C115" s="315" t="s">
        <v>6935</v>
      </c>
      <c r="D115" s="316" t="s">
        <v>6774</v>
      </c>
      <c r="E115" s="316" t="s">
        <v>6775</v>
      </c>
      <c r="F115" s="315" t="s">
        <v>6867</v>
      </c>
      <c r="G115" s="315" t="s">
        <v>6879</v>
      </c>
      <c r="H115" s="315" t="s">
        <v>6548</v>
      </c>
      <c r="I115" s="315" t="s">
        <v>6632</v>
      </c>
      <c r="J115" s="315" t="s">
        <v>6633</v>
      </c>
      <c r="K115" s="315" t="s">
        <v>6936</v>
      </c>
      <c r="L115" s="315" t="s">
        <v>6781</v>
      </c>
      <c r="M115" s="315" t="s">
        <v>6913</v>
      </c>
      <c r="N115" s="315"/>
    </row>
    <row r="116" ht="15.75" customHeight="1">
      <c r="A116" s="315" t="s">
        <v>6858</v>
      </c>
      <c r="B116" s="315" t="s">
        <v>6628</v>
      </c>
      <c r="C116" s="315" t="s">
        <v>6909</v>
      </c>
      <c r="D116" s="316" t="s">
        <v>6774</v>
      </c>
      <c r="E116" s="316" t="s">
        <v>6775</v>
      </c>
      <c r="F116" s="315" t="s">
        <v>6879</v>
      </c>
      <c r="G116" s="315" t="s">
        <v>6880</v>
      </c>
      <c r="H116" s="315" t="s">
        <v>6548</v>
      </c>
      <c r="I116" s="315" t="s">
        <v>6632</v>
      </c>
      <c r="J116" s="315" t="s">
        <v>6633</v>
      </c>
      <c r="K116" s="315" t="s">
        <v>6910</v>
      </c>
      <c r="L116" s="315" t="s">
        <v>6938</v>
      </c>
      <c r="M116" s="315" t="s">
        <v>6913</v>
      </c>
      <c r="N116" s="315"/>
    </row>
    <row r="117" ht="15.75" customHeight="1">
      <c r="A117" s="315" t="s">
        <v>6858</v>
      </c>
      <c r="B117" s="315" t="s">
        <v>6628</v>
      </c>
      <c r="C117" s="315" t="s">
        <v>6930</v>
      </c>
      <c r="D117" s="316" t="s">
        <v>6774</v>
      </c>
      <c r="E117" s="316" t="s">
        <v>6775</v>
      </c>
      <c r="F117" s="315" t="s">
        <v>6586</v>
      </c>
      <c r="G117" s="315" t="s">
        <v>6602</v>
      </c>
      <c r="H117" s="315" t="s">
        <v>6548</v>
      </c>
      <c r="I117" s="315" t="s">
        <v>6632</v>
      </c>
      <c r="J117" s="315" t="s">
        <v>6633</v>
      </c>
      <c r="K117" s="315" t="s">
        <v>6931</v>
      </c>
      <c r="L117" s="315" t="s">
        <v>6854</v>
      </c>
      <c r="M117" s="315" t="s">
        <v>6913</v>
      </c>
      <c r="N117" s="315"/>
    </row>
    <row r="118" ht="15.75" customHeight="1">
      <c r="A118" s="315" t="s">
        <v>6858</v>
      </c>
      <c r="B118" s="315" t="s">
        <v>6628</v>
      </c>
      <c r="C118" s="315" t="s">
        <v>6859</v>
      </c>
      <c r="D118" s="316" t="s">
        <v>6774</v>
      </c>
      <c r="E118" s="316" t="s">
        <v>6775</v>
      </c>
      <c r="F118" s="315" t="s">
        <v>6669</v>
      </c>
      <c r="G118" s="315" t="s">
        <v>6670</v>
      </c>
      <c r="H118" s="315" t="s">
        <v>6548</v>
      </c>
      <c r="I118" s="315" t="s">
        <v>6632</v>
      </c>
      <c r="J118" s="315" t="s">
        <v>6633</v>
      </c>
      <c r="K118" s="315" t="s">
        <v>6869</v>
      </c>
      <c r="L118" s="315" t="s">
        <v>6781</v>
      </c>
      <c r="M118" s="315" t="s">
        <v>6913</v>
      </c>
      <c r="N118" s="315"/>
    </row>
    <row r="119" ht="15.75" customHeight="1">
      <c r="A119" s="315" t="s">
        <v>6858</v>
      </c>
      <c r="B119" s="315" t="s">
        <v>6628</v>
      </c>
      <c r="C119" s="315" t="s">
        <v>6914</v>
      </c>
      <c r="D119" s="316" t="s">
        <v>6774</v>
      </c>
      <c r="E119" s="316" t="s">
        <v>6775</v>
      </c>
      <c r="F119" s="315" t="s">
        <v>6862</v>
      </c>
      <c r="G119" s="315" t="s">
        <v>6863</v>
      </c>
      <c r="H119" s="315" t="s">
        <v>6548</v>
      </c>
      <c r="I119" s="315" t="s">
        <v>6632</v>
      </c>
      <c r="J119" s="315" t="s">
        <v>6633</v>
      </c>
      <c r="K119" s="315" t="s">
        <v>6917</v>
      </c>
      <c r="L119" s="315" t="s">
        <v>6939</v>
      </c>
      <c r="M119" s="315" t="s">
        <v>6913</v>
      </c>
      <c r="N119" s="315"/>
    </row>
    <row r="120" ht="15.75" customHeight="1">
      <c r="A120" s="315" t="s">
        <v>6858</v>
      </c>
      <c r="B120" s="315" t="s">
        <v>6628</v>
      </c>
      <c r="C120" s="315" t="s">
        <v>6861</v>
      </c>
      <c r="D120" s="316" t="s">
        <v>6774</v>
      </c>
      <c r="E120" s="316" t="s">
        <v>6775</v>
      </c>
      <c r="F120" s="315" t="s">
        <v>6585</v>
      </c>
      <c r="G120" s="315" t="s">
        <v>6601</v>
      </c>
      <c r="H120" s="315" t="s">
        <v>6548</v>
      </c>
      <c r="I120" s="315" t="s">
        <v>6632</v>
      </c>
      <c r="J120" s="315" t="s">
        <v>6633</v>
      </c>
      <c r="K120" s="315" t="s">
        <v>6864</v>
      </c>
      <c r="L120" s="315" t="s">
        <v>6781</v>
      </c>
      <c r="M120" s="315" t="s">
        <v>6891</v>
      </c>
      <c r="N120" s="315"/>
    </row>
    <row r="121" ht="15.75" customHeight="1">
      <c r="A121" s="315" t="s">
        <v>6858</v>
      </c>
      <c r="B121" s="315" t="s">
        <v>6628</v>
      </c>
      <c r="C121" s="315" t="s">
        <v>6940</v>
      </c>
      <c r="D121" s="316" t="s">
        <v>6774</v>
      </c>
      <c r="E121" s="316" t="s">
        <v>6775</v>
      </c>
      <c r="F121" s="315" t="s">
        <v>6879</v>
      </c>
      <c r="G121" s="315" t="s">
        <v>6880</v>
      </c>
      <c r="H121" s="315" t="s">
        <v>6548</v>
      </c>
      <c r="I121" s="315" t="s">
        <v>6632</v>
      </c>
      <c r="J121" s="315" t="s">
        <v>6633</v>
      </c>
      <c r="K121" s="315" t="s">
        <v>6941</v>
      </c>
      <c r="L121" s="315" t="s">
        <v>6899</v>
      </c>
      <c r="M121" s="315" t="s">
        <v>6891</v>
      </c>
      <c r="N121" s="315"/>
    </row>
    <row r="122" ht="15.75" customHeight="1">
      <c r="A122" s="315" t="s">
        <v>6858</v>
      </c>
      <c r="B122" s="315" t="s">
        <v>6628</v>
      </c>
      <c r="C122" s="315" t="s">
        <v>6935</v>
      </c>
      <c r="D122" s="316" t="s">
        <v>6774</v>
      </c>
      <c r="E122" s="316" t="s">
        <v>6775</v>
      </c>
      <c r="F122" s="315" t="s">
        <v>6856</v>
      </c>
      <c r="G122" s="315" t="s">
        <v>6586</v>
      </c>
      <c r="H122" s="315" t="s">
        <v>6548</v>
      </c>
      <c r="I122" s="315" t="s">
        <v>6632</v>
      </c>
      <c r="J122" s="315" t="s">
        <v>6633</v>
      </c>
      <c r="K122" s="315" t="s">
        <v>6936</v>
      </c>
      <c r="L122" s="315" t="s">
        <v>6942</v>
      </c>
      <c r="M122" s="315" t="s">
        <v>6891</v>
      </c>
      <c r="N122" s="315"/>
    </row>
    <row r="123" ht="15.75" customHeight="1">
      <c r="A123" s="315" t="s">
        <v>6858</v>
      </c>
      <c r="B123" s="315" t="s">
        <v>6628</v>
      </c>
      <c r="C123" s="315" t="s">
        <v>6900</v>
      </c>
      <c r="D123" s="316" t="s">
        <v>6774</v>
      </c>
      <c r="E123" s="316" t="s">
        <v>6775</v>
      </c>
      <c r="F123" s="315" t="s">
        <v>6716</v>
      </c>
      <c r="G123" s="315" t="s">
        <v>6562</v>
      </c>
      <c r="H123" s="315" t="s">
        <v>6548</v>
      </c>
      <c r="I123" s="315" t="s">
        <v>6632</v>
      </c>
      <c r="J123" s="315" t="s">
        <v>6633</v>
      </c>
      <c r="K123" s="315" t="s">
        <v>6901</v>
      </c>
      <c r="L123" s="315" t="s">
        <v>6741</v>
      </c>
      <c r="M123" s="315" t="s">
        <v>6943</v>
      </c>
      <c r="N123" s="315"/>
    </row>
    <row r="124" ht="15.75" customHeight="1">
      <c r="A124" s="315" t="s">
        <v>6858</v>
      </c>
      <c r="B124" s="315" t="s">
        <v>6628</v>
      </c>
      <c r="C124" s="315" t="s">
        <v>6924</v>
      </c>
      <c r="D124" s="316" t="s">
        <v>6774</v>
      </c>
      <c r="E124" s="316" t="s">
        <v>6775</v>
      </c>
      <c r="F124" s="315" t="s">
        <v>6563</v>
      </c>
      <c r="G124" s="315" t="s">
        <v>6598</v>
      </c>
      <c r="H124" s="315" t="s">
        <v>6548</v>
      </c>
      <c r="I124" s="315" t="s">
        <v>6632</v>
      </c>
      <c r="J124" s="315" t="s">
        <v>6633</v>
      </c>
      <c r="K124" s="315" t="s">
        <v>6925</v>
      </c>
      <c r="L124" s="315" t="s">
        <v>6944</v>
      </c>
      <c r="M124" s="315" t="s">
        <v>6639</v>
      </c>
      <c r="N124" s="315"/>
    </row>
    <row r="125" ht="15.75" customHeight="1">
      <c r="A125" s="315" t="s">
        <v>6858</v>
      </c>
      <c r="B125" s="315" t="s">
        <v>6628</v>
      </c>
      <c r="C125" s="315" t="s">
        <v>6945</v>
      </c>
      <c r="D125" s="316" t="s">
        <v>6774</v>
      </c>
      <c r="E125" s="316" t="s">
        <v>6775</v>
      </c>
      <c r="F125" s="317" t="s">
        <v>6716</v>
      </c>
      <c r="G125" s="315" t="s">
        <v>6562</v>
      </c>
      <c r="H125" s="315" t="s">
        <v>6548</v>
      </c>
      <c r="I125" s="315" t="s">
        <v>6632</v>
      </c>
      <c r="J125" s="315" t="s">
        <v>6633</v>
      </c>
      <c r="K125" s="315" t="s">
        <v>6946</v>
      </c>
      <c r="L125" s="315" t="s">
        <v>6947</v>
      </c>
      <c r="M125" s="315" t="s">
        <v>6664</v>
      </c>
      <c r="N125" s="315"/>
    </row>
    <row r="126" ht="15.75" customHeight="1">
      <c r="A126" s="315" t="s">
        <v>6858</v>
      </c>
      <c r="B126" s="315" t="s">
        <v>6628</v>
      </c>
      <c r="C126" s="315" t="s">
        <v>6865</v>
      </c>
      <c r="D126" s="316" t="s">
        <v>6774</v>
      </c>
      <c r="E126" s="316" t="s">
        <v>6775</v>
      </c>
      <c r="F126" s="315" t="s">
        <v>6563</v>
      </c>
      <c r="G126" s="315" t="s">
        <v>6598</v>
      </c>
      <c r="H126" s="315" t="s">
        <v>6548</v>
      </c>
      <c r="I126" s="315" t="s">
        <v>6632</v>
      </c>
      <c r="J126" s="315" t="s">
        <v>6633</v>
      </c>
      <c r="K126" s="315" t="s">
        <v>6868</v>
      </c>
      <c r="L126" s="315" t="s">
        <v>6802</v>
      </c>
      <c r="M126" s="315" t="s">
        <v>6943</v>
      </c>
      <c r="N126" s="315"/>
    </row>
    <row r="127" ht="15.75" customHeight="1">
      <c r="A127" s="315" t="s">
        <v>6858</v>
      </c>
      <c r="B127" s="315" t="s">
        <v>6628</v>
      </c>
      <c r="C127" s="315" t="s">
        <v>6859</v>
      </c>
      <c r="D127" s="316" t="s">
        <v>6774</v>
      </c>
      <c r="E127" s="316" t="s">
        <v>6775</v>
      </c>
      <c r="F127" s="315" t="s">
        <v>6669</v>
      </c>
      <c r="G127" s="315" t="s">
        <v>6670</v>
      </c>
      <c r="H127" s="315" t="s">
        <v>6548</v>
      </c>
      <c r="I127" s="315" t="s">
        <v>6632</v>
      </c>
      <c r="J127" s="315" t="s">
        <v>6633</v>
      </c>
      <c r="K127" s="315" t="s">
        <v>6860</v>
      </c>
      <c r="L127" s="315" t="s">
        <v>6741</v>
      </c>
      <c r="M127" s="315" t="s">
        <v>6664</v>
      </c>
      <c r="N127" s="315"/>
    </row>
    <row r="128" ht="15.75" customHeight="1">
      <c r="A128" s="315" t="s">
        <v>6858</v>
      </c>
      <c r="B128" s="315" t="s">
        <v>6628</v>
      </c>
      <c r="C128" s="315" t="s">
        <v>6861</v>
      </c>
      <c r="D128" s="316" t="s">
        <v>6774</v>
      </c>
      <c r="E128" s="316" t="s">
        <v>6775</v>
      </c>
      <c r="F128" s="315" t="s">
        <v>6862</v>
      </c>
      <c r="G128" s="315" t="s">
        <v>6863</v>
      </c>
      <c r="H128" s="315" t="s">
        <v>6548</v>
      </c>
      <c r="I128" s="315" t="s">
        <v>6632</v>
      </c>
      <c r="J128" s="315" t="s">
        <v>6633</v>
      </c>
      <c r="K128" s="315" t="s">
        <v>6864</v>
      </c>
      <c r="L128" s="315" t="s">
        <v>6741</v>
      </c>
      <c r="M128" s="315" t="s">
        <v>6664</v>
      </c>
      <c r="N128" s="315"/>
    </row>
    <row r="129" ht="15.75" customHeight="1">
      <c r="A129" s="315" t="s">
        <v>6858</v>
      </c>
      <c r="B129" s="315" t="s">
        <v>6628</v>
      </c>
      <c r="C129" s="315" t="s">
        <v>6865</v>
      </c>
      <c r="D129" s="316" t="s">
        <v>6774</v>
      </c>
      <c r="E129" s="316" t="s">
        <v>6775</v>
      </c>
      <c r="F129" s="315" t="s">
        <v>6866</v>
      </c>
      <c r="G129" s="315" t="s">
        <v>6867</v>
      </c>
      <c r="H129" s="315" t="s">
        <v>6548</v>
      </c>
      <c r="I129" s="315" t="s">
        <v>6632</v>
      </c>
      <c r="J129" s="315" t="s">
        <v>6633</v>
      </c>
      <c r="K129" s="315" t="s">
        <v>6868</v>
      </c>
      <c r="L129" s="315" t="s">
        <v>6948</v>
      </c>
      <c r="M129" s="315" t="s">
        <v>6664</v>
      </c>
      <c r="N129" s="315"/>
    </row>
    <row r="130" ht="15.75" customHeight="1">
      <c r="A130" s="315" t="s">
        <v>6858</v>
      </c>
      <c r="B130" s="315" t="s">
        <v>6628</v>
      </c>
      <c r="C130" s="315" t="s">
        <v>6870</v>
      </c>
      <c r="D130" s="315" t="s">
        <v>6774</v>
      </c>
      <c r="E130" s="315" t="s">
        <v>6775</v>
      </c>
      <c r="F130" s="315" t="s">
        <v>6716</v>
      </c>
      <c r="G130" s="315" t="s">
        <v>6562</v>
      </c>
      <c r="H130" s="315" t="s">
        <v>6548</v>
      </c>
      <c r="I130" s="315" t="s">
        <v>6632</v>
      </c>
      <c r="J130" s="315" t="s">
        <v>6633</v>
      </c>
      <c r="K130" s="315" t="s">
        <v>6871</v>
      </c>
      <c r="L130" s="315" t="s">
        <v>6741</v>
      </c>
      <c r="M130" s="315" t="s">
        <v>6664</v>
      </c>
      <c r="N130" s="315"/>
    </row>
    <row r="131" ht="15.75" customHeight="1">
      <c r="A131" s="315" t="s">
        <v>6858</v>
      </c>
      <c r="B131" s="315" t="s">
        <v>6628</v>
      </c>
      <c r="C131" s="315" t="s">
        <v>6872</v>
      </c>
      <c r="D131" s="316" t="s">
        <v>6774</v>
      </c>
      <c r="E131" s="316" t="s">
        <v>6775</v>
      </c>
      <c r="F131" s="317" t="s">
        <v>6873</v>
      </c>
      <c r="G131" s="315" t="s">
        <v>6874</v>
      </c>
      <c r="H131" s="315" t="s">
        <v>6548</v>
      </c>
      <c r="I131" s="315" t="s">
        <v>6632</v>
      </c>
      <c r="J131" s="315" t="s">
        <v>6633</v>
      </c>
      <c r="K131" s="315" t="s">
        <v>6875</v>
      </c>
      <c r="L131" s="315" t="s">
        <v>6949</v>
      </c>
      <c r="M131" s="315" t="s">
        <v>6664</v>
      </c>
      <c r="N131" s="315"/>
    </row>
    <row r="132" ht="15.75" customHeight="1">
      <c r="A132" s="315" t="s">
        <v>6858</v>
      </c>
      <c r="B132" s="315" t="s">
        <v>6628</v>
      </c>
      <c r="C132" s="315" t="s">
        <v>6859</v>
      </c>
      <c r="D132" s="316" t="s">
        <v>6774</v>
      </c>
      <c r="E132" s="316" t="s">
        <v>6775</v>
      </c>
      <c r="F132" s="317" t="s">
        <v>6716</v>
      </c>
      <c r="G132" s="315" t="s">
        <v>6562</v>
      </c>
      <c r="H132" s="315" t="s">
        <v>6548</v>
      </c>
      <c r="I132" s="315" t="s">
        <v>6632</v>
      </c>
      <c r="J132" s="315" t="s">
        <v>6633</v>
      </c>
      <c r="K132" s="315" t="s">
        <v>6869</v>
      </c>
      <c r="L132" s="315" t="s">
        <v>6950</v>
      </c>
      <c r="M132" s="315" t="s">
        <v>6591</v>
      </c>
      <c r="N132" s="315"/>
    </row>
    <row r="133" ht="15.75" customHeight="1">
      <c r="A133" s="315" t="s">
        <v>6858</v>
      </c>
      <c r="B133" s="315" t="s">
        <v>6628</v>
      </c>
      <c r="C133" s="315" t="s">
        <v>6876</v>
      </c>
      <c r="D133" s="316" t="s">
        <v>6774</v>
      </c>
      <c r="E133" s="316" t="s">
        <v>6775</v>
      </c>
      <c r="F133" s="317" t="s">
        <v>6873</v>
      </c>
      <c r="G133" s="315" t="s">
        <v>6874</v>
      </c>
      <c r="H133" s="315" t="s">
        <v>6548</v>
      </c>
      <c r="I133" s="315" t="s">
        <v>6632</v>
      </c>
      <c r="J133" s="315" t="s">
        <v>6633</v>
      </c>
      <c r="K133" s="315" t="s">
        <v>6877</v>
      </c>
      <c r="L133" s="315" t="s">
        <v>6950</v>
      </c>
      <c r="M133" s="315" t="s">
        <v>6591</v>
      </c>
      <c r="N133" s="315"/>
    </row>
    <row r="134" ht="15.75" customHeight="1">
      <c r="A134" s="315" t="s">
        <v>6858</v>
      </c>
      <c r="B134" s="315" t="s">
        <v>6628</v>
      </c>
      <c r="C134" s="315" t="s">
        <v>6924</v>
      </c>
      <c r="D134" s="316" t="s">
        <v>6774</v>
      </c>
      <c r="E134" s="316" t="s">
        <v>6775</v>
      </c>
      <c r="F134" s="317" t="s">
        <v>6563</v>
      </c>
      <c r="G134" s="315" t="s">
        <v>6598</v>
      </c>
      <c r="H134" s="315" t="s">
        <v>6548</v>
      </c>
      <c r="I134" s="315" t="s">
        <v>6632</v>
      </c>
      <c r="J134" s="315" t="s">
        <v>6633</v>
      </c>
      <c r="K134" s="315" t="s">
        <v>6925</v>
      </c>
      <c r="L134" s="315" t="s">
        <v>6951</v>
      </c>
      <c r="M134" s="315" t="s">
        <v>6591</v>
      </c>
      <c r="N134" s="315"/>
    </row>
    <row r="135" ht="15.75" customHeight="1">
      <c r="A135" s="315" t="s">
        <v>6858</v>
      </c>
      <c r="B135" s="315" t="s">
        <v>6628</v>
      </c>
      <c r="C135" s="315" t="s">
        <v>6859</v>
      </c>
      <c r="D135" s="316" t="s">
        <v>6774</v>
      </c>
      <c r="E135" s="316" t="s">
        <v>6775</v>
      </c>
      <c r="F135" s="317" t="s">
        <v>6716</v>
      </c>
      <c r="G135" s="315" t="s">
        <v>6562</v>
      </c>
      <c r="H135" s="315" t="s">
        <v>6548</v>
      </c>
      <c r="I135" s="315" t="s">
        <v>6632</v>
      </c>
      <c r="J135" s="315" t="s">
        <v>6633</v>
      </c>
      <c r="K135" s="315" t="s">
        <v>6869</v>
      </c>
      <c r="L135" s="315" t="s">
        <v>6950</v>
      </c>
      <c r="M135" s="315" t="s">
        <v>6544</v>
      </c>
      <c r="N135" s="315"/>
    </row>
    <row r="136" ht="15.75" customHeight="1">
      <c r="A136" s="315" t="s">
        <v>6858</v>
      </c>
      <c r="B136" s="315" t="s">
        <v>6628</v>
      </c>
      <c r="C136" s="315" t="s">
        <v>6861</v>
      </c>
      <c r="D136" s="315" t="s">
        <v>6774</v>
      </c>
      <c r="E136" s="315" t="s">
        <v>6775</v>
      </c>
      <c r="F136" s="315" t="s">
        <v>6873</v>
      </c>
      <c r="G136" s="315" t="s">
        <v>6874</v>
      </c>
      <c r="H136" s="315" t="s">
        <v>6548</v>
      </c>
      <c r="I136" s="315" t="s">
        <v>6632</v>
      </c>
      <c r="J136" s="315" t="s">
        <v>6633</v>
      </c>
      <c r="K136" s="315" t="s">
        <v>6864</v>
      </c>
      <c r="L136" s="315" t="s">
        <v>6950</v>
      </c>
      <c r="M136" s="315" t="s">
        <v>6544</v>
      </c>
      <c r="N136" s="315"/>
    </row>
    <row r="137" ht="15.75" customHeight="1">
      <c r="A137" s="315" t="s">
        <v>6858</v>
      </c>
      <c r="B137" s="315" t="s">
        <v>6628</v>
      </c>
      <c r="C137" s="315" t="s">
        <v>6876</v>
      </c>
      <c r="D137" s="316" t="s">
        <v>6774</v>
      </c>
      <c r="E137" s="316" t="s">
        <v>6775</v>
      </c>
      <c r="F137" s="317" t="s">
        <v>6563</v>
      </c>
      <c r="G137" s="315" t="s">
        <v>6598</v>
      </c>
      <c r="H137" s="315" t="s">
        <v>6548</v>
      </c>
      <c r="I137" s="315" t="s">
        <v>6632</v>
      </c>
      <c r="J137" s="315" t="s">
        <v>6633</v>
      </c>
      <c r="K137" s="315" t="s">
        <v>6877</v>
      </c>
      <c r="L137" s="315" t="s">
        <v>6950</v>
      </c>
      <c r="M137" s="315" t="s">
        <v>6544</v>
      </c>
      <c r="N137" s="315"/>
    </row>
    <row r="138" ht="15.75" customHeight="1">
      <c r="A138" s="315" t="s">
        <v>6952</v>
      </c>
      <c r="B138" s="315" t="s">
        <v>6628</v>
      </c>
      <c r="C138" s="315" t="s">
        <v>6953</v>
      </c>
      <c r="D138" s="316" t="s">
        <v>6774</v>
      </c>
      <c r="E138" s="316" t="s">
        <v>6775</v>
      </c>
      <c r="F138" s="317" t="s">
        <v>6768</v>
      </c>
      <c r="G138" s="315" t="s">
        <v>6559</v>
      </c>
      <c r="H138" s="315" t="s">
        <v>6652</v>
      </c>
      <c r="I138" s="315" t="s">
        <v>6633</v>
      </c>
      <c r="J138" s="315" t="s">
        <v>6633</v>
      </c>
      <c r="K138" s="315" t="s">
        <v>6954</v>
      </c>
      <c r="L138" s="315" t="s">
        <v>6777</v>
      </c>
      <c r="M138" s="315" t="s">
        <v>6569</v>
      </c>
      <c r="N138" s="315"/>
    </row>
    <row r="139" ht="1.5" customHeight="1">
      <c r="A139" s="315" t="s">
        <v>6952</v>
      </c>
      <c r="B139" s="315" t="s">
        <v>6628</v>
      </c>
      <c r="C139" s="315" t="s">
        <v>6955</v>
      </c>
      <c r="D139" s="315" t="s">
        <v>6774</v>
      </c>
      <c r="E139" s="315" t="s">
        <v>6775</v>
      </c>
      <c r="F139" s="315" t="s">
        <v>6562</v>
      </c>
      <c r="G139" s="315" t="s">
        <v>6563</v>
      </c>
      <c r="H139" s="315" t="s">
        <v>6564</v>
      </c>
      <c r="I139" s="315" t="s">
        <v>6632</v>
      </c>
      <c r="J139" s="315" t="s">
        <v>6633</v>
      </c>
      <c r="K139" s="315" t="s">
        <v>6956</v>
      </c>
      <c r="L139" s="315" t="s">
        <v>6896</v>
      </c>
      <c r="M139" s="315" t="s">
        <v>6639</v>
      </c>
      <c r="N139" s="315"/>
    </row>
    <row r="140" ht="15.75" customHeight="1">
      <c r="A140" s="315" t="s">
        <v>6952</v>
      </c>
      <c r="B140" s="315" t="s">
        <v>6628</v>
      </c>
      <c r="C140" s="315" t="s">
        <v>6957</v>
      </c>
      <c r="D140" s="316" t="s">
        <v>6774</v>
      </c>
      <c r="E140" s="316" t="s">
        <v>6775</v>
      </c>
      <c r="F140" s="317" t="s">
        <v>6585</v>
      </c>
      <c r="G140" s="315" t="s">
        <v>6856</v>
      </c>
      <c r="H140" s="315" t="s">
        <v>6564</v>
      </c>
      <c r="I140" s="315" t="s">
        <v>6632</v>
      </c>
      <c r="J140" s="315" t="s">
        <v>6633</v>
      </c>
      <c r="K140" s="315" t="s">
        <v>6958</v>
      </c>
      <c r="L140" s="315" t="s">
        <v>6802</v>
      </c>
      <c r="M140" s="315" t="s">
        <v>6639</v>
      </c>
      <c r="N140" s="315"/>
    </row>
    <row r="141" ht="15.75" customHeight="1">
      <c r="A141" s="315" t="s">
        <v>6952</v>
      </c>
      <c r="B141" s="315" t="s">
        <v>6628</v>
      </c>
      <c r="C141" s="315" t="s">
        <v>6959</v>
      </c>
      <c r="D141" s="316" t="s">
        <v>6774</v>
      </c>
      <c r="E141" s="316" t="s">
        <v>6775</v>
      </c>
      <c r="F141" s="317" t="s">
        <v>6883</v>
      </c>
      <c r="G141" s="315" t="s">
        <v>6886</v>
      </c>
      <c r="H141" s="315" t="s">
        <v>6548</v>
      </c>
      <c r="I141" s="315" t="s">
        <v>6632</v>
      </c>
      <c r="J141" s="315" t="s">
        <v>6633</v>
      </c>
      <c r="K141" s="315" t="s">
        <v>6960</v>
      </c>
      <c r="L141" s="315" t="s">
        <v>6896</v>
      </c>
      <c r="M141" s="315" t="s">
        <v>6639</v>
      </c>
      <c r="N141" s="315"/>
    </row>
    <row r="142" ht="15.75" customHeight="1">
      <c r="A142" s="315" t="s">
        <v>6952</v>
      </c>
      <c r="B142" s="315" t="s">
        <v>6628</v>
      </c>
      <c r="C142" s="315" t="s">
        <v>6961</v>
      </c>
      <c r="D142" s="315" t="s">
        <v>6774</v>
      </c>
      <c r="E142" s="315" t="s">
        <v>6775</v>
      </c>
      <c r="F142" s="315" t="s">
        <v>6866</v>
      </c>
      <c r="G142" s="315" t="s">
        <v>6881</v>
      </c>
      <c r="H142" s="315" t="s">
        <v>6564</v>
      </c>
      <c r="I142" s="315" t="s">
        <v>6632</v>
      </c>
      <c r="J142" s="315" t="s">
        <v>6633</v>
      </c>
      <c r="K142" s="315" t="s">
        <v>6962</v>
      </c>
      <c r="L142" s="315" t="s">
        <v>6963</v>
      </c>
      <c r="M142" s="315" t="s">
        <v>6943</v>
      </c>
      <c r="N142" s="315"/>
    </row>
    <row r="143" ht="15.75" customHeight="1">
      <c r="A143" s="315" t="s">
        <v>6952</v>
      </c>
      <c r="B143" s="315" t="s">
        <v>6628</v>
      </c>
      <c r="C143" s="315" t="s">
        <v>6964</v>
      </c>
      <c r="D143" s="315" t="s">
        <v>6774</v>
      </c>
      <c r="E143" s="315" t="s">
        <v>6775</v>
      </c>
      <c r="F143" s="315" t="s">
        <v>6601</v>
      </c>
      <c r="G143" s="315" t="s">
        <v>6586</v>
      </c>
      <c r="H143" s="315" t="s">
        <v>6564</v>
      </c>
      <c r="I143" s="315" t="s">
        <v>6632</v>
      </c>
      <c r="J143" s="315" t="s">
        <v>6633</v>
      </c>
      <c r="K143" s="315" t="s">
        <v>6965</v>
      </c>
      <c r="L143" s="315" t="s">
        <v>6966</v>
      </c>
      <c r="M143" s="315" t="s">
        <v>6943</v>
      </c>
      <c r="N143" s="315"/>
    </row>
    <row r="144" ht="15.75" customHeight="1">
      <c r="A144" s="315" t="s">
        <v>6952</v>
      </c>
      <c r="B144" s="315" t="s">
        <v>6628</v>
      </c>
      <c r="C144" s="315" t="s">
        <v>6959</v>
      </c>
      <c r="D144" s="315" t="s">
        <v>6774</v>
      </c>
      <c r="E144" s="315" t="s">
        <v>6775</v>
      </c>
      <c r="F144" s="315" t="s">
        <v>6886</v>
      </c>
      <c r="G144" s="315" t="s">
        <v>6967</v>
      </c>
      <c r="H144" s="315" t="s">
        <v>6548</v>
      </c>
      <c r="I144" s="315" t="s">
        <v>6632</v>
      </c>
      <c r="J144" s="315" t="s">
        <v>6633</v>
      </c>
      <c r="K144" s="315" t="s">
        <v>6960</v>
      </c>
      <c r="L144" s="315" t="s">
        <v>6968</v>
      </c>
      <c r="M144" s="315" t="s">
        <v>6943</v>
      </c>
      <c r="N144" s="315"/>
    </row>
    <row r="145" ht="15.75" customHeight="1">
      <c r="A145" s="315" t="s">
        <v>6952</v>
      </c>
      <c r="B145" s="315" t="s">
        <v>6628</v>
      </c>
      <c r="C145" s="315" t="s">
        <v>6959</v>
      </c>
      <c r="D145" s="315" t="s">
        <v>6774</v>
      </c>
      <c r="E145" s="315" t="s">
        <v>6775</v>
      </c>
      <c r="F145" s="315" t="s">
        <v>6547</v>
      </c>
      <c r="G145" s="315" t="s">
        <v>6522</v>
      </c>
      <c r="H145" s="315" t="s">
        <v>6548</v>
      </c>
      <c r="I145" s="315" t="s">
        <v>6632</v>
      </c>
      <c r="J145" s="315" t="s">
        <v>6633</v>
      </c>
      <c r="K145" s="315" t="s">
        <v>6960</v>
      </c>
      <c r="L145" s="315" t="s">
        <v>6969</v>
      </c>
      <c r="M145" s="315" t="s">
        <v>6891</v>
      </c>
      <c r="N145" s="315"/>
    </row>
    <row r="146" ht="15.75" customHeight="1">
      <c r="A146" s="315" t="s">
        <v>6952</v>
      </c>
      <c r="B146" s="315" t="s">
        <v>6628</v>
      </c>
      <c r="C146" s="315" t="s">
        <v>6964</v>
      </c>
      <c r="D146" s="315" t="s">
        <v>6774</v>
      </c>
      <c r="E146" s="315" t="s">
        <v>6775</v>
      </c>
      <c r="F146" s="315" t="s">
        <v>6522</v>
      </c>
      <c r="G146" s="315" t="s">
        <v>6558</v>
      </c>
      <c r="H146" s="315" t="s">
        <v>6564</v>
      </c>
      <c r="I146" s="315" t="s">
        <v>6632</v>
      </c>
      <c r="J146" s="315" t="s">
        <v>6633</v>
      </c>
      <c r="K146" s="315" t="s">
        <v>6965</v>
      </c>
      <c r="L146" s="315" t="s">
        <v>6966</v>
      </c>
      <c r="M146" s="315" t="s">
        <v>6943</v>
      </c>
      <c r="N146" s="315"/>
    </row>
    <row r="147" ht="15.75" customHeight="1">
      <c r="A147" s="315" t="s">
        <v>6952</v>
      </c>
      <c r="B147" s="315" t="s">
        <v>6628</v>
      </c>
      <c r="C147" s="315" t="s">
        <v>6957</v>
      </c>
      <c r="D147" s="315" t="s">
        <v>6774</v>
      </c>
      <c r="E147" s="315" t="s">
        <v>6775</v>
      </c>
      <c r="F147" s="315" t="s">
        <v>6522</v>
      </c>
      <c r="G147" s="315" t="s">
        <v>6558</v>
      </c>
      <c r="H147" s="315" t="s">
        <v>6564</v>
      </c>
      <c r="I147" s="315" t="s">
        <v>6632</v>
      </c>
      <c r="J147" s="315" t="s">
        <v>6633</v>
      </c>
      <c r="K147" s="315" t="s">
        <v>6958</v>
      </c>
      <c r="L147" s="315" t="s">
        <v>6970</v>
      </c>
      <c r="M147" s="315" t="s">
        <v>6891</v>
      </c>
      <c r="N147" s="315"/>
    </row>
    <row r="148" ht="15.75" customHeight="1">
      <c r="A148" s="315" t="s">
        <v>6952</v>
      </c>
      <c r="B148" s="315" t="s">
        <v>6628</v>
      </c>
      <c r="C148" s="315" t="s">
        <v>6961</v>
      </c>
      <c r="D148" s="315" t="s">
        <v>6774</v>
      </c>
      <c r="E148" s="315" t="s">
        <v>6775</v>
      </c>
      <c r="F148" s="315" t="s">
        <v>6522</v>
      </c>
      <c r="G148" s="315" t="s">
        <v>6558</v>
      </c>
      <c r="H148" s="315" t="s">
        <v>6564</v>
      </c>
      <c r="I148" s="315" t="s">
        <v>6632</v>
      </c>
      <c r="J148" s="315" t="s">
        <v>6633</v>
      </c>
      <c r="K148" s="315" t="s">
        <v>6962</v>
      </c>
      <c r="L148" s="315" t="s">
        <v>6971</v>
      </c>
      <c r="M148" s="315" t="s">
        <v>6943</v>
      </c>
      <c r="N148" s="315"/>
    </row>
    <row r="149" ht="15.75" customHeight="1">
      <c r="A149" s="315" t="s">
        <v>6952</v>
      </c>
      <c r="B149" s="315" t="s">
        <v>6628</v>
      </c>
      <c r="C149" s="315" t="s">
        <v>6955</v>
      </c>
      <c r="D149" s="315" t="s">
        <v>6774</v>
      </c>
      <c r="E149" s="315" t="s">
        <v>6775</v>
      </c>
      <c r="F149" s="315" t="s">
        <v>6522</v>
      </c>
      <c r="G149" s="315" t="s">
        <v>6558</v>
      </c>
      <c r="H149" s="315" t="s">
        <v>6564</v>
      </c>
      <c r="I149" s="315" t="s">
        <v>6632</v>
      </c>
      <c r="J149" s="315" t="s">
        <v>6633</v>
      </c>
      <c r="K149" s="315" t="s">
        <v>6972</v>
      </c>
      <c r="L149" s="315" t="s">
        <v>6973</v>
      </c>
      <c r="M149" s="315" t="s">
        <v>6891</v>
      </c>
      <c r="N149" s="315"/>
    </row>
    <row r="150" ht="15.75" customHeight="1">
      <c r="A150" s="315" t="s">
        <v>6952</v>
      </c>
      <c r="B150" s="315" t="s">
        <v>6628</v>
      </c>
      <c r="C150" s="315" t="s">
        <v>6974</v>
      </c>
      <c r="D150" s="315" t="s">
        <v>6774</v>
      </c>
      <c r="E150" s="315" t="s">
        <v>6775</v>
      </c>
      <c r="F150" s="315" t="s">
        <v>6642</v>
      </c>
      <c r="G150" s="315" t="s">
        <v>6643</v>
      </c>
      <c r="H150" s="315" t="s">
        <v>6548</v>
      </c>
      <c r="I150" s="315" t="s">
        <v>6632</v>
      </c>
      <c r="J150" s="315" t="s">
        <v>6633</v>
      </c>
      <c r="K150" s="315" t="s">
        <v>6975</v>
      </c>
      <c r="L150" s="315" t="s">
        <v>6795</v>
      </c>
      <c r="M150" s="315" t="s">
        <v>6913</v>
      </c>
      <c r="N150" s="315"/>
    </row>
    <row r="151" ht="15.75" customHeight="1">
      <c r="A151" s="315" t="s">
        <v>6952</v>
      </c>
      <c r="B151" s="315" t="s">
        <v>6628</v>
      </c>
      <c r="C151" s="315" t="s">
        <v>6976</v>
      </c>
      <c r="D151" s="315" t="s">
        <v>6774</v>
      </c>
      <c r="E151" s="315" t="s">
        <v>6775</v>
      </c>
      <c r="F151" s="315" t="s">
        <v>6643</v>
      </c>
      <c r="G151" s="315" t="s">
        <v>6558</v>
      </c>
      <c r="H151" s="315" t="s">
        <v>6548</v>
      </c>
      <c r="I151" s="315" t="s">
        <v>6632</v>
      </c>
      <c r="J151" s="315" t="s">
        <v>6633</v>
      </c>
      <c r="K151" s="315" t="s">
        <v>6975</v>
      </c>
      <c r="L151" s="315" t="s">
        <v>6810</v>
      </c>
      <c r="M151" s="315" t="s">
        <v>6913</v>
      </c>
      <c r="N151" s="315"/>
    </row>
    <row r="152" ht="15.75" customHeight="1">
      <c r="A152" s="315" t="s">
        <v>6952</v>
      </c>
      <c r="B152" s="315" t="s">
        <v>6628</v>
      </c>
      <c r="C152" s="315" t="s">
        <v>6977</v>
      </c>
      <c r="D152" s="315" t="s">
        <v>6774</v>
      </c>
      <c r="E152" s="315" t="s">
        <v>6775</v>
      </c>
      <c r="F152" s="315" t="s">
        <v>6558</v>
      </c>
      <c r="G152" s="315" t="s">
        <v>6559</v>
      </c>
      <c r="H152" s="315" t="s">
        <v>6548</v>
      </c>
      <c r="I152" s="315" t="s">
        <v>6632</v>
      </c>
      <c r="J152" s="315" t="s">
        <v>6633</v>
      </c>
      <c r="K152" s="315" t="s">
        <v>6975</v>
      </c>
      <c r="L152" s="315" t="s">
        <v>6978</v>
      </c>
      <c r="M152" s="315" t="s">
        <v>6913</v>
      </c>
      <c r="N152" s="315"/>
    </row>
    <row r="153" ht="15.75" customHeight="1">
      <c r="A153" s="315" t="s">
        <v>6979</v>
      </c>
      <c r="B153" s="315" t="s">
        <v>6628</v>
      </c>
      <c r="C153" s="315" t="s">
        <v>6980</v>
      </c>
      <c r="D153" s="315" t="s">
        <v>6774</v>
      </c>
      <c r="E153" s="315" t="s">
        <v>6775</v>
      </c>
      <c r="F153" s="315" t="s">
        <v>6562</v>
      </c>
      <c r="G153" s="315" t="s">
        <v>6905</v>
      </c>
      <c r="H153" s="315" t="s">
        <v>6548</v>
      </c>
      <c r="I153" s="315" t="s">
        <v>6632</v>
      </c>
      <c r="J153" s="315" t="s">
        <v>6633</v>
      </c>
      <c r="K153" s="315" t="s">
        <v>6981</v>
      </c>
      <c r="L153" s="315" t="s">
        <v>6929</v>
      </c>
      <c r="M153" s="315" t="s">
        <v>6928</v>
      </c>
      <c r="N153" s="315"/>
    </row>
    <row r="154" ht="15.75" customHeight="1">
      <c r="A154" s="315" t="s">
        <v>6979</v>
      </c>
      <c r="B154" s="315" t="s">
        <v>6628</v>
      </c>
      <c r="C154" s="315" t="s">
        <v>6982</v>
      </c>
      <c r="D154" s="315" t="s">
        <v>6774</v>
      </c>
      <c r="E154" s="315" t="s">
        <v>6775</v>
      </c>
      <c r="F154" s="315" t="s">
        <v>6874</v>
      </c>
      <c r="G154" s="315" t="s">
        <v>6866</v>
      </c>
      <c r="H154" s="315" t="s">
        <v>6548</v>
      </c>
      <c r="I154" s="315" t="s">
        <v>6632</v>
      </c>
      <c r="J154" s="315" t="s">
        <v>6633</v>
      </c>
      <c r="K154" s="315" t="s">
        <v>6983</v>
      </c>
      <c r="L154" s="315" t="s">
        <v>6984</v>
      </c>
      <c r="M154" s="315" t="s">
        <v>6928</v>
      </c>
      <c r="N154" s="315"/>
    </row>
    <row r="155" ht="15.75" customHeight="1">
      <c r="A155" s="315" t="s">
        <v>6985</v>
      </c>
      <c r="B155" s="315" t="s">
        <v>6628</v>
      </c>
      <c r="C155" s="315" t="s">
        <v>6986</v>
      </c>
      <c r="D155" s="315" t="s">
        <v>6774</v>
      </c>
      <c r="E155" s="315" t="s">
        <v>6775</v>
      </c>
      <c r="F155" s="315" t="s">
        <v>6905</v>
      </c>
      <c r="G155" s="315" t="s">
        <v>6573</v>
      </c>
      <c r="H155" s="315" t="s">
        <v>6548</v>
      </c>
      <c r="I155" s="315" t="s">
        <v>6632</v>
      </c>
      <c r="J155" s="315" t="s">
        <v>6633</v>
      </c>
      <c r="K155" s="315" t="s">
        <v>6987</v>
      </c>
      <c r="L155" s="315" t="s">
        <v>6777</v>
      </c>
      <c r="M155" s="315" t="s">
        <v>6544</v>
      </c>
      <c r="N155" s="315"/>
    </row>
    <row r="156" ht="15.75" customHeight="1">
      <c r="A156" s="315" t="s">
        <v>6985</v>
      </c>
      <c r="B156" s="315" t="s">
        <v>6628</v>
      </c>
      <c r="C156" s="315" t="s">
        <v>6988</v>
      </c>
      <c r="D156" s="315" t="s">
        <v>6774</v>
      </c>
      <c r="E156" s="315" t="s">
        <v>6775</v>
      </c>
      <c r="F156" s="315" t="s">
        <v>6563</v>
      </c>
      <c r="G156" s="315" t="s">
        <v>6598</v>
      </c>
      <c r="H156" s="315" t="s">
        <v>6548</v>
      </c>
      <c r="I156" s="315" t="s">
        <v>6632</v>
      </c>
      <c r="J156" s="315" t="s">
        <v>6633</v>
      </c>
      <c r="K156" s="315" t="s">
        <v>6989</v>
      </c>
      <c r="L156" s="315" t="s">
        <v>6777</v>
      </c>
      <c r="M156" s="315" t="s">
        <v>6544</v>
      </c>
      <c r="N156" s="315"/>
    </row>
    <row r="157" ht="15.75" customHeight="1">
      <c r="A157" s="315" t="s">
        <v>6985</v>
      </c>
      <c r="B157" s="315" t="s">
        <v>6628</v>
      </c>
      <c r="C157" s="315" t="s">
        <v>6986</v>
      </c>
      <c r="D157" s="315" t="s">
        <v>6774</v>
      </c>
      <c r="E157" s="315" t="s">
        <v>6775</v>
      </c>
      <c r="F157" s="315" t="s">
        <v>6797</v>
      </c>
      <c r="G157" s="315" t="s">
        <v>6685</v>
      </c>
      <c r="H157" s="315" t="s">
        <v>6548</v>
      </c>
      <c r="I157" s="315" t="s">
        <v>6632</v>
      </c>
      <c r="J157" s="315" t="s">
        <v>6633</v>
      </c>
      <c r="K157" s="315" t="s">
        <v>6987</v>
      </c>
      <c r="L157" s="315" t="s">
        <v>6990</v>
      </c>
      <c r="M157" s="315" t="s">
        <v>6891</v>
      </c>
      <c r="N157" s="315"/>
    </row>
    <row r="158" ht="15.75" customHeight="1">
      <c r="A158" s="315" t="s">
        <v>6985</v>
      </c>
      <c r="B158" s="315" t="s">
        <v>6628</v>
      </c>
      <c r="C158" s="315" t="s">
        <v>6991</v>
      </c>
      <c r="D158" s="315" t="s">
        <v>6774</v>
      </c>
      <c r="E158" s="315" t="s">
        <v>6775</v>
      </c>
      <c r="F158" s="315" t="s">
        <v>6642</v>
      </c>
      <c r="G158" s="315" t="s">
        <v>6659</v>
      </c>
      <c r="H158" s="315" t="s">
        <v>6564</v>
      </c>
      <c r="I158" s="315" t="s">
        <v>6632</v>
      </c>
      <c r="J158" s="315" t="s">
        <v>6633</v>
      </c>
      <c r="K158" s="315" t="s">
        <v>6992</v>
      </c>
      <c r="L158" s="315" t="s">
        <v>6899</v>
      </c>
      <c r="M158" s="315" t="s">
        <v>6928</v>
      </c>
      <c r="N158" s="315"/>
    </row>
    <row r="159" ht="15.75" customHeight="1">
      <c r="A159" s="315" t="s">
        <v>6985</v>
      </c>
      <c r="B159" s="315" t="s">
        <v>6628</v>
      </c>
      <c r="C159" s="315" t="s">
        <v>6986</v>
      </c>
      <c r="D159" s="315" t="s">
        <v>6774</v>
      </c>
      <c r="E159" s="315" t="s">
        <v>6775</v>
      </c>
      <c r="F159" s="315" t="s">
        <v>6905</v>
      </c>
      <c r="G159" s="315" t="s">
        <v>6573</v>
      </c>
      <c r="H159" s="315" t="s">
        <v>6548</v>
      </c>
      <c r="I159" s="315" t="s">
        <v>6632</v>
      </c>
      <c r="J159" s="315" t="s">
        <v>6633</v>
      </c>
      <c r="K159" s="315" t="s">
        <v>6987</v>
      </c>
      <c r="L159" s="315" t="s">
        <v>6781</v>
      </c>
      <c r="M159" s="315" t="s">
        <v>6891</v>
      </c>
      <c r="N159" s="315"/>
    </row>
    <row r="160" ht="15.75" customHeight="1">
      <c r="A160" s="315" t="s">
        <v>6985</v>
      </c>
      <c r="B160" s="315" t="s">
        <v>6628</v>
      </c>
      <c r="C160" s="315" t="s">
        <v>6991</v>
      </c>
      <c r="D160" s="315" t="s">
        <v>6774</v>
      </c>
      <c r="E160" s="315" t="s">
        <v>6775</v>
      </c>
      <c r="F160" s="315" t="s">
        <v>6768</v>
      </c>
      <c r="G160" s="315" t="s">
        <v>6915</v>
      </c>
      <c r="H160" s="315" t="s">
        <v>6993</v>
      </c>
      <c r="I160" s="315" t="s">
        <v>6632</v>
      </c>
      <c r="J160" s="315" t="s">
        <v>6633</v>
      </c>
      <c r="K160" s="315" t="s">
        <v>6992</v>
      </c>
      <c r="L160" s="315" t="s">
        <v>6781</v>
      </c>
      <c r="M160" s="315" t="s">
        <v>6891</v>
      </c>
      <c r="N160" s="315"/>
    </row>
    <row r="161" ht="15.75" customHeight="1">
      <c r="A161" s="315" t="s">
        <v>6985</v>
      </c>
      <c r="B161" s="315" t="s">
        <v>6628</v>
      </c>
      <c r="C161" s="315" t="s">
        <v>6986</v>
      </c>
      <c r="D161" s="315" t="s">
        <v>6774</v>
      </c>
      <c r="E161" s="315" t="s">
        <v>6775</v>
      </c>
      <c r="F161" s="315" t="s">
        <v>6886</v>
      </c>
      <c r="G161" s="315" t="s">
        <v>6967</v>
      </c>
      <c r="H161" s="315" t="s">
        <v>6548</v>
      </c>
      <c r="I161" s="315" t="s">
        <v>6632</v>
      </c>
      <c r="J161" s="315" t="s">
        <v>6633</v>
      </c>
      <c r="K161" s="315" t="s">
        <v>6987</v>
      </c>
      <c r="L161" s="315" t="s">
        <v>6890</v>
      </c>
      <c r="M161" s="315" t="s">
        <v>6913</v>
      </c>
      <c r="N161" s="315"/>
    </row>
    <row r="162" ht="15.75" customHeight="1">
      <c r="A162" s="315" t="s">
        <v>6985</v>
      </c>
      <c r="B162" s="315" t="s">
        <v>6628</v>
      </c>
      <c r="C162" s="315" t="s">
        <v>6986</v>
      </c>
      <c r="D162" s="315" t="s">
        <v>6774</v>
      </c>
      <c r="E162" s="315" t="s">
        <v>6775</v>
      </c>
      <c r="F162" s="315" t="s">
        <v>6905</v>
      </c>
      <c r="G162" s="315" t="s">
        <v>6573</v>
      </c>
      <c r="H162" s="315" t="s">
        <v>6548</v>
      </c>
      <c r="I162" s="315" t="s">
        <v>6632</v>
      </c>
      <c r="J162" s="315" t="s">
        <v>6633</v>
      </c>
      <c r="K162" s="315" t="s">
        <v>6987</v>
      </c>
      <c r="L162" s="315" t="s">
        <v>6781</v>
      </c>
      <c r="M162" s="315" t="s">
        <v>6891</v>
      </c>
      <c r="N162" s="315"/>
    </row>
    <row r="163" ht="15.75" customHeight="1">
      <c r="A163" s="315" t="s">
        <v>6985</v>
      </c>
      <c r="B163" s="315" t="s">
        <v>6628</v>
      </c>
      <c r="C163" s="315" t="s">
        <v>6986</v>
      </c>
      <c r="D163" s="315" t="s">
        <v>6774</v>
      </c>
      <c r="E163" s="315" t="s">
        <v>6775</v>
      </c>
      <c r="F163" s="315" t="s">
        <v>6873</v>
      </c>
      <c r="G163" s="315" t="s">
        <v>6874</v>
      </c>
      <c r="H163" s="315" t="s">
        <v>6548</v>
      </c>
      <c r="I163" s="315" t="s">
        <v>6632</v>
      </c>
      <c r="J163" s="315" t="s">
        <v>6633</v>
      </c>
      <c r="K163" s="315" t="s">
        <v>6987</v>
      </c>
      <c r="L163" s="315" t="s">
        <v>6741</v>
      </c>
      <c r="M163" s="315" t="s">
        <v>6639</v>
      </c>
      <c r="N163" s="315"/>
    </row>
    <row r="164" ht="15.75" customHeight="1">
      <c r="A164" s="315" t="s">
        <v>6985</v>
      </c>
      <c r="B164" s="315" t="s">
        <v>6628</v>
      </c>
      <c r="C164" s="315" t="s">
        <v>6991</v>
      </c>
      <c r="D164" s="315" t="s">
        <v>6774</v>
      </c>
      <c r="E164" s="315" t="s">
        <v>6775</v>
      </c>
      <c r="F164" s="315" t="s">
        <v>6585</v>
      </c>
      <c r="G164" s="315" t="s">
        <v>6856</v>
      </c>
      <c r="H164" s="315" t="s">
        <v>6564</v>
      </c>
      <c r="I164" s="315" t="s">
        <v>6632</v>
      </c>
      <c r="J164" s="315" t="s">
        <v>6633</v>
      </c>
      <c r="K164" s="315" t="s">
        <v>6992</v>
      </c>
      <c r="L164" s="315" t="s">
        <v>6741</v>
      </c>
      <c r="M164" s="315" t="s">
        <v>6943</v>
      </c>
      <c r="N164" s="315"/>
    </row>
    <row r="165" ht="15.75" customHeight="1">
      <c r="A165" s="315" t="s">
        <v>6985</v>
      </c>
      <c r="B165" s="315" t="s">
        <v>6628</v>
      </c>
      <c r="C165" s="315" t="s">
        <v>6988</v>
      </c>
      <c r="D165" s="315" t="s">
        <v>6774</v>
      </c>
      <c r="E165" s="315" t="s">
        <v>6775</v>
      </c>
      <c r="F165" s="315" t="s">
        <v>6873</v>
      </c>
      <c r="G165" s="315" t="s">
        <v>6874</v>
      </c>
      <c r="H165" s="315" t="s">
        <v>6548</v>
      </c>
      <c r="I165" s="315" t="s">
        <v>6632</v>
      </c>
      <c r="J165" s="315" t="s">
        <v>6633</v>
      </c>
      <c r="K165" s="315" t="s">
        <v>6989</v>
      </c>
      <c r="L165" s="315" t="s">
        <v>6741</v>
      </c>
      <c r="M165" s="315" t="s">
        <v>6664</v>
      </c>
      <c r="N165" s="315"/>
    </row>
    <row r="166" ht="15.75" customHeight="1">
      <c r="A166" s="315" t="s">
        <v>6985</v>
      </c>
      <c r="B166" s="315" t="s">
        <v>6628</v>
      </c>
      <c r="C166" s="315" t="s">
        <v>6986</v>
      </c>
      <c r="D166" s="315" t="s">
        <v>6774</v>
      </c>
      <c r="E166" s="315" t="s">
        <v>6775</v>
      </c>
      <c r="F166" s="315" t="s">
        <v>6563</v>
      </c>
      <c r="G166" s="315" t="s">
        <v>6598</v>
      </c>
      <c r="H166" s="315" t="s">
        <v>6548</v>
      </c>
      <c r="I166" s="315" t="s">
        <v>6632</v>
      </c>
      <c r="J166" s="315" t="s">
        <v>6633</v>
      </c>
      <c r="K166" s="315" t="s">
        <v>6987</v>
      </c>
      <c r="L166" s="315" t="s">
        <v>6994</v>
      </c>
      <c r="M166" s="315" t="s">
        <v>6664</v>
      </c>
      <c r="N166" s="315"/>
    </row>
    <row r="167" ht="15.75" customHeight="1">
      <c r="A167" s="315" t="s">
        <v>6985</v>
      </c>
      <c r="B167" s="315" t="s">
        <v>6628</v>
      </c>
      <c r="C167" s="315" t="s">
        <v>6988</v>
      </c>
      <c r="D167" s="315" t="s">
        <v>6774</v>
      </c>
      <c r="E167" s="315" t="s">
        <v>6775</v>
      </c>
      <c r="F167" s="315" t="s">
        <v>6563</v>
      </c>
      <c r="G167" s="315" t="s">
        <v>6598</v>
      </c>
      <c r="H167" s="315" t="s">
        <v>6548</v>
      </c>
      <c r="I167" s="315" t="s">
        <v>6632</v>
      </c>
      <c r="J167" s="315" t="s">
        <v>6633</v>
      </c>
      <c r="K167" s="315" t="s">
        <v>6989</v>
      </c>
      <c r="L167" s="315" t="s">
        <v>6948</v>
      </c>
      <c r="M167" s="315" t="s">
        <v>6664</v>
      </c>
      <c r="N167" s="315"/>
    </row>
    <row r="168" ht="15.75" customHeight="1">
      <c r="A168" s="315" t="s">
        <v>6985</v>
      </c>
      <c r="B168" s="315" t="s">
        <v>6628</v>
      </c>
      <c r="C168" s="315" t="s">
        <v>6986</v>
      </c>
      <c r="D168" s="315" t="s">
        <v>6774</v>
      </c>
      <c r="E168" s="315" t="s">
        <v>6775</v>
      </c>
      <c r="F168" s="315" t="s">
        <v>6585</v>
      </c>
      <c r="G168" s="315" t="s">
        <v>6601</v>
      </c>
      <c r="H168" s="315" t="s">
        <v>6548</v>
      </c>
      <c r="I168" s="315" t="s">
        <v>6632</v>
      </c>
      <c r="J168" s="315" t="s">
        <v>6633</v>
      </c>
      <c r="K168" s="315" t="s">
        <v>6987</v>
      </c>
      <c r="L168" s="315" t="s">
        <v>6802</v>
      </c>
      <c r="M168" s="315" t="s">
        <v>6664</v>
      </c>
      <c r="N168" s="315"/>
    </row>
    <row r="169" ht="15.75" customHeight="1">
      <c r="A169" s="315" t="s">
        <v>6995</v>
      </c>
      <c r="B169" s="315" t="s">
        <v>6628</v>
      </c>
      <c r="C169" s="315" t="s">
        <v>6996</v>
      </c>
      <c r="D169" s="315" t="s">
        <v>6774</v>
      </c>
      <c r="E169" s="315" t="s">
        <v>6775</v>
      </c>
      <c r="F169" s="315" t="s">
        <v>6562</v>
      </c>
      <c r="G169" s="315" t="s">
        <v>6863</v>
      </c>
      <c r="H169" s="315" t="s">
        <v>6687</v>
      </c>
      <c r="I169" s="315" t="s">
        <v>6632</v>
      </c>
      <c r="J169" s="315" t="s">
        <v>6633</v>
      </c>
      <c r="K169" s="315" t="s">
        <v>6997</v>
      </c>
      <c r="L169" s="315" t="s">
        <v>6777</v>
      </c>
      <c r="M169" s="315" t="s">
        <v>6535</v>
      </c>
      <c r="N169" s="315"/>
    </row>
    <row r="170" ht="15.75" customHeight="1">
      <c r="A170" s="315" t="s">
        <v>6995</v>
      </c>
      <c r="B170" s="315" t="s">
        <v>6628</v>
      </c>
      <c r="C170" s="315" t="s">
        <v>6998</v>
      </c>
      <c r="D170" s="315" t="s">
        <v>6774</v>
      </c>
      <c r="E170" s="315" t="s">
        <v>6775</v>
      </c>
      <c r="F170" s="315" t="s">
        <v>6716</v>
      </c>
      <c r="G170" s="315" t="s">
        <v>6862</v>
      </c>
      <c r="H170" s="315" t="s">
        <v>6687</v>
      </c>
      <c r="I170" s="315" t="s">
        <v>6632</v>
      </c>
      <c r="J170" s="315" t="s">
        <v>6633</v>
      </c>
      <c r="K170" s="315" t="s">
        <v>6999</v>
      </c>
      <c r="L170" s="315" t="s">
        <v>6777</v>
      </c>
      <c r="M170" s="315" t="s">
        <v>6544</v>
      </c>
      <c r="N170" s="315"/>
    </row>
    <row r="171" ht="15.75" customHeight="1">
      <c r="A171" s="315" t="s">
        <v>6995</v>
      </c>
      <c r="B171" s="315" t="s">
        <v>6628</v>
      </c>
      <c r="C171" s="315" t="s">
        <v>7000</v>
      </c>
      <c r="D171" s="315" t="s">
        <v>6774</v>
      </c>
      <c r="E171" s="315" t="s">
        <v>6775</v>
      </c>
      <c r="F171" s="315" t="s">
        <v>6669</v>
      </c>
      <c r="G171" s="315" t="s">
        <v>7001</v>
      </c>
      <c r="H171" s="315" t="s">
        <v>6687</v>
      </c>
      <c r="I171" s="315" t="s">
        <v>6632</v>
      </c>
      <c r="J171" s="315" t="s">
        <v>6633</v>
      </c>
      <c r="K171" s="315" t="s">
        <v>7002</v>
      </c>
      <c r="L171" s="315" t="s">
        <v>6926</v>
      </c>
      <c r="M171" s="315" t="s">
        <v>6891</v>
      </c>
      <c r="N171" s="315"/>
    </row>
    <row r="172" ht="15.75" customHeight="1">
      <c r="A172" s="315" t="s">
        <v>6995</v>
      </c>
      <c r="B172" s="315" t="s">
        <v>6628</v>
      </c>
      <c r="C172" s="315" t="s">
        <v>6996</v>
      </c>
      <c r="D172" s="315" t="s">
        <v>6774</v>
      </c>
      <c r="E172" s="315" t="s">
        <v>6775</v>
      </c>
      <c r="F172" s="315" t="s">
        <v>6716</v>
      </c>
      <c r="G172" s="315" t="s">
        <v>6862</v>
      </c>
      <c r="H172" s="315" t="s">
        <v>6687</v>
      </c>
      <c r="I172" s="315" t="s">
        <v>6632</v>
      </c>
      <c r="J172" s="315" t="s">
        <v>6633</v>
      </c>
      <c r="K172" s="315" t="s">
        <v>6997</v>
      </c>
      <c r="L172" s="315" t="s">
        <v>6781</v>
      </c>
      <c r="M172" s="315" t="s">
        <v>6639</v>
      </c>
      <c r="N172" s="315"/>
    </row>
    <row r="173" ht="15.75" customHeight="1">
      <c r="A173" s="315" t="s">
        <v>6995</v>
      </c>
      <c r="B173" s="315" t="s">
        <v>6628</v>
      </c>
      <c r="C173" s="315" t="s">
        <v>7003</v>
      </c>
      <c r="D173" s="315" t="s">
        <v>6774</v>
      </c>
      <c r="E173" s="315" t="s">
        <v>6775</v>
      </c>
      <c r="F173" s="315" t="s">
        <v>6916</v>
      </c>
      <c r="G173" s="315" t="s">
        <v>6558</v>
      </c>
      <c r="H173" s="315" t="s">
        <v>6687</v>
      </c>
      <c r="I173" s="315" t="s">
        <v>6632</v>
      </c>
      <c r="J173" s="315" t="s">
        <v>6633</v>
      </c>
      <c r="K173" s="315" t="s">
        <v>7004</v>
      </c>
      <c r="L173" s="315" t="s">
        <v>7005</v>
      </c>
      <c r="M173" s="315" t="s">
        <v>6891</v>
      </c>
      <c r="N173" s="315"/>
    </row>
    <row r="174" ht="15.75" customHeight="1">
      <c r="A174" s="315" t="s">
        <v>6995</v>
      </c>
      <c r="B174" s="315" t="s">
        <v>6628</v>
      </c>
      <c r="C174" s="315" t="s">
        <v>7000</v>
      </c>
      <c r="D174" s="315" t="s">
        <v>6774</v>
      </c>
      <c r="E174" s="315" t="s">
        <v>6775</v>
      </c>
      <c r="F174" s="315" t="s">
        <v>6562</v>
      </c>
      <c r="G174" s="315" t="s">
        <v>6863</v>
      </c>
      <c r="H174" s="315" t="s">
        <v>6687</v>
      </c>
      <c r="I174" s="315" t="s">
        <v>6632</v>
      </c>
      <c r="J174" s="315" t="s">
        <v>6633</v>
      </c>
      <c r="K174" s="315" t="s">
        <v>7006</v>
      </c>
      <c r="L174" s="315" t="s">
        <v>6781</v>
      </c>
      <c r="M174" s="315" t="s">
        <v>6943</v>
      </c>
      <c r="N174" s="315"/>
    </row>
    <row r="175" ht="15.75" customHeight="1">
      <c r="A175" s="315" t="s">
        <v>6995</v>
      </c>
      <c r="B175" s="315" t="s">
        <v>6628</v>
      </c>
      <c r="C175" s="315" t="s">
        <v>7000</v>
      </c>
      <c r="D175" s="315" t="s">
        <v>6774</v>
      </c>
      <c r="E175" s="315" t="s">
        <v>6775</v>
      </c>
      <c r="F175" s="315" t="s">
        <v>6800</v>
      </c>
      <c r="G175" s="315" t="s">
        <v>6879</v>
      </c>
      <c r="H175" s="315" t="s">
        <v>6687</v>
      </c>
      <c r="I175" s="315" t="s">
        <v>6632</v>
      </c>
      <c r="J175" s="315" t="s">
        <v>6633</v>
      </c>
      <c r="K175" s="315" t="s">
        <v>7006</v>
      </c>
      <c r="L175" s="315" t="s">
        <v>6939</v>
      </c>
      <c r="M175" s="315" t="s">
        <v>6913</v>
      </c>
      <c r="N175" s="315"/>
    </row>
    <row r="176" ht="15.75" customHeight="1">
      <c r="A176" s="315" t="s">
        <v>6995</v>
      </c>
      <c r="B176" s="315" t="s">
        <v>6628</v>
      </c>
      <c r="C176" s="315" t="s">
        <v>7003</v>
      </c>
      <c r="D176" s="315" t="s">
        <v>6774</v>
      </c>
      <c r="E176" s="315" t="s">
        <v>6775</v>
      </c>
      <c r="F176" s="315" t="s">
        <v>6856</v>
      </c>
      <c r="G176" s="315" t="s">
        <v>6880</v>
      </c>
      <c r="H176" s="315" t="s">
        <v>6687</v>
      </c>
      <c r="I176" s="315" t="s">
        <v>6632</v>
      </c>
      <c r="J176" s="315" t="s">
        <v>6633</v>
      </c>
      <c r="K176" s="315" t="s">
        <v>7004</v>
      </c>
      <c r="L176" s="315" t="s">
        <v>6781</v>
      </c>
      <c r="M176" s="315" t="s">
        <v>6913</v>
      </c>
      <c r="N176" s="315"/>
    </row>
    <row r="177" ht="15.75" customHeight="1">
      <c r="A177" s="315" t="s">
        <v>6995</v>
      </c>
      <c r="B177" s="315" t="s">
        <v>6628</v>
      </c>
      <c r="C177" s="315" t="s">
        <v>7007</v>
      </c>
      <c r="D177" s="315" t="s">
        <v>6774</v>
      </c>
      <c r="E177" s="315" t="s">
        <v>6775</v>
      </c>
      <c r="F177" s="315" t="s">
        <v>6586</v>
      </c>
      <c r="G177" s="315" t="s">
        <v>7008</v>
      </c>
      <c r="H177" s="315" t="s">
        <v>6687</v>
      </c>
      <c r="I177" s="315" t="s">
        <v>6632</v>
      </c>
      <c r="J177" s="315" t="s">
        <v>6633</v>
      </c>
      <c r="K177" s="315" t="s">
        <v>7009</v>
      </c>
      <c r="L177" s="315" t="s">
        <v>6781</v>
      </c>
      <c r="M177" s="315" t="s">
        <v>6913</v>
      </c>
      <c r="N177" s="315"/>
    </row>
    <row r="178" ht="15.75" customHeight="1">
      <c r="A178" s="315" t="s">
        <v>6995</v>
      </c>
      <c r="B178" s="315" t="s">
        <v>6628</v>
      </c>
      <c r="C178" s="315" t="s">
        <v>6996</v>
      </c>
      <c r="D178" s="315" t="s">
        <v>6774</v>
      </c>
      <c r="E178" s="315" t="s">
        <v>6775</v>
      </c>
      <c r="F178" s="315" t="s">
        <v>6562</v>
      </c>
      <c r="G178" s="315" t="s">
        <v>6863</v>
      </c>
      <c r="H178" s="315" t="s">
        <v>6687</v>
      </c>
      <c r="I178" s="315" t="s">
        <v>6632</v>
      </c>
      <c r="J178" s="315" t="s">
        <v>6633</v>
      </c>
      <c r="K178" s="315" t="s">
        <v>6997</v>
      </c>
      <c r="L178" s="315" t="s">
        <v>6781</v>
      </c>
      <c r="M178" s="315" t="s">
        <v>6943</v>
      </c>
      <c r="N178" s="315"/>
    </row>
    <row r="179" ht="15.75" customHeight="1">
      <c r="A179" s="315" t="s">
        <v>6995</v>
      </c>
      <c r="B179" s="315" t="s">
        <v>6628</v>
      </c>
      <c r="C179" s="315" t="s">
        <v>6998</v>
      </c>
      <c r="D179" s="315" t="s">
        <v>6774</v>
      </c>
      <c r="E179" s="315" t="s">
        <v>6775</v>
      </c>
      <c r="F179" s="315" t="s">
        <v>6716</v>
      </c>
      <c r="G179" s="315" t="s">
        <v>6862</v>
      </c>
      <c r="H179" s="315" t="s">
        <v>6687</v>
      </c>
      <c r="I179" s="315" t="s">
        <v>6632</v>
      </c>
      <c r="J179" s="315" t="s">
        <v>6633</v>
      </c>
      <c r="K179" s="315" t="s">
        <v>6999</v>
      </c>
      <c r="L179" s="315" t="s">
        <v>7010</v>
      </c>
      <c r="M179" s="315" t="s">
        <v>6913</v>
      </c>
      <c r="N179" s="315"/>
    </row>
    <row r="180" ht="15.75" customHeight="1">
      <c r="A180" s="315" t="s">
        <v>7011</v>
      </c>
      <c r="B180" s="315" t="s">
        <v>7012</v>
      </c>
      <c r="C180" s="315" t="s">
        <v>7013</v>
      </c>
      <c r="D180" s="315" t="s">
        <v>6657</v>
      </c>
      <c r="E180" s="315" t="s">
        <v>6658</v>
      </c>
      <c r="F180" s="315" t="s">
        <v>7014</v>
      </c>
      <c r="G180" s="315" t="s">
        <v>6670</v>
      </c>
      <c r="H180" s="315" t="s">
        <v>6687</v>
      </c>
      <c r="I180" s="315" t="s">
        <v>7015</v>
      </c>
      <c r="J180" s="315" t="s">
        <v>7016</v>
      </c>
      <c r="K180" s="315" t="s">
        <v>7017</v>
      </c>
      <c r="L180" s="315" t="s">
        <v>6887</v>
      </c>
      <c r="M180" s="315" t="s">
        <v>6943</v>
      </c>
      <c r="N180" s="315"/>
    </row>
    <row r="181" ht="15.75" customHeight="1">
      <c r="A181" s="315" t="s">
        <v>7011</v>
      </c>
      <c r="B181" s="315" t="s">
        <v>7012</v>
      </c>
      <c r="C181" s="315" t="s">
        <v>7013</v>
      </c>
      <c r="D181" s="315" t="s">
        <v>6657</v>
      </c>
      <c r="E181" s="315" t="s">
        <v>6658</v>
      </c>
      <c r="F181" s="315" t="s">
        <v>6598</v>
      </c>
      <c r="G181" s="315" t="s">
        <v>6867</v>
      </c>
      <c r="H181" s="315" t="s">
        <v>6687</v>
      </c>
      <c r="I181" s="315" t="s">
        <v>7015</v>
      </c>
      <c r="J181" s="315" t="s">
        <v>7016</v>
      </c>
      <c r="K181" s="315" t="s">
        <v>7017</v>
      </c>
      <c r="L181" s="315" t="s">
        <v>7018</v>
      </c>
      <c r="M181" s="315" t="s">
        <v>6943</v>
      </c>
      <c r="N181" s="315"/>
    </row>
    <row r="182" ht="15.75" customHeight="1">
      <c r="A182" s="315" t="s">
        <v>7011</v>
      </c>
      <c r="B182" s="315" t="s">
        <v>7012</v>
      </c>
      <c r="C182" s="315" t="s">
        <v>7013</v>
      </c>
      <c r="D182" s="315" t="s">
        <v>6657</v>
      </c>
      <c r="E182" s="315" t="s">
        <v>6658</v>
      </c>
      <c r="F182" s="315" t="s">
        <v>6916</v>
      </c>
      <c r="G182" s="315" t="s">
        <v>6558</v>
      </c>
      <c r="H182" s="315" t="s">
        <v>6687</v>
      </c>
      <c r="I182" s="315" t="s">
        <v>7019</v>
      </c>
      <c r="J182" s="315" t="s">
        <v>7020</v>
      </c>
      <c r="K182" s="315" t="s">
        <v>7017</v>
      </c>
      <c r="L182" s="315" t="s">
        <v>6635</v>
      </c>
      <c r="M182" s="315" t="s">
        <v>6639</v>
      </c>
      <c r="N182" s="315"/>
    </row>
    <row r="183" ht="15.75" customHeight="1">
      <c r="A183" s="315" t="s">
        <v>7011</v>
      </c>
      <c r="B183" s="315" t="s">
        <v>7012</v>
      </c>
      <c r="C183" s="315" t="s">
        <v>7013</v>
      </c>
      <c r="D183" s="315" t="s">
        <v>6657</v>
      </c>
      <c r="E183" s="315" t="s">
        <v>6658</v>
      </c>
      <c r="F183" s="315" t="s">
        <v>6659</v>
      </c>
      <c r="G183" s="315" t="s">
        <v>7021</v>
      </c>
      <c r="H183" s="315" t="s">
        <v>6687</v>
      </c>
      <c r="I183" s="315" t="s">
        <v>7019</v>
      </c>
      <c r="J183" s="315" t="s">
        <v>7020</v>
      </c>
      <c r="K183" s="315" t="s">
        <v>7017</v>
      </c>
      <c r="L183" s="315" t="s">
        <v>6948</v>
      </c>
      <c r="M183" s="315" t="s">
        <v>6639</v>
      </c>
      <c r="N183" s="315"/>
    </row>
    <row r="184" ht="15.75" customHeight="1">
      <c r="A184" s="315" t="s">
        <v>7011</v>
      </c>
      <c r="B184" s="315" t="s">
        <v>7012</v>
      </c>
      <c r="C184" s="315" t="s">
        <v>7013</v>
      </c>
      <c r="D184" s="315" t="s">
        <v>6657</v>
      </c>
      <c r="E184" s="315" t="s">
        <v>6658</v>
      </c>
      <c r="F184" s="315" t="s">
        <v>6523</v>
      </c>
      <c r="G184" s="315" t="s">
        <v>7022</v>
      </c>
      <c r="H184" s="315" t="s">
        <v>6687</v>
      </c>
      <c r="I184" s="315" t="s">
        <v>7019</v>
      </c>
      <c r="J184" s="315" t="s">
        <v>7020</v>
      </c>
      <c r="K184" s="315" t="s">
        <v>7017</v>
      </c>
      <c r="L184" s="315" t="s">
        <v>7023</v>
      </c>
      <c r="M184" s="315" t="s">
        <v>6639</v>
      </c>
      <c r="N184" s="315"/>
    </row>
    <row r="185" ht="15.75" customHeight="1">
      <c r="A185" s="315" t="s">
        <v>7011</v>
      </c>
      <c r="B185" s="315" t="s">
        <v>7012</v>
      </c>
      <c r="C185" s="315" t="s">
        <v>7013</v>
      </c>
      <c r="D185" s="315" t="s">
        <v>6657</v>
      </c>
      <c r="E185" s="315" t="s">
        <v>6658</v>
      </c>
      <c r="F185" s="315" t="s">
        <v>6554</v>
      </c>
      <c r="G185" s="315" t="s">
        <v>6523</v>
      </c>
      <c r="H185" s="315" t="s">
        <v>6687</v>
      </c>
      <c r="I185" s="315" t="s">
        <v>7019</v>
      </c>
      <c r="J185" s="315" t="s">
        <v>7020</v>
      </c>
      <c r="K185" s="315" t="s">
        <v>7017</v>
      </c>
      <c r="L185" s="315" t="s">
        <v>6994</v>
      </c>
      <c r="M185" s="315" t="s">
        <v>6639</v>
      </c>
      <c r="N185" s="315"/>
    </row>
    <row r="186" ht="15.75" customHeight="1">
      <c r="A186" s="315" t="s">
        <v>7024</v>
      </c>
      <c r="B186" s="315" t="s">
        <v>7012</v>
      </c>
      <c r="C186" s="315" t="s">
        <v>7025</v>
      </c>
      <c r="D186" s="315" t="s">
        <v>6657</v>
      </c>
      <c r="E186" s="315" t="s">
        <v>6658</v>
      </c>
      <c r="F186" s="315" t="s">
        <v>7014</v>
      </c>
      <c r="G186" s="315" t="s">
        <v>6670</v>
      </c>
      <c r="H186" s="315" t="s">
        <v>6687</v>
      </c>
      <c r="I186" s="315" t="s">
        <v>7015</v>
      </c>
      <c r="J186" s="315" t="s">
        <v>7016</v>
      </c>
      <c r="K186" s="315" t="s">
        <v>7026</v>
      </c>
      <c r="L186" s="315" t="s">
        <v>6635</v>
      </c>
      <c r="M186" s="315" t="s">
        <v>6943</v>
      </c>
      <c r="N186" s="315"/>
    </row>
    <row r="187" ht="15.75" customHeight="1">
      <c r="A187" s="315" t="s">
        <v>7024</v>
      </c>
      <c r="B187" s="315" t="s">
        <v>7012</v>
      </c>
      <c r="C187" s="315" t="s">
        <v>7025</v>
      </c>
      <c r="D187" s="315" t="s">
        <v>6657</v>
      </c>
      <c r="E187" s="315" t="s">
        <v>6658</v>
      </c>
      <c r="F187" s="315" t="s">
        <v>6643</v>
      </c>
      <c r="G187" s="315" t="s">
        <v>6554</v>
      </c>
      <c r="H187" s="315" t="s">
        <v>6687</v>
      </c>
      <c r="I187" s="315" t="s">
        <v>7015</v>
      </c>
      <c r="J187" s="315" t="s">
        <v>7016</v>
      </c>
      <c r="K187" s="315" t="s">
        <v>7026</v>
      </c>
      <c r="L187" s="315" t="s">
        <v>6884</v>
      </c>
      <c r="M187" s="315" t="s">
        <v>6943</v>
      </c>
      <c r="N187" s="315"/>
    </row>
    <row r="188" ht="15.75" customHeight="1">
      <c r="A188" s="315" t="s">
        <v>7024</v>
      </c>
      <c r="B188" s="315" t="s">
        <v>7012</v>
      </c>
      <c r="C188" s="315" t="s">
        <v>7025</v>
      </c>
      <c r="D188" s="315" t="s">
        <v>6657</v>
      </c>
      <c r="E188" s="315" t="s">
        <v>6658</v>
      </c>
      <c r="F188" s="315" t="s">
        <v>6553</v>
      </c>
      <c r="G188" s="315" t="s">
        <v>6659</v>
      </c>
      <c r="H188" s="315" t="s">
        <v>6687</v>
      </c>
      <c r="I188" s="315" t="s">
        <v>7015</v>
      </c>
      <c r="J188" s="315" t="s">
        <v>7016</v>
      </c>
      <c r="K188" s="315" t="s">
        <v>7026</v>
      </c>
      <c r="L188" s="315" t="s">
        <v>7018</v>
      </c>
      <c r="M188" s="315" t="s">
        <v>6943</v>
      </c>
      <c r="N188" s="315"/>
    </row>
    <row r="189" ht="15.75" customHeight="1">
      <c r="A189" s="315" t="s">
        <v>7024</v>
      </c>
      <c r="B189" s="315" t="s">
        <v>7012</v>
      </c>
      <c r="C189" s="315" t="s">
        <v>7025</v>
      </c>
      <c r="D189" s="315" t="s">
        <v>6657</v>
      </c>
      <c r="E189" s="315" t="s">
        <v>6658</v>
      </c>
      <c r="F189" s="315" t="s">
        <v>6523</v>
      </c>
      <c r="G189" s="315" t="s">
        <v>7022</v>
      </c>
      <c r="H189" s="315" t="s">
        <v>6687</v>
      </c>
      <c r="I189" s="315" t="s">
        <v>7019</v>
      </c>
      <c r="J189" s="315" t="s">
        <v>7020</v>
      </c>
      <c r="K189" s="315" t="s">
        <v>7026</v>
      </c>
      <c r="L189" s="315" t="s">
        <v>7027</v>
      </c>
      <c r="M189" s="315" t="s">
        <v>6639</v>
      </c>
      <c r="N189" s="315"/>
    </row>
    <row r="190" ht="15.75" customHeight="1">
      <c r="A190" s="315" t="s">
        <v>7028</v>
      </c>
      <c r="B190" s="315" t="s">
        <v>7012</v>
      </c>
      <c r="C190" s="315" t="s">
        <v>7029</v>
      </c>
      <c r="D190" s="315" t="s">
        <v>6657</v>
      </c>
      <c r="E190" s="315" t="s">
        <v>6658</v>
      </c>
      <c r="F190" s="315" t="s">
        <v>6916</v>
      </c>
      <c r="G190" s="315" t="s">
        <v>6558</v>
      </c>
      <c r="H190" s="315" t="s">
        <v>6687</v>
      </c>
      <c r="I190" s="315" t="s">
        <v>7019</v>
      </c>
      <c r="J190" s="315" t="s">
        <v>7020</v>
      </c>
      <c r="K190" s="315" t="s">
        <v>7030</v>
      </c>
      <c r="L190" s="315" t="s">
        <v>6887</v>
      </c>
      <c r="M190" s="315" t="s">
        <v>6639</v>
      </c>
      <c r="N190" s="315"/>
    </row>
    <row r="191" ht="15.75" customHeight="1">
      <c r="A191" s="315" t="s">
        <v>7028</v>
      </c>
      <c r="B191" s="315" t="s">
        <v>7012</v>
      </c>
      <c r="C191" s="315" t="s">
        <v>7029</v>
      </c>
      <c r="D191" s="315" t="s">
        <v>6657</v>
      </c>
      <c r="E191" s="315" t="s">
        <v>6658</v>
      </c>
      <c r="F191" s="315" t="s">
        <v>6659</v>
      </c>
      <c r="G191" s="315" t="s">
        <v>7021</v>
      </c>
      <c r="H191" s="315" t="s">
        <v>6687</v>
      </c>
      <c r="I191" s="315" t="s">
        <v>7019</v>
      </c>
      <c r="J191" s="315" t="s">
        <v>7020</v>
      </c>
      <c r="K191" s="315" t="s">
        <v>7030</v>
      </c>
      <c r="L191" s="315" t="s">
        <v>7031</v>
      </c>
      <c r="M191" s="315" t="s">
        <v>6639</v>
      </c>
      <c r="N191" s="315"/>
    </row>
    <row r="192" ht="15.75" customHeight="1">
      <c r="A192" s="315" t="s">
        <v>7028</v>
      </c>
      <c r="B192" s="315" t="s">
        <v>7012</v>
      </c>
      <c r="C192" s="315" t="s">
        <v>7029</v>
      </c>
      <c r="D192" s="315" t="s">
        <v>6657</v>
      </c>
      <c r="E192" s="315" t="s">
        <v>6658</v>
      </c>
      <c r="F192" s="315" t="s">
        <v>6523</v>
      </c>
      <c r="G192" s="315" t="s">
        <v>7022</v>
      </c>
      <c r="H192" s="315" t="s">
        <v>6687</v>
      </c>
      <c r="I192" s="315" t="s">
        <v>7019</v>
      </c>
      <c r="J192" s="315" t="s">
        <v>7020</v>
      </c>
      <c r="K192" s="315" t="s">
        <v>7030</v>
      </c>
      <c r="L192" s="315" t="s">
        <v>6645</v>
      </c>
      <c r="M192" s="315" t="s">
        <v>6639</v>
      </c>
      <c r="N192" s="315"/>
    </row>
    <row r="193" ht="15.75" customHeight="1">
      <c r="A193" s="315" t="s">
        <v>7032</v>
      </c>
      <c r="B193" s="315" t="s">
        <v>7033</v>
      </c>
      <c r="C193" s="315" t="s">
        <v>7034</v>
      </c>
      <c r="D193" s="315" t="s">
        <v>7035</v>
      </c>
      <c r="E193" s="315" t="s">
        <v>7036</v>
      </c>
      <c r="F193" s="315" t="s">
        <v>6874</v>
      </c>
      <c r="G193" s="315" t="s">
        <v>7037</v>
      </c>
      <c r="H193" s="315" t="s">
        <v>6894</v>
      </c>
      <c r="I193" s="315" t="s">
        <v>7038</v>
      </c>
      <c r="J193" s="315" t="s">
        <v>7039</v>
      </c>
      <c r="K193" s="315" t="s">
        <v>7040</v>
      </c>
      <c r="L193" s="315" t="s">
        <v>6635</v>
      </c>
      <c r="M193" s="315" t="s">
        <v>6943</v>
      </c>
      <c r="N193" s="315"/>
    </row>
    <row r="194" ht="15.75" customHeight="1">
      <c r="A194" s="315" t="s">
        <v>7032</v>
      </c>
      <c r="B194" s="315" t="s">
        <v>7033</v>
      </c>
      <c r="C194" s="315" t="s">
        <v>7034</v>
      </c>
      <c r="D194" s="315" t="s">
        <v>7035</v>
      </c>
      <c r="E194" s="315" t="s">
        <v>7036</v>
      </c>
      <c r="F194" s="315" t="s">
        <v>6881</v>
      </c>
      <c r="G194" s="315" t="s">
        <v>6879</v>
      </c>
      <c r="H194" s="315" t="s">
        <v>6894</v>
      </c>
      <c r="I194" s="315" t="s">
        <v>7038</v>
      </c>
      <c r="J194" s="315" t="s">
        <v>7039</v>
      </c>
      <c r="K194" s="315" t="s">
        <v>7040</v>
      </c>
      <c r="L194" s="315" t="s">
        <v>6635</v>
      </c>
      <c r="M194" s="315" t="s">
        <v>6943</v>
      </c>
      <c r="N194" s="315"/>
    </row>
    <row r="195" ht="15.75" customHeight="1">
      <c r="A195" s="315" t="s">
        <v>7032</v>
      </c>
      <c r="B195" s="315" t="s">
        <v>7033</v>
      </c>
      <c r="C195" s="315" t="s">
        <v>7034</v>
      </c>
      <c r="D195" s="315" t="s">
        <v>7035</v>
      </c>
      <c r="E195" s="315" t="s">
        <v>7036</v>
      </c>
      <c r="F195" s="315" t="s">
        <v>6856</v>
      </c>
      <c r="G195" s="315" t="s">
        <v>6885</v>
      </c>
      <c r="H195" s="315" t="s">
        <v>6894</v>
      </c>
      <c r="I195" s="315" t="s">
        <v>7038</v>
      </c>
      <c r="J195" s="315" t="s">
        <v>7039</v>
      </c>
      <c r="K195" s="315" t="s">
        <v>7040</v>
      </c>
      <c r="L195" s="315" t="s">
        <v>7041</v>
      </c>
      <c r="M195" s="315" t="s">
        <v>6943</v>
      </c>
      <c r="N195" s="315"/>
    </row>
    <row r="196" ht="15.75" customHeight="1">
      <c r="A196" s="315" t="s">
        <v>7032</v>
      </c>
      <c r="B196" s="315" t="s">
        <v>7033</v>
      </c>
      <c r="C196" s="315" t="s">
        <v>7034</v>
      </c>
      <c r="D196" s="315" t="s">
        <v>7035</v>
      </c>
      <c r="E196" s="315" t="s">
        <v>7036</v>
      </c>
      <c r="F196" s="315" t="s">
        <v>6572</v>
      </c>
      <c r="G196" s="315" t="s">
        <v>6905</v>
      </c>
      <c r="H196" s="315" t="s">
        <v>6894</v>
      </c>
      <c r="I196" s="315" t="s">
        <v>7038</v>
      </c>
      <c r="J196" s="315" t="s">
        <v>7039</v>
      </c>
      <c r="K196" s="315" t="s">
        <v>7040</v>
      </c>
      <c r="L196" s="315" t="s">
        <v>6635</v>
      </c>
      <c r="M196" s="315" t="s">
        <v>6943</v>
      </c>
      <c r="N196" s="315"/>
    </row>
    <row r="197" ht="15.75" customHeight="1">
      <c r="A197" s="315" t="s">
        <v>7032</v>
      </c>
      <c r="B197" s="315" t="s">
        <v>7033</v>
      </c>
      <c r="C197" s="315" t="s">
        <v>7034</v>
      </c>
      <c r="D197" s="315" t="s">
        <v>7035</v>
      </c>
      <c r="E197" s="315" t="s">
        <v>7036</v>
      </c>
      <c r="F197" s="315" t="s">
        <v>6905</v>
      </c>
      <c r="G197" s="315" t="s">
        <v>6563</v>
      </c>
      <c r="H197" s="315" t="s">
        <v>6894</v>
      </c>
      <c r="I197" s="315" t="s">
        <v>7038</v>
      </c>
      <c r="J197" s="315" t="s">
        <v>7039</v>
      </c>
      <c r="K197" s="315" t="s">
        <v>7040</v>
      </c>
      <c r="L197" s="315" t="s">
        <v>6635</v>
      </c>
      <c r="M197" s="315" t="s">
        <v>6943</v>
      </c>
      <c r="N197" s="315"/>
    </row>
    <row r="198" ht="15.75" customHeight="1">
      <c r="A198" s="315" t="s">
        <v>7032</v>
      </c>
      <c r="B198" s="315" t="s">
        <v>7033</v>
      </c>
      <c r="C198" s="315" t="s">
        <v>7034</v>
      </c>
      <c r="D198" s="315" t="s">
        <v>7035</v>
      </c>
      <c r="E198" s="315" t="s">
        <v>7036</v>
      </c>
      <c r="F198" s="315" t="s">
        <v>6866</v>
      </c>
      <c r="G198" s="315" t="s">
        <v>7042</v>
      </c>
      <c r="H198" s="315" t="s">
        <v>6894</v>
      </c>
      <c r="I198" s="315" t="s">
        <v>7038</v>
      </c>
      <c r="J198" s="315" t="s">
        <v>7039</v>
      </c>
      <c r="K198" s="315" t="s">
        <v>7040</v>
      </c>
      <c r="L198" s="315" t="s">
        <v>7041</v>
      </c>
      <c r="M198" s="315" t="s">
        <v>6943</v>
      </c>
      <c r="N198" s="315"/>
    </row>
    <row r="199" ht="15.75" customHeight="1">
      <c r="A199" s="315" t="s">
        <v>7032</v>
      </c>
      <c r="B199" s="315" t="s">
        <v>7033</v>
      </c>
      <c r="C199" s="315" t="s">
        <v>7034</v>
      </c>
      <c r="D199" s="315" t="s">
        <v>7035</v>
      </c>
      <c r="E199" s="315" t="s">
        <v>7036</v>
      </c>
      <c r="F199" s="315" t="s">
        <v>6893</v>
      </c>
      <c r="G199" s="315" t="s">
        <v>6915</v>
      </c>
      <c r="H199" s="315" t="s">
        <v>6894</v>
      </c>
      <c r="I199" s="315" t="s">
        <v>7043</v>
      </c>
      <c r="J199" s="315" t="s">
        <v>7044</v>
      </c>
      <c r="K199" s="315" t="s">
        <v>7040</v>
      </c>
      <c r="L199" s="315" t="s">
        <v>6635</v>
      </c>
      <c r="M199" s="315" t="s">
        <v>6639</v>
      </c>
      <c r="N199" s="315"/>
    </row>
    <row r="200" ht="15.75" customHeight="1">
      <c r="A200" s="315" t="s">
        <v>7032</v>
      </c>
      <c r="B200" s="315" t="s">
        <v>7033</v>
      </c>
      <c r="C200" s="315" t="s">
        <v>7034</v>
      </c>
      <c r="D200" s="315" t="s">
        <v>7035</v>
      </c>
      <c r="E200" s="315" t="s">
        <v>7036</v>
      </c>
      <c r="F200" s="315" t="s">
        <v>6547</v>
      </c>
      <c r="G200" s="315" t="s">
        <v>6642</v>
      </c>
      <c r="H200" s="315" t="s">
        <v>6894</v>
      </c>
      <c r="I200" s="315" t="s">
        <v>7038</v>
      </c>
      <c r="J200" s="315" t="s">
        <v>7039</v>
      </c>
      <c r="K200" s="315" t="s">
        <v>7040</v>
      </c>
      <c r="L200" s="315" t="s">
        <v>6635</v>
      </c>
      <c r="M200" s="315" t="s">
        <v>6943</v>
      </c>
      <c r="N200" s="315"/>
    </row>
    <row r="201" ht="15.75" customHeight="1">
      <c r="A201" s="315" t="s">
        <v>7032</v>
      </c>
      <c r="B201" s="315" t="s">
        <v>7033</v>
      </c>
      <c r="C201" s="315" t="s">
        <v>7034</v>
      </c>
      <c r="D201" s="315" t="s">
        <v>7035</v>
      </c>
      <c r="E201" s="315" t="s">
        <v>7036</v>
      </c>
      <c r="F201" s="315" t="s">
        <v>6642</v>
      </c>
      <c r="G201" s="315" t="s">
        <v>6522</v>
      </c>
      <c r="H201" s="315" t="s">
        <v>6894</v>
      </c>
      <c r="I201" s="315" t="s">
        <v>7038</v>
      </c>
      <c r="J201" s="315" t="s">
        <v>7039</v>
      </c>
      <c r="K201" s="315" t="s">
        <v>7040</v>
      </c>
      <c r="L201" s="315" t="s">
        <v>6635</v>
      </c>
      <c r="M201" s="315" t="s">
        <v>6943</v>
      </c>
      <c r="N201" s="315"/>
    </row>
    <row r="202" ht="15.75" customHeight="1">
      <c r="A202" s="315" t="s">
        <v>7032</v>
      </c>
      <c r="B202" s="315" t="s">
        <v>7033</v>
      </c>
      <c r="C202" s="315" t="s">
        <v>7034</v>
      </c>
      <c r="D202" s="315" t="s">
        <v>7035</v>
      </c>
      <c r="E202" s="315" t="s">
        <v>7036</v>
      </c>
      <c r="F202" s="315" t="s">
        <v>6547</v>
      </c>
      <c r="G202" s="315" t="s">
        <v>6642</v>
      </c>
      <c r="H202" s="315" t="s">
        <v>6894</v>
      </c>
      <c r="I202" s="315" t="s">
        <v>7038</v>
      </c>
      <c r="J202" s="315" t="s">
        <v>7039</v>
      </c>
      <c r="K202" s="315" t="s">
        <v>7040</v>
      </c>
      <c r="L202" s="315" t="s">
        <v>6635</v>
      </c>
      <c r="M202" s="315" t="s">
        <v>6943</v>
      </c>
      <c r="N202" s="315"/>
    </row>
    <row r="203" ht="15.75" customHeight="1">
      <c r="A203" s="315" t="s">
        <v>7032</v>
      </c>
      <c r="B203" s="315" t="s">
        <v>7033</v>
      </c>
      <c r="C203" s="315" t="s">
        <v>7034</v>
      </c>
      <c r="D203" s="315" t="s">
        <v>7035</v>
      </c>
      <c r="E203" s="315" t="s">
        <v>7036</v>
      </c>
      <c r="F203" s="315" t="s">
        <v>6915</v>
      </c>
      <c r="G203" s="315" t="s">
        <v>6553</v>
      </c>
      <c r="H203" s="315" t="s">
        <v>6894</v>
      </c>
      <c r="I203" s="315" t="s">
        <v>7038</v>
      </c>
      <c r="J203" s="315" t="s">
        <v>7039</v>
      </c>
      <c r="K203" s="315" t="s">
        <v>7040</v>
      </c>
      <c r="L203" s="315" t="s">
        <v>6635</v>
      </c>
      <c r="M203" s="315" t="s">
        <v>6943</v>
      </c>
      <c r="N203" s="315"/>
    </row>
    <row r="204" ht="15.75" customHeight="1">
      <c r="A204" s="315" t="s">
        <v>7032</v>
      </c>
      <c r="B204" s="315" t="s">
        <v>7033</v>
      </c>
      <c r="C204" s="315" t="s">
        <v>7034</v>
      </c>
      <c r="D204" s="315" t="s">
        <v>7035</v>
      </c>
      <c r="E204" s="315" t="s">
        <v>7036</v>
      </c>
      <c r="F204" s="315" t="s">
        <v>6547</v>
      </c>
      <c r="G204" s="315" t="s">
        <v>6642</v>
      </c>
      <c r="H204" s="315" t="s">
        <v>6894</v>
      </c>
      <c r="I204" s="315" t="s">
        <v>7038</v>
      </c>
      <c r="J204" s="315" t="s">
        <v>7039</v>
      </c>
      <c r="K204" s="315" t="s">
        <v>7040</v>
      </c>
      <c r="L204" s="315" t="s">
        <v>6635</v>
      </c>
      <c r="M204" s="315" t="s">
        <v>6943</v>
      </c>
      <c r="N204" s="315"/>
    </row>
    <row r="205" ht="15.75" customHeight="1">
      <c r="A205" s="315" t="s">
        <v>7032</v>
      </c>
      <c r="B205" s="315" t="s">
        <v>7033</v>
      </c>
      <c r="C205" s="315" t="s">
        <v>7034</v>
      </c>
      <c r="D205" s="315" t="s">
        <v>7035</v>
      </c>
      <c r="E205" s="315" t="s">
        <v>7036</v>
      </c>
      <c r="F205" s="315" t="s">
        <v>6522</v>
      </c>
      <c r="G205" s="315" t="s">
        <v>6643</v>
      </c>
      <c r="H205" s="315" t="s">
        <v>6894</v>
      </c>
      <c r="I205" s="315" t="s">
        <v>7038</v>
      </c>
      <c r="J205" s="315" t="s">
        <v>7039</v>
      </c>
      <c r="K205" s="315" t="s">
        <v>7040</v>
      </c>
      <c r="L205" s="315" t="s">
        <v>6635</v>
      </c>
      <c r="M205" s="315" t="s">
        <v>6943</v>
      </c>
      <c r="N205" s="315"/>
    </row>
    <row r="206" ht="15.75" customHeight="1">
      <c r="A206" s="315" t="s">
        <v>7032</v>
      </c>
      <c r="B206" s="315" t="s">
        <v>7033</v>
      </c>
      <c r="C206" s="315" t="s">
        <v>7034</v>
      </c>
      <c r="D206" s="315" t="s">
        <v>7035</v>
      </c>
      <c r="E206" s="315" t="s">
        <v>7036</v>
      </c>
      <c r="F206" s="315" t="s">
        <v>6670</v>
      </c>
      <c r="G206" s="315" t="s">
        <v>6562</v>
      </c>
      <c r="H206" s="315" t="s">
        <v>6894</v>
      </c>
      <c r="I206" s="315" t="s">
        <v>7043</v>
      </c>
      <c r="J206" s="315" t="s">
        <v>7044</v>
      </c>
      <c r="K206" s="315" t="s">
        <v>7040</v>
      </c>
      <c r="L206" s="315" t="s">
        <v>7027</v>
      </c>
      <c r="M206" s="315" t="s">
        <v>6639</v>
      </c>
      <c r="N206" s="315"/>
    </row>
    <row r="207" ht="15.75" customHeight="1">
      <c r="A207" s="315" t="s">
        <v>7032</v>
      </c>
      <c r="B207" s="315" t="s">
        <v>7033</v>
      </c>
      <c r="C207" s="315" t="s">
        <v>7034</v>
      </c>
      <c r="D207" s="315" t="s">
        <v>7035</v>
      </c>
      <c r="E207" s="315" t="s">
        <v>7036</v>
      </c>
      <c r="F207" s="315" t="s">
        <v>6863</v>
      </c>
      <c r="G207" s="315" t="s">
        <v>6874</v>
      </c>
      <c r="H207" s="315" t="s">
        <v>6894</v>
      </c>
      <c r="I207" s="315" t="s">
        <v>7043</v>
      </c>
      <c r="J207" s="315" t="s">
        <v>7044</v>
      </c>
      <c r="K207" s="315" t="s">
        <v>7040</v>
      </c>
      <c r="L207" s="315" t="s">
        <v>6948</v>
      </c>
      <c r="M207" s="315" t="s">
        <v>6639</v>
      </c>
      <c r="N207" s="315"/>
    </row>
    <row r="208" ht="15.75" customHeight="1">
      <c r="A208" s="315" t="s">
        <v>7032</v>
      </c>
      <c r="B208" s="315" t="s">
        <v>7033</v>
      </c>
      <c r="C208" s="315" t="s">
        <v>7034</v>
      </c>
      <c r="D208" s="315" t="s">
        <v>7035</v>
      </c>
      <c r="E208" s="315" t="s">
        <v>7036</v>
      </c>
      <c r="F208" s="315" t="s">
        <v>7037</v>
      </c>
      <c r="G208" s="315" t="s">
        <v>6866</v>
      </c>
      <c r="H208" s="315" t="s">
        <v>6894</v>
      </c>
      <c r="I208" s="315" t="s">
        <v>7043</v>
      </c>
      <c r="J208" s="315" t="s">
        <v>7044</v>
      </c>
      <c r="K208" s="315" t="s">
        <v>7040</v>
      </c>
      <c r="L208" s="315" t="s">
        <v>6947</v>
      </c>
      <c r="M208" s="315" t="s">
        <v>6639</v>
      </c>
      <c r="N208" s="315"/>
    </row>
    <row r="209" ht="15.75" customHeight="1">
      <c r="A209" s="315" t="s">
        <v>7032</v>
      </c>
      <c r="B209" s="315" t="s">
        <v>7033</v>
      </c>
      <c r="C209" s="315" t="s">
        <v>7034</v>
      </c>
      <c r="D209" s="315" t="s">
        <v>7035</v>
      </c>
      <c r="E209" s="315" t="s">
        <v>7036</v>
      </c>
      <c r="F209" s="315" t="s">
        <v>7014</v>
      </c>
      <c r="G209" s="315" t="s">
        <v>7001</v>
      </c>
      <c r="H209" s="315" t="s">
        <v>6894</v>
      </c>
      <c r="I209" s="315" t="s">
        <v>7043</v>
      </c>
      <c r="J209" s="315" t="s">
        <v>7044</v>
      </c>
      <c r="K209" s="315" t="s">
        <v>7040</v>
      </c>
      <c r="L209" s="315" t="s">
        <v>7027</v>
      </c>
      <c r="M209" s="315" t="s">
        <v>6639</v>
      </c>
      <c r="N209" s="315"/>
    </row>
    <row r="210" ht="15.75" customHeight="1">
      <c r="A210" s="315" t="s">
        <v>7032</v>
      </c>
      <c r="B210" s="315" t="s">
        <v>7033</v>
      </c>
      <c r="C210" s="315" t="s">
        <v>7034</v>
      </c>
      <c r="D210" s="315" t="s">
        <v>7035</v>
      </c>
      <c r="E210" s="315" t="s">
        <v>7036</v>
      </c>
      <c r="F210" s="315" t="s">
        <v>7037</v>
      </c>
      <c r="G210" s="315" t="s">
        <v>6866</v>
      </c>
      <c r="H210" s="315" t="s">
        <v>6894</v>
      </c>
      <c r="I210" s="315" t="s">
        <v>7043</v>
      </c>
      <c r="J210" s="315" t="s">
        <v>7044</v>
      </c>
      <c r="K210" s="315" t="s">
        <v>7040</v>
      </c>
      <c r="L210" s="315" t="s">
        <v>6741</v>
      </c>
      <c r="M210" s="315" t="s">
        <v>6639</v>
      </c>
      <c r="N210" s="315"/>
    </row>
    <row r="211" ht="15.75" customHeight="1">
      <c r="A211" s="315" t="s">
        <v>7032</v>
      </c>
      <c r="B211" s="315" t="s">
        <v>7033</v>
      </c>
      <c r="C211" s="315" t="s">
        <v>7034</v>
      </c>
      <c r="D211" s="315" t="s">
        <v>7035</v>
      </c>
      <c r="E211" s="315" t="s">
        <v>7036</v>
      </c>
      <c r="F211" s="315" t="s">
        <v>6585</v>
      </c>
      <c r="G211" s="315" t="s">
        <v>6800</v>
      </c>
      <c r="H211" s="315" t="s">
        <v>6894</v>
      </c>
      <c r="I211" s="315" t="s">
        <v>7043</v>
      </c>
      <c r="J211" s="315" t="s">
        <v>7044</v>
      </c>
      <c r="K211" s="315" t="s">
        <v>7040</v>
      </c>
      <c r="L211" s="315" t="s">
        <v>6747</v>
      </c>
      <c r="M211" s="315" t="s">
        <v>6639</v>
      </c>
      <c r="N211" s="315"/>
    </row>
    <row r="212" ht="15.75" customHeight="1">
      <c r="A212" s="315" t="s">
        <v>7032</v>
      </c>
      <c r="B212" s="315" t="s">
        <v>7033</v>
      </c>
      <c r="C212" s="315" t="s">
        <v>7034</v>
      </c>
      <c r="D212" s="315" t="s">
        <v>7035</v>
      </c>
      <c r="E212" s="315" t="s">
        <v>7036</v>
      </c>
      <c r="F212" s="315" t="s">
        <v>6893</v>
      </c>
      <c r="G212" s="315" t="s">
        <v>6915</v>
      </c>
      <c r="H212" s="315" t="s">
        <v>6894</v>
      </c>
      <c r="I212" s="315" t="s">
        <v>7043</v>
      </c>
      <c r="J212" s="315" t="s">
        <v>7044</v>
      </c>
      <c r="K212" s="315" t="s">
        <v>7040</v>
      </c>
      <c r="L212" s="315" t="s">
        <v>6741</v>
      </c>
      <c r="M212" s="315" t="s">
        <v>6639</v>
      </c>
      <c r="N212" s="315"/>
    </row>
    <row r="213" ht="15.75" customHeight="1">
      <c r="A213" s="315" t="s">
        <v>7032</v>
      </c>
      <c r="B213" s="315" t="s">
        <v>7033</v>
      </c>
      <c r="C213" s="315" t="s">
        <v>7034</v>
      </c>
      <c r="D213" s="315" t="s">
        <v>7035</v>
      </c>
      <c r="E213" s="315" t="s">
        <v>7036</v>
      </c>
      <c r="F213" s="315" t="s">
        <v>6643</v>
      </c>
      <c r="G213" s="315" t="s">
        <v>6659</v>
      </c>
      <c r="H213" s="315" t="s">
        <v>6894</v>
      </c>
      <c r="I213" s="315" t="s">
        <v>7043</v>
      </c>
      <c r="J213" s="315" t="s">
        <v>7044</v>
      </c>
      <c r="K213" s="315" t="s">
        <v>7040</v>
      </c>
      <c r="L213" s="315" t="s">
        <v>6948</v>
      </c>
      <c r="M213" s="315" t="s">
        <v>6639</v>
      </c>
      <c r="N213" s="315"/>
    </row>
    <row r="214" ht="15.75" customHeight="1">
      <c r="A214" s="315" t="s">
        <v>7032</v>
      </c>
      <c r="B214" s="315" t="s">
        <v>7033</v>
      </c>
      <c r="C214" s="315" t="s">
        <v>7034</v>
      </c>
      <c r="D214" s="315" t="s">
        <v>7035</v>
      </c>
      <c r="E214" s="315" t="s">
        <v>7036</v>
      </c>
      <c r="F214" s="315" t="s">
        <v>6642</v>
      </c>
      <c r="G214" s="315" t="s">
        <v>6522</v>
      </c>
      <c r="H214" s="315" t="s">
        <v>6894</v>
      </c>
      <c r="I214" s="315" t="s">
        <v>7043</v>
      </c>
      <c r="J214" s="315" t="s">
        <v>7044</v>
      </c>
      <c r="K214" s="315" t="s">
        <v>7040</v>
      </c>
      <c r="L214" s="315" t="s">
        <v>6741</v>
      </c>
      <c r="M214" s="315" t="s">
        <v>6639</v>
      </c>
      <c r="N214" s="315"/>
    </row>
    <row r="215" ht="15.75" customHeight="1">
      <c r="A215" s="315" t="s">
        <v>7032</v>
      </c>
      <c r="B215" s="315" t="s">
        <v>7033</v>
      </c>
      <c r="C215" s="315" t="s">
        <v>7034</v>
      </c>
      <c r="D215" s="315" t="s">
        <v>7035</v>
      </c>
      <c r="E215" s="315" t="s">
        <v>7036</v>
      </c>
      <c r="F215" s="315" t="s">
        <v>6642</v>
      </c>
      <c r="G215" s="315" t="s">
        <v>6522</v>
      </c>
      <c r="H215" s="315" t="s">
        <v>6894</v>
      </c>
      <c r="I215" s="315" t="s">
        <v>7043</v>
      </c>
      <c r="J215" s="315" t="s">
        <v>7044</v>
      </c>
      <c r="K215" s="315" t="s">
        <v>7040</v>
      </c>
      <c r="L215" s="315" t="s">
        <v>6741</v>
      </c>
      <c r="M215" s="315" t="s">
        <v>6639</v>
      </c>
      <c r="N215" s="315"/>
    </row>
    <row r="216" ht="15.75" customHeight="1">
      <c r="A216" s="315" t="s">
        <v>7032</v>
      </c>
      <c r="B216" s="315" t="s">
        <v>7033</v>
      </c>
      <c r="C216" s="315" t="s">
        <v>7034</v>
      </c>
      <c r="D216" s="315" t="s">
        <v>7035</v>
      </c>
      <c r="E216" s="315" t="s">
        <v>7036</v>
      </c>
      <c r="F216" s="315" t="s">
        <v>6915</v>
      </c>
      <c r="G216" s="315" t="s">
        <v>6553</v>
      </c>
      <c r="H216" s="315" t="s">
        <v>6894</v>
      </c>
      <c r="I216" s="315" t="s">
        <v>7043</v>
      </c>
      <c r="J216" s="315" t="s">
        <v>7044</v>
      </c>
      <c r="K216" s="315" t="s">
        <v>7040</v>
      </c>
      <c r="L216" s="315" t="s">
        <v>6948</v>
      </c>
      <c r="M216" s="315" t="s">
        <v>6639</v>
      </c>
      <c r="N216" s="315"/>
    </row>
    <row r="217" ht="15.75" customHeight="1">
      <c r="A217" s="315" t="s">
        <v>7032</v>
      </c>
      <c r="B217" s="315" t="s">
        <v>7033</v>
      </c>
      <c r="C217" s="315" t="s">
        <v>7034</v>
      </c>
      <c r="D217" s="315" t="s">
        <v>7035</v>
      </c>
      <c r="E217" s="315" t="s">
        <v>7036</v>
      </c>
      <c r="F217" s="315" t="s">
        <v>6643</v>
      </c>
      <c r="G217" s="315" t="s">
        <v>6659</v>
      </c>
      <c r="H217" s="315" t="s">
        <v>6894</v>
      </c>
      <c r="I217" s="315" t="s">
        <v>7043</v>
      </c>
      <c r="J217" s="315" t="s">
        <v>7044</v>
      </c>
      <c r="K217" s="315" t="s">
        <v>7040</v>
      </c>
      <c r="L217" s="315" t="s">
        <v>6747</v>
      </c>
      <c r="M217" s="315" t="s">
        <v>6639</v>
      </c>
      <c r="N217" s="315"/>
    </row>
    <row r="218" ht="15.75" customHeight="1">
      <c r="A218" s="315" t="s">
        <v>7045</v>
      </c>
      <c r="B218" s="315" t="s">
        <v>7033</v>
      </c>
      <c r="C218" s="315" t="s">
        <v>7046</v>
      </c>
      <c r="D218" s="315" t="s">
        <v>7035</v>
      </c>
      <c r="E218" s="315" t="s">
        <v>7036</v>
      </c>
      <c r="F218" s="315" t="s">
        <v>6562</v>
      </c>
      <c r="G218" s="315" t="s">
        <v>6572</v>
      </c>
      <c r="H218" s="315" t="s">
        <v>6894</v>
      </c>
      <c r="I218" s="315" t="s">
        <v>7038</v>
      </c>
      <c r="J218" s="315" t="s">
        <v>7039</v>
      </c>
      <c r="K218" s="315" t="s">
        <v>7047</v>
      </c>
      <c r="L218" s="315" t="s">
        <v>6635</v>
      </c>
      <c r="M218" s="315" t="s">
        <v>6943</v>
      </c>
      <c r="N218" s="315"/>
    </row>
    <row r="219" ht="15.75" customHeight="1">
      <c r="A219" s="315" t="s">
        <v>7045</v>
      </c>
      <c r="B219" s="315" t="s">
        <v>7033</v>
      </c>
      <c r="C219" s="315" t="s">
        <v>7046</v>
      </c>
      <c r="D219" s="315" t="s">
        <v>7035</v>
      </c>
      <c r="E219" s="315" t="s">
        <v>7036</v>
      </c>
      <c r="F219" s="315" t="s">
        <v>7037</v>
      </c>
      <c r="G219" s="315" t="s">
        <v>6866</v>
      </c>
      <c r="H219" s="315" t="s">
        <v>6894</v>
      </c>
      <c r="I219" s="315" t="s">
        <v>7038</v>
      </c>
      <c r="J219" s="315" t="s">
        <v>7039</v>
      </c>
      <c r="K219" s="315" t="s">
        <v>7047</v>
      </c>
      <c r="L219" s="315" t="s">
        <v>6635</v>
      </c>
      <c r="M219" s="315" t="s">
        <v>6943</v>
      </c>
      <c r="N219" s="315"/>
    </row>
    <row r="220" ht="15.75" customHeight="1">
      <c r="A220" s="315" t="s">
        <v>7045</v>
      </c>
      <c r="B220" s="315" t="s">
        <v>7033</v>
      </c>
      <c r="C220" s="315" t="s">
        <v>7046</v>
      </c>
      <c r="D220" s="315" t="s">
        <v>7035</v>
      </c>
      <c r="E220" s="315" t="s">
        <v>7036</v>
      </c>
      <c r="F220" s="315" t="s">
        <v>6867</v>
      </c>
      <c r="G220" s="315" t="s">
        <v>6881</v>
      </c>
      <c r="H220" s="315" t="s">
        <v>6894</v>
      </c>
      <c r="I220" s="315" t="s">
        <v>7038</v>
      </c>
      <c r="J220" s="315" t="s">
        <v>7039</v>
      </c>
      <c r="K220" s="315" t="s">
        <v>7047</v>
      </c>
      <c r="L220" s="315" t="s">
        <v>6635</v>
      </c>
      <c r="M220" s="315" t="s">
        <v>6943</v>
      </c>
      <c r="N220" s="315"/>
    </row>
    <row r="221" ht="15.75" customHeight="1">
      <c r="A221" s="315" t="s">
        <v>7045</v>
      </c>
      <c r="B221" s="315" t="s">
        <v>7033</v>
      </c>
      <c r="C221" s="315" t="s">
        <v>7046</v>
      </c>
      <c r="D221" s="315" t="s">
        <v>7035</v>
      </c>
      <c r="E221" s="315" t="s">
        <v>7036</v>
      </c>
      <c r="F221" s="315" t="s">
        <v>6885</v>
      </c>
      <c r="G221" s="315" t="s">
        <v>6586</v>
      </c>
      <c r="H221" s="315" t="s">
        <v>6894</v>
      </c>
      <c r="I221" s="315" t="s">
        <v>7038</v>
      </c>
      <c r="J221" s="315" t="s">
        <v>7039</v>
      </c>
      <c r="K221" s="315" t="s">
        <v>7047</v>
      </c>
      <c r="L221" s="315" t="s">
        <v>6635</v>
      </c>
      <c r="M221" s="315" t="s">
        <v>6943</v>
      </c>
      <c r="N221" s="315"/>
    </row>
    <row r="222" ht="15.75" customHeight="1">
      <c r="A222" s="315" t="s">
        <v>7045</v>
      </c>
      <c r="B222" s="315" t="s">
        <v>7033</v>
      </c>
      <c r="C222" s="315" t="s">
        <v>7046</v>
      </c>
      <c r="D222" s="315" t="s">
        <v>7035</v>
      </c>
      <c r="E222" s="315" t="s">
        <v>7036</v>
      </c>
      <c r="F222" s="315" t="s">
        <v>6572</v>
      </c>
      <c r="G222" s="315" t="s">
        <v>6905</v>
      </c>
      <c r="H222" s="315" t="s">
        <v>6894</v>
      </c>
      <c r="I222" s="315" t="s">
        <v>7038</v>
      </c>
      <c r="J222" s="315" t="s">
        <v>7039</v>
      </c>
      <c r="K222" s="315" t="s">
        <v>7047</v>
      </c>
      <c r="L222" s="315" t="s">
        <v>6635</v>
      </c>
      <c r="M222" s="315" t="s">
        <v>6943</v>
      </c>
      <c r="N222" s="315"/>
    </row>
    <row r="223" ht="15.75" customHeight="1">
      <c r="A223" s="315" t="s">
        <v>7045</v>
      </c>
      <c r="B223" s="315" t="s">
        <v>7033</v>
      </c>
      <c r="C223" s="315" t="s">
        <v>7046</v>
      </c>
      <c r="D223" s="315" t="s">
        <v>7035</v>
      </c>
      <c r="E223" s="315" t="s">
        <v>7036</v>
      </c>
      <c r="F223" s="315" t="s">
        <v>6874</v>
      </c>
      <c r="G223" s="315" t="s">
        <v>7037</v>
      </c>
      <c r="H223" s="315" t="s">
        <v>6894</v>
      </c>
      <c r="I223" s="315" t="s">
        <v>7038</v>
      </c>
      <c r="J223" s="315" t="s">
        <v>7039</v>
      </c>
      <c r="K223" s="315" t="s">
        <v>7047</v>
      </c>
      <c r="L223" s="315" t="s">
        <v>6635</v>
      </c>
      <c r="M223" s="315" t="s">
        <v>6943</v>
      </c>
      <c r="N223" s="315"/>
    </row>
    <row r="224" ht="15.75" customHeight="1">
      <c r="A224" s="315" t="s">
        <v>7045</v>
      </c>
      <c r="B224" s="315" t="s">
        <v>7033</v>
      </c>
      <c r="C224" s="315" t="s">
        <v>7046</v>
      </c>
      <c r="D224" s="315" t="s">
        <v>7035</v>
      </c>
      <c r="E224" s="315" t="s">
        <v>7036</v>
      </c>
      <c r="F224" s="315" t="s">
        <v>7042</v>
      </c>
      <c r="G224" s="315" t="s">
        <v>6867</v>
      </c>
      <c r="H224" s="315" t="s">
        <v>6894</v>
      </c>
      <c r="I224" s="315" t="s">
        <v>7038</v>
      </c>
      <c r="J224" s="315" t="s">
        <v>7039</v>
      </c>
      <c r="K224" s="315" t="s">
        <v>7047</v>
      </c>
      <c r="L224" s="315" t="s">
        <v>6884</v>
      </c>
      <c r="M224" s="315" t="s">
        <v>6943</v>
      </c>
      <c r="N224" s="315"/>
    </row>
    <row r="225" ht="15.75" customHeight="1">
      <c r="A225" s="315" t="s">
        <v>7045</v>
      </c>
      <c r="B225" s="315" t="s">
        <v>7033</v>
      </c>
      <c r="C225" s="315" t="s">
        <v>7046</v>
      </c>
      <c r="D225" s="315" t="s">
        <v>7035</v>
      </c>
      <c r="E225" s="315" t="s">
        <v>7036</v>
      </c>
      <c r="F225" s="315" t="s">
        <v>6797</v>
      </c>
      <c r="G225" s="315" t="s">
        <v>6602</v>
      </c>
      <c r="H225" s="315" t="s">
        <v>6894</v>
      </c>
      <c r="I225" s="315" t="s">
        <v>7038</v>
      </c>
      <c r="J225" s="315" t="s">
        <v>7039</v>
      </c>
      <c r="K225" s="315" t="s">
        <v>7047</v>
      </c>
      <c r="L225" s="315" t="s">
        <v>7041</v>
      </c>
      <c r="M225" s="315" t="s">
        <v>6943</v>
      </c>
      <c r="N225" s="315"/>
    </row>
    <row r="226" ht="15.75" customHeight="1">
      <c r="A226" s="315" t="s">
        <v>7045</v>
      </c>
      <c r="B226" s="315" t="s">
        <v>7033</v>
      </c>
      <c r="C226" s="315" t="s">
        <v>7046</v>
      </c>
      <c r="D226" s="315" t="s">
        <v>7035</v>
      </c>
      <c r="E226" s="315" t="s">
        <v>7036</v>
      </c>
      <c r="F226" s="315" t="s">
        <v>6893</v>
      </c>
      <c r="G226" s="315" t="s">
        <v>6915</v>
      </c>
      <c r="H226" s="315" t="s">
        <v>6894</v>
      </c>
      <c r="I226" s="315" t="s">
        <v>7043</v>
      </c>
      <c r="J226" s="315" t="s">
        <v>7044</v>
      </c>
      <c r="K226" s="315" t="s">
        <v>7047</v>
      </c>
      <c r="L226" s="315" t="s">
        <v>6884</v>
      </c>
      <c r="M226" s="315" t="s">
        <v>6639</v>
      </c>
      <c r="N226" s="315"/>
    </row>
    <row r="227" ht="15.75" customHeight="1">
      <c r="A227" s="315" t="s">
        <v>7045</v>
      </c>
      <c r="B227" s="315" t="s">
        <v>7033</v>
      </c>
      <c r="C227" s="315" t="s">
        <v>7046</v>
      </c>
      <c r="D227" s="315" t="s">
        <v>7035</v>
      </c>
      <c r="E227" s="315" t="s">
        <v>7036</v>
      </c>
      <c r="F227" s="315" t="s">
        <v>6547</v>
      </c>
      <c r="G227" s="315" t="s">
        <v>6642</v>
      </c>
      <c r="H227" s="315" t="s">
        <v>6894</v>
      </c>
      <c r="I227" s="315" t="s">
        <v>7038</v>
      </c>
      <c r="J227" s="315" t="s">
        <v>7039</v>
      </c>
      <c r="K227" s="315" t="s">
        <v>7047</v>
      </c>
      <c r="L227" s="315" t="s">
        <v>6635</v>
      </c>
      <c r="M227" s="315" t="s">
        <v>6943</v>
      </c>
      <c r="N227" s="315"/>
    </row>
    <row r="228" ht="15.75" customHeight="1">
      <c r="A228" s="315" t="s">
        <v>7045</v>
      </c>
      <c r="B228" s="315" t="s">
        <v>7033</v>
      </c>
      <c r="C228" s="315" t="s">
        <v>7046</v>
      </c>
      <c r="D228" s="315" t="s">
        <v>7035</v>
      </c>
      <c r="E228" s="315" t="s">
        <v>7036</v>
      </c>
      <c r="F228" s="315" t="s">
        <v>6642</v>
      </c>
      <c r="G228" s="315" t="s">
        <v>6522</v>
      </c>
      <c r="H228" s="315" t="s">
        <v>6894</v>
      </c>
      <c r="I228" s="315" t="s">
        <v>7038</v>
      </c>
      <c r="J228" s="315" t="s">
        <v>7039</v>
      </c>
      <c r="K228" s="315" t="s">
        <v>7047</v>
      </c>
      <c r="L228" s="315" t="s">
        <v>6635</v>
      </c>
      <c r="M228" s="315" t="s">
        <v>6943</v>
      </c>
      <c r="N228" s="315"/>
    </row>
    <row r="229" ht="15.75" customHeight="1">
      <c r="A229" s="315" t="s">
        <v>7045</v>
      </c>
      <c r="B229" s="315" t="s">
        <v>7033</v>
      </c>
      <c r="C229" s="315" t="s">
        <v>7046</v>
      </c>
      <c r="D229" s="315" t="s">
        <v>7035</v>
      </c>
      <c r="E229" s="315" t="s">
        <v>7036</v>
      </c>
      <c r="F229" s="315" t="s">
        <v>6547</v>
      </c>
      <c r="G229" s="315" t="s">
        <v>6642</v>
      </c>
      <c r="H229" s="315" t="s">
        <v>6894</v>
      </c>
      <c r="I229" s="315" t="s">
        <v>7038</v>
      </c>
      <c r="J229" s="315" t="s">
        <v>7039</v>
      </c>
      <c r="K229" s="315" t="s">
        <v>7047</v>
      </c>
      <c r="L229" s="315" t="s">
        <v>6884</v>
      </c>
      <c r="M229" s="315" t="s">
        <v>6943</v>
      </c>
      <c r="N229" s="315"/>
    </row>
    <row r="230" ht="15.75" customHeight="1">
      <c r="A230" s="315" t="s">
        <v>7045</v>
      </c>
      <c r="B230" s="315" t="s">
        <v>7033</v>
      </c>
      <c r="C230" s="315" t="s">
        <v>7046</v>
      </c>
      <c r="D230" s="315" t="s">
        <v>7035</v>
      </c>
      <c r="E230" s="315" t="s">
        <v>7036</v>
      </c>
      <c r="F230" s="315" t="s">
        <v>6642</v>
      </c>
      <c r="G230" s="315" t="s">
        <v>6522</v>
      </c>
      <c r="H230" s="315" t="s">
        <v>6894</v>
      </c>
      <c r="I230" s="315" t="s">
        <v>7038</v>
      </c>
      <c r="J230" s="315" t="s">
        <v>7039</v>
      </c>
      <c r="K230" s="315" t="s">
        <v>7047</v>
      </c>
      <c r="L230" s="315" t="s">
        <v>6884</v>
      </c>
      <c r="M230" s="315" t="s">
        <v>6943</v>
      </c>
      <c r="N230" s="315"/>
    </row>
    <row r="231" ht="15.75" customHeight="1">
      <c r="A231" s="315" t="s">
        <v>7045</v>
      </c>
      <c r="B231" s="315" t="s">
        <v>7033</v>
      </c>
      <c r="C231" s="315" t="s">
        <v>7046</v>
      </c>
      <c r="D231" s="315" t="s">
        <v>7035</v>
      </c>
      <c r="E231" s="315" t="s">
        <v>7036</v>
      </c>
      <c r="F231" s="315" t="s">
        <v>6522</v>
      </c>
      <c r="G231" s="315" t="s">
        <v>6643</v>
      </c>
      <c r="H231" s="315" t="s">
        <v>6894</v>
      </c>
      <c r="I231" s="315" t="s">
        <v>7038</v>
      </c>
      <c r="J231" s="315" t="s">
        <v>7039</v>
      </c>
      <c r="K231" s="315" t="s">
        <v>7047</v>
      </c>
      <c r="L231" s="315" t="s">
        <v>6635</v>
      </c>
      <c r="M231" s="315" t="s">
        <v>6943</v>
      </c>
      <c r="N231" s="315"/>
    </row>
    <row r="232" ht="15.75" customHeight="1">
      <c r="A232" s="315" t="s">
        <v>7045</v>
      </c>
      <c r="B232" s="315" t="s">
        <v>7033</v>
      </c>
      <c r="C232" s="315" t="s">
        <v>7046</v>
      </c>
      <c r="D232" s="315" t="s">
        <v>7035</v>
      </c>
      <c r="E232" s="315" t="s">
        <v>7036</v>
      </c>
      <c r="F232" s="315" t="s">
        <v>6547</v>
      </c>
      <c r="G232" s="315" t="s">
        <v>6642</v>
      </c>
      <c r="H232" s="315" t="s">
        <v>6894</v>
      </c>
      <c r="I232" s="315" t="s">
        <v>7038</v>
      </c>
      <c r="J232" s="315" t="s">
        <v>7039</v>
      </c>
      <c r="K232" s="315" t="s">
        <v>7047</v>
      </c>
      <c r="L232" s="315" t="s">
        <v>7048</v>
      </c>
      <c r="M232" s="315" t="s">
        <v>6943</v>
      </c>
      <c r="N232" s="315"/>
    </row>
    <row r="233" ht="15.75" customHeight="1">
      <c r="A233" s="315" t="s">
        <v>7045</v>
      </c>
      <c r="B233" s="315" t="s">
        <v>7033</v>
      </c>
      <c r="C233" s="315" t="s">
        <v>7046</v>
      </c>
      <c r="D233" s="315" t="s">
        <v>7035</v>
      </c>
      <c r="E233" s="315" t="s">
        <v>7036</v>
      </c>
      <c r="F233" s="315" t="s">
        <v>6642</v>
      </c>
      <c r="G233" s="315" t="s">
        <v>6522</v>
      </c>
      <c r="H233" s="315" t="s">
        <v>6894</v>
      </c>
      <c r="I233" s="315" t="s">
        <v>7038</v>
      </c>
      <c r="J233" s="315" t="s">
        <v>7039</v>
      </c>
      <c r="K233" s="315" t="s">
        <v>7047</v>
      </c>
      <c r="L233" s="315" t="s">
        <v>7041</v>
      </c>
      <c r="M233" s="315" t="s">
        <v>6943</v>
      </c>
      <c r="N233" s="315"/>
    </row>
    <row r="234" ht="15.75" customHeight="1">
      <c r="A234" s="315" t="s">
        <v>7045</v>
      </c>
      <c r="B234" s="315" t="s">
        <v>7033</v>
      </c>
      <c r="C234" s="315" t="s">
        <v>7046</v>
      </c>
      <c r="D234" s="315" t="s">
        <v>7035</v>
      </c>
      <c r="E234" s="315" t="s">
        <v>7036</v>
      </c>
      <c r="F234" s="315" t="s">
        <v>6716</v>
      </c>
      <c r="G234" s="315" t="s">
        <v>6670</v>
      </c>
      <c r="H234" s="315" t="s">
        <v>6894</v>
      </c>
      <c r="I234" s="315" t="s">
        <v>7043</v>
      </c>
      <c r="J234" s="315" t="s">
        <v>7044</v>
      </c>
      <c r="K234" s="315" t="s">
        <v>7047</v>
      </c>
      <c r="L234" s="315" t="s">
        <v>7027</v>
      </c>
      <c r="M234" s="315" t="s">
        <v>6639</v>
      </c>
      <c r="N234" s="315"/>
    </row>
    <row r="235" ht="15.75" customHeight="1">
      <c r="A235" s="315" t="s">
        <v>7045</v>
      </c>
      <c r="B235" s="315" t="s">
        <v>7033</v>
      </c>
      <c r="C235" s="315" t="s">
        <v>7046</v>
      </c>
      <c r="D235" s="315" t="s">
        <v>7035</v>
      </c>
      <c r="E235" s="315" t="s">
        <v>7036</v>
      </c>
      <c r="F235" s="315" t="s">
        <v>6562</v>
      </c>
      <c r="G235" s="315" t="s">
        <v>6572</v>
      </c>
      <c r="H235" s="315" t="s">
        <v>6894</v>
      </c>
      <c r="I235" s="315" t="s">
        <v>7043</v>
      </c>
      <c r="J235" s="315" t="s">
        <v>7044</v>
      </c>
      <c r="K235" s="315" t="s">
        <v>7047</v>
      </c>
      <c r="L235" s="315" t="s">
        <v>6948</v>
      </c>
      <c r="M235" s="315" t="s">
        <v>6639</v>
      </c>
      <c r="N235" s="315"/>
    </row>
    <row r="236" ht="15.75" customHeight="1">
      <c r="A236" s="315" t="s">
        <v>7045</v>
      </c>
      <c r="B236" s="315" t="s">
        <v>7033</v>
      </c>
      <c r="C236" s="315" t="s">
        <v>7046</v>
      </c>
      <c r="D236" s="315" t="s">
        <v>7035</v>
      </c>
      <c r="E236" s="315" t="s">
        <v>7036</v>
      </c>
      <c r="F236" s="315" t="s">
        <v>6572</v>
      </c>
      <c r="G236" s="315" t="s">
        <v>6905</v>
      </c>
      <c r="H236" s="315" t="s">
        <v>6894</v>
      </c>
      <c r="I236" s="315" t="s">
        <v>7043</v>
      </c>
      <c r="J236" s="315" t="s">
        <v>7044</v>
      </c>
      <c r="K236" s="315" t="s">
        <v>7047</v>
      </c>
      <c r="L236" s="315" t="s">
        <v>6948</v>
      </c>
      <c r="M236" s="315" t="s">
        <v>6639</v>
      </c>
      <c r="N236" s="315"/>
    </row>
    <row r="237" ht="15.75" customHeight="1">
      <c r="A237" s="315" t="s">
        <v>7045</v>
      </c>
      <c r="B237" s="315" t="s">
        <v>7033</v>
      </c>
      <c r="C237" s="315" t="s">
        <v>7046</v>
      </c>
      <c r="D237" s="315" t="s">
        <v>7035</v>
      </c>
      <c r="E237" s="315" t="s">
        <v>7036</v>
      </c>
      <c r="F237" s="315" t="s">
        <v>6563</v>
      </c>
      <c r="G237" s="315" t="s">
        <v>6573</v>
      </c>
      <c r="H237" s="315" t="s">
        <v>6894</v>
      </c>
      <c r="I237" s="315" t="s">
        <v>7043</v>
      </c>
      <c r="J237" s="315" t="s">
        <v>7044</v>
      </c>
      <c r="K237" s="315" t="s">
        <v>7047</v>
      </c>
      <c r="L237" s="315" t="s">
        <v>6944</v>
      </c>
      <c r="M237" s="315" t="s">
        <v>6639</v>
      </c>
      <c r="N237" s="315"/>
    </row>
    <row r="238" ht="15.75" customHeight="1">
      <c r="A238" s="315" t="s">
        <v>7045</v>
      </c>
      <c r="B238" s="315" t="s">
        <v>7033</v>
      </c>
      <c r="C238" s="315" t="s">
        <v>7046</v>
      </c>
      <c r="D238" s="315" t="s">
        <v>7035</v>
      </c>
      <c r="E238" s="315" t="s">
        <v>7036</v>
      </c>
      <c r="F238" s="315" t="s">
        <v>6598</v>
      </c>
      <c r="G238" s="315" t="s">
        <v>6585</v>
      </c>
      <c r="H238" s="315" t="s">
        <v>6894</v>
      </c>
      <c r="I238" s="315" t="s">
        <v>7043</v>
      </c>
      <c r="J238" s="315" t="s">
        <v>7044</v>
      </c>
      <c r="K238" s="315" t="s">
        <v>7047</v>
      </c>
      <c r="L238" s="315" t="s">
        <v>7027</v>
      </c>
      <c r="M238" s="315" t="s">
        <v>6639</v>
      </c>
      <c r="N238" s="315"/>
    </row>
    <row r="239" ht="15.75" customHeight="1">
      <c r="A239" s="315" t="s">
        <v>7045</v>
      </c>
      <c r="B239" s="315" t="s">
        <v>7033</v>
      </c>
      <c r="C239" s="315" t="s">
        <v>7046</v>
      </c>
      <c r="D239" s="315" t="s">
        <v>7035</v>
      </c>
      <c r="E239" s="315" t="s">
        <v>7036</v>
      </c>
      <c r="F239" s="315" t="s">
        <v>7001</v>
      </c>
      <c r="G239" s="315" t="s">
        <v>6862</v>
      </c>
      <c r="H239" s="315" t="s">
        <v>6894</v>
      </c>
      <c r="I239" s="315" t="s">
        <v>7043</v>
      </c>
      <c r="J239" s="315" t="s">
        <v>7044</v>
      </c>
      <c r="K239" s="315" t="s">
        <v>7047</v>
      </c>
      <c r="L239" s="315" t="s">
        <v>6947</v>
      </c>
      <c r="M239" s="315" t="s">
        <v>6639</v>
      </c>
      <c r="N239" s="315"/>
    </row>
    <row r="240" ht="15.75" customHeight="1">
      <c r="A240" s="315" t="s">
        <v>7045</v>
      </c>
      <c r="B240" s="315" t="s">
        <v>7033</v>
      </c>
      <c r="C240" s="315" t="s">
        <v>7046</v>
      </c>
      <c r="D240" s="315" t="s">
        <v>7035</v>
      </c>
      <c r="E240" s="315" t="s">
        <v>7036</v>
      </c>
      <c r="F240" s="315" t="s">
        <v>6572</v>
      </c>
      <c r="G240" s="315" t="s">
        <v>6905</v>
      </c>
      <c r="H240" s="315" t="s">
        <v>6894</v>
      </c>
      <c r="I240" s="315" t="s">
        <v>7043</v>
      </c>
      <c r="J240" s="315" t="s">
        <v>7044</v>
      </c>
      <c r="K240" s="315" t="s">
        <v>7047</v>
      </c>
      <c r="L240" s="315" t="s">
        <v>7027</v>
      </c>
      <c r="M240" s="315" t="s">
        <v>6639</v>
      </c>
      <c r="N240" s="315"/>
    </row>
    <row r="241" ht="15.75" customHeight="1">
      <c r="A241" s="315" t="s">
        <v>7045</v>
      </c>
      <c r="B241" s="315" t="s">
        <v>7033</v>
      </c>
      <c r="C241" s="315" t="s">
        <v>7046</v>
      </c>
      <c r="D241" s="315" t="s">
        <v>7035</v>
      </c>
      <c r="E241" s="315" t="s">
        <v>7036</v>
      </c>
      <c r="F241" s="315" t="s">
        <v>6866</v>
      </c>
      <c r="G241" s="315" t="s">
        <v>7042</v>
      </c>
      <c r="H241" s="315" t="s">
        <v>6894</v>
      </c>
      <c r="I241" s="315" t="s">
        <v>7043</v>
      </c>
      <c r="J241" s="315" t="s">
        <v>7044</v>
      </c>
      <c r="K241" s="315" t="s">
        <v>7047</v>
      </c>
      <c r="L241" s="315" t="s">
        <v>7027</v>
      </c>
      <c r="M241" s="315" t="s">
        <v>6639</v>
      </c>
      <c r="N241" s="315"/>
    </row>
    <row r="242" ht="15.75" customHeight="1">
      <c r="A242" s="315" t="s">
        <v>7045</v>
      </c>
      <c r="B242" s="315" t="s">
        <v>7033</v>
      </c>
      <c r="C242" s="315" t="s">
        <v>7046</v>
      </c>
      <c r="D242" s="315" t="s">
        <v>7035</v>
      </c>
      <c r="E242" s="315" t="s">
        <v>7036</v>
      </c>
      <c r="F242" s="315" t="s">
        <v>6867</v>
      </c>
      <c r="G242" s="315" t="s">
        <v>6881</v>
      </c>
      <c r="H242" s="315" t="s">
        <v>6894</v>
      </c>
      <c r="I242" s="315" t="s">
        <v>7043</v>
      </c>
      <c r="J242" s="315" t="s">
        <v>7044</v>
      </c>
      <c r="K242" s="315" t="s">
        <v>7047</v>
      </c>
      <c r="L242" s="315" t="s">
        <v>6741</v>
      </c>
      <c r="M242" s="315" t="s">
        <v>6639</v>
      </c>
      <c r="N242" s="315"/>
    </row>
    <row r="243" ht="15.75" customHeight="1">
      <c r="A243" s="315" t="s">
        <v>7045</v>
      </c>
      <c r="B243" s="315" t="s">
        <v>7033</v>
      </c>
      <c r="C243" s="315" t="s">
        <v>7046</v>
      </c>
      <c r="D243" s="315" t="s">
        <v>7035</v>
      </c>
      <c r="E243" s="315" t="s">
        <v>7036</v>
      </c>
      <c r="F243" s="315" t="s">
        <v>6893</v>
      </c>
      <c r="G243" s="315" t="s">
        <v>6915</v>
      </c>
      <c r="H243" s="315" t="s">
        <v>6894</v>
      </c>
      <c r="I243" s="315" t="s">
        <v>7043</v>
      </c>
      <c r="J243" s="315" t="s">
        <v>7044</v>
      </c>
      <c r="K243" s="315" t="s">
        <v>7047</v>
      </c>
      <c r="L243" s="315" t="s">
        <v>6741</v>
      </c>
      <c r="M243" s="315" t="s">
        <v>6639</v>
      </c>
      <c r="N243" s="315"/>
    </row>
    <row r="244" ht="15.75" customHeight="1">
      <c r="A244" s="315" t="s">
        <v>7045</v>
      </c>
      <c r="B244" s="315" t="s">
        <v>7033</v>
      </c>
      <c r="C244" s="315" t="s">
        <v>7046</v>
      </c>
      <c r="D244" s="315" t="s">
        <v>7035</v>
      </c>
      <c r="E244" s="315" t="s">
        <v>7036</v>
      </c>
      <c r="F244" s="315" t="s">
        <v>6522</v>
      </c>
      <c r="G244" s="315" t="s">
        <v>6643</v>
      </c>
      <c r="H244" s="315" t="s">
        <v>6894</v>
      </c>
      <c r="I244" s="315" t="s">
        <v>7043</v>
      </c>
      <c r="J244" s="315" t="s">
        <v>7044</v>
      </c>
      <c r="K244" s="315" t="s">
        <v>7047</v>
      </c>
      <c r="L244" s="315" t="s">
        <v>6747</v>
      </c>
      <c r="M244" s="315" t="s">
        <v>6639</v>
      </c>
      <c r="N244" s="315"/>
    </row>
    <row r="245" ht="15.75" customHeight="1">
      <c r="A245" s="315" t="s">
        <v>7045</v>
      </c>
      <c r="B245" s="315" t="s">
        <v>7033</v>
      </c>
      <c r="C245" s="315" t="s">
        <v>7046</v>
      </c>
      <c r="D245" s="315" t="s">
        <v>7035</v>
      </c>
      <c r="E245" s="315" t="s">
        <v>7036</v>
      </c>
      <c r="F245" s="315" t="s">
        <v>6659</v>
      </c>
      <c r="G245" s="315" t="s">
        <v>6558</v>
      </c>
      <c r="H245" s="315" t="s">
        <v>6894</v>
      </c>
      <c r="I245" s="315" t="s">
        <v>7043</v>
      </c>
      <c r="J245" s="315" t="s">
        <v>7044</v>
      </c>
      <c r="K245" s="315" t="s">
        <v>7047</v>
      </c>
      <c r="L245" s="315" t="s">
        <v>6947</v>
      </c>
      <c r="M245" s="315" t="s">
        <v>6639</v>
      </c>
      <c r="N245" s="315"/>
    </row>
    <row r="246" ht="15.75" customHeight="1">
      <c r="A246" s="315" t="s">
        <v>7045</v>
      </c>
      <c r="B246" s="315" t="s">
        <v>7033</v>
      </c>
      <c r="C246" s="315" t="s">
        <v>7046</v>
      </c>
      <c r="D246" s="315" t="s">
        <v>7035</v>
      </c>
      <c r="E246" s="315" t="s">
        <v>7036</v>
      </c>
      <c r="F246" s="315" t="s">
        <v>6893</v>
      </c>
      <c r="G246" s="315" t="s">
        <v>6915</v>
      </c>
      <c r="H246" s="315" t="s">
        <v>6894</v>
      </c>
      <c r="I246" s="315" t="s">
        <v>7043</v>
      </c>
      <c r="J246" s="315" t="s">
        <v>7044</v>
      </c>
      <c r="K246" s="315" t="s">
        <v>7047</v>
      </c>
      <c r="L246" s="315" t="s">
        <v>6741</v>
      </c>
      <c r="M246" s="315" t="s">
        <v>6639</v>
      </c>
      <c r="N246" s="315"/>
    </row>
    <row r="247" ht="15.75" customHeight="1">
      <c r="A247" s="315" t="s">
        <v>7045</v>
      </c>
      <c r="B247" s="315" t="s">
        <v>7033</v>
      </c>
      <c r="C247" s="315" t="s">
        <v>7046</v>
      </c>
      <c r="D247" s="315" t="s">
        <v>7035</v>
      </c>
      <c r="E247" s="315" t="s">
        <v>7036</v>
      </c>
      <c r="F247" s="315" t="s">
        <v>6522</v>
      </c>
      <c r="G247" s="315" t="s">
        <v>6643</v>
      </c>
      <c r="H247" s="315" t="s">
        <v>6894</v>
      </c>
      <c r="I247" s="315" t="s">
        <v>7043</v>
      </c>
      <c r="J247" s="315" t="s">
        <v>7044</v>
      </c>
      <c r="K247" s="315" t="s">
        <v>7047</v>
      </c>
      <c r="L247" s="315" t="s">
        <v>7027</v>
      </c>
      <c r="M247" s="315" t="s">
        <v>6639</v>
      </c>
      <c r="N247" s="315"/>
    </row>
    <row r="248" ht="15.75" customHeight="1">
      <c r="A248" s="315" t="s">
        <v>7049</v>
      </c>
      <c r="B248" s="315" t="s">
        <v>7033</v>
      </c>
      <c r="C248" s="315" t="s">
        <v>7050</v>
      </c>
      <c r="D248" s="315" t="s">
        <v>7035</v>
      </c>
      <c r="E248" s="315" t="s">
        <v>7036</v>
      </c>
      <c r="F248" s="315" t="s">
        <v>6873</v>
      </c>
      <c r="G248" s="315" t="s">
        <v>6905</v>
      </c>
      <c r="H248" s="315" t="s">
        <v>6687</v>
      </c>
      <c r="I248" s="315" t="s">
        <v>7015</v>
      </c>
      <c r="J248" s="315" t="s">
        <v>7016</v>
      </c>
      <c r="K248" s="315" t="s">
        <v>7051</v>
      </c>
      <c r="L248" s="315" t="s">
        <v>6635</v>
      </c>
      <c r="M248" s="315" t="s">
        <v>6943</v>
      </c>
      <c r="N248" s="315"/>
    </row>
    <row r="249" ht="15.75" customHeight="1">
      <c r="A249" s="315" t="s">
        <v>7049</v>
      </c>
      <c r="B249" s="315" t="s">
        <v>7033</v>
      </c>
      <c r="C249" s="315" t="s">
        <v>7050</v>
      </c>
      <c r="D249" s="315" t="s">
        <v>7035</v>
      </c>
      <c r="E249" s="315" t="s">
        <v>7036</v>
      </c>
      <c r="F249" s="315" t="s">
        <v>6881</v>
      </c>
      <c r="G249" s="315" t="s">
        <v>6856</v>
      </c>
      <c r="H249" s="315" t="s">
        <v>6687</v>
      </c>
      <c r="I249" s="315" t="s">
        <v>7015</v>
      </c>
      <c r="J249" s="315" t="s">
        <v>7016</v>
      </c>
      <c r="K249" s="315" t="s">
        <v>7051</v>
      </c>
      <c r="L249" s="315" t="s">
        <v>6635</v>
      </c>
      <c r="M249" s="315" t="s">
        <v>6943</v>
      </c>
      <c r="N249" s="315"/>
    </row>
    <row r="250" ht="15.75" customHeight="1">
      <c r="A250" s="315" t="s">
        <v>7049</v>
      </c>
      <c r="B250" s="315" t="s">
        <v>7033</v>
      </c>
      <c r="C250" s="315" t="s">
        <v>7050</v>
      </c>
      <c r="D250" s="315" t="s">
        <v>7035</v>
      </c>
      <c r="E250" s="315" t="s">
        <v>7036</v>
      </c>
      <c r="F250" s="315" t="s">
        <v>6856</v>
      </c>
      <c r="G250" s="315" t="s">
        <v>6880</v>
      </c>
      <c r="H250" s="315" t="s">
        <v>6687</v>
      </c>
      <c r="I250" s="315" t="s">
        <v>7015</v>
      </c>
      <c r="J250" s="315" t="s">
        <v>7016</v>
      </c>
      <c r="K250" s="315" t="s">
        <v>7051</v>
      </c>
      <c r="L250" s="315" t="s">
        <v>6887</v>
      </c>
      <c r="M250" s="315" t="s">
        <v>6943</v>
      </c>
      <c r="N250" s="315"/>
    </row>
    <row r="251" ht="15.75" customHeight="1">
      <c r="A251" s="315" t="s">
        <v>7049</v>
      </c>
      <c r="B251" s="315" t="s">
        <v>7033</v>
      </c>
      <c r="C251" s="315" t="s">
        <v>7050</v>
      </c>
      <c r="D251" s="315" t="s">
        <v>7035</v>
      </c>
      <c r="E251" s="315" t="s">
        <v>7036</v>
      </c>
      <c r="F251" s="315" t="s">
        <v>6572</v>
      </c>
      <c r="G251" s="315" t="s">
        <v>6874</v>
      </c>
      <c r="H251" s="315" t="s">
        <v>6687</v>
      </c>
      <c r="I251" s="315" t="s">
        <v>7015</v>
      </c>
      <c r="J251" s="315" t="s">
        <v>7016</v>
      </c>
      <c r="K251" s="315" t="s">
        <v>7051</v>
      </c>
      <c r="L251" s="315" t="s">
        <v>6635</v>
      </c>
      <c r="M251" s="315" t="s">
        <v>6943</v>
      </c>
      <c r="N251" s="315"/>
    </row>
    <row r="252" ht="15.75" customHeight="1">
      <c r="A252" s="315" t="s">
        <v>7049</v>
      </c>
      <c r="B252" s="315" t="s">
        <v>7033</v>
      </c>
      <c r="C252" s="315" t="s">
        <v>7050</v>
      </c>
      <c r="D252" s="315" t="s">
        <v>7035</v>
      </c>
      <c r="E252" s="315" t="s">
        <v>7036</v>
      </c>
      <c r="F252" s="315" t="s">
        <v>6563</v>
      </c>
      <c r="G252" s="315" t="s">
        <v>6866</v>
      </c>
      <c r="H252" s="315" t="s">
        <v>6687</v>
      </c>
      <c r="I252" s="315" t="s">
        <v>7015</v>
      </c>
      <c r="J252" s="315" t="s">
        <v>7016</v>
      </c>
      <c r="K252" s="315" t="s">
        <v>7051</v>
      </c>
      <c r="L252" s="315" t="s">
        <v>6635</v>
      </c>
      <c r="M252" s="315" t="s">
        <v>6943</v>
      </c>
      <c r="N252" s="315"/>
    </row>
    <row r="253" ht="15.75" customHeight="1">
      <c r="A253" s="315" t="s">
        <v>7049</v>
      </c>
      <c r="B253" s="315" t="s">
        <v>7033</v>
      </c>
      <c r="C253" s="315" t="s">
        <v>7050</v>
      </c>
      <c r="D253" s="315" t="s">
        <v>7035</v>
      </c>
      <c r="E253" s="315" t="s">
        <v>7036</v>
      </c>
      <c r="F253" s="315" t="s">
        <v>6893</v>
      </c>
      <c r="G253" s="315" t="s">
        <v>6522</v>
      </c>
      <c r="H253" s="315" t="s">
        <v>6687</v>
      </c>
      <c r="I253" s="315" t="s">
        <v>7019</v>
      </c>
      <c r="J253" s="315" t="s">
        <v>7020</v>
      </c>
      <c r="K253" s="315" t="s">
        <v>7051</v>
      </c>
      <c r="L253" s="315" t="s">
        <v>6635</v>
      </c>
      <c r="M253" s="315" t="s">
        <v>6639</v>
      </c>
      <c r="N253" s="315"/>
    </row>
    <row r="254" ht="15.75" customHeight="1">
      <c r="A254" s="315" t="s">
        <v>7049</v>
      </c>
      <c r="B254" s="315" t="s">
        <v>7033</v>
      </c>
      <c r="C254" s="315" t="s">
        <v>7050</v>
      </c>
      <c r="D254" s="315" t="s">
        <v>7035</v>
      </c>
      <c r="E254" s="315" t="s">
        <v>7036</v>
      </c>
      <c r="F254" s="315" t="s">
        <v>6893</v>
      </c>
      <c r="G254" s="315" t="s">
        <v>6522</v>
      </c>
      <c r="H254" s="315" t="s">
        <v>6687</v>
      </c>
      <c r="I254" s="315" t="s">
        <v>7015</v>
      </c>
      <c r="J254" s="315" t="s">
        <v>7016</v>
      </c>
      <c r="K254" s="315" t="s">
        <v>7051</v>
      </c>
      <c r="L254" s="315" t="s">
        <v>6635</v>
      </c>
      <c r="M254" s="315" t="s">
        <v>6943</v>
      </c>
      <c r="N254" s="315"/>
    </row>
    <row r="255" ht="15.75" customHeight="1">
      <c r="A255" s="315" t="s">
        <v>7049</v>
      </c>
      <c r="B255" s="315" t="s">
        <v>7033</v>
      </c>
      <c r="C255" s="315" t="s">
        <v>7050</v>
      </c>
      <c r="D255" s="315" t="s">
        <v>7035</v>
      </c>
      <c r="E255" s="315" t="s">
        <v>7036</v>
      </c>
      <c r="F255" s="315" t="s">
        <v>6643</v>
      </c>
      <c r="G255" s="315" t="s">
        <v>6554</v>
      </c>
      <c r="H255" s="315" t="s">
        <v>6687</v>
      </c>
      <c r="I255" s="315" t="s">
        <v>7015</v>
      </c>
      <c r="J255" s="315" t="s">
        <v>7016</v>
      </c>
      <c r="K255" s="315" t="s">
        <v>7051</v>
      </c>
      <c r="L255" s="315" t="s">
        <v>6635</v>
      </c>
      <c r="M255" s="315" t="s">
        <v>6943</v>
      </c>
      <c r="N255" s="315"/>
    </row>
    <row r="256" ht="15.75" customHeight="1">
      <c r="A256" s="315" t="s">
        <v>7049</v>
      </c>
      <c r="B256" s="315" t="s">
        <v>7033</v>
      </c>
      <c r="C256" s="315" t="s">
        <v>7050</v>
      </c>
      <c r="D256" s="315" t="s">
        <v>7035</v>
      </c>
      <c r="E256" s="315" t="s">
        <v>7036</v>
      </c>
      <c r="F256" s="315" t="s">
        <v>6893</v>
      </c>
      <c r="G256" s="315" t="s">
        <v>6522</v>
      </c>
      <c r="H256" s="315" t="s">
        <v>6687</v>
      </c>
      <c r="I256" s="315" t="s">
        <v>7015</v>
      </c>
      <c r="J256" s="315" t="s">
        <v>7016</v>
      </c>
      <c r="K256" s="315" t="s">
        <v>7051</v>
      </c>
      <c r="L256" s="315" t="s">
        <v>6635</v>
      </c>
      <c r="M256" s="315" t="s">
        <v>6943</v>
      </c>
      <c r="N256" s="315"/>
    </row>
    <row r="257" ht="15.75" customHeight="1">
      <c r="A257" s="315" t="s">
        <v>7049</v>
      </c>
      <c r="B257" s="315" t="s">
        <v>7033</v>
      </c>
      <c r="C257" s="315" t="s">
        <v>7050</v>
      </c>
      <c r="D257" s="315" t="s">
        <v>7035</v>
      </c>
      <c r="E257" s="315" t="s">
        <v>7036</v>
      </c>
      <c r="F257" s="315" t="s">
        <v>6643</v>
      </c>
      <c r="G257" s="315" t="s">
        <v>6554</v>
      </c>
      <c r="H257" s="315" t="s">
        <v>6687</v>
      </c>
      <c r="I257" s="315" t="s">
        <v>7015</v>
      </c>
      <c r="J257" s="315" t="s">
        <v>7016</v>
      </c>
      <c r="K257" s="315" t="s">
        <v>7051</v>
      </c>
      <c r="L257" s="315" t="s">
        <v>6635</v>
      </c>
      <c r="M257" s="315" t="s">
        <v>6943</v>
      </c>
      <c r="N257" s="315"/>
    </row>
    <row r="258" ht="15.75" customHeight="1">
      <c r="A258" s="315" t="s">
        <v>7049</v>
      </c>
      <c r="B258" s="315" t="s">
        <v>7033</v>
      </c>
      <c r="C258" s="315" t="s">
        <v>7050</v>
      </c>
      <c r="D258" s="315" t="s">
        <v>7035</v>
      </c>
      <c r="E258" s="315" t="s">
        <v>7036</v>
      </c>
      <c r="F258" s="315" t="s">
        <v>6547</v>
      </c>
      <c r="G258" s="315" t="s">
        <v>6915</v>
      </c>
      <c r="H258" s="315" t="s">
        <v>6687</v>
      </c>
      <c r="I258" s="315" t="s">
        <v>7015</v>
      </c>
      <c r="J258" s="315" t="s">
        <v>7016</v>
      </c>
      <c r="K258" s="315" t="s">
        <v>7051</v>
      </c>
      <c r="L258" s="315" t="s">
        <v>6635</v>
      </c>
      <c r="M258" s="315" t="s">
        <v>6943</v>
      </c>
      <c r="N258" s="315"/>
    </row>
    <row r="259" ht="15.75" customHeight="1">
      <c r="A259" s="315" t="s">
        <v>7049</v>
      </c>
      <c r="B259" s="315" t="s">
        <v>7033</v>
      </c>
      <c r="C259" s="315" t="s">
        <v>7050</v>
      </c>
      <c r="D259" s="315" t="s">
        <v>7035</v>
      </c>
      <c r="E259" s="315" t="s">
        <v>7036</v>
      </c>
      <c r="F259" s="315" t="s">
        <v>6642</v>
      </c>
      <c r="G259" s="315" t="s">
        <v>6553</v>
      </c>
      <c r="H259" s="315" t="s">
        <v>6687</v>
      </c>
      <c r="I259" s="315" t="s">
        <v>7015</v>
      </c>
      <c r="J259" s="315" t="s">
        <v>7016</v>
      </c>
      <c r="K259" s="315" t="s">
        <v>7051</v>
      </c>
      <c r="L259" s="315" t="s">
        <v>6635</v>
      </c>
      <c r="M259" s="315" t="s">
        <v>6943</v>
      </c>
      <c r="N259" s="315"/>
    </row>
    <row r="260" ht="15.75" customHeight="1">
      <c r="A260" s="315" t="s">
        <v>7049</v>
      </c>
      <c r="B260" s="315" t="s">
        <v>7033</v>
      </c>
      <c r="C260" s="315" t="s">
        <v>7050</v>
      </c>
      <c r="D260" s="315" t="s">
        <v>7035</v>
      </c>
      <c r="E260" s="315" t="s">
        <v>7036</v>
      </c>
      <c r="F260" s="315" t="s">
        <v>6670</v>
      </c>
      <c r="G260" s="315" t="s">
        <v>6873</v>
      </c>
      <c r="H260" s="315" t="s">
        <v>6687</v>
      </c>
      <c r="I260" s="315" t="s">
        <v>7019</v>
      </c>
      <c r="J260" s="315" t="s">
        <v>7020</v>
      </c>
      <c r="K260" s="315" t="s">
        <v>7051</v>
      </c>
      <c r="L260" s="315" t="s">
        <v>6994</v>
      </c>
      <c r="M260" s="315" t="s">
        <v>6639</v>
      </c>
      <c r="N260" s="315"/>
    </row>
    <row r="261" ht="15.75" customHeight="1">
      <c r="A261" s="315" t="s">
        <v>7049</v>
      </c>
      <c r="B261" s="315" t="s">
        <v>7033</v>
      </c>
      <c r="C261" s="315" t="s">
        <v>7050</v>
      </c>
      <c r="D261" s="315" t="s">
        <v>7035</v>
      </c>
      <c r="E261" s="315" t="s">
        <v>7036</v>
      </c>
      <c r="F261" s="315" t="s">
        <v>6572</v>
      </c>
      <c r="G261" s="315" t="s">
        <v>6874</v>
      </c>
      <c r="H261" s="315" t="s">
        <v>6687</v>
      </c>
      <c r="I261" s="315" t="s">
        <v>7019</v>
      </c>
      <c r="J261" s="315" t="s">
        <v>7020</v>
      </c>
      <c r="K261" s="315" t="s">
        <v>7051</v>
      </c>
      <c r="L261" s="315" t="s">
        <v>6741</v>
      </c>
      <c r="M261" s="315" t="s">
        <v>6639</v>
      </c>
      <c r="N261" s="315"/>
    </row>
    <row r="262" ht="15.75" customHeight="1">
      <c r="A262" s="315" t="s">
        <v>7049</v>
      </c>
      <c r="B262" s="315" t="s">
        <v>7033</v>
      </c>
      <c r="C262" s="315" t="s">
        <v>7050</v>
      </c>
      <c r="D262" s="315" t="s">
        <v>7035</v>
      </c>
      <c r="E262" s="315" t="s">
        <v>7036</v>
      </c>
      <c r="F262" s="315" t="s">
        <v>6866</v>
      </c>
      <c r="G262" s="315" t="s">
        <v>6585</v>
      </c>
      <c r="H262" s="315" t="s">
        <v>6687</v>
      </c>
      <c r="I262" s="315" t="s">
        <v>7019</v>
      </c>
      <c r="J262" s="315" t="s">
        <v>7020</v>
      </c>
      <c r="K262" s="315" t="s">
        <v>7051</v>
      </c>
      <c r="L262" s="315" t="s">
        <v>6947</v>
      </c>
      <c r="M262" s="315" t="s">
        <v>6639</v>
      </c>
      <c r="N262" s="315"/>
    </row>
    <row r="263" ht="15.75" customHeight="1">
      <c r="A263" s="315" t="s">
        <v>7049</v>
      </c>
      <c r="B263" s="315" t="s">
        <v>7033</v>
      </c>
      <c r="C263" s="315" t="s">
        <v>7050</v>
      </c>
      <c r="D263" s="315" t="s">
        <v>7035</v>
      </c>
      <c r="E263" s="315" t="s">
        <v>7036</v>
      </c>
      <c r="F263" s="315" t="s">
        <v>7001</v>
      </c>
      <c r="G263" s="315" t="s">
        <v>6562</v>
      </c>
      <c r="H263" s="315" t="s">
        <v>6687</v>
      </c>
      <c r="I263" s="315" t="s">
        <v>7019</v>
      </c>
      <c r="J263" s="315" t="s">
        <v>7020</v>
      </c>
      <c r="K263" s="315" t="s">
        <v>7051</v>
      </c>
      <c r="L263" s="315" t="s">
        <v>6948</v>
      </c>
      <c r="M263" s="315" t="s">
        <v>6639</v>
      </c>
      <c r="N263" s="315"/>
    </row>
    <row r="264" ht="15.75" customHeight="1">
      <c r="A264" s="315" t="s">
        <v>7049</v>
      </c>
      <c r="B264" s="315" t="s">
        <v>7033</v>
      </c>
      <c r="C264" s="315" t="s">
        <v>7050</v>
      </c>
      <c r="D264" s="315" t="s">
        <v>7035</v>
      </c>
      <c r="E264" s="315" t="s">
        <v>7036</v>
      </c>
      <c r="F264" s="315" t="s">
        <v>6563</v>
      </c>
      <c r="G264" s="315" t="s">
        <v>6866</v>
      </c>
      <c r="H264" s="315" t="s">
        <v>6687</v>
      </c>
      <c r="I264" s="315" t="s">
        <v>7019</v>
      </c>
      <c r="J264" s="315" t="s">
        <v>7020</v>
      </c>
      <c r="K264" s="315" t="s">
        <v>7051</v>
      </c>
      <c r="L264" s="315" t="s">
        <v>6994</v>
      </c>
      <c r="M264" s="315" t="s">
        <v>6639</v>
      </c>
      <c r="N264" s="315"/>
    </row>
    <row r="265" ht="15.75" customHeight="1">
      <c r="A265" s="315" t="s">
        <v>7049</v>
      </c>
      <c r="B265" s="315" t="s">
        <v>7033</v>
      </c>
      <c r="C265" s="315" t="s">
        <v>7050</v>
      </c>
      <c r="D265" s="315" t="s">
        <v>7035</v>
      </c>
      <c r="E265" s="315" t="s">
        <v>7036</v>
      </c>
      <c r="F265" s="315" t="s">
        <v>6866</v>
      </c>
      <c r="G265" s="315" t="s">
        <v>6585</v>
      </c>
      <c r="H265" s="315" t="s">
        <v>6687</v>
      </c>
      <c r="I265" s="315" t="s">
        <v>7019</v>
      </c>
      <c r="J265" s="315" t="s">
        <v>7020</v>
      </c>
      <c r="K265" s="315" t="s">
        <v>7051</v>
      </c>
      <c r="L265" s="315" t="s">
        <v>7027</v>
      </c>
      <c r="M265" s="315" t="s">
        <v>6639</v>
      </c>
      <c r="N265" s="315"/>
    </row>
    <row r="266" ht="15.75" customHeight="1">
      <c r="A266" s="315" t="s">
        <v>7049</v>
      </c>
      <c r="B266" s="315" t="s">
        <v>7033</v>
      </c>
      <c r="C266" s="315" t="s">
        <v>7050</v>
      </c>
      <c r="D266" s="315" t="s">
        <v>7035</v>
      </c>
      <c r="E266" s="315" t="s">
        <v>7036</v>
      </c>
      <c r="F266" s="315" t="s">
        <v>6915</v>
      </c>
      <c r="G266" s="315" t="s">
        <v>6643</v>
      </c>
      <c r="H266" s="315" t="s">
        <v>6687</v>
      </c>
      <c r="I266" s="315" t="s">
        <v>7019</v>
      </c>
      <c r="J266" s="315" t="s">
        <v>7020</v>
      </c>
      <c r="K266" s="315" t="s">
        <v>7051</v>
      </c>
      <c r="L266" s="315" t="s">
        <v>6741</v>
      </c>
      <c r="M266" s="315" t="s">
        <v>6639</v>
      </c>
      <c r="N266" s="315"/>
    </row>
    <row r="267" ht="15.75" customHeight="1">
      <c r="A267" s="315" t="s">
        <v>7049</v>
      </c>
      <c r="B267" s="315" t="s">
        <v>7033</v>
      </c>
      <c r="C267" s="315" t="s">
        <v>7050</v>
      </c>
      <c r="D267" s="315" t="s">
        <v>7035</v>
      </c>
      <c r="E267" s="315" t="s">
        <v>7036</v>
      </c>
      <c r="F267" s="315" t="s">
        <v>6642</v>
      </c>
      <c r="G267" s="315" t="s">
        <v>6553</v>
      </c>
      <c r="H267" s="315" t="s">
        <v>6687</v>
      </c>
      <c r="I267" s="315" t="s">
        <v>7019</v>
      </c>
      <c r="J267" s="315" t="s">
        <v>7020</v>
      </c>
      <c r="K267" s="315" t="s">
        <v>7051</v>
      </c>
      <c r="L267" s="315" t="s">
        <v>6741</v>
      </c>
      <c r="M267" s="315" t="s">
        <v>6639</v>
      </c>
      <c r="N267" s="315"/>
    </row>
    <row r="268" ht="15.75" customHeight="1">
      <c r="A268" s="315" t="s">
        <v>7049</v>
      </c>
      <c r="B268" s="315" t="s">
        <v>7033</v>
      </c>
      <c r="C268" s="315" t="s">
        <v>7050</v>
      </c>
      <c r="D268" s="315" t="s">
        <v>7035</v>
      </c>
      <c r="E268" s="315" t="s">
        <v>7036</v>
      </c>
      <c r="F268" s="315" t="s">
        <v>6643</v>
      </c>
      <c r="G268" s="315" t="s">
        <v>6554</v>
      </c>
      <c r="H268" s="315" t="s">
        <v>6687</v>
      </c>
      <c r="I268" s="315" t="s">
        <v>7019</v>
      </c>
      <c r="J268" s="315" t="s">
        <v>7020</v>
      </c>
      <c r="K268" s="315" t="s">
        <v>7051</v>
      </c>
      <c r="L268" s="315" t="s">
        <v>6747</v>
      </c>
      <c r="M268" s="315" t="s">
        <v>6639</v>
      </c>
      <c r="N268" s="315"/>
    </row>
    <row r="269" ht="15.75" customHeight="1">
      <c r="A269" s="315" t="s">
        <v>7049</v>
      </c>
      <c r="B269" s="315" t="s">
        <v>7033</v>
      </c>
      <c r="C269" s="315" t="s">
        <v>7050</v>
      </c>
      <c r="D269" s="315" t="s">
        <v>7035</v>
      </c>
      <c r="E269" s="315" t="s">
        <v>7036</v>
      </c>
      <c r="F269" s="315" t="s">
        <v>6915</v>
      </c>
      <c r="G269" s="315" t="s">
        <v>6643</v>
      </c>
      <c r="H269" s="315" t="s">
        <v>6687</v>
      </c>
      <c r="I269" s="315" t="s">
        <v>7019</v>
      </c>
      <c r="J269" s="315" t="s">
        <v>7020</v>
      </c>
      <c r="K269" s="315" t="s">
        <v>7051</v>
      </c>
      <c r="L269" s="315" t="s">
        <v>6741</v>
      </c>
      <c r="M269" s="315" t="s">
        <v>6639</v>
      </c>
      <c r="N269" s="315"/>
    </row>
    <row r="270" ht="15.75" customHeight="1">
      <c r="A270" s="315" t="s">
        <v>7049</v>
      </c>
      <c r="B270" s="315" t="s">
        <v>7033</v>
      </c>
      <c r="C270" s="315" t="s">
        <v>7050</v>
      </c>
      <c r="D270" s="315" t="s">
        <v>7035</v>
      </c>
      <c r="E270" s="315" t="s">
        <v>7036</v>
      </c>
      <c r="F270" s="315" t="s">
        <v>6643</v>
      </c>
      <c r="G270" s="315" t="s">
        <v>6554</v>
      </c>
      <c r="H270" s="315" t="s">
        <v>6687</v>
      </c>
      <c r="I270" s="315" t="s">
        <v>7019</v>
      </c>
      <c r="J270" s="315" t="s">
        <v>7020</v>
      </c>
      <c r="K270" s="315" t="s">
        <v>7051</v>
      </c>
      <c r="L270" s="315" t="s">
        <v>7027</v>
      </c>
      <c r="M270" s="315" t="s">
        <v>6639</v>
      </c>
      <c r="N270" s="315"/>
    </row>
    <row r="271" ht="15.75" customHeight="1">
      <c r="A271" s="315" t="s">
        <v>7052</v>
      </c>
      <c r="B271" s="315" t="s">
        <v>7033</v>
      </c>
      <c r="C271" s="315" t="s">
        <v>7053</v>
      </c>
      <c r="D271" s="315" t="s">
        <v>7035</v>
      </c>
      <c r="E271" s="315" t="s">
        <v>7036</v>
      </c>
      <c r="F271" s="315" t="s">
        <v>6905</v>
      </c>
      <c r="G271" s="315" t="s">
        <v>7037</v>
      </c>
      <c r="H271" s="315" t="s">
        <v>6687</v>
      </c>
      <c r="I271" s="315" t="s">
        <v>7015</v>
      </c>
      <c r="J271" s="315" t="s">
        <v>7016</v>
      </c>
      <c r="K271" s="315" t="s">
        <v>7054</v>
      </c>
      <c r="L271" s="315" t="s">
        <v>6635</v>
      </c>
      <c r="M271" s="315" t="s">
        <v>6943</v>
      </c>
      <c r="N271" s="315"/>
    </row>
    <row r="272" ht="15.75" customHeight="1">
      <c r="A272" s="315" t="s">
        <v>7052</v>
      </c>
      <c r="B272" s="315" t="s">
        <v>7033</v>
      </c>
      <c r="C272" s="315" t="s">
        <v>7053</v>
      </c>
      <c r="D272" s="315" t="s">
        <v>7035</v>
      </c>
      <c r="E272" s="315" t="s">
        <v>7036</v>
      </c>
      <c r="F272" s="315" t="s">
        <v>6881</v>
      </c>
      <c r="G272" s="315" t="s">
        <v>6856</v>
      </c>
      <c r="H272" s="315" t="s">
        <v>6687</v>
      </c>
      <c r="I272" s="315" t="s">
        <v>7015</v>
      </c>
      <c r="J272" s="315" t="s">
        <v>7016</v>
      </c>
      <c r="K272" s="315" t="s">
        <v>7054</v>
      </c>
      <c r="L272" s="315" t="s">
        <v>6635</v>
      </c>
      <c r="M272" s="315" t="s">
        <v>6943</v>
      </c>
      <c r="N272" s="315"/>
    </row>
    <row r="273" ht="15.75" customHeight="1">
      <c r="A273" s="315" t="s">
        <v>7052</v>
      </c>
      <c r="B273" s="315" t="s">
        <v>7033</v>
      </c>
      <c r="C273" s="315" t="s">
        <v>7053</v>
      </c>
      <c r="D273" s="315" t="s">
        <v>7035</v>
      </c>
      <c r="E273" s="315" t="s">
        <v>7036</v>
      </c>
      <c r="F273" s="315" t="s">
        <v>6880</v>
      </c>
      <c r="G273" s="315" t="s">
        <v>6797</v>
      </c>
      <c r="H273" s="315" t="s">
        <v>6687</v>
      </c>
      <c r="I273" s="315" t="s">
        <v>7015</v>
      </c>
      <c r="J273" s="315" t="s">
        <v>7016</v>
      </c>
      <c r="K273" s="315" t="s">
        <v>7054</v>
      </c>
      <c r="L273" s="315" t="s">
        <v>7048</v>
      </c>
      <c r="M273" s="315" t="s">
        <v>6943</v>
      </c>
      <c r="N273" s="315"/>
    </row>
    <row r="274" ht="15.75" customHeight="1">
      <c r="A274" s="315" t="s">
        <v>7052</v>
      </c>
      <c r="B274" s="315" t="s">
        <v>7033</v>
      </c>
      <c r="C274" s="315" t="s">
        <v>7053</v>
      </c>
      <c r="D274" s="315" t="s">
        <v>7035</v>
      </c>
      <c r="E274" s="315" t="s">
        <v>7036</v>
      </c>
      <c r="F274" s="315" t="s">
        <v>6670</v>
      </c>
      <c r="G274" s="315" t="s">
        <v>6873</v>
      </c>
      <c r="H274" s="315" t="s">
        <v>6687</v>
      </c>
      <c r="I274" s="315" t="s">
        <v>7015</v>
      </c>
      <c r="J274" s="315" t="s">
        <v>7016</v>
      </c>
      <c r="K274" s="315" t="s">
        <v>7054</v>
      </c>
      <c r="L274" s="315" t="s">
        <v>6635</v>
      </c>
      <c r="M274" s="315" t="s">
        <v>6943</v>
      </c>
      <c r="N274" s="315"/>
    </row>
    <row r="275" ht="15.75" customHeight="1">
      <c r="A275" s="315" t="s">
        <v>7052</v>
      </c>
      <c r="B275" s="315" t="s">
        <v>7033</v>
      </c>
      <c r="C275" s="315" t="s">
        <v>7053</v>
      </c>
      <c r="D275" s="315" t="s">
        <v>7035</v>
      </c>
      <c r="E275" s="315" t="s">
        <v>7036</v>
      </c>
      <c r="F275" s="315" t="s">
        <v>6563</v>
      </c>
      <c r="G275" s="315" t="s">
        <v>6866</v>
      </c>
      <c r="H275" s="315" t="s">
        <v>6687</v>
      </c>
      <c r="I275" s="315" t="s">
        <v>7015</v>
      </c>
      <c r="J275" s="315" t="s">
        <v>7016</v>
      </c>
      <c r="K275" s="315" t="s">
        <v>7054</v>
      </c>
      <c r="L275" s="315" t="s">
        <v>6635</v>
      </c>
      <c r="M275" s="315" t="s">
        <v>6943</v>
      </c>
      <c r="N275" s="315"/>
    </row>
    <row r="276" ht="15.75" customHeight="1">
      <c r="A276" s="315" t="s">
        <v>7052</v>
      </c>
      <c r="B276" s="315" t="s">
        <v>7033</v>
      </c>
      <c r="C276" s="315" t="s">
        <v>7053</v>
      </c>
      <c r="D276" s="315" t="s">
        <v>7035</v>
      </c>
      <c r="E276" s="315" t="s">
        <v>7036</v>
      </c>
      <c r="F276" s="315" t="s">
        <v>6585</v>
      </c>
      <c r="G276" s="315" t="s">
        <v>6881</v>
      </c>
      <c r="H276" s="315" t="s">
        <v>6687</v>
      </c>
      <c r="I276" s="315" t="s">
        <v>7015</v>
      </c>
      <c r="J276" s="315" t="s">
        <v>7016</v>
      </c>
      <c r="K276" s="315" t="s">
        <v>7054</v>
      </c>
      <c r="L276" s="315" t="s">
        <v>6635</v>
      </c>
      <c r="M276" s="315" t="s">
        <v>6943</v>
      </c>
      <c r="N276" s="315"/>
    </row>
    <row r="277" ht="15.75" customHeight="1">
      <c r="A277" s="315" t="s">
        <v>7052</v>
      </c>
      <c r="B277" s="315" t="s">
        <v>7033</v>
      </c>
      <c r="C277" s="315" t="s">
        <v>7053</v>
      </c>
      <c r="D277" s="315" t="s">
        <v>7035</v>
      </c>
      <c r="E277" s="315" t="s">
        <v>7036</v>
      </c>
      <c r="F277" s="315" t="s">
        <v>6886</v>
      </c>
      <c r="G277" s="315" t="s">
        <v>6602</v>
      </c>
      <c r="H277" s="315" t="s">
        <v>6687</v>
      </c>
      <c r="I277" s="315" t="s">
        <v>7015</v>
      </c>
      <c r="J277" s="315" t="s">
        <v>7016</v>
      </c>
      <c r="K277" s="315" t="s">
        <v>7054</v>
      </c>
      <c r="L277" s="315" t="s">
        <v>7055</v>
      </c>
      <c r="M277" s="315" t="s">
        <v>6943</v>
      </c>
      <c r="N277" s="315"/>
    </row>
    <row r="278" ht="15.75" customHeight="1">
      <c r="A278" s="315" t="s">
        <v>7052</v>
      </c>
      <c r="B278" s="315" t="s">
        <v>7033</v>
      </c>
      <c r="C278" s="315" t="s">
        <v>7053</v>
      </c>
      <c r="D278" s="315" t="s">
        <v>7035</v>
      </c>
      <c r="E278" s="315" t="s">
        <v>7036</v>
      </c>
      <c r="F278" s="315" t="s">
        <v>6915</v>
      </c>
      <c r="G278" s="315" t="s">
        <v>6643</v>
      </c>
      <c r="H278" s="315" t="s">
        <v>6687</v>
      </c>
      <c r="I278" s="315" t="s">
        <v>7019</v>
      </c>
      <c r="J278" s="315" t="s">
        <v>7020</v>
      </c>
      <c r="K278" s="315" t="s">
        <v>7054</v>
      </c>
      <c r="L278" s="315" t="s">
        <v>6635</v>
      </c>
      <c r="M278" s="315" t="s">
        <v>6639</v>
      </c>
      <c r="N278" s="315"/>
    </row>
    <row r="279" ht="15.75" customHeight="1">
      <c r="A279" s="315" t="s">
        <v>7052</v>
      </c>
      <c r="B279" s="315" t="s">
        <v>7033</v>
      </c>
      <c r="C279" s="315" t="s">
        <v>7053</v>
      </c>
      <c r="D279" s="315" t="s">
        <v>7035</v>
      </c>
      <c r="E279" s="315" t="s">
        <v>7036</v>
      </c>
      <c r="F279" s="315" t="s">
        <v>6547</v>
      </c>
      <c r="G279" s="315" t="s">
        <v>6915</v>
      </c>
      <c r="H279" s="315" t="s">
        <v>6687</v>
      </c>
      <c r="I279" s="315" t="s">
        <v>7015</v>
      </c>
      <c r="J279" s="315" t="s">
        <v>7016</v>
      </c>
      <c r="K279" s="315" t="s">
        <v>7054</v>
      </c>
      <c r="L279" s="315" t="s">
        <v>6635</v>
      </c>
      <c r="M279" s="315" t="s">
        <v>6943</v>
      </c>
      <c r="N279" s="315"/>
    </row>
    <row r="280" ht="15.75" customHeight="1">
      <c r="A280" s="315" t="s">
        <v>7052</v>
      </c>
      <c r="B280" s="315" t="s">
        <v>7033</v>
      </c>
      <c r="C280" s="315" t="s">
        <v>7053</v>
      </c>
      <c r="D280" s="315" t="s">
        <v>7035</v>
      </c>
      <c r="E280" s="315" t="s">
        <v>7036</v>
      </c>
      <c r="F280" s="315" t="s">
        <v>6553</v>
      </c>
      <c r="G280" s="315" t="s">
        <v>6659</v>
      </c>
      <c r="H280" s="315" t="s">
        <v>6687</v>
      </c>
      <c r="I280" s="315" t="s">
        <v>7015</v>
      </c>
      <c r="J280" s="315" t="s">
        <v>7016</v>
      </c>
      <c r="K280" s="315" t="s">
        <v>7054</v>
      </c>
      <c r="L280" s="315" t="s">
        <v>6635</v>
      </c>
      <c r="M280" s="315" t="s">
        <v>6943</v>
      </c>
      <c r="N280" s="315"/>
    </row>
    <row r="281" ht="15.75" customHeight="1">
      <c r="A281" s="315" t="s">
        <v>7052</v>
      </c>
      <c r="B281" s="315" t="s">
        <v>7033</v>
      </c>
      <c r="C281" s="315" t="s">
        <v>7053</v>
      </c>
      <c r="D281" s="315" t="s">
        <v>7035</v>
      </c>
      <c r="E281" s="315" t="s">
        <v>7036</v>
      </c>
      <c r="F281" s="315" t="s">
        <v>6547</v>
      </c>
      <c r="G281" s="315" t="s">
        <v>6915</v>
      </c>
      <c r="H281" s="315" t="s">
        <v>6687</v>
      </c>
      <c r="I281" s="315" t="s">
        <v>7015</v>
      </c>
      <c r="J281" s="315" t="s">
        <v>7016</v>
      </c>
      <c r="K281" s="315" t="s">
        <v>7054</v>
      </c>
      <c r="L281" s="315" t="s">
        <v>6635</v>
      </c>
      <c r="M281" s="315" t="s">
        <v>6943</v>
      </c>
      <c r="N281" s="315"/>
    </row>
    <row r="282" ht="15.75" customHeight="1">
      <c r="A282" s="315" t="s">
        <v>7052</v>
      </c>
      <c r="B282" s="315" t="s">
        <v>7033</v>
      </c>
      <c r="C282" s="315" t="s">
        <v>7053</v>
      </c>
      <c r="D282" s="315" t="s">
        <v>7035</v>
      </c>
      <c r="E282" s="315" t="s">
        <v>7036</v>
      </c>
      <c r="F282" s="315" t="s">
        <v>6643</v>
      </c>
      <c r="G282" s="315" t="s">
        <v>6554</v>
      </c>
      <c r="H282" s="315" t="s">
        <v>6687</v>
      </c>
      <c r="I282" s="315" t="s">
        <v>7015</v>
      </c>
      <c r="J282" s="315" t="s">
        <v>7016</v>
      </c>
      <c r="K282" s="315" t="s">
        <v>7054</v>
      </c>
      <c r="L282" s="315" t="s">
        <v>6635</v>
      </c>
      <c r="M282" s="315" t="s">
        <v>6943</v>
      </c>
      <c r="N282" s="315"/>
    </row>
    <row r="283" ht="15.75" customHeight="1">
      <c r="A283" s="315" t="s">
        <v>7052</v>
      </c>
      <c r="B283" s="315" t="s">
        <v>7033</v>
      </c>
      <c r="C283" s="315" t="s">
        <v>7053</v>
      </c>
      <c r="D283" s="315" t="s">
        <v>7035</v>
      </c>
      <c r="E283" s="315" t="s">
        <v>7036</v>
      </c>
      <c r="F283" s="315" t="s">
        <v>6522</v>
      </c>
      <c r="G283" s="315" t="s">
        <v>6916</v>
      </c>
      <c r="H283" s="315" t="s">
        <v>6687</v>
      </c>
      <c r="I283" s="315" t="s">
        <v>7015</v>
      </c>
      <c r="J283" s="315" t="s">
        <v>7016</v>
      </c>
      <c r="K283" s="315" t="s">
        <v>7054</v>
      </c>
      <c r="L283" s="315" t="s">
        <v>7041</v>
      </c>
      <c r="M283" s="315" t="s">
        <v>6943</v>
      </c>
      <c r="N283" s="315"/>
    </row>
    <row r="284" ht="15.75" customHeight="1">
      <c r="A284" s="315" t="s">
        <v>7052</v>
      </c>
      <c r="B284" s="315" t="s">
        <v>7033</v>
      </c>
      <c r="C284" s="315" t="s">
        <v>7053</v>
      </c>
      <c r="D284" s="315" t="s">
        <v>7035</v>
      </c>
      <c r="E284" s="315" t="s">
        <v>7036</v>
      </c>
      <c r="F284" s="315" t="s">
        <v>6563</v>
      </c>
      <c r="G284" s="315" t="s">
        <v>6866</v>
      </c>
      <c r="H284" s="315" t="s">
        <v>6687</v>
      </c>
      <c r="I284" s="315" t="s">
        <v>7019</v>
      </c>
      <c r="J284" s="315" t="s">
        <v>7020</v>
      </c>
      <c r="K284" s="315" t="s">
        <v>7054</v>
      </c>
      <c r="L284" s="315" t="s">
        <v>6994</v>
      </c>
      <c r="M284" s="315" t="s">
        <v>6639</v>
      </c>
      <c r="N284" s="315"/>
    </row>
    <row r="285" ht="15.75" customHeight="1">
      <c r="A285" s="315" t="s">
        <v>7052</v>
      </c>
      <c r="B285" s="315" t="s">
        <v>7033</v>
      </c>
      <c r="C285" s="315" t="s">
        <v>7053</v>
      </c>
      <c r="D285" s="315" t="s">
        <v>7035</v>
      </c>
      <c r="E285" s="315" t="s">
        <v>7036</v>
      </c>
      <c r="F285" s="315" t="s">
        <v>6585</v>
      </c>
      <c r="G285" s="315" t="s">
        <v>6881</v>
      </c>
      <c r="H285" s="315" t="s">
        <v>6687</v>
      </c>
      <c r="I285" s="315" t="s">
        <v>7019</v>
      </c>
      <c r="J285" s="315" t="s">
        <v>7020</v>
      </c>
      <c r="K285" s="315" t="s">
        <v>7054</v>
      </c>
      <c r="L285" s="315" t="s">
        <v>6947</v>
      </c>
      <c r="M285" s="315" t="s">
        <v>6639</v>
      </c>
      <c r="N285" s="315"/>
    </row>
    <row r="286" ht="15.75" customHeight="1">
      <c r="A286" s="315" t="s">
        <v>7052</v>
      </c>
      <c r="B286" s="315" t="s">
        <v>7033</v>
      </c>
      <c r="C286" s="315" t="s">
        <v>7053</v>
      </c>
      <c r="D286" s="315" t="s">
        <v>7035</v>
      </c>
      <c r="E286" s="315" t="s">
        <v>7036</v>
      </c>
      <c r="F286" s="315" t="s">
        <v>6669</v>
      </c>
      <c r="G286" s="315" t="s">
        <v>7001</v>
      </c>
      <c r="H286" s="315" t="s">
        <v>6687</v>
      </c>
      <c r="I286" s="315" t="s">
        <v>7019</v>
      </c>
      <c r="J286" s="315" t="s">
        <v>7020</v>
      </c>
      <c r="K286" s="315" t="s">
        <v>7054</v>
      </c>
      <c r="L286" s="315" t="s">
        <v>6948</v>
      </c>
      <c r="M286" s="315" t="s">
        <v>6639</v>
      </c>
      <c r="N286" s="315"/>
    </row>
    <row r="287" ht="15.75" customHeight="1">
      <c r="A287" s="315" t="s">
        <v>7052</v>
      </c>
      <c r="B287" s="315" t="s">
        <v>7033</v>
      </c>
      <c r="C287" s="315" t="s">
        <v>7053</v>
      </c>
      <c r="D287" s="315" t="s">
        <v>7035</v>
      </c>
      <c r="E287" s="315" t="s">
        <v>7036</v>
      </c>
      <c r="F287" s="315" t="s">
        <v>6867</v>
      </c>
      <c r="G287" s="315" t="s">
        <v>6601</v>
      </c>
      <c r="H287" s="315" t="s">
        <v>6687</v>
      </c>
      <c r="I287" s="315" t="s">
        <v>7019</v>
      </c>
      <c r="J287" s="315" t="s">
        <v>7020</v>
      </c>
      <c r="K287" s="315" t="s">
        <v>7054</v>
      </c>
      <c r="L287" s="315" t="s">
        <v>6747</v>
      </c>
      <c r="M287" s="315" t="s">
        <v>6639</v>
      </c>
      <c r="N287" s="315"/>
    </row>
    <row r="288" ht="15.75" customHeight="1">
      <c r="A288" s="315" t="s">
        <v>7052</v>
      </c>
      <c r="B288" s="315" t="s">
        <v>7033</v>
      </c>
      <c r="C288" s="315" t="s">
        <v>7053</v>
      </c>
      <c r="D288" s="315" t="s">
        <v>7035</v>
      </c>
      <c r="E288" s="315" t="s">
        <v>7036</v>
      </c>
      <c r="F288" s="315" t="s">
        <v>6553</v>
      </c>
      <c r="G288" s="315" t="s">
        <v>6659</v>
      </c>
      <c r="H288" s="315" t="s">
        <v>6687</v>
      </c>
      <c r="I288" s="315" t="s">
        <v>7019</v>
      </c>
      <c r="J288" s="315" t="s">
        <v>7020</v>
      </c>
      <c r="K288" s="315" t="s">
        <v>7054</v>
      </c>
      <c r="L288" s="315" t="s">
        <v>6947</v>
      </c>
      <c r="M288" s="315" t="s">
        <v>6639</v>
      </c>
      <c r="N288" s="315"/>
    </row>
    <row r="289" ht="15.75" customHeight="1">
      <c r="A289" s="315" t="s">
        <v>7052</v>
      </c>
      <c r="B289" s="315" t="s">
        <v>7033</v>
      </c>
      <c r="C289" s="315" t="s">
        <v>7053</v>
      </c>
      <c r="D289" s="315" t="s">
        <v>7035</v>
      </c>
      <c r="E289" s="315" t="s">
        <v>7036</v>
      </c>
      <c r="F289" s="315" t="s">
        <v>6642</v>
      </c>
      <c r="G289" s="315" t="s">
        <v>6553</v>
      </c>
      <c r="H289" s="315" t="s">
        <v>6687</v>
      </c>
      <c r="I289" s="315" t="s">
        <v>7019</v>
      </c>
      <c r="J289" s="315" t="s">
        <v>7020</v>
      </c>
      <c r="K289" s="315" t="s">
        <v>7054</v>
      </c>
      <c r="L289" s="315" t="s">
        <v>6741</v>
      </c>
      <c r="M289" s="315" t="s">
        <v>6639</v>
      </c>
      <c r="N289" s="315"/>
    </row>
    <row r="290" ht="15.75" customHeight="1">
      <c r="A290" s="315" t="s">
        <v>7052</v>
      </c>
      <c r="B290" s="315" t="s">
        <v>7033</v>
      </c>
      <c r="C290" s="315" t="s">
        <v>7053</v>
      </c>
      <c r="D290" s="315" t="s">
        <v>7035</v>
      </c>
      <c r="E290" s="315" t="s">
        <v>7036</v>
      </c>
      <c r="F290" s="315" t="s">
        <v>6554</v>
      </c>
      <c r="G290" s="315" t="s">
        <v>6523</v>
      </c>
      <c r="H290" s="315" t="s">
        <v>6687</v>
      </c>
      <c r="I290" s="315" t="s">
        <v>7019</v>
      </c>
      <c r="J290" s="315" t="s">
        <v>7020</v>
      </c>
      <c r="K290" s="315" t="s">
        <v>7054</v>
      </c>
      <c r="L290" s="315" t="s">
        <v>7056</v>
      </c>
      <c r="M290" s="315" t="s">
        <v>6639</v>
      </c>
      <c r="N290" s="315"/>
    </row>
    <row r="291" ht="15.75" customHeight="1">
      <c r="A291" s="315" t="s">
        <v>7052</v>
      </c>
      <c r="B291" s="315" t="s">
        <v>7033</v>
      </c>
      <c r="C291" s="315" t="s">
        <v>7053</v>
      </c>
      <c r="D291" s="315" t="s">
        <v>7035</v>
      </c>
      <c r="E291" s="315" t="s">
        <v>7036</v>
      </c>
      <c r="F291" s="315" t="s">
        <v>6893</v>
      </c>
      <c r="G291" s="315" t="s">
        <v>6522</v>
      </c>
      <c r="H291" s="315" t="s">
        <v>6687</v>
      </c>
      <c r="I291" s="315" t="s">
        <v>7019</v>
      </c>
      <c r="J291" s="315" t="s">
        <v>7020</v>
      </c>
      <c r="K291" s="315" t="s">
        <v>7054</v>
      </c>
      <c r="L291" s="315" t="s">
        <v>6741</v>
      </c>
      <c r="M291" s="315" t="s">
        <v>6639</v>
      </c>
      <c r="N291" s="315"/>
    </row>
    <row r="292" ht="15.75" customHeight="1">
      <c r="A292" s="315" t="s">
        <v>7052</v>
      </c>
      <c r="B292" s="315" t="s">
        <v>7033</v>
      </c>
      <c r="C292" s="315" t="s">
        <v>7053</v>
      </c>
      <c r="D292" s="315" t="s">
        <v>7035</v>
      </c>
      <c r="E292" s="315" t="s">
        <v>7036</v>
      </c>
      <c r="F292" s="315" t="s">
        <v>6553</v>
      </c>
      <c r="G292" s="315" t="s">
        <v>6659</v>
      </c>
      <c r="H292" s="315" t="s">
        <v>6687</v>
      </c>
      <c r="I292" s="315" t="s">
        <v>7019</v>
      </c>
      <c r="J292" s="315" t="s">
        <v>7020</v>
      </c>
      <c r="K292" s="315" t="s">
        <v>7054</v>
      </c>
      <c r="L292" s="315" t="s">
        <v>6741</v>
      </c>
      <c r="M292" s="315" t="s">
        <v>6639</v>
      </c>
      <c r="N292" s="315"/>
    </row>
    <row r="293" ht="15.75" customHeight="1">
      <c r="A293" s="315" t="s">
        <v>7057</v>
      </c>
      <c r="B293" s="315" t="s">
        <v>7033</v>
      </c>
      <c r="C293" s="315" t="s">
        <v>7058</v>
      </c>
      <c r="D293" s="315" t="s">
        <v>7035</v>
      </c>
      <c r="E293" s="315" t="s">
        <v>7036</v>
      </c>
      <c r="F293" s="315" t="s">
        <v>6572</v>
      </c>
      <c r="G293" s="315" t="s">
        <v>6874</v>
      </c>
      <c r="H293" s="315" t="s">
        <v>6687</v>
      </c>
      <c r="I293" s="315" t="s">
        <v>7015</v>
      </c>
      <c r="J293" s="315" t="s">
        <v>7016</v>
      </c>
      <c r="K293" s="315" t="s">
        <v>7059</v>
      </c>
      <c r="L293" s="315" t="s">
        <v>6884</v>
      </c>
      <c r="M293" s="315" t="s">
        <v>6943</v>
      </c>
      <c r="N293" s="315"/>
    </row>
    <row r="294" ht="15.75" customHeight="1">
      <c r="A294" s="315" t="s">
        <v>7057</v>
      </c>
      <c r="B294" s="315" t="s">
        <v>7033</v>
      </c>
      <c r="C294" s="315" t="s">
        <v>7058</v>
      </c>
      <c r="D294" s="315" t="s">
        <v>7035</v>
      </c>
      <c r="E294" s="315" t="s">
        <v>7036</v>
      </c>
      <c r="F294" s="315" t="s">
        <v>6563</v>
      </c>
      <c r="G294" s="315" t="s">
        <v>6866</v>
      </c>
      <c r="H294" s="315" t="s">
        <v>6687</v>
      </c>
      <c r="I294" s="315" t="s">
        <v>7015</v>
      </c>
      <c r="J294" s="315" t="s">
        <v>7016</v>
      </c>
      <c r="K294" s="315" t="s">
        <v>7059</v>
      </c>
      <c r="L294" s="315" t="s">
        <v>6887</v>
      </c>
      <c r="M294" s="315" t="s">
        <v>6943</v>
      </c>
      <c r="N294" s="315"/>
    </row>
    <row r="295" ht="15.75" customHeight="1">
      <c r="A295" s="315" t="s">
        <v>7057</v>
      </c>
      <c r="B295" s="315" t="s">
        <v>7033</v>
      </c>
      <c r="C295" s="315" t="s">
        <v>7058</v>
      </c>
      <c r="D295" s="315" t="s">
        <v>7035</v>
      </c>
      <c r="E295" s="315" t="s">
        <v>7036</v>
      </c>
      <c r="F295" s="315" t="s">
        <v>6881</v>
      </c>
      <c r="G295" s="315" t="s">
        <v>6856</v>
      </c>
      <c r="H295" s="315" t="s">
        <v>6687</v>
      </c>
      <c r="I295" s="315" t="s">
        <v>7015</v>
      </c>
      <c r="J295" s="315" t="s">
        <v>7016</v>
      </c>
      <c r="K295" s="315" t="s">
        <v>7059</v>
      </c>
      <c r="L295" s="315" t="s">
        <v>7041</v>
      </c>
      <c r="M295" s="315" t="s">
        <v>6943</v>
      </c>
      <c r="N295" s="315"/>
    </row>
    <row r="296" ht="15.75" customHeight="1">
      <c r="A296" s="315" t="s">
        <v>7057</v>
      </c>
      <c r="B296" s="315" t="s">
        <v>7033</v>
      </c>
      <c r="C296" s="315" t="s">
        <v>7058</v>
      </c>
      <c r="D296" s="315" t="s">
        <v>7035</v>
      </c>
      <c r="E296" s="315" t="s">
        <v>7036</v>
      </c>
      <c r="F296" s="315" t="s">
        <v>6880</v>
      </c>
      <c r="G296" s="315" t="s">
        <v>6797</v>
      </c>
      <c r="H296" s="315" t="s">
        <v>6687</v>
      </c>
      <c r="I296" s="315" t="s">
        <v>7015</v>
      </c>
      <c r="J296" s="315" t="s">
        <v>7016</v>
      </c>
      <c r="K296" s="315" t="s">
        <v>7059</v>
      </c>
      <c r="L296" s="315" t="s">
        <v>7018</v>
      </c>
      <c r="M296" s="315" t="s">
        <v>6943</v>
      </c>
      <c r="N296" s="315"/>
    </row>
    <row r="297" ht="15.75" customHeight="1">
      <c r="A297" s="315" t="s">
        <v>7057</v>
      </c>
      <c r="B297" s="315" t="s">
        <v>7033</v>
      </c>
      <c r="C297" s="315" t="s">
        <v>7058</v>
      </c>
      <c r="D297" s="315" t="s">
        <v>7035</v>
      </c>
      <c r="E297" s="315" t="s">
        <v>7036</v>
      </c>
      <c r="F297" s="315" t="s">
        <v>6873</v>
      </c>
      <c r="G297" s="315" t="s">
        <v>6905</v>
      </c>
      <c r="H297" s="315" t="s">
        <v>6687</v>
      </c>
      <c r="I297" s="315" t="s">
        <v>7015</v>
      </c>
      <c r="J297" s="315" t="s">
        <v>7016</v>
      </c>
      <c r="K297" s="315" t="s">
        <v>7059</v>
      </c>
      <c r="L297" s="315" t="s">
        <v>6635</v>
      </c>
      <c r="M297" s="315" t="s">
        <v>6943</v>
      </c>
      <c r="N297" s="315"/>
    </row>
    <row r="298" ht="15.75" customHeight="1">
      <c r="A298" s="315" t="s">
        <v>7057</v>
      </c>
      <c r="B298" s="315" t="s">
        <v>7033</v>
      </c>
      <c r="C298" s="315" t="s">
        <v>7058</v>
      </c>
      <c r="D298" s="315" t="s">
        <v>7035</v>
      </c>
      <c r="E298" s="315" t="s">
        <v>7036</v>
      </c>
      <c r="F298" s="315" t="s">
        <v>6881</v>
      </c>
      <c r="G298" s="315" t="s">
        <v>6856</v>
      </c>
      <c r="H298" s="315" t="s">
        <v>6687</v>
      </c>
      <c r="I298" s="315" t="s">
        <v>7015</v>
      </c>
      <c r="J298" s="315" t="s">
        <v>7016</v>
      </c>
      <c r="K298" s="315" t="s">
        <v>7059</v>
      </c>
      <c r="L298" s="315" t="s">
        <v>7060</v>
      </c>
      <c r="M298" s="315" t="s">
        <v>6943</v>
      </c>
      <c r="N298" s="315"/>
    </row>
    <row r="299" ht="15.75" customHeight="1">
      <c r="A299" s="315" t="s">
        <v>7057</v>
      </c>
      <c r="B299" s="315" t="s">
        <v>7033</v>
      </c>
      <c r="C299" s="315" t="s">
        <v>7058</v>
      </c>
      <c r="D299" s="315" t="s">
        <v>7035</v>
      </c>
      <c r="E299" s="315" t="s">
        <v>7036</v>
      </c>
      <c r="F299" s="315" t="s">
        <v>6643</v>
      </c>
      <c r="G299" s="315" t="s">
        <v>6554</v>
      </c>
      <c r="H299" s="315" t="s">
        <v>6687</v>
      </c>
      <c r="I299" s="315" t="s">
        <v>7019</v>
      </c>
      <c r="J299" s="315" t="s">
        <v>7020</v>
      </c>
      <c r="K299" s="315" t="s">
        <v>7059</v>
      </c>
      <c r="L299" s="315" t="s">
        <v>6884</v>
      </c>
      <c r="M299" s="315" t="s">
        <v>6639</v>
      </c>
      <c r="N299" s="315"/>
    </row>
    <row r="300" ht="15.75" customHeight="1">
      <c r="A300" s="315" t="s">
        <v>7057</v>
      </c>
      <c r="B300" s="315" t="s">
        <v>7033</v>
      </c>
      <c r="C300" s="315" t="s">
        <v>7058</v>
      </c>
      <c r="D300" s="315" t="s">
        <v>7035</v>
      </c>
      <c r="E300" s="315" t="s">
        <v>7036</v>
      </c>
      <c r="F300" s="315" t="s">
        <v>6547</v>
      </c>
      <c r="G300" s="315" t="s">
        <v>6915</v>
      </c>
      <c r="H300" s="315" t="s">
        <v>6687</v>
      </c>
      <c r="I300" s="315" t="s">
        <v>7015</v>
      </c>
      <c r="J300" s="315" t="s">
        <v>7016</v>
      </c>
      <c r="K300" s="315" t="s">
        <v>7059</v>
      </c>
      <c r="L300" s="315" t="s">
        <v>6635</v>
      </c>
      <c r="M300" s="315" t="s">
        <v>6943</v>
      </c>
      <c r="N300" s="315"/>
    </row>
    <row r="301" ht="15.75" customHeight="1">
      <c r="A301" s="315" t="s">
        <v>7057</v>
      </c>
      <c r="B301" s="315" t="s">
        <v>7033</v>
      </c>
      <c r="C301" s="315" t="s">
        <v>7058</v>
      </c>
      <c r="D301" s="315" t="s">
        <v>7035</v>
      </c>
      <c r="E301" s="315" t="s">
        <v>7036</v>
      </c>
      <c r="F301" s="315" t="s">
        <v>6642</v>
      </c>
      <c r="G301" s="315" t="s">
        <v>6553</v>
      </c>
      <c r="H301" s="315" t="s">
        <v>6687</v>
      </c>
      <c r="I301" s="315" t="s">
        <v>7015</v>
      </c>
      <c r="J301" s="315" t="s">
        <v>7016</v>
      </c>
      <c r="K301" s="315" t="s">
        <v>7059</v>
      </c>
      <c r="L301" s="315" t="s">
        <v>6635</v>
      </c>
      <c r="M301" s="315" t="s">
        <v>6943</v>
      </c>
      <c r="N301" s="315"/>
    </row>
    <row r="302" ht="15.75" customHeight="1">
      <c r="A302" s="315" t="s">
        <v>7057</v>
      </c>
      <c r="B302" s="315" t="s">
        <v>7033</v>
      </c>
      <c r="C302" s="315" t="s">
        <v>7058</v>
      </c>
      <c r="D302" s="315" t="s">
        <v>7035</v>
      </c>
      <c r="E302" s="315" t="s">
        <v>7036</v>
      </c>
      <c r="F302" s="315" t="s">
        <v>6643</v>
      </c>
      <c r="G302" s="315" t="s">
        <v>6554</v>
      </c>
      <c r="H302" s="315" t="s">
        <v>6687</v>
      </c>
      <c r="I302" s="315" t="s">
        <v>7015</v>
      </c>
      <c r="J302" s="315" t="s">
        <v>7016</v>
      </c>
      <c r="K302" s="315" t="s">
        <v>7059</v>
      </c>
      <c r="L302" s="315" t="s">
        <v>7048</v>
      </c>
      <c r="M302" s="315" t="s">
        <v>6943</v>
      </c>
      <c r="N302" s="315"/>
    </row>
    <row r="303" ht="15.75" customHeight="1">
      <c r="A303" s="315" t="s">
        <v>7057</v>
      </c>
      <c r="B303" s="315" t="s">
        <v>7033</v>
      </c>
      <c r="C303" s="315" t="s">
        <v>7058</v>
      </c>
      <c r="D303" s="315" t="s">
        <v>7035</v>
      </c>
      <c r="E303" s="315" t="s">
        <v>7036</v>
      </c>
      <c r="F303" s="315" t="s">
        <v>6643</v>
      </c>
      <c r="G303" s="315" t="s">
        <v>6554</v>
      </c>
      <c r="H303" s="315" t="s">
        <v>6687</v>
      </c>
      <c r="I303" s="315" t="s">
        <v>7015</v>
      </c>
      <c r="J303" s="315" t="s">
        <v>7016</v>
      </c>
      <c r="K303" s="315" t="s">
        <v>7059</v>
      </c>
      <c r="L303" s="315" t="s">
        <v>7048</v>
      </c>
      <c r="M303" s="315" t="s">
        <v>6943</v>
      </c>
      <c r="N303" s="315"/>
    </row>
    <row r="304" ht="15.75" customHeight="1">
      <c r="A304" s="315" t="s">
        <v>7057</v>
      </c>
      <c r="B304" s="315" t="s">
        <v>7033</v>
      </c>
      <c r="C304" s="315" t="s">
        <v>7058</v>
      </c>
      <c r="D304" s="315" t="s">
        <v>7035</v>
      </c>
      <c r="E304" s="315" t="s">
        <v>7036</v>
      </c>
      <c r="F304" s="315" t="s">
        <v>6670</v>
      </c>
      <c r="G304" s="315" t="s">
        <v>6873</v>
      </c>
      <c r="H304" s="315" t="s">
        <v>6687</v>
      </c>
      <c r="I304" s="315" t="s">
        <v>7019</v>
      </c>
      <c r="J304" s="315" t="s">
        <v>7020</v>
      </c>
      <c r="K304" s="315" t="s">
        <v>7059</v>
      </c>
      <c r="L304" s="315" t="s">
        <v>6747</v>
      </c>
      <c r="M304" s="315" t="s">
        <v>6639</v>
      </c>
      <c r="N304" s="315"/>
    </row>
    <row r="305" ht="15.75" customHeight="1">
      <c r="A305" s="315" t="s">
        <v>7057</v>
      </c>
      <c r="B305" s="315" t="s">
        <v>7033</v>
      </c>
      <c r="C305" s="315" t="s">
        <v>7058</v>
      </c>
      <c r="D305" s="315" t="s">
        <v>7035</v>
      </c>
      <c r="E305" s="315" t="s">
        <v>7036</v>
      </c>
      <c r="F305" s="315" t="s">
        <v>6585</v>
      </c>
      <c r="G305" s="315" t="s">
        <v>6881</v>
      </c>
      <c r="H305" s="315" t="s">
        <v>6687</v>
      </c>
      <c r="I305" s="315" t="s">
        <v>7019</v>
      </c>
      <c r="J305" s="315" t="s">
        <v>7020</v>
      </c>
      <c r="K305" s="315" t="s">
        <v>7059</v>
      </c>
      <c r="L305" s="315" t="s">
        <v>6944</v>
      </c>
      <c r="M305" s="315" t="s">
        <v>6639</v>
      </c>
      <c r="N305" s="315"/>
    </row>
    <row r="306" ht="15.75" customHeight="1">
      <c r="A306" s="315" t="s">
        <v>7057</v>
      </c>
      <c r="B306" s="315" t="s">
        <v>7033</v>
      </c>
      <c r="C306" s="315" t="s">
        <v>7058</v>
      </c>
      <c r="D306" s="315" t="s">
        <v>7035</v>
      </c>
      <c r="E306" s="315" t="s">
        <v>7036</v>
      </c>
      <c r="F306" s="315" t="s">
        <v>6522</v>
      </c>
      <c r="G306" s="315" t="s">
        <v>6916</v>
      </c>
      <c r="H306" s="315" t="s">
        <v>6687</v>
      </c>
      <c r="I306" s="315" t="s">
        <v>7019</v>
      </c>
      <c r="J306" s="315" t="s">
        <v>7020</v>
      </c>
      <c r="K306" s="315" t="s">
        <v>7059</v>
      </c>
      <c r="L306" s="315" t="s">
        <v>6944</v>
      </c>
      <c r="M306" s="315" t="s">
        <v>6639</v>
      </c>
      <c r="N306" s="315"/>
    </row>
    <row r="307" ht="15.75" customHeight="1">
      <c r="A307" s="315" t="s">
        <v>7057</v>
      </c>
      <c r="B307" s="315" t="s">
        <v>7033</v>
      </c>
      <c r="C307" s="315" t="s">
        <v>7058</v>
      </c>
      <c r="D307" s="315" t="s">
        <v>7035</v>
      </c>
      <c r="E307" s="315" t="s">
        <v>7036</v>
      </c>
      <c r="F307" s="315" t="s">
        <v>6553</v>
      </c>
      <c r="G307" s="315" t="s">
        <v>6659</v>
      </c>
      <c r="H307" s="315" t="s">
        <v>6687</v>
      </c>
      <c r="I307" s="315" t="s">
        <v>7019</v>
      </c>
      <c r="J307" s="315" t="s">
        <v>7020</v>
      </c>
      <c r="K307" s="315" t="s">
        <v>7059</v>
      </c>
      <c r="L307" s="315" t="s">
        <v>6747</v>
      </c>
      <c r="M307" s="315" t="s">
        <v>6639</v>
      </c>
      <c r="N307" s="315"/>
    </row>
    <row r="308" ht="15.75" customHeight="1">
      <c r="A308" s="315" t="s">
        <v>7057</v>
      </c>
      <c r="B308" s="315" t="s">
        <v>7033</v>
      </c>
      <c r="C308" s="315" t="s">
        <v>7058</v>
      </c>
      <c r="D308" s="315" t="s">
        <v>7035</v>
      </c>
      <c r="E308" s="315" t="s">
        <v>7036</v>
      </c>
      <c r="F308" s="315" t="s">
        <v>6643</v>
      </c>
      <c r="G308" s="315" t="s">
        <v>6554</v>
      </c>
      <c r="H308" s="315" t="s">
        <v>6687</v>
      </c>
      <c r="I308" s="315" t="s">
        <v>7019</v>
      </c>
      <c r="J308" s="315" t="s">
        <v>7020</v>
      </c>
      <c r="K308" s="315" t="s">
        <v>7059</v>
      </c>
      <c r="L308" s="315" t="s">
        <v>7056</v>
      </c>
      <c r="M308" s="315" t="s">
        <v>6639</v>
      </c>
      <c r="N308" s="315"/>
    </row>
    <row r="309" ht="15.75" customHeight="1">
      <c r="A309" s="315" t="s">
        <v>7057</v>
      </c>
      <c r="B309" s="315" t="s">
        <v>7033</v>
      </c>
      <c r="C309" s="315" t="s">
        <v>7058</v>
      </c>
      <c r="D309" s="315" t="s">
        <v>7035</v>
      </c>
      <c r="E309" s="315" t="s">
        <v>7036</v>
      </c>
      <c r="F309" s="315" t="s">
        <v>6547</v>
      </c>
      <c r="G309" s="315" t="s">
        <v>6915</v>
      </c>
      <c r="H309" s="315" t="s">
        <v>6687</v>
      </c>
      <c r="I309" s="315" t="s">
        <v>7019</v>
      </c>
      <c r="J309" s="315" t="s">
        <v>7020</v>
      </c>
      <c r="K309" s="315" t="s">
        <v>7059</v>
      </c>
      <c r="L309" s="315" t="s">
        <v>6741</v>
      </c>
      <c r="M309" s="315" t="s">
        <v>6639</v>
      </c>
      <c r="N309" s="315"/>
    </row>
    <row r="310" ht="15.75" customHeight="1">
      <c r="A310" s="315" t="s">
        <v>7057</v>
      </c>
      <c r="B310" s="315" t="s">
        <v>7033</v>
      </c>
      <c r="C310" s="315" t="s">
        <v>7058</v>
      </c>
      <c r="D310" s="315" t="s">
        <v>7035</v>
      </c>
      <c r="E310" s="315" t="s">
        <v>7036</v>
      </c>
      <c r="F310" s="315" t="s">
        <v>6643</v>
      </c>
      <c r="G310" s="315" t="s">
        <v>6554</v>
      </c>
      <c r="H310" s="315" t="s">
        <v>6687</v>
      </c>
      <c r="I310" s="315" t="s">
        <v>7019</v>
      </c>
      <c r="J310" s="315" t="s">
        <v>7020</v>
      </c>
      <c r="K310" s="315" t="s">
        <v>7059</v>
      </c>
      <c r="L310" s="315" t="s">
        <v>7027</v>
      </c>
      <c r="M310" s="315" t="s">
        <v>6639</v>
      </c>
      <c r="N310" s="315"/>
    </row>
    <row r="311" ht="15.75" customHeight="1">
      <c r="A311" s="315" t="s">
        <v>7061</v>
      </c>
      <c r="B311" s="315" t="s">
        <v>7033</v>
      </c>
      <c r="C311" s="315" t="s">
        <v>7062</v>
      </c>
      <c r="D311" s="315" t="s">
        <v>7035</v>
      </c>
      <c r="E311" s="315" t="s">
        <v>7036</v>
      </c>
      <c r="F311" s="315" t="s">
        <v>6572</v>
      </c>
      <c r="G311" s="315" t="s">
        <v>6874</v>
      </c>
      <c r="H311" s="315" t="s">
        <v>6687</v>
      </c>
      <c r="I311" s="315" t="s">
        <v>7015</v>
      </c>
      <c r="J311" s="315" t="s">
        <v>7016</v>
      </c>
      <c r="K311" s="315" t="s">
        <v>7063</v>
      </c>
      <c r="L311" s="315" t="s">
        <v>6635</v>
      </c>
      <c r="M311" s="315" t="s">
        <v>6943</v>
      </c>
      <c r="N311" s="315"/>
    </row>
    <row r="312" ht="15.75" customHeight="1">
      <c r="A312" s="315" t="s">
        <v>7061</v>
      </c>
      <c r="B312" s="315" t="s">
        <v>7033</v>
      </c>
      <c r="C312" s="315" t="s">
        <v>7062</v>
      </c>
      <c r="D312" s="315" t="s">
        <v>7035</v>
      </c>
      <c r="E312" s="315" t="s">
        <v>7036</v>
      </c>
      <c r="F312" s="315" t="s">
        <v>6856</v>
      </c>
      <c r="G312" s="315" t="s">
        <v>6880</v>
      </c>
      <c r="H312" s="315" t="s">
        <v>6687</v>
      </c>
      <c r="I312" s="315" t="s">
        <v>7015</v>
      </c>
      <c r="J312" s="315" t="s">
        <v>7016</v>
      </c>
      <c r="K312" s="315" t="s">
        <v>7063</v>
      </c>
      <c r="L312" s="315" t="s">
        <v>7018</v>
      </c>
      <c r="M312" s="315" t="s">
        <v>6943</v>
      </c>
      <c r="N312" s="315"/>
    </row>
    <row r="313" ht="15.75" customHeight="1">
      <c r="A313" s="315" t="s">
        <v>7061</v>
      </c>
      <c r="B313" s="315" t="s">
        <v>7033</v>
      </c>
      <c r="C313" s="315" t="s">
        <v>7062</v>
      </c>
      <c r="D313" s="315" t="s">
        <v>7035</v>
      </c>
      <c r="E313" s="315" t="s">
        <v>7036</v>
      </c>
      <c r="F313" s="315" t="s">
        <v>6873</v>
      </c>
      <c r="G313" s="315" t="s">
        <v>6905</v>
      </c>
      <c r="H313" s="315" t="s">
        <v>6687</v>
      </c>
      <c r="I313" s="315" t="s">
        <v>7015</v>
      </c>
      <c r="J313" s="315" t="s">
        <v>7016</v>
      </c>
      <c r="K313" s="315" t="s">
        <v>7063</v>
      </c>
      <c r="L313" s="315" t="s">
        <v>6635</v>
      </c>
      <c r="M313" s="315" t="s">
        <v>6943</v>
      </c>
      <c r="N313" s="315"/>
    </row>
    <row r="314" ht="15.75" customHeight="1">
      <c r="A314" s="315" t="s">
        <v>7061</v>
      </c>
      <c r="B314" s="315" t="s">
        <v>7033</v>
      </c>
      <c r="C314" s="315" t="s">
        <v>7062</v>
      </c>
      <c r="D314" s="315" t="s">
        <v>7035</v>
      </c>
      <c r="E314" s="315" t="s">
        <v>7036</v>
      </c>
      <c r="F314" s="315" t="s">
        <v>6586</v>
      </c>
      <c r="G314" s="315" t="s">
        <v>7008</v>
      </c>
      <c r="H314" s="315" t="s">
        <v>6687</v>
      </c>
      <c r="I314" s="315" t="s">
        <v>7015</v>
      </c>
      <c r="J314" s="315" t="s">
        <v>7016</v>
      </c>
      <c r="K314" s="315" t="s">
        <v>7063</v>
      </c>
      <c r="L314" s="315" t="s">
        <v>6638</v>
      </c>
      <c r="M314" s="315" t="s">
        <v>6943</v>
      </c>
      <c r="N314" s="315"/>
    </row>
    <row r="315" ht="15.75" customHeight="1">
      <c r="A315" s="315" t="s">
        <v>7061</v>
      </c>
      <c r="B315" s="315" t="s">
        <v>7033</v>
      </c>
      <c r="C315" s="315" t="s">
        <v>7062</v>
      </c>
      <c r="D315" s="315" t="s">
        <v>7035</v>
      </c>
      <c r="E315" s="315" t="s">
        <v>7036</v>
      </c>
      <c r="F315" s="315" t="s">
        <v>6915</v>
      </c>
      <c r="G315" s="315" t="s">
        <v>6643</v>
      </c>
      <c r="H315" s="315" t="s">
        <v>6687</v>
      </c>
      <c r="I315" s="315" t="s">
        <v>7015</v>
      </c>
      <c r="J315" s="315" t="s">
        <v>7016</v>
      </c>
      <c r="K315" s="315" t="s">
        <v>7063</v>
      </c>
      <c r="L315" s="315" t="s">
        <v>6635</v>
      </c>
      <c r="M315" s="315" t="s">
        <v>6943</v>
      </c>
      <c r="N315" s="315"/>
    </row>
    <row r="316" ht="15.75" customHeight="1">
      <c r="A316" s="315" t="s">
        <v>7061</v>
      </c>
      <c r="B316" s="315" t="s">
        <v>7033</v>
      </c>
      <c r="C316" s="315" t="s">
        <v>7062</v>
      </c>
      <c r="D316" s="315" t="s">
        <v>7035</v>
      </c>
      <c r="E316" s="315" t="s">
        <v>7036</v>
      </c>
      <c r="F316" s="315" t="s">
        <v>6547</v>
      </c>
      <c r="G316" s="315" t="s">
        <v>6915</v>
      </c>
      <c r="H316" s="315" t="s">
        <v>6687</v>
      </c>
      <c r="I316" s="315" t="s">
        <v>7015</v>
      </c>
      <c r="J316" s="315" t="s">
        <v>7016</v>
      </c>
      <c r="K316" s="315" t="s">
        <v>7063</v>
      </c>
      <c r="L316" s="315" t="s">
        <v>6635</v>
      </c>
      <c r="M316" s="315" t="s">
        <v>6943</v>
      </c>
      <c r="N316" s="315"/>
    </row>
    <row r="317" ht="15.75" customHeight="1">
      <c r="A317" s="315" t="s">
        <v>7061</v>
      </c>
      <c r="B317" s="315" t="s">
        <v>7033</v>
      </c>
      <c r="C317" s="315" t="s">
        <v>7062</v>
      </c>
      <c r="D317" s="315" t="s">
        <v>7035</v>
      </c>
      <c r="E317" s="315" t="s">
        <v>7036</v>
      </c>
      <c r="F317" s="315" t="s">
        <v>6553</v>
      </c>
      <c r="G317" s="315" t="s">
        <v>6659</v>
      </c>
      <c r="H317" s="315" t="s">
        <v>6687</v>
      </c>
      <c r="I317" s="315" t="s">
        <v>7015</v>
      </c>
      <c r="J317" s="315" t="s">
        <v>7016</v>
      </c>
      <c r="K317" s="315" t="s">
        <v>7063</v>
      </c>
      <c r="L317" s="315" t="s">
        <v>6635</v>
      </c>
      <c r="M317" s="315" t="s">
        <v>6943</v>
      </c>
      <c r="N317" s="315"/>
    </row>
    <row r="318" ht="15.75" customHeight="1">
      <c r="A318" s="315" t="s">
        <v>7061</v>
      </c>
      <c r="B318" s="315" t="s">
        <v>7033</v>
      </c>
      <c r="C318" s="315" t="s">
        <v>7062</v>
      </c>
      <c r="D318" s="315" t="s">
        <v>7035</v>
      </c>
      <c r="E318" s="315" t="s">
        <v>7036</v>
      </c>
      <c r="F318" s="315" t="s">
        <v>6553</v>
      </c>
      <c r="G318" s="315" t="s">
        <v>6659</v>
      </c>
      <c r="H318" s="315" t="s">
        <v>6687</v>
      </c>
      <c r="I318" s="315" t="s">
        <v>7015</v>
      </c>
      <c r="J318" s="315" t="s">
        <v>7016</v>
      </c>
      <c r="K318" s="315" t="s">
        <v>7063</v>
      </c>
      <c r="L318" s="315" t="s">
        <v>6635</v>
      </c>
      <c r="M318" s="315" t="s">
        <v>6943</v>
      </c>
      <c r="N318" s="315"/>
    </row>
    <row r="319" ht="15.75" customHeight="1">
      <c r="A319" s="315" t="s">
        <v>7061</v>
      </c>
      <c r="B319" s="315" t="s">
        <v>7033</v>
      </c>
      <c r="C319" s="315" t="s">
        <v>7062</v>
      </c>
      <c r="D319" s="315" t="s">
        <v>7035</v>
      </c>
      <c r="E319" s="315" t="s">
        <v>7036</v>
      </c>
      <c r="F319" s="315" t="s">
        <v>6867</v>
      </c>
      <c r="G319" s="315" t="s">
        <v>6601</v>
      </c>
      <c r="H319" s="315" t="s">
        <v>6687</v>
      </c>
      <c r="I319" s="315" t="s">
        <v>7019</v>
      </c>
      <c r="J319" s="315" t="s">
        <v>7020</v>
      </c>
      <c r="K319" s="315" t="s">
        <v>7063</v>
      </c>
      <c r="L319" s="315" t="s">
        <v>6645</v>
      </c>
      <c r="M319" s="315" t="s">
        <v>6639</v>
      </c>
      <c r="N319" s="315"/>
    </row>
    <row r="320" ht="15.75" customHeight="1">
      <c r="A320" s="315" t="s">
        <v>7061</v>
      </c>
      <c r="B320" s="315" t="s">
        <v>7033</v>
      </c>
      <c r="C320" s="315" t="s">
        <v>7062</v>
      </c>
      <c r="D320" s="315" t="s">
        <v>7035</v>
      </c>
      <c r="E320" s="315" t="s">
        <v>7036</v>
      </c>
      <c r="F320" s="315" t="s">
        <v>6863</v>
      </c>
      <c r="G320" s="315" t="s">
        <v>6563</v>
      </c>
      <c r="H320" s="315" t="s">
        <v>6687</v>
      </c>
      <c r="I320" s="315" t="s">
        <v>7019</v>
      </c>
      <c r="J320" s="315" t="s">
        <v>7020</v>
      </c>
      <c r="K320" s="315" t="s">
        <v>7063</v>
      </c>
      <c r="L320" s="315" t="s">
        <v>6747</v>
      </c>
      <c r="M320" s="315" t="s">
        <v>6639</v>
      </c>
      <c r="N320" s="315"/>
    </row>
    <row r="321" ht="15.75" customHeight="1">
      <c r="A321" s="315" t="s">
        <v>7061</v>
      </c>
      <c r="B321" s="315" t="s">
        <v>7033</v>
      </c>
      <c r="C321" s="315" t="s">
        <v>7062</v>
      </c>
      <c r="D321" s="315" t="s">
        <v>7035</v>
      </c>
      <c r="E321" s="315" t="s">
        <v>7036</v>
      </c>
      <c r="F321" s="315" t="s">
        <v>6893</v>
      </c>
      <c r="G321" s="315" t="s">
        <v>6522</v>
      </c>
      <c r="H321" s="315" t="s">
        <v>6687</v>
      </c>
      <c r="I321" s="315" t="s">
        <v>7019</v>
      </c>
      <c r="J321" s="315" t="s">
        <v>7020</v>
      </c>
      <c r="K321" s="315" t="s">
        <v>7063</v>
      </c>
      <c r="L321" s="315" t="s">
        <v>6741</v>
      </c>
      <c r="M321" s="315" t="s">
        <v>6639</v>
      </c>
      <c r="N321" s="315"/>
    </row>
    <row r="322" ht="15.75" customHeight="1">
      <c r="A322" s="315" t="s">
        <v>7061</v>
      </c>
      <c r="B322" s="315" t="s">
        <v>7033</v>
      </c>
      <c r="C322" s="315" t="s">
        <v>7062</v>
      </c>
      <c r="D322" s="315" t="s">
        <v>7035</v>
      </c>
      <c r="E322" s="315" t="s">
        <v>7036</v>
      </c>
      <c r="F322" s="315" t="s">
        <v>6659</v>
      </c>
      <c r="G322" s="315" t="s">
        <v>7021</v>
      </c>
      <c r="H322" s="315" t="s">
        <v>6687</v>
      </c>
      <c r="I322" s="315" t="s">
        <v>7019</v>
      </c>
      <c r="J322" s="315" t="s">
        <v>7020</v>
      </c>
      <c r="K322" s="315" t="s">
        <v>7063</v>
      </c>
      <c r="L322" s="315" t="s">
        <v>6947</v>
      </c>
      <c r="M322" s="315" t="s">
        <v>6639</v>
      </c>
      <c r="N322" s="315"/>
    </row>
    <row r="323" ht="15.75" customHeight="1">
      <c r="A323" s="315" t="s">
        <v>7061</v>
      </c>
      <c r="B323" s="315" t="s">
        <v>7033</v>
      </c>
      <c r="C323" s="315" t="s">
        <v>7062</v>
      </c>
      <c r="D323" s="315" t="s">
        <v>7035</v>
      </c>
      <c r="E323" s="315" t="s">
        <v>7036</v>
      </c>
      <c r="F323" s="315" t="s">
        <v>6554</v>
      </c>
      <c r="G323" s="315" t="s">
        <v>6523</v>
      </c>
      <c r="H323" s="315" t="s">
        <v>6687</v>
      </c>
      <c r="I323" s="315" t="s">
        <v>7019</v>
      </c>
      <c r="J323" s="315" t="s">
        <v>7020</v>
      </c>
      <c r="K323" s="315" t="s">
        <v>7063</v>
      </c>
      <c r="L323" s="315" t="s">
        <v>7056</v>
      </c>
      <c r="M323" s="315" t="s">
        <v>6639</v>
      </c>
      <c r="N323" s="315"/>
    </row>
    <row r="324" ht="15.75" customHeight="1">
      <c r="A324" s="315" t="s">
        <v>7064</v>
      </c>
      <c r="B324" s="315" t="s">
        <v>7033</v>
      </c>
      <c r="C324" s="315" t="s">
        <v>7065</v>
      </c>
      <c r="D324" s="315" t="s">
        <v>7066</v>
      </c>
      <c r="E324" s="315" t="s">
        <v>7067</v>
      </c>
      <c r="F324" s="315" t="s">
        <v>6879</v>
      </c>
      <c r="G324" s="315" t="s">
        <v>6880</v>
      </c>
      <c r="H324" s="315" t="s">
        <v>6548</v>
      </c>
      <c r="I324" s="315" t="s">
        <v>7068</v>
      </c>
      <c r="J324" s="315" t="s">
        <v>7069</v>
      </c>
      <c r="K324" s="315" t="s">
        <v>7070</v>
      </c>
      <c r="L324" s="315" t="s">
        <v>6635</v>
      </c>
      <c r="M324" s="315" t="s">
        <v>6943</v>
      </c>
      <c r="N324" s="315"/>
    </row>
    <row r="325" ht="15.75" customHeight="1">
      <c r="A325" s="315" t="s">
        <v>7064</v>
      </c>
      <c r="B325" s="315" t="s">
        <v>7033</v>
      </c>
      <c r="C325" s="315" t="s">
        <v>7065</v>
      </c>
      <c r="D325" s="315" t="s">
        <v>7066</v>
      </c>
      <c r="E325" s="315" t="s">
        <v>7067</v>
      </c>
      <c r="F325" s="315" t="s">
        <v>7001</v>
      </c>
      <c r="G325" s="315" t="s">
        <v>6873</v>
      </c>
      <c r="H325" s="315" t="s">
        <v>6548</v>
      </c>
      <c r="I325" s="315" t="s">
        <v>7068</v>
      </c>
      <c r="J325" s="315" t="s">
        <v>7069</v>
      </c>
      <c r="K325" s="315" t="s">
        <v>7070</v>
      </c>
      <c r="L325" s="315" t="s">
        <v>6635</v>
      </c>
      <c r="M325" s="315" t="s">
        <v>6943</v>
      </c>
      <c r="N325" s="315"/>
    </row>
    <row r="326" ht="15.75" customHeight="1">
      <c r="A326" s="315" t="s">
        <v>7064</v>
      </c>
      <c r="B326" s="315" t="s">
        <v>7033</v>
      </c>
      <c r="C326" s="315" t="s">
        <v>7065</v>
      </c>
      <c r="D326" s="315" t="s">
        <v>7066</v>
      </c>
      <c r="E326" s="315" t="s">
        <v>7067</v>
      </c>
      <c r="F326" s="315" t="s">
        <v>6522</v>
      </c>
      <c r="G326" s="315" t="s">
        <v>6659</v>
      </c>
      <c r="H326" s="315" t="s">
        <v>6548</v>
      </c>
      <c r="I326" s="315" t="s">
        <v>7068</v>
      </c>
      <c r="J326" s="315" t="s">
        <v>7069</v>
      </c>
      <c r="K326" s="315" t="s">
        <v>7070</v>
      </c>
      <c r="L326" s="315" t="s">
        <v>6635</v>
      </c>
      <c r="M326" s="315" t="s">
        <v>6943</v>
      </c>
      <c r="N326" s="315"/>
    </row>
    <row r="327" ht="15.75" customHeight="1">
      <c r="A327" s="315" t="s">
        <v>7064</v>
      </c>
      <c r="B327" s="315" t="s">
        <v>7033</v>
      </c>
      <c r="C327" s="315" t="s">
        <v>7065</v>
      </c>
      <c r="D327" s="315" t="s">
        <v>7071</v>
      </c>
      <c r="E327" s="315" t="s">
        <v>7067</v>
      </c>
      <c r="F327" s="315" t="s">
        <v>6572</v>
      </c>
      <c r="G327" s="315" t="s">
        <v>6563</v>
      </c>
      <c r="H327" s="315" t="s">
        <v>6548</v>
      </c>
      <c r="I327" s="315" t="s">
        <v>7072</v>
      </c>
      <c r="J327" s="315" t="s">
        <v>7073</v>
      </c>
      <c r="K327" s="315" t="s">
        <v>7070</v>
      </c>
      <c r="L327" s="315" t="s">
        <v>6741</v>
      </c>
      <c r="M327" s="315" t="s">
        <v>6639</v>
      </c>
      <c r="N327" s="315"/>
    </row>
    <row r="328" ht="15.75" customHeight="1">
      <c r="A328" s="315" t="s">
        <v>7064</v>
      </c>
      <c r="B328" s="315" t="s">
        <v>7033</v>
      </c>
      <c r="C328" s="315" t="s">
        <v>7065</v>
      </c>
      <c r="D328" s="315" t="s">
        <v>7071</v>
      </c>
      <c r="E328" s="315" t="s">
        <v>7067</v>
      </c>
      <c r="F328" s="315" t="s">
        <v>6562</v>
      </c>
      <c r="G328" s="315" t="s">
        <v>6905</v>
      </c>
      <c r="H328" s="315" t="s">
        <v>6548</v>
      </c>
      <c r="I328" s="315" t="s">
        <v>7072</v>
      </c>
      <c r="J328" s="315" t="s">
        <v>7073</v>
      </c>
      <c r="K328" s="315" t="s">
        <v>7070</v>
      </c>
      <c r="L328" s="315" t="s">
        <v>6741</v>
      </c>
      <c r="M328" s="315" t="s">
        <v>6639</v>
      </c>
      <c r="N328" s="315"/>
    </row>
    <row r="329" ht="15.75" customHeight="1">
      <c r="A329" s="315" t="s">
        <v>7064</v>
      </c>
      <c r="B329" s="315" t="s">
        <v>7033</v>
      </c>
      <c r="C329" s="315" t="s">
        <v>7065</v>
      </c>
      <c r="D329" s="315" t="s">
        <v>7071</v>
      </c>
      <c r="E329" s="315" t="s">
        <v>7067</v>
      </c>
      <c r="F329" s="315" t="s">
        <v>6642</v>
      </c>
      <c r="G329" s="315" t="s">
        <v>6643</v>
      </c>
      <c r="H329" s="315" t="s">
        <v>6548</v>
      </c>
      <c r="I329" s="315" t="s">
        <v>7072</v>
      </c>
      <c r="J329" s="315" t="s">
        <v>7073</v>
      </c>
      <c r="K329" s="315" t="s">
        <v>7070</v>
      </c>
      <c r="L329" s="315" t="s">
        <v>6741</v>
      </c>
      <c r="M329" s="315" t="s">
        <v>6639</v>
      </c>
      <c r="N329" s="315"/>
    </row>
    <row r="330" ht="15.75" customHeight="1">
      <c r="A330" s="315" t="s">
        <v>7074</v>
      </c>
      <c r="B330" s="315" t="s">
        <v>7033</v>
      </c>
      <c r="C330" s="315" t="s">
        <v>7075</v>
      </c>
      <c r="D330" s="315" t="s">
        <v>7066</v>
      </c>
      <c r="E330" s="315" t="s">
        <v>7067</v>
      </c>
      <c r="F330" s="315" t="s">
        <v>6585</v>
      </c>
      <c r="G330" s="315" t="s">
        <v>6601</v>
      </c>
      <c r="H330" s="315" t="s">
        <v>6548</v>
      </c>
      <c r="I330" s="315" t="s">
        <v>7068</v>
      </c>
      <c r="J330" s="315" t="s">
        <v>7069</v>
      </c>
      <c r="K330" s="315" t="s">
        <v>7076</v>
      </c>
      <c r="L330" s="315" t="s">
        <v>6884</v>
      </c>
      <c r="M330" s="315" t="s">
        <v>6943</v>
      </c>
      <c r="N330" s="315"/>
    </row>
    <row r="331" ht="15.75" customHeight="1">
      <c r="A331" s="315" t="s">
        <v>7074</v>
      </c>
      <c r="B331" s="315" t="s">
        <v>7033</v>
      </c>
      <c r="C331" s="315" t="s">
        <v>7075</v>
      </c>
      <c r="D331" s="315" t="s">
        <v>7066</v>
      </c>
      <c r="E331" s="315" t="s">
        <v>7067</v>
      </c>
      <c r="F331" s="315" t="s">
        <v>6905</v>
      </c>
      <c r="G331" s="315" t="s">
        <v>6573</v>
      </c>
      <c r="H331" s="315" t="s">
        <v>6548</v>
      </c>
      <c r="I331" s="315" t="s">
        <v>7068</v>
      </c>
      <c r="J331" s="315" t="s">
        <v>7069</v>
      </c>
      <c r="K331" s="315" t="s">
        <v>7076</v>
      </c>
      <c r="L331" s="315" t="s">
        <v>7048</v>
      </c>
      <c r="M331" s="315" t="s">
        <v>6943</v>
      </c>
      <c r="N331" s="315"/>
    </row>
    <row r="332" ht="15.75" customHeight="1">
      <c r="A332" s="315" t="s">
        <v>7074</v>
      </c>
      <c r="B332" s="315" t="s">
        <v>7033</v>
      </c>
      <c r="C332" s="315" t="s">
        <v>7075</v>
      </c>
      <c r="D332" s="315" t="s">
        <v>7066</v>
      </c>
      <c r="E332" s="315" t="s">
        <v>7067</v>
      </c>
      <c r="F332" s="315" t="s">
        <v>6586</v>
      </c>
      <c r="G332" s="315" t="s">
        <v>6602</v>
      </c>
      <c r="H332" s="315" t="s">
        <v>6548</v>
      </c>
      <c r="I332" s="315" t="s">
        <v>7068</v>
      </c>
      <c r="J332" s="315" t="s">
        <v>7069</v>
      </c>
      <c r="K332" s="315" t="s">
        <v>7076</v>
      </c>
      <c r="L332" s="315" t="s">
        <v>7060</v>
      </c>
      <c r="M332" s="315" t="s">
        <v>6943</v>
      </c>
      <c r="N332" s="315"/>
    </row>
    <row r="333" ht="15.75" customHeight="1">
      <c r="A333" s="315" t="s">
        <v>7074</v>
      </c>
      <c r="B333" s="315" t="s">
        <v>7033</v>
      </c>
      <c r="C333" s="315" t="s">
        <v>7075</v>
      </c>
      <c r="D333" s="315" t="s">
        <v>7066</v>
      </c>
      <c r="E333" s="315" t="s">
        <v>7067</v>
      </c>
      <c r="F333" s="315" t="s">
        <v>6522</v>
      </c>
      <c r="G333" s="315" t="s">
        <v>6659</v>
      </c>
      <c r="H333" s="315" t="s">
        <v>6548</v>
      </c>
      <c r="I333" s="315" t="s">
        <v>7068</v>
      </c>
      <c r="J333" s="315" t="s">
        <v>7069</v>
      </c>
      <c r="K333" s="315" t="s">
        <v>7076</v>
      </c>
      <c r="L333" s="315" t="s">
        <v>6635</v>
      </c>
      <c r="M333" s="315" t="s">
        <v>6943</v>
      </c>
      <c r="N333" s="315"/>
    </row>
    <row r="334" ht="15.75" customHeight="1">
      <c r="A334" s="315" t="s">
        <v>7074</v>
      </c>
      <c r="B334" s="315" t="s">
        <v>7033</v>
      </c>
      <c r="C334" s="315" t="s">
        <v>7075</v>
      </c>
      <c r="D334" s="315" t="s">
        <v>7066</v>
      </c>
      <c r="E334" s="315" t="s">
        <v>7067</v>
      </c>
      <c r="F334" s="315" t="s">
        <v>6553</v>
      </c>
      <c r="G334" s="315" t="s">
        <v>6554</v>
      </c>
      <c r="H334" s="315" t="s">
        <v>6548</v>
      </c>
      <c r="I334" s="315" t="s">
        <v>7068</v>
      </c>
      <c r="J334" s="315" t="s">
        <v>7069</v>
      </c>
      <c r="K334" s="315" t="s">
        <v>7076</v>
      </c>
      <c r="L334" s="315" t="s">
        <v>6635</v>
      </c>
      <c r="M334" s="315" t="s">
        <v>6943</v>
      </c>
      <c r="N334" s="315"/>
    </row>
    <row r="335" ht="15.75" customHeight="1">
      <c r="A335" s="315" t="s">
        <v>7074</v>
      </c>
      <c r="B335" s="315" t="s">
        <v>7033</v>
      </c>
      <c r="C335" s="315" t="s">
        <v>7075</v>
      </c>
      <c r="D335" s="315" t="s">
        <v>7066</v>
      </c>
      <c r="E335" s="315" t="s">
        <v>7067</v>
      </c>
      <c r="F335" s="315" t="s">
        <v>6563</v>
      </c>
      <c r="G335" s="315" t="s">
        <v>6598</v>
      </c>
      <c r="H335" s="315" t="s">
        <v>6548</v>
      </c>
      <c r="I335" s="315" t="s">
        <v>7072</v>
      </c>
      <c r="J335" s="315" t="s">
        <v>7073</v>
      </c>
      <c r="K335" s="315" t="s">
        <v>7076</v>
      </c>
      <c r="L335" s="315" t="s">
        <v>7031</v>
      </c>
      <c r="M335" s="315" t="s">
        <v>6639</v>
      </c>
      <c r="N335" s="315"/>
    </row>
    <row r="336" ht="15.75" customHeight="1">
      <c r="A336" s="315" t="s">
        <v>7074</v>
      </c>
      <c r="B336" s="315" t="s">
        <v>7033</v>
      </c>
      <c r="C336" s="315" t="s">
        <v>7075</v>
      </c>
      <c r="D336" s="315" t="s">
        <v>7066</v>
      </c>
      <c r="E336" s="315" t="s">
        <v>7067</v>
      </c>
      <c r="F336" s="315" t="s">
        <v>6563</v>
      </c>
      <c r="G336" s="315" t="s">
        <v>6598</v>
      </c>
      <c r="H336" s="315" t="s">
        <v>6548</v>
      </c>
      <c r="I336" s="315" t="s">
        <v>7072</v>
      </c>
      <c r="J336" s="315" t="s">
        <v>7073</v>
      </c>
      <c r="K336" s="315" t="s">
        <v>7076</v>
      </c>
      <c r="L336" s="315" t="s">
        <v>6944</v>
      </c>
      <c r="M336" s="315" t="s">
        <v>6639</v>
      </c>
      <c r="N336" s="315"/>
    </row>
    <row r="337" ht="15.75" customHeight="1">
      <c r="A337" s="315" t="s">
        <v>7074</v>
      </c>
      <c r="B337" s="315" t="s">
        <v>7033</v>
      </c>
      <c r="C337" s="315" t="s">
        <v>7075</v>
      </c>
      <c r="D337" s="315" t="s">
        <v>7066</v>
      </c>
      <c r="E337" s="315" t="s">
        <v>7067</v>
      </c>
      <c r="F337" s="315" t="s">
        <v>6659</v>
      </c>
      <c r="G337" s="315" t="s">
        <v>6523</v>
      </c>
      <c r="H337" s="315" t="s">
        <v>6548</v>
      </c>
      <c r="I337" s="315" t="s">
        <v>7072</v>
      </c>
      <c r="J337" s="315" t="s">
        <v>7073</v>
      </c>
      <c r="K337" s="315" t="s">
        <v>7076</v>
      </c>
      <c r="L337" s="315" t="s">
        <v>7023</v>
      </c>
      <c r="M337" s="315" t="s">
        <v>6639</v>
      </c>
      <c r="N337" s="315"/>
    </row>
    <row r="338" ht="15.75" customHeight="1">
      <c r="A338" s="315" t="s">
        <v>7077</v>
      </c>
      <c r="B338" s="315" t="s">
        <v>7033</v>
      </c>
      <c r="C338" s="315" t="s">
        <v>7078</v>
      </c>
      <c r="D338" s="315" t="s">
        <v>7066</v>
      </c>
      <c r="E338" s="315" t="s">
        <v>7067</v>
      </c>
      <c r="F338" s="315" t="s">
        <v>6874</v>
      </c>
      <c r="G338" s="315" t="s">
        <v>6866</v>
      </c>
      <c r="H338" s="315" t="s">
        <v>6548</v>
      </c>
      <c r="I338" s="315" t="s">
        <v>7068</v>
      </c>
      <c r="J338" s="315" t="s">
        <v>7069</v>
      </c>
      <c r="K338" s="315" t="s">
        <v>7079</v>
      </c>
      <c r="L338" s="315" t="s">
        <v>6635</v>
      </c>
      <c r="M338" s="315" t="s">
        <v>6943</v>
      </c>
      <c r="N338" s="315"/>
    </row>
    <row r="339" ht="15.75" customHeight="1">
      <c r="A339" s="315" t="s">
        <v>7077</v>
      </c>
      <c r="B339" s="315" t="s">
        <v>7033</v>
      </c>
      <c r="C339" s="315" t="s">
        <v>7078</v>
      </c>
      <c r="D339" s="315" t="s">
        <v>7066</v>
      </c>
      <c r="E339" s="315" t="s">
        <v>7067</v>
      </c>
      <c r="F339" s="315" t="s">
        <v>6573</v>
      </c>
      <c r="G339" s="315" t="s">
        <v>6585</v>
      </c>
      <c r="H339" s="315" t="s">
        <v>6548</v>
      </c>
      <c r="I339" s="315" t="s">
        <v>7068</v>
      </c>
      <c r="J339" s="315" t="s">
        <v>7069</v>
      </c>
      <c r="K339" s="315" t="s">
        <v>7079</v>
      </c>
      <c r="L339" s="315" t="s">
        <v>6635</v>
      </c>
      <c r="M339" s="315" t="s">
        <v>6943</v>
      </c>
      <c r="N339" s="315"/>
    </row>
    <row r="340" ht="15.75" customHeight="1">
      <c r="A340" s="315" t="s">
        <v>7077</v>
      </c>
      <c r="B340" s="315" t="s">
        <v>7033</v>
      </c>
      <c r="C340" s="315" t="s">
        <v>7078</v>
      </c>
      <c r="D340" s="315" t="s">
        <v>7066</v>
      </c>
      <c r="E340" s="315" t="s">
        <v>7067</v>
      </c>
      <c r="F340" s="315" t="s">
        <v>6585</v>
      </c>
      <c r="G340" s="315" t="s">
        <v>6601</v>
      </c>
      <c r="H340" s="315" t="s">
        <v>6548</v>
      </c>
      <c r="I340" s="315" t="s">
        <v>7072</v>
      </c>
      <c r="J340" s="315" t="s">
        <v>7073</v>
      </c>
      <c r="K340" s="315" t="s">
        <v>7079</v>
      </c>
      <c r="L340" s="315" t="s">
        <v>7056</v>
      </c>
      <c r="M340" s="315" t="s">
        <v>6639</v>
      </c>
      <c r="N340" s="315"/>
    </row>
    <row r="341" ht="15.75" customHeight="1">
      <c r="A341" s="315" t="s">
        <v>7077</v>
      </c>
      <c r="B341" s="315" t="s">
        <v>7033</v>
      </c>
      <c r="C341" s="315" t="s">
        <v>7078</v>
      </c>
      <c r="D341" s="315" t="s">
        <v>7066</v>
      </c>
      <c r="E341" s="315" t="s">
        <v>7067</v>
      </c>
      <c r="F341" s="315" t="s">
        <v>6866</v>
      </c>
      <c r="G341" s="315" t="s">
        <v>6867</v>
      </c>
      <c r="H341" s="315" t="s">
        <v>6548</v>
      </c>
      <c r="I341" s="315" t="s">
        <v>7072</v>
      </c>
      <c r="J341" s="315" t="s">
        <v>7073</v>
      </c>
      <c r="K341" s="315" t="s">
        <v>7079</v>
      </c>
      <c r="L341" s="315" t="s">
        <v>6947</v>
      </c>
      <c r="M341" s="315" t="s">
        <v>6639</v>
      </c>
      <c r="N341" s="315"/>
    </row>
    <row r="342" ht="15.75" customHeight="1">
      <c r="A342" s="315" t="s">
        <v>7077</v>
      </c>
      <c r="B342" s="315" t="s">
        <v>7033</v>
      </c>
      <c r="C342" s="315" t="s">
        <v>7078</v>
      </c>
      <c r="D342" s="315" t="s">
        <v>7066</v>
      </c>
      <c r="E342" s="315" t="s">
        <v>7067</v>
      </c>
      <c r="F342" s="315" t="s">
        <v>6659</v>
      </c>
      <c r="G342" s="315" t="s">
        <v>6523</v>
      </c>
      <c r="H342" s="315" t="s">
        <v>6548</v>
      </c>
      <c r="I342" s="315" t="s">
        <v>7072</v>
      </c>
      <c r="J342" s="315" t="s">
        <v>7073</v>
      </c>
      <c r="K342" s="315" t="s">
        <v>7079</v>
      </c>
      <c r="L342" s="315" t="s">
        <v>6994</v>
      </c>
      <c r="M342" s="315" t="s">
        <v>6639</v>
      </c>
      <c r="N342" s="315"/>
    </row>
    <row r="343" ht="15.75" customHeight="1">
      <c r="A343" s="315" t="s">
        <v>7080</v>
      </c>
      <c r="B343" s="315" t="s">
        <v>7081</v>
      </c>
      <c r="C343" s="315" t="s">
        <v>7082</v>
      </c>
      <c r="D343" s="315" t="s">
        <v>7083</v>
      </c>
      <c r="E343" s="315" t="s">
        <v>6680</v>
      </c>
      <c r="F343" s="315" t="s">
        <v>6685</v>
      </c>
      <c r="G343" s="315" t="s">
        <v>6558</v>
      </c>
      <c r="H343" s="315" t="s">
        <v>6838</v>
      </c>
      <c r="I343" s="315" t="s">
        <v>7084</v>
      </c>
      <c r="J343" s="315" t="s">
        <v>7085</v>
      </c>
      <c r="K343" s="315" t="s">
        <v>7086</v>
      </c>
      <c r="L343" s="315" t="s">
        <v>7018</v>
      </c>
      <c r="M343" s="315" t="s">
        <v>6529</v>
      </c>
      <c r="N343" s="315"/>
    </row>
    <row r="344" ht="15.75" customHeight="1">
      <c r="A344" s="315" t="s">
        <v>7080</v>
      </c>
      <c r="B344" s="315" t="s">
        <v>7081</v>
      </c>
      <c r="C344" s="315" t="s">
        <v>7082</v>
      </c>
      <c r="D344" s="315" t="s">
        <v>7083</v>
      </c>
      <c r="E344" s="315" t="s">
        <v>6680</v>
      </c>
      <c r="F344" s="315" t="s">
        <v>6685</v>
      </c>
      <c r="G344" s="315" t="s">
        <v>6554</v>
      </c>
      <c r="H344" s="315" t="s">
        <v>7087</v>
      </c>
      <c r="I344" s="315" t="s">
        <v>7084</v>
      </c>
      <c r="J344" s="315" t="s">
        <v>7088</v>
      </c>
      <c r="K344" s="315" t="s">
        <v>7086</v>
      </c>
      <c r="L344" s="315" t="s">
        <v>6635</v>
      </c>
      <c r="M344" s="315" t="s">
        <v>6529</v>
      </c>
      <c r="N344" s="315"/>
    </row>
    <row r="345" ht="15.75" customHeight="1">
      <c r="A345" s="315" t="s">
        <v>7080</v>
      </c>
      <c r="B345" s="315" t="s">
        <v>7081</v>
      </c>
      <c r="C345" s="315" t="s">
        <v>7082</v>
      </c>
      <c r="D345" s="315" t="s">
        <v>7083</v>
      </c>
      <c r="E345" s="315" t="s">
        <v>6680</v>
      </c>
      <c r="F345" s="315" t="s">
        <v>6598</v>
      </c>
      <c r="G345" s="315" t="s">
        <v>6642</v>
      </c>
      <c r="H345" s="315" t="s">
        <v>6840</v>
      </c>
      <c r="I345" s="315" t="s">
        <v>7084</v>
      </c>
      <c r="J345" s="315" t="s">
        <v>7089</v>
      </c>
      <c r="K345" s="315" t="s">
        <v>7086</v>
      </c>
      <c r="L345" s="315" t="s">
        <v>7018</v>
      </c>
      <c r="M345" s="315" t="s">
        <v>6698</v>
      </c>
      <c r="N345" s="315"/>
    </row>
    <row r="346" ht="15.75" customHeight="1">
      <c r="A346" s="315" t="s">
        <v>7080</v>
      </c>
      <c r="B346" s="315" t="s">
        <v>7081</v>
      </c>
      <c r="C346" s="315" t="s">
        <v>7082</v>
      </c>
      <c r="D346" s="315" t="s">
        <v>7083</v>
      </c>
      <c r="E346" s="315" t="s">
        <v>6680</v>
      </c>
      <c r="F346" s="315" t="s">
        <v>6797</v>
      </c>
      <c r="G346" s="315" t="s">
        <v>6523</v>
      </c>
      <c r="H346" s="315" t="s">
        <v>7090</v>
      </c>
      <c r="I346" s="315" t="s">
        <v>7084</v>
      </c>
      <c r="J346" s="315" t="s">
        <v>7091</v>
      </c>
      <c r="K346" s="315" t="s">
        <v>7092</v>
      </c>
      <c r="L346" s="315" t="s">
        <v>7093</v>
      </c>
      <c r="M346" s="315" t="s">
        <v>6882</v>
      </c>
      <c r="N346" s="315"/>
    </row>
    <row r="347" ht="15.75" customHeight="1">
      <c r="A347" s="315" t="s">
        <v>7094</v>
      </c>
      <c r="B347" s="315" t="s">
        <v>7081</v>
      </c>
      <c r="C347" s="315" t="s">
        <v>7095</v>
      </c>
      <c r="D347" s="315" t="s">
        <v>7083</v>
      </c>
      <c r="E347" s="315" t="s">
        <v>6680</v>
      </c>
      <c r="F347" s="315" t="s">
        <v>6562</v>
      </c>
      <c r="G347" s="315" t="s">
        <v>6601</v>
      </c>
      <c r="H347" s="315" t="s">
        <v>6652</v>
      </c>
      <c r="I347" s="315" t="s">
        <v>7096</v>
      </c>
      <c r="J347" s="315" t="s">
        <v>7097</v>
      </c>
      <c r="K347" s="315" t="s">
        <v>7098</v>
      </c>
      <c r="L347" s="315" t="s">
        <v>7099</v>
      </c>
      <c r="M347" s="315" t="s">
        <v>6882</v>
      </c>
      <c r="N347" s="315"/>
    </row>
    <row r="348" ht="15.75" customHeight="1">
      <c r="A348" s="315" t="s">
        <v>7094</v>
      </c>
      <c r="B348" s="315" t="s">
        <v>7081</v>
      </c>
      <c r="C348" s="315" t="s">
        <v>7095</v>
      </c>
      <c r="D348" s="315" t="s">
        <v>7083</v>
      </c>
      <c r="E348" s="315" t="s">
        <v>6680</v>
      </c>
      <c r="F348" s="315" t="s">
        <v>6685</v>
      </c>
      <c r="G348" s="315" t="s">
        <v>6554</v>
      </c>
      <c r="H348" s="315" t="s">
        <v>7087</v>
      </c>
      <c r="I348" s="315" t="s">
        <v>7096</v>
      </c>
      <c r="J348" s="315" t="s">
        <v>7100</v>
      </c>
      <c r="K348" s="315" t="s">
        <v>7098</v>
      </c>
      <c r="L348" s="315" t="s">
        <v>7048</v>
      </c>
      <c r="M348" s="315" t="s">
        <v>6529</v>
      </c>
      <c r="N348" s="315"/>
    </row>
    <row r="349" ht="15.75" customHeight="1">
      <c r="A349" s="315" t="s">
        <v>7094</v>
      </c>
      <c r="B349" s="315" t="s">
        <v>7081</v>
      </c>
      <c r="C349" s="315" t="s">
        <v>7095</v>
      </c>
      <c r="D349" s="315" t="s">
        <v>7083</v>
      </c>
      <c r="E349" s="315" t="s">
        <v>6680</v>
      </c>
      <c r="F349" s="315" t="s">
        <v>6598</v>
      </c>
      <c r="G349" s="315" t="s">
        <v>6642</v>
      </c>
      <c r="H349" s="315" t="s">
        <v>6840</v>
      </c>
      <c r="I349" s="315" t="s">
        <v>7096</v>
      </c>
      <c r="J349" s="315" t="s">
        <v>7101</v>
      </c>
      <c r="K349" s="315" t="s">
        <v>7098</v>
      </c>
      <c r="L349" s="315" t="s">
        <v>7048</v>
      </c>
      <c r="M349" s="315" t="s">
        <v>6698</v>
      </c>
      <c r="N349" s="315"/>
    </row>
    <row r="350" ht="15.75" customHeight="1">
      <c r="A350" s="315" t="s">
        <v>7094</v>
      </c>
      <c r="B350" s="315" t="s">
        <v>7081</v>
      </c>
      <c r="C350" s="315" t="s">
        <v>7095</v>
      </c>
      <c r="D350" s="315" t="s">
        <v>7083</v>
      </c>
      <c r="E350" s="315" t="s">
        <v>6680</v>
      </c>
      <c r="F350" s="315" t="s">
        <v>6797</v>
      </c>
      <c r="G350" s="315" t="s">
        <v>6523</v>
      </c>
      <c r="H350" s="315" t="s">
        <v>7090</v>
      </c>
      <c r="I350" s="315" t="s">
        <v>7096</v>
      </c>
      <c r="J350" s="315" t="s">
        <v>7102</v>
      </c>
      <c r="K350" s="315" t="s">
        <v>7103</v>
      </c>
      <c r="L350" s="315" t="s">
        <v>6747</v>
      </c>
      <c r="M350" s="315" t="s">
        <v>6882</v>
      </c>
      <c r="N350" s="315"/>
    </row>
    <row r="351" ht="15.75" customHeight="1">
      <c r="A351" s="315" t="s">
        <v>7104</v>
      </c>
      <c r="B351" s="315" t="s">
        <v>7081</v>
      </c>
      <c r="C351" s="315" t="s">
        <v>7105</v>
      </c>
      <c r="D351" s="315" t="s">
        <v>7083</v>
      </c>
      <c r="E351" s="315" t="s">
        <v>6680</v>
      </c>
      <c r="F351" s="315" t="s">
        <v>6669</v>
      </c>
      <c r="G351" s="315" t="s">
        <v>6685</v>
      </c>
      <c r="H351" s="315" t="s">
        <v>7106</v>
      </c>
      <c r="I351" s="315" t="s">
        <v>7107</v>
      </c>
      <c r="J351" s="315" t="s">
        <v>7108</v>
      </c>
      <c r="K351" s="315" t="s">
        <v>7109</v>
      </c>
      <c r="L351" s="315" t="s">
        <v>7048</v>
      </c>
      <c r="M351" s="315" t="s">
        <v>7110</v>
      </c>
      <c r="N351" s="315"/>
    </row>
    <row r="352" ht="15.75" customHeight="1">
      <c r="A352" s="315" t="s">
        <v>7104</v>
      </c>
      <c r="B352" s="315" t="s">
        <v>7081</v>
      </c>
      <c r="C352" s="315" t="s">
        <v>7105</v>
      </c>
      <c r="D352" s="315" t="s">
        <v>7083</v>
      </c>
      <c r="E352" s="315" t="s">
        <v>6680</v>
      </c>
      <c r="F352" s="315" t="s">
        <v>6669</v>
      </c>
      <c r="G352" s="315" t="s">
        <v>6685</v>
      </c>
      <c r="H352" s="315" t="s">
        <v>7106</v>
      </c>
      <c r="I352" s="315" t="s">
        <v>7107</v>
      </c>
      <c r="J352" s="315" t="s">
        <v>7108</v>
      </c>
      <c r="K352" s="315" t="s">
        <v>7109</v>
      </c>
      <c r="L352" s="315" t="s">
        <v>7023</v>
      </c>
      <c r="M352" s="315" t="s">
        <v>7110</v>
      </c>
      <c r="N352" s="315"/>
    </row>
    <row r="353" ht="15.75" customHeight="1">
      <c r="A353" s="315" t="s">
        <v>7104</v>
      </c>
      <c r="B353" s="315" t="s">
        <v>7081</v>
      </c>
      <c r="C353" s="315" t="s">
        <v>7105</v>
      </c>
      <c r="D353" s="315" t="s">
        <v>7083</v>
      </c>
      <c r="E353" s="315" t="s">
        <v>6680</v>
      </c>
      <c r="F353" s="315" t="s">
        <v>6669</v>
      </c>
      <c r="G353" s="315" t="s">
        <v>6685</v>
      </c>
      <c r="H353" s="315" t="s">
        <v>7106</v>
      </c>
      <c r="I353" s="315" t="s">
        <v>7107</v>
      </c>
      <c r="J353" s="315" t="s">
        <v>7108</v>
      </c>
      <c r="K353" s="315" t="s">
        <v>7109</v>
      </c>
      <c r="L353" s="315" t="s">
        <v>7111</v>
      </c>
      <c r="M353" s="315" t="s">
        <v>7110</v>
      </c>
      <c r="N353" s="315"/>
    </row>
    <row r="354" ht="15.75" customHeight="1">
      <c r="A354" s="315" t="s">
        <v>7104</v>
      </c>
      <c r="B354" s="315" t="s">
        <v>7081</v>
      </c>
      <c r="C354" s="315" t="s">
        <v>7105</v>
      </c>
      <c r="D354" s="315" t="s">
        <v>7083</v>
      </c>
      <c r="E354" s="315" t="s">
        <v>6680</v>
      </c>
      <c r="F354" s="315" t="s">
        <v>6669</v>
      </c>
      <c r="G354" s="315" t="s">
        <v>6685</v>
      </c>
      <c r="H354" s="315" t="s">
        <v>7106</v>
      </c>
      <c r="I354" s="315" t="s">
        <v>7107</v>
      </c>
      <c r="J354" s="315" t="s">
        <v>7108</v>
      </c>
      <c r="K354" s="315" t="s">
        <v>7109</v>
      </c>
      <c r="L354" s="315" t="s">
        <v>7060</v>
      </c>
      <c r="M354" s="315" t="s">
        <v>7110</v>
      </c>
      <c r="N354" s="315"/>
    </row>
    <row r="355" ht="15.75" customHeight="1">
      <c r="A355" s="315" t="s">
        <v>7104</v>
      </c>
      <c r="B355" s="315" t="s">
        <v>7081</v>
      </c>
      <c r="C355" s="315" t="s">
        <v>7105</v>
      </c>
      <c r="D355" s="315" t="s">
        <v>7083</v>
      </c>
      <c r="E355" s="315" t="s">
        <v>6680</v>
      </c>
      <c r="F355" s="315" t="s">
        <v>6669</v>
      </c>
      <c r="G355" s="315" t="s">
        <v>6685</v>
      </c>
      <c r="H355" s="315" t="s">
        <v>7106</v>
      </c>
      <c r="I355" s="315" t="s">
        <v>7107</v>
      </c>
      <c r="J355" s="315" t="s">
        <v>7108</v>
      </c>
      <c r="K355" s="315" t="s">
        <v>7109</v>
      </c>
      <c r="L355" s="315" t="s">
        <v>6934</v>
      </c>
      <c r="M355" s="315" t="s">
        <v>7110</v>
      </c>
      <c r="N355" s="315"/>
    </row>
    <row r="356" ht="15.75" customHeight="1">
      <c r="A356" s="315" t="s">
        <v>7112</v>
      </c>
      <c r="B356" s="315" t="s">
        <v>7081</v>
      </c>
      <c r="C356" s="315" t="s">
        <v>7113</v>
      </c>
      <c r="D356" s="315" t="s">
        <v>7114</v>
      </c>
      <c r="E356" s="315" t="s">
        <v>7115</v>
      </c>
      <c r="F356" s="315" t="s">
        <v>6562</v>
      </c>
      <c r="G356" s="315" t="s">
        <v>6602</v>
      </c>
      <c r="H356" s="315" t="s">
        <v>7116</v>
      </c>
      <c r="I356" s="315" t="s">
        <v>7117</v>
      </c>
      <c r="J356" s="315" t="s">
        <v>7118</v>
      </c>
      <c r="K356" s="315" t="s">
        <v>7119</v>
      </c>
      <c r="L356" s="315" t="s">
        <v>7111</v>
      </c>
      <c r="M356" s="315" t="s">
        <v>6782</v>
      </c>
      <c r="N356" s="315"/>
    </row>
    <row r="357" ht="15.75" customHeight="1">
      <c r="A357" s="315" t="s">
        <v>7112</v>
      </c>
      <c r="B357" s="315" t="s">
        <v>7081</v>
      </c>
      <c r="C357" s="315" t="s">
        <v>7113</v>
      </c>
      <c r="D357" s="315" t="s">
        <v>7114</v>
      </c>
      <c r="E357" s="315" t="s">
        <v>7115</v>
      </c>
      <c r="F357" s="315" t="s">
        <v>6563</v>
      </c>
      <c r="G357" s="315" t="s">
        <v>6523</v>
      </c>
      <c r="H357" s="315" t="s">
        <v>7120</v>
      </c>
      <c r="I357" s="315" t="s">
        <v>7117</v>
      </c>
      <c r="J357" s="315" t="s">
        <v>7121</v>
      </c>
      <c r="K357" s="315" t="s">
        <v>7122</v>
      </c>
      <c r="L357" s="315" t="s">
        <v>7123</v>
      </c>
      <c r="M357" s="315" t="s">
        <v>7110</v>
      </c>
      <c r="N357" s="315"/>
    </row>
    <row r="358" ht="15.75" customHeight="1">
      <c r="A358" s="315" t="s">
        <v>7124</v>
      </c>
      <c r="B358" s="315" t="s">
        <v>7081</v>
      </c>
      <c r="C358" s="315" t="s">
        <v>7125</v>
      </c>
      <c r="D358" s="315" t="s">
        <v>7126</v>
      </c>
      <c r="E358" s="315" t="s">
        <v>7127</v>
      </c>
      <c r="F358" s="315" t="s">
        <v>6716</v>
      </c>
      <c r="G358" s="315" t="s">
        <v>6768</v>
      </c>
      <c r="H358" s="315" t="s">
        <v>7106</v>
      </c>
      <c r="I358" s="315" t="s">
        <v>7128</v>
      </c>
      <c r="J358" s="315" t="s">
        <v>7129</v>
      </c>
      <c r="K358" s="315" t="s">
        <v>7130</v>
      </c>
      <c r="L358" s="315" t="s">
        <v>7099</v>
      </c>
      <c r="M358" s="315" t="s">
        <v>6882</v>
      </c>
      <c r="N358" s="315"/>
    </row>
    <row r="359" ht="15.75" customHeight="1">
      <c r="A359" s="315" t="s">
        <v>7124</v>
      </c>
      <c r="B359" s="315" t="s">
        <v>7081</v>
      </c>
      <c r="C359" s="315" t="s">
        <v>7125</v>
      </c>
      <c r="D359" s="315" t="s">
        <v>7126</v>
      </c>
      <c r="E359" s="315" t="s">
        <v>7127</v>
      </c>
      <c r="F359" s="315" t="s">
        <v>6685</v>
      </c>
      <c r="G359" s="315" t="s">
        <v>6651</v>
      </c>
      <c r="H359" s="315" t="s">
        <v>7090</v>
      </c>
      <c r="I359" s="315" t="s">
        <v>7128</v>
      </c>
      <c r="J359" s="315" t="s">
        <v>7131</v>
      </c>
      <c r="K359" s="315" t="s">
        <v>7130</v>
      </c>
      <c r="L359" s="315" t="s">
        <v>6725</v>
      </c>
      <c r="M359" s="315" t="s">
        <v>6591</v>
      </c>
      <c r="N359" s="315"/>
    </row>
    <row r="360" ht="15.75" customHeight="1">
      <c r="A360" s="315" t="s">
        <v>7124</v>
      </c>
      <c r="B360" s="315" t="s">
        <v>7081</v>
      </c>
      <c r="C360" s="315" t="s">
        <v>7125</v>
      </c>
      <c r="D360" s="315" t="s">
        <v>7126</v>
      </c>
      <c r="E360" s="315" t="s">
        <v>7127</v>
      </c>
      <c r="F360" s="315" t="s">
        <v>6547</v>
      </c>
      <c r="G360" s="315" t="s">
        <v>6651</v>
      </c>
      <c r="H360" s="315" t="s">
        <v>6652</v>
      </c>
      <c r="I360" s="315" t="s">
        <v>7128</v>
      </c>
      <c r="J360" s="315" t="s">
        <v>7132</v>
      </c>
      <c r="K360" s="315" t="s">
        <v>7133</v>
      </c>
      <c r="L360" s="315" t="s">
        <v>6741</v>
      </c>
      <c r="M360" s="315" t="s">
        <v>6535</v>
      </c>
      <c r="N360" s="315"/>
    </row>
    <row r="361" ht="15.75" customHeight="1">
      <c r="A361" s="315" t="s">
        <v>7134</v>
      </c>
      <c r="B361" s="315" t="s">
        <v>7081</v>
      </c>
      <c r="C361" s="315" t="s">
        <v>7135</v>
      </c>
      <c r="D361" s="315" t="s">
        <v>7126</v>
      </c>
      <c r="E361" s="315" t="s">
        <v>7127</v>
      </c>
      <c r="F361" s="315" t="s">
        <v>6716</v>
      </c>
      <c r="G361" s="315" t="s">
        <v>6768</v>
      </c>
      <c r="H361" s="315" t="s">
        <v>7106</v>
      </c>
      <c r="I361" s="315" t="s">
        <v>7136</v>
      </c>
      <c r="J361" s="315" t="s">
        <v>7137</v>
      </c>
      <c r="K361" s="315" t="s">
        <v>7138</v>
      </c>
      <c r="L361" s="315" t="s">
        <v>7099</v>
      </c>
      <c r="M361" s="315" t="s">
        <v>6882</v>
      </c>
      <c r="N361" s="315"/>
    </row>
    <row r="362" ht="15.75" customHeight="1">
      <c r="A362" s="315" t="s">
        <v>7134</v>
      </c>
      <c r="B362" s="315" t="s">
        <v>7081</v>
      </c>
      <c r="C362" s="315" t="s">
        <v>7135</v>
      </c>
      <c r="D362" s="315" t="s">
        <v>7126</v>
      </c>
      <c r="E362" s="315" t="s">
        <v>7127</v>
      </c>
      <c r="F362" s="315" t="s">
        <v>6547</v>
      </c>
      <c r="G362" s="315" t="s">
        <v>6651</v>
      </c>
      <c r="H362" s="315" t="s">
        <v>6652</v>
      </c>
      <c r="I362" s="315" t="s">
        <v>7136</v>
      </c>
      <c r="J362" s="315" t="s">
        <v>7139</v>
      </c>
      <c r="K362" s="315" t="s">
        <v>7138</v>
      </c>
      <c r="L362" s="315" t="s">
        <v>6948</v>
      </c>
      <c r="M362" s="315" t="s">
        <v>6535</v>
      </c>
      <c r="N362" s="315"/>
    </row>
    <row r="363" ht="15.75" customHeight="1">
      <c r="A363" s="315" t="s">
        <v>7134</v>
      </c>
      <c r="B363" s="315" t="s">
        <v>7081</v>
      </c>
      <c r="C363" s="315" t="s">
        <v>7135</v>
      </c>
      <c r="D363" s="315" t="s">
        <v>7126</v>
      </c>
      <c r="E363" s="315" t="s">
        <v>7127</v>
      </c>
      <c r="F363" s="315" t="s">
        <v>6547</v>
      </c>
      <c r="G363" s="315" t="s">
        <v>6651</v>
      </c>
      <c r="H363" s="315" t="s">
        <v>6652</v>
      </c>
      <c r="I363" s="315" t="s">
        <v>7136</v>
      </c>
      <c r="J363" s="315" t="s">
        <v>7139</v>
      </c>
      <c r="K363" s="315" t="s">
        <v>7138</v>
      </c>
      <c r="L363" s="315" t="s">
        <v>6853</v>
      </c>
      <c r="M363" s="315" t="s">
        <v>6535</v>
      </c>
      <c r="N363" s="315"/>
    </row>
    <row r="364" ht="15.75" customHeight="1">
      <c r="A364" s="315" t="s">
        <v>7140</v>
      </c>
      <c r="B364" s="315" t="s">
        <v>7081</v>
      </c>
      <c r="C364" s="315" t="s">
        <v>7141</v>
      </c>
      <c r="D364" s="315" t="s">
        <v>7083</v>
      </c>
      <c r="E364" s="315" t="s">
        <v>6680</v>
      </c>
      <c r="F364" s="315" t="s">
        <v>6685</v>
      </c>
      <c r="G364" s="315" t="s">
        <v>6651</v>
      </c>
      <c r="H364" s="315" t="s">
        <v>7090</v>
      </c>
      <c r="I364" s="315" t="s">
        <v>7142</v>
      </c>
      <c r="J364" s="315" t="s">
        <v>7143</v>
      </c>
      <c r="K364" s="315" t="s">
        <v>7144</v>
      </c>
      <c r="L364" s="315" t="s">
        <v>6937</v>
      </c>
      <c r="M364" s="315" t="s">
        <v>6569</v>
      </c>
      <c r="N364" s="315"/>
    </row>
    <row r="365" ht="15.75" customHeight="1">
      <c r="A365" s="315" t="s">
        <v>7145</v>
      </c>
      <c r="B365" s="315" t="s">
        <v>7081</v>
      </c>
      <c r="C365" s="315" t="s">
        <v>7146</v>
      </c>
      <c r="D365" s="315" t="s">
        <v>7083</v>
      </c>
      <c r="E365" s="315" t="s">
        <v>6680</v>
      </c>
      <c r="F365" s="315" t="s">
        <v>6685</v>
      </c>
      <c r="G365" s="315" t="s">
        <v>6651</v>
      </c>
      <c r="H365" s="315" t="s">
        <v>7090</v>
      </c>
      <c r="I365" s="315" t="s">
        <v>7142</v>
      </c>
      <c r="J365" s="315" t="s">
        <v>7143</v>
      </c>
      <c r="K365" s="315" t="s">
        <v>7147</v>
      </c>
      <c r="L365" s="315" t="s">
        <v>6934</v>
      </c>
      <c r="M365" s="315" t="s">
        <v>6569</v>
      </c>
      <c r="N365" s="315"/>
    </row>
    <row r="366" ht="15.75" customHeight="1">
      <c r="A366" s="315" t="s">
        <v>7148</v>
      </c>
      <c r="B366" s="315" t="s">
        <v>7081</v>
      </c>
      <c r="C366" s="315" t="s">
        <v>7149</v>
      </c>
      <c r="D366" s="315" t="s">
        <v>7150</v>
      </c>
      <c r="E366" s="315" t="s">
        <v>7151</v>
      </c>
      <c r="F366" s="315" t="s">
        <v>6573</v>
      </c>
      <c r="G366" s="315" t="s">
        <v>6601</v>
      </c>
      <c r="H366" s="315" t="s">
        <v>6524</v>
      </c>
      <c r="I366" s="315" t="s">
        <v>7152</v>
      </c>
      <c r="J366" s="315" t="s">
        <v>7153</v>
      </c>
      <c r="K366" s="315" t="s">
        <v>7154</v>
      </c>
      <c r="L366" s="315" t="s">
        <v>7099</v>
      </c>
      <c r="M366" s="315" t="s">
        <v>6882</v>
      </c>
      <c r="N366" s="315"/>
    </row>
    <row r="367" ht="15.75" customHeight="1">
      <c r="A367" s="315" t="s">
        <v>7148</v>
      </c>
      <c r="B367" s="315" t="s">
        <v>7081</v>
      </c>
      <c r="C367" s="315" t="s">
        <v>7149</v>
      </c>
      <c r="D367" s="315" t="s">
        <v>7150</v>
      </c>
      <c r="E367" s="315" t="s">
        <v>7151</v>
      </c>
      <c r="F367" s="315" t="s">
        <v>6883</v>
      </c>
      <c r="G367" s="315" t="s">
        <v>6886</v>
      </c>
      <c r="H367" s="315" t="s">
        <v>6548</v>
      </c>
      <c r="I367" s="315" t="s">
        <v>7152</v>
      </c>
      <c r="J367" s="315" t="s">
        <v>7155</v>
      </c>
      <c r="K367" s="315" t="s">
        <v>7154</v>
      </c>
      <c r="L367" s="315" t="s">
        <v>6729</v>
      </c>
      <c r="M367" s="315" t="s">
        <v>6943</v>
      </c>
      <c r="N367" s="315"/>
    </row>
    <row r="368" ht="15.75" customHeight="1">
      <c r="A368" s="315" t="s">
        <v>7148</v>
      </c>
      <c r="B368" s="315" t="s">
        <v>7081</v>
      </c>
      <c r="C368" s="315" t="s">
        <v>7149</v>
      </c>
      <c r="D368" s="315" t="s">
        <v>7150</v>
      </c>
      <c r="E368" s="315" t="s">
        <v>7151</v>
      </c>
      <c r="F368" s="315" t="s">
        <v>6547</v>
      </c>
      <c r="G368" s="315" t="s">
        <v>6522</v>
      </c>
      <c r="H368" s="315" t="s">
        <v>6548</v>
      </c>
      <c r="I368" s="315" t="s">
        <v>7152</v>
      </c>
      <c r="J368" s="315" t="s">
        <v>7155</v>
      </c>
      <c r="K368" s="315" t="s">
        <v>7154</v>
      </c>
      <c r="L368" s="315" t="s">
        <v>6638</v>
      </c>
      <c r="M368" s="315" t="s">
        <v>6639</v>
      </c>
      <c r="N368" s="315"/>
    </row>
    <row r="369" ht="15.75" customHeight="1">
      <c r="A369" s="315" t="s">
        <v>7148</v>
      </c>
      <c r="B369" s="315" t="s">
        <v>7081</v>
      </c>
      <c r="C369" s="315" t="s">
        <v>7149</v>
      </c>
      <c r="D369" s="315" t="s">
        <v>7150</v>
      </c>
      <c r="E369" s="315" t="s">
        <v>7151</v>
      </c>
      <c r="F369" s="315" t="s">
        <v>6522</v>
      </c>
      <c r="G369" s="315" t="s">
        <v>6659</v>
      </c>
      <c r="H369" s="315" t="s">
        <v>6548</v>
      </c>
      <c r="I369" s="315" t="s">
        <v>7152</v>
      </c>
      <c r="J369" s="315" t="s">
        <v>7155</v>
      </c>
      <c r="K369" s="315" t="s">
        <v>7154</v>
      </c>
      <c r="L369" s="315" t="s">
        <v>6635</v>
      </c>
      <c r="M369" s="315" t="s">
        <v>6943</v>
      </c>
      <c r="N369" s="315"/>
    </row>
    <row r="370" ht="15.75" customHeight="1">
      <c r="A370" s="315" t="s">
        <v>7156</v>
      </c>
      <c r="B370" s="315" t="s">
        <v>7081</v>
      </c>
      <c r="C370" s="315" t="s">
        <v>7157</v>
      </c>
      <c r="D370" s="315" t="s">
        <v>7126</v>
      </c>
      <c r="E370" s="315" t="s">
        <v>7127</v>
      </c>
      <c r="F370" s="315" t="s">
        <v>6585</v>
      </c>
      <c r="G370" s="315" t="s">
        <v>6547</v>
      </c>
      <c r="H370" s="315" t="s">
        <v>7090</v>
      </c>
      <c r="I370" s="315" t="s">
        <v>7158</v>
      </c>
      <c r="J370" s="315" t="s">
        <v>7159</v>
      </c>
      <c r="K370" s="315" t="s">
        <v>7160</v>
      </c>
      <c r="L370" s="315" t="s">
        <v>6937</v>
      </c>
      <c r="M370" s="315" t="s">
        <v>6569</v>
      </c>
      <c r="N370" s="315"/>
    </row>
    <row r="371" ht="15.75" customHeight="1">
      <c r="A371" s="315" t="s">
        <v>7161</v>
      </c>
      <c r="B371" s="315" t="s">
        <v>7081</v>
      </c>
      <c r="C371" s="315" t="s">
        <v>7162</v>
      </c>
      <c r="D371" s="315" t="s">
        <v>7083</v>
      </c>
      <c r="E371" s="315" t="s">
        <v>6680</v>
      </c>
      <c r="F371" s="315" t="s">
        <v>6669</v>
      </c>
      <c r="G371" s="315" t="s">
        <v>6685</v>
      </c>
      <c r="H371" s="315" t="s">
        <v>7106</v>
      </c>
      <c r="I371" s="315" t="s">
        <v>7163</v>
      </c>
      <c r="J371" s="315" t="s">
        <v>7164</v>
      </c>
      <c r="K371" s="315" t="s">
        <v>7165</v>
      </c>
      <c r="L371" s="315" t="s">
        <v>7093</v>
      </c>
      <c r="M371" s="315" t="s">
        <v>6569</v>
      </c>
      <c r="N371" s="315"/>
    </row>
    <row r="372" ht="15.75" customHeight="1">
      <c r="A372" s="315" t="s">
        <v>7161</v>
      </c>
      <c r="B372" s="315" t="s">
        <v>7081</v>
      </c>
      <c r="C372" s="315" t="s">
        <v>7162</v>
      </c>
      <c r="D372" s="315" t="s">
        <v>7083</v>
      </c>
      <c r="E372" s="315" t="s">
        <v>6680</v>
      </c>
      <c r="F372" s="315" t="s">
        <v>6669</v>
      </c>
      <c r="G372" s="315" t="s">
        <v>6685</v>
      </c>
      <c r="H372" s="315" t="s">
        <v>7106</v>
      </c>
      <c r="I372" s="315" t="s">
        <v>7163</v>
      </c>
      <c r="J372" s="315" t="s">
        <v>7164</v>
      </c>
      <c r="K372" s="315" t="s">
        <v>7165</v>
      </c>
      <c r="L372" s="315" t="s">
        <v>6937</v>
      </c>
      <c r="M372" s="315" t="s">
        <v>6569</v>
      </c>
      <c r="N372" s="315"/>
    </row>
    <row r="373" ht="15.75" customHeight="1">
      <c r="A373" s="315" t="s">
        <v>7166</v>
      </c>
      <c r="B373" s="315" t="s">
        <v>7081</v>
      </c>
      <c r="C373" s="315" t="s">
        <v>7167</v>
      </c>
      <c r="D373" s="315" t="s">
        <v>7126</v>
      </c>
      <c r="E373" s="315" t="s">
        <v>7127</v>
      </c>
      <c r="F373" s="315" t="s">
        <v>6716</v>
      </c>
      <c r="G373" s="315" t="s">
        <v>6768</v>
      </c>
      <c r="H373" s="315" t="s">
        <v>7106</v>
      </c>
      <c r="I373" s="315" t="s">
        <v>6525</v>
      </c>
      <c r="J373" s="315" t="s">
        <v>7168</v>
      </c>
      <c r="K373" s="315" t="s">
        <v>7169</v>
      </c>
      <c r="L373" s="315" t="s">
        <v>6934</v>
      </c>
      <c r="M373" s="315" t="s">
        <v>7110</v>
      </c>
      <c r="N373" s="315"/>
    </row>
    <row r="374" ht="15.75" customHeight="1">
      <c r="A374" s="315" t="s">
        <v>7170</v>
      </c>
      <c r="B374" s="315" t="s">
        <v>7081</v>
      </c>
      <c r="C374" s="315" t="s">
        <v>7171</v>
      </c>
      <c r="D374" s="315" t="s">
        <v>7172</v>
      </c>
      <c r="E374" s="315" t="s">
        <v>7173</v>
      </c>
      <c r="F374" s="315" t="s">
        <v>6558</v>
      </c>
      <c r="G374" s="315" t="s">
        <v>7174</v>
      </c>
      <c r="H374" s="315" t="s">
        <v>6687</v>
      </c>
      <c r="I374" s="315" t="s">
        <v>7175</v>
      </c>
      <c r="J374" s="315" t="s">
        <v>7176</v>
      </c>
      <c r="K374" s="315" t="s">
        <v>7177</v>
      </c>
      <c r="L374" s="315" t="s">
        <v>7111</v>
      </c>
      <c r="M374" s="315" t="s">
        <v>6569</v>
      </c>
      <c r="N374" s="315"/>
    </row>
    <row r="375" ht="15.75" customHeight="1">
      <c r="A375" s="315" t="s">
        <v>7170</v>
      </c>
      <c r="B375" s="315" t="s">
        <v>7081</v>
      </c>
      <c r="C375" s="315" t="s">
        <v>7171</v>
      </c>
      <c r="D375" s="315" t="s">
        <v>7172</v>
      </c>
      <c r="E375" s="315" t="s">
        <v>7173</v>
      </c>
      <c r="F375" s="315" t="s">
        <v>6558</v>
      </c>
      <c r="G375" s="315" t="s">
        <v>7174</v>
      </c>
      <c r="H375" s="315" t="s">
        <v>6687</v>
      </c>
      <c r="I375" s="315" t="s">
        <v>7175</v>
      </c>
      <c r="J375" s="315" t="s">
        <v>7176</v>
      </c>
      <c r="K375" s="315" t="s">
        <v>7177</v>
      </c>
      <c r="L375" s="315" t="s">
        <v>6937</v>
      </c>
      <c r="M375" s="315" t="s">
        <v>6569</v>
      </c>
      <c r="N375" s="315"/>
    </row>
    <row r="376" ht="15.75" customHeight="1">
      <c r="A376" s="315" t="s">
        <v>7170</v>
      </c>
      <c r="B376" s="315" t="s">
        <v>7081</v>
      </c>
      <c r="C376" s="315" t="s">
        <v>7171</v>
      </c>
      <c r="D376" s="315" t="s">
        <v>7172</v>
      </c>
      <c r="E376" s="315" t="s">
        <v>7173</v>
      </c>
      <c r="F376" s="315" t="s">
        <v>6558</v>
      </c>
      <c r="G376" s="315" t="s">
        <v>7174</v>
      </c>
      <c r="H376" s="315" t="s">
        <v>6687</v>
      </c>
      <c r="I376" s="315" t="s">
        <v>7175</v>
      </c>
      <c r="J376" s="315" t="s">
        <v>7176</v>
      </c>
      <c r="K376" s="315" t="s">
        <v>7177</v>
      </c>
      <c r="L376" s="315" t="s">
        <v>6937</v>
      </c>
      <c r="M376" s="315" t="s">
        <v>6569</v>
      </c>
      <c r="N376" s="315"/>
    </row>
    <row r="377" ht="15.75" customHeight="1">
      <c r="A377" s="315" t="s">
        <v>7170</v>
      </c>
      <c r="B377" s="315" t="s">
        <v>7081</v>
      </c>
      <c r="C377" s="315" t="s">
        <v>7171</v>
      </c>
      <c r="D377" s="315" t="s">
        <v>7172</v>
      </c>
      <c r="E377" s="315" t="s">
        <v>7173</v>
      </c>
      <c r="F377" s="315" t="s">
        <v>6558</v>
      </c>
      <c r="G377" s="315" t="s">
        <v>7174</v>
      </c>
      <c r="H377" s="315" t="s">
        <v>6687</v>
      </c>
      <c r="I377" s="315" t="s">
        <v>7175</v>
      </c>
      <c r="J377" s="315" t="s">
        <v>7176</v>
      </c>
      <c r="K377" s="315" t="s">
        <v>7177</v>
      </c>
      <c r="L377" s="315" t="s">
        <v>6934</v>
      </c>
      <c r="M377" s="315" t="s">
        <v>6569</v>
      </c>
      <c r="N377" s="315"/>
    </row>
    <row r="378" ht="15.75" customHeight="1">
      <c r="A378" s="315" t="s">
        <v>7178</v>
      </c>
      <c r="B378" s="315" t="s">
        <v>7081</v>
      </c>
      <c r="C378" s="315" t="s">
        <v>7179</v>
      </c>
      <c r="D378" s="315" t="s">
        <v>6679</v>
      </c>
      <c r="E378" s="315" t="s">
        <v>6680</v>
      </c>
      <c r="F378" s="315" t="s">
        <v>6558</v>
      </c>
      <c r="G378" s="315" t="s">
        <v>7174</v>
      </c>
      <c r="H378" s="315" t="s">
        <v>6687</v>
      </c>
      <c r="I378" s="315" t="s">
        <v>7175</v>
      </c>
      <c r="J378" s="315" t="s">
        <v>7176</v>
      </c>
      <c r="K378" s="315" t="s">
        <v>7180</v>
      </c>
      <c r="L378" s="315" t="s">
        <v>6729</v>
      </c>
      <c r="M378" s="315" t="s">
        <v>6569</v>
      </c>
      <c r="N378" s="315"/>
    </row>
    <row r="379" ht="15.75" customHeight="1">
      <c r="A379" s="315" t="s">
        <v>7178</v>
      </c>
      <c r="B379" s="315" t="s">
        <v>7081</v>
      </c>
      <c r="C379" s="315" t="s">
        <v>7179</v>
      </c>
      <c r="D379" s="315" t="s">
        <v>6679</v>
      </c>
      <c r="E379" s="315" t="s">
        <v>6680</v>
      </c>
      <c r="F379" s="315" t="s">
        <v>6558</v>
      </c>
      <c r="G379" s="315" t="s">
        <v>7174</v>
      </c>
      <c r="H379" s="315" t="s">
        <v>6687</v>
      </c>
      <c r="I379" s="315" t="s">
        <v>7175</v>
      </c>
      <c r="J379" s="315" t="s">
        <v>7176</v>
      </c>
      <c r="K379" s="315" t="s">
        <v>7180</v>
      </c>
      <c r="L379" s="315" t="s">
        <v>6682</v>
      </c>
      <c r="M379" s="315" t="s">
        <v>6569</v>
      </c>
      <c r="N379" s="315"/>
    </row>
    <row r="380" ht="15.75" customHeight="1">
      <c r="A380" s="315" t="s">
        <v>7178</v>
      </c>
      <c r="B380" s="315" t="s">
        <v>7081</v>
      </c>
      <c r="C380" s="315" t="s">
        <v>7179</v>
      </c>
      <c r="D380" s="315" t="s">
        <v>6679</v>
      </c>
      <c r="E380" s="315" t="s">
        <v>6680</v>
      </c>
      <c r="F380" s="315" t="s">
        <v>6558</v>
      </c>
      <c r="G380" s="315" t="s">
        <v>7174</v>
      </c>
      <c r="H380" s="315" t="s">
        <v>6687</v>
      </c>
      <c r="I380" s="315" t="s">
        <v>7175</v>
      </c>
      <c r="J380" s="315" t="s">
        <v>7176</v>
      </c>
      <c r="K380" s="315" t="s">
        <v>7180</v>
      </c>
      <c r="L380" s="315" t="s">
        <v>6682</v>
      </c>
      <c r="M380" s="315" t="s">
        <v>6569</v>
      </c>
      <c r="N380" s="315"/>
    </row>
    <row r="381" ht="15.75" customHeight="1">
      <c r="A381" s="315" t="s">
        <v>7178</v>
      </c>
      <c r="B381" s="315" t="s">
        <v>7081</v>
      </c>
      <c r="C381" s="315" t="s">
        <v>7179</v>
      </c>
      <c r="D381" s="315" t="s">
        <v>6679</v>
      </c>
      <c r="E381" s="315" t="s">
        <v>6680</v>
      </c>
      <c r="F381" s="315" t="s">
        <v>6558</v>
      </c>
      <c r="G381" s="315" t="s">
        <v>7174</v>
      </c>
      <c r="H381" s="315" t="s">
        <v>6687</v>
      </c>
      <c r="I381" s="315" t="s">
        <v>7175</v>
      </c>
      <c r="J381" s="315" t="s">
        <v>7176</v>
      </c>
      <c r="K381" s="315" t="s">
        <v>7180</v>
      </c>
      <c r="L381" s="315" t="s">
        <v>6682</v>
      </c>
      <c r="M381" s="315" t="s">
        <v>6569</v>
      </c>
      <c r="N381" s="315"/>
    </row>
    <row r="382" ht="15.75" customHeight="1">
      <c r="A382" s="315" t="s">
        <v>7181</v>
      </c>
      <c r="B382" s="315" t="s">
        <v>7182</v>
      </c>
      <c r="C382" s="315" t="s">
        <v>7183</v>
      </c>
      <c r="D382" s="315" t="s">
        <v>7184</v>
      </c>
      <c r="E382" s="315" t="s">
        <v>7185</v>
      </c>
      <c r="F382" s="315" t="s">
        <v>7014</v>
      </c>
      <c r="G382" s="315" t="s">
        <v>7001</v>
      </c>
      <c r="H382" s="315" t="s">
        <v>6894</v>
      </c>
      <c r="I382" s="315" t="s">
        <v>7038</v>
      </c>
      <c r="J382" s="315" t="s">
        <v>7039</v>
      </c>
      <c r="K382" s="315" t="s">
        <v>7186</v>
      </c>
      <c r="L382" s="315" t="s">
        <v>7048</v>
      </c>
      <c r="M382" s="315" t="s">
        <v>6943</v>
      </c>
      <c r="N382" s="315"/>
    </row>
    <row r="383" ht="15.75" customHeight="1">
      <c r="A383" s="315" t="s">
        <v>7181</v>
      </c>
      <c r="B383" s="315" t="s">
        <v>7182</v>
      </c>
      <c r="C383" s="315" t="s">
        <v>7183</v>
      </c>
      <c r="D383" s="315" t="s">
        <v>7184</v>
      </c>
      <c r="E383" s="315" t="s">
        <v>7185</v>
      </c>
      <c r="F383" s="315" t="s">
        <v>6563</v>
      </c>
      <c r="G383" s="315" t="s">
        <v>6573</v>
      </c>
      <c r="H383" s="315" t="s">
        <v>6894</v>
      </c>
      <c r="I383" s="315" t="s">
        <v>7038</v>
      </c>
      <c r="J383" s="315" t="s">
        <v>7039</v>
      </c>
      <c r="K383" s="315" t="s">
        <v>7186</v>
      </c>
      <c r="L383" s="315" t="s">
        <v>6635</v>
      </c>
      <c r="M383" s="315" t="s">
        <v>6943</v>
      </c>
      <c r="N383" s="315"/>
    </row>
    <row r="384" ht="15.75" customHeight="1">
      <c r="A384" s="315" t="s">
        <v>7181</v>
      </c>
      <c r="B384" s="315" t="s">
        <v>7182</v>
      </c>
      <c r="C384" s="315" t="s">
        <v>7183</v>
      </c>
      <c r="D384" s="315" t="s">
        <v>7184</v>
      </c>
      <c r="E384" s="315" t="s">
        <v>7185</v>
      </c>
      <c r="F384" s="315" t="s">
        <v>6885</v>
      </c>
      <c r="G384" s="315" t="s">
        <v>6586</v>
      </c>
      <c r="H384" s="315" t="s">
        <v>6894</v>
      </c>
      <c r="I384" s="315" t="s">
        <v>7038</v>
      </c>
      <c r="J384" s="315" t="s">
        <v>7039</v>
      </c>
      <c r="K384" s="315" t="s">
        <v>7186</v>
      </c>
      <c r="L384" s="315" t="s">
        <v>6729</v>
      </c>
      <c r="M384" s="315" t="s">
        <v>6943</v>
      </c>
      <c r="N384" s="315"/>
    </row>
    <row r="385" ht="15.75" customHeight="1">
      <c r="A385" s="315" t="s">
        <v>7181</v>
      </c>
      <c r="B385" s="315" t="s">
        <v>7182</v>
      </c>
      <c r="C385" s="315" t="s">
        <v>7183</v>
      </c>
      <c r="D385" s="315" t="s">
        <v>7184</v>
      </c>
      <c r="E385" s="315" t="s">
        <v>7185</v>
      </c>
      <c r="F385" s="315" t="s">
        <v>6685</v>
      </c>
      <c r="G385" s="315" t="s">
        <v>6768</v>
      </c>
      <c r="H385" s="315" t="s">
        <v>6894</v>
      </c>
      <c r="I385" s="315" t="s">
        <v>7038</v>
      </c>
      <c r="J385" s="315" t="s">
        <v>7039</v>
      </c>
      <c r="K385" s="315" t="s">
        <v>7186</v>
      </c>
      <c r="L385" s="315" t="s">
        <v>6635</v>
      </c>
      <c r="M385" s="315" t="s">
        <v>6943</v>
      </c>
      <c r="N385" s="315"/>
    </row>
    <row r="386" ht="15.75" customHeight="1">
      <c r="A386" s="315" t="s">
        <v>7181</v>
      </c>
      <c r="B386" s="315" t="s">
        <v>7182</v>
      </c>
      <c r="C386" s="315" t="s">
        <v>7183</v>
      </c>
      <c r="D386" s="315" t="s">
        <v>7187</v>
      </c>
      <c r="E386" s="315" t="s">
        <v>7185</v>
      </c>
      <c r="F386" s="315" t="s">
        <v>6572</v>
      </c>
      <c r="G386" s="315" t="s">
        <v>6905</v>
      </c>
      <c r="H386" s="315" t="s">
        <v>6894</v>
      </c>
      <c r="I386" s="315" t="s">
        <v>7043</v>
      </c>
      <c r="J386" s="315" t="s">
        <v>7044</v>
      </c>
      <c r="K386" s="315" t="s">
        <v>7186</v>
      </c>
      <c r="L386" s="315" t="s">
        <v>7056</v>
      </c>
      <c r="M386" s="315" t="s">
        <v>6639</v>
      </c>
      <c r="N386" s="315"/>
    </row>
    <row r="387" ht="15.75" customHeight="1">
      <c r="A387" s="315" t="s">
        <v>7188</v>
      </c>
      <c r="B387" s="315" t="s">
        <v>7182</v>
      </c>
      <c r="C387" s="315" t="s">
        <v>7189</v>
      </c>
      <c r="D387" s="315" t="s">
        <v>7190</v>
      </c>
      <c r="E387" s="315" t="s">
        <v>7185</v>
      </c>
      <c r="F387" s="315" t="s">
        <v>6768</v>
      </c>
      <c r="G387" s="315" t="s">
        <v>6547</v>
      </c>
      <c r="H387" s="315" t="s">
        <v>6894</v>
      </c>
      <c r="I387" s="315" t="s">
        <v>7043</v>
      </c>
      <c r="J387" s="315" t="s">
        <v>7044</v>
      </c>
      <c r="K387" s="315" t="s">
        <v>7191</v>
      </c>
      <c r="L387" s="315" t="s">
        <v>6635</v>
      </c>
      <c r="M387" s="315" t="s">
        <v>6639</v>
      </c>
      <c r="N387" s="315"/>
    </row>
    <row r="388" ht="15.75" customHeight="1">
      <c r="A388" s="315" t="s">
        <v>7188</v>
      </c>
      <c r="B388" s="315" t="s">
        <v>7182</v>
      </c>
      <c r="C388" s="315" t="s">
        <v>7189</v>
      </c>
      <c r="D388" s="315" t="s">
        <v>7190</v>
      </c>
      <c r="E388" s="315" t="s">
        <v>7185</v>
      </c>
      <c r="F388" s="315" t="s">
        <v>6716</v>
      </c>
      <c r="G388" s="315" t="s">
        <v>6670</v>
      </c>
      <c r="H388" s="315" t="s">
        <v>6894</v>
      </c>
      <c r="I388" s="315" t="s">
        <v>7038</v>
      </c>
      <c r="J388" s="315" t="s">
        <v>7039</v>
      </c>
      <c r="K388" s="315" t="s">
        <v>7191</v>
      </c>
      <c r="L388" s="315" t="s">
        <v>6635</v>
      </c>
      <c r="M388" s="315" t="s">
        <v>6943</v>
      </c>
      <c r="N388" s="315"/>
    </row>
    <row r="389" ht="15.75" customHeight="1">
      <c r="A389" s="315" t="s">
        <v>7188</v>
      </c>
      <c r="B389" s="315" t="s">
        <v>7182</v>
      </c>
      <c r="C389" s="315" t="s">
        <v>7189</v>
      </c>
      <c r="D389" s="315" t="s">
        <v>7190</v>
      </c>
      <c r="E389" s="315" t="s">
        <v>7185</v>
      </c>
      <c r="F389" s="315" t="s">
        <v>6905</v>
      </c>
      <c r="G389" s="315" t="s">
        <v>6563</v>
      </c>
      <c r="H389" s="315" t="s">
        <v>6894</v>
      </c>
      <c r="I389" s="315" t="s">
        <v>7038</v>
      </c>
      <c r="J389" s="315" t="s">
        <v>7039</v>
      </c>
      <c r="K389" s="315" t="s">
        <v>7191</v>
      </c>
      <c r="L389" s="315" t="s">
        <v>6635</v>
      </c>
      <c r="M389" s="315" t="s">
        <v>6943</v>
      </c>
      <c r="N389" s="315"/>
    </row>
    <row r="390" ht="15.75" customHeight="1">
      <c r="A390" s="315" t="s">
        <v>7188</v>
      </c>
      <c r="B390" s="315" t="s">
        <v>7182</v>
      </c>
      <c r="C390" s="315" t="s">
        <v>7189</v>
      </c>
      <c r="D390" s="315" t="s">
        <v>7190</v>
      </c>
      <c r="E390" s="315" t="s">
        <v>7185</v>
      </c>
      <c r="F390" s="315" t="s">
        <v>6573</v>
      </c>
      <c r="G390" s="315" t="s">
        <v>6598</v>
      </c>
      <c r="H390" s="315" t="s">
        <v>6894</v>
      </c>
      <c r="I390" s="315" t="s">
        <v>7038</v>
      </c>
      <c r="J390" s="315" t="s">
        <v>7039</v>
      </c>
      <c r="K390" s="315" t="s">
        <v>7191</v>
      </c>
      <c r="L390" s="315" t="s">
        <v>7018</v>
      </c>
      <c r="M390" s="315" t="s">
        <v>6943</v>
      </c>
      <c r="N390" s="315"/>
    </row>
    <row r="391" ht="15.75" customHeight="1">
      <c r="A391" s="315" t="s">
        <v>7188</v>
      </c>
      <c r="B391" s="315" t="s">
        <v>7182</v>
      </c>
      <c r="C391" s="315" t="s">
        <v>7189</v>
      </c>
      <c r="D391" s="315" t="s">
        <v>7190</v>
      </c>
      <c r="E391" s="315" t="s">
        <v>7185</v>
      </c>
      <c r="F391" s="315" t="s">
        <v>6768</v>
      </c>
      <c r="G391" s="315" t="s">
        <v>6547</v>
      </c>
      <c r="H391" s="315" t="s">
        <v>6894</v>
      </c>
      <c r="I391" s="315" t="s">
        <v>7038</v>
      </c>
      <c r="J391" s="315" t="s">
        <v>7039</v>
      </c>
      <c r="K391" s="315" t="s">
        <v>7191</v>
      </c>
      <c r="L391" s="315" t="s">
        <v>6635</v>
      </c>
      <c r="M391" s="315" t="s">
        <v>6943</v>
      </c>
      <c r="N391" s="315"/>
    </row>
    <row r="392" ht="15.75" customHeight="1">
      <c r="A392" s="315" t="s">
        <v>7188</v>
      </c>
      <c r="B392" s="315" t="s">
        <v>7182</v>
      </c>
      <c r="C392" s="315" t="s">
        <v>7189</v>
      </c>
      <c r="D392" s="315" t="s">
        <v>7192</v>
      </c>
      <c r="E392" s="315" t="s">
        <v>7185</v>
      </c>
      <c r="F392" s="315" t="s">
        <v>6670</v>
      </c>
      <c r="G392" s="315" t="s">
        <v>6562</v>
      </c>
      <c r="H392" s="315" t="s">
        <v>6894</v>
      </c>
      <c r="I392" s="315" t="s">
        <v>7043</v>
      </c>
      <c r="J392" s="315" t="s">
        <v>7044</v>
      </c>
      <c r="K392" s="315" t="s">
        <v>7191</v>
      </c>
      <c r="L392" s="315" t="s">
        <v>6741</v>
      </c>
      <c r="M392" s="315" t="s">
        <v>6639</v>
      </c>
      <c r="N392" s="315"/>
    </row>
    <row r="393" ht="15.75" customHeight="1">
      <c r="A393" s="315" t="s">
        <v>7188</v>
      </c>
      <c r="B393" s="315" t="s">
        <v>7182</v>
      </c>
      <c r="C393" s="315" t="s">
        <v>7189</v>
      </c>
      <c r="D393" s="315" t="s">
        <v>7192</v>
      </c>
      <c r="E393" s="315" t="s">
        <v>7185</v>
      </c>
      <c r="F393" s="315" t="s">
        <v>6642</v>
      </c>
      <c r="G393" s="315" t="s">
        <v>6522</v>
      </c>
      <c r="H393" s="315" t="s">
        <v>6894</v>
      </c>
      <c r="I393" s="315" t="s">
        <v>7043</v>
      </c>
      <c r="J393" s="315" t="s">
        <v>7044</v>
      </c>
      <c r="K393" s="315" t="s">
        <v>7191</v>
      </c>
      <c r="L393" s="315" t="s">
        <v>6741</v>
      </c>
      <c r="M393" s="315" t="s">
        <v>6639</v>
      </c>
      <c r="N393" s="315"/>
    </row>
    <row r="394" ht="15.75" customHeight="1">
      <c r="A394" s="315" t="s">
        <v>7193</v>
      </c>
      <c r="B394" s="315" t="s">
        <v>7182</v>
      </c>
      <c r="C394" s="315" t="s">
        <v>7194</v>
      </c>
      <c r="D394" s="315" t="s">
        <v>7195</v>
      </c>
      <c r="E394" s="315" t="s">
        <v>7196</v>
      </c>
      <c r="F394" s="315" t="s">
        <v>6685</v>
      </c>
      <c r="G394" s="315" t="s">
        <v>6768</v>
      </c>
      <c r="H394" s="315" t="s">
        <v>6894</v>
      </c>
      <c r="I394" s="315" t="s">
        <v>7043</v>
      </c>
      <c r="J394" s="315" t="s">
        <v>7044</v>
      </c>
      <c r="K394" s="315" t="s">
        <v>7197</v>
      </c>
      <c r="L394" s="315" t="s">
        <v>6635</v>
      </c>
      <c r="M394" s="315" t="s">
        <v>6639</v>
      </c>
      <c r="N394" s="315"/>
    </row>
    <row r="395" ht="15.75" customHeight="1">
      <c r="A395" s="315" t="s">
        <v>7193</v>
      </c>
      <c r="B395" s="315" t="s">
        <v>7182</v>
      </c>
      <c r="C395" s="315" t="s">
        <v>7194</v>
      </c>
      <c r="D395" s="315" t="s">
        <v>7195</v>
      </c>
      <c r="E395" s="315" t="s">
        <v>7196</v>
      </c>
      <c r="F395" s="315" t="s">
        <v>6862</v>
      </c>
      <c r="G395" s="315" t="s">
        <v>6873</v>
      </c>
      <c r="H395" s="315" t="s">
        <v>6894</v>
      </c>
      <c r="I395" s="315" t="s">
        <v>7038</v>
      </c>
      <c r="J395" s="315" t="s">
        <v>7039</v>
      </c>
      <c r="K395" s="315" t="s">
        <v>7197</v>
      </c>
      <c r="L395" s="315" t="s">
        <v>6635</v>
      </c>
      <c r="M395" s="315" t="s">
        <v>6943</v>
      </c>
      <c r="N395" s="315"/>
    </row>
    <row r="396" ht="15.75" customHeight="1">
      <c r="A396" s="315" t="s">
        <v>7193</v>
      </c>
      <c r="B396" s="315" t="s">
        <v>7182</v>
      </c>
      <c r="C396" s="315" t="s">
        <v>7194</v>
      </c>
      <c r="D396" s="315" t="s">
        <v>7195</v>
      </c>
      <c r="E396" s="315" t="s">
        <v>7196</v>
      </c>
      <c r="F396" s="315" t="s">
        <v>6572</v>
      </c>
      <c r="G396" s="315" t="s">
        <v>6905</v>
      </c>
      <c r="H396" s="315" t="s">
        <v>6894</v>
      </c>
      <c r="I396" s="315" t="s">
        <v>7038</v>
      </c>
      <c r="J396" s="315" t="s">
        <v>7039</v>
      </c>
      <c r="K396" s="315" t="s">
        <v>7197</v>
      </c>
      <c r="L396" s="315" t="s">
        <v>6635</v>
      </c>
      <c r="M396" s="315" t="s">
        <v>6943</v>
      </c>
      <c r="N396" s="315"/>
    </row>
    <row r="397" ht="15.75" customHeight="1">
      <c r="A397" s="315" t="s">
        <v>7193</v>
      </c>
      <c r="B397" s="315" t="s">
        <v>7182</v>
      </c>
      <c r="C397" s="315" t="s">
        <v>7194</v>
      </c>
      <c r="D397" s="315" t="s">
        <v>7195</v>
      </c>
      <c r="E397" s="315" t="s">
        <v>7196</v>
      </c>
      <c r="F397" s="315" t="s">
        <v>6905</v>
      </c>
      <c r="G397" s="315" t="s">
        <v>6563</v>
      </c>
      <c r="H397" s="315" t="s">
        <v>6894</v>
      </c>
      <c r="I397" s="315" t="s">
        <v>7038</v>
      </c>
      <c r="J397" s="315" t="s">
        <v>7039</v>
      </c>
      <c r="K397" s="315" t="s">
        <v>7197</v>
      </c>
      <c r="L397" s="315" t="s">
        <v>6635</v>
      </c>
      <c r="M397" s="315" t="s">
        <v>6943</v>
      </c>
      <c r="N397" s="315"/>
    </row>
    <row r="398" ht="15.75" customHeight="1">
      <c r="A398" s="315" t="s">
        <v>7193</v>
      </c>
      <c r="B398" s="315" t="s">
        <v>7182</v>
      </c>
      <c r="C398" s="315" t="s">
        <v>7194</v>
      </c>
      <c r="D398" s="315" t="s">
        <v>7195</v>
      </c>
      <c r="E398" s="315" t="s">
        <v>7196</v>
      </c>
      <c r="F398" s="315" t="s">
        <v>6585</v>
      </c>
      <c r="G398" s="315" t="s">
        <v>6800</v>
      </c>
      <c r="H398" s="315" t="s">
        <v>6894</v>
      </c>
      <c r="I398" s="315" t="s">
        <v>7038</v>
      </c>
      <c r="J398" s="315" t="s">
        <v>7039</v>
      </c>
      <c r="K398" s="315" t="s">
        <v>7197</v>
      </c>
      <c r="L398" s="315" t="s">
        <v>6638</v>
      </c>
      <c r="M398" s="315" t="s">
        <v>6943</v>
      </c>
      <c r="N398" s="315"/>
    </row>
    <row r="399" ht="15.75" customHeight="1">
      <c r="A399" s="315" t="s">
        <v>7193</v>
      </c>
      <c r="B399" s="315" t="s">
        <v>7182</v>
      </c>
      <c r="C399" s="315" t="s">
        <v>7194</v>
      </c>
      <c r="D399" s="315" t="s">
        <v>7195</v>
      </c>
      <c r="E399" s="315" t="s">
        <v>7196</v>
      </c>
      <c r="F399" s="315" t="s">
        <v>6553</v>
      </c>
      <c r="G399" s="315" t="s">
        <v>6916</v>
      </c>
      <c r="H399" s="315" t="s">
        <v>6894</v>
      </c>
      <c r="I399" s="315" t="s">
        <v>7038</v>
      </c>
      <c r="J399" s="315" t="s">
        <v>7039</v>
      </c>
      <c r="K399" s="315" t="s">
        <v>7197</v>
      </c>
      <c r="L399" s="315" t="s">
        <v>7060</v>
      </c>
      <c r="M399" s="315" t="s">
        <v>6943</v>
      </c>
      <c r="N399" s="315"/>
    </row>
    <row r="400" ht="15.75" customHeight="1">
      <c r="A400" s="315" t="s">
        <v>7193</v>
      </c>
      <c r="B400" s="315" t="s">
        <v>7182</v>
      </c>
      <c r="C400" s="315" t="s">
        <v>7194</v>
      </c>
      <c r="D400" s="315" t="s">
        <v>7195</v>
      </c>
      <c r="E400" s="315" t="s">
        <v>7196</v>
      </c>
      <c r="F400" s="315" t="s">
        <v>6768</v>
      </c>
      <c r="G400" s="315" t="s">
        <v>6547</v>
      </c>
      <c r="H400" s="315" t="s">
        <v>6894</v>
      </c>
      <c r="I400" s="315" t="s">
        <v>7038</v>
      </c>
      <c r="J400" s="315" t="s">
        <v>7039</v>
      </c>
      <c r="K400" s="315" t="s">
        <v>7197</v>
      </c>
      <c r="L400" s="315" t="s">
        <v>6635</v>
      </c>
      <c r="M400" s="315" t="s">
        <v>6943</v>
      </c>
      <c r="N400" s="315"/>
    </row>
    <row r="401" ht="15.75" customHeight="1">
      <c r="A401" s="315" t="s">
        <v>7193</v>
      </c>
      <c r="B401" s="315" t="s">
        <v>7182</v>
      </c>
      <c r="C401" s="315" t="s">
        <v>7194</v>
      </c>
      <c r="D401" s="315" t="s">
        <v>7195</v>
      </c>
      <c r="E401" s="315" t="s">
        <v>7196</v>
      </c>
      <c r="F401" s="315" t="s">
        <v>6768</v>
      </c>
      <c r="G401" s="315" t="s">
        <v>6547</v>
      </c>
      <c r="H401" s="315" t="s">
        <v>6894</v>
      </c>
      <c r="I401" s="315" t="s">
        <v>7038</v>
      </c>
      <c r="J401" s="315" t="s">
        <v>7039</v>
      </c>
      <c r="K401" s="315" t="s">
        <v>7197</v>
      </c>
      <c r="L401" s="315" t="s">
        <v>6635</v>
      </c>
      <c r="M401" s="315" t="s">
        <v>6943</v>
      </c>
      <c r="N401" s="315"/>
    </row>
    <row r="402" ht="15.75" customHeight="1">
      <c r="A402" s="315" t="s">
        <v>7193</v>
      </c>
      <c r="B402" s="315" t="s">
        <v>7182</v>
      </c>
      <c r="C402" s="315" t="s">
        <v>7194</v>
      </c>
      <c r="D402" s="315" t="s">
        <v>7195</v>
      </c>
      <c r="E402" s="315" t="s">
        <v>7196</v>
      </c>
      <c r="F402" s="315" t="s">
        <v>6563</v>
      </c>
      <c r="G402" s="315" t="s">
        <v>6573</v>
      </c>
      <c r="H402" s="315" t="s">
        <v>6894</v>
      </c>
      <c r="I402" s="315" t="s">
        <v>7043</v>
      </c>
      <c r="J402" s="315" t="s">
        <v>7044</v>
      </c>
      <c r="K402" s="315" t="s">
        <v>7197</v>
      </c>
      <c r="L402" s="315" t="s">
        <v>6947</v>
      </c>
      <c r="M402" s="315" t="s">
        <v>6639</v>
      </c>
      <c r="N402" s="315"/>
    </row>
    <row r="403" ht="15.75" customHeight="1">
      <c r="A403" s="315" t="s">
        <v>7193</v>
      </c>
      <c r="B403" s="315" t="s">
        <v>7182</v>
      </c>
      <c r="C403" s="315" t="s">
        <v>7194</v>
      </c>
      <c r="D403" s="315" t="s">
        <v>7195</v>
      </c>
      <c r="E403" s="315" t="s">
        <v>7196</v>
      </c>
      <c r="F403" s="315" t="s">
        <v>6863</v>
      </c>
      <c r="G403" s="315" t="s">
        <v>6874</v>
      </c>
      <c r="H403" s="315" t="s">
        <v>6894</v>
      </c>
      <c r="I403" s="315" t="s">
        <v>7043</v>
      </c>
      <c r="J403" s="315" t="s">
        <v>7044</v>
      </c>
      <c r="K403" s="315" t="s">
        <v>7197</v>
      </c>
      <c r="L403" s="315" t="s">
        <v>6741</v>
      </c>
      <c r="M403" s="315" t="s">
        <v>6639</v>
      </c>
      <c r="N403" s="315"/>
    </row>
    <row r="404" ht="15.75" customHeight="1">
      <c r="A404" s="315" t="s">
        <v>7198</v>
      </c>
      <c r="B404" s="315" t="s">
        <v>7199</v>
      </c>
      <c r="C404" s="315" t="s">
        <v>7200</v>
      </c>
      <c r="D404" s="315" t="s">
        <v>7201</v>
      </c>
      <c r="E404" s="315" t="s">
        <v>7202</v>
      </c>
      <c r="F404" s="315" t="s">
        <v>6967</v>
      </c>
      <c r="G404" s="315" t="s">
        <v>6922</v>
      </c>
      <c r="H404" s="315" t="s">
        <v>6894</v>
      </c>
      <c r="I404" s="315" t="s">
        <v>7043</v>
      </c>
      <c r="J404" s="315" t="s">
        <v>7044</v>
      </c>
      <c r="K404" s="315" t="s">
        <v>7203</v>
      </c>
      <c r="L404" s="315" t="s">
        <v>6635</v>
      </c>
      <c r="M404" s="315" t="s">
        <v>6639</v>
      </c>
      <c r="N404" s="315"/>
    </row>
    <row r="405" ht="15.75" customHeight="1">
      <c r="A405" s="315" t="s">
        <v>7198</v>
      </c>
      <c r="B405" s="315" t="s">
        <v>7199</v>
      </c>
      <c r="C405" s="315" t="s">
        <v>7200</v>
      </c>
      <c r="D405" s="315" t="s">
        <v>7201</v>
      </c>
      <c r="E405" s="315" t="s">
        <v>7202</v>
      </c>
      <c r="F405" s="315" t="s">
        <v>6768</v>
      </c>
      <c r="G405" s="315" t="s">
        <v>6547</v>
      </c>
      <c r="H405" s="315" t="s">
        <v>6894</v>
      </c>
      <c r="I405" s="315" t="s">
        <v>7043</v>
      </c>
      <c r="J405" s="315" t="s">
        <v>7044</v>
      </c>
      <c r="K405" s="315" t="s">
        <v>7203</v>
      </c>
      <c r="L405" s="315" t="s">
        <v>6635</v>
      </c>
      <c r="M405" s="315" t="s">
        <v>6639</v>
      </c>
      <c r="N405" s="315"/>
    </row>
    <row r="406" ht="15.75" customHeight="1">
      <c r="A406" s="315" t="s">
        <v>7198</v>
      </c>
      <c r="B406" s="315" t="s">
        <v>7199</v>
      </c>
      <c r="C406" s="315" t="s">
        <v>7200</v>
      </c>
      <c r="D406" s="315" t="s">
        <v>7201</v>
      </c>
      <c r="E406" s="315" t="s">
        <v>7202</v>
      </c>
      <c r="F406" s="315" t="s">
        <v>6669</v>
      </c>
      <c r="G406" s="315" t="s">
        <v>6716</v>
      </c>
      <c r="H406" s="315" t="s">
        <v>6894</v>
      </c>
      <c r="I406" s="315" t="s">
        <v>7038</v>
      </c>
      <c r="J406" s="315" t="s">
        <v>7039</v>
      </c>
      <c r="K406" s="315" t="s">
        <v>7203</v>
      </c>
      <c r="L406" s="315" t="s">
        <v>6635</v>
      </c>
      <c r="M406" s="315" t="s">
        <v>6943</v>
      </c>
      <c r="N406" s="315"/>
    </row>
    <row r="407" ht="15.75" customHeight="1">
      <c r="A407" s="315" t="s">
        <v>7198</v>
      </c>
      <c r="B407" s="315" t="s">
        <v>7199</v>
      </c>
      <c r="C407" s="315" t="s">
        <v>7200</v>
      </c>
      <c r="D407" s="315" t="s">
        <v>7201</v>
      </c>
      <c r="E407" s="315" t="s">
        <v>7202</v>
      </c>
      <c r="F407" s="315" t="s">
        <v>7001</v>
      </c>
      <c r="G407" s="315" t="s">
        <v>6862</v>
      </c>
      <c r="H407" s="315" t="s">
        <v>6894</v>
      </c>
      <c r="I407" s="315" t="s">
        <v>7038</v>
      </c>
      <c r="J407" s="315" t="s">
        <v>7039</v>
      </c>
      <c r="K407" s="315" t="s">
        <v>7203</v>
      </c>
      <c r="L407" s="315" t="s">
        <v>6635</v>
      </c>
      <c r="M407" s="315" t="s">
        <v>6943</v>
      </c>
      <c r="N407" s="315"/>
    </row>
    <row r="408" ht="15.75" customHeight="1">
      <c r="A408" s="315" t="s">
        <v>7198</v>
      </c>
      <c r="B408" s="315" t="s">
        <v>7199</v>
      </c>
      <c r="C408" s="315" t="s">
        <v>7200</v>
      </c>
      <c r="D408" s="315" t="s">
        <v>7201</v>
      </c>
      <c r="E408" s="315" t="s">
        <v>7202</v>
      </c>
      <c r="F408" s="315" t="s">
        <v>6572</v>
      </c>
      <c r="G408" s="315" t="s">
        <v>6905</v>
      </c>
      <c r="H408" s="315" t="s">
        <v>6894</v>
      </c>
      <c r="I408" s="315" t="s">
        <v>7038</v>
      </c>
      <c r="J408" s="315" t="s">
        <v>7039</v>
      </c>
      <c r="K408" s="315" t="s">
        <v>7203</v>
      </c>
      <c r="L408" s="315" t="s">
        <v>6635</v>
      </c>
      <c r="M408" s="315" t="s">
        <v>6943</v>
      </c>
      <c r="N408" s="315"/>
    </row>
    <row r="409" ht="15.75" customHeight="1">
      <c r="A409" s="315" t="s">
        <v>7198</v>
      </c>
      <c r="B409" s="315" t="s">
        <v>7199</v>
      </c>
      <c r="C409" s="315" t="s">
        <v>7200</v>
      </c>
      <c r="D409" s="315" t="s">
        <v>7201</v>
      </c>
      <c r="E409" s="315" t="s">
        <v>7202</v>
      </c>
      <c r="F409" s="315" t="s">
        <v>6563</v>
      </c>
      <c r="G409" s="315" t="s">
        <v>6573</v>
      </c>
      <c r="H409" s="315" t="s">
        <v>6894</v>
      </c>
      <c r="I409" s="315" t="s">
        <v>7038</v>
      </c>
      <c r="J409" s="315" t="s">
        <v>7039</v>
      </c>
      <c r="K409" s="315" t="s">
        <v>7203</v>
      </c>
      <c r="L409" s="315" t="s">
        <v>6635</v>
      </c>
      <c r="M409" s="315" t="s">
        <v>6943</v>
      </c>
      <c r="N409" s="315"/>
    </row>
    <row r="410" ht="15.75" customHeight="1">
      <c r="A410" s="315" t="s">
        <v>7198</v>
      </c>
      <c r="B410" s="315" t="s">
        <v>7199</v>
      </c>
      <c r="C410" s="315" t="s">
        <v>7200</v>
      </c>
      <c r="D410" s="315" t="s">
        <v>7201</v>
      </c>
      <c r="E410" s="315" t="s">
        <v>7202</v>
      </c>
      <c r="F410" s="315" t="s">
        <v>6867</v>
      </c>
      <c r="G410" s="315" t="s">
        <v>6881</v>
      </c>
      <c r="H410" s="315" t="s">
        <v>6894</v>
      </c>
      <c r="I410" s="315" t="s">
        <v>7038</v>
      </c>
      <c r="J410" s="315" t="s">
        <v>7039</v>
      </c>
      <c r="K410" s="315" t="s">
        <v>7203</v>
      </c>
      <c r="L410" s="315" t="s">
        <v>6635</v>
      </c>
      <c r="M410" s="315" t="s">
        <v>6943</v>
      </c>
      <c r="N410" s="315"/>
    </row>
    <row r="411" ht="15.75" customHeight="1">
      <c r="A411" s="315" t="s">
        <v>7198</v>
      </c>
      <c r="B411" s="315" t="s">
        <v>7199</v>
      </c>
      <c r="C411" s="315" t="s">
        <v>7200</v>
      </c>
      <c r="D411" s="315" t="s">
        <v>7201</v>
      </c>
      <c r="E411" s="315" t="s">
        <v>7202</v>
      </c>
      <c r="F411" s="315" t="s">
        <v>6800</v>
      </c>
      <c r="G411" s="315" t="s">
        <v>6601</v>
      </c>
      <c r="H411" s="315" t="s">
        <v>6894</v>
      </c>
      <c r="I411" s="315" t="s">
        <v>7038</v>
      </c>
      <c r="J411" s="315" t="s">
        <v>7039</v>
      </c>
      <c r="K411" s="315" t="s">
        <v>7203</v>
      </c>
      <c r="L411" s="315" t="s">
        <v>6884</v>
      </c>
      <c r="M411" s="315" t="s">
        <v>6943</v>
      </c>
      <c r="N411" s="315"/>
    </row>
    <row r="412" ht="15.75" customHeight="1">
      <c r="A412" s="315" t="s">
        <v>7198</v>
      </c>
      <c r="B412" s="315" t="s">
        <v>7199</v>
      </c>
      <c r="C412" s="315" t="s">
        <v>7200</v>
      </c>
      <c r="D412" s="315" t="s">
        <v>7201</v>
      </c>
      <c r="E412" s="315" t="s">
        <v>7202</v>
      </c>
      <c r="F412" s="315" t="s">
        <v>6572</v>
      </c>
      <c r="G412" s="315" t="s">
        <v>6905</v>
      </c>
      <c r="H412" s="315" t="s">
        <v>6894</v>
      </c>
      <c r="I412" s="315" t="s">
        <v>7038</v>
      </c>
      <c r="J412" s="315" t="s">
        <v>7039</v>
      </c>
      <c r="K412" s="315" t="s">
        <v>7203</v>
      </c>
      <c r="L412" s="315" t="s">
        <v>6635</v>
      </c>
      <c r="M412" s="315" t="s">
        <v>6943</v>
      </c>
      <c r="N412" s="315"/>
    </row>
    <row r="413" ht="15.75" customHeight="1">
      <c r="A413" s="315" t="s">
        <v>7198</v>
      </c>
      <c r="B413" s="315" t="s">
        <v>7199</v>
      </c>
      <c r="C413" s="315" t="s">
        <v>7200</v>
      </c>
      <c r="D413" s="315" t="s">
        <v>7201</v>
      </c>
      <c r="E413" s="315" t="s">
        <v>7202</v>
      </c>
      <c r="F413" s="315" t="s">
        <v>6573</v>
      </c>
      <c r="G413" s="315" t="s">
        <v>6598</v>
      </c>
      <c r="H413" s="315" t="s">
        <v>6894</v>
      </c>
      <c r="I413" s="315" t="s">
        <v>7038</v>
      </c>
      <c r="J413" s="315" t="s">
        <v>7039</v>
      </c>
      <c r="K413" s="315" t="s">
        <v>7203</v>
      </c>
      <c r="L413" s="315" t="s">
        <v>6635</v>
      </c>
      <c r="M413" s="315" t="s">
        <v>6943</v>
      </c>
      <c r="N413" s="315"/>
    </row>
    <row r="414" ht="15.75" customHeight="1">
      <c r="A414" s="315" t="s">
        <v>7198</v>
      </c>
      <c r="B414" s="315" t="s">
        <v>7199</v>
      </c>
      <c r="C414" s="315" t="s">
        <v>7200</v>
      </c>
      <c r="D414" s="315" t="s">
        <v>7201</v>
      </c>
      <c r="E414" s="315" t="s">
        <v>7202</v>
      </c>
      <c r="F414" s="315" t="s">
        <v>6866</v>
      </c>
      <c r="G414" s="315" t="s">
        <v>7042</v>
      </c>
      <c r="H414" s="315" t="s">
        <v>6894</v>
      </c>
      <c r="I414" s="315" t="s">
        <v>7038</v>
      </c>
      <c r="J414" s="315" t="s">
        <v>7039</v>
      </c>
      <c r="K414" s="315" t="s">
        <v>7203</v>
      </c>
      <c r="L414" s="315" t="s">
        <v>6635</v>
      </c>
      <c r="M414" s="315" t="s">
        <v>6943</v>
      </c>
      <c r="N414" s="315"/>
    </row>
    <row r="415" ht="15.75" customHeight="1">
      <c r="A415" s="315" t="s">
        <v>7198</v>
      </c>
      <c r="B415" s="315" t="s">
        <v>7199</v>
      </c>
      <c r="C415" s="315" t="s">
        <v>7200</v>
      </c>
      <c r="D415" s="315" t="s">
        <v>7201</v>
      </c>
      <c r="E415" s="315" t="s">
        <v>7202</v>
      </c>
      <c r="F415" s="315" t="s">
        <v>6686</v>
      </c>
      <c r="G415" s="315" t="s">
        <v>6893</v>
      </c>
      <c r="H415" s="315" t="s">
        <v>6894</v>
      </c>
      <c r="I415" s="315" t="s">
        <v>7043</v>
      </c>
      <c r="J415" s="315" t="s">
        <v>7044</v>
      </c>
      <c r="K415" s="315" t="s">
        <v>7203</v>
      </c>
      <c r="L415" s="315" t="s">
        <v>7041</v>
      </c>
      <c r="M415" s="315" t="s">
        <v>6639</v>
      </c>
      <c r="N415" s="315"/>
    </row>
    <row r="416" ht="15.75" customHeight="1">
      <c r="A416" s="315" t="s">
        <v>7198</v>
      </c>
      <c r="B416" s="315" t="s">
        <v>7199</v>
      </c>
      <c r="C416" s="315" t="s">
        <v>7200</v>
      </c>
      <c r="D416" s="315" t="s">
        <v>7201</v>
      </c>
      <c r="E416" s="315" t="s">
        <v>7202</v>
      </c>
      <c r="F416" s="315" t="s">
        <v>6602</v>
      </c>
      <c r="G416" s="315" t="s">
        <v>6685</v>
      </c>
      <c r="H416" s="315" t="s">
        <v>6894</v>
      </c>
      <c r="I416" s="315" t="s">
        <v>7038</v>
      </c>
      <c r="J416" s="315" t="s">
        <v>7039</v>
      </c>
      <c r="K416" s="315" t="s">
        <v>7203</v>
      </c>
      <c r="L416" s="315" t="s">
        <v>6884</v>
      </c>
      <c r="M416" s="315" t="s">
        <v>6943</v>
      </c>
      <c r="N416" s="315"/>
    </row>
    <row r="417" ht="15.75" customHeight="1">
      <c r="A417" s="315" t="s">
        <v>7198</v>
      </c>
      <c r="B417" s="315" t="s">
        <v>7199</v>
      </c>
      <c r="C417" s="315" t="s">
        <v>7200</v>
      </c>
      <c r="D417" s="315" t="s">
        <v>7201</v>
      </c>
      <c r="E417" s="315" t="s">
        <v>7202</v>
      </c>
      <c r="F417" s="315" t="s">
        <v>6685</v>
      </c>
      <c r="G417" s="315" t="s">
        <v>6768</v>
      </c>
      <c r="H417" s="315" t="s">
        <v>6894</v>
      </c>
      <c r="I417" s="315" t="s">
        <v>7038</v>
      </c>
      <c r="J417" s="315" t="s">
        <v>7039</v>
      </c>
      <c r="K417" s="315" t="s">
        <v>7203</v>
      </c>
      <c r="L417" s="315" t="s">
        <v>6884</v>
      </c>
      <c r="M417" s="315" t="s">
        <v>6943</v>
      </c>
      <c r="N417" s="315"/>
    </row>
    <row r="418" ht="15.75" customHeight="1">
      <c r="A418" s="315" t="s">
        <v>7198</v>
      </c>
      <c r="B418" s="315" t="s">
        <v>7199</v>
      </c>
      <c r="C418" s="315" t="s">
        <v>7200</v>
      </c>
      <c r="D418" s="315" t="s">
        <v>7201</v>
      </c>
      <c r="E418" s="315" t="s">
        <v>7202</v>
      </c>
      <c r="F418" s="315" t="s">
        <v>6685</v>
      </c>
      <c r="G418" s="315" t="s">
        <v>6768</v>
      </c>
      <c r="H418" s="315" t="s">
        <v>6894</v>
      </c>
      <c r="I418" s="315" t="s">
        <v>7038</v>
      </c>
      <c r="J418" s="315" t="s">
        <v>7039</v>
      </c>
      <c r="K418" s="315" t="s">
        <v>7203</v>
      </c>
      <c r="L418" s="315" t="s">
        <v>6884</v>
      </c>
      <c r="M418" s="315" t="s">
        <v>6943</v>
      </c>
      <c r="N418" s="315"/>
    </row>
    <row r="419" ht="15.75" customHeight="1">
      <c r="A419" s="315" t="s">
        <v>7198</v>
      </c>
      <c r="B419" s="315" t="s">
        <v>7199</v>
      </c>
      <c r="C419" s="315" t="s">
        <v>7200</v>
      </c>
      <c r="D419" s="315" t="s">
        <v>7201</v>
      </c>
      <c r="E419" s="315" t="s">
        <v>7202</v>
      </c>
      <c r="F419" s="315" t="s">
        <v>6768</v>
      </c>
      <c r="G419" s="315" t="s">
        <v>6547</v>
      </c>
      <c r="H419" s="315" t="s">
        <v>6894</v>
      </c>
      <c r="I419" s="315" t="s">
        <v>7038</v>
      </c>
      <c r="J419" s="315" t="s">
        <v>7039</v>
      </c>
      <c r="K419" s="315" t="s">
        <v>7203</v>
      </c>
      <c r="L419" s="315" t="s">
        <v>6635</v>
      </c>
      <c r="M419" s="315" t="s">
        <v>6943</v>
      </c>
      <c r="N419" s="315"/>
    </row>
    <row r="420" ht="15.75" customHeight="1">
      <c r="A420" s="315" t="s">
        <v>7198</v>
      </c>
      <c r="B420" s="315" t="s">
        <v>7199</v>
      </c>
      <c r="C420" s="315" t="s">
        <v>7200</v>
      </c>
      <c r="D420" s="315" t="s">
        <v>7201</v>
      </c>
      <c r="E420" s="315" t="s">
        <v>7202</v>
      </c>
      <c r="F420" s="315" t="s">
        <v>6547</v>
      </c>
      <c r="G420" s="315" t="s">
        <v>6642</v>
      </c>
      <c r="H420" s="315" t="s">
        <v>6894</v>
      </c>
      <c r="I420" s="315" t="s">
        <v>7038</v>
      </c>
      <c r="J420" s="315" t="s">
        <v>7039</v>
      </c>
      <c r="K420" s="315" t="s">
        <v>7203</v>
      </c>
      <c r="L420" s="315" t="s">
        <v>6635</v>
      </c>
      <c r="M420" s="315" t="s">
        <v>6943</v>
      </c>
      <c r="N420" s="315"/>
    </row>
    <row r="421" ht="15.75" customHeight="1">
      <c r="A421" s="315" t="s">
        <v>7198</v>
      </c>
      <c r="B421" s="315" t="s">
        <v>7199</v>
      </c>
      <c r="C421" s="315" t="s">
        <v>7200</v>
      </c>
      <c r="D421" s="315" t="s">
        <v>7201</v>
      </c>
      <c r="E421" s="315" t="s">
        <v>7202</v>
      </c>
      <c r="F421" s="315" t="s">
        <v>6642</v>
      </c>
      <c r="G421" s="315" t="s">
        <v>6522</v>
      </c>
      <c r="H421" s="315" t="s">
        <v>6894</v>
      </c>
      <c r="I421" s="315" t="s">
        <v>7038</v>
      </c>
      <c r="J421" s="315" t="s">
        <v>7039</v>
      </c>
      <c r="K421" s="315" t="s">
        <v>7203</v>
      </c>
      <c r="L421" s="315" t="s">
        <v>6635</v>
      </c>
      <c r="M421" s="315" t="s">
        <v>6943</v>
      </c>
      <c r="N421" s="315"/>
    </row>
    <row r="422" ht="15.75" customHeight="1">
      <c r="A422" s="315" t="s">
        <v>7198</v>
      </c>
      <c r="B422" s="315" t="s">
        <v>7199</v>
      </c>
      <c r="C422" s="315" t="s">
        <v>7200</v>
      </c>
      <c r="D422" s="315" t="s">
        <v>7204</v>
      </c>
      <c r="E422" s="315" t="s">
        <v>7205</v>
      </c>
      <c r="F422" s="315" t="s">
        <v>6669</v>
      </c>
      <c r="G422" s="315" t="s">
        <v>6716</v>
      </c>
      <c r="H422" s="315" t="s">
        <v>6894</v>
      </c>
      <c r="I422" s="315" t="s">
        <v>7043</v>
      </c>
      <c r="J422" s="315" t="s">
        <v>7044</v>
      </c>
      <c r="K422" s="315" t="s">
        <v>7203</v>
      </c>
      <c r="L422" s="315" t="s">
        <v>6741</v>
      </c>
      <c r="M422" s="315" t="s">
        <v>6639</v>
      </c>
      <c r="N422" s="315"/>
    </row>
    <row r="423" ht="15.75" customHeight="1">
      <c r="A423" s="315" t="s">
        <v>7198</v>
      </c>
      <c r="B423" s="315" t="s">
        <v>7199</v>
      </c>
      <c r="C423" s="315" t="s">
        <v>7200</v>
      </c>
      <c r="D423" s="315" t="s">
        <v>7204</v>
      </c>
      <c r="E423" s="315" t="s">
        <v>7205</v>
      </c>
      <c r="F423" s="315" t="s">
        <v>7001</v>
      </c>
      <c r="G423" s="315" t="s">
        <v>6862</v>
      </c>
      <c r="H423" s="315" t="s">
        <v>6894</v>
      </c>
      <c r="I423" s="315" t="s">
        <v>7043</v>
      </c>
      <c r="J423" s="315" t="s">
        <v>7044</v>
      </c>
      <c r="K423" s="315" t="s">
        <v>7203</v>
      </c>
      <c r="L423" s="315" t="s">
        <v>6741</v>
      </c>
      <c r="M423" s="315" t="s">
        <v>6639</v>
      </c>
      <c r="N423" s="315"/>
    </row>
    <row r="424" ht="15.75" customHeight="1">
      <c r="A424" s="315" t="s">
        <v>7198</v>
      </c>
      <c r="B424" s="315" t="s">
        <v>7199</v>
      </c>
      <c r="C424" s="315" t="s">
        <v>7200</v>
      </c>
      <c r="D424" s="315" t="s">
        <v>7204</v>
      </c>
      <c r="E424" s="315" t="s">
        <v>7205</v>
      </c>
      <c r="F424" s="315" t="s">
        <v>6905</v>
      </c>
      <c r="G424" s="315" t="s">
        <v>6563</v>
      </c>
      <c r="H424" s="315" t="s">
        <v>6894</v>
      </c>
      <c r="I424" s="315" t="s">
        <v>7043</v>
      </c>
      <c r="J424" s="315" t="s">
        <v>7044</v>
      </c>
      <c r="K424" s="315" t="s">
        <v>7203</v>
      </c>
      <c r="L424" s="315" t="s">
        <v>6741</v>
      </c>
      <c r="M424" s="315" t="s">
        <v>6639</v>
      </c>
      <c r="N424" s="315"/>
    </row>
    <row r="425" ht="15.75" customHeight="1">
      <c r="A425" s="315" t="s">
        <v>7198</v>
      </c>
      <c r="B425" s="315" t="s">
        <v>7199</v>
      </c>
      <c r="C425" s="315" t="s">
        <v>7200</v>
      </c>
      <c r="D425" s="315" t="s">
        <v>7204</v>
      </c>
      <c r="E425" s="315" t="s">
        <v>7205</v>
      </c>
      <c r="F425" s="315" t="s">
        <v>6716</v>
      </c>
      <c r="G425" s="315" t="s">
        <v>6670</v>
      </c>
      <c r="H425" s="315" t="s">
        <v>6894</v>
      </c>
      <c r="I425" s="315" t="s">
        <v>7043</v>
      </c>
      <c r="J425" s="315" t="s">
        <v>7044</v>
      </c>
      <c r="K425" s="315" t="s">
        <v>7203</v>
      </c>
      <c r="L425" s="315" t="s">
        <v>6741</v>
      </c>
      <c r="M425" s="315" t="s">
        <v>6639</v>
      </c>
      <c r="N425" s="315"/>
    </row>
    <row r="426" ht="15.75" customHeight="1">
      <c r="A426" s="315" t="s">
        <v>7198</v>
      </c>
      <c r="B426" s="315" t="s">
        <v>7199</v>
      </c>
      <c r="C426" s="315" t="s">
        <v>7200</v>
      </c>
      <c r="D426" s="315" t="s">
        <v>7204</v>
      </c>
      <c r="E426" s="315" t="s">
        <v>7205</v>
      </c>
      <c r="F426" s="315" t="s">
        <v>6874</v>
      </c>
      <c r="G426" s="315" t="s">
        <v>7037</v>
      </c>
      <c r="H426" s="315" t="s">
        <v>6894</v>
      </c>
      <c r="I426" s="315" t="s">
        <v>7043</v>
      </c>
      <c r="J426" s="315" t="s">
        <v>7044</v>
      </c>
      <c r="K426" s="315" t="s">
        <v>7203</v>
      </c>
      <c r="L426" s="315" t="s">
        <v>6741</v>
      </c>
      <c r="M426" s="315" t="s">
        <v>6639</v>
      </c>
      <c r="N426" s="315"/>
    </row>
    <row r="427" ht="15.75" customHeight="1">
      <c r="A427" s="315" t="s">
        <v>7198</v>
      </c>
      <c r="B427" s="315" t="s">
        <v>7199</v>
      </c>
      <c r="C427" s="315" t="s">
        <v>7200</v>
      </c>
      <c r="D427" s="315" t="s">
        <v>7204</v>
      </c>
      <c r="E427" s="315" t="s">
        <v>7205</v>
      </c>
      <c r="F427" s="315" t="s">
        <v>7037</v>
      </c>
      <c r="G427" s="315" t="s">
        <v>6866</v>
      </c>
      <c r="H427" s="315" t="s">
        <v>6894</v>
      </c>
      <c r="I427" s="315" t="s">
        <v>7043</v>
      </c>
      <c r="J427" s="315" t="s">
        <v>7044</v>
      </c>
      <c r="K427" s="315" t="s">
        <v>7203</v>
      </c>
      <c r="L427" s="315" t="s">
        <v>6948</v>
      </c>
      <c r="M427" s="315" t="s">
        <v>6639</v>
      </c>
      <c r="N427" s="315"/>
    </row>
    <row r="428" ht="15.75" customHeight="1">
      <c r="A428" s="315" t="s">
        <v>7198</v>
      </c>
      <c r="B428" s="315" t="s">
        <v>7199</v>
      </c>
      <c r="C428" s="315" t="s">
        <v>7200</v>
      </c>
      <c r="D428" s="315" t="s">
        <v>7204</v>
      </c>
      <c r="E428" s="315" t="s">
        <v>7205</v>
      </c>
      <c r="F428" s="315" t="s">
        <v>6598</v>
      </c>
      <c r="G428" s="315" t="s">
        <v>6585</v>
      </c>
      <c r="H428" s="315" t="s">
        <v>6894</v>
      </c>
      <c r="I428" s="315" t="s">
        <v>7043</v>
      </c>
      <c r="J428" s="315" t="s">
        <v>7044</v>
      </c>
      <c r="K428" s="315" t="s">
        <v>7203</v>
      </c>
      <c r="L428" s="315" t="s">
        <v>6948</v>
      </c>
      <c r="M428" s="315" t="s">
        <v>6639</v>
      </c>
      <c r="N428" s="315"/>
    </row>
    <row r="429" ht="15.75" customHeight="1">
      <c r="A429" s="315" t="s">
        <v>7198</v>
      </c>
      <c r="B429" s="315" t="s">
        <v>7199</v>
      </c>
      <c r="C429" s="315" t="s">
        <v>7200</v>
      </c>
      <c r="D429" s="315" t="s">
        <v>7204</v>
      </c>
      <c r="E429" s="315" t="s">
        <v>7205</v>
      </c>
      <c r="F429" s="315" t="s">
        <v>7008</v>
      </c>
      <c r="G429" s="315" t="s">
        <v>6967</v>
      </c>
      <c r="H429" s="315" t="s">
        <v>6894</v>
      </c>
      <c r="I429" s="315" t="s">
        <v>7043</v>
      </c>
      <c r="J429" s="315" t="s">
        <v>7044</v>
      </c>
      <c r="K429" s="315" t="s">
        <v>7203</v>
      </c>
      <c r="L429" s="315" t="s">
        <v>7027</v>
      </c>
      <c r="M429" s="315" t="s">
        <v>6639</v>
      </c>
      <c r="N429" s="315"/>
    </row>
    <row r="430" ht="15.75" customHeight="1">
      <c r="A430" s="315" t="s">
        <v>7198</v>
      </c>
      <c r="B430" s="315" t="s">
        <v>7199</v>
      </c>
      <c r="C430" s="315" t="s">
        <v>7200</v>
      </c>
      <c r="D430" s="315" t="s">
        <v>7204</v>
      </c>
      <c r="E430" s="315" t="s">
        <v>7205</v>
      </c>
      <c r="F430" s="315" t="s">
        <v>6602</v>
      </c>
      <c r="G430" s="315" t="s">
        <v>6685</v>
      </c>
      <c r="H430" s="315" t="s">
        <v>6894</v>
      </c>
      <c r="I430" s="315" t="s">
        <v>7043</v>
      </c>
      <c r="J430" s="315" t="s">
        <v>7044</v>
      </c>
      <c r="K430" s="315" t="s">
        <v>7203</v>
      </c>
      <c r="L430" s="315" t="s">
        <v>7027</v>
      </c>
      <c r="M430" s="315" t="s">
        <v>6639</v>
      </c>
      <c r="N430" s="315"/>
    </row>
    <row r="431" ht="15.75" customHeight="1">
      <c r="A431" s="315" t="s">
        <v>7198</v>
      </c>
      <c r="B431" s="315" t="s">
        <v>7199</v>
      </c>
      <c r="C431" s="315" t="s">
        <v>7200</v>
      </c>
      <c r="D431" s="315" t="s">
        <v>7204</v>
      </c>
      <c r="E431" s="315" t="s">
        <v>7205</v>
      </c>
      <c r="F431" s="315" t="s">
        <v>6686</v>
      </c>
      <c r="G431" s="315" t="s">
        <v>6893</v>
      </c>
      <c r="H431" s="315" t="s">
        <v>6894</v>
      </c>
      <c r="I431" s="315" t="s">
        <v>7043</v>
      </c>
      <c r="J431" s="315" t="s">
        <v>7044</v>
      </c>
      <c r="K431" s="315" t="s">
        <v>7203</v>
      </c>
      <c r="L431" s="315" t="s">
        <v>6948</v>
      </c>
      <c r="M431" s="315" t="s">
        <v>6639</v>
      </c>
      <c r="N431" s="315"/>
    </row>
    <row r="432" ht="15.75" customHeight="1">
      <c r="A432" s="315" t="s">
        <v>7198</v>
      </c>
      <c r="B432" s="315" t="s">
        <v>7199</v>
      </c>
      <c r="C432" s="315" t="s">
        <v>7200</v>
      </c>
      <c r="D432" s="315" t="s">
        <v>7204</v>
      </c>
      <c r="E432" s="315" t="s">
        <v>7205</v>
      </c>
      <c r="F432" s="315" t="s">
        <v>6522</v>
      </c>
      <c r="G432" s="315" t="s">
        <v>6643</v>
      </c>
      <c r="H432" s="315" t="s">
        <v>6894</v>
      </c>
      <c r="I432" s="315" t="s">
        <v>7043</v>
      </c>
      <c r="J432" s="315" t="s">
        <v>7044</v>
      </c>
      <c r="K432" s="315" t="s">
        <v>7203</v>
      </c>
      <c r="L432" s="315" t="s">
        <v>7027</v>
      </c>
      <c r="M432" s="315" t="s">
        <v>6639</v>
      </c>
      <c r="N432" s="315"/>
    </row>
    <row r="433" ht="15.75" customHeight="1">
      <c r="A433" s="315" t="s">
        <v>7198</v>
      </c>
      <c r="B433" s="315" t="s">
        <v>7199</v>
      </c>
      <c r="C433" s="315" t="s">
        <v>7200</v>
      </c>
      <c r="D433" s="315" t="s">
        <v>7204</v>
      </c>
      <c r="E433" s="315" t="s">
        <v>7205</v>
      </c>
      <c r="F433" s="315" t="s">
        <v>6922</v>
      </c>
      <c r="G433" s="315" t="s">
        <v>6686</v>
      </c>
      <c r="H433" s="315" t="s">
        <v>6894</v>
      </c>
      <c r="I433" s="315" t="s">
        <v>7043</v>
      </c>
      <c r="J433" s="315" t="s">
        <v>7044</v>
      </c>
      <c r="K433" s="315" t="s">
        <v>7203</v>
      </c>
      <c r="L433" s="315" t="s">
        <v>6747</v>
      </c>
      <c r="M433" s="315" t="s">
        <v>6639</v>
      </c>
      <c r="N433" s="315"/>
    </row>
    <row r="434" ht="15.75" customHeight="1">
      <c r="A434" s="315" t="s">
        <v>7198</v>
      </c>
      <c r="B434" s="315" t="s">
        <v>7199</v>
      </c>
      <c r="C434" s="315" t="s">
        <v>7200</v>
      </c>
      <c r="D434" s="315" t="s">
        <v>7204</v>
      </c>
      <c r="E434" s="315" t="s">
        <v>7205</v>
      </c>
      <c r="F434" s="315" t="s">
        <v>6686</v>
      </c>
      <c r="G434" s="315" t="s">
        <v>6893</v>
      </c>
      <c r="H434" s="315" t="s">
        <v>6894</v>
      </c>
      <c r="I434" s="315" t="s">
        <v>7043</v>
      </c>
      <c r="J434" s="315" t="s">
        <v>7044</v>
      </c>
      <c r="K434" s="315" t="s">
        <v>7203</v>
      </c>
      <c r="L434" s="315" t="s">
        <v>6741</v>
      </c>
      <c r="M434" s="315" t="s">
        <v>6639</v>
      </c>
      <c r="N434" s="315"/>
    </row>
    <row r="435" ht="15.75" customHeight="1">
      <c r="A435" s="315" t="s">
        <v>7198</v>
      </c>
      <c r="B435" s="315" t="s">
        <v>7199</v>
      </c>
      <c r="C435" s="315" t="s">
        <v>7200</v>
      </c>
      <c r="D435" s="315" t="s">
        <v>7204</v>
      </c>
      <c r="E435" s="315" t="s">
        <v>7205</v>
      </c>
      <c r="F435" s="315" t="s">
        <v>6915</v>
      </c>
      <c r="G435" s="315" t="s">
        <v>6553</v>
      </c>
      <c r="H435" s="315" t="s">
        <v>6894</v>
      </c>
      <c r="I435" s="315" t="s">
        <v>7043</v>
      </c>
      <c r="J435" s="315" t="s">
        <v>7044</v>
      </c>
      <c r="K435" s="315" t="s">
        <v>7203</v>
      </c>
      <c r="L435" s="315" t="s">
        <v>7027</v>
      </c>
      <c r="M435" s="315" t="s">
        <v>6639</v>
      </c>
      <c r="N435" s="315"/>
    </row>
    <row r="436" ht="15.75" customHeight="1">
      <c r="A436" s="315" t="s">
        <v>7198</v>
      </c>
      <c r="B436" s="315" t="s">
        <v>7199</v>
      </c>
      <c r="C436" s="315" t="s">
        <v>7200</v>
      </c>
      <c r="D436" s="315" t="s">
        <v>7204</v>
      </c>
      <c r="E436" s="315" t="s">
        <v>7205</v>
      </c>
      <c r="F436" s="315" t="s">
        <v>6685</v>
      </c>
      <c r="G436" s="315" t="s">
        <v>6768</v>
      </c>
      <c r="H436" s="315" t="s">
        <v>6894</v>
      </c>
      <c r="I436" s="315" t="s">
        <v>7043</v>
      </c>
      <c r="J436" s="315" t="s">
        <v>7044</v>
      </c>
      <c r="K436" s="315" t="s">
        <v>7203</v>
      </c>
      <c r="L436" s="315" t="s">
        <v>7027</v>
      </c>
      <c r="M436" s="315" t="s">
        <v>6639</v>
      </c>
      <c r="N436" s="315"/>
    </row>
    <row r="437" ht="15.75" customHeight="1">
      <c r="A437" s="315" t="s">
        <v>7198</v>
      </c>
      <c r="B437" s="315" t="s">
        <v>7199</v>
      </c>
      <c r="C437" s="315" t="s">
        <v>7200</v>
      </c>
      <c r="D437" s="315" t="s">
        <v>7204</v>
      </c>
      <c r="E437" s="315" t="s">
        <v>7205</v>
      </c>
      <c r="F437" s="315" t="s">
        <v>6768</v>
      </c>
      <c r="G437" s="315" t="s">
        <v>6547</v>
      </c>
      <c r="H437" s="315" t="s">
        <v>6894</v>
      </c>
      <c r="I437" s="315" t="s">
        <v>7043</v>
      </c>
      <c r="J437" s="315" t="s">
        <v>7044</v>
      </c>
      <c r="K437" s="315" t="s">
        <v>7203</v>
      </c>
      <c r="L437" s="315" t="s">
        <v>6741</v>
      </c>
      <c r="M437" s="315" t="s">
        <v>6639</v>
      </c>
      <c r="N437" s="315"/>
    </row>
    <row r="438" ht="15.75" customHeight="1">
      <c r="A438" s="315" t="s">
        <v>7198</v>
      </c>
      <c r="B438" s="315" t="s">
        <v>7199</v>
      </c>
      <c r="C438" s="315" t="s">
        <v>7200</v>
      </c>
      <c r="D438" s="315" t="s">
        <v>7204</v>
      </c>
      <c r="E438" s="315" t="s">
        <v>7205</v>
      </c>
      <c r="F438" s="315" t="s">
        <v>6642</v>
      </c>
      <c r="G438" s="315" t="s">
        <v>6522</v>
      </c>
      <c r="H438" s="315" t="s">
        <v>6894</v>
      </c>
      <c r="I438" s="315" t="s">
        <v>7043</v>
      </c>
      <c r="J438" s="315" t="s">
        <v>7044</v>
      </c>
      <c r="K438" s="315" t="s">
        <v>7203</v>
      </c>
      <c r="L438" s="315" t="s">
        <v>6741</v>
      </c>
      <c r="M438" s="315" t="s">
        <v>6639</v>
      </c>
      <c r="N438" s="315"/>
    </row>
    <row r="439" ht="15.75" customHeight="1">
      <c r="A439" s="315" t="s">
        <v>7206</v>
      </c>
      <c r="B439" s="315" t="s">
        <v>7199</v>
      </c>
      <c r="C439" s="315" t="s">
        <v>7207</v>
      </c>
      <c r="D439" s="315" t="s">
        <v>7201</v>
      </c>
      <c r="E439" s="315" t="s">
        <v>7202</v>
      </c>
      <c r="F439" s="315" t="s">
        <v>6602</v>
      </c>
      <c r="G439" s="315" t="s">
        <v>6685</v>
      </c>
      <c r="H439" s="315" t="s">
        <v>6894</v>
      </c>
      <c r="I439" s="315" t="s">
        <v>7043</v>
      </c>
      <c r="J439" s="315" t="s">
        <v>7044</v>
      </c>
      <c r="K439" s="315" t="s">
        <v>7208</v>
      </c>
      <c r="L439" s="315" t="s">
        <v>6635</v>
      </c>
      <c r="M439" s="315" t="s">
        <v>6639</v>
      </c>
      <c r="N439" s="315"/>
    </row>
    <row r="440" ht="15.75" customHeight="1">
      <c r="A440" s="315" t="s">
        <v>7206</v>
      </c>
      <c r="B440" s="315" t="s">
        <v>7199</v>
      </c>
      <c r="C440" s="315" t="s">
        <v>7207</v>
      </c>
      <c r="D440" s="315" t="s">
        <v>7201</v>
      </c>
      <c r="E440" s="315" t="s">
        <v>7202</v>
      </c>
      <c r="F440" s="315" t="s">
        <v>6642</v>
      </c>
      <c r="G440" s="315" t="s">
        <v>6522</v>
      </c>
      <c r="H440" s="315" t="s">
        <v>6894</v>
      </c>
      <c r="I440" s="315" t="s">
        <v>7043</v>
      </c>
      <c r="J440" s="315" t="s">
        <v>7044</v>
      </c>
      <c r="K440" s="315" t="s">
        <v>7208</v>
      </c>
      <c r="L440" s="315" t="s">
        <v>6635</v>
      </c>
      <c r="M440" s="315" t="s">
        <v>6639</v>
      </c>
      <c r="N440" s="315"/>
    </row>
    <row r="441" ht="15.75" customHeight="1">
      <c r="A441" s="315" t="s">
        <v>7206</v>
      </c>
      <c r="B441" s="315" t="s">
        <v>7199</v>
      </c>
      <c r="C441" s="315" t="s">
        <v>7207</v>
      </c>
      <c r="D441" s="315" t="s">
        <v>7201</v>
      </c>
      <c r="E441" s="315" t="s">
        <v>7202</v>
      </c>
      <c r="F441" s="315" t="s">
        <v>6669</v>
      </c>
      <c r="G441" s="315" t="s">
        <v>6716</v>
      </c>
      <c r="H441" s="315" t="s">
        <v>6894</v>
      </c>
      <c r="I441" s="315" t="s">
        <v>7038</v>
      </c>
      <c r="J441" s="315" t="s">
        <v>7039</v>
      </c>
      <c r="K441" s="315" t="s">
        <v>7208</v>
      </c>
      <c r="L441" s="315" t="s">
        <v>6635</v>
      </c>
      <c r="M441" s="315" t="s">
        <v>6943</v>
      </c>
      <c r="N441" s="315"/>
    </row>
    <row r="442" ht="15.75" customHeight="1">
      <c r="A442" s="315" t="s">
        <v>7206</v>
      </c>
      <c r="B442" s="315" t="s">
        <v>7199</v>
      </c>
      <c r="C442" s="315" t="s">
        <v>7207</v>
      </c>
      <c r="D442" s="315" t="s">
        <v>7201</v>
      </c>
      <c r="E442" s="315" t="s">
        <v>7202</v>
      </c>
      <c r="F442" s="315" t="s">
        <v>6670</v>
      </c>
      <c r="G442" s="315" t="s">
        <v>6562</v>
      </c>
      <c r="H442" s="315" t="s">
        <v>6894</v>
      </c>
      <c r="I442" s="315" t="s">
        <v>7038</v>
      </c>
      <c r="J442" s="315" t="s">
        <v>7039</v>
      </c>
      <c r="K442" s="315" t="s">
        <v>7208</v>
      </c>
      <c r="L442" s="315" t="s">
        <v>6635</v>
      </c>
      <c r="M442" s="315" t="s">
        <v>6943</v>
      </c>
      <c r="N442" s="315"/>
    </row>
    <row r="443" ht="15.75" customHeight="1">
      <c r="A443" s="315" t="s">
        <v>7206</v>
      </c>
      <c r="B443" s="315" t="s">
        <v>7199</v>
      </c>
      <c r="C443" s="315" t="s">
        <v>7207</v>
      </c>
      <c r="D443" s="315" t="s">
        <v>7201</v>
      </c>
      <c r="E443" s="315" t="s">
        <v>7202</v>
      </c>
      <c r="F443" s="315" t="s">
        <v>6572</v>
      </c>
      <c r="G443" s="315" t="s">
        <v>6905</v>
      </c>
      <c r="H443" s="315" t="s">
        <v>6894</v>
      </c>
      <c r="I443" s="315" t="s">
        <v>7038</v>
      </c>
      <c r="J443" s="315" t="s">
        <v>7039</v>
      </c>
      <c r="K443" s="315" t="s">
        <v>7208</v>
      </c>
      <c r="L443" s="315" t="s">
        <v>6635</v>
      </c>
      <c r="M443" s="315" t="s">
        <v>6943</v>
      </c>
      <c r="N443" s="315"/>
    </row>
    <row r="444" ht="15.75" customHeight="1">
      <c r="A444" s="315" t="s">
        <v>7206</v>
      </c>
      <c r="B444" s="315" t="s">
        <v>7199</v>
      </c>
      <c r="C444" s="315" t="s">
        <v>7207</v>
      </c>
      <c r="D444" s="315" t="s">
        <v>7201</v>
      </c>
      <c r="E444" s="315" t="s">
        <v>7202</v>
      </c>
      <c r="F444" s="315" t="s">
        <v>6800</v>
      </c>
      <c r="G444" s="315" t="s">
        <v>6601</v>
      </c>
      <c r="H444" s="315" t="s">
        <v>6894</v>
      </c>
      <c r="I444" s="315" t="s">
        <v>7038</v>
      </c>
      <c r="J444" s="315" t="s">
        <v>7039</v>
      </c>
      <c r="K444" s="315" t="s">
        <v>7208</v>
      </c>
      <c r="L444" s="315" t="s">
        <v>6635</v>
      </c>
      <c r="M444" s="315" t="s">
        <v>6943</v>
      </c>
      <c r="N444" s="315"/>
    </row>
    <row r="445" ht="15.75" customHeight="1">
      <c r="A445" s="315" t="s">
        <v>7206</v>
      </c>
      <c r="B445" s="315" t="s">
        <v>7199</v>
      </c>
      <c r="C445" s="315" t="s">
        <v>7207</v>
      </c>
      <c r="D445" s="315" t="s">
        <v>7201</v>
      </c>
      <c r="E445" s="315" t="s">
        <v>7202</v>
      </c>
      <c r="F445" s="315" t="s">
        <v>6601</v>
      </c>
      <c r="G445" s="315" t="s">
        <v>6856</v>
      </c>
      <c r="H445" s="315" t="s">
        <v>6894</v>
      </c>
      <c r="I445" s="315" t="s">
        <v>7038</v>
      </c>
      <c r="J445" s="315" t="s">
        <v>7039</v>
      </c>
      <c r="K445" s="315" t="s">
        <v>7208</v>
      </c>
      <c r="L445" s="315" t="s">
        <v>7041</v>
      </c>
      <c r="M445" s="315" t="s">
        <v>6943</v>
      </c>
      <c r="N445" s="315"/>
    </row>
    <row r="446" ht="15.75" customHeight="1">
      <c r="A446" s="315" t="s">
        <v>7206</v>
      </c>
      <c r="B446" s="315" t="s">
        <v>7199</v>
      </c>
      <c r="C446" s="315" t="s">
        <v>7207</v>
      </c>
      <c r="D446" s="315" t="s">
        <v>7201</v>
      </c>
      <c r="E446" s="315" t="s">
        <v>7202</v>
      </c>
      <c r="F446" s="315" t="s">
        <v>6905</v>
      </c>
      <c r="G446" s="315" t="s">
        <v>6563</v>
      </c>
      <c r="H446" s="315" t="s">
        <v>6894</v>
      </c>
      <c r="I446" s="315" t="s">
        <v>7038</v>
      </c>
      <c r="J446" s="315" t="s">
        <v>7039</v>
      </c>
      <c r="K446" s="315" t="s">
        <v>7208</v>
      </c>
      <c r="L446" s="315" t="s">
        <v>6635</v>
      </c>
      <c r="M446" s="315" t="s">
        <v>6943</v>
      </c>
      <c r="N446" s="315"/>
    </row>
    <row r="447" ht="15.75" customHeight="1">
      <c r="A447" s="315" t="s">
        <v>7206</v>
      </c>
      <c r="B447" s="315" t="s">
        <v>7199</v>
      </c>
      <c r="C447" s="315" t="s">
        <v>7207</v>
      </c>
      <c r="D447" s="315" t="s">
        <v>7201</v>
      </c>
      <c r="E447" s="315" t="s">
        <v>7202</v>
      </c>
      <c r="F447" s="315" t="s">
        <v>7037</v>
      </c>
      <c r="G447" s="315" t="s">
        <v>6866</v>
      </c>
      <c r="H447" s="315" t="s">
        <v>6894</v>
      </c>
      <c r="I447" s="315" t="s">
        <v>7038</v>
      </c>
      <c r="J447" s="315" t="s">
        <v>7039</v>
      </c>
      <c r="K447" s="315" t="s">
        <v>7208</v>
      </c>
      <c r="L447" s="315" t="s">
        <v>6635</v>
      </c>
      <c r="M447" s="315" t="s">
        <v>6943</v>
      </c>
      <c r="N447" s="315"/>
    </row>
    <row r="448" ht="15.75" customHeight="1">
      <c r="A448" s="315" t="s">
        <v>7206</v>
      </c>
      <c r="B448" s="315" t="s">
        <v>7199</v>
      </c>
      <c r="C448" s="315" t="s">
        <v>7207</v>
      </c>
      <c r="D448" s="315" t="s">
        <v>7201</v>
      </c>
      <c r="E448" s="315" t="s">
        <v>7202</v>
      </c>
      <c r="F448" s="315" t="s">
        <v>6856</v>
      </c>
      <c r="G448" s="315" t="s">
        <v>6885</v>
      </c>
      <c r="H448" s="315" t="s">
        <v>6894</v>
      </c>
      <c r="I448" s="315" t="s">
        <v>7038</v>
      </c>
      <c r="J448" s="315" t="s">
        <v>7039</v>
      </c>
      <c r="K448" s="315" t="s">
        <v>7208</v>
      </c>
      <c r="L448" s="315" t="s">
        <v>6884</v>
      </c>
      <c r="M448" s="315" t="s">
        <v>6943</v>
      </c>
      <c r="N448" s="315"/>
    </row>
    <row r="449" ht="15.75" customHeight="1">
      <c r="A449" s="315" t="s">
        <v>7206</v>
      </c>
      <c r="B449" s="315" t="s">
        <v>7199</v>
      </c>
      <c r="C449" s="315" t="s">
        <v>7207</v>
      </c>
      <c r="D449" s="315" t="s">
        <v>7201</v>
      </c>
      <c r="E449" s="315" t="s">
        <v>7202</v>
      </c>
      <c r="F449" s="315" t="s">
        <v>6922</v>
      </c>
      <c r="G449" s="315" t="s">
        <v>6686</v>
      </c>
      <c r="H449" s="315" t="s">
        <v>6894</v>
      </c>
      <c r="I449" s="315" t="s">
        <v>7043</v>
      </c>
      <c r="J449" s="315" t="s">
        <v>7044</v>
      </c>
      <c r="K449" s="315" t="s">
        <v>7208</v>
      </c>
      <c r="L449" s="315" t="s">
        <v>6884</v>
      </c>
      <c r="M449" s="315" t="s">
        <v>6639</v>
      </c>
      <c r="N449" s="315"/>
    </row>
    <row r="450" ht="15.75" customHeight="1">
      <c r="A450" s="315" t="s">
        <v>7206</v>
      </c>
      <c r="B450" s="315" t="s">
        <v>7199</v>
      </c>
      <c r="C450" s="315" t="s">
        <v>7207</v>
      </c>
      <c r="D450" s="315" t="s">
        <v>7201</v>
      </c>
      <c r="E450" s="315" t="s">
        <v>7202</v>
      </c>
      <c r="F450" s="315" t="s">
        <v>6893</v>
      </c>
      <c r="G450" s="315" t="s">
        <v>6915</v>
      </c>
      <c r="H450" s="315" t="s">
        <v>6894</v>
      </c>
      <c r="I450" s="315" t="s">
        <v>7043</v>
      </c>
      <c r="J450" s="315" t="s">
        <v>7044</v>
      </c>
      <c r="K450" s="315" t="s">
        <v>7208</v>
      </c>
      <c r="L450" s="315" t="s">
        <v>6635</v>
      </c>
      <c r="M450" s="315" t="s">
        <v>6639</v>
      </c>
      <c r="N450" s="315"/>
    </row>
    <row r="451" ht="15.75" customHeight="1">
      <c r="A451" s="315" t="s">
        <v>7206</v>
      </c>
      <c r="B451" s="315" t="s">
        <v>7199</v>
      </c>
      <c r="C451" s="315" t="s">
        <v>7207</v>
      </c>
      <c r="D451" s="315" t="s">
        <v>7201</v>
      </c>
      <c r="E451" s="315" t="s">
        <v>7202</v>
      </c>
      <c r="F451" s="315" t="s">
        <v>6685</v>
      </c>
      <c r="G451" s="315" t="s">
        <v>6768</v>
      </c>
      <c r="H451" s="315" t="s">
        <v>6894</v>
      </c>
      <c r="I451" s="315" t="s">
        <v>7038</v>
      </c>
      <c r="J451" s="315" t="s">
        <v>7039</v>
      </c>
      <c r="K451" s="315" t="s">
        <v>7208</v>
      </c>
      <c r="L451" s="315" t="s">
        <v>6884</v>
      </c>
      <c r="M451" s="315" t="s">
        <v>6943</v>
      </c>
      <c r="N451" s="315"/>
    </row>
    <row r="452" ht="15.75" customHeight="1">
      <c r="A452" s="315" t="s">
        <v>7206</v>
      </c>
      <c r="B452" s="315" t="s">
        <v>7199</v>
      </c>
      <c r="C452" s="315" t="s">
        <v>7207</v>
      </c>
      <c r="D452" s="315" t="s">
        <v>7201</v>
      </c>
      <c r="E452" s="315" t="s">
        <v>7202</v>
      </c>
      <c r="F452" s="315" t="s">
        <v>6768</v>
      </c>
      <c r="G452" s="315" t="s">
        <v>6547</v>
      </c>
      <c r="H452" s="315" t="s">
        <v>6894</v>
      </c>
      <c r="I452" s="315" t="s">
        <v>7038</v>
      </c>
      <c r="J452" s="315" t="s">
        <v>7039</v>
      </c>
      <c r="K452" s="315" t="s">
        <v>7208</v>
      </c>
      <c r="L452" s="315" t="s">
        <v>6635</v>
      </c>
      <c r="M452" s="315" t="s">
        <v>6943</v>
      </c>
      <c r="N452" s="315"/>
    </row>
    <row r="453" ht="15.75" customHeight="1">
      <c r="A453" s="315" t="s">
        <v>7206</v>
      </c>
      <c r="B453" s="315" t="s">
        <v>7199</v>
      </c>
      <c r="C453" s="315" t="s">
        <v>7207</v>
      </c>
      <c r="D453" s="315" t="s">
        <v>7201</v>
      </c>
      <c r="E453" s="315" t="s">
        <v>7202</v>
      </c>
      <c r="F453" s="315" t="s">
        <v>6685</v>
      </c>
      <c r="G453" s="315" t="s">
        <v>6768</v>
      </c>
      <c r="H453" s="315" t="s">
        <v>6894</v>
      </c>
      <c r="I453" s="315" t="s">
        <v>7038</v>
      </c>
      <c r="J453" s="315" t="s">
        <v>7039</v>
      </c>
      <c r="K453" s="315" t="s">
        <v>7208</v>
      </c>
      <c r="L453" s="315" t="s">
        <v>7060</v>
      </c>
      <c r="M453" s="315" t="s">
        <v>6943</v>
      </c>
      <c r="N453" s="315"/>
    </row>
    <row r="454" ht="15.75" customHeight="1">
      <c r="A454" s="315" t="s">
        <v>7206</v>
      </c>
      <c r="B454" s="315" t="s">
        <v>7199</v>
      </c>
      <c r="C454" s="315" t="s">
        <v>7207</v>
      </c>
      <c r="D454" s="315" t="s">
        <v>7201</v>
      </c>
      <c r="E454" s="315" t="s">
        <v>7202</v>
      </c>
      <c r="F454" s="315" t="s">
        <v>6768</v>
      </c>
      <c r="G454" s="315" t="s">
        <v>6547</v>
      </c>
      <c r="H454" s="315" t="s">
        <v>6894</v>
      </c>
      <c r="I454" s="315" t="s">
        <v>7038</v>
      </c>
      <c r="J454" s="315" t="s">
        <v>7039</v>
      </c>
      <c r="K454" s="315" t="s">
        <v>7208</v>
      </c>
      <c r="L454" s="315" t="s">
        <v>6635</v>
      </c>
      <c r="M454" s="315" t="s">
        <v>6943</v>
      </c>
      <c r="N454" s="315"/>
    </row>
    <row r="455" ht="15.75" customHeight="1">
      <c r="A455" s="315" t="s">
        <v>7206</v>
      </c>
      <c r="B455" s="315" t="s">
        <v>7199</v>
      </c>
      <c r="C455" s="315" t="s">
        <v>7207</v>
      </c>
      <c r="D455" s="315" t="s">
        <v>7201</v>
      </c>
      <c r="E455" s="315" t="s">
        <v>7202</v>
      </c>
      <c r="F455" s="315" t="s">
        <v>6915</v>
      </c>
      <c r="G455" s="315" t="s">
        <v>6553</v>
      </c>
      <c r="H455" s="315" t="s">
        <v>6894</v>
      </c>
      <c r="I455" s="315" t="s">
        <v>7038</v>
      </c>
      <c r="J455" s="315" t="s">
        <v>7039</v>
      </c>
      <c r="K455" s="315" t="s">
        <v>7208</v>
      </c>
      <c r="L455" s="315" t="s">
        <v>6635</v>
      </c>
      <c r="M455" s="315" t="s">
        <v>6943</v>
      </c>
      <c r="N455" s="315"/>
    </row>
    <row r="456" ht="15.75" customHeight="1">
      <c r="A456" s="315" t="s">
        <v>7206</v>
      </c>
      <c r="B456" s="315" t="s">
        <v>7199</v>
      </c>
      <c r="C456" s="315" t="s">
        <v>7207</v>
      </c>
      <c r="D456" s="315" t="s">
        <v>7201</v>
      </c>
      <c r="E456" s="315" t="s">
        <v>7202</v>
      </c>
      <c r="F456" s="315" t="s">
        <v>6768</v>
      </c>
      <c r="G456" s="315" t="s">
        <v>6547</v>
      </c>
      <c r="H456" s="315" t="s">
        <v>6894</v>
      </c>
      <c r="I456" s="315" t="s">
        <v>7038</v>
      </c>
      <c r="J456" s="315" t="s">
        <v>7039</v>
      </c>
      <c r="K456" s="315" t="s">
        <v>7208</v>
      </c>
      <c r="L456" s="315" t="s">
        <v>6635</v>
      </c>
      <c r="M456" s="315" t="s">
        <v>6943</v>
      </c>
      <c r="N456" s="315"/>
    </row>
    <row r="457" ht="15.75" customHeight="1">
      <c r="A457" s="315" t="s">
        <v>7206</v>
      </c>
      <c r="B457" s="315" t="s">
        <v>7199</v>
      </c>
      <c r="C457" s="315" t="s">
        <v>7207</v>
      </c>
      <c r="D457" s="315" t="s">
        <v>7201</v>
      </c>
      <c r="E457" s="315" t="s">
        <v>7202</v>
      </c>
      <c r="F457" s="315" t="s">
        <v>6522</v>
      </c>
      <c r="G457" s="315" t="s">
        <v>6643</v>
      </c>
      <c r="H457" s="315" t="s">
        <v>6894</v>
      </c>
      <c r="I457" s="315" t="s">
        <v>7038</v>
      </c>
      <c r="J457" s="315" t="s">
        <v>7039</v>
      </c>
      <c r="K457" s="315" t="s">
        <v>7208</v>
      </c>
      <c r="L457" s="315" t="s">
        <v>6635</v>
      </c>
      <c r="M457" s="315" t="s">
        <v>6943</v>
      </c>
      <c r="N457" s="315"/>
    </row>
    <row r="458" ht="15.75" customHeight="1">
      <c r="A458" s="315" t="s">
        <v>7206</v>
      </c>
      <c r="B458" s="315" t="s">
        <v>7199</v>
      </c>
      <c r="C458" s="315" t="s">
        <v>7207</v>
      </c>
      <c r="D458" s="315" t="s">
        <v>7201</v>
      </c>
      <c r="E458" s="315" t="s">
        <v>7202</v>
      </c>
      <c r="F458" s="315" t="s">
        <v>6862</v>
      </c>
      <c r="G458" s="315" t="s">
        <v>6873</v>
      </c>
      <c r="H458" s="315" t="s">
        <v>6894</v>
      </c>
      <c r="I458" s="315" t="s">
        <v>7043</v>
      </c>
      <c r="J458" s="315" t="s">
        <v>7044</v>
      </c>
      <c r="K458" s="315" t="s">
        <v>7208</v>
      </c>
      <c r="L458" s="315" t="s">
        <v>6741</v>
      </c>
      <c r="M458" s="315" t="s">
        <v>6639</v>
      </c>
      <c r="N458" s="315"/>
    </row>
    <row r="459" ht="15.75" customHeight="1">
      <c r="A459" s="315" t="s">
        <v>7206</v>
      </c>
      <c r="B459" s="315" t="s">
        <v>7199</v>
      </c>
      <c r="C459" s="315" t="s">
        <v>7207</v>
      </c>
      <c r="D459" s="315" t="s">
        <v>7201</v>
      </c>
      <c r="E459" s="315" t="s">
        <v>7202</v>
      </c>
      <c r="F459" s="315" t="s">
        <v>6905</v>
      </c>
      <c r="G459" s="315" t="s">
        <v>6563</v>
      </c>
      <c r="H459" s="315" t="s">
        <v>6894</v>
      </c>
      <c r="I459" s="315" t="s">
        <v>7043</v>
      </c>
      <c r="J459" s="315" t="s">
        <v>7044</v>
      </c>
      <c r="K459" s="315" t="s">
        <v>7208</v>
      </c>
      <c r="L459" s="315" t="s">
        <v>6741</v>
      </c>
      <c r="M459" s="315" t="s">
        <v>6639</v>
      </c>
      <c r="N459" s="315"/>
    </row>
    <row r="460" ht="15.75" customHeight="1">
      <c r="A460" s="315" t="s">
        <v>7206</v>
      </c>
      <c r="B460" s="315" t="s">
        <v>7199</v>
      </c>
      <c r="C460" s="315" t="s">
        <v>7207</v>
      </c>
      <c r="D460" s="315" t="s">
        <v>7201</v>
      </c>
      <c r="E460" s="315" t="s">
        <v>7202</v>
      </c>
      <c r="F460" s="315" t="s">
        <v>6598</v>
      </c>
      <c r="G460" s="315" t="s">
        <v>6585</v>
      </c>
      <c r="H460" s="315" t="s">
        <v>6894</v>
      </c>
      <c r="I460" s="315" t="s">
        <v>7043</v>
      </c>
      <c r="J460" s="315" t="s">
        <v>7044</v>
      </c>
      <c r="K460" s="315" t="s">
        <v>7208</v>
      </c>
      <c r="L460" s="315" t="s">
        <v>6994</v>
      </c>
      <c r="M460" s="315" t="s">
        <v>6639</v>
      </c>
      <c r="N460" s="315"/>
    </row>
    <row r="461" ht="15.75" customHeight="1">
      <c r="A461" s="315" t="s">
        <v>7206</v>
      </c>
      <c r="B461" s="315" t="s">
        <v>7199</v>
      </c>
      <c r="C461" s="315" t="s">
        <v>7207</v>
      </c>
      <c r="D461" s="315" t="s">
        <v>7201</v>
      </c>
      <c r="E461" s="315" t="s">
        <v>7202</v>
      </c>
      <c r="F461" s="315" t="s">
        <v>7014</v>
      </c>
      <c r="G461" s="315" t="s">
        <v>7001</v>
      </c>
      <c r="H461" s="315" t="s">
        <v>6894</v>
      </c>
      <c r="I461" s="315" t="s">
        <v>7043</v>
      </c>
      <c r="J461" s="315" t="s">
        <v>7044</v>
      </c>
      <c r="K461" s="315" t="s">
        <v>7208</v>
      </c>
      <c r="L461" s="315" t="s">
        <v>6994</v>
      </c>
      <c r="M461" s="315" t="s">
        <v>6639</v>
      </c>
      <c r="N461" s="315"/>
    </row>
    <row r="462" ht="15.75" customHeight="1">
      <c r="A462" s="315" t="s">
        <v>7206</v>
      </c>
      <c r="B462" s="315" t="s">
        <v>7199</v>
      </c>
      <c r="C462" s="315" t="s">
        <v>7207</v>
      </c>
      <c r="D462" s="315" t="s">
        <v>7201</v>
      </c>
      <c r="E462" s="315" t="s">
        <v>7202</v>
      </c>
      <c r="F462" s="315" t="s">
        <v>6562</v>
      </c>
      <c r="G462" s="315" t="s">
        <v>6572</v>
      </c>
      <c r="H462" s="315" t="s">
        <v>6894</v>
      </c>
      <c r="I462" s="315" t="s">
        <v>7043</v>
      </c>
      <c r="J462" s="315" t="s">
        <v>7044</v>
      </c>
      <c r="K462" s="315" t="s">
        <v>7208</v>
      </c>
      <c r="L462" s="315" t="s">
        <v>6741</v>
      </c>
      <c r="M462" s="315" t="s">
        <v>6639</v>
      </c>
      <c r="N462" s="315"/>
    </row>
    <row r="463" ht="15.75" customHeight="1">
      <c r="A463" s="315" t="s">
        <v>7206</v>
      </c>
      <c r="B463" s="315" t="s">
        <v>7199</v>
      </c>
      <c r="C463" s="315" t="s">
        <v>7207</v>
      </c>
      <c r="D463" s="315" t="s">
        <v>7201</v>
      </c>
      <c r="E463" s="315" t="s">
        <v>7202</v>
      </c>
      <c r="F463" s="315" t="s">
        <v>6905</v>
      </c>
      <c r="G463" s="315" t="s">
        <v>6563</v>
      </c>
      <c r="H463" s="315" t="s">
        <v>6894</v>
      </c>
      <c r="I463" s="315" t="s">
        <v>7043</v>
      </c>
      <c r="J463" s="315" t="s">
        <v>7044</v>
      </c>
      <c r="K463" s="315" t="s">
        <v>7208</v>
      </c>
      <c r="L463" s="315" t="s">
        <v>6741</v>
      </c>
      <c r="M463" s="315" t="s">
        <v>6639</v>
      </c>
      <c r="N463" s="315"/>
    </row>
    <row r="464" ht="15.75" customHeight="1">
      <c r="A464" s="315" t="s">
        <v>7206</v>
      </c>
      <c r="B464" s="315" t="s">
        <v>7199</v>
      </c>
      <c r="C464" s="315" t="s">
        <v>7207</v>
      </c>
      <c r="D464" s="315" t="s">
        <v>7201</v>
      </c>
      <c r="E464" s="315" t="s">
        <v>7202</v>
      </c>
      <c r="F464" s="315" t="s">
        <v>6685</v>
      </c>
      <c r="G464" s="315" t="s">
        <v>6768</v>
      </c>
      <c r="H464" s="315" t="s">
        <v>6894</v>
      </c>
      <c r="I464" s="315" t="s">
        <v>7043</v>
      </c>
      <c r="J464" s="315" t="s">
        <v>7044</v>
      </c>
      <c r="K464" s="315" t="s">
        <v>7208</v>
      </c>
      <c r="L464" s="315" t="s">
        <v>6948</v>
      </c>
      <c r="M464" s="315" t="s">
        <v>6639</v>
      </c>
      <c r="N464" s="315"/>
    </row>
    <row r="465" ht="15.75" customHeight="1">
      <c r="A465" s="315" t="s">
        <v>7206</v>
      </c>
      <c r="B465" s="315" t="s">
        <v>7199</v>
      </c>
      <c r="C465" s="315" t="s">
        <v>7207</v>
      </c>
      <c r="D465" s="315" t="s">
        <v>7201</v>
      </c>
      <c r="E465" s="315" t="s">
        <v>7202</v>
      </c>
      <c r="F465" s="315" t="s">
        <v>6922</v>
      </c>
      <c r="G465" s="315" t="s">
        <v>6686</v>
      </c>
      <c r="H465" s="315" t="s">
        <v>6894</v>
      </c>
      <c r="I465" s="315" t="s">
        <v>7043</v>
      </c>
      <c r="J465" s="315" t="s">
        <v>7044</v>
      </c>
      <c r="K465" s="315" t="s">
        <v>7208</v>
      </c>
      <c r="L465" s="315" t="s">
        <v>6741</v>
      </c>
      <c r="M465" s="315" t="s">
        <v>6639</v>
      </c>
      <c r="N465" s="315"/>
    </row>
    <row r="466" ht="15.75" customHeight="1">
      <c r="A466" s="315" t="s">
        <v>7206</v>
      </c>
      <c r="B466" s="315" t="s">
        <v>7199</v>
      </c>
      <c r="C466" s="315" t="s">
        <v>7207</v>
      </c>
      <c r="D466" s="315" t="s">
        <v>7201</v>
      </c>
      <c r="E466" s="315" t="s">
        <v>7202</v>
      </c>
      <c r="F466" s="315" t="s">
        <v>6642</v>
      </c>
      <c r="G466" s="315" t="s">
        <v>6522</v>
      </c>
      <c r="H466" s="315" t="s">
        <v>6894</v>
      </c>
      <c r="I466" s="315" t="s">
        <v>7043</v>
      </c>
      <c r="J466" s="315" t="s">
        <v>7044</v>
      </c>
      <c r="K466" s="315" t="s">
        <v>7208</v>
      </c>
      <c r="L466" s="315" t="s">
        <v>6994</v>
      </c>
      <c r="M466" s="315" t="s">
        <v>6639</v>
      </c>
      <c r="N466" s="315"/>
    </row>
    <row r="467" ht="15.75" customHeight="1">
      <c r="A467" s="315" t="s">
        <v>7206</v>
      </c>
      <c r="B467" s="315" t="s">
        <v>7199</v>
      </c>
      <c r="C467" s="315" t="s">
        <v>7207</v>
      </c>
      <c r="D467" s="315" t="s">
        <v>7201</v>
      </c>
      <c r="E467" s="315" t="s">
        <v>7202</v>
      </c>
      <c r="F467" s="315" t="s">
        <v>6967</v>
      </c>
      <c r="G467" s="315" t="s">
        <v>6922</v>
      </c>
      <c r="H467" s="315" t="s">
        <v>6894</v>
      </c>
      <c r="I467" s="315" t="s">
        <v>7043</v>
      </c>
      <c r="J467" s="315" t="s">
        <v>7044</v>
      </c>
      <c r="K467" s="315" t="s">
        <v>7208</v>
      </c>
      <c r="L467" s="315" t="s">
        <v>6948</v>
      </c>
      <c r="M467" s="315" t="s">
        <v>6639</v>
      </c>
      <c r="N467" s="315"/>
    </row>
    <row r="468" ht="15.75" customHeight="1">
      <c r="A468" s="315" t="s">
        <v>7206</v>
      </c>
      <c r="B468" s="315" t="s">
        <v>7199</v>
      </c>
      <c r="C468" s="315" t="s">
        <v>7207</v>
      </c>
      <c r="D468" s="315" t="s">
        <v>7201</v>
      </c>
      <c r="E468" s="315" t="s">
        <v>7202</v>
      </c>
      <c r="F468" s="315" t="s">
        <v>6686</v>
      </c>
      <c r="G468" s="315" t="s">
        <v>6893</v>
      </c>
      <c r="H468" s="315" t="s">
        <v>6894</v>
      </c>
      <c r="I468" s="315" t="s">
        <v>7043</v>
      </c>
      <c r="J468" s="315" t="s">
        <v>7044</v>
      </c>
      <c r="K468" s="315" t="s">
        <v>7208</v>
      </c>
      <c r="L468" s="315" t="s">
        <v>6994</v>
      </c>
      <c r="M468" s="315" t="s">
        <v>6639</v>
      </c>
      <c r="N468" s="315"/>
    </row>
    <row r="469" ht="15.75" customHeight="1">
      <c r="A469" s="315" t="s">
        <v>7206</v>
      </c>
      <c r="B469" s="315" t="s">
        <v>7199</v>
      </c>
      <c r="C469" s="315" t="s">
        <v>7207</v>
      </c>
      <c r="D469" s="315" t="s">
        <v>7201</v>
      </c>
      <c r="E469" s="315" t="s">
        <v>7202</v>
      </c>
      <c r="F469" s="315" t="s">
        <v>6553</v>
      </c>
      <c r="G469" s="315" t="s">
        <v>6916</v>
      </c>
      <c r="H469" s="315" t="s">
        <v>6894</v>
      </c>
      <c r="I469" s="315" t="s">
        <v>7043</v>
      </c>
      <c r="J469" s="315" t="s">
        <v>7044</v>
      </c>
      <c r="K469" s="315" t="s">
        <v>7208</v>
      </c>
      <c r="L469" s="315" t="s">
        <v>6747</v>
      </c>
      <c r="M469" s="315" t="s">
        <v>6639</v>
      </c>
      <c r="N469" s="315"/>
    </row>
    <row r="470" ht="15.75" customHeight="1">
      <c r="A470" s="315" t="s">
        <v>7206</v>
      </c>
      <c r="B470" s="315" t="s">
        <v>7199</v>
      </c>
      <c r="C470" s="315" t="s">
        <v>7207</v>
      </c>
      <c r="D470" s="315" t="s">
        <v>7201</v>
      </c>
      <c r="E470" s="315" t="s">
        <v>7202</v>
      </c>
      <c r="F470" s="315" t="s">
        <v>6685</v>
      </c>
      <c r="G470" s="315" t="s">
        <v>6768</v>
      </c>
      <c r="H470" s="315" t="s">
        <v>6894</v>
      </c>
      <c r="I470" s="315" t="s">
        <v>7043</v>
      </c>
      <c r="J470" s="315" t="s">
        <v>7044</v>
      </c>
      <c r="K470" s="315" t="s">
        <v>7208</v>
      </c>
      <c r="L470" s="315" t="s">
        <v>6948</v>
      </c>
      <c r="M470" s="315" t="s">
        <v>6639</v>
      </c>
      <c r="N470" s="315"/>
    </row>
    <row r="471" ht="15.75" customHeight="1">
      <c r="A471" s="315" t="s">
        <v>7206</v>
      </c>
      <c r="B471" s="315" t="s">
        <v>7199</v>
      </c>
      <c r="C471" s="315" t="s">
        <v>7207</v>
      </c>
      <c r="D471" s="315" t="s">
        <v>7201</v>
      </c>
      <c r="E471" s="315" t="s">
        <v>7202</v>
      </c>
      <c r="F471" s="315" t="s">
        <v>6768</v>
      </c>
      <c r="G471" s="315" t="s">
        <v>6547</v>
      </c>
      <c r="H471" s="315" t="s">
        <v>6894</v>
      </c>
      <c r="I471" s="315" t="s">
        <v>7043</v>
      </c>
      <c r="J471" s="315" t="s">
        <v>7044</v>
      </c>
      <c r="K471" s="315" t="s">
        <v>7208</v>
      </c>
      <c r="L471" s="315" t="s">
        <v>7027</v>
      </c>
      <c r="M471" s="315" t="s">
        <v>6639</v>
      </c>
      <c r="N471" s="315"/>
    </row>
    <row r="472" ht="15.75" customHeight="1">
      <c r="A472" s="315" t="s">
        <v>7206</v>
      </c>
      <c r="B472" s="315" t="s">
        <v>7199</v>
      </c>
      <c r="C472" s="315" t="s">
        <v>7207</v>
      </c>
      <c r="D472" s="315" t="s">
        <v>7201</v>
      </c>
      <c r="E472" s="315" t="s">
        <v>7202</v>
      </c>
      <c r="F472" s="315" t="s">
        <v>6522</v>
      </c>
      <c r="G472" s="315" t="s">
        <v>6643</v>
      </c>
      <c r="H472" s="315" t="s">
        <v>6894</v>
      </c>
      <c r="I472" s="315" t="s">
        <v>7043</v>
      </c>
      <c r="J472" s="315" t="s">
        <v>7044</v>
      </c>
      <c r="K472" s="315" t="s">
        <v>7208</v>
      </c>
      <c r="L472" s="315" t="s">
        <v>6994</v>
      </c>
      <c r="M472" s="315" t="s">
        <v>6639</v>
      </c>
      <c r="N472" s="315"/>
    </row>
    <row r="473" ht="15.75" customHeight="1">
      <c r="A473" s="315" t="s">
        <v>7209</v>
      </c>
      <c r="B473" s="315" t="s">
        <v>7199</v>
      </c>
      <c r="C473" s="315" t="s">
        <v>7210</v>
      </c>
      <c r="D473" s="315" t="s">
        <v>7201</v>
      </c>
      <c r="E473" s="315" t="s">
        <v>7202</v>
      </c>
      <c r="F473" s="315" t="s">
        <v>6602</v>
      </c>
      <c r="G473" s="315" t="s">
        <v>6685</v>
      </c>
      <c r="H473" s="315" t="s">
        <v>6894</v>
      </c>
      <c r="I473" s="315" t="s">
        <v>7043</v>
      </c>
      <c r="J473" s="315" t="s">
        <v>7044</v>
      </c>
      <c r="K473" s="315" t="s">
        <v>7211</v>
      </c>
      <c r="L473" s="315" t="s">
        <v>6635</v>
      </c>
      <c r="M473" s="315" t="s">
        <v>6639</v>
      </c>
      <c r="N473" s="315"/>
    </row>
    <row r="474" ht="15.75" customHeight="1">
      <c r="A474" s="315" t="s">
        <v>7209</v>
      </c>
      <c r="B474" s="315" t="s">
        <v>7199</v>
      </c>
      <c r="C474" s="315" t="s">
        <v>7210</v>
      </c>
      <c r="D474" s="315" t="s">
        <v>7201</v>
      </c>
      <c r="E474" s="315" t="s">
        <v>7202</v>
      </c>
      <c r="F474" s="315" t="s">
        <v>6686</v>
      </c>
      <c r="G474" s="315" t="s">
        <v>6893</v>
      </c>
      <c r="H474" s="315" t="s">
        <v>6894</v>
      </c>
      <c r="I474" s="315" t="s">
        <v>7043</v>
      </c>
      <c r="J474" s="315" t="s">
        <v>7044</v>
      </c>
      <c r="K474" s="315" t="s">
        <v>7211</v>
      </c>
      <c r="L474" s="315" t="s">
        <v>6635</v>
      </c>
      <c r="M474" s="315" t="s">
        <v>6639</v>
      </c>
      <c r="N474" s="315"/>
    </row>
    <row r="475" ht="15.75" customHeight="1">
      <c r="A475" s="315" t="s">
        <v>7209</v>
      </c>
      <c r="B475" s="315" t="s">
        <v>7199</v>
      </c>
      <c r="C475" s="315" t="s">
        <v>7210</v>
      </c>
      <c r="D475" s="315" t="s">
        <v>7201</v>
      </c>
      <c r="E475" s="315" t="s">
        <v>7202</v>
      </c>
      <c r="F475" s="315" t="s">
        <v>6642</v>
      </c>
      <c r="G475" s="315" t="s">
        <v>6522</v>
      </c>
      <c r="H475" s="315" t="s">
        <v>6894</v>
      </c>
      <c r="I475" s="315" t="s">
        <v>7043</v>
      </c>
      <c r="J475" s="315" t="s">
        <v>7044</v>
      </c>
      <c r="K475" s="315" t="s">
        <v>7211</v>
      </c>
      <c r="L475" s="315" t="s">
        <v>6635</v>
      </c>
      <c r="M475" s="315" t="s">
        <v>6639</v>
      </c>
      <c r="N475" s="315"/>
    </row>
    <row r="476" ht="15.75" customHeight="1">
      <c r="A476" s="315" t="s">
        <v>7209</v>
      </c>
      <c r="B476" s="315" t="s">
        <v>7199</v>
      </c>
      <c r="C476" s="315" t="s">
        <v>7210</v>
      </c>
      <c r="D476" s="315" t="s">
        <v>7201</v>
      </c>
      <c r="E476" s="315" t="s">
        <v>7202</v>
      </c>
      <c r="F476" s="315" t="s">
        <v>6716</v>
      </c>
      <c r="G476" s="315" t="s">
        <v>6670</v>
      </c>
      <c r="H476" s="315" t="s">
        <v>6894</v>
      </c>
      <c r="I476" s="315" t="s">
        <v>7038</v>
      </c>
      <c r="J476" s="315" t="s">
        <v>7039</v>
      </c>
      <c r="K476" s="315" t="s">
        <v>7211</v>
      </c>
      <c r="L476" s="315" t="s">
        <v>6635</v>
      </c>
      <c r="M476" s="315" t="s">
        <v>6943</v>
      </c>
      <c r="N476" s="315"/>
    </row>
    <row r="477" ht="15.75" customHeight="1">
      <c r="A477" s="315" t="s">
        <v>7209</v>
      </c>
      <c r="B477" s="315" t="s">
        <v>7199</v>
      </c>
      <c r="C477" s="315" t="s">
        <v>7210</v>
      </c>
      <c r="D477" s="315" t="s">
        <v>7201</v>
      </c>
      <c r="E477" s="315" t="s">
        <v>7202</v>
      </c>
      <c r="F477" s="315" t="s">
        <v>6670</v>
      </c>
      <c r="G477" s="315" t="s">
        <v>6562</v>
      </c>
      <c r="H477" s="315" t="s">
        <v>6894</v>
      </c>
      <c r="I477" s="315" t="s">
        <v>7038</v>
      </c>
      <c r="J477" s="315" t="s">
        <v>7039</v>
      </c>
      <c r="K477" s="315" t="s">
        <v>7211</v>
      </c>
      <c r="L477" s="315" t="s">
        <v>6635</v>
      </c>
      <c r="M477" s="315" t="s">
        <v>6943</v>
      </c>
      <c r="N477" s="315"/>
    </row>
    <row r="478" ht="15.75" customHeight="1">
      <c r="A478" s="315" t="s">
        <v>7209</v>
      </c>
      <c r="B478" s="315" t="s">
        <v>7199</v>
      </c>
      <c r="C478" s="315" t="s">
        <v>7210</v>
      </c>
      <c r="D478" s="315" t="s">
        <v>7201</v>
      </c>
      <c r="E478" s="315" t="s">
        <v>7202</v>
      </c>
      <c r="F478" s="315" t="s">
        <v>6562</v>
      </c>
      <c r="G478" s="315" t="s">
        <v>6572</v>
      </c>
      <c r="H478" s="315" t="s">
        <v>6894</v>
      </c>
      <c r="I478" s="315" t="s">
        <v>7038</v>
      </c>
      <c r="J478" s="315" t="s">
        <v>7039</v>
      </c>
      <c r="K478" s="315" t="s">
        <v>7211</v>
      </c>
      <c r="L478" s="315" t="s">
        <v>6635</v>
      </c>
      <c r="M478" s="315" t="s">
        <v>6943</v>
      </c>
      <c r="N478" s="315"/>
    </row>
    <row r="479" ht="15.75" customHeight="1">
      <c r="A479" s="315" t="s">
        <v>7209</v>
      </c>
      <c r="B479" s="315" t="s">
        <v>7199</v>
      </c>
      <c r="C479" s="315" t="s">
        <v>7210</v>
      </c>
      <c r="D479" s="315" t="s">
        <v>7201</v>
      </c>
      <c r="E479" s="315" t="s">
        <v>7202</v>
      </c>
      <c r="F479" s="315" t="s">
        <v>7042</v>
      </c>
      <c r="G479" s="315" t="s">
        <v>6867</v>
      </c>
      <c r="H479" s="315" t="s">
        <v>6894</v>
      </c>
      <c r="I479" s="315" t="s">
        <v>7038</v>
      </c>
      <c r="J479" s="315" t="s">
        <v>7039</v>
      </c>
      <c r="K479" s="315" t="s">
        <v>7211</v>
      </c>
      <c r="L479" s="315" t="s">
        <v>7060</v>
      </c>
      <c r="M479" s="315" t="s">
        <v>6943</v>
      </c>
      <c r="N479" s="315"/>
    </row>
    <row r="480" ht="15.75" customHeight="1">
      <c r="A480" s="315" t="s">
        <v>7209</v>
      </c>
      <c r="B480" s="315" t="s">
        <v>7199</v>
      </c>
      <c r="C480" s="315" t="s">
        <v>7210</v>
      </c>
      <c r="D480" s="315" t="s">
        <v>7201</v>
      </c>
      <c r="E480" s="315" t="s">
        <v>7202</v>
      </c>
      <c r="F480" s="315" t="s">
        <v>6585</v>
      </c>
      <c r="G480" s="315" t="s">
        <v>6800</v>
      </c>
      <c r="H480" s="315" t="s">
        <v>6894</v>
      </c>
      <c r="I480" s="315" t="s">
        <v>7038</v>
      </c>
      <c r="J480" s="315" t="s">
        <v>7039</v>
      </c>
      <c r="K480" s="315" t="s">
        <v>7211</v>
      </c>
      <c r="L480" s="315" t="s">
        <v>6635</v>
      </c>
      <c r="M480" s="315" t="s">
        <v>6943</v>
      </c>
      <c r="N480" s="315"/>
    </row>
    <row r="481" ht="15.75" customHeight="1">
      <c r="A481" s="315" t="s">
        <v>7209</v>
      </c>
      <c r="B481" s="315" t="s">
        <v>7199</v>
      </c>
      <c r="C481" s="315" t="s">
        <v>7210</v>
      </c>
      <c r="D481" s="315" t="s">
        <v>7201</v>
      </c>
      <c r="E481" s="315" t="s">
        <v>7202</v>
      </c>
      <c r="F481" s="315" t="s">
        <v>6601</v>
      </c>
      <c r="G481" s="315" t="s">
        <v>6856</v>
      </c>
      <c r="H481" s="315" t="s">
        <v>6894</v>
      </c>
      <c r="I481" s="315" t="s">
        <v>7038</v>
      </c>
      <c r="J481" s="315" t="s">
        <v>7039</v>
      </c>
      <c r="K481" s="315" t="s">
        <v>7211</v>
      </c>
      <c r="L481" s="315" t="s">
        <v>7041</v>
      </c>
      <c r="M481" s="315" t="s">
        <v>6943</v>
      </c>
      <c r="N481" s="315"/>
    </row>
    <row r="482" ht="15.75" customHeight="1">
      <c r="A482" s="315" t="s">
        <v>7209</v>
      </c>
      <c r="B482" s="315" t="s">
        <v>7199</v>
      </c>
      <c r="C482" s="315" t="s">
        <v>7210</v>
      </c>
      <c r="D482" s="315" t="s">
        <v>7201</v>
      </c>
      <c r="E482" s="315" t="s">
        <v>7202</v>
      </c>
      <c r="F482" s="315" t="s">
        <v>6563</v>
      </c>
      <c r="G482" s="315" t="s">
        <v>6573</v>
      </c>
      <c r="H482" s="315" t="s">
        <v>6894</v>
      </c>
      <c r="I482" s="315" t="s">
        <v>7038</v>
      </c>
      <c r="J482" s="315" t="s">
        <v>7039</v>
      </c>
      <c r="K482" s="315" t="s">
        <v>7211</v>
      </c>
      <c r="L482" s="315" t="s">
        <v>6635</v>
      </c>
      <c r="M482" s="315" t="s">
        <v>6943</v>
      </c>
      <c r="N482" s="315"/>
    </row>
    <row r="483" ht="15.75" customHeight="1">
      <c r="A483" s="315" t="s">
        <v>7209</v>
      </c>
      <c r="B483" s="315" t="s">
        <v>7199</v>
      </c>
      <c r="C483" s="315" t="s">
        <v>7210</v>
      </c>
      <c r="D483" s="315" t="s">
        <v>7201</v>
      </c>
      <c r="E483" s="315" t="s">
        <v>7202</v>
      </c>
      <c r="F483" s="315" t="s">
        <v>6800</v>
      </c>
      <c r="G483" s="315" t="s">
        <v>6601</v>
      </c>
      <c r="H483" s="315" t="s">
        <v>6894</v>
      </c>
      <c r="I483" s="315" t="s">
        <v>7038</v>
      </c>
      <c r="J483" s="315" t="s">
        <v>7039</v>
      </c>
      <c r="K483" s="315" t="s">
        <v>7211</v>
      </c>
      <c r="L483" s="315" t="s">
        <v>6635</v>
      </c>
      <c r="M483" s="315" t="s">
        <v>6943</v>
      </c>
      <c r="N483" s="315"/>
    </row>
    <row r="484" ht="15.75" customHeight="1">
      <c r="A484" s="315" t="s">
        <v>7209</v>
      </c>
      <c r="B484" s="315" t="s">
        <v>7199</v>
      </c>
      <c r="C484" s="315" t="s">
        <v>7210</v>
      </c>
      <c r="D484" s="315" t="s">
        <v>7201</v>
      </c>
      <c r="E484" s="315" t="s">
        <v>7202</v>
      </c>
      <c r="F484" s="315" t="s">
        <v>6686</v>
      </c>
      <c r="G484" s="315" t="s">
        <v>6893</v>
      </c>
      <c r="H484" s="315" t="s">
        <v>6894</v>
      </c>
      <c r="I484" s="315" t="s">
        <v>7043</v>
      </c>
      <c r="J484" s="315" t="s">
        <v>7044</v>
      </c>
      <c r="K484" s="315" t="s">
        <v>7211</v>
      </c>
      <c r="L484" s="315" t="s">
        <v>6635</v>
      </c>
      <c r="M484" s="315" t="s">
        <v>6639</v>
      </c>
      <c r="N484" s="315"/>
    </row>
    <row r="485" ht="15.75" customHeight="1">
      <c r="A485" s="315" t="s">
        <v>7209</v>
      </c>
      <c r="B485" s="315" t="s">
        <v>7199</v>
      </c>
      <c r="C485" s="315" t="s">
        <v>7210</v>
      </c>
      <c r="D485" s="315" t="s">
        <v>7201</v>
      </c>
      <c r="E485" s="315" t="s">
        <v>7202</v>
      </c>
      <c r="F485" s="315" t="s">
        <v>6553</v>
      </c>
      <c r="G485" s="315" t="s">
        <v>6916</v>
      </c>
      <c r="H485" s="315" t="s">
        <v>6894</v>
      </c>
      <c r="I485" s="315" t="s">
        <v>7043</v>
      </c>
      <c r="J485" s="315" t="s">
        <v>7044</v>
      </c>
      <c r="K485" s="315" t="s">
        <v>7211</v>
      </c>
      <c r="L485" s="315" t="s">
        <v>6635</v>
      </c>
      <c r="M485" s="315" t="s">
        <v>6639</v>
      </c>
      <c r="N485" s="315"/>
    </row>
    <row r="486" ht="15.75" customHeight="1">
      <c r="A486" s="315" t="s">
        <v>7209</v>
      </c>
      <c r="B486" s="315" t="s">
        <v>7199</v>
      </c>
      <c r="C486" s="315" t="s">
        <v>7210</v>
      </c>
      <c r="D486" s="315" t="s">
        <v>7201</v>
      </c>
      <c r="E486" s="315" t="s">
        <v>7202</v>
      </c>
      <c r="F486" s="315" t="s">
        <v>6685</v>
      </c>
      <c r="G486" s="315" t="s">
        <v>6768</v>
      </c>
      <c r="H486" s="315" t="s">
        <v>6894</v>
      </c>
      <c r="I486" s="315" t="s">
        <v>7038</v>
      </c>
      <c r="J486" s="315" t="s">
        <v>7039</v>
      </c>
      <c r="K486" s="315" t="s">
        <v>7211</v>
      </c>
      <c r="L486" s="315" t="s">
        <v>6635</v>
      </c>
      <c r="M486" s="315" t="s">
        <v>6943</v>
      </c>
      <c r="N486" s="315"/>
    </row>
    <row r="487" ht="15.75" customHeight="1">
      <c r="A487" s="315" t="s">
        <v>7209</v>
      </c>
      <c r="B487" s="315" t="s">
        <v>7199</v>
      </c>
      <c r="C487" s="315" t="s">
        <v>7210</v>
      </c>
      <c r="D487" s="315" t="s">
        <v>7201</v>
      </c>
      <c r="E487" s="315" t="s">
        <v>7202</v>
      </c>
      <c r="F487" s="315" t="s">
        <v>6768</v>
      </c>
      <c r="G487" s="315" t="s">
        <v>6547</v>
      </c>
      <c r="H487" s="315" t="s">
        <v>6894</v>
      </c>
      <c r="I487" s="315" t="s">
        <v>7038</v>
      </c>
      <c r="J487" s="315" t="s">
        <v>7039</v>
      </c>
      <c r="K487" s="315" t="s">
        <v>7211</v>
      </c>
      <c r="L487" s="315" t="s">
        <v>6635</v>
      </c>
      <c r="M487" s="315" t="s">
        <v>6943</v>
      </c>
      <c r="N487" s="315"/>
    </row>
    <row r="488" ht="15.75" customHeight="1">
      <c r="A488" s="315" t="s">
        <v>7209</v>
      </c>
      <c r="B488" s="315" t="s">
        <v>7199</v>
      </c>
      <c r="C488" s="315" t="s">
        <v>7210</v>
      </c>
      <c r="D488" s="315" t="s">
        <v>7201</v>
      </c>
      <c r="E488" s="315" t="s">
        <v>7202</v>
      </c>
      <c r="F488" s="315" t="s">
        <v>6893</v>
      </c>
      <c r="G488" s="315" t="s">
        <v>6915</v>
      </c>
      <c r="H488" s="315" t="s">
        <v>6894</v>
      </c>
      <c r="I488" s="315" t="s">
        <v>7038</v>
      </c>
      <c r="J488" s="315" t="s">
        <v>7039</v>
      </c>
      <c r="K488" s="315" t="s">
        <v>7211</v>
      </c>
      <c r="L488" s="315" t="s">
        <v>6635</v>
      </c>
      <c r="M488" s="315" t="s">
        <v>6943</v>
      </c>
      <c r="N488" s="315"/>
    </row>
    <row r="489" ht="15.75" customHeight="1">
      <c r="A489" s="315" t="s">
        <v>7209</v>
      </c>
      <c r="B489" s="315" t="s">
        <v>7199</v>
      </c>
      <c r="C489" s="315" t="s">
        <v>7210</v>
      </c>
      <c r="D489" s="315" t="s">
        <v>7201</v>
      </c>
      <c r="E489" s="315" t="s">
        <v>7202</v>
      </c>
      <c r="F489" s="315" t="s">
        <v>6602</v>
      </c>
      <c r="G489" s="315" t="s">
        <v>6685</v>
      </c>
      <c r="H489" s="315" t="s">
        <v>6894</v>
      </c>
      <c r="I489" s="315" t="s">
        <v>7038</v>
      </c>
      <c r="J489" s="315" t="s">
        <v>7039</v>
      </c>
      <c r="K489" s="315" t="s">
        <v>7211</v>
      </c>
      <c r="L489" s="315" t="s">
        <v>6635</v>
      </c>
      <c r="M489" s="315" t="s">
        <v>6943</v>
      </c>
      <c r="N489" s="315"/>
    </row>
    <row r="490" ht="15.75" customHeight="1">
      <c r="A490" s="315" t="s">
        <v>7209</v>
      </c>
      <c r="B490" s="315" t="s">
        <v>7199</v>
      </c>
      <c r="C490" s="315" t="s">
        <v>7210</v>
      </c>
      <c r="D490" s="315" t="s">
        <v>7201</v>
      </c>
      <c r="E490" s="315" t="s">
        <v>7202</v>
      </c>
      <c r="F490" s="315" t="s">
        <v>6547</v>
      </c>
      <c r="G490" s="315" t="s">
        <v>6642</v>
      </c>
      <c r="H490" s="315" t="s">
        <v>6894</v>
      </c>
      <c r="I490" s="315" t="s">
        <v>7038</v>
      </c>
      <c r="J490" s="315" t="s">
        <v>7039</v>
      </c>
      <c r="K490" s="315" t="s">
        <v>7211</v>
      </c>
      <c r="L490" s="315" t="s">
        <v>6635</v>
      </c>
      <c r="M490" s="315" t="s">
        <v>6943</v>
      </c>
      <c r="N490" s="315"/>
    </row>
    <row r="491" ht="15.75" customHeight="1">
      <c r="A491" s="315" t="s">
        <v>7209</v>
      </c>
      <c r="B491" s="315" t="s">
        <v>7199</v>
      </c>
      <c r="C491" s="315" t="s">
        <v>7210</v>
      </c>
      <c r="D491" s="315" t="s">
        <v>7201</v>
      </c>
      <c r="E491" s="315" t="s">
        <v>7202</v>
      </c>
      <c r="F491" s="315" t="s">
        <v>6553</v>
      </c>
      <c r="G491" s="315" t="s">
        <v>6916</v>
      </c>
      <c r="H491" s="315" t="s">
        <v>6894</v>
      </c>
      <c r="I491" s="315" t="s">
        <v>7038</v>
      </c>
      <c r="J491" s="315" t="s">
        <v>7039</v>
      </c>
      <c r="K491" s="315" t="s">
        <v>7211</v>
      </c>
      <c r="L491" s="315" t="s">
        <v>6635</v>
      </c>
      <c r="M491" s="315" t="s">
        <v>6943</v>
      </c>
      <c r="N491" s="315"/>
    </row>
    <row r="492" ht="15.75" customHeight="1">
      <c r="A492" s="315" t="s">
        <v>7209</v>
      </c>
      <c r="B492" s="315" t="s">
        <v>7199</v>
      </c>
      <c r="C492" s="315" t="s">
        <v>7210</v>
      </c>
      <c r="D492" s="315" t="s">
        <v>7201</v>
      </c>
      <c r="E492" s="315" t="s">
        <v>7202</v>
      </c>
      <c r="F492" s="315" t="s">
        <v>6602</v>
      </c>
      <c r="G492" s="315" t="s">
        <v>6685</v>
      </c>
      <c r="H492" s="315" t="s">
        <v>6894</v>
      </c>
      <c r="I492" s="315" t="s">
        <v>7038</v>
      </c>
      <c r="J492" s="315" t="s">
        <v>7039</v>
      </c>
      <c r="K492" s="315" t="s">
        <v>7211</v>
      </c>
      <c r="L492" s="315" t="s">
        <v>6635</v>
      </c>
      <c r="M492" s="315" t="s">
        <v>6943</v>
      </c>
      <c r="N492" s="315"/>
    </row>
    <row r="493" ht="15.75" customHeight="1">
      <c r="A493" s="315" t="s">
        <v>7209</v>
      </c>
      <c r="B493" s="315" t="s">
        <v>7199</v>
      </c>
      <c r="C493" s="315" t="s">
        <v>7210</v>
      </c>
      <c r="D493" s="315" t="s">
        <v>7201</v>
      </c>
      <c r="E493" s="315" t="s">
        <v>7202</v>
      </c>
      <c r="F493" s="315" t="s">
        <v>6685</v>
      </c>
      <c r="G493" s="315" t="s">
        <v>6768</v>
      </c>
      <c r="H493" s="315" t="s">
        <v>6894</v>
      </c>
      <c r="I493" s="315" t="s">
        <v>7038</v>
      </c>
      <c r="J493" s="315" t="s">
        <v>7039</v>
      </c>
      <c r="K493" s="315" t="s">
        <v>7211</v>
      </c>
      <c r="L493" s="315" t="s">
        <v>6635</v>
      </c>
      <c r="M493" s="315" t="s">
        <v>6943</v>
      </c>
      <c r="N493" s="315"/>
    </row>
    <row r="494" ht="15.75" customHeight="1">
      <c r="A494" s="315" t="s">
        <v>7209</v>
      </c>
      <c r="B494" s="315" t="s">
        <v>7199</v>
      </c>
      <c r="C494" s="315" t="s">
        <v>7210</v>
      </c>
      <c r="D494" s="315" t="s">
        <v>7201</v>
      </c>
      <c r="E494" s="315" t="s">
        <v>7202</v>
      </c>
      <c r="F494" s="315" t="s">
        <v>6522</v>
      </c>
      <c r="G494" s="315" t="s">
        <v>6643</v>
      </c>
      <c r="H494" s="315" t="s">
        <v>6894</v>
      </c>
      <c r="I494" s="315" t="s">
        <v>7038</v>
      </c>
      <c r="J494" s="315" t="s">
        <v>7039</v>
      </c>
      <c r="K494" s="315" t="s">
        <v>7211</v>
      </c>
      <c r="L494" s="315" t="s">
        <v>6635</v>
      </c>
      <c r="M494" s="315" t="s">
        <v>6943</v>
      </c>
      <c r="N494" s="315"/>
    </row>
    <row r="495" ht="15.75" customHeight="1">
      <c r="A495" s="315" t="s">
        <v>7209</v>
      </c>
      <c r="B495" s="315" t="s">
        <v>7199</v>
      </c>
      <c r="C495" s="315" t="s">
        <v>7210</v>
      </c>
      <c r="D495" s="315" t="s">
        <v>7201</v>
      </c>
      <c r="E495" s="315" t="s">
        <v>7202</v>
      </c>
      <c r="F495" s="315" t="s">
        <v>6669</v>
      </c>
      <c r="G495" s="315" t="s">
        <v>6716</v>
      </c>
      <c r="H495" s="315" t="s">
        <v>6894</v>
      </c>
      <c r="I495" s="315" t="s">
        <v>7043</v>
      </c>
      <c r="J495" s="315" t="s">
        <v>7044</v>
      </c>
      <c r="K495" s="315" t="s">
        <v>7212</v>
      </c>
      <c r="L495" s="315" t="s">
        <v>7027</v>
      </c>
      <c r="M495" s="315" t="s">
        <v>6639</v>
      </c>
      <c r="N495" s="315"/>
    </row>
    <row r="496" ht="15.75" customHeight="1">
      <c r="A496" s="315" t="s">
        <v>7209</v>
      </c>
      <c r="B496" s="315" t="s">
        <v>7199</v>
      </c>
      <c r="C496" s="315" t="s">
        <v>7210</v>
      </c>
      <c r="D496" s="315" t="s">
        <v>7201</v>
      </c>
      <c r="E496" s="315" t="s">
        <v>7202</v>
      </c>
      <c r="F496" s="315" t="s">
        <v>6562</v>
      </c>
      <c r="G496" s="315" t="s">
        <v>6572</v>
      </c>
      <c r="H496" s="315" t="s">
        <v>6894</v>
      </c>
      <c r="I496" s="315" t="s">
        <v>7043</v>
      </c>
      <c r="J496" s="315" t="s">
        <v>7044</v>
      </c>
      <c r="K496" s="315" t="s">
        <v>7212</v>
      </c>
      <c r="L496" s="315" t="s">
        <v>6741</v>
      </c>
      <c r="M496" s="315" t="s">
        <v>6639</v>
      </c>
      <c r="N496" s="315"/>
    </row>
    <row r="497" ht="15.75" customHeight="1">
      <c r="A497" s="315" t="s">
        <v>7209</v>
      </c>
      <c r="B497" s="315" t="s">
        <v>7199</v>
      </c>
      <c r="C497" s="315" t="s">
        <v>7210</v>
      </c>
      <c r="D497" s="315" t="s">
        <v>7201</v>
      </c>
      <c r="E497" s="315" t="s">
        <v>7202</v>
      </c>
      <c r="F497" s="315" t="s">
        <v>6573</v>
      </c>
      <c r="G497" s="315" t="s">
        <v>6598</v>
      </c>
      <c r="H497" s="315" t="s">
        <v>6894</v>
      </c>
      <c r="I497" s="315" t="s">
        <v>7043</v>
      </c>
      <c r="J497" s="315" t="s">
        <v>7044</v>
      </c>
      <c r="K497" s="315" t="s">
        <v>7212</v>
      </c>
      <c r="L497" s="315" t="s">
        <v>6747</v>
      </c>
      <c r="M497" s="315" t="s">
        <v>6639</v>
      </c>
      <c r="N497" s="315"/>
    </row>
    <row r="498" ht="15.75" customHeight="1">
      <c r="A498" s="315" t="s">
        <v>7209</v>
      </c>
      <c r="B498" s="315" t="s">
        <v>7199</v>
      </c>
      <c r="C498" s="315" t="s">
        <v>7210</v>
      </c>
      <c r="D498" s="315" t="s">
        <v>7201</v>
      </c>
      <c r="E498" s="315" t="s">
        <v>7202</v>
      </c>
      <c r="F498" s="315" t="s">
        <v>6800</v>
      </c>
      <c r="G498" s="315" t="s">
        <v>6601</v>
      </c>
      <c r="H498" s="315" t="s">
        <v>6894</v>
      </c>
      <c r="I498" s="315" t="s">
        <v>7043</v>
      </c>
      <c r="J498" s="315" t="s">
        <v>7044</v>
      </c>
      <c r="K498" s="315" t="s">
        <v>7212</v>
      </c>
      <c r="L498" s="315" t="s">
        <v>6747</v>
      </c>
      <c r="M498" s="315" t="s">
        <v>6639</v>
      </c>
      <c r="N498" s="315"/>
    </row>
    <row r="499" ht="15.75" customHeight="1">
      <c r="A499" s="315" t="s">
        <v>7209</v>
      </c>
      <c r="B499" s="315" t="s">
        <v>7199</v>
      </c>
      <c r="C499" s="315" t="s">
        <v>7210</v>
      </c>
      <c r="D499" s="315" t="s">
        <v>7201</v>
      </c>
      <c r="E499" s="315" t="s">
        <v>7202</v>
      </c>
      <c r="F499" s="315" t="s">
        <v>7001</v>
      </c>
      <c r="G499" s="315" t="s">
        <v>6862</v>
      </c>
      <c r="H499" s="315" t="s">
        <v>6894</v>
      </c>
      <c r="I499" s="315" t="s">
        <v>7043</v>
      </c>
      <c r="J499" s="315" t="s">
        <v>7044</v>
      </c>
      <c r="K499" s="315" t="s">
        <v>7212</v>
      </c>
      <c r="L499" s="315" t="s">
        <v>6741</v>
      </c>
      <c r="M499" s="315" t="s">
        <v>6639</v>
      </c>
      <c r="N499" s="315"/>
    </row>
    <row r="500" ht="15.75" customHeight="1">
      <c r="A500" s="315" t="s">
        <v>7209</v>
      </c>
      <c r="B500" s="315" t="s">
        <v>7199</v>
      </c>
      <c r="C500" s="315" t="s">
        <v>7210</v>
      </c>
      <c r="D500" s="315" t="s">
        <v>7201</v>
      </c>
      <c r="E500" s="315" t="s">
        <v>7202</v>
      </c>
      <c r="F500" s="315" t="s">
        <v>6562</v>
      </c>
      <c r="G500" s="315" t="s">
        <v>6572</v>
      </c>
      <c r="H500" s="315" t="s">
        <v>6894</v>
      </c>
      <c r="I500" s="315" t="s">
        <v>7043</v>
      </c>
      <c r="J500" s="315" t="s">
        <v>7044</v>
      </c>
      <c r="K500" s="315" t="s">
        <v>7212</v>
      </c>
      <c r="L500" s="315" t="s">
        <v>6741</v>
      </c>
      <c r="M500" s="315" t="s">
        <v>6639</v>
      </c>
      <c r="N500" s="315"/>
    </row>
    <row r="501" ht="15.75" customHeight="1">
      <c r="A501" s="315" t="s">
        <v>7209</v>
      </c>
      <c r="B501" s="315" t="s">
        <v>7199</v>
      </c>
      <c r="C501" s="315" t="s">
        <v>7210</v>
      </c>
      <c r="D501" s="315" t="s">
        <v>7201</v>
      </c>
      <c r="E501" s="315" t="s">
        <v>7202</v>
      </c>
      <c r="F501" s="315" t="s">
        <v>6874</v>
      </c>
      <c r="G501" s="315" t="s">
        <v>7037</v>
      </c>
      <c r="H501" s="315" t="s">
        <v>6894</v>
      </c>
      <c r="I501" s="315" t="s">
        <v>7043</v>
      </c>
      <c r="J501" s="315" t="s">
        <v>7044</v>
      </c>
      <c r="K501" s="315" t="s">
        <v>7212</v>
      </c>
      <c r="L501" s="315" t="s">
        <v>7027</v>
      </c>
      <c r="M501" s="315" t="s">
        <v>6639</v>
      </c>
      <c r="N501" s="315"/>
    </row>
    <row r="502" ht="15.75" customHeight="1">
      <c r="A502" s="315" t="s">
        <v>7209</v>
      </c>
      <c r="B502" s="315" t="s">
        <v>7199</v>
      </c>
      <c r="C502" s="315" t="s">
        <v>7210</v>
      </c>
      <c r="D502" s="315" t="s">
        <v>7201</v>
      </c>
      <c r="E502" s="315" t="s">
        <v>7202</v>
      </c>
      <c r="F502" s="315" t="s">
        <v>6547</v>
      </c>
      <c r="G502" s="315" t="s">
        <v>6642</v>
      </c>
      <c r="H502" s="315" t="s">
        <v>6894</v>
      </c>
      <c r="I502" s="315" t="s">
        <v>7043</v>
      </c>
      <c r="J502" s="315" t="s">
        <v>7044</v>
      </c>
      <c r="K502" s="315" t="s">
        <v>7212</v>
      </c>
      <c r="L502" s="315" t="s">
        <v>6741</v>
      </c>
      <c r="M502" s="315" t="s">
        <v>6639</v>
      </c>
      <c r="N502" s="315"/>
    </row>
    <row r="503" ht="15.75" customHeight="1">
      <c r="A503" s="315" t="s">
        <v>7209</v>
      </c>
      <c r="B503" s="315" t="s">
        <v>7199</v>
      </c>
      <c r="C503" s="315" t="s">
        <v>7210</v>
      </c>
      <c r="D503" s="315" t="s">
        <v>7201</v>
      </c>
      <c r="E503" s="315" t="s">
        <v>7202</v>
      </c>
      <c r="F503" s="315" t="s">
        <v>6642</v>
      </c>
      <c r="G503" s="315" t="s">
        <v>6522</v>
      </c>
      <c r="H503" s="315" t="s">
        <v>6894</v>
      </c>
      <c r="I503" s="315" t="s">
        <v>7043</v>
      </c>
      <c r="J503" s="315" t="s">
        <v>7044</v>
      </c>
      <c r="K503" s="315" t="s">
        <v>7212</v>
      </c>
      <c r="L503" s="315" t="s">
        <v>6994</v>
      </c>
      <c r="M503" s="315" t="s">
        <v>6639</v>
      </c>
      <c r="N503" s="315"/>
    </row>
    <row r="504" ht="15.75" customHeight="1">
      <c r="A504" s="315" t="s">
        <v>7209</v>
      </c>
      <c r="B504" s="315" t="s">
        <v>7199</v>
      </c>
      <c r="C504" s="315" t="s">
        <v>7210</v>
      </c>
      <c r="D504" s="315" t="s">
        <v>7201</v>
      </c>
      <c r="E504" s="315" t="s">
        <v>7202</v>
      </c>
      <c r="F504" s="315" t="s">
        <v>6659</v>
      </c>
      <c r="G504" s="315" t="s">
        <v>6558</v>
      </c>
      <c r="H504" s="315" t="s">
        <v>6894</v>
      </c>
      <c r="I504" s="315" t="s">
        <v>7043</v>
      </c>
      <c r="J504" s="315" t="s">
        <v>7044</v>
      </c>
      <c r="K504" s="315" t="s">
        <v>7212</v>
      </c>
      <c r="L504" s="315" t="s">
        <v>6994</v>
      </c>
      <c r="M504" s="315" t="s">
        <v>6639</v>
      </c>
      <c r="N504" s="315"/>
    </row>
    <row r="505" ht="15.75" customHeight="1">
      <c r="A505" s="315" t="s">
        <v>7209</v>
      </c>
      <c r="B505" s="315" t="s">
        <v>7199</v>
      </c>
      <c r="C505" s="315" t="s">
        <v>7210</v>
      </c>
      <c r="D505" s="315" t="s">
        <v>7201</v>
      </c>
      <c r="E505" s="315" t="s">
        <v>7202</v>
      </c>
      <c r="F505" s="315" t="s">
        <v>6922</v>
      </c>
      <c r="G505" s="315" t="s">
        <v>6686</v>
      </c>
      <c r="H505" s="315" t="s">
        <v>6894</v>
      </c>
      <c r="I505" s="315" t="s">
        <v>7043</v>
      </c>
      <c r="J505" s="315" t="s">
        <v>7044</v>
      </c>
      <c r="K505" s="315" t="s">
        <v>7212</v>
      </c>
      <c r="L505" s="315" t="s">
        <v>6741</v>
      </c>
      <c r="M505" s="315" t="s">
        <v>6639</v>
      </c>
      <c r="N505" s="315"/>
    </row>
    <row r="506" ht="15.75" customHeight="1">
      <c r="A506" s="315" t="s">
        <v>7209</v>
      </c>
      <c r="B506" s="315" t="s">
        <v>7199</v>
      </c>
      <c r="C506" s="315" t="s">
        <v>7210</v>
      </c>
      <c r="D506" s="315" t="s">
        <v>7201</v>
      </c>
      <c r="E506" s="315" t="s">
        <v>7202</v>
      </c>
      <c r="F506" s="315" t="s">
        <v>6686</v>
      </c>
      <c r="G506" s="315" t="s">
        <v>6893</v>
      </c>
      <c r="H506" s="315" t="s">
        <v>6894</v>
      </c>
      <c r="I506" s="315" t="s">
        <v>7043</v>
      </c>
      <c r="J506" s="315" t="s">
        <v>7044</v>
      </c>
      <c r="K506" s="315" t="s">
        <v>7212</v>
      </c>
      <c r="L506" s="315" t="s">
        <v>6741</v>
      </c>
      <c r="M506" s="315" t="s">
        <v>6639</v>
      </c>
      <c r="N506" s="315"/>
    </row>
    <row r="507" ht="15.75" customHeight="1">
      <c r="A507" s="315" t="s">
        <v>7209</v>
      </c>
      <c r="B507" s="315" t="s">
        <v>7199</v>
      </c>
      <c r="C507" s="315" t="s">
        <v>7210</v>
      </c>
      <c r="D507" s="315" t="s">
        <v>7201</v>
      </c>
      <c r="E507" s="315" t="s">
        <v>7202</v>
      </c>
      <c r="F507" s="315" t="s">
        <v>6547</v>
      </c>
      <c r="G507" s="315" t="s">
        <v>6642</v>
      </c>
      <c r="H507" s="315" t="s">
        <v>6894</v>
      </c>
      <c r="I507" s="315" t="s">
        <v>7043</v>
      </c>
      <c r="J507" s="315" t="s">
        <v>7044</v>
      </c>
      <c r="K507" s="315" t="s">
        <v>7212</v>
      </c>
      <c r="L507" s="315" t="s">
        <v>6741</v>
      </c>
      <c r="M507" s="315" t="s">
        <v>6639</v>
      </c>
      <c r="N507" s="315"/>
    </row>
    <row r="508" ht="15.75" customHeight="1">
      <c r="A508" s="315" t="s">
        <v>7209</v>
      </c>
      <c r="B508" s="315" t="s">
        <v>7199</v>
      </c>
      <c r="C508" s="315" t="s">
        <v>7210</v>
      </c>
      <c r="D508" s="315" t="s">
        <v>7201</v>
      </c>
      <c r="E508" s="315" t="s">
        <v>7202</v>
      </c>
      <c r="F508" s="315" t="s">
        <v>6916</v>
      </c>
      <c r="G508" s="315" t="s">
        <v>6554</v>
      </c>
      <c r="H508" s="315" t="s">
        <v>6894</v>
      </c>
      <c r="I508" s="315" t="s">
        <v>7043</v>
      </c>
      <c r="J508" s="315" t="s">
        <v>7044</v>
      </c>
      <c r="K508" s="315" t="s">
        <v>7212</v>
      </c>
      <c r="L508" s="315" t="s">
        <v>6747</v>
      </c>
      <c r="M508" s="315" t="s">
        <v>6639</v>
      </c>
      <c r="N508" s="315"/>
    </row>
    <row r="509" ht="15.75" customHeight="1">
      <c r="A509" s="315" t="s">
        <v>7213</v>
      </c>
      <c r="B509" s="315" t="s">
        <v>7199</v>
      </c>
      <c r="C509" s="315" t="s">
        <v>7214</v>
      </c>
      <c r="D509" s="315" t="s">
        <v>7201</v>
      </c>
      <c r="E509" s="315" t="s">
        <v>7202</v>
      </c>
      <c r="F509" s="315" t="s">
        <v>6547</v>
      </c>
      <c r="G509" s="315" t="s">
        <v>6642</v>
      </c>
      <c r="H509" s="315" t="s">
        <v>6894</v>
      </c>
      <c r="I509" s="315" t="s">
        <v>7043</v>
      </c>
      <c r="J509" s="315" t="s">
        <v>7044</v>
      </c>
      <c r="K509" s="315" t="s">
        <v>7215</v>
      </c>
      <c r="L509" s="315" t="s">
        <v>6635</v>
      </c>
      <c r="M509" s="315" t="s">
        <v>6639</v>
      </c>
      <c r="N509" s="315"/>
    </row>
    <row r="510" ht="15.75" customHeight="1">
      <c r="A510" s="315" t="s">
        <v>7213</v>
      </c>
      <c r="B510" s="315" t="s">
        <v>7199</v>
      </c>
      <c r="C510" s="315" t="s">
        <v>7214</v>
      </c>
      <c r="D510" s="315" t="s">
        <v>7201</v>
      </c>
      <c r="E510" s="315" t="s">
        <v>7202</v>
      </c>
      <c r="F510" s="315" t="s">
        <v>6893</v>
      </c>
      <c r="G510" s="315" t="s">
        <v>6915</v>
      </c>
      <c r="H510" s="315" t="s">
        <v>6894</v>
      </c>
      <c r="I510" s="315" t="s">
        <v>7043</v>
      </c>
      <c r="J510" s="315" t="s">
        <v>7044</v>
      </c>
      <c r="K510" s="315" t="s">
        <v>7215</v>
      </c>
      <c r="L510" s="315" t="s">
        <v>6635</v>
      </c>
      <c r="M510" s="315" t="s">
        <v>6639</v>
      </c>
      <c r="N510" s="315"/>
    </row>
    <row r="511" ht="15.75" customHeight="1">
      <c r="A511" s="315" t="s">
        <v>7213</v>
      </c>
      <c r="B511" s="315" t="s">
        <v>7199</v>
      </c>
      <c r="C511" s="315" t="s">
        <v>7214</v>
      </c>
      <c r="D511" s="315" t="s">
        <v>7201</v>
      </c>
      <c r="E511" s="315" t="s">
        <v>7202</v>
      </c>
      <c r="F511" s="315" t="s">
        <v>6562</v>
      </c>
      <c r="G511" s="315" t="s">
        <v>6572</v>
      </c>
      <c r="H511" s="315" t="s">
        <v>6894</v>
      </c>
      <c r="I511" s="315" t="s">
        <v>7038</v>
      </c>
      <c r="J511" s="315" t="s">
        <v>7039</v>
      </c>
      <c r="K511" s="315" t="s">
        <v>7215</v>
      </c>
      <c r="L511" s="315" t="s">
        <v>6635</v>
      </c>
      <c r="M511" s="315" t="s">
        <v>6943</v>
      </c>
      <c r="N511" s="315"/>
    </row>
    <row r="512" ht="15.75" customHeight="1">
      <c r="A512" s="315" t="s">
        <v>7213</v>
      </c>
      <c r="B512" s="315" t="s">
        <v>7199</v>
      </c>
      <c r="C512" s="315" t="s">
        <v>7214</v>
      </c>
      <c r="D512" s="315" t="s">
        <v>7201</v>
      </c>
      <c r="E512" s="315" t="s">
        <v>7202</v>
      </c>
      <c r="F512" s="315" t="s">
        <v>6905</v>
      </c>
      <c r="G512" s="315" t="s">
        <v>6563</v>
      </c>
      <c r="H512" s="315" t="s">
        <v>6894</v>
      </c>
      <c r="I512" s="315" t="s">
        <v>7038</v>
      </c>
      <c r="J512" s="315" t="s">
        <v>7039</v>
      </c>
      <c r="K512" s="315" t="s">
        <v>7215</v>
      </c>
      <c r="L512" s="315" t="s">
        <v>6635</v>
      </c>
      <c r="M512" s="315" t="s">
        <v>6943</v>
      </c>
      <c r="N512" s="315"/>
    </row>
    <row r="513" ht="15.75" customHeight="1">
      <c r="A513" s="315" t="s">
        <v>7213</v>
      </c>
      <c r="B513" s="315" t="s">
        <v>7199</v>
      </c>
      <c r="C513" s="315" t="s">
        <v>7214</v>
      </c>
      <c r="D513" s="315" t="s">
        <v>7201</v>
      </c>
      <c r="E513" s="315" t="s">
        <v>7202</v>
      </c>
      <c r="F513" s="315" t="s">
        <v>7042</v>
      </c>
      <c r="G513" s="315" t="s">
        <v>6867</v>
      </c>
      <c r="H513" s="315" t="s">
        <v>6894</v>
      </c>
      <c r="I513" s="315" t="s">
        <v>7038</v>
      </c>
      <c r="J513" s="315" t="s">
        <v>7039</v>
      </c>
      <c r="K513" s="315" t="s">
        <v>7215</v>
      </c>
      <c r="L513" s="315" t="s">
        <v>6635</v>
      </c>
      <c r="M513" s="315" t="s">
        <v>6943</v>
      </c>
      <c r="N513" s="315"/>
    </row>
    <row r="514" ht="15.75" customHeight="1">
      <c r="A514" s="315" t="s">
        <v>7213</v>
      </c>
      <c r="B514" s="315" t="s">
        <v>7199</v>
      </c>
      <c r="C514" s="315" t="s">
        <v>7214</v>
      </c>
      <c r="D514" s="315" t="s">
        <v>7201</v>
      </c>
      <c r="E514" s="315" t="s">
        <v>7202</v>
      </c>
      <c r="F514" s="315" t="s">
        <v>6856</v>
      </c>
      <c r="G514" s="315" t="s">
        <v>6885</v>
      </c>
      <c r="H514" s="315" t="s">
        <v>6894</v>
      </c>
      <c r="I514" s="315" t="s">
        <v>7038</v>
      </c>
      <c r="J514" s="315" t="s">
        <v>7039</v>
      </c>
      <c r="K514" s="315" t="s">
        <v>7215</v>
      </c>
      <c r="L514" s="315" t="s">
        <v>6635</v>
      </c>
      <c r="M514" s="315" t="s">
        <v>6943</v>
      </c>
      <c r="N514" s="315"/>
    </row>
    <row r="515" ht="15.75" customHeight="1">
      <c r="A515" s="315" t="s">
        <v>7213</v>
      </c>
      <c r="B515" s="315" t="s">
        <v>7199</v>
      </c>
      <c r="C515" s="315" t="s">
        <v>7214</v>
      </c>
      <c r="D515" s="315" t="s">
        <v>7201</v>
      </c>
      <c r="E515" s="315" t="s">
        <v>7202</v>
      </c>
      <c r="F515" s="315" t="s">
        <v>6905</v>
      </c>
      <c r="G515" s="315" t="s">
        <v>6563</v>
      </c>
      <c r="H515" s="315" t="s">
        <v>6894</v>
      </c>
      <c r="I515" s="315" t="s">
        <v>7038</v>
      </c>
      <c r="J515" s="315" t="s">
        <v>7039</v>
      </c>
      <c r="K515" s="315" t="s">
        <v>7215</v>
      </c>
      <c r="L515" s="315" t="s">
        <v>6635</v>
      </c>
      <c r="M515" s="315" t="s">
        <v>6943</v>
      </c>
      <c r="N515" s="315"/>
    </row>
    <row r="516" ht="15.75" customHeight="1">
      <c r="A516" s="315" t="s">
        <v>7213</v>
      </c>
      <c r="B516" s="315" t="s">
        <v>7199</v>
      </c>
      <c r="C516" s="315" t="s">
        <v>7214</v>
      </c>
      <c r="D516" s="315" t="s">
        <v>7201</v>
      </c>
      <c r="E516" s="315" t="s">
        <v>7202</v>
      </c>
      <c r="F516" s="315" t="s">
        <v>6598</v>
      </c>
      <c r="G516" s="315" t="s">
        <v>6585</v>
      </c>
      <c r="H516" s="315" t="s">
        <v>6894</v>
      </c>
      <c r="I516" s="315" t="s">
        <v>7038</v>
      </c>
      <c r="J516" s="315" t="s">
        <v>7039</v>
      </c>
      <c r="K516" s="315" t="s">
        <v>7215</v>
      </c>
      <c r="L516" s="315" t="s">
        <v>6635</v>
      </c>
      <c r="M516" s="315" t="s">
        <v>6943</v>
      </c>
      <c r="N516" s="315"/>
    </row>
    <row r="517" ht="15.75" customHeight="1">
      <c r="A517" s="315" t="s">
        <v>7213</v>
      </c>
      <c r="B517" s="315" t="s">
        <v>7199</v>
      </c>
      <c r="C517" s="315" t="s">
        <v>7214</v>
      </c>
      <c r="D517" s="315" t="s">
        <v>7201</v>
      </c>
      <c r="E517" s="315" t="s">
        <v>7202</v>
      </c>
      <c r="F517" s="315" t="s">
        <v>6856</v>
      </c>
      <c r="G517" s="315" t="s">
        <v>6885</v>
      </c>
      <c r="H517" s="315" t="s">
        <v>6894</v>
      </c>
      <c r="I517" s="315" t="s">
        <v>7038</v>
      </c>
      <c r="J517" s="315" t="s">
        <v>7039</v>
      </c>
      <c r="K517" s="315" t="s">
        <v>7215</v>
      </c>
      <c r="L517" s="315" t="s">
        <v>7060</v>
      </c>
      <c r="M517" s="315" t="s">
        <v>6943</v>
      </c>
      <c r="N517" s="315"/>
    </row>
    <row r="518" ht="15.75" customHeight="1">
      <c r="A518" s="315" t="s">
        <v>7213</v>
      </c>
      <c r="B518" s="315" t="s">
        <v>7199</v>
      </c>
      <c r="C518" s="315" t="s">
        <v>7214</v>
      </c>
      <c r="D518" s="315" t="s">
        <v>7201</v>
      </c>
      <c r="E518" s="315" t="s">
        <v>7202</v>
      </c>
      <c r="F518" s="315" t="s">
        <v>6915</v>
      </c>
      <c r="G518" s="315" t="s">
        <v>6553</v>
      </c>
      <c r="H518" s="315" t="s">
        <v>6894</v>
      </c>
      <c r="I518" s="315" t="s">
        <v>7043</v>
      </c>
      <c r="J518" s="315" t="s">
        <v>7044</v>
      </c>
      <c r="K518" s="315" t="s">
        <v>7215</v>
      </c>
      <c r="L518" s="315" t="s">
        <v>7041</v>
      </c>
      <c r="M518" s="315" t="s">
        <v>6639</v>
      </c>
      <c r="N518" s="315"/>
    </row>
    <row r="519" ht="15.75" customHeight="1">
      <c r="A519" s="315" t="s">
        <v>7213</v>
      </c>
      <c r="B519" s="315" t="s">
        <v>7199</v>
      </c>
      <c r="C519" s="315" t="s">
        <v>7214</v>
      </c>
      <c r="D519" s="315" t="s">
        <v>7201</v>
      </c>
      <c r="E519" s="315" t="s">
        <v>7202</v>
      </c>
      <c r="F519" s="315" t="s">
        <v>6643</v>
      </c>
      <c r="G519" s="315" t="s">
        <v>6659</v>
      </c>
      <c r="H519" s="315" t="s">
        <v>6894</v>
      </c>
      <c r="I519" s="315" t="s">
        <v>7043</v>
      </c>
      <c r="J519" s="315" t="s">
        <v>7044</v>
      </c>
      <c r="K519" s="315" t="s">
        <v>7215</v>
      </c>
      <c r="L519" s="315" t="s">
        <v>7048</v>
      </c>
      <c r="M519" s="315" t="s">
        <v>6639</v>
      </c>
      <c r="N519" s="315"/>
    </row>
    <row r="520" ht="15.75" customHeight="1">
      <c r="A520" s="315" t="s">
        <v>7213</v>
      </c>
      <c r="B520" s="315" t="s">
        <v>7199</v>
      </c>
      <c r="C520" s="315" t="s">
        <v>7214</v>
      </c>
      <c r="D520" s="315" t="s">
        <v>7201</v>
      </c>
      <c r="E520" s="315" t="s">
        <v>7202</v>
      </c>
      <c r="F520" s="315" t="s">
        <v>6547</v>
      </c>
      <c r="G520" s="315" t="s">
        <v>6642</v>
      </c>
      <c r="H520" s="315" t="s">
        <v>6894</v>
      </c>
      <c r="I520" s="315" t="s">
        <v>7038</v>
      </c>
      <c r="J520" s="315" t="s">
        <v>7039</v>
      </c>
      <c r="K520" s="315" t="s">
        <v>7215</v>
      </c>
      <c r="L520" s="315" t="s">
        <v>6635</v>
      </c>
      <c r="M520" s="315" t="s">
        <v>6943</v>
      </c>
      <c r="N520" s="315"/>
    </row>
    <row r="521" ht="15.75" customHeight="1">
      <c r="A521" s="315" t="s">
        <v>7213</v>
      </c>
      <c r="B521" s="315" t="s">
        <v>7199</v>
      </c>
      <c r="C521" s="315" t="s">
        <v>7214</v>
      </c>
      <c r="D521" s="315" t="s">
        <v>7201</v>
      </c>
      <c r="E521" s="315" t="s">
        <v>7202</v>
      </c>
      <c r="F521" s="315" t="s">
        <v>6522</v>
      </c>
      <c r="G521" s="315" t="s">
        <v>6643</v>
      </c>
      <c r="H521" s="315" t="s">
        <v>6894</v>
      </c>
      <c r="I521" s="315" t="s">
        <v>7038</v>
      </c>
      <c r="J521" s="315" t="s">
        <v>7039</v>
      </c>
      <c r="K521" s="315" t="s">
        <v>7215</v>
      </c>
      <c r="L521" s="315" t="s">
        <v>6635</v>
      </c>
      <c r="M521" s="315" t="s">
        <v>6943</v>
      </c>
      <c r="N521" s="315"/>
    </row>
    <row r="522" ht="15.75" customHeight="1">
      <c r="A522" s="315" t="s">
        <v>7213</v>
      </c>
      <c r="B522" s="315" t="s">
        <v>7199</v>
      </c>
      <c r="C522" s="315" t="s">
        <v>7214</v>
      </c>
      <c r="D522" s="315" t="s">
        <v>7201</v>
      </c>
      <c r="E522" s="315" t="s">
        <v>7202</v>
      </c>
      <c r="F522" s="315" t="s">
        <v>6547</v>
      </c>
      <c r="G522" s="315" t="s">
        <v>6642</v>
      </c>
      <c r="H522" s="315" t="s">
        <v>6894</v>
      </c>
      <c r="I522" s="315" t="s">
        <v>7038</v>
      </c>
      <c r="J522" s="315" t="s">
        <v>7039</v>
      </c>
      <c r="K522" s="315" t="s">
        <v>7215</v>
      </c>
      <c r="L522" s="315" t="s">
        <v>6635</v>
      </c>
      <c r="M522" s="315" t="s">
        <v>6943</v>
      </c>
      <c r="N522" s="315"/>
    </row>
    <row r="523" ht="15.75" customHeight="1">
      <c r="A523" s="315" t="s">
        <v>7213</v>
      </c>
      <c r="B523" s="315" t="s">
        <v>7199</v>
      </c>
      <c r="C523" s="315" t="s">
        <v>7214</v>
      </c>
      <c r="D523" s="315" t="s">
        <v>7201</v>
      </c>
      <c r="E523" s="315" t="s">
        <v>7202</v>
      </c>
      <c r="F523" s="315" t="s">
        <v>6642</v>
      </c>
      <c r="G523" s="315" t="s">
        <v>6522</v>
      </c>
      <c r="H523" s="315" t="s">
        <v>6894</v>
      </c>
      <c r="I523" s="315" t="s">
        <v>7038</v>
      </c>
      <c r="J523" s="315" t="s">
        <v>7039</v>
      </c>
      <c r="K523" s="315" t="s">
        <v>7215</v>
      </c>
      <c r="L523" s="315" t="s">
        <v>6635</v>
      </c>
      <c r="M523" s="315" t="s">
        <v>6943</v>
      </c>
      <c r="N523" s="315"/>
    </row>
    <row r="524" ht="15.75" customHeight="1">
      <c r="A524" s="315" t="s">
        <v>7213</v>
      </c>
      <c r="B524" s="315" t="s">
        <v>7199</v>
      </c>
      <c r="C524" s="315" t="s">
        <v>7214</v>
      </c>
      <c r="D524" s="315" t="s">
        <v>7201</v>
      </c>
      <c r="E524" s="315" t="s">
        <v>7202</v>
      </c>
      <c r="F524" s="315" t="s">
        <v>7001</v>
      </c>
      <c r="G524" s="315" t="s">
        <v>6862</v>
      </c>
      <c r="H524" s="315" t="s">
        <v>6894</v>
      </c>
      <c r="I524" s="315" t="s">
        <v>7043</v>
      </c>
      <c r="J524" s="315" t="s">
        <v>7044</v>
      </c>
      <c r="K524" s="315" t="s">
        <v>7215</v>
      </c>
      <c r="L524" s="315" t="s">
        <v>6741</v>
      </c>
      <c r="M524" s="315" t="s">
        <v>6639</v>
      </c>
      <c r="N524" s="315"/>
    </row>
    <row r="525" ht="15.75" customHeight="1">
      <c r="A525" s="315" t="s">
        <v>7213</v>
      </c>
      <c r="B525" s="315" t="s">
        <v>7199</v>
      </c>
      <c r="C525" s="315" t="s">
        <v>7214</v>
      </c>
      <c r="D525" s="315" t="s">
        <v>7201</v>
      </c>
      <c r="E525" s="315" t="s">
        <v>7202</v>
      </c>
      <c r="F525" s="315" t="s">
        <v>6563</v>
      </c>
      <c r="G525" s="315" t="s">
        <v>6573</v>
      </c>
      <c r="H525" s="315" t="s">
        <v>6894</v>
      </c>
      <c r="I525" s="315" t="s">
        <v>7043</v>
      </c>
      <c r="J525" s="315" t="s">
        <v>7044</v>
      </c>
      <c r="K525" s="315" t="s">
        <v>7215</v>
      </c>
      <c r="L525" s="315" t="s">
        <v>6741</v>
      </c>
      <c r="M525" s="315" t="s">
        <v>6639</v>
      </c>
      <c r="N525" s="315"/>
    </row>
    <row r="526" ht="15.75" customHeight="1">
      <c r="A526" s="315" t="s">
        <v>7213</v>
      </c>
      <c r="B526" s="315" t="s">
        <v>7199</v>
      </c>
      <c r="C526" s="315" t="s">
        <v>7214</v>
      </c>
      <c r="D526" s="315" t="s">
        <v>7201</v>
      </c>
      <c r="E526" s="315" t="s">
        <v>7202</v>
      </c>
      <c r="F526" s="315" t="s">
        <v>6866</v>
      </c>
      <c r="G526" s="315" t="s">
        <v>7042</v>
      </c>
      <c r="H526" s="315" t="s">
        <v>6894</v>
      </c>
      <c r="I526" s="315" t="s">
        <v>7043</v>
      </c>
      <c r="J526" s="315" t="s">
        <v>7044</v>
      </c>
      <c r="K526" s="315" t="s">
        <v>7215</v>
      </c>
      <c r="L526" s="315" t="s">
        <v>6741</v>
      </c>
      <c r="M526" s="315" t="s">
        <v>6639</v>
      </c>
      <c r="N526" s="315"/>
    </row>
    <row r="527" ht="15.75" customHeight="1">
      <c r="A527" s="315" t="s">
        <v>7213</v>
      </c>
      <c r="B527" s="315" t="s">
        <v>7199</v>
      </c>
      <c r="C527" s="315" t="s">
        <v>7214</v>
      </c>
      <c r="D527" s="315" t="s">
        <v>7201</v>
      </c>
      <c r="E527" s="315" t="s">
        <v>7202</v>
      </c>
      <c r="F527" s="315" t="s">
        <v>6669</v>
      </c>
      <c r="G527" s="315" t="s">
        <v>6716</v>
      </c>
      <c r="H527" s="315" t="s">
        <v>6894</v>
      </c>
      <c r="I527" s="315" t="s">
        <v>7043</v>
      </c>
      <c r="J527" s="315" t="s">
        <v>7044</v>
      </c>
      <c r="K527" s="315" t="s">
        <v>7215</v>
      </c>
      <c r="L527" s="315" t="s">
        <v>6948</v>
      </c>
      <c r="M527" s="315" t="s">
        <v>6639</v>
      </c>
      <c r="N527" s="315"/>
    </row>
    <row r="528" ht="15.75" customHeight="1">
      <c r="A528" s="315" t="s">
        <v>7213</v>
      </c>
      <c r="B528" s="315" t="s">
        <v>7199</v>
      </c>
      <c r="C528" s="315" t="s">
        <v>7214</v>
      </c>
      <c r="D528" s="315" t="s">
        <v>7201</v>
      </c>
      <c r="E528" s="315" t="s">
        <v>7202</v>
      </c>
      <c r="F528" s="315" t="s">
        <v>6915</v>
      </c>
      <c r="G528" s="315" t="s">
        <v>6553</v>
      </c>
      <c r="H528" s="315" t="s">
        <v>6894</v>
      </c>
      <c r="I528" s="315" t="s">
        <v>7043</v>
      </c>
      <c r="J528" s="315" t="s">
        <v>7044</v>
      </c>
      <c r="K528" s="315" t="s">
        <v>7215</v>
      </c>
      <c r="L528" s="315" t="s">
        <v>6741</v>
      </c>
      <c r="M528" s="315" t="s">
        <v>6639</v>
      </c>
      <c r="N528" s="315"/>
    </row>
    <row r="529" ht="15.75" customHeight="1">
      <c r="A529" s="315" t="s">
        <v>7213</v>
      </c>
      <c r="B529" s="315" t="s">
        <v>7199</v>
      </c>
      <c r="C529" s="315" t="s">
        <v>7214</v>
      </c>
      <c r="D529" s="315" t="s">
        <v>7201</v>
      </c>
      <c r="E529" s="315" t="s">
        <v>7202</v>
      </c>
      <c r="F529" s="315" t="s">
        <v>6643</v>
      </c>
      <c r="G529" s="315" t="s">
        <v>6659</v>
      </c>
      <c r="H529" s="315" t="s">
        <v>6894</v>
      </c>
      <c r="I529" s="315" t="s">
        <v>7043</v>
      </c>
      <c r="J529" s="315" t="s">
        <v>7044</v>
      </c>
      <c r="K529" s="315" t="s">
        <v>7215</v>
      </c>
      <c r="L529" s="315" t="s">
        <v>6747</v>
      </c>
      <c r="M529" s="315" t="s">
        <v>6639</v>
      </c>
      <c r="N529" s="315"/>
    </row>
    <row r="530" ht="15.75" customHeight="1">
      <c r="A530" s="315" t="s">
        <v>7213</v>
      </c>
      <c r="B530" s="315" t="s">
        <v>7199</v>
      </c>
      <c r="C530" s="315" t="s">
        <v>7214</v>
      </c>
      <c r="D530" s="315" t="s">
        <v>7201</v>
      </c>
      <c r="E530" s="315" t="s">
        <v>7202</v>
      </c>
      <c r="F530" s="315" t="s">
        <v>6642</v>
      </c>
      <c r="G530" s="315" t="s">
        <v>6522</v>
      </c>
      <c r="H530" s="315" t="s">
        <v>6894</v>
      </c>
      <c r="I530" s="315" t="s">
        <v>7043</v>
      </c>
      <c r="J530" s="315" t="s">
        <v>7044</v>
      </c>
      <c r="K530" s="315" t="s">
        <v>7215</v>
      </c>
      <c r="L530" s="315" t="s">
        <v>6741</v>
      </c>
      <c r="M530" s="315" t="s">
        <v>6639</v>
      </c>
      <c r="N530" s="315"/>
    </row>
    <row r="531" ht="15.75" customHeight="1">
      <c r="A531" s="315" t="s">
        <v>7213</v>
      </c>
      <c r="B531" s="315" t="s">
        <v>7199</v>
      </c>
      <c r="C531" s="315" t="s">
        <v>7214</v>
      </c>
      <c r="D531" s="315" t="s">
        <v>7201</v>
      </c>
      <c r="E531" s="315" t="s">
        <v>7202</v>
      </c>
      <c r="F531" s="315" t="s">
        <v>6553</v>
      </c>
      <c r="G531" s="315" t="s">
        <v>6916</v>
      </c>
      <c r="H531" s="315" t="s">
        <v>6894</v>
      </c>
      <c r="I531" s="315" t="s">
        <v>7043</v>
      </c>
      <c r="J531" s="315" t="s">
        <v>7044</v>
      </c>
      <c r="K531" s="315" t="s">
        <v>7215</v>
      </c>
      <c r="L531" s="315" t="s">
        <v>6994</v>
      </c>
      <c r="M531" s="315" t="s">
        <v>6639</v>
      </c>
      <c r="N531" s="315"/>
    </row>
    <row r="532" ht="15.75" customHeight="1">
      <c r="A532" s="315" t="s">
        <v>7213</v>
      </c>
      <c r="B532" s="315" t="s">
        <v>7199</v>
      </c>
      <c r="C532" s="315" t="s">
        <v>7214</v>
      </c>
      <c r="D532" s="315" t="s">
        <v>7201</v>
      </c>
      <c r="E532" s="315" t="s">
        <v>7202</v>
      </c>
      <c r="F532" s="315" t="s">
        <v>6553</v>
      </c>
      <c r="G532" s="315" t="s">
        <v>6916</v>
      </c>
      <c r="H532" s="315" t="s">
        <v>6894</v>
      </c>
      <c r="I532" s="315" t="s">
        <v>7043</v>
      </c>
      <c r="J532" s="315" t="s">
        <v>7044</v>
      </c>
      <c r="K532" s="315" t="s">
        <v>7215</v>
      </c>
      <c r="L532" s="315" t="s">
        <v>6948</v>
      </c>
      <c r="M532" s="315" t="s">
        <v>6639</v>
      </c>
      <c r="N532" s="315"/>
    </row>
    <row r="533" ht="15.75" customHeight="1">
      <c r="A533" s="315" t="s">
        <v>7216</v>
      </c>
      <c r="B533" s="315" t="s">
        <v>7199</v>
      </c>
      <c r="C533" s="315" t="s">
        <v>7217</v>
      </c>
      <c r="D533" s="315" t="s">
        <v>7201</v>
      </c>
      <c r="E533" s="315" t="s">
        <v>7202</v>
      </c>
      <c r="F533" s="315" t="s">
        <v>6905</v>
      </c>
      <c r="G533" s="315" t="s">
        <v>6563</v>
      </c>
      <c r="H533" s="315" t="s">
        <v>6894</v>
      </c>
      <c r="I533" s="315" t="s">
        <v>7038</v>
      </c>
      <c r="J533" s="315" t="s">
        <v>7039</v>
      </c>
      <c r="K533" s="315" t="s">
        <v>7218</v>
      </c>
      <c r="L533" s="315" t="s">
        <v>6635</v>
      </c>
      <c r="M533" s="315" t="s">
        <v>6943</v>
      </c>
      <c r="N533" s="315"/>
    </row>
    <row r="534" ht="15.75" customHeight="1">
      <c r="A534" s="315" t="s">
        <v>7216</v>
      </c>
      <c r="B534" s="315" t="s">
        <v>7199</v>
      </c>
      <c r="C534" s="315" t="s">
        <v>7217</v>
      </c>
      <c r="D534" s="315" t="s">
        <v>7201</v>
      </c>
      <c r="E534" s="315" t="s">
        <v>7202</v>
      </c>
      <c r="F534" s="315" t="s">
        <v>7037</v>
      </c>
      <c r="G534" s="315" t="s">
        <v>6866</v>
      </c>
      <c r="H534" s="315" t="s">
        <v>6894</v>
      </c>
      <c r="I534" s="315" t="s">
        <v>7038</v>
      </c>
      <c r="J534" s="315" t="s">
        <v>7039</v>
      </c>
      <c r="K534" s="315" t="s">
        <v>7218</v>
      </c>
      <c r="L534" s="315" t="s">
        <v>6635</v>
      </c>
      <c r="M534" s="315" t="s">
        <v>6943</v>
      </c>
      <c r="N534" s="315"/>
    </row>
    <row r="535" ht="15.75" customHeight="1">
      <c r="A535" s="315" t="s">
        <v>7216</v>
      </c>
      <c r="B535" s="315" t="s">
        <v>7199</v>
      </c>
      <c r="C535" s="315" t="s">
        <v>7217</v>
      </c>
      <c r="D535" s="315" t="s">
        <v>7201</v>
      </c>
      <c r="E535" s="315" t="s">
        <v>7202</v>
      </c>
      <c r="F535" s="315" t="s">
        <v>7042</v>
      </c>
      <c r="G535" s="315" t="s">
        <v>6867</v>
      </c>
      <c r="H535" s="315" t="s">
        <v>6894</v>
      </c>
      <c r="I535" s="315" t="s">
        <v>7038</v>
      </c>
      <c r="J535" s="315" t="s">
        <v>7039</v>
      </c>
      <c r="K535" s="315" t="s">
        <v>7218</v>
      </c>
      <c r="L535" s="315" t="s">
        <v>6635</v>
      </c>
      <c r="M535" s="315" t="s">
        <v>6943</v>
      </c>
      <c r="N535" s="315"/>
    </row>
    <row r="536" ht="15.75" customHeight="1">
      <c r="A536" s="315" t="s">
        <v>7216</v>
      </c>
      <c r="B536" s="315" t="s">
        <v>7199</v>
      </c>
      <c r="C536" s="315" t="s">
        <v>7217</v>
      </c>
      <c r="D536" s="315" t="s">
        <v>7201</v>
      </c>
      <c r="E536" s="315" t="s">
        <v>7202</v>
      </c>
      <c r="F536" s="315" t="s">
        <v>6601</v>
      </c>
      <c r="G536" s="315" t="s">
        <v>6856</v>
      </c>
      <c r="H536" s="315" t="s">
        <v>6894</v>
      </c>
      <c r="I536" s="315" t="s">
        <v>7038</v>
      </c>
      <c r="J536" s="315" t="s">
        <v>7039</v>
      </c>
      <c r="K536" s="315" t="s">
        <v>7218</v>
      </c>
      <c r="L536" s="315" t="s">
        <v>6635</v>
      </c>
      <c r="M536" s="315" t="s">
        <v>6943</v>
      </c>
      <c r="N536" s="315"/>
    </row>
    <row r="537" ht="15.75" customHeight="1">
      <c r="A537" s="315" t="s">
        <v>7216</v>
      </c>
      <c r="B537" s="315" t="s">
        <v>7199</v>
      </c>
      <c r="C537" s="315" t="s">
        <v>7217</v>
      </c>
      <c r="D537" s="315" t="s">
        <v>7201</v>
      </c>
      <c r="E537" s="315" t="s">
        <v>7202</v>
      </c>
      <c r="F537" s="315" t="s">
        <v>6522</v>
      </c>
      <c r="G537" s="315" t="s">
        <v>6643</v>
      </c>
      <c r="H537" s="315" t="s">
        <v>6894</v>
      </c>
      <c r="I537" s="315" t="s">
        <v>7043</v>
      </c>
      <c r="J537" s="315" t="s">
        <v>7044</v>
      </c>
      <c r="K537" s="315" t="s">
        <v>7218</v>
      </c>
      <c r="L537" s="315" t="s">
        <v>6884</v>
      </c>
      <c r="M537" s="315" t="s">
        <v>6639</v>
      </c>
      <c r="N537" s="315"/>
    </row>
    <row r="538" ht="15.75" customHeight="1">
      <c r="A538" s="315" t="s">
        <v>7216</v>
      </c>
      <c r="B538" s="315" t="s">
        <v>7199</v>
      </c>
      <c r="C538" s="315" t="s">
        <v>7217</v>
      </c>
      <c r="D538" s="315" t="s">
        <v>7201</v>
      </c>
      <c r="E538" s="315" t="s">
        <v>7202</v>
      </c>
      <c r="F538" s="315" t="s">
        <v>6547</v>
      </c>
      <c r="G538" s="315" t="s">
        <v>6642</v>
      </c>
      <c r="H538" s="315" t="s">
        <v>6894</v>
      </c>
      <c r="I538" s="315" t="s">
        <v>7038</v>
      </c>
      <c r="J538" s="315" t="s">
        <v>7039</v>
      </c>
      <c r="K538" s="315" t="s">
        <v>7218</v>
      </c>
      <c r="L538" s="315" t="s">
        <v>6635</v>
      </c>
      <c r="M538" s="315" t="s">
        <v>6943</v>
      </c>
      <c r="N538" s="315"/>
    </row>
    <row r="539" ht="15.75" customHeight="1">
      <c r="A539" s="315" t="s">
        <v>7216</v>
      </c>
      <c r="B539" s="315" t="s">
        <v>7199</v>
      </c>
      <c r="C539" s="315" t="s">
        <v>7217</v>
      </c>
      <c r="D539" s="315" t="s">
        <v>7201</v>
      </c>
      <c r="E539" s="315" t="s">
        <v>7202</v>
      </c>
      <c r="F539" s="315" t="s">
        <v>6642</v>
      </c>
      <c r="G539" s="315" t="s">
        <v>6522</v>
      </c>
      <c r="H539" s="315" t="s">
        <v>6894</v>
      </c>
      <c r="I539" s="315" t="s">
        <v>7038</v>
      </c>
      <c r="J539" s="315" t="s">
        <v>7039</v>
      </c>
      <c r="K539" s="315" t="s">
        <v>7218</v>
      </c>
      <c r="L539" s="315" t="s">
        <v>6635</v>
      </c>
      <c r="M539" s="315" t="s">
        <v>6943</v>
      </c>
      <c r="N539" s="315"/>
    </row>
    <row r="540" ht="15.75" customHeight="1">
      <c r="A540" s="315" t="s">
        <v>7216</v>
      </c>
      <c r="B540" s="315" t="s">
        <v>7199</v>
      </c>
      <c r="C540" s="315" t="s">
        <v>7217</v>
      </c>
      <c r="D540" s="315" t="s">
        <v>7201</v>
      </c>
      <c r="E540" s="315" t="s">
        <v>7202</v>
      </c>
      <c r="F540" s="315" t="s">
        <v>6547</v>
      </c>
      <c r="G540" s="315" t="s">
        <v>6642</v>
      </c>
      <c r="H540" s="315" t="s">
        <v>6894</v>
      </c>
      <c r="I540" s="315" t="s">
        <v>7038</v>
      </c>
      <c r="J540" s="315" t="s">
        <v>7039</v>
      </c>
      <c r="K540" s="315" t="s">
        <v>7218</v>
      </c>
      <c r="L540" s="315" t="s">
        <v>6635</v>
      </c>
      <c r="M540" s="315" t="s">
        <v>6943</v>
      </c>
      <c r="N540" s="315"/>
    </row>
    <row r="541" ht="15.75" customHeight="1">
      <c r="A541" s="315" t="s">
        <v>7216</v>
      </c>
      <c r="B541" s="315" t="s">
        <v>7199</v>
      </c>
      <c r="C541" s="315" t="s">
        <v>7217</v>
      </c>
      <c r="D541" s="315" t="s">
        <v>7201</v>
      </c>
      <c r="E541" s="315" t="s">
        <v>7202</v>
      </c>
      <c r="F541" s="315" t="s">
        <v>6915</v>
      </c>
      <c r="G541" s="315" t="s">
        <v>6553</v>
      </c>
      <c r="H541" s="315" t="s">
        <v>6894</v>
      </c>
      <c r="I541" s="315" t="s">
        <v>7038</v>
      </c>
      <c r="J541" s="315" t="s">
        <v>7039</v>
      </c>
      <c r="K541" s="315" t="s">
        <v>7218</v>
      </c>
      <c r="L541" s="315" t="s">
        <v>6635</v>
      </c>
      <c r="M541" s="315" t="s">
        <v>6943</v>
      </c>
      <c r="N541" s="315"/>
    </row>
    <row r="542" ht="15.75" customHeight="1">
      <c r="A542" s="315" t="s">
        <v>7216</v>
      </c>
      <c r="B542" s="315" t="s">
        <v>7199</v>
      </c>
      <c r="C542" s="315" t="s">
        <v>7217</v>
      </c>
      <c r="D542" s="315" t="s">
        <v>7201</v>
      </c>
      <c r="E542" s="315" t="s">
        <v>7202</v>
      </c>
      <c r="F542" s="315" t="s">
        <v>6553</v>
      </c>
      <c r="G542" s="315" t="s">
        <v>6916</v>
      </c>
      <c r="H542" s="315" t="s">
        <v>6894</v>
      </c>
      <c r="I542" s="315" t="s">
        <v>7038</v>
      </c>
      <c r="J542" s="315" t="s">
        <v>7039</v>
      </c>
      <c r="K542" s="315" t="s">
        <v>7218</v>
      </c>
      <c r="L542" s="315" t="s">
        <v>7041</v>
      </c>
      <c r="M542" s="315" t="s">
        <v>6943</v>
      </c>
      <c r="N542" s="315"/>
    </row>
    <row r="543" ht="15.75" customHeight="1">
      <c r="A543" s="315" t="s">
        <v>7216</v>
      </c>
      <c r="B543" s="315" t="s">
        <v>7199</v>
      </c>
      <c r="C543" s="315" t="s">
        <v>7217</v>
      </c>
      <c r="D543" s="315" t="s">
        <v>7201</v>
      </c>
      <c r="E543" s="315" t="s">
        <v>7202</v>
      </c>
      <c r="F543" s="315" t="s">
        <v>7001</v>
      </c>
      <c r="G543" s="315" t="s">
        <v>6862</v>
      </c>
      <c r="H543" s="315" t="s">
        <v>6894</v>
      </c>
      <c r="I543" s="315" t="s">
        <v>7043</v>
      </c>
      <c r="J543" s="315" t="s">
        <v>7044</v>
      </c>
      <c r="K543" s="315" t="s">
        <v>7218</v>
      </c>
      <c r="L543" s="315" t="s">
        <v>6741</v>
      </c>
      <c r="M543" s="315" t="s">
        <v>6639</v>
      </c>
      <c r="N543" s="315"/>
    </row>
    <row r="544" ht="15.75" customHeight="1">
      <c r="A544" s="315" t="s">
        <v>7216</v>
      </c>
      <c r="B544" s="315" t="s">
        <v>7199</v>
      </c>
      <c r="C544" s="315" t="s">
        <v>7217</v>
      </c>
      <c r="D544" s="315" t="s">
        <v>7201</v>
      </c>
      <c r="E544" s="315" t="s">
        <v>7202</v>
      </c>
      <c r="F544" s="315" t="s">
        <v>6873</v>
      </c>
      <c r="G544" s="315" t="s">
        <v>6863</v>
      </c>
      <c r="H544" s="315" t="s">
        <v>6894</v>
      </c>
      <c r="I544" s="315" t="s">
        <v>7043</v>
      </c>
      <c r="J544" s="315" t="s">
        <v>7044</v>
      </c>
      <c r="K544" s="315" t="s">
        <v>7218</v>
      </c>
      <c r="L544" s="315" t="s">
        <v>6741</v>
      </c>
      <c r="M544" s="315" t="s">
        <v>6639</v>
      </c>
      <c r="N544" s="315"/>
    </row>
    <row r="545" ht="15.75" customHeight="1">
      <c r="A545" s="315" t="s">
        <v>7216</v>
      </c>
      <c r="B545" s="315" t="s">
        <v>7199</v>
      </c>
      <c r="C545" s="315" t="s">
        <v>7217</v>
      </c>
      <c r="D545" s="315" t="s">
        <v>7201</v>
      </c>
      <c r="E545" s="315" t="s">
        <v>7202</v>
      </c>
      <c r="F545" s="315" t="s">
        <v>6562</v>
      </c>
      <c r="G545" s="315" t="s">
        <v>6572</v>
      </c>
      <c r="H545" s="315" t="s">
        <v>6894</v>
      </c>
      <c r="I545" s="315" t="s">
        <v>7043</v>
      </c>
      <c r="J545" s="315" t="s">
        <v>7044</v>
      </c>
      <c r="K545" s="315" t="s">
        <v>7218</v>
      </c>
      <c r="L545" s="315" t="s">
        <v>6741</v>
      </c>
      <c r="M545" s="315" t="s">
        <v>6639</v>
      </c>
      <c r="N545" s="315"/>
    </row>
    <row r="546" ht="15.75" customHeight="1">
      <c r="A546" s="315" t="s">
        <v>7216</v>
      </c>
      <c r="B546" s="315" t="s">
        <v>7199</v>
      </c>
      <c r="C546" s="315" t="s">
        <v>7217</v>
      </c>
      <c r="D546" s="315" t="s">
        <v>7201</v>
      </c>
      <c r="E546" s="315" t="s">
        <v>7202</v>
      </c>
      <c r="F546" s="315" t="s">
        <v>6915</v>
      </c>
      <c r="G546" s="315" t="s">
        <v>6553</v>
      </c>
      <c r="H546" s="315" t="s">
        <v>6894</v>
      </c>
      <c r="I546" s="315" t="s">
        <v>7043</v>
      </c>
      <c r="J546" s="315" t="s">
        <v>7044</v>
      </c>
      <c r="K546" s="315" t="s">
        <v>7218</v>
      </c>
      <c r="L546" s="315" t="s">
        <v>6741</v>
      </c>
      <c r="M546" s="315" t="s">
        <v>6639</v>
      </c>
      <c r="N546" s="315"/>
    </row>
    <row r="547" ht="15.75" customHeight="1">
      <c r="A547" s="315" t="s">
        <v>7216</v>
      </c>
      <c r="B547" s="315" t="s">
        <v>7199</v>
      </c>
      <c r="C547" s="315" t="s">
        <v>7217</v>
      </c>
      <c r="D547" s="315" t="s">
        <v>7201</v>
      </c>
      <c r="E547" s="315" t="s">
        <v>7202</v>
      </c>
      <c r="F547" s="315" t="s">
        <v>6522</v>
      </c>
      <c r="G547" s="315" t="s">
        <v>6643</v>
      </c>
      <c r="H547" s="315" t="s">
        <v>6894</v>
      </c>
      <c r="I547" s="315" t="s">
        <v>7043</v>
      </c>
      <c r="J547" s="315" t="s">
        <v>7044</v>
      </c>
      <c r="K547" s="315" t="s">
        <v>7218</v>
      </c>
      <c r="L547" s="315" t="s">
        <v>6747</v>
      </c>
      <c r="M547" s="315" t="s">
        <v>6639</v>
      </c>
      <c r="N547" s="315"/>
    </row>
    <row r="548" ht="15.75" customHeight="1">
      <c r="A548" s="315" t="s">
        <v>7216</v>
      </c>
      <c r="B548" s="315" t="s">
        <v>7199</v>
      </c>
      <c r="C548" s="315" t="s">
        <v>7217</v>
      </c>
      <c r="D548" s="315" t="s">
        <v>7201</v>
      </c>
      <c r="E548" s="315" t="s">
        <v>7202</v>
      </c>
      <c r="F548" s="315" t="s">
        <v>6553</v>
      </c>
      <c r="G548" s="315" t="s">
        <v>6916</v>
      </c>
      <c r="H548" s="315" t="s">
        <v>6894</v>
      </c>
      <c r="I548" s="315" t="s">
        <v>7043</v>
      </c>
      <c r="J548" s="315" t="s">
        <v>7044</v>
      </c>
      <c r="K548" s="315" t="s">
        <v>7218</v>
      </c>
      <c r="L548" s="315" t="s">
        <v>7027</v>
      </c>
      <c r="M548" s="315" t="s">
        <v>6639</v>
      </c>
      <c r="N548" s="315"/>
    </row>
    <row r="549" ht="15.75" customHeight="1">
      <c r="A549" s="315" t="s">
        <v>7216</v>
      </c>
      <c r="B549" s="315" t="s">
        <v>7199</v>
      </c>
      <c r="C549" s="315" t="s">
        <v>7217</v>
      </c>
      <c r="D549" s="315" t="s">
        <v>7201</v>
      </c>
      <c r="E549" s="315" t="s">
        <v>7202</v>
      </c>
      <c r="F549" s="315" t="s">
        <v>6522</v>
      </c>
      <c r="G549" s="315" t="s">
        <v>6643</v>
      </c>
      <c r="H549" s="315" t="s">
        <v>6894</v>
      </c>
      <c r="I549" s="315" t="s">
        <v>7043</v>
      </c>
      <c r="J549" s="315" t="s">
        <v>7044</v>
      </c>
      <c r="K549" s="315" t="s">
        <v>7218</v>
      </c>
      <c r="L549" s="315" t="s">
        <v>6741</v>
      </c>
      <c r="M549" s="315" t="s">
        <v>6639</v>
      </c>
      <c r="N549" s="315"/>
    </row>
    <row r="550" ht="15.75" customHeight="1">
      <c r="A550" s="315" t="s">
        <v>7216</v>
      </c>
      <c r="B550" s="315" t="s">
        <v>7199</v>
      </c>
      <c r="C550" s="315" t="s">
        <v>7217</v>
      </c>
      <c r="D550" s="315" t="s">
        <v>7201</v>
      </c>
      <c r="E550" s="315" t="s">
        <v>7202</v>
      </c>
      <c r="F550" s="315" t="s">
        <v>6916</v>
      </c>
      <c r="G550" s="315" t="s">
        <v>6554</v>
      </c>
      <c r="H550" s="315" t="s">
        <v>6894</v>
      </c>
      <c r="I550" s="315" t="s">
        <v>7043</v>
      </c>
      <c r="J550" s="315" t="s">
        <v>7044</v>
      </c>
      <c r="K550" s="315" t="s">
        <v>7218</v>
      </c>
      <c r="L550" s="315" t="s">
        <v>6747</v>
      </c>
      <c r="M550" s="315" t="s">
        <v>6639</v>
      </c>
      <c r="N550" s="315"/>
    </row>
    <row r="551" ht="15.75" customHeight="1">
      <c r="A551" s="315" t="s">
        <v>7216</v>
      </c>
      <c r="B551" s="315" t="s">
        <v>7199</v>
      </c>
      <c r="C551" s="315" t="s">
        <v>7217</v>
      </c>
      <c r="D551" s="315" t="s">
        <v>7201</v>
      </c>
      <c r="E551" s="315" t="s">
        <v>7202</v>
      </c>
      <c r="F551" s="315" t="s">
        <v>6893</v>
      </c>
      <c r="G551" s="315" t="s">
        <v>6915</v>
      </c>
      <c r="H551" s="315" t="s">
        <v>6894</v>
      </c>
      <c r="I551" s="315" t="s">
        <v>7043</v>
      </c>
      <c r="J551" s="315" t="s">
        <v>7044</v>
      </c>
      <c r="K551" s="315" t="s">
        <v>7218</v>
      </c>
      <c r="L551" s="315" t="s">
        <v>6741</v>
      </c>
      <c r="M551" s="315" t="s">
        <v>6639</v>
      </c>
      <c r="N551" s="315"/>
    </row>
    <row r="552" ht="15.75" customHeight="1">
      <c r="A552" s="315" t="s">
        <v>7216</v>
      </c>
      <c r="B552" s="315" t="s">
        <v>7199</v>
      </c>
      <c r="C552" s="315" t="s">
        <v>7217</v>
      </c>
      <c r="D552" s="315" t="s">
        <v>7201</v>
      </c>
      <c r="E552" s="315" t="s">
        <v>7202</v>
      </c>
      <c r="F552" s="315" t="s">
        <v>6553</v>
      </c>
      <c r="G552" s="315" t="s">
        <v>6916</v>
      </c>
      <c r="H552" s="315" t="s">
        <v>6894</v>
      </c>
      <c r="I552" s="315" t="s">
        <v>7043</v>
      </c>
      <c r="J552" s="315" t="s">
        <v>7044</v>
      </c>
      <c r="K552" s="315" t="s">
        <v>7218</v>
      </c>
      <c r="L552" s="315" t="s">
        <v>6994</v>
      </c>
      <c r="M552" s="315" t="s">
        <v>6639</v>
      </c>
      <c r="N552" s="315"/>
    </row>
    <row r="553" ht="15.75" customHeight="1">
      <c r="A553" s="315" t="s">
        <v>7219</v>
      </c>
      <c r="B553" s="315" t="s">
        <v>7220</v>
      </c>
      <c r="C553" s="315" t="s">
        <v>7221</v>
      </c>
      <c r="D553" s="315" t="s">
        <v>7222</v>
      </c>
      <c r="E553" s="315" t="s">
        <v>7223</v>
      </c>
      <c r="F553" s="315" t="s">
        <v>6562</v>
      </c>
      <c r="G553" s="315" t="s">
        <v>6572</v>
      </c>
      <c r="H553" s="315" t="s">
        <v>6894</v>
      </c>
      <c r="I553" s="315" t="s">
        <v>7224</v>
      </c>
      <c r="J553" s="315" t="s">
        <v>7225</v>
      </c>
      <c r="K553" s="315" t="s">
        <v>7226</v>
      </c>
      <c r="L553" s="315" t="s">
        <v>6635</v>
      </c>
      <c r="M553" s="315" t="s">
        <v>6943</v>
      </c>
      <c r="N553" s="315"/>
    </row>
    <row r="554" ht="15.75" customHeight="1">
      <c r="A554" s="315" t="s">
        <v>7219</v>
      </c>
      <c r="B554" s="315" t="s">
        <v>7220</v>
      </c>
      <c r="C554" s="315" t="s">
        <v>7221</v>
      </c>
      <c r="D554" s="315" t="s">
        <v>7222</v>
      </c>
      <c r="E554" s="315" t="s">
        <v>7223</v>
      </c>
      <c r="F554" s="315" t="s">
        <v>6572</v>
      </c>
      <c r="G554" s="315" t="s">
        <v>6905</v>
      </c>
      <c r="H554" s="315" t="s">
        <v>6894</v>
      </c>
      <c r="I554" s="315" t="s">
        <v>7224</v>
      </c>
      <c r="J554" s="315" t="s">
        <v>7225</v>
      </c>
      <c r="K554" s="315" t="s">
        <v>7226</v>
      </c>
      <c r="L554" s="315" t="s">
        <v>6635</v>
      </c>
      <c r="M554" s="315" t="s">
        <v>6943</v>
      </c>
      <c r="N554" s="315"/>
    </row>
    <row r="555" ht="15.75" customHeight="1">
      <c r="A555" s="315" t="s">
        <v>7219</v>
      </c>
      <c r="B555" s="315" t="s">
        <v>7220</v>
      </c>
      <c r="C555" s="315" t="s">
        <v>7221</v>
      </c>
      <c r="D555" s="315" t="s">
        <v>7222</v>
      </c>
      <c r="E555" s="315" t="s">
        <v>7223</v>
      </c>
      <c r="F555" s="315" t="s">
        <v>7042</v>
      </c>
      <c r="G555" s="315" t="s">
        <v>6867</v>
      </c>
      <c r="H555" s="315" t="s">
        <v>6894</v>
      </c>
      <c r="I555" s="315" t="s">
        <v>7224</v>
      </c>
      <c r="J555" s="315" t="s">
        <v>7225</v>
      </c>
      <c r="K555" s="315" t="s">
        <v>7226</v>
      </c>
      <c r="L555" s="315" t="s">
        <v>6635</v>
      </c>
      <c r="M555" s="315" t="s">
        <v>6943</v>
      </c>
      <c r="N555" s="315"/>
    </row>
    <row r="556" ht="15.75" customHeight="1">
      <c r="A556" s="315" t="s">
        <v>7219</v>
      </c>
      <c r="B556" s="315" t="s">
        <v>7220</v>
      </c>
      <c r="C556" s="315" t="s">
        <v>7221</v>
      </c>
      <c r="D556" s="315" t="s">
        <v>7222</v>
      </c>
      <c r="E556" s="315" t="s">
        <v>7223</v>
      </c>
      <c r="F556" s="315" t="s">
        <v>6867</v>
      </c>
      <c r="G556" s="315" t="s">
        <v>6881</v>
      </c>
      <c r="H556" s="315" t="s">
        <v>6894</v>
      </c>
      <c r="I556" s="315" t="s">
        <v>7224</v>
      </c>
      <c r="J556" s="315" t="s">
        <v>7225</v>
      </c>
      <c r="K556" s="315" t="s">
        <v>7226</v>
      </c>
      <c r="L556" s="315" t="s">
        <v>6635</v>
      </c>
      <c r="M556" s="315" t="s">
        <v>6943</v>
      </c>
      <c r="N556" s="315"/>
    </row>
    <row r="557" ht="15.75" customHeight="1">
      <c r="A557" s="315" t="s">
        <v>7219</v>
      </c>
      <c r="B557" s="315" t="s">
        <v>7220</v>
      </c>
      <c r="C557" s="315" t="s">
        <v>7221</v>
      </c>
      <c r="D557" s="315" t="s">
        <v>7222</v>
      </c>
      <c r="E557" s="315" t="s">
        <v>7223</v>
      </c>
      <c r="F557" s="315" t="s">
        <v>6880</v>
      </c>
      <c r="G557" s="315" t="s">
        <v>6886</v>
      </c>
      <c r="H557" s="315" t="s">
        <v>6894</v>
      </c>
      <c r="I557" s="315" t="s">
        <v>7224</v>
      </c>
      <c r="J557" s="315" t="s">
        <v>7225</v>
      </c>
      <c r="K557" s="315" t="s">
        <v>7226</v>
      </c>
      <c r="L557" s="315" t="s">
        <v>6635</v>
      </c>
      <c r="M557" s="315" t="s">
        <v>6943</v>
      </c>
      <c r="N557" s="315"/>
    </row>
    <row r="558" ht="15.75" customHeight="1">
      <c r="A558" s="315" t="s">
        <v>7219</v>
      </c>
      <c r="B558" s="315" t="s">
        <v>7220</v>
      </c>
      <c r="C558" s="315" t="s">
        <v>7221</v>
      </c>
      <c r="D558" s="315" t="s">
        <v>7222</v>
      </c>
      <c r="E558" s="315" t="s">
        <v>7223</v>
      </c>
      <c r="F558" s="315" t="s">
        <v>6670</v>
      </c>
      <c r="G558" s="315" t="s">
        <v>6562</v>
      </c>
      <c r="H558" s="315" t="s">
        <v>6894</v>
      </c>
      <c r="I558" s="315" t="s">
        <v>7224</v>
      </c>
      <c r="J558" s="315" t="s">
        <v>7225</v>
      </c>
      <c r="K558" s="315" t="s">
        <v>7226</v>
      </c>
      <c r="L558" s="315" t="s">
        <v>6635</v>
      </c>
      <c r="M558" s="315" t="s">
        <v>6943</v>
      </c>
      <c r="N558" s="315"/>
    </row>
    <row r="559" ht="15.75" customHeight="1">
      <c r="A559" s="315" t="s">
        <v>7219</v>
      </c>
      <c r="B559" s="315" t="s">
        <v>7220</v>
      </c>
      <c r="C559" s="315" t="s">
        <v>7221</v>
      </c>
      <c r="D559" s="315" t="s">
        <v>7222</v>
      </c>
      <c r="E559" s="315" t="s">
        <v>7223</v>
      </c>
      <c r="F559" s="315" t="s">
        <v>6563</v>
      </c>
      <c r="G559" s="315" t="s">
        <v>6573</v>
      </c>
      <c r="H559" s="315" t="s">
        <v>6894</v>
      </c>
      <c r="I559" s="315" t="s">
        <v>7224</v>
      </c>
      <c r="J559" s="315" t="s">
        <v>7225</v>
      </c>
      <c r="K559" s="315" t="s">
        <v>7226</v>
      </c>
      <c r="L559" s="315" t="s">
        <v>6635</v>
      </c>
      <c r="M559" s="315" t="s">
        <v>6943</v>
      </c>
      <c r="N559" s="315"/>
    </row>
    <row r="560" ht="15.75" customHeight="1">
      <c r="A560" s="315" t="s">
        <v>7219</v>
      </c>
      <c r="B560" s="315" t="s">
        <v>7220</v>
      </c>
      <c r="C560" s="315" t="s">
        <v>7221</v>
      </c>
      <c r="D560" s="315" t="s">
        <v>7222</v>
      </c>
      <c r="E560" s="315" t="s">
        <v>7223</v>
      </c>
      <c r="F560" s="315" t="s">
        <v>6573</v>
      </c>
      <c r="G560" s="315" t="s">
        <v>6598</v>
      </c>
      <c r="H560" s="315" t="s">
        <v>6894</v>
      </c>
      <c r="I560" s="315" t="s">
        <v>7224</v>
      </c>
      <c r="J560" s="315" t="s">
        <v>7225</v>
      </c>
      <c r="K560" s="315" t="s">
        <v>7226</v>
      </c>
      <c r="L560" s="315" t="s">
        <v>6635</v>
      </c>
      <c r="M560" s="315" t="s">
        <v>6943</v>
      </c>
      <c r="N560" s="315"/>
    </row>
    <row r="561" ht="15.75" customHeight="1">
      <c r="A561" s="315" t="s">
        <v>7219</v>
      </c>
      <c r="B561" s="315" t="s">
        <v>7220</v>
      </c>
      <c r="C561" s="315" t="s">
        <v>7221</v>
      </c>
      <c r="D561" s="315" t="s">
        <v>7222</v>
      </c>
      <c r="E561" s="315" t="s">
        <v>7223</v>
      </c>
      <c r="F561" s="315" t="s">
        <v>6866</v>
      </c>
      <c r="G561" s="315" t="s">
        <v>7042</v>
      </c>
      <c r="H561" s="315" t="s">
        <v>6894</v>
      </c>
      <c r="I561" s="315" t="s">
        <v>7224</v>
      </c>
      <c r="J561" s="315" t="s">
        <v>7225</v>
      </c>
      <c r="K561" s="315" t="s">
        <v>7226</v>
      </c>
      <c r="L561" s="315" t="s">
        <v>6635</v>
      </c>
      <c r="M561" s="315" t="s">
        <v>6943</v>
      </c>
      <c r="N561" s="315"/>
    </row>
    <row r="562" ht="15.75" customHeight="1">
      <c r="A562" s="315" t="s">
        <v>7219</v>
      </c>
      <c r="B562" s="315" t="s">
        <v>7220</v>
      </c>
      <c r="C562" s="315" t="s">
        <v>7221</v>
      </c>
      <c r="D562" s="315" t="s">
        <v>7222</v>
      </c>
      <c r="E562" s="315" t="s">
        <v>7223</v>
      </c>
      <c r="F562" s="315" t="s">
        <v>6585</v>
      </c>
      <c r="G562" s="315" t="s">
        <v>6800</v>
      </c>
      <c r="H562" s="315" t="s">
        <v>6894</v>
      </c>
      <c r="I562" s="315" t="s">
        <v>7224</v>
      </c>
      <c r="J562" s="315" t="s">
        <v>7225</v>
      </c>
      <c r="K562" s="315" t="s">
        <v>7226</v>
      </c>
      <c r="L562" s="315" t="s">
        <v>6635</v>
      </c>
      <c r="M562" s="315" t="s">
        <v>6943</v>
      </c>
      <c r="N562" s="315"/>
    </row>
    <row r="563" ht="15.75" customHeight="1">
      <c r="A563" s="315" t="s">
        <v>7219</v>
      </c>
      <c r="B563" s="315" t="s">
        <v>7220</v>
      </c>
      <c r="C563" s="315" t="s">
        <v>7221</v>
      </c>
      <c r="D563" s="315" t="s">
        <v>7222</v>
      </c>
      <c r="E563" s="315" t="s">
        <v>7223</v>
      </c>
      <c r="F563" s="315" t="s">
        <v>6800</v>
      </c>
      <c r="G563" s="315" t="s">
        <v>6601</v>
      </c>
      <c r="H563" s="315" t="s">
        <v>6894</v>
      </c>
      <c r="I563" s="315" t="s">
        <v>7224</v>
      </c>
      <c r="J563" s="315" t="s">
        <v>7225</v>
      </c>
      <c r="K563" s="315" t="s">
        <v>7226</v>
      </c>
      <c r="L563" s="315" t="s">
        <v>6635</v>
      </c>
      <c r="M563" s="315" t="s">
        <v>6943</v>
      </c>
      <c r="N563" s="315"/>
    </row>
    <row r="564" ht="15.75" customHeight="1">
      <c r="A564" s="315" t="s">
        <v>7219</v>
      </c>
      <c r="B564" s="315" t="s">
        <v>7220</v>
      </c>
      <c r="C564" s="315" t="s">
        <v>7221</v>
      </c>
      <c r="D564" s="315" t="s">
        <v>7222</v>
      </c>
      <c r="E564" s="315" t="s">
        <v>7223</v>
      </c>
      <c r="F564" s="315" t="s">
        <v>6879</v>
      </c>
      <c r="G564" s="315" t="s">
        <v>6883</v>
      </c>
      <c r="H564" s="315" t="s">
        <v>6894</v>
      </c>
      <c r="I564" s="315" t="s">
        <v>7224</v>
      </c>
      <c r="J564" s="315" t="s">
        <v>7225</v>
      </c>
      <c r="K564" s="315" t="s">
        <v>7226</v>
      </c>
      <c r="L564" s="315" t="s">
        <v>6635</v>
      </c>
      <c r="M564" s="315" t="s">
        <v>6943</v>
      </c>
      <c r="N564" s="315"/>
    </row>
    <row r="565" ht="15.75" customHeight="1">
      <c r="A565" s="315" t="s">
        <v>7219</v>
      </c>
      <c r="B565" s="315" t="s">
        <v>7220</v>
      </c>
      <c r="C565" s="315" t="s">
        <v>7221</v>
      </c>
      <c r="D565" s="315" t="s">
        <v>7222</v>
      </c>
      <c r="E565" s="315" t="s">
        <v>7223</v>
      </c>
      <c r="F565" s="315" t="s">
        <v>6856</v>
      </c>
      <c r="G565" s="315" t="s">
        <v>6885</v>
      </c>
      <c r="H565" s="315" t="s">
        <v>6894</v>
      </c>
      <c r="I565" s="315" t="s">
        <v>7224</v>
      </c>
      <c r="J565" s="315" t="s">
        <v>7225</v>
      </c>
      <c r="K565" s="315" t="s">
        <v>7226</v>
      </c>
      <c r="L565" s="315" t="s">
        <v>6635</v>
      </c>
      <c r="M565" s="315" t="s">
        <v>6943</v>
      </c>
      <c r="N565" s="315"/>
    </row>
    <row r="566" ht="15.75" customHeight="1">
      <c r="A566" s="315" t="s">
        <v>7219</v>
      </c>
      <c r="B566" s="315" t="s">
        <v>7220</v>
      </c>
      <c r="C566" s="315" t="s">
        <v>7221</v>
      </c>
      <c r="D566" s="315" t="s">
        <v>7222</v>
      </c>
      <c r="E566" s="315" t="s">
        <v>7223</v>
      </c>
      <c r="F566" s="315" t="s">
        <v>6885</v>
      </c>
      <c r="G566" s="315" t="s">
        <v>6586</v>
      </c>
      <c r="H566" s="315" t="s">
        <v>6894</v>
      </c>
      <c r="I566" s="315" t="s">
        <v>7224</v>
      </c>
      <c r="J566" s="315" t="s">
        <v>7225</v>
      </c>
      <c r="K566" s="315" t="s">
        <v>7226</v>
      </c>
      <c r="L566" s="315" t="s">
        <v>6635</v>
      </c>
      <c r="M566" s="315" t="s">
        <v>6943</v>
      </c>
      <c r="N566" s="315"/>
    </row>
    <row r="567" ht="15.75" customHeight="1">
      <c r="A567" s="315" t="s">
        <v>7219</v>
      </c>
      <c r="B567" s="315" t="s">
        <v>7220</v>
      </c>
      <c r="C567" s="315" t="s">
        <v>7221</v>
      </c>
      <c r="D567" s="315" t="s">
        <v>7222</v>
      </c>
      <c r="E567" s="315" t="s">
        <v>7223</v>
      </c>
      <c r="F567" s="315" t="s">
        <v>6554</v>
      </c>
      <c r="G567" s="315" t="s">
        <v>7021</v>
      </c>
      <c r="H567" s="315" t="s">
        <v>6894</v>
      </c>
      <c r="I567" s="315" t="s">
        <v>7227</v>
      </c>
      <c r="J567" s="315" t="s">
        <v>7228</v>
      </c>
      <c r="K567" s="315" t="s">
        <v>7226</v>
      </c>
      <c r="L567" s="315" t="s">
        <v>6635</v>
      </c>
      <c r="M567" s="315" t="s">
        <v>6639</v>
      </c>
      <c r="N567" s="315"/>
    </row>
    <row r="568" ht="15.75" customHeight="1">
      <c r="A568" s="315" t="s">
        <v>7219</v>
      </c>
      <c r="B568" s="315" t="s">
        <v>7220</v>
      </c>
      <c r="C568" s="315" t="s">
        <v>7221</v>
      </c>
      <c r="D568" s="315" t="s">
        <v>7222</v>
      </c>
      <c r="E568" s="315" t="s">
        <v>7223</v>
      </c>
      <c r="F568" s="315" t="s">
        <v>6642</v>
      </c>
      <c r="G568" s="315" t="s">
        <v>6522</v>
      </c>
      <c r="H568" s="315" t="s">
        <v>6894</v>
      </c>
      <c r="I568" s="315" t="s">
        <v>7224</v>
      </c>
      <c r="J568" s="315" t="s">
        <v>7225</v>
      </c>
      <c r="K568" s="315" t="s">
        <v>7226</v>
      </c>
      <c r="L568" s="315" t="s">
        <v>6635</v>
      </c>
      <c r="M568" s="315" t="s">
        <v>6943</v>
      </c>
      <c r="N568" s="315"/>
    </row>
    <row r="569" ht="15.75" customHeight="1">
      <c r="A569" s="315" t="s">
        <v>7219</v>
      </c>
      <c r="B569" s="315" t="s">
        <v>7220</v>
      </c>
      <c r="C569" s="315" t="s">
        <v>7221</v>
      </c>
      <c r="D569" s="315" t="s">
        <v>7222</v>
      </c>
      <c r="E569" s="315" t="s">
        <v>7223</v>
      </c>
      <c r="F569" s="315" t="s">
        <v>6522</v>
      </c>
      <c r="G569" s="315" t="s">
        <v>6643</v>
      </c>
      <c r="H569" s="315" t="s">
        <v>6894</v>
      </c>
      <c r="I569" s="315" t="s">
        <v>7224</v>
      </c>
      <c r="J569" s="315" t="s">
        <v>7225</v>
      </c>
      <c r="K569" s="315" t="s">
        <v>7226</v>
      </c>
      <c r="L569" s="315" t="s">
        <v>6635</v>
      </c>
      <c r="M569" s="315" t="s">
        <v>6943</v>
      </c>
      <c r="N569" s="315"/>
    </row>
    <row r="570" ht="15.75" customHeight="1">
      <c r="A570" s="315" t="s">
        <v>7219</v>
      </c>
      <c r="B570" s="315" t="s">
        <v>7220</v>
      </c>
      <c r="C570" s="315" t="s">
        <v>7221</v>
      </c>
      <c r="D570" s="315" t="s">
        <v>7222</v>
      </c>
      <c r="E570" s="315" t="s">
        <v>7223</v>
      </c>
      <c r="F570" s="315" t="s">
        <v>6643</v>
      </c>
      <c r="G570" s="315" t="s">
        <v>6659</v>
      </c>
      <c r="H570" s="315" t="s">
        <v>6894</v>
      </c>
      <c r="I570" s="315" t="s">
        <v>7224</v>
      </c>
      <c r="J570" s="315" t="s">
        <v>7225</v>
      </c>
      <c r="K570" s="315" t="s">
        <v>7226</v>
      </c>
      <c r="L570" s="315" t="s">
        <v>6635</v>
      </c>
      <c r="M570" s="315" t="s">
        <v>6943</v>
      </c>
      <c r="N570" s="315"/>
    </row>
    <row r="571" ht="15.75" customHeight="1">
      <c r="A571" s="315" t="s">
        <v>7219</v>
      </c>
      <c r="B571" s="315" t="s">
        <v>7220</v>
      </c>
      <c r="C571" s="315" t="s">
        <v>7221</v>
      </c>
      <c r="D571" s="315" t="s">
        <v>7222</v>
      </c>
      <c r="E571" s="315" t="s">
        <v>7223</v>
      </c>
      <c r="F571" s="315" t="s">
        <v>6547</v>
      </c>
      <c r="G571" s="315" t="s">
        <v>6642</v>
      </c>
      <c r="H571" s="315" t="s">
        <v>6894</v>
      </c>
      <c r="I571" s="315" t="s">
        <v>7224</v>
      </c>
      <c r="J571" s="315" t="s">
        <v>7225</v>
      </c>
      <c r="K571" s="315" t="s">
        <v>7226</v>
      </c>
      <c r="L571" s="315" t="s">
        <v>6635</v>
      </c>
      <c r="M571" s="315" t="s">
        <v>6943</v>
      </c>
      <c r="N571" s="315"/>
    </row>
    <row r="572" ht="15.75" customHeight="1">
      <c r="A572" s="315" t="s">
        <v>7219</v>
      </c>
      <c r="B572" s="315" t="s">
        <v>7220</v>
      </c>
      <c r="C572" s="315" t="s">
        <v>7221</v>
      </c>
      <c r="D572" s="315" t="s">
        <v>7222</v>
      </c>
      <c r="E572" s="315" t="s">
        <v>7223</v>
      </c>
      <c r="F572" s="315" t="s">
        <v>6643</v>
      </c>
      <c r="G572" s="315" t="s">
        <v>6659</v>
      </c>
      <c r="H572" s="315" t="s">
        <v>6894</v>
      </c>
      <c r="I572" s="315" t="s">
        <v>7224</v>
      </c>
      <c r="J572" s="315" t="s">
        <v>7225</v>
      </c>
      <c r="K572" s="315" t="s">
        <v>7226</v>
      </c>
      <c r="L572" s="315" t="s">
        <v>6635</v>
      </c>
      <c r="M572" s="315" t="s">
        <v>6943</v>
      </c>
      <c r="N572" s="315"/>
    </row>
    <row r="573" ht="15.75" customHeight="1">
      <c r="A573" s="315" t="s">
        <v>7219</v>
      </c>
      <c r="B573" s="315" t="s">
        <v>7220</v>
      </c>
      <c r="C573" s="315" t="s">
        <v>7221</v>
      </c>
      <c r="D573" s="315" t="s">
        <v>7222</v>
      </c>
      <c r="E573" s="315" t="s">
        <v>7223</v>
      </c>
      <c r="F573" s="315" t="s">
        <v>6642</v>
      </c>
      <c r="G573" s="315" t="s">
        <v>6522</v>
      </c>
      <c r="H573" s="315" t="s">
        <v>6894</v>
      </c>
      <c r="I573" s="315" t="s">
        <v>7224</v>
      </c>
      <c r="J573" s="315" t="s">
        <v>7225</v>
      </c>
      <c r="K573" s="315" t="s">
        <v>7226</v>
      </c>
      <c r="L573" s="315" t="s">
        <v>6635</v>
      </c>
      <c r="M573" s="315" t="s">
        <v>6943</v>
      </c>
      <c r="N573" s="315"/>
    </row>
    <row r="574" ht="15.75" customHeight="1">
      <c r="A574" s="315" t="s">
        <v>7219</v>
      </c>
      <c r="B574" s="315" t="s">
        <v>7220</v>
      </c>
      <c r="C574" s="315" t="s">
        <v>7221</v>
      </c>
      <c r="D574" s="315" t="s">
        <v>7222</v>
      </c>
      <c r="E574" s="315" t="s">
        <v>7223</v>
      </c>
      <c r="F574" s="315" t="s">
        <v>6915</v>
      </c>
      <c r="G574" s="315" t="s">
        <v>6553</v>
      </c>
      <c r="H574" s="315" t="s">
        <v>6894</v>
      </c>
      <c r="I574" s="315" t="s">
        <v>7224</v>
      </c>
      <c r="J574" s="315" t="s">
        <v>7225</v>
      </c>
      <c r="K574" s="315" t="s">
        <v>7226</v>
      </c>
      <c r="L574" s="315" t="s">
        <v>6635</v>
      </c>
      <c r="M574" s="315" t="s">
        <v>6943</v>
      </c>
      <c r="N574" s="315"/>
    </row>
    <row r="575" ht="15.75" customHeight="1">
      <c r="A575" s="315" t="s">
        <v>7219</v>
      </c>
      <c r="B575" s="315" t="s">
        <v>7220</v>
      </c>
      <c r="C575" s="315" t="s">
        <v>7221</v>
      </c>
      <c r="D575" s="315" t="s">
        <v>7222</v>
      </c>
      <c r="E575" s="315" t="s">
        <v>7223</v>
      </c>
      <c r="F575" s="315" t="s">
        <v>6643</v>
      </c>
      <c r="G575" s="315" t="s">
        <v>6659</v>
      </c>
      <c r="H575" s="315" t="s">
        <v>6894</v>
      </c>
      <c r="I575" s="315" t="s">
        <v>7224</v>
      </c>
      <c r="J575" s="315" t="s">
        <v>7225</v>
      </c>
      <c r="K575" s="315" t="s">
        <v>7226</v>
      </c>
      <c r="L575" s="315" t="s">
        <v>6635</v>
      </c>
      <c r="M575" s="315" t="s">
        <v>6943</v>
      </c>
      <c r="N575" s="315"/>
    </row>
    <row r="576" ht="15.75" customHeight="1">
      <c r="A576" s="315" t="s">
        <v>7219</v>
      </c>
      <c r="B576" s="315" t="s">
        <v>7220</v>
      </c>
      <c r="C576" s="315" t="s">
        <v>7221</v>
      </c>
      <c r="D576" s="315" t="s">
        <v>7222</v>
      </c>
      <c r="E576" s="315" t="s">
        <v>7223</v>
      </c>
      <c r="F576" s="315" t="s">
        <v>6916</v>
      </c>
      <c r="G576" s="315" t="s">
        <v>6554</v>
      </c>
      <c r="H576" s="315" t="s">
        <v>6894</v>
      </c>
      <c r="I576" s="315" t="s">
        <v>7224</v>
      </c>
      <c r="J576" s="315" t="s">
        <v>7225</v>
      </c>
      <c r="K576" s="315" t="s">
        <v>7226</v>
      </c>
      <c r="L576" s="315" t="s">
        <v>6635</v>
      </c>
      <c r="M576" s="315" t="s">
        <v>6943</v>
      </c>
      <c r="N576" s="315"/>
    </row>
    <row r="577" ht="15.75" customHeight="1">
      <c r="A577" s="315" t="s">
        <v>7219</v>
      </c>
      <c r="B577" s="315" t="s">
        <v>7220</v>
      </c>
      <c r="C577" s="315" t="s">
        <v>7221</v>
      </c>
      <c r="D577" s="315" t="s">
        <v>7222</v>
      </c>
      <c r="E577" s="315" t="s">
        <v>7223</v>
      </c>
      <c r="F577" s="315" t="s">
        <v>6716</v>
      </c>
      <c r="G577" s="315" t="s">
        <v>6670</v>
      </c>
      <c r="H577" s="315" t="s">
        <v>6894</v>
      </c>
      <c r="I577" s="315" t="s">
        <v>7227</v>
      </c>
      <c r="J577" s="315" t="s">
        <v>7228</v>
      </c>
      <c r="K577" s="315" t="s">
        <v>7226</v>
      </c>
      <c r="L577" s="315" t="s">
        <v>6741</v>
      </c>
      <c r="M577" s="315" t="s">
        <v>6639</v>
      </c>
      <c r="N577" s="315"/>
    </row>
    <row r="578" ht="15.75" customHeight="1">
      <c r="A578" s="315" t="s">
        <v>7219</v>
      </c>
      <c r="B578" s="315" t="s">
        <v>7220</v>
      </c>
      <c r="C578" s="315" t="s">
        <v>7221</v>
      </c>
      <c r="D578" s="315" t="s">
        <v>7222</v>
      </c>
      <c r="E578" s="315" t="s">
        <v>7223</v>
      </c>
      <c r="F578" s="315" t="s">
        <v>6562</v>
      </c>
      <c r="G578" s="315" t="s">
        <v>6572</v>
      </c>
      <c r="H578" s="315" t="s">
        <v>6894</v>
      </c>
      <c r="I578" s="315" t="s">
        <v>7227</v>
      </c>
      <c r="J578" s="315" t="s">
        <v>7228</v>
      </c>
      <c r="K578" s="315" t="s">
        <v>7226</v>
      </c>
      <c r="L578" s="315" t="s">
        <v>6741</v>
      </c>
      <c r="M578" s="315" t="s">
        <v>6639</v>
      </c>
      <c r="N578" s="315"/>
    </row>
    <row r="579" ht="15.75" customHeight="1">
      <c r="A579" s="315" t="s">
        <v>7219</v>
      </c>
      <c r="B579" s="315" t="s">
        <v>7220</v>
      </c>
      <c r="C579" s="315" t="s">
        <v>7221</v>
      </c>
      <c r="D579" s="315" t="s">
        <v>7222</v>
      </c>
      <c r="E579" s="315" t="s">
        <v>7223</v>
      </c>
      <c r="F579" s="315" t="s">
        <v>6572</v>
      </c>
      <c r="G579" s="315" t="s">
        <v>6905</v>
      </c>
      <c r="H579" s="315" t="s">
        <v>6894</v>
      </c>
      <c r="I579" s="315" t="s">
        <v>7227</v>
      </c>
      <c r="J579" s="315" t="s">
        <v>7228</v>
      </c>
      <c r="K579" s="315" t="s">
        <v>7226</v>
      </c>
      <c r="L579" s="315" t="s">
        <v>6741</v>
      </c>
      <c r="M579" s="315" t="s">
        <v>6639</v>
      </c>
      <c r="N579" s="315"/>
    </row>
    <row r="580" ht="15.75" customHeight="1">
      <c r="A580" s="315" t="s">
        <v>7219</v>
      </c>
      <c r="B580" s="315" t="s">
        <v>7220</v>
      </c>
      <c r="C580" s="315" t="s">
        <v>7221</v>
      </c>
      <c r="D580" s="315" t="s">
        <v>7222</v>
      </c>
      <c r="E580" s="315" t="s">
        <v>7223</v>
      </c>
      <c r="F580" s="315" t="s">
        <v>6905</v>
      </c>
      <c r="G580" s="315" t="s">
        <v>6563</v>
      </c>
      <c r="H580" s="315" t="s">
        <v>6894</v>
      </c>
      <c r="I580" s="315" t="s">
        <v>7227</v>
      </c>
      <c r="J580" s="315" t="s">
        <v>7228</v>
      </c>
      <c r="K580" s="315" t="s">
        <v>7226</v>
      </c>
      <c r="L580" s="315" t="s">
        <v>6741</v>
      </c>
      <c r="M580" s="315" t="s">
        <v>6639</v>
      </c>
      <c r="N580" s="315"/>
    </row>
    <row r="581" ht="15.75" customHeight="1">
      <c r="A581" s="315" t="s">
        <v>7219</v>
      </c>
      <c r="B581" s="315" t="s">
        <v>7220</v>
      </c>
      <c r="C581" s="315" t="s">
        <v>7221</v>
      </c>
      <c r="D581" s="315" t="s">
        <v>7222</v>
      </c>
      <c r="E581" s="315" t="s">
        <v>7223</v>
      </c>
      <c r="F581" s="315" t="s">
        <v>6573</v>
      </c>
      <c r="G581" s="315" t="s">
        <v>6598</v>
      </c>
      <c r="H581" s="315" t="s">
        <v>6894</v>
      </c>
      <c r="I581" s="315" t="s">
        <v>7227</v>
      </c>
      <c r="J581" s="315" t="s">
        <v>7228</v>
      </c>
      <c r="K581" s="315" t="s">
        <v>7226</v>
      </c>
      <c r="L581" s="315" t="s">
        <v>6741</v>
      </c>
      <c r="M581" s="315" t="s">
        <v>6639</v>
      </c>
      <c r="N581" s="315"/>
    </row>
    <row r="582" ht="15.75" customHeight="1">
      <c r="A582" s="315" t="s">
        <v>7219</v>
      </c>
      <c r="B582" s="315" t="s">
        <v>7220</v>
      </c>
      <c r="C582" s="315" t="s">
        <v>7221</v>
      </c>
      <c r="D582" s="315" t="s">
        <v>7222</v>
      </c>
      <c r="E582" s="315" t="s">
        <v>7223</v>
      </c>
      <c r="F582" s="315" t="s">
        <v>7042</v>
      </c>
      <c r="G582" s="315" t="s">
        <v>6867</v>
      </c>
      <c r="H582" s="315" t="s">
        <v>6894</v>
      </c>
      <c r="I582" s="315" t="s">
        <v>7227</v>
      </c>
      <c r="J582" s="315" t="s">
        <v>7228</v>
      </c>
      <c r="K582" s="315" t="s">
        <v>7226</v>
      </c>
      <c r="L582" s="315" t="s">
        <v>6741</v>
      </c>
      <c r="M582" s="315" t="s">
        <v>6639</v>
      </c>
      <c r="N582" s="315"/>
    </row>
    <row r="583" ht="15.75" customHeight="1">
      <c r="A583" s="315" t="s">
        <v>7219</v>
      </c>
      <c r="B583" s="315" t="s">
        <v>7220</v>
      </c>
      <c r="C583" s="315" t="s">
        <v>7221</v>
      </c>
      <c r="D583" s="315" t="s">
        <v>7222</v>
      </c>
      <c r="E583" s="315" t="s">
        <v>7223</v>
      </c>
      <c r="F583" s="315" t="s">
        <v>6585</v>
      </c>
      <c r="G583" s="315" t="s">
        <v>6800</v>
      </c>
      <c r="H583" s="315" t="s">
        <v>6894</v>
      </c>
      <c r="I583" s="315" t="s">
        <v>7227</v>
      </c>
      <c r="J583" s="315" t="s">
        <v>7228</v>
      </c>
      <c r="K583" s="315" t="s">
        <v>7226</v>
      </c>
      <c r="L583" s="315" t="s">
        <v>6741</v>
      </c>
      <c r="M583" s="315" t="s">
        <v>6639</v>
      </c>
      <c r="N583" s="315"/>
    </row>
    <row r="584" ht="15.75" customHeight="1">
      <c r="A584" s="315" t="s">
        <v>7219</v>
      </c>
      <c r="B584" s="315" t="s">
        <v>7220</v>
      </c>
      <c r="C584" s="315" t="s">
        <v>7221</v>
      </c>
      <c r="D584" s="315" t="s">
        <v>7222</v>
      </c>
      <c r="E584" s="315" t="s">
        <v>7223</v>
      </c>
      <c r="F584" s="315" t="s">
        <v>6716</v>
      </c>
      <c r="G584" s="315" t="s">
        <v>6670</v>
      </c>
      <c r="H584" s="315" t="s">
        <v>6894</v>
      </c>
      <c r="I584" s="315" t="s">
        <v>7227</v>
      </c>
      <c r="J584" s="315" t="s">
        <v>7228</v>
      </c>
      <c r="K584" s="315" t="s">
        <v>7226</v>
      </c>
      <c r="L584" s="315" t="s">
        <v>6741</v>
      </c>
      <c r="M584" s="315" t="s">
        <v>6639</v>
      </c>
      <c r="N584" s="315"/>
    </row>
    <row r="585" ht="15.75" customHeight="1">
      <c r="A585" s="315" t="s">
        <v>7219</v>
      </c>
      <c r="B585" s="315" t="s">
        <v>7220</v>
      </c>
      <c r="C585" s="315" t="s">
        <v>7221</v>
      </c>
      <c r="D585" s="315" t="s">
        <v>7222</v>
      </c>
      <c r="E585" s="315" t="s">
        <v>7223</v>
      </c>
      <c r="F585" s="315" t="s">
        <v>6670</v>
      </c>
      <c r="G585" s="315" t="s">
        <v>6562</v>
      </c>
      <c r="H585" s="315" t="s">
        <v>6894</v>
      </c>
      <c r="I585" s="315" t="s">
        <v>7227</v>
      </c>
      <c r="J585" s="315" t="s">
        <v>7228</v>
      </c>
      <c r="K585" s="315" t="s">
        <v>7226</v>
      </c>
      <c r="L585" s="315" t="s">
        <v>6741</v>
      </c>
      <c r="M585" s="315" t="s">
        <v>6639</v>
      </c>
      <c r="N585" s="315"/>
    </row>
    <row r="586" ht="15.75" customHeight="1">
      <c r="A586" s="315" t="s">
        <v>7219</v>
      </c>
      <c r="B586" s="315" t="s">
        <v>7220</v>
      </c>
      <c r="C586" s="315" t="s">
        <v>7221</v>
      </c>
      <c r="D586" s="315" t="s">
        <v>7222</v>
      </c>
      <c r="E586" s="315" t="s">
        <v>7223</v>
      </c>
      <c r="F586" s="315" t="s">
        <v>6862</v>
      </c>
      <c r="G586" s="315" t="s">
        <v>6873</v>
      </c>
      <c r="H586" s="315" t="s">
        <v>6894</v>
      </c>
      <c r="I586" s="315" t="s">
        <v>7227</v>
      </c>
      <c r="J586" s="315" t="s">
        <v>7228</v>
      </c>
      <c r="K586" s="315" t="s">
        <v>7226</v>
      </c>
      <c r="L586" s="315" t="s">
        <v>6741</v>
      </c>
      <c r="M586" s="315" t="s">
        <v>6639</v>
      </c>
      <c r="N586" s="315"/>
    </row>
    <row r="587" ht="15.75" customHeight="1">
      <c r="A587" s="315" t="s">
        <v>7219</v>
      </c>
      <c r="B587" s="315" t="s">
        <v>7220</v>
      </c>
      <c r="C587" s="315" t="s">
        <v>7221</v>
      </c>
      <c r="D587" s="315" t="s">
        <v>7222</v>
      </c>
      <c r="E587" s="315" t="s">
        <v>7223</v>
      </c>
      <c r="F587" s="315" t="s">
        <v>6562</v>
      </c>
      <c r="G587" s="315" t="s">
        <v>6572</v>
      </c>
      <c r="H587" s="315" t="s">
        <v>6894</v>
      </c>
      <c r="I587" s="315" t="s">
        <v>7227</v>
      </c>
      <c r="J587" s="315" t="s">
        <v>7228</v>
      </c>
      <c r="K587" s="315" t="s">
        <v>7226</v>
      </c>
      <c r="L587" s="315" t="s">
        <v>6741</v>
      </c>
      <c r="M587" s="315" t="s">
        <v>6639</v>
      </c>
      <c r="N587" s="315"/>
    </row>
    <row r="588" ht="15.75" customHeight="1">
      <c r="A588" s="315" t="s">
        <v>7219</v>
      </c>
      <c r="B588" s="315" t="s">
        <v>7220</v>
      </c>
      <c r="C588" s="315" t="s">
        <v>7221</v>
      </c>
      <c r="D588" s="315" t="s">
        <v>7222</v>
      </c>
      <c r="E588" s="315" t="s">
        <v>7223</v>
      </c>
      <c r="F588" s="315" t="s">
        <v>7042</v>
      </c>
      <c r="G588" s="315" t="s">
        <v>6867</v>
      </c>
      <c r="H588" s="315" t="s">
        <v>6894</v>
      </c>
      <c r="I588" s="315" t="s">
        <v>7227</v>
      </c>
      <c r="J588" s="315" t="s">
        <v>7228</v>
      </c>
      <c r="K588" s="315" t="s">
        <v>7226</v>
      </c>
      <c r="L588" s="315" t="s">
        <v>6741</v>
      </c>
      <c r="M588" s="315" t="s">
        <v>6639</v>
      </c>
      <c r="N588" s="315"/>
    </row>
    <row r="589" ht="15.75" customHeight="1">
      <c r="A589" s="315" t="s">
        <v>7219</v>
      </c>
      <c r="B589" s="315" t="s">
        <v>7220</v>
      </c>
      <c r="C589" s="315" t="s">
        <v>7221</v>
      </c>
      <c r="D589" s="315" t="s">
        <v>7222</v>
      </c>
      <c r="E589" s="315" t="s">
        <v>7223</v>
      </c>
      <c r="F589" s="315" t="s">
        <v>7042</v>
      </c>
      <c r="G589" s="315" t="s">
        <v>6867</v>
      </c>
      <c r="H589" s="315" t="s">
        <v>6894</v>
      </c>
      <c r="I589" s="315" t="s">
        <v>7227</v>
      </c>
      <c r="J589" s="315" t="s">
        <v>7228</v>
      </c>
      <c r="K589" s="315" t="s">
        <v>7226</v>
      </c>
      <c r="L589" s="315" t="s">
        <v>6741</v>
      </c>
      <c r="M589" s="315" t="s">
        <v>6639</v>
      </c>
      <c r="N589" s="315"/>
    </row>
    <row r="590" ht="15.75" customHeight="1">
      <c r="A590" s="315" t="s">
        <v>7219</v>
      </c>
      <c r="B590" s="315" t="s">
        <v>7220</v>
      </c>
      <c r="C590" s="315" t="s">
        <v>7221</v>
      </c>
      <c r="D590" s="315" t="s">
        <v>7222</v>
      </c>
      <c r="E590" s="315" t="s">
        <v>7223</v>
      </c>
      <c r="F590" s="315" t="s">
        <v>6867</v>
      </c>
      <c r="G590" s="315" t="s">
        <v>6881</v>
      </c>
      <c r="H590" s="315" t="s">
        <v>6894</v>
      </c>
      <c r="I590" s="315" t="s">
        <v>7227</v>
      </c>
      <c r="J590" s="315" t="s">
        <v>7228</v>
      </c>
      <c r="K590" s="315" t="s">
        <v>7226</v>
      </c>
      <c r="L590" s="315" t="s">
        <v>6741</v>
      </c>
      <c r="M590" s="315" t="s">
        <v>6639</v>
      </c>
      <c r="N590" s="315"/>
    </row>
    <row r="591" ht="15.75" customHeight="1">
      <c r="A591" s="315" t="s">
        <v>7219</v>
      </c>
      <c r="B591" s="315" t="s">
        <v>7220</v>
      </c>
      <c r="C591" s="315" t="s">
        <v>7221</v>
      </c>
      <c r="D591" s="315" t="s">
        <v>7222</v>
      </c>
      <c r="E591" s="315" t="s">
        <v>7223</v>
      </c>
      <c r="F591" s="315" t="s">
        <v>6867</v>
      </c>
      <c r="G591" s="315" t="s">
        <v>6881</v>
      </c>
      <c r="H591" s="315" t="s">
        <v>6894</v>
      </c>
      <c r="I591" s="315" t="s">
        <v>7227</v>
      </c>
      <c r="J591" s="315" t="s">
        <v>7228</v>
      </c>
      <c r="K591" s="315" t="s">
        <v>7226</v>
      </c>
      <c r="L591" s="315" t="s">
        <v>6741</v>
      </c>
      <c r="M591" s="315" t="s">
        <v>6639</v>
      </c>
      <c r="N591" s="315"/>
    </row>
    <row r="592" ht="15.75" customHeight="1">
      <c r="A592" s="315" t="s">
        <v>7219</v>
      </c>
      <c r="B592" s="315" t="s">
        <v>7220</v>
      </c>
      <c r="C592" s="315" t="s">
        <v>7221</v>
      </c>
      <c r="D592" s="315" t="s">
        <v>7222</v>
      </c>
      <c r="E592" s="315" t="s">
        <v>7223</v>
      </c>
      <c r="F592" s="315" t="s">
        <v>6643</v>
      </c>
      <c r="G592" s="315" t="s">
        <v>6659</v>
      </c>
      <c r="H592" s="315" t="s">
        <v>6894</v>
      </c>
      <c r="I592" s="315" t="s">
        <v>7227</v>
      </c>
      <c r="J592" s="315" t="s">
        <v>7228</v>
      </c>
      <c r="K592" s="315" t="s">
        <v>7226</v>
      </c>
      <c r="L592" s="315" t="s">
        <v>6741</v>
      </c>
      <c r="M592" s="315" t="s">
        <v>6639</v>
      </c>
      <c r="N592" s="315"/>
    </row>
    <row r="593" ht="15.75" customHeight="1">
      <c r="A593" s="315" t="s">
        <v>7219</v>
      </c>
      <c r="B593" s="315" t="s">
        <v>7220</v>
      </c>
      <c r="C593" s="315" t="s">
        <v>7221</v>
      </c>
      <c r="D593" s="315" t="s">
        <v>7222</v>
      </c>
      <c r="E593" s="315" t="s">
        <v>7223</v>
      </c>
      <c r="F593" s="315" t="s">
        <v>6554</v>
      </c>
      <c r="G593" s="315" t="s">
        <v>7021</v>
      </c>
      <c r="H593" s="315" t="s">
        <v>6894</v>
      </c>
      <c r="I593" s="315" t="s">
        <v>7227</v>
      </c>
      <c r="J593" s="315" t="s">
        <v>7228</v>
      </c>
      <c r="K593" s="315" t="s">
        <v>7226</v>
      </c>
      <c r="L593" s="315" t="s">
        <v>6741</v>
      </c>
      <c r="M593" s="315" t="s">
        <v>6639</v>
      </c>
      <c r="N593" s="315"/>
    </row>
    <row r="594" ht="15.75" customHeight="1">
      <c r="A594" s="315" t="s">
        <v>7219</v>
      </c>
      <c r="B594" s="315" t="s">
        <v>7220</v>
      </c>
      <c r="C594" s="315" t="s">
        <v>7221</v>
      </c>
      <c r="D594" s="315" t="s">
        <v>7222</v>
      </c>
      <c r="E594" s="315" t="s">
        <v>7223</v>
      </c>
      <c r="F594" s="315" t="s">
        <v>6916</v>
      </c>
      <c r="G594" s="315" t="s">
        <v>6554</v>
      </c>
      <c r="H594" s="315" t="s">
        <v>6894</v>
      </c>
      <c r="I594" s="315" t="s">
        <v>7227</v>
      </c>
      <c r="J594" s="315" t="s">
        <v>7228</v>
      </c>
      <c r="K594" s="315" t="s">
        <v>7226</v>
      </c>
      <c r="L594" s="315" t="s">
        <v>6741</v>
      </c>
      <c r="M594" s="315" t="s">
        <v>6639</v>
      </c>
      <c r="N594" s="315"/>
    </row>
    <row r="595" ht="15.75" customHeight="1">
      <c r="A595" s="315" t="s">
        <v>7219</v>
      </c>
      <c r="B595" s="315" t="s">
        <v>7220</v>
      </c>
      <c r="C595" s="315" t="s">
        <v>7221</v>
      </c>
      <c r="D595" s="315" t="s">
        <v>7222</v>
      </c>
      <c r="E595" s="315" t="s">
        <v>7223</v>
      </c>
      <c r="F595" s="315" t="s">
        <v>6915</v>
      </c>
      <c r="G595" s="315" t="s">
        <v>6553</v>
      </c>
      <c r="H595" s="315" t="s">
        <v>6894</v>
      </c>
      <c r="I595" s="315" t="s">
        <v>7227</v>
      </c>
      <c r="J595" s="315" t="s">
        <v>7228</v>
      </c>
      <c r="K595" s="315" t="s">
        <v>7226</v>
      </c>
      <c r="L595" s="315" t="s">
        <v>6741</v>
      </c>
      <c r="M595" s="315" t="s">
        <v>6639</v>
      </c>
      <c r="N595" s="315"/>
    </row>
    <row r="596" ht="15.75" customHeight="1">
      <c r="A596" s="315" t="s">
        <v>7219</v>
      </c>
      <c r="B596" s="315" t="s">
        <v>7220</v>
      </c>
      <c r="C596" s="315" t="s">
        <v>7221</v>
      </c>
      <c r="D596" s="315" t="s">
        <v>7222</v>
      </c>
      <c r="E596" s="315" t="s">
        <v>7223</v>
      </c>
      <c r="F596" s="315" t="s">
        <v>6916</v>
      </c>
      <c r="G596" s="315" t="s">
        <v>6554</v>
      </c>
      <c r="H596" s="315" t="s">
        <v>6894</v>
      </c>
      <c r="I596" s="315" t="s">
        <v>7227</v>
      </c>
      <c r="J596" s="315" t="s">
        <v>7228</v>
      </c>
      <c r="K596" s="315" t="s">
        <v>7226</v>
      </c>
      <c r="L596" s="315" t="s">
        <v>6741</v>
      </c>
      <c r="M596" s="315" t="s">
        <v>6639</v>
      </c>
      <c r="N596" s="315"/>
    </row>
    <row r="597" ht="15.75" customHeight="1">
      <c r="A597" s="315" t="s">
        <v>7219</v>
      </c>
      <c r="B597" s="315" t="s">
        <v>7220</v>
      </c>
      <c r="C597" s="315" t="s">
        <v>7221</v>
      </c>
      <c r="D597" s="315" t="s">
        <v>7222</v>
      </c>
      <c r="E597" s="315" t="s">
        <v>7223</v>
      </c>
      <c r="F597" s="315" t="s">
        <v>6554</v>
      </c>
      <c r="G597" s="315" t="s">
        <v>7021</v>
      </c>
      <c r="H597" s="315" t="s">
        <v>6894</v>
      </c>
      <c r="I597" s="315" t="s">
        <v>7227</v>
      </c>
      <c r="J597" s="315" t="s">
        <v>7228</v>
      </c>
      <c r="K597" s="315" t="s">
        <v>7226</v>
      </c>
      <c r="L597" s="315" t="s">
        <v>6741</v>
      </c>
      <c r="M597" s="315" t="s">
        <v>6639</v>
      </c>
      <c r="N597" s="315"/>
    </row>
    <row r="598" ht="15.75" customHeight="1">
      <c r="A598" s="315" t="s">
        <v>7229</v>
      </c>
      <c r="B598" s="315" t="s">
        <v>7220</v>
      </c>
      <c r="C598" s="315" t="s">
        <v>7230</v>
      </c>
      <c r="D598" s="315" t="s">
        <v>7201</v>
      </c>
      <c r="E598" s="315" t="s">
        <v>7202</v>
      </c>
      <c r="F598" s="315" t="s">
        <v>6685</v>
      </c>
      <c r="G598" s="315" t="s">
        <v>6768</v>
      </c>
      <c r="H598" s="315" t="s">
        <v>6894</v>
      </c>
      <c r="I598" s="315" t="s">
        <v>7227</v>
      </c>
      <c r="J598" s="315" t="s">
        <v>7228</v>
      </c>
      <c r="K598" s="315" t="s">
        <v>7231</v>
      </c>
      <c r="L598" s="315" t="s">
        <v>6635</v>
      </c>
      <c r="M598" s="315" t="s">
        <v>6639</v>
      </c>
      <c r="N598" s="315"/>
    </row>
    <row r="599" ht="15.75" customHeight="1">
      <c r="A599" s="315" t="s">
        <v>7229</v>
      </c>
      <c r="B599" s="315" t="s">
        <v>7220</v>
      </c>
      <c r="C599" s="315" t="s">
        <v>7230</v>
      </c>
      <c r="D599" s="315" t="s">
        <v>7201</v>
      </c>
      <c r="E599" s="315" t="s">
        <v>7202</v>
      </c>
      <c r="F599" s="315" t="s">
        <v>6922</v>
      </c>
      <c r="G599" s="315" t="s">
        <v>6686</v>
      </c>
      <c r="H599" s="315" t="s">
        <v>6894</v>
      </c>
      <c r="I599" s="315" t="s">
        <v>7227</v>
      </c>
      <c r="J599" s="315" t="s">
        <v>7228</v>
      </c>
      <c r="K599" s="315" t="s">
        <v>7231</v>
      </c>
      <c r="L599" s="315" t="s">
        <v>6635</v>
      </c>
      <c r="M599" s="315" t="s">
        <v>6639</v>
      </c>
      <c r="N599" s="315"/>
    </row>
    <row r="600" ht="15.75" customHeight="1">
      <c r="A600" s="315" t="s">
        <v>7229</v>
      </c>
      <c r="B600" s="315" t="s">
        <v>7220</v>
      </c>
      <c r="C600" s="315" t="s">
        <v>7230</v>
      </c>
      <c r="D600" s="315" t="s">
        <v>7201</v>
      </c>
      <c r="E600" s="315" t="s">
        <v>7202</v>
      </c>
      <c r="F600" s="315" t="s">
        <v>6547</v>
      </c>
      <c r="G600" s="315" t="s">
        <v>6642</v>
      </c>
      <c r="H600" s="315" t="s">
        <v>6894</v>
      </c>
      <c r="I600" s="315" t="s">
        <v>7227</v>
      </c>
      <c r="J600" s="315" t="s">
        <v>7228</v>
      </c>
      <c r="K600" s="315" t="s">
        <v>7231</v>
      </c>
      <c r="L600" s="315" t="s">
        <v>6635</v>
      </c>
      <c r="M600" s="315" t="s">
        <v>6639</v>
      </c>
      <c r="N600" s="315"/>
    </row>
    <row r="601" ht="15.75" customHeight="1">
      <c r="A601" s="315" t="s">
        <v>7229</v>
      </c>
      <c r="B601" s="315" t="s">
        <v>7220</v>
      </c>
      <c r="C601" s="315" t="s">
        <v>7230</v>
      </c>
      <c r="D601" s="315" t="s">
        <v>7201</v>
      </c>
      <c r="E601" s="315" t="s">
        <v>7202</v>
      </c>
      <c r="F601" s="315" t="s">
        <v>6915</v>
      </c>
      <c r="G601" s="315" t="s">
        <v>6553</v>
      </c>
      <c r="H601" s="315" t="s">
        <v>6894</v>
      </c>
      <c r="I601" s="315" t="s">
        <v>7227</v>
      </c>
      <c r="J601" s="315" t="s">
        <v>7228</v>
      </c>
      <c r="K601" s="315" t="s">
        <v>7231</v>
      </c>
      <c r="L601" s="315" t="s">
        <v>6635</v>
      </c>
      <c r="M601" s="315" t="s">
        <v>6639</v>
      </c>
      <c r="N601" s="315"/>
    </row>
    <row r="602" ht="15.75" customHeight="1">
      <c r="A602" s="315" t="s">
        <v>7229</v>
      </c>
      <c r="B602" s="315" t="s">
        <v>7220</v>
      </c>
      <c r="C602" s="315" t="s">
        <v>7230</v>
      </c>
      <c r="D602" s="315" t="s">
        <v>7201</v>
      </c>
      <c r="E602" s="315" t="s">
        <v>7202</v>
      </c>
      <c r="F602" s="315" t="s">
        <v>6522</v>
      </c>
      <c r="G602" s="315" t="s">
        <v>6643</v>
      </c>
      <c r="H602" s="315" t="s">
        <v>6894</v>
      </c>
      <c r="I602" s="315" t="s">
        <v>7227</v>
      </c>
      <c r="J602" s="315" t="s">
        <v>7228</v>
      </c>
      <c r="K602" s="315" t="s">
        <v>7231</v>
      </c>
      <c r="L602" s="315" t="s">
        <v>6635</v>
      </c>
      <c r="M602" s="315" t="s">
        <v>6639</v>
      </c>
      <c r="N602" s="315"/>
    </row>
    <row r="603" ht="15.75" customHeight="1">
      <c r="A603" s="315" t="s">
        <v>7229</v>
      </c>
      <c r="B603" s="315" t="s">
        <v>7220</v>
      </c>
      <c r="C603" s="315" t="s">
        <v>7230</v>
      </c>
      <c r="D603" s="315" t="s">
        <v>7201</v>
      </c>
      <c r="E603" s="315" t="s">
        <v>7202</v>
      </c>
      <c r="F603" s="315" t="s">
        <v>6670</v>
      </c>
      <c r="G603" s="315" t="s">
        <v>6562</v>
      </c>
      <c r="H603" s="315" t="s">
        <v>6894</v>
      </c>
      <c r="I603" s="315" t="s">
        <v>7224</v>
      </c>
      <c r="J603" s="315" t="s">
        <v>7225</v>
      </c>
      <c r="K603" s="315" t="s">
        <v>7231</v>
      </c>
      <c r="L603" s="315" t="s">
        <v>6635</v>
      </c>
      <c r="M603" s="315" t="s">
        <v>6943</v>
      </c>
      <c r="N603" s="315"/>
    </row>
    <row r="604" ht="15.75" customHeight="1">
      <c r="A604" s="315" t="s">
        <v>7229</v>
      </c>
      <c r="B604" s="315" t="s">
        <v>7220</v>
      </c>
      <c r="C604" s="315" t="s">
        <v>7230</v>
      </c>
      <c r="D604" s="315" t="s">
        <v>7201</v>
      </c>
      <c r="E604" s="315" t="s">
        <v>7202</v>
      </c>
      <c r="F604" s="315" t="s">
        <v>6905</v>
      </c>
      <c r="G604" s="315" t="s">
        <v>6563</v>
      </c>
      <c r="H604" s="315" t="s">
        <v>6894</v>
      </c>
      <c r="I604" s="315" t="s">
        <v>7224</v>
      </c>
      <c r="J604" s="315" t="s">
        <v>7225</v>
      </c>
      <c r="K604" s="315" t="s">
        <v>7231</v>
      </c>
      <c r="L604" s="315" t="s">
        <v>6635</v>
      </c>
      <c r="M604" s="315" t="s">
        <v>6943</v>
      </c>
      <c r="N604" s="315"/>
    </row>
    <row r="605" ht="15.75" customHeight="1">
      <c r="A605" s="315" t="s">
        <v>7229</v>
      </c>
      <c r="B605" s="315" t="s">
        <v>7220</v>
      </c>
      <c r="C605" s="315" t="s">
        <v>7230</v>
      </c>
      <c r="D605" s="315" t="s">
        <v>7201</v>
      </c>
      <c r="E605" s="315" t="s">
        <v>7202</v>
      </c>
      <c r="F605" s="315" t="s">
        <v>6585</v>
      </c>
      <c r="G605" s="315" t="s">
        <v>6800</v>
      </c>
      <c r="H605" s="315" t="s">
        <v>6894</v>
      </c>
      <c r="I605" s="315" t="s">
        <v>7224</v>
      </c>
      <c r="J605" s="315" t="s">
        <v>7225</v>
      </c>
      <c r="K605" s="315" t="s">
        <v>7231</v>
      </c>
      <c r="L605" s="315" t="s">
        <v>6635</v>
      </c>
      <c r="M605" s="315" t="s">
        <v>6943</v>
      </c>
      <c r="N605" s="315"/>
    </row>
    <row r="606" ht="15.75" customHeight="1">
      <c r="A606" s="315" t="s">
        <v>7229</v>
      </c>
      <c r="B606" s="315" t="s">
        <v>7220</v>
      </c>
      <c r="C606" s="315" t="s">
        <v>7230</v>
      </c>
      <c r="D606" s="315" t="s">
        <v>7201</v>
      </c>
      <c r="E606" s="315" t="s">
        <v>7202</v>
      </c>
      <c r="F606" s="315" t="s">
        <v>6856</v>
      </c>
      <c r="G606" s="315" t="s">
        <v>6885</v>
      </c>
      <c r="H606" s="315" t="s">
        <v>6894</v>
      </c>
      <c r="I606" s="315" t="s">
        <v>7224</v>
      </c>
      <c r="J606" s="315" t="s">
        <v>7225</v>
      </c>
      <c r="K606" s="315" t="s">
        <v>7231</v>
      </c>
      <c r="L606" s="315" t="s">
        <v>6884</v>
      </c>
      <c r="M606" s="315" t="s">
        <v>6943</v>
      </c>
      <c r="N606" s="315"/>
    </row>
    <row r="607" ht="15.75" customHeight="1">
      <c r="A607" s="315" t="s">
        <v>7229</v>
      </c>
      <c r="B607" s="315" t="s">
        <v>7220</v>
      </c>
      <c r="C607" s="315" t="s">
        <v>7230</v>
      </c>
      <c r="D607" s="315" t="s">
        <v>7201</v>
      </c>
      <c r="E607" s="315" t="s">
        <v>7202</v>
      </c>
      <c r="F607" s="315" t="s">
        <v>6885</v>
      </c>
      <c r="G607" s="315" t="s">
        <v>6586</v>
      </c>
      <c r="H607" s="315" t="s">
        <v>6894</v>
      </c>
      <c r="I607" s="315" t="s">
        <v>7224</v>
      </c>
      <c r="J607" s="315" t="s">
        <v>7225</v>
      </c>
      <c r="K607" s="315" t="s">
        <v>7231</v>
      </c>
      <c r="L607" s="315" t="s">
        <v>6635</v>
      </c>
      <c r="M607" s="315" t="s">
        <v>6943</v>
      </c>
      <c r="N607" s="315"/>
    </row>
    <row r="608" ht="15.75" customHeight="1">
      <c r="A608" s="315" t="s">
        <v>7229</v>
      </c>
      <c r="B608" s="315" t="s">
        <v>7220</v>
      </c>
      <c r="C608" s="315" t="s">
        <v>7230</v>
      </c>
      <c r="D608" s="315" t="s">
        <v>7201</v>
      </c>
      <c r="E608" s="315" t="s">
        <v>7202</v>
      </c>
      <c r="F608" s="315" t="s">
        <v>6905</v>
      </c>
      <c r="G608" s="315" t="s">
        <v>6563</v>
      </c>
      <c r="H608" s="315" t="s">
        <v>6894</v>
      </c>
      <c r="I608" s="315" t="s">
        <v>7224</v>
      </c>
      <c r="J608" s="315" t="s">
        <v>7225</v>
      </c>
      <c r="K608" s="315" t="s">
        <v>7231</v>
      </c>
      <c r="L608" s="315" t="s">
        <v>6635</v>
      </c>
      <c r="M608" s="315" t="s">
        <v>6943</v>
      </c>
      <c r="N608" s="315"/>
    </row>
    <row r="609" ht="15.75" customHeight="1">
      <c r="A609" s="315" t="s">
        <v>7229</v>
      </c>
      <c r="B609" s="315" t="s">
        <v>7220</v>
      </c>
      <c r="C609" s="315" t="s">
        <v>7230</v>
      </c>
      <c r="D609" s="315" t="s">
        <v>7201</v>
      </c>
      <c r="E609" s="315" t="s">
        <v>7202</v>
      </c>
      <c r="F609" s="315" t="s">
        <v>6883</v>
      </c>
      <c r="G609" s="315" t="s">
        <v>6880</v>
      </c>
      <c r="H609" s="315" t="s">
        <v>6894</v>
      </c>
      <c r="I609" s="315" t="s">
        <v>7224</v>
      </c>
      <c r="J609" s="315" t="s">
        <v>7225</v>
      </c>
      <c r="K609" s="315" t="s">
        <v>7231</v>
      </c>
      <c r="L609" s="315" t="s">
        <v>6635</v>
      </c>
      <c r="M609" s="315" t="s">
        <v>6943</v>
      </c>
      <c r="N609" s="315"/>
    </row>
    <row r="610" ht="15.75" customHeight="1">
      <c r="A610" s="315" t="s">
        <v>7229</v>
      </c>
      <c r="B610" s="315" t="s">
        <v>7220</v>
      </c>
      <c r="C610" s="315" t="s">
        <v>7230</v>
      </c>
      <c r="D610" s="315" t="s">
        <v>7201</v>
      </c>
      <c r="E610" s="315" t="s">
        <v>7202</v>
      </c>
      <c r="F610" s="315" t="s">
        <v>6922</v>
      </c>
      <c r="G610" s="315" t="s">
        <v>6686</v>
      </c>
      <c r="H610" s="315" t="s">
        <v>6894</v>
      </c>
      <c r="I610" s="315" t="s">
        <v>7227</v>
      </c>
      <c r="J610" s="315" t="s">
        <v>7228</v>
      </c>
      <c r="K610" s="315" t="s">
        <v>7231</v>
      </c>
      <c r="L610" s="315" t="s">
        <v>6635</v>
      </c>
      <c r="M610" s="315" t="s">
        <v>6639</v>
      </c>
      <c r="N610" s="315"/>
    </row>
    <row r="611" ht="15.75" customHeight="1">
      <c r="A611" s="315" t="s">
        <v>7229</v>
      </c>
      <c r="B611" s="315" t="s">
        <v>7220</v>
      </c>
      <c r="C611" s="315" t="s">
        <v>7230</v>
      </c>
      <c r="D611" s="315" t="s">
        <v>7201</v>
      </c>
      <c r="E611" s="315" t="s">
        <v>7202</v>
      </c>
      <c r="F611" s="315" t="s">
        <v>6602</v>
      </c>
      <c r="G611" s="315" t="s">
        <v>6685</v>
      </c>
      <c r="H611" s="315" t="s">
        <v>6894</v>
      </c>
      <c r="I611" s="315" t="s">
        <v>7224</v>
      </c>
      <c r="J611" s="315" t="s">
        <v>7225</v>
      </c>
      <c r="K611" s="315" t="s">
        <v>7231</v>
      </c>
      <c r="L611" s="315" t="s">
        <v>6635</v>
      </c>
      <c r="M611" s="315" t="s">
        <v>6943</v>
      </c>
      <c r="N611" s="315"/>
    </row>
    <row r="612" ht="15.75" customHeight="1">
      <c r="A612" s="315" t="s">
        <v>7229</v>
      </c>
      <c r="B612" s="315" t="s">
        <v>7220</v>
      </c>
      <c r="C612" s="315" t="s">
        <v>7230</v>
      </c>
      <c r="D612" s="315" t="s">
        <v>7201</v>
      </c>
      <c r="E612" s="315" t="s">
        <v>7202</v>
      </c>
      <c r="F612" s="315" t="s">
        <v>6893</v>
      </c>
      <c r="G612" s="315" t="s">
        <v>6915</v>
      </c>
      <c r="H612" s="315" t="s">
        <v>6894</v>
      </c>
      <c r="I612" s="315" t="s">
        <v>7224</v>
      </c>
      <c r="J612" s="315" t="s">
        <v>7225</v>
      </c>
      <c r="K612" s="315" t="s">
        <v>7231</v>
      </c>
      <c r="L612" s="315" t="s">
        <v>6635</v>
      </c>
      <c r="M612" s="315" t="s">
        <v>6943</v>
      </c>
      <c r="N612" s="315"/>
    </row>
    <row r="613" ht="15.75" customHeight="1">
      <c r="A613" s="315" t="s">
        <v>7229</v>
      </c>
      <c r="B613" s="315" t="s">
        <v>7220</v>
      </c>
      <c r="C613" s="315" t="s">
        <v>7230</v>
      </c>
      <c r="D613" s="315" t="s">
        <v>7201</v>
      </c>
      <c r="E613" s="315" t="s">
        <v>7202</v>
      </c>
      <c r="F613" s="315" t="s">
        <v>6915</v>
      </c>
      <c r="G613" s="315" t="s">
        <v>6553</v>
      </c>
      <c r="H613" s="315" t="s">
        <v>6894</v>
      </c>
      <c r="I613" s="315" t="s">
        <v>7224</v>
      </c>
      <c r="J613" s="315" t="s">
        <v>7225</v>
      </c>
      <c r="K613" s="315" t="s">
        <v>7231</v>
      </c>
      <c r="L613" s="315" t="s">
        <v>6635</v>
      </c>
      <c r="M613" s="315" t="s">
        <v>6943</v>
      </c>
      <c r="N613" s="315"/>
    </row>
    <row r="614" ht="15.75" customHeight="1">
      <c r="A614" s="315" t="s">
        <v>7229</v>
      </c>
      <c r="B614" s="315" t="s">
        <v>7220</v>
      </c>
      <c r="C614" s="315" t="s">
        <v>7230</v>
      </c>
      <c r="D614" s="315" t="s">
        <v>7201</v>
      </c>
      <c r="E614" s="315" t="s">
        <v>7202</v>
      </c>
      <c r="F614" s="315" t="s">
        <v>6916</v>
      </c>
      <c r="G614" s="315" t="s">
        <v>6554</v>
      </c>
      <c r="H614" s="315" t="s">
        <v>6894</v>
      </c>
      <c r="I614" s="315" t="s">
        <v>7224</v>
      </c>
      <c r="J614" s="315" t="s">
        <v>7225</v>
      </c>
      <c r="K614" s="315" t="s">
        <v>7231</v>
      </c>
      <c r="L614" s="315" t="s">
        <v>6884</v>
      </c>
      <c r="M614" s="315" t="s">
        <v>6943</v>
      </c>
      <c r="N614" s="315"/>
    </row>
    <row r="615" ht="15.75" customHeight="1">
      <c r="A615" s="315" t="s">
        <v>7229</v>
      </c>
      <c r="B615" s="315" t="s">
        <v>7220</v>
      </c>
      <c r="C615" s="315" t="s">
        <v>7230</v>
      </c>
      <c r="D615" s="315" t="s">
        <v>7201</v>
      </c>
      <c r="E615" s="315" t="s">
        <v>7202</v>
      </c>
      <c r="F615" s="315" t="s">
        <v>6602</v>
      </c>
      <c r="G615" s="315" t="s">
        <v>6685</v>
      </c>
      <c r="H615" s="315" t="s">
        <v>6894</v>
      </c>
      <c r="I615" s="315" t="s">
        <v>7224</v>
      </c>
      <c r="J615" s="315" t="s">
        <v>7225</v>
      </c>
      <c r="K615" s="315" t="s">
        <v>7231</v>
      </c>
      <c r="L615" s="315" t="s">
        <v>6635</v>
      </c>
      <c r="M615" s="315" t="s">
        <v>6943</v>
      </c>
      <c r="N615" s="315"/>
    </row>
    <row r="616" ht="15.75" customHeight="1">
      <c r="A616" s="315" t="s">
        <v>7229</v>
      </c>
      <c r="B616" s="315" t="s">
        <v>7220</v>
      </c>
      <c r="C616" s="315" t="s">
        <v>7230</v>
      </c>
      <c r="D616" s="315" t="s">
        <v>7201</v>
      </c>
      <c r="E616" s="315" t="s">
        <v>7202</v>
      </c>
      <c r="F616" s="315" t="s">
        <v>6768</v>
      </c>
      <c r="G616" s="315" t="s">
        <v>6547</v>
      </c>
      <c r="H616" s="315" t="s">
        <v>6894</v>
      </c>
      <c r="I616" s="315" t="s">
        <v>7224</v>
      </c>
      <c r="J616" s="315" t="s">
        <v>7225</v>
      </c>
      <c r="K616" s="315" t="s">
        <v>7231</v>
      </c>
      <c r="L616" s="315" t="s">
        <v>6635</v>
      </c>
      <c r="M616" s="315" t="s">
        <v>6943</v>
      </c>
      <c r="N616" s="315"/>
    </row>
    <row r="617" ht="15.75" customHeight="1">
      <c r="A617" s="315" t="s">
        <v>7229</v>
      </c>
      <c r="B617" s="315" t="s">
        <v>7220</v>
      </c>
      <c r="C617" s="315" t="s">
        <v>7230</v>
      </c>
      <c r="D617" s="315" t="s">
        <v>7201</v>
      </c>
      <c r="E617" s="315" t="s">
        <v>7202</v>
      </c>
      <c r="F617" s="315" t="s">
        <v>6686</v>
      </c>
      <c r="G617" s="315" t="s">
        <v>6893</v>
      </c>
      <c r="H617" s="315" t="s">
        <v>6894</v>
      </c>
      <c r="I617" s="315" t="s">
        <v>7224</v>
      </c>
      <c r="J617" s="315" t="s">
        <v>7225</v>
      </c>
      <c r="K617" s="315" t="s">
        <v>7231</v>
      </c>
      <c r="L617" s="315" t="s">
        <v>6635</v>
      </c>
      <c r="M617" s="315" t="s">
        <v>6943</v>
      </c>
      <c r="N617" s="315"/>
    </row>
    <row r="618" ht="15.75" customHeight="1">
      <c r="A618" s="315" t="s">
        <v>7229</v>
      </c>
      <c r="B618" s="315" t="s">
        <v>7220</v>
      </c>
      <c r="C618" s="315" t="s">
        <v>7230</v>
      </c>
      <c r="D618" s="315" t="s">
        <v>7201</v>
      </c>
      <c r="E618" s="315" t="s">
        <v>7202</v>
      </c>
      <c r="F618" s="315" t="s">
        <v>6893</v>
      </c>
      <c r="G618" s="315" t="s">
        <v>6915</v>
      </c>
      <c r="H618" s="315" t="s">
        <v>6894</v>
      </c>
      <c r="I618" s="315" t="s">
        <v>7224</v>
      </c>
      <c r="J618" s="315" t="s">
        <v>7225</v>
      </c>
      <c r="K618" s="315" t="s">
        <v>7231</v>
      </c>
      <c r="L618" s="315" t="s">
        <v>6635</v>
      </c>
      <c r="M618" s="315" t="s">
        <v>6943</v>
      </c>
      <c r="N618" s="315"/>
    </row>
    <row r="619" ht="15.75" customHeight="1">
      <c r="A619" s="315" t="s">
        <v>7229</v>
      </c>
      <c r="B619" s="315" t="s">
        <v>7220</v>
      </c>
      <c r="C619" s="315" t="s">
        <v>7230</v>
      </c>
      <c r="D619" s="315" t="s">
        <v>7201</v>
      </c>
      <c r="E619" s="315" t="s">
        <v>7202</v>
      </c>
      <c r="F619" s="315" t="s">
        <v>6916</v>
      </c>
      <c r="G619" s="315" t="s">
        <v>6554</v>
      </c>
      <c r="H619" s="315" t="s">
        <v>6894</v>
      </c>
      <c r="I619" s="315" t="s">
        <v>7224</v>
      </c>
      <c r="J619" s="315" t="s">
        <v>7225</v>
      </c>
      <c r="K619" s="315" t="s">
        <v>7231</v>
      </c>
      <c r="L619" s="315" t="s">
        <v>6884</v>
      </c>
      <c r="M619" s="315" t="s">
        <v>6943</v>
      </c>
      <c r="N619" s="315"/>
    </row>
    <row r="620" ht="15.75" customHeight="1">
      <c r="A620" s="315" t="s">
        <v>7229</v>
      </c>
      <c r="B620" s="315" t="s">
        <v>7220</v>
      </c>
      <c r="C620" s="315" t="s">
        <v>7230</v>
      </c>
      <c r="D620" s="315" t="s">
        <v>7201</v>
      </c>
      <c r="E620" s="315" t="s">
        <v>7202</v>
      </c>
      <c r="F620" s="315" t="s">
        <v>6602</v>
      </c>
      <c r="G620" s="315" t="s">
        <v>6685</v>
      </c>
      <c r="H620" s="315" t="s">
        <v>6894</v>
      </c>
      <c r="I620" s="315" t="s">
        <v>7224</v>
      </c>
      <c r="J620" s="315" t="s">
        <v>7225</v>
      </c>
      <c r="K620" s="315" t="s">
        <v>7231</v>
      </c>
      <c r="L620" s="315" t="s">
        <v>6635</v>
      </c>
      <c r="M620" s="315" t="s">
        <v>6943</v>
      </c>
      <c r="N620" s="315"/>
    </row>
    <row r="621" ht="15.75" customHeight="1">
      <c r="A621" s="315" t="s">
        <v>7229</v>
      </c>
      <c r="B621" s="315" t="s">
        <v>7220</v>
      </c>
      <c r="C621" s="315" t="s">
        <v>7230</v>
      </c>
      <c r="D621" s="315" t="s">
        <v>7201</v>
      </c>
      <c r="E621" s="315" t="s">
        <v>7202</v>
      </c>
      <c r="F621" s="315" t="s">
        <v>6685</v>
      </c>
      <c r="G621" s="315" t="s">
        <v>6768</v>
      </c>
      <c r="H621" s="315" t="s">
        <v>6894</v>
      </c>
      <c r="I621" s="315" t="s">
        <v>7224</v>
      </c>
      <c r="J621" s="315" t="s">
        <v>7225</v>
      </c>
      <c r="K621" s="315" t="s">
        <v>7231</v>
      </c>
      <c r="L621" s="315" t="s">
        <v>6635</v>
      </c>
      <c r="M621" s="315" t="s">
        <v>6943</v>
      </c>
      <c r="N621" s="315"/>
    </row>
    <row r="622" ht="15.75" customHeight="1">
      <c r="A622" s="315" t="s">
        <v>7229</v>
      </c>
      <c r="B622" s="315" t="s">
        <v>7220</v>
      </c>
      <c r="C622" s="315" t="s">
        <v>7230</v>
      </c>
      <c r="D622" s="315" t="s">
        <v>7201</v>
      </c>
      <c r="E622" s="315" t="s">
        <v>7202</v>
      </c>
      <c r="F622" s="315" t="s">
        <v>6768</v>
      </c>
      <c r="G622" s="315" t="s">
        <v>6547</v>
      </c>
      <c r="H622" s="315" t="s">
        <v>6894</v>
      </c>
      <c r="I622" s="315" t="s">
        <v>7224</v>
      </c>
      <c r="J622" s="315" t="s">
        <v>7225</v>
      </c>
      <c r="K622" s="315" t="s">
        <v>7231</v>
      </c>
      <c r="L622" s="315" t="s">
        <v>6635</v>
      </c>
      <c r="M622" s="315" t="s">
        <v>6943</v>
      </c>
      <c r="N622" s="315"/>
    </row>
    <row r="623" ht="15.75" customHeight="1">
      <c r="A623" s="315" t="s">
        <v>7229</v>
      </c>
      <c r="B623" s="315" t="s">
        <v>7220</v>
      </c>
      <c r="C623" s="315" t="s">
        <v>7230</v>
      </c>
      <c r="D623" s="315" t="s">
        <v>7201</v>
      </c>
      <c r="E623" s="315" t="s">
        <v>7202</v>
      </c>
      <c r="F623" s="315" t="s">
        <v>6547</v>
      </c>
      <c r="G623" s="315" t="s">
        <v>6642</v>
      </c>
      <c r="H623" s="315" t="s">
        <v>6894</v>
      </c>
      <c r="I623" s="315" t="s">
        <v>7224</v>
      </c>
      <c r="J623" s="315" t="s">
        <v>7225</v>
      </c>
      <c r="K623" s="315" t="s">
        <v>7231</v>
      </c>
      <c r="L623" s="315" t="s">
        <v>6635</v>
      </c>
      <c r="M623" s="315" t="s">
        <v>6943</v>
      </c>
      <c r="N623" s="315"/>
    </row>
    <row r="624" ht="15.75" customHeight="1">
      <c r="A624" s="315" t="s">
        <v>7229</v>
      </c>
      <c r="B624" s="315" t="s">
        <v>7220</v>
      </c>
      <c r="C624" s="315" t="s">
        <v>7230</v>
      </c>
      <c r="D624" s="315" t="s">
        <v>7201</v>
      </c>
      <c r="E624" s="315" t="s">
        <v>7202</v>
      </c>
      <c r="F624" s="315" t="s">
        <v>6643</v>
      </c>
      <c r="G624" s="315" t="s">
        <v>6659</v>
      </c>
      <c r="H624" s="315" t="s">
        <v>6894</v>
      </c>
      <c r="I624" s="315" t="s">
        <v>7224</v>
      </c>
      <c r="J624" s="315" t="s">
        <v>7225</v>
      </c>
      <c r="K624" s="315" t="s">
        <v>7231</v>
      </c>
      <c r="L624" s="315" t="s">
        <v>6884</v>
      </c>
      <c r="M624" s="315" t="s">
        <v>6943</v>
      </c>
      <c r="N624" s="315"/>
    </row>
    <row r="625" ht="15.75" customHeight="1">
      <c r="A625" s="315" t="s">
        <v>7229</v>
      </c>
      <c r="B625" s="315" t="s">
        <v>7220</v>
      </c>
      <c r="C625" s="315" t="s">
        <v>7232</v>
      </c>
      <c r="D625" s="315" t="s">
        <v>7201</v>
      </c>
      <c r="E625" s="315" t="s">
        <v>7202</v>
      </c>
      <c r="F625" s="315" t="s">
        <v>6862</v>
      </c>
      <c r="G625" s="315" t="s">
        <v>6873</v>
      </c>
      <c r="H625" s="315" t="s">
        <v>6894</v>
      </c>
      <c r="I625" s="315" t="s">
        <v>7227</v>
      </c>
      <c r="J625" s="315" t="s">
        <v>7228</v>
      </c>
      <c r="K625" s="315" t="s">
        <v>7231</v>
      </c>
      <c r="L625" s="315" t="s">
        <v>6994</v>
      </c>
      <c r="M625" s="315" t="s">
        <v>6639</v>
      </c>
      <c r="N625" s="315"/>
    </row>
    <row r="626" ht="15.75" customHeight="1">
      <c r="A626" s="315" t="s">
        <v>7229</v>
      </c>
      <c r="B626" s="315" t="s">
        <v>7220</v>
      </c>
      <c r="C626" s="315" t="s">
        <v>7232</v>
      </c>
      <c r="D626" s="315" t="s">
        <v>7201</v>
      </c>
      <c r="E626" s="315" t="s">
        <v>7202</v>
      </c>
      <c r="F626" s="315" t="s">
        <v>6572</v>
      </c>
      <c r="G626" s="315" t="s">
        <v>6905</v>
      </c>
      <c r="H626" s="315" t="s">
        <v>6894</v>
      </c>
      <c r="I626" s="315" t="s">
        <v>7227</v>
      </c>
      <c r="J626" s="315" t="s">
        <v>7228</v>
      </c>
      <c r="K626" s="315" t="s">
        <v>7231</v>
      </c>
      <c r="L626" s="315" t="s">
        <v>6741</v>
      </c>
      <c r="M626" s="315" t="s">
        <v>6639</v>
      </c>
      <c r="N626" s="315"/>
    </row>
    <row r="627" ht="15.75" customHeight="1">
      <c r="A627" s="315" t="s">
        <v>7229</v>
      </c>
      <c r="B627" s="315" t="s">
        <v>7220</v>
      </c>
      <c r="C627" s="315" t="s">
        <v>7232</v>
      </c>
      <c r="D627" s="315" t="s">
        <v>7201</v>
      </c>
      <c r="E627" s="315" t="s">
        <v>7202</v>
      </c>
      <c r="F627" s="315" t="s">
        <v>6563</v>
      </c>
      <c r="G627" s="315" t="s">
        <v>6573</v>
      </c>
      <c r="H627" s="315" t="s">
        <v>6894</v>
      </c>
      <c r="I627" s="315" t="s">
        <v>7227</v>
      </c>
      <c r="J627" s="315" t="s">
        <v>7228</v>
      </c>
      <c r="K627" s="315" t="s">
        <v>7231</v>
      </c>
      <c r="L627" s="315" t="s">
        <v>6741</v>
      </c>
      <c r="M627" s="315" t="s">
        <v>6639</v>
      </c>
      <c r="N627" s="315"/>
    </row>
    <row r="628" ht="15.75" customHeight="1">
      <c r="A628" s="315" t="s">
        <v>7229</v>
      </c>
      <c r="B628" s="315" t="s">
        <v>7220</v>
      </c>
      <c r="C628" s="315" t="s">
        <v>7232</v>
      </c>
      <c r="D628" s="315" t="s">
        <v>7201</v>
      </c>
      <c r="E628" s="315" t="s">
        <v>7202</v>
      </c>
      <c r="F628" s="315" t="s">
        <v>6716</v>
      </c>
      <c r="G628" s="315" t="s">
        <v>6670</v>
      </c>
      <c r="H628" s="315" t="s">
        <v>6894</v>
      </c>
      <c r="I628" s="315" t="s">
        <v>7227</v>
      </c>
      <c r="J628" s="315" t="s">
        <v>7228</v>
      </c>
      <c r="K628" s="315" t="s">
        <v>7231</v>
      </c>
      <c r="L628" s="315" t="s">
        <v>6741</v>
      </c>
      <c r="M628" s="315" t="s">
        <v>6639</v>
      </c>
      <c r="N628" s="315"/>
    </row>
    <row r="629" ht="15.75" customHeight="1">
      <c r="A629" s="315" t="s">
        <v>7229</v>
      </c>
      <c r="B629" s="315" t="s">
        <v>7220</v>
      </c>
      <c r="C629" s="315" t="s">
        <v>7232</v>
      </c>
      <c r="D629" s="315" t="s">
        <v>7201</v>
      </c>
      <c r="E629" s="315" t="s">
        <v>7202</v>
      </c>
      <c r="F629" s="315" t="s">
        <v>6670</v>
      </c>
      <c r="G629" s="315" t="s">
        <v>6562</v>
      </c>
      <c r="H629" s="315" t="s">
        <v>6894</v>
      </c>
      <c r="I629" s="315" t="s">
        <v>7227</v>
      </c>
      <c r="J629" s="315" t="s">
        <v>7228</v>
      </c>
      <c r="K629" s="315" t="s">
        <v>7231</v>
      </c>
      <c r="L629" s="315" t="s">
        <v>6741</v>
      </c>
      <c r="M629" s="315" t="s">
        <v>6639</v>
      </c>
      <c r="N629" s="315"/>
    </row>
    <row r="630" ht="15.75" customHeight="1">
      <c r="A630" s="315" t="s">
        <v>7229</v>
      </c>
      <c r="B630" s="315" t="s">
        <v>7220</v>
      </c>
      <c r="C630" s="315" t="s">
        <v>7232</v>
      </c>
      <c r="D630" s="315" t="s">
        <v>7201</v>
      </c>
      <c r="E630" s="315" t="s">
        <v>7202</v>
      </c>
      <c r="F630" s="315" t="s">
        <v>6562</v>
      </c>
      <c r="G630" s="315" t="s">
        <v>6572</v>
      </c>
      <c r="H630" s="315" t="s">
        <v>6894</v>
      </c>
      <c r="I630" s="315" t="s">
        <v>7227</v>
      </c>
      <c r="J630" s="315" t="s">
        <v>7228</v>
      </c>
      <c r="K630" s="315" t="s">
        <v>7231</v>
      </c>
      <c r="L630" s="315" t="s">
        <v>6741</v>
      </c>
      <c r="M630" s="315" t="s">
        <v>6639</v>
      </c>
      <c r="N630" s="315"/>
    </row>
    <row r="631" ht="15.75" customHeight="1">
      <c r="A631" s="315" t="s">
        <v>7229</v>
      </c>
      <c r="B631" s="315" t="s">
        <v>7220</v>
      </c>
      <c r="C631" s="315" t="s">
        <v>7230</v>
      </c>
      <c r="D631" s="315" t="s">
        <v>7201</v>
      </c>
      <c r="E631" s="315" t="s">
        <v>7202</v>
      </c>
      <c r="F631" s="315" t="s">
        <v>6967</v>
      </c>
      <c r="G631" s="315" t="s">
        <v>6922</v>
      </c>
      <c r="H631" s="315" t="s">
        <v>6894</v>
      </c>
      <c r="I631" s="315" t="s">
        <v>7227</v>
      </c>
      <c r="J631" s="315" t="s">
        <v>7228</v>
      </c>
      <c r="K631" s="315" t="s">
        <v>7231</v>
      </c>
      <c r="L631" s="315" t="s">
        <v>6994</v>
      </c>
      <c r="M631" s="315" t="s">
        <v>6639</v>
      </c>
      <c r="N631" s="315"/>
    </row>
    <row r="632" ht="15.75" customHeight="1">
      <c r="A632" s="315" t="s">
        <v>7229</v>
      </c>
      <c r="B632" s="315" t="s">
        <v>7220</v>
      </c>
      <c r="C632" s="315" t="s">
        <v>7230</v>
      </c>
      <c r="D632" s="315" t="s">
        <v>7201</v>
      </c>
      <c r="E632" s="315" t="s">
        <v>7202</v>
      </c>
      <c r="F632" s="315" t="s">
        <v>6922</v>
      </c>
      <c r="G632" s="315" t="s">
        <v>6686</v>
      </c>
      <c r="H632" s="315" t="s">
        <v>6894</v>
      </c>
      <c r="I632" s="315" t="s">
        <v>7227</v>
      </c>
      <c r="J632" s="315" t="s">
        <v>7228</v>
      </c>
      <c r="K632" s="315" t="s">
        <v>7231</v>
      </c>
      <c r="L632" s="315" t="s">
        <v>6994</v>
      </c>
      <c r="M632" s="315" t="s">
        <v>6639</v>
      </c>
      <c r="N632" s="315"/>
    </row>
    <row r="633" ht="15.75" customHeight="1">
      <c r="A633" s="315" t="s">
        <v>7229</v>
      </c>
      <c r="B633" s="315" t="s">
        <v>7220</v>
      </c>
      <c r="C633" s="315" t="s">
        <v>7230</v>
      </c>
      <c r="D633" s="315" t="s">
        <v>7201</v>
      </c>
      <c r="E633" s="315" t="s">
        <v>7202</v>
      </c>
      <c r="F633" s="315" t="s">
        <v>6768</v>
      </c>
      <c r="G633" s="315" t="s">
        <v>6547</v>
      </c>
      <c r="H633" s="315" t="s">
        <v>6894</v>
      </c>
      <c r="I633" s="315" t="s">
        <v>7227</v>
      </c>
      <c r="J633" s="315" t="s">
        <v>7228</v>
      </c>
      <c r="K633" s="315" t="s">
        <v>7231</v>
      </c>
      <c r="L633" s="315" t="s">
        <v>6741</v>
      </c>
      <c r="M633" s="315" t="s">
        <v>6639</v>
      </c>
      <c r="N633" s="315"/>
    </row>
    <row r="634" ht="15.75" customHeight="1">
      <c r="A634" s="315" t="s">
        <v>7229</v>
      </c>
      <c r="B634" s="315" t="s">
        <v>7220</v>
      </c>
      <c r="C634" s="315" t="s">
        <v>7230</v>
      </c>
      <c r="D634" s="315" t="s">
        <v>7201</v>
      </c>
      <c r="E634" s="315" t="s">
        <v>7202</v>
      </c>
      <c r="F634" s="315" t="s">
        <v>6686</v>
      </c>
      <c r="G634" s="315" t="s">
        <v>6893</v>
      </c>
      <c r="H634" s="315" t="s">
        <v>6894</v>
      </c>
      <c r="I634" s="315" t="s">
        <v>7227</v>
      </c>
      <c r="J634" s="315" t="s">
        <v>7228</v>
      </c>
      <c r="K634" s="315" t="s">
        <v>7231</v>
      </c>
      <c r="L634" s="315" t="s">
        <v>6994</v>
      </c>
      <c r="M634" s="315" t="s">
        <v>6639</v>
      </c>
      <c r="N634" s="315"/>
    </row>
    <row r="635" ht="15.75" customHeight="1">
      <c r="A635" s="315" t="s">
        <v>7229</v>
      </c>
      <c r="B635" s="315" t="s">
        <v>7220</v>
      </c>
      <c r="C635" s="315" t="s">
        <v>7230</v>
      </c>
      <c r="D635" s="315" t="s">
        <v>7201</v>
      </c>
      <c r="E635" s="315" t="s">
        <v>7202</v>
      </c>
      <c r="F635" s="315" t="s">
        <v>6643</v>
      </c>
      <c r="G635" s="315" t="s">
        <v>6659</v>
      </c>
      <c r="H635" s="315" t="s">
        <v>6894</v>
      </c>
      <c r="I635" s="315" t="s">
        <v>7227</v>
      </c>
      <c r="J635" s="315" t="s">
        <v>7228</v>
      </c>
      <c r="K635" s="315" t="s">
        <v>7231</v>
      </c>
      <c r="L635" s="315" t="s">
        <v>6994</v>
      </c>
      <c r="M635" s="315" t="s">
        <v>6639</v>
      </c>
      <c r="N635" s="315"/>
    </row>
    <row r="636" ht="15.75" customHeight="1">
      <c r="A636" s="315" t="s">
        <v>7229</v>
      </c>
      <c r="B636" s="315" t="s">
        <v>7220</v>
      </c>
      <c r="C636" s="315" t="s">
        <v>7230</v>
      </c>
      <c r="D636" s="315" t="s">
        <v>7201</v>
      </c>
      <c r="E636" s="315" t="s">
        <v>7202</v>
      </c>
      <c r="F636" s="315" t="s">
        <v>6967</v>
      </c>
      <c r="G636" s="315" t="s">
        <v>6922</v>
      </c>
      <c r="H636" s="315" t="s">
        <v>6894</v>
      </c>
      <c r="I636" s="315" t="s">
        <v>7227</v>
      </c>
      <c r="J636" s="315" t="s">
        <v>7228</v>
      </c>
      <c r="K636" s="315" t="s">
        <v>7231</v>
      </c>
      <c r="L636" s="315" t="s">
        <v>6994</v>
      </c>
      <c r="M636" s="315" t="s">
        <v>6639</v>
      </c>
      <c r="N636" s="315"/>
    </row>
    <row r="637" ht="15.75" customHeight="1">
      <c r="A637" s="315" t="s">
        <v>7229</v>
      </c>
      <c r="B637" s="315" t="s">
        <v>7220</v>
      </c>
      <c r="C637" s="315" t="s">
        <v>7230</v>
      </c>
      <c r="D637" s="315" t="s">
        <v>7201</v>
      </c>
      <c r="E637" s="315" t="s">
        <v>7202</v>
      </c>
      <c r="F637" s="315" t="s">
        <v>6922</v>
      </c>
      <c r="G637" s="315" t="s">
        <v>6686</v>
      </c>
      <c r="H637" s="315" t="s">
        <v>6894</v>
      </c>
      <c r="I637" s="315" t="s">
        <v>7227</v>
      </c>
      <c r="J637" s="315" t="s">
        <v>7228</v>
      </c>
      <c r="K637" s="315" t="s">
        <v>7231</v>
      </c>
      <c r="L637" s="315" t="s">
        <v>6994</v>
      </c>
      <c r="M637" s="315" t="s">
        <v>6639</v>
      </c>
      <c r="N637" s="315"/>
    </row>
    <row r="638" ht="15.75" customHeight="1">
      <c r="A638" s="315" t="s">
        <v>7229</v>
      </c>
      <c r="B638" s="315" t="s">
        <v>7220</v>
      </c>
      <c r="C638" s="315" t="s">
        <v>7230</v>
      </c>
      <c r="D638" s="315" t="s">
        <v>7201</v>
      </c>
      <c r="E638" s="315" t="s">
        <v>7202</v>
      </c>
      <c r="F638" s="315" t="s">
        <v>6522</v>
      </c>
      <c r="G638" s="315" t="s">
        <v>6643</v>
      </c>
      <c r="H638" s="315" t="s">
        <v>6894</v>
      </c>
      <c r="I638" s="315" t="s">
        <v>7227</v>
      </c>
      <c r="J638" s="315" t="s">
        <v>7228</v>
      </c>
      <c r="K638" s="315" t="s">
        <v>7231</v>
      </c>
      <c r="L638" s="315" t="s">
        <v>6994</v>
      </c>
      <c r="M638" s="315" t="s">
        <v>6639</v>
      </c>
      <c r="N638" s="315"/>
    </row>
    <row r="639" ht="15.75" customHeight="1">
      <c r="A639" s="315" t="s">
        <v>7229</v>
      </c>
      <c r="B639" s="315" t="s">
        <v>7220</v>
      </c>
      <c r="C639" s="315" t="s">
        <v>7232</v>
      </c>
      <c r="D639" s="315" t="s">
        <v>7201</v>
      </c>
      <c r="E639" s="315" t="s">
        <v>7202</v>
      </c>
      <c r="F639" s="315" t="s">
        <v>6685</v>
      </c>
      <c r="G639" s="315" t="s">
        <v>6768</v>
      </c>
      <c r="H639" s="315" t="s">
        <v>6894</v>
      </c>
      <c r="I639" s="315" t="s">
        <v>7227</v>
      </c>
      <c r="J639" s="315" t="s">
        <v>7228</v>
      </c>
      <c r="K639" s="315" t="s">
        <v>7231</v>
      </c>
      <c r="L639" s="315" t="s">
        <v>6741</v>
      </c>
      <c r="M639" s="315" t="s">
        <v>6639</v>
      </c>
      <c r="N639" s="315"/>
    </row>
    <row r="640" ht="15.75" customHeight="1">
      <c r="A640" s="315" t="s">
        <v>7229</v>
      </c>
      <c r="B640" s="315" t="s">
        <v>7220</v>
      </c>
      <c r="C640" s="315" t="s">
        <v>7232</v>
      </c>
      <c r="D640" s="315" t="s">
        <v>7201</v>
      </c>
      <c r="E640" s="315" t="s">
        <v>7202</v>
      </c>
      <c r="F640" s="315" t="s">
        <v>6768</v>
      </c>
      <c r="G640" s="315" t="s">
        <v>6547</v>
      </c>
      <c r="H640" s="315" t="s">
        <v>6894</v>
      </c>
      <c r="I640" s="315" t="s">
        <v>7227</v>
      </c>
      <c r="J640" s="315" t="s">
        <v>7228</v>
      </c>
      <c r="K640" s="315" t="s">
        <v>7231</v>
      </c>
      <c r="L640" s="315" t="s">
        <v>6741</v>
      </c>
      <c r="M640" s="315" t="s">
        <v>6639</v>
      </c>
      <c r="N640" s="315"/>
    </row>
    <row r="641" ht="15.75" customHeight="1">
      <c r="A641" s="315" t="s">
        <v>7229</v>
      </c>
      <c r="B641" s="315" t="s">
        <v>7220</v>
      </c>
      <c r="C641" s="315" t="s">
        <v>7232</v>
      </c>
      <c r="D641" s="315" t="s">
        <v>7201</v>
      </c>
      <c r="E641" s="315" t="s">
        <v>7202</v>
      </c>
      <c r="F641" s="315" t="s">
        <v>6643</v>
      </c>
      <c r="G641" s="315" t="s">
        <v>6659</v>
      </c>
      <c r="H641" s="315" t="s">
        <v>6894</v>
      </c>
      <c r="I641" s="315" t="s">
        <v>7227</v>
      </c>
      <c r="J641" s="315" t="s">
        <v>7228</v>
      </c>
      <c r="K641" s="315" t="s">
        <v>7231</v>
      </c>
      <c r="L641" s="315" t="s">
        <v>6741</v>
      </c>
      <c r="M641" s="315" t="s">
        <v>6639</v>
      </c>
      <c r="N641" s="315"/>
    </row>
    <row r="642" ht="15.75" customHeight="1">
      <c r="A642" s="315" t="s">
        <v>7233</v>
      </c>
      <c r="B642" s="315" t="s">
        <v>7220</v>
      </c>
      <c r="C642" s="315" t="s">
        <v>7234</v>
      </c>
      <c r="D642" s="315" t="s">
        <v>7235</v>
      </c>
      <c r="E642" s="315" t="s">
        <v>7236</v>
      </c>
      <c r="F642" s="315" t="s">
        <v>7014</v>
      </c>
      <c r="G642" s="315" t="s">
        <v>7001</v>
      </c>
      <c r="H642" s="315" t="s">
        <v>6894</v>
      </c>
      <c r="I642" s="315" t="s">
        <v>7224</v>
      </c>
      <c r="J642" s="315" t="s">
        <v>7225</v>
      </c>
      <c r="K642" s="315" t="s">
        <v>7237</v>
      </c>
      <c r="L642" s="315" t="s">
        <v>6635</v>
      </c>
      <c r="M642" s="315" t="s">
        <v>6943</v>
      </c>
      <c r="N642" s="315"/>
    </row>
    <row r="643" ht="15.75" customHeight="1">
      <c r="A643" s="315" t="s">
        <v>7233</v>
      </c>
      <c r="B643" s="315" t="s">
        <v>7220</v>
      </c>
      <c r="C643" s="315" t="s">
        <v>7234</v>
      </c>
      <c r="D643" s="315" t="s">
        <v>7235</v>
      </c>
      <c r="E643" s="315" t="s">
        <v>7236</v>
      </c>
      <c r="F643" s="315" t="s">
        <v>6905</v>
      </c>
      <c r="G643" s="315" t="s">
        <v>6563</v>
      </c>
      <c r="H643" s="315" t="s">
        <v>6894</v>
      </c>
      <c r="I643" s="315" t="s">
        <v>7224</v>
      </c>
      <c r="J643" s="315" t="s">
        <v>7225</v>
      </c>
      <c r="K643" s="315" t="s">
        <v>7237</v>
      </c>
      <c r="L643" s="315" t="s">
        <v>6635</v>
      </c>
      <c r="M643" s="315" t="s">
        <v>6943</v>
      </c>
      <c r="N643" s="315"/>
    </row>
    <row r="644" ht="15.75" customHeight="1">
      <c r="A644" s="315" t="s">
        <v>7233</v>
      </c>
      <c r="B644" s="315" t="s">
        <v>7220</v>
      </c>
      <c r="C644" s="315" t="s">
        <v>7234</v>
      </c>
      <c r="D644" s="315" t="s">
        <v>7235</v>
      </c>
      <c r="E644" s="315" t="s">
        <v>7236</v>
      </c>
      <c r="F644" s="315" t="s">
        <v>6573</v>
      </c>
      <c r="G644" s="315" t="s">
        <v>6598</v>
      </c>
      <c r="H644" s="315" t="s">
        <v>6894</v>
      </c>
      <c r="I644" s="315" t="s">
        <v>7224</v>
      </c>
      <c r="J644" s="315" t="s">
        <v>7225</v>
      </c>
      <c r="K644" s="315" t="s">
        <v>7237</v>
      </c>
      <c r="L644" s="315" t="s">
        <v>6635</v>
      </c>
      <c r="M644" s="315" t="s">
        <v>6943</v>
      </c>
      <c r="N644" s="315"/>
    </row>
    <row r="645" ht="15.75" customHeight="1">
      <c r="A645" s="315" t="s">
        <v>7233</v>
      </c>
      <c r="B645" s="315" t="s">
        <v>7220</v>
      </c>
      <c r="C645" s="315" t="s">
        <v>7234</v>
      </c>
      <c r="D645" s="315" t="s">
        <v>7235</v>
      </c>
      <c r="E645" s="315" t="s">
        <v>7236</v>
      </c>
      <c r="F645" s="315" t="s">
        <v>6885</v>
      </c>
      <c r="G645" s="315" t="s">
        <v>6586</v>
      </c>
      <c r="H645" s="315" t="s">
        <v>6894</v>
      </c>
      <c r="I645" s="315" t="s">
        <v>7224</v>
      </c>
      <c r="J645" s="315" t="s">
        <v>7225</v>
      </c>
      <c r="K645" s="315" t="s">
        <v>7237</v>
      </c>
      <c r="L645" s="315" t="s">
        <v>6635</v>
      </c>
      <c r="M645" s="315" t="s">
        <v>6943</v>
      </c>
      <c r="N645" s="315"/>
    </row>
    <row r="646" ht="15.75" customHeight="1">
      <c r="A646" s="315" t="s">
        <v>7233</v>
      </c>
      <c r="B646" s="315" t="s">
        <v>7220</v>
      </c>
      <c r="C646" s="315" t="s">
        <v>7238</v>
      </c>
      <c r="D646" s="315" t="s">
        <v>7235</v>
      </c>
      <c r="E646" s="315" t="s">
        <v>7236</v>
      </c>
      <c r="F646" s="315" t="s">
        <v>6862</v>
      </c>
      <c r="G646" s="315" t="s">
        <v>6873</v>
      </c>
      <c r="H646" s="315" t="s">
        <v>6894</v>
      </c>
      <c r="I646" s="315" t="s">
        <v>7227</v>
      </c>
      <c r="J646" s="315" t="s">
        <v>7228</v>
      </c>
      <c r="K646" s="315" t="s">
        <v>7239</v>
      </c>
      <c r="L646" s="315" t="s">
        <v>6741</v>
      </c>
      <c r="M646" s="315" t="s">
        <v>6639</v>
      </c>
      <c r="N646" s="315"/>
    </row>
    <row r="647" ht="15.75" customHeight="1">
      <c r="A647" s="315" t="s">
        <v>7233</v>
      </c>
      <c r="B647" s="315" t="s">
        <v>7220</v>
      </c>
      <c r="C647" s="315" t="s">
        <v>7238</v>
      </c>
      <c r="D647" s="315" t="s">
        <v>7235</v>
      </c>
      <c r="E647" s="315" t="s">
        <v>7236</v>
      </c>
      <c r="F647" s="315" t="s">
        <v>6916</v>
      </c>
      <c r="G647" s="315" t="s">
        <v>6554</v>
      </c>
      <c r="H647" s="315" t="s">
        <v>6894</v>
      </c>
      <c r="I647" s="315" t="s">
        <v>7227</v>
      </c>
      <c r="J647" s="315" t="s">
        <v>7228</v>
      </c>
      <c r="K647" s="315" t="s">
        <v>7239</v>
      </c>
      <c r="L647" s="315" t="s">
        <v>6741</v>
      </c>
      <c r="M647" s="315" t="s">
        <v>6639</v>
      </c>
      <c r="N647" s="315"/>
    </row>
    <row r="648" ht="15.75" customHeight="1">
      <c r="A648" s="315" t="s">
        <v>7233</v>
      </c>
      <c r="B648" s="315" t="s">
        <v>7220</v>
      </c>
      <c r="C648" s="315" t="s">
        <v>7238</v>
      </c>
      <c r="D648" s="315" t="s">
        <v>7235</v>
      </c>
      <c r="E648" s="315" t="s">
        <v>7236</v>
      </c>
      <c r="F648" s="315" t="s">
        <v>6554</v>
      </c>
      <c r="G648" s="315" t="s">
        <v>7021</v>
      </c>
      <c r="H648" s="315" t="s">
        <v>6894</v>
      </c>
      <c r="I648" s="315" t="s">
        <v>7227</v>
      </c>
      <c r="J648" s="315" t="s">
        <v>7228</v>
      </c>
      <c r="K648" s="315" t="s">
        <v>7239</v>
      </c>
      <c r="L648" s="315" t="s">
        <v>6741</v>
      </c>
      <c r="M648" s="315" t="s">
        <v>6639</v>
      </c>
      <c r="N648" s="315"/>
    </row>
    <row r="649" ht="15.75" customHeight="1">
      <c r="A649" s="315" t="s">
        <v>7233</v>
      </c>
      <c r="B649" s="315" t="s">
        <v>7220</v>
      </c>
      <c r="C649" s="315" t="s">
        <v>7238</v>
      </c>
      <c r="D649" s="315" t="s">
        <v>7235</v>
      </c>
      <c r="E649" s="315" t="s">
        <v>7236</v>
      </c>
      <c r="F649" s="315" t="s">
        <v>6554</v>
      </c>
      <c r="G649" s="315" t="s">
        <v>7021</v>
      </c>
      <c r="H649" s="315" t="s">
        <v>6894</v>
      </c>
      <c r="I649" s="315" t="s">
        <v>7227</v>
      </c>
      <c r="J649" s="315" t="s">
        <v>7228</v>
      </c>
      <c r="K649" s="315" t="s">
        <v>7239</v>
      </c>
      <c r="L649" s="315" t="s">
        <v>6741</v>
      </c>
      <c r="M649" s="315" t="s">
        <v>6639</v>
      </c>
      <c r="N649" s="315"/>
    </row>
    <row r="650" ht="15.75" customHeight="1">
      <c r="A650" s="315" t="s">
        <v>7233</v>
      </c>
      <c r="B650" s="315" t="s">
        <v>7220</v>
      </c>
      <c r="C650" s="315" t="s">
        <v>7238</v>
      </c>
      <c r="D650" s="315" t="s">
        <v>7235</v>
      </c>
      <c r="E650" s="315" t="s">
        <v>7236</v>
      </c>
      <c r="F650" s="315" t="s">
        <v>6558</v>
      </c>
      <c r="G650" s="315" t="s">
        <v>6523</v>
      </c>
      <c r="H650" s="315" t="s">
        <v>6894</v>
      </c>
      <c r="I650" s="315" t="s">
        <v>7227</v>
      </c>
      <c r="J650" s="315" t="s">
        <v>7228</v>
      </c>
      <c r="K650" s="315" t="s">
        <v>7239</v>
      </c>
      <c r="L650" s="315" t="s">
        <v>6994</v>
      </c>
      <c r="M650" s="315" t="s">
        <v>6639</v>
      </c>
      <c r="N650" s="315"/>
    </row>
    <row r="651" ht="15.75" customHeight="1">
      <c r="A651" s="315" t="s">
        <v>7233</v>
      </c>
      <c r="B651" s="315" t="s">
        <v>7220</v>
      </c>
      <c r="C651" s="315" t="s">
        <v>7238</v>
      </c>
      <c r="D651" s="315" t="s">
        <v>7235</v>
      </c>
      <c r="E651" s="315" t="s">
        <v>7236</v>
      </c>
      <c r="F651" s="315" t="s">
        <v>6523</v>
      </c>
      <c r="G651" s="315" t="s">
        <v>6559</v>
      </c>
      <c r="H651" s="315" t="s">
        <v>6894</v>
      </c>
      <c r="I651" s="315" t="s">
        <v>7227</v>
      </c>
      <c r="J651" s="315" t="s">
        <v>7228</v>
      </c>
      <c r="K651" s="315" t="s">
        <v>7239</v>
      </c>
      <c r="L651" s="315" t="s">
        <v>6741</v>
      </c>
      <c r="M651" s="315" t="s">
        <v>6639</v>
      </c>
      <c r="N651" s="315"/>
    </row>
    <row r="652" ht="15.75" customHeight="1">
      <c r="A652" s="315" t="s">
        <v>7233</v>
      </c>
      <c r="B652" s="315" t="s">
        <v>7220</v>
      </c>
      <c r="C652" s="315" t="s">
        <v>7238</v>
      </c>
      <c r="D652" s="315" t="s">
        <v>7235</v>
      </c>
      <c r="E652" s="315" t="s">
        <v>7236</v>
      </c>
      <c r="F652" s="315" t="s">
        <v>6558</v>
      </c>
      <c r="G652" s="315" t="s">
        <v>6523</v>
      </c>
      <c r="H652" s="315" t="s">
        <v>6894</v>
      </c>
      <c r="I652" s="315" t="s">
        <v>7227</v>
      </c>
      <c r="J652" s="315" t="s">
        <v>7228</v>
      </c>
      <c r="K652" s="315" t="s">
        <v>7239</v>
      </c>
      <c r="L652" s="315" t="s">
        <v>6741</v>
      </c>
      <c r="M652" s="315" t="s">
        <v>6639</v>
      </c>
      <c r="N652" s="315"/>
    </row>
    <row r="653" ht="15.75" customHeight="1">
      <c r="A653" s="315" t="s">
        <v>7233</v>
      </c>
      <c r="B653" s="315" t="s">
        <v>7220</v>
      </c>
      <c r="C653" s="315" t="s">
        <v>7238</v>
      </c>
      <c r="D653" s="315" t="s">
        <v>7235</v>
      </c>
      <c r="E653" s="315" t="s">
        <v>7236</v>
      </c>
      <c r="F653" s="315" t="s">
        <v>6558</v>
      </c>
      <c r="G653" s="315" t="s">
        <v>6523</v>
      </c>
      <c r="H653" s="315" t="s">
        <v>6894</v>
      </c>
      <c r="I653" s="315" t="s">
        <v>7227</v>
      </c>
      <c r="J653" s="315" t="s">
        <v>7228</v>
      </c>
      <c r="K653" s="315" t="s">
        <v>7239</v>
      </c>
      <c r="L653" s="315" t="s">
        <v>6741</v>
      </c>
      <c r="M653" s="315" t="s">
        <v>6639</v>
      </c>
      <c r="N653" s="315"/>
    </row>
    <row r="654" ht="15.75" customHeight="1">
      <c r="A654" s="315" t="s">
        <v>7240</v>
      </c>
      <c r="B654" s="315" t="s">
        <v>7220</v>
      </c>
      <c r="C654" s="315" t="s">
        <v>7241</v>
      </c>
      <c r="D654" s="315" t="s">
        <v>7035</v>
      </c>
      <c r="E654" s="315" t="s">
        <v>7036</v>
      </c>
      <c r="F654" s="315" t="s">
        <v>7042</v>
      </c>
      <c r="G654" s="315" t="s">
        <v>6867</v>
      </c>
      <c r="H654" s="315" t="s">
        <v>6894</v>
      </c>
      <c r="I654" s="315" t="s">
        <v>7242</v>
      </c>
      <c r="J654" s="315" t="s">
        <v>7243</v>
      </c>
      <c r="K654" s="315" t="s">
        <v>7244</v>
      </c>
      <c r="L654" s="315" t="s">
        <v>6635</v>
      </c>
      <c r="M654" s="315" t="s">
        <v>6943</v>
      </c>
      <c r="N654" s="315"/>
    </row>
    <row r="655" ht="15.75" customHeight="1">
      <c r="A655" s="315" t="s">
        <v>7240</v>
      </c>
      <c r="B655" s="315" t="s">
        <v>7220</v>
      </c>
      <c r="C655" s="315" t="s">
        <v>7241</v>
      </c>
      <c r="D655" s="315" t="s">
        <v>7035</v>
      </c>
      <c r="E655" s="315" t="s">
        <v>7036</v>
      </c>
      <c r="F655" s="315" t="s">
        <v>6867</v>
      </c>
      <c r="G655" s="315" t="s">
        <v>6881</v>
      </c>
      <c r="H655" s="315" t="s">
        <v>6894</v>
      </c>
      <c r="I655" s="315" t="s">
        <v>7242</v>
      </c>
      <c r="J655" s="315" t="s">
        <v>7243</v>
      </c>
      <c r="K655" s="315" t="s">
        <v>7244</v>
      </c>
      <c r="L655" s="315" t="s">
        <v>7041</v>
      </c>
      <c r="M655" s="315" t="s">
        <v>6943</v>
      </c>
      <c r="N655" s="315"/>
    </row>
    <row r="656" ht="15.75" customHeight="1">
      <c r="A656" s="315" t="s">
        <v>7240</v>
      </c>
      <c r="B656" s="315" t="s">
        <v>7220</v>
      </c>
      <c r="C656" s="315" t="s">
        <v>7241</v>
      </c>
      <c r="D656" s="315" t="s">
        <v>7035</v>
      </c>
      <c r="E656" s="315" t="s">
        <v>7036</v>
      </c>
      <c r="F656" s="315" t="s">
        <v>6563</v>
      </c>
      <c r="G656" s="315" t="s">
        <v>6573</v>
      </c>
      <c r="H656" s="315" t="s">
        <v>6894</v>
      </c>
      <c r="I656" s="315" t="s">
        <v>7242</v>
      </c>
      <c r="J656" s="315" t="s">
        <v>7243</v>
      </c>
      <c r="K656" s="315" t="s">
        <v>7244</v>
      </c>
      <c r="L656" s="315" t="s">
        <v>7041</v>
      </c>
      <c r="M656" s="315" t="s">
        <v>6943</v>
      </c>
      <c r="N656" s="315"/>
    </row>
    <row r="657" ht="15.75" customHeight="1">
      <c r="A657" s="315" t="s">
        <v>7240</v>
      </c>
      <c r="B657" s="315" t="s">
        <v>7220</v>
      </c>
      <c r="C657" s="315" t="s">
        <v>7241</v>
      </c>
      <c r="D657" s="315" t="s">
        <v>7035</v>
      </c>
      <c r="E657" s="315" t="s">
        <v>7036</v>
      </c>
      <c r="F657" s="315" t="s">
        <v>6905</v>
      </c>
      <c r="G657" s="315" t="s">
        <v>6563</v>
      </c>
      <c r="H657" s="315" t="s">
        <v>6894</v>
      </c>
      <c r="I657" s="315" t="s">
        <v>7245</v>
      </c>
      <c r="J657" s="315" t="s">
        <v>7246</v>
      </c>
      <c r="K657" s="315" t="s">
        <v>7244</v>
      </c>
      <c r="L657" s="315" t="s">
        <v>7027</v>
      </c>
      <c r="M657" s="315" t="s">
        <v>6639</v>
      </c>
      <c r="N657" s="315"/>
    </row>
    <row r="658" ht="15.75" customHeight="1">
      <c r="A658" s="315" t="s">
        <v>7247</v>
      </c>
      <c r="B658" s="315" t="s">
        <v>7220</v>
      </c>
      <c r="C658" s="315" t="s">
        <v>7248</v>
      </c>
      <c r="D658" s="315" t="s">
        <v>7035</v>
      </c>
      <c r="E658" s="315" t="s">
        <v>7036</v>
      </c>
      <c r="F658" s="315" t="s">
        <v>6867</v>
      </c>
      <c r="G658" s="315" t="s">
        <v>6881</v>
      </c>
      <c r="H658" s="315" t="s">
        <v>6894</v>
      </c>
      <c r="I658" s="315" t="s">
        <v>7242</v>
      </c>
      <c r="J658" s="315" t="s">
        <v>7243</v>
      </c>
      <c r="K658" s="315" t="s">
        <v>7249</v>
      </c>
      <c r="L658" s="315" t="s">
        <v>6635</v>
      </c>
      <c r="M658" s="315" t="s">
        <v>6943</v>
      </c>
      <c r="N658" s="315"/>
    </row>
    <row r="659" ht="15.75" customHeight="1">
      <c r="A659" s="315" t="s">
        <v>7247</v>
      </c>
      <c r="B659" s="315" t="s">
        <v>7220</v>
      </c>
      <c r="C659" s="315" t="s">
        <v>7248</v>
      </c>
      <c r="D659" s="315" t="s">
        <v>7035</v>
      </c>
      <c r="E659" s="315" t="s">
        <v>7036</v>
      </c>
      <c r="F659" s="315" t="s">
        <v>6563</v>
      </c>
      <c r="G659" s="315" t="s">
        <v>6573</v>
      </c>
      <c r="H659" s="315" t="s">
        <v>6894</v>
      </c>
      <c r="I659" s="315" t="s">
        <v>7242</v>
      </c>
      <c r="J659" s="315" t="s">
        <v>7243</v>
      </c>
      <c r="K659" s="315" t="s">
        <v>7249</v>
      </c>
      <c r="L659" s="315" t="s">
        <v>6635</v>
      </c>
      <c r="M659" s="315" t="s">
        <v>6943</v>
      </c>
      <c r="N659" s="315"/>
    </row>
    <row r="660" ht="15.75" customHeight="1">
      <c r="A660" s="315" t="s">
        <v>7247</v>
      </c>
      <c r="B660" s="315" t="s">
        <v>7220</v>
      </c>
      <c r="C660" s="315" t="s">
        <v>7248</v>
      </c>
      <c r="D660" s="315" t="s">
        <v>7035</v>
      </c>
      <c r="E660" s="315" t="s">
        <v>7036</v>
      </c>
      <c r="F660" s="315" t="s">
        <v>6915</v>
      </c>
      <c r="G660" s="315" t="s">
        <v>6553</v>
      </c>
      <c r="H660" s="315" t="s">
        <v>6894</v>
      </c>
      <c r="I660" s="315" t="s">
        <v>7245</v>
      </c>
      <c r="J660" s="315" t="s">
        <v>7246</v>
      </c>
      <c r="K660" s="315" t="s">
        <v>7249</v>
      </c>
      <c r="L660" s="315" t="s">
        <v>6635</v>
      </c>
      <c r="M660" s="315" t="s">
        <v>6639</v>
      </c>
      <c r="N660" s="315"/>
    </row>
    <row r="661" ht="15.75" customHeight="1">
      <c r="A661" s="315" t="s">
        <v>7247</v>
      </c>
      <c r="B661" s="315" t="s">
        <v>7220</v>
      </c>
      <c r="C661" s="315" t="s">
        <v>7248</v>
      </c>
      <c r="D661" s="315" t="s">
        <v>7035</v>
      </c>
      <c r="E661" s="315" t="s">
        <v>7036</v>
      </c>
      <c r="F661" s="315" t="s">
        <v>6522</v>
      </c>
      <c r="G661" s="315" t="s">
        <v>6643</v>
      </c>
      <c r="H661" s="315" t="s">
        <v>6894</v>
      </c>
      <c r="I661" s="315" t="s">
        <v>7242</v>
      </c>
      <c r="J661" s="315" t="s">
        <v>7243</v>
      </c>
      <c r="K661" s="315" t="s">
        <v>7249</v>
      </c>
      <c r="L661" s="315" t="s">
        <v>6635</v>
      </c>
      <c r="M661" s="315" t="s">
        <v>6943</v>
      </c>
      <c r="N661" s="315"/>
    </row>
    <row r="662" ht="15.75" customHeight="1">
      <c r="A662" s="315" t="s">
        <v>7247</v>
      </c>
      <c r="B662" s="315" t="s">
        <v>7220</v>
      </c>
      <c r="C662" s="315" t="s">
        <v>7248</v>
      </c>
      <c r="D662" s="315" t="s">
        <v>7035</v>
      </c>
      <c r="E662" s="315" t="s">
        <v>7036</v>
      </c>
      <c r="F662" s="315" t="s">
        <v>6585</v>
      </c>
      <c r="G662" s="315" t="s">
        <v>6800</v>
      </c>
      <c r="H662" s="315" t="s">
        <v>6894</v>
      </c>
      <c r="I662" s="315" t="s">
        <v>7245</v>
      </c>
      <c r="J662" s="315" t="s">
        <v>7246</v>
      </c>
      <c r="K662" s="315" t="s">
        <v>7250</v>
      </c>
      <c r="L662" s="315" t="s">
        <v>6741</v>
      </c>
      <c r="M662" s="315" t="s">
        <v>6639</v>
      </c>
      <c r="N662" s="315"/>
    </row>
    <row r="663" ht="15.75" customHeight="1">
      <c r="A663" s="315" t="s">
        <v>7247</v>
      </c>
      <c r="B663" s="315" t="s">
        <v>7220</v>
      </c>
      <c r="C663" s="315" t="s">
        <v>7248</v>
      </c>
      <c r="D663" s="315" t="s">
        <v>7035</v>
      </c>
      <c r="E663" s="315" t="s">
        <v>7036</v>
      </c>
      <c r="F663" s="315" t="s">
        <v>6563</v>
      </c>
      <c r="G663" s="315" t="s">
        <v>6573</v>
      </c>
      <c r="H663" s="315" t="s">
        <v>6894</v>
      </c>
      <c r="I663" s="315" t="s">
        <v>7245</v>
      </c>
      <c r="J663" s="315" t="s">
        <v>7246</v>
      </c>
      <c r="K663" s="315" t="s">
        <v>7250</v>
      </c>
      <c r="L663" s="315" t="s">
        <v>6741</v>
      </c>
      <c r="M663" s="315" t="s">
        <v>6639</v>
      </c>
      <c r="N663" s="315"/>
    </row>
    <row r="664" ht="15.75" customHeight="1">
      <c r="A664" s="315" t="s">
        <v>7247</v>
      </c>
      <c r="B664" s="315" t="s">
        <v>7220</v>
      </c>
      <c r="C664" s="315" t="s">
        <v>7248</v>
      </c>
      <c r="D664" s="315" t="s">
        <v>7035</v>
      </c>
      <c r="E664" s="315" t="s">
        <v>7036</v>
      </c>
      <c r="F664" s="315" t="s">
        <v>6642</v>
      </c>
      <c r="G664" s="315" t="s">
        <v>6522</v>
      </c>
      <c r="H664" s="315" t="s">
        <v>6894</v>
      </c>
      <c r="I664" s="315" t="s">
        <v>7245</v>
      </c>
      <c r="J664" s="315" t="s">
        <v>7246</v>
      </c>
      <c r="K664" s="315" t="s">
        <v>7250</v>
      </c>
      <c r="L664" s="315" t="s">
        <v>6741</v>
      </c>
      <c r="M664" s="315" t="s">
        <v>6639</v>
      </c>
      <c r="N664" s="315"/>
    </row>
    <row r="665" ht="15.75" customHeight="1">
      <c r="A665" s="315" t="s">
        <v>7247</v>
      </c>
      <c r="B665" s="315" t="s">
        <v>7220</v>
      </c>
      <c r="C665" s="315" t="s">
        <v>7248</v>
      </c>
      <c r="D665" s="315" t="s">
        <v>7035</v>
      </c>
      <c r="E665" s="315" t="s">
        <v>7036</v>
      </c>
      <c r="F665" s="315" t="s">
        <v>6643</v>
      </c>
      <c r="G665" s="315" t="s">
        <v>6659</v>
      </c>
      <c r="H665" s="315" t="s">
        <v>6894</v>
      </c>
      <c r="I665" s="315" t="s">
        <v>7245</v>
      </c>
      <c r="J665" s="315" t="s">
        <v>7246</v>
      </c>
      <c r="K665" s="315" t="s">
        <v>7250</v>
      </c>
      <c r="L665" s="315" t="s">
        <v>7027</v>
      </c>
      <c r="M665" s="315" t="s">
        <v>6639</v>
      </c>
      <c r="N665" s="315"/>
    </row>
    <row r="666" ht="15.75" customHeight="1">
      <c r="A666" s="315" t="s">
        <v>7247</v>
      </c>
      <c r="B666" s="315" t="s">
        <v>7220</v>
      </c>
      <c r="C666" s="315" t="s">
        <v>7248</v>
      </c>
      <c r="D666" s="315" t="s">
        <v>7035</v>
      </c>
      <c r="E666" s="315" t="s">
        <v>7036</v>
      </c>
      <c r="F666" s="315" t="s">
        <v>6915</v>
      </c>
      <c r="G666" s="315" t="s">
        <v>6553</v>
      </c>
      <c r="H666" s="315" t="s">
        <v>6894</v>
      </c>
      <c r="I666" s="315" t="s">
        <v>7245</v>
      </c>
      <c r="J666" s="315" t="s">
        <v>7246</v>
      </c>
      <c r="K666" s="315" t="s">
        <v>7250</v>
      </c>
      <c r="L666" s="315" t="s">
        <v>6994</v>
      </c>
      <c r="M666" s="315" t="s">
        <v>6639</v>
      </c>
      <c r="N666" s="315"/>
    </row>
    <row r="667" ht="15.75" customHeight="1">
      <c r="A667" s="315" t="s">
        <v>7251</v>
      </c>
      <c r="B667" s="315" t="s">
        <v>7220</v>
      </c>
      <c r="C667" s="315" t="s">
        <v>7252</v>
      </c>
      <c r="D667" s="315" t="s">
        <v>7035</v>
      </c>
      <c r="E667" s="315" t="s">
        <v>7036</v>
      </c>
      <c r="F667" s="315" t="s">
        <v>6886</v>
      </c>
      <c r="G667" s="315" t="s">
        <v>7008</v>
      </c>
      <c r="H667" s="315" t="s">
        <v>6894</v>
      </c>
      <c r="I667" s="315" t="s">
        <v>7242</v>
      </c>
      <c r="J667" s="315" t="s">
        <v>7243</v>
      </c>
      <c r="K667" s="315" t="s">
        <v>7253</v>
      </c>
      <c r="L667" s="315" t="s">
        <v>6635</v>
      </c>
      <c r="M667" s="315" t="s">
        <v>6943</v>
      </c>
      <c r="N667" s="315"/>
    </row>
    <row r="668" ht="15.75" customHeight="1">
      <c r="A668" s="315" t="s">
        <v>7251</v>
      </c>
      <c r="B668" s="315" t="s">
        <v>7220</v>
      </c>
      <c r="C668" s="315" t="s">
        <v>7252</v>
      </c>
      <c r="D668" s="315" t="s">
        <v>7035</v>
      </c>
      <c r="E668" s="315" t="s">
        <v>7036</v>
      </c>
      <c r="F668" s="315" t="s">
        <v>6585</v>
      </c>
      <c r="G668" s="315" t="s">
        <v>6800</v>
      </c>
      <c r="H668" s="315" t="s">
        <v>6894</v>
      </c>
      <c r="I668" s="315" t="s">
        <v>7242</v>
      </c>
      <c r="J668" s="315" t="s">
        <v>7243</v>
      </c>
      <c r="K668" s="315" t="s">
        <v>7253</v>
      </c>
      <c r="L668" s="315" t="s">
        <v>6884</v>
      </c>
      <c r="M668" s="315" t="s">
        <v>6943</v>
      </c>
      <c r="N668" s="315"/>
    </row>
    <row r="669" ht="15.75" customHeight="1">
      <c r="A669" s="315" t="s">
        <v>7251</v>
      </c>
      <c r="B669" s="315" t="s">
        <v>7220</v>
      </c>
      <c r="C669" s="315" t="s">
        <v>7252</v>
      </c>
      <c r="D669" s="315" t="s">
        <v>7035</v>
      </c>
      <c r="E669" s="315" t="s">
        <v>7036</v>
      </c>
      <c r="F669" s="315" t="s">
        <v>6915</v>
      </c>
      <c r="G669" s="315" t="s">
        <v>6553</v>
      </c>
      <c r="H669" s="315" t="s">
        <v>6894</v>
      </c>
      <c r="I669" s="315" t="s">
        <v>7242</v>
      </c>
      <c r="J669" s="315" t="s">
        <v>7243</v>
      </c>
      <c r="K669" s="315" t="s">
        <v>7253</v>
      </c>
      <c r="L669" s="315" t="s">
        <v>6635</v>
      </c>
      <c r="M669" s="315" t="s">
        <v>6943</v>
      </c>
      <c r="N669" s="315"/>
    </row>
    <row r="670" ht="15.75" customHeight="1">
      <c r="A670" s="315" t="s">
        <v>7251</v>
      </c>
      <c r="B670" s="315" t="s">
        <v>7220</v>
      </c>
      <c r="C670" s="315" t="s">
        <v>7252</v>
      </c>
      <c r="D670" s="315" t="s">
        <v>7035</v>
      </c>
      <c r="E670" s="315" t="s">
        <v>7036</v>
      </c>
      <c r="F670" s="315" t="s">
        <v>6916</v>
      </c>
      <c r="G670" s="315" t="s">
        <v>6554</v>
      </c>
      <c r="H670" s="315" t="s">
        <v>6894</v>
      </c>
      <c r="I670" s="315" t="s">
        <v>7242</v>
      </c>
      <c r="J670" s="315" t="s">
        <v>7243</v>
      </c>
      <c r="K670" s="315" t="s">
        <v>7253</v>
      </c>
      <c r="L670" s="315" t="s">
        <v>6635</v>
      </c>
      <c r="M670" s="315" t="s">
        <v>6943</v>
      </c>
      <c r="N670" s="315"/>
    </row>
    <row r="671" ht="15.75" customHeight="1">
      <c r="A671" s="315" t="s">
        <v>7251</v>
      </c>
      <c r="B671" s="315" t="s">
        <v>7220</v>
      </c>
      <c r="C671" s="315" t="s">
        <v>7252</v>
      </c>
      <c r="D671" s="315" t="s">
        <v>7035</v>
      </c>
      <c r="E671" s="315" t="s">
        <v>7036</v>
      </c>
      <c r="F671" s="315" t="s">
        <v>6800</v>
      </c>
      <c r="G671" s="315" t="s">
        <v>6601</v>
      </c>
      <c r="H671" s="315" t="s">
        <v>6894</v>
      </c>
      <c r="I671" s="315" t="s">
        <v>7245</v>
      </c>
      <c r="J671" s="315" t="s">
        <v>7246</v>
      </c>
      <c r="K671" s="315" t="s">
        <v>7253</v>
      </c>
      <c r="L671" s="315" t="s">
        <v>6948</v>
      </c>
      <c r="M671" s="315" t="s">
        <v>6639</v>
      </c>
      <c r="N671" s="315"/>
    </row>
    <row r="672" ht="15.75" customHeight="1">
      <c r="A672" s="315" t="s">
        <v>7251</v>
      </c>
      <c r="B672" s="315" t="s">
        <v>7220</v>
      </c>
      <c r="C672" s="315" t="s">
        <v>7252</v>
      </c>
      <c r="D672" s="315" t="s">
        <v>7035</v>
      </c>
      <c r="E672" s="315" t="s">
        <v>7036</v>
      </c>
      <c r="F672" s="315" t="s">
        <v>6873</v>
      </c>
      <c r="G672" s="315" t="s">
        <v>6863</v>
      </c>
      <c r="H672" s="315" t="s">
        <v>6894</v>
      </c>
      <c r="I672" s="315" t="s">
        <v>7245</v>
      </c>
      <c r="J672" s="315" t="s">
        <v>7246</v>
      </c>
      <c r="K672" s="315" t="s">
        <v>7253</v>
      </c>
      <c r="L672" s="315" t="s">
        <v>6741</v>
      </c>
      <c r="M672" s="315" t="s">
        <v>6639</v>
      </c>
      <c r="N672" s="315"/>
    </row>
    <row r="673" ht="15.75" customHeight="1">
      <c r="A673" s="315" t="s">
        <v>7251</v>
      </c>
      <c r="B673" s="315" t="s">
        <v>7220</v>
      </c>
      <c r="C673" s="315" t="s">
        <v>7252</v>
      </c>
      <c r="D673" s="315" t="s">
        <v>7035</v>
      </c>
      <c r="E673" s="315" t="s">
        <v>7036</v>
      </c>
      <c r="F673" s="315" t="s">
        <v>6800</v>
      </c>
      <c r="G673" s="315" t="s">
        <v>6601</v>
      </c>
      <c r="H673" s="315" t="s">
        <v>6894</v>
      </c>
      <c r="I673" s="315" t="s">
        <v>7245</v>
      </c>
      <c r="J673" s="315" t="s">
        <v>7246</v>
      </c>
      <c r="K673" s="315" t="s">
        <v>7253</v>
      </c>
      <c r="L673" s="315" t="s">
        <v>6741</v>
      </c>
      <c r="M673" s="315" t="s">
        <v>6639</v>
      </c>
      <c r="N673" s="315"/>
    </row>
    <row r="674" ht="15.75" customHeight="1">
      <c r="A674" s="315" t="s">
        <v>7251</v>
      </c>
      <c r="B674" s="315" t="s">
        <v>7220</v>
      </c>
      <c r="C674" s="315" t="s">
        <v>7252</v>
      </c>
      <c r="D674" s="315" t="s">
        <v>7035</v>
      </c>
      <c r="E674" s="315" t="s">
        <v>7036</v>
      </c>
      <c r="F674" s="315" t="s">
        <v>6916</v>
      </c>
      <c r="G674" s="315" t="s">
        <v>6554</v>
      </c>
      <c r="H674" s="315" t="s">
        <v>6894</v>
      </c>
      <c r="I674" s="315" t="s">
        <v>7245</v>
      </c>
      <c r="J674" s="315" t="s">
        <v>7246</v>
      </c>
      <c r="K674" s="315" t="s">
        <v>7253</v>
      </c>
      <c r="L674" s="315" t="s">
        <v>6741</v>
      </c>
      <c r="M674" s="315" t="s">
        <v>6639</v>
      </c>
      <c r="N674" s="315"/>
    </row>
    <row r="675" ht="15.75" customHeight="1">
      <c r="A675" s="315" t="s">
        <v>7251</v>
      </c>
      <c r="B675" s="315" t="s">
        <v>7220</v>
      </c>
      <c r="C675" s="315" t="s">
        <v>7252</v>
      </c>
      <c r="D675" s="315" t="s">
        <v>7035</v>
      </c>
      <c r="E675" s="315" t="s">
        <v>7036</v>
      </c>
      <c r="F675" s="315" t="s">
        <v>6893</v>
      </c>
      <c r="G675" s="315" t="s">
        <v>6915</v>
      </c>
      <c r="H675" s="315" t="s">
        <v>6894</v>
      </c>
      <c r="I675" s="315" t="s">
        <v>7245</v>
      </c>
      <c r="J675" s="315" t="s">
        <v>7246</v>
      </c>
      <c r="K675" s="315" t="s">
        <v>7253</v>
      </c>
      <c r="L675" s="315" t="s">
        <v>6741</v>
      </c>
      <c r="M675" s="315" t="s">
        <v>6639</v>
      </c>
      <c r="N675" s="315"/>
    </row>
    <row r="676" ht="15.75" customHeight="1">
      <c r="A676" s="315" t="s">
        <v>7254</v>
      </c>
      <c r="B676" s="315" t="s">
        <v>7220</v>
      </c>
      <c r="C676" s="315" t="s">
        <v>7255</v>
      </c>
      <c r="D676" s="315" t="s">
        <v>7035</v>
      </c>
      <c r="E676" s="315" t="s">
        <v>7036</v>
      </c>
      <c r="F676" s="315" t="s">
        <v>6586</v>
      </c>
      <c r="G676" s="315" t="s">
        <v>6797</v>
      </c>
      <c r="H676" s="315" t="s">
        <v>6894</v>
      </c>
      <c r="I676" s="315" t="s">
        <v>7242</v>
      </c>
      <c r="J676" s="315" t="s">
        <v>7243</v>
      </c>
      <c r="K676" s="315" t="s">
        <v>7256</v>
      </c>
      <c r="L676" s="315" t="s">
        <v>6884</v>
      </c>
      <c r="M676" s="315" t="s">
        <v>6943</v>
      </c>
      <c r="N676" s="315"/>
    </row>
    <row r="677" ht="15.75" customHeight="1">
      <c r="A677" s="315" t="s">
        <v>7254</v>
      </c>
      <c r="B677" s="315" t="s">
        <v>7220</v>
      </c>
      <c r="C677" s="315" t="s">
        <v>7255</v>
      </c>
      <c r="D677" s="315" t="s">
        <v>7035</v>
      </c>
      <c r="E677" s="315" t="s">
        <v>7036</v>
      </c>
      <c r="F677" s="315" t="s">
        <v>6601</v>
      </c>
      <c r="G677" s="315" t="s">
        <v>6856</v>
      </c>
      <c r="H677" s="315" t="s">
        <v>6894</v>
      </c>
      <c r="I677" s="315" t="s">
        <v>7242</v>
      </c>
      <c r="J677" s="315" t="s">
        <v>7243</v>
      </c>
      <c r="K677" s="315" t="s">
        <v>7256</v>
      </c>
      <c r="L677" s="315" t="s">
        <v>6635</v>
      </c>
      <c r="M677" s="315" t="s">
        <v>6943</v>
      </c>
      <c r="N677" s="315"/>
    </row>
    <row r="678" ht="15.75" customHeight="1">
      <c r="A678" s="315" t="s">
        <v>7254</v>
      </c>
      <c r="B678" s="315" t="s">
        <v>7220</v>
      </c>
      <c r="C678" s="315" t="s">
        <v>7255</v>
      </c>
      <c r="D678" s="315" t="s">
        <v>7035</v>
      </c>
      <c r="E678" s="315" t="s">
        <v>7036</v>
      </c>
      <c r="F678" s="315" t="s">
        <v>6553</v>
      </c>
      <c r="G678" s="315" t="s">
        <v>6916</v>
      </c>
      <c r="H678" s="315" t="s">
        <v>6894</v>
      </c>
      <c r="I678" s="315" t="s">
        <v>7245</v>
      </c>
      <c r="J678" s="315" t="s">
        <v>7246</v>
      </c>
      <c r="K678" s="315" t="s">
        <v>7256</v>
      </c>
      <c r="L678" s="315" t="s">
        <v>6635</v>
      </c>
      <c r="M678" s="315" t="s">
        <v>6639</v>
      </c>
      <c r="N678" s="315"/>
    </row>
    <row r="679" ht="15.75" customHeight="1">
      <c r="A679" s="315" t="s">
        <v>7254</v>
      </c>
      <c r="B679" s="315" t="s">
        <v>7220</v>
      </c>
      <c r="C679" s="315" t="s">
        <v>7255</v>
      </c>
      <c r="D679" s="315" t="s">
        <v>7035</v>
      </c>
      <c r="E679" s="315" t="s">
        <v>7036</v>
      </c>
      <c r="F679" s="315" t="s">
        <v>6915</v>
      </c>
      <c r="G679" s="315" t="s">
        <v>6553</v>
      </c>
      <c r="H679" s="315" t="s">
        <v>6894</v>
      </c>
      <c r="I679" s="315" t="s">
        <v>7242</v>
      </c>
      <c r="J679" s="315" t="s">
        <v>7243</v>
      </c>
      <c r="K679" s="315" t="s">
        <v>7256</v>
      </c>
      <c r="L679" s="315" t="s">
        <v>6635</v>
      </c>
      <c r="M679" s="315" t="s">
        <v>6943</v>
      </c>
      <c r="N679" s="315"/>
    </row>
    <row r="680" ht="15.75" customHeight="1">
      <c r="A680" s="315" t="s">
        <v>7254</v>
      </c>
      <c r="B680" s="315" t="s">
        <v>7220</v>
      </c>
      <c r="C680" s="315" t="s">
        <v>7255</v>
      </c>
      <c r="D680" s="315" t="s">
        <v>7035</v>
      </c>
      <c r="E680" s="315" t="s">
        <v>7036</v>
      </c>
      <c r="F680" s="315" t="s">
        <v>6522</v>
      </c>
      <c r="G680" s="315" t="s">
        <v>6643</v>
      </c>
      <c r="H680" s="315" t="s">
        <v>6894</v>
      </c>
      <c r="I680" s="315" t="s">
        <v>7242</v>
      </c>
      <c r="J680" s="315" t="s">
        <v>7243</v>
      </c>
      <c r="K680" s="315" t="s">
        <v>7256</v>
      </c>
      <c r="L680" s="315" t="s">
        <v>6635</v>
      </c>
      <c r="M680" s="315" t="s">
        <v>6943</v>
      </c>
      <c r="N680" s="315"/>
    </row>
    <row r="681" ht="15.75" customHeight="1">
      <c r="A681" s="315" t="s">
        <v>7254</v>
      </c>
      <c r="B681" s="315" t="s">
        <v>7220</v>
      </c>
      <c r="C681" s="315" t="s">
        <v>7255</v>
      </c>
      <c r="D681" s="315" t="s">
        <v>7035</v>
      </c>
      <c r="E681" s="315" t="s">
        <v>7036</v>
      </c>
      <c r="F681" s="315" t="s">
        <v>6642</v>
      </c>
      <c r="G681" s="315" t="s">
        <v>6522</v>
      </c>
      <c r="H681" s="315" t="s">
        <v>6894</v>
      </c>
      <c r="I681" s="315" t="s">
        <v>7242</v>
      </c>
      <c r="J681" s="315" t="s">
        <v>7243</v>
      </c>
      <c r="K681" s="315" t="s">
        <v>7256</v>
      </c>
      <c r="L681" s="315" t="s">
        <v>6635</v>
      </c>
      <c r="M681" s="315" t="s">
        <v>6943</v>
      </c>
      <c r="N681" s="315"/>
    </row>
    <row r="682" ht="15.75" customHeight="1">
      <c r="A682" s="315" t="s">
        <v>7254</v>
      </c>
      <c r="B682" s="315" t="s">
        <v>7220</v>
      </c>
      <c r="C682" s="315" t="s">
        <v>7255</v>
      </c>
      <c r="D682" s="315" t="s">
        <v>7035</v>
      </c>
      <c r="E682" s="315" t="s">
        <v>7036</v>
      </c>
      <c r="F682" s="315" t="s">
        <v>6572</v>
      </c>
      <c r="G682" s="315" t="s">
        <v>6905</v>
      </c>
      <c r="H682" s="315" t="s">
        <v>6894</v>
      </c>
      <c r="I682" s="315" t="s">
        <v>7245</v>
      </c>
      <c r="J682" s="315" t="s">
        <v>7246</v>
      </c>
      <c r="K682" s="315" t="s">
        <v>7256</v>
      </c>
      <c r="L682" s="315" t="s">
        <v>6741</v>
      </c>
      <c r="M682" s="315" t="s">
        <v>6639</v>
      </c>
      <c r="N682" s="315"/>
    </row>
    <row r="683" ht="15.75" customHeight="1">
      <c r="A683" s="315" t="s">
        <v>7254</v>
      </c>
      <c r="B683" s="315" t="s">
        <v>7220</v>
      </c>
      <c r="C683" s="315" t="s">
        <v>7255</v>
      </c>
      <c r="D683" s="315" t="s">
        <v>7035</v>
      </c>
      <c r="E683" s="315" t="s">
        <v>7036</v>
      </c>
      <c r="F683" s="315" t="s">
        <v>6572</v>
      </c>
      <c r="G683" s="315" t="s">
        <v>6905</v>
      </c>
      <c r="H683" s="315" t="s">
        <v>6894</v>
      </c>
      <c r="I683" s="315" t="s">
        <v>7245</v>
      </c>
      <c r="J683" s="315" t="s">
        <v>7246</v>
      </c>
      <c r="K683" s="315" t="s">
        <v>7256</v>
      </c>
      <c r="L683" s="315" t="s">
        <v>6994</v>
      </c>
      <c r="M683" s="315" t="s">
        <v>6639</v>
      </c>
      <c r="N683" s="315"/>
    </row>
    <row r="684" ht="15.75" customHeight="1">
      <c r="A684" s="315" t="s">
        <v>7254</v>
      </c>
      <c r="B684" s="315" t="s">
        <v>7220</v>
      </c>
      <c r="C684" s="315" t="s">
        <v>7255</v>
      </c>
      <c r="D684" s="315" t="s">
        <v>7035</v>
      </c>
      <c r="E684" s="315" t="s">
        <v>7036</v>
      </c>
      <c r="F684" s="315" t="s">
        <v>6522</v>
      </c>
      <c r="G684" s="315" t="s">
        <v>6643</v>
      </c>
      <c r="H684" s="315" t="s">
        <v>6894</v>
      </c>
      <c r="I684" s="315" t="s">
        <v>7245</v>
      </c>
      <c r="J684" s="315" t="s">
        <v>7246</v>
      </c>
      <c r="K684" s="315" t="s">
        <v>7256</v>
      </c>
      <c r="L684" s="315" t="s">
        <v>6741</v>
      </c>
      <c r="M684" s="315" t="s">
        <v>6639</v>
      </c>
      <c r="N684" s="315"/>
    </row>
    <row r="685" ht="15.75" customHeight="1">
      <c r="A685" s="315" t="s">
        <v>7257</v>
      </c>
      <c r="B685" s="315" t="s">
        <v>7220</v>
      </c>
      <c r="C685" s="315" t="s">
        <v>7258</v>
      </c>
      <c r="D685" s="315" t="s">
        <v>7035</v>
      </c>
      <c r="E685" s="315" t="s">
        <v>7036</v>
      </c>
      <c r="F685" s="315" t="s">
        <v>6563</v>
      </c>
      <c r="G685" s="315" t="s">
        <v>6573</v>
      </c>
      <c r="H685" s="315" t="s">
        <v>6894</v>
      </c>
      <c r="I685" s="315" t="s">
        <v>7242</v>
      </c>
      <c r="J685" s="315" t="s">
        <v>7243</v>
      </c>
      <c r="K685" s="315" t="s">
        <v>7259</v>
      </c>
      <c r="L685" s="315" t="s">
        <v>6884</v>
      </c>
      <c r="M685" s="315" t="s">
        <v>6943</v>
      </c>
      <c r="N685" s="315"/>
    </row>
    <row r="686" ht="15.75" customHeight="1">
      <c r="A686" s="315" t="s">
        <v>7257</v>
      </c>
      <c r="B686" s="315" t="s">
        <v>7220</v>
      </c>
      <c r="C686" s="315" t="s">
        <v>7258</v>
      </c>
      <c r="D686" s="315" t="s">
        <v>7035</v>
      </c>
      <c r="E686" s="315" t="s">
        <v>7036</v>
      </c>
      <c r="F686" s="315" t="s">
        <v>7042</v>
      </c>
      <c r="G686" s="315" t="s">
        <v>6867</v>
      </c>
      <c r="H686" s="315" t="s">
        <v>6894</v>
      </c>
      <c r="I686" s="315" t="s">
        <v>7242</v>
      </c>
      <c r="J686" s="315" t="s">
        <v>7243</v>
      </c>
      <c r="K686" s="315" t="s">
        <v>7259</v>
      </c>
      <c r="L686" s="315" t="s">
        <v>7041</v>
      </c>
      <c r="M686" s="315" t="s">
        <v>6943</v>
      </c>
      <c r="N686" s="315"/>
    </row>
    <row r="687" ht="15.75" customHeight="1">
      <c r="A687" s="315" t="s">
        <v>7257</v>
      </c>
      <c r="B687" s="315" t="s">
        <v>7220</v>
      </c>
      <c r="C687" s="315" t="s">
        <v>7258</v>
      </c>
      <c r="D687" s="315" t="s">
        <v>7035</v>
      </c>
      <c r="E687" s="315" t="s">
        <v>7036</v>
      </c>
      <c r="F687" s="315" t="s">
        <v>6880</v>
      </c>
      <c r="G687" s="315" t="s">
        <v>6886</v>
      </c>
      <c r="H687" s="315" t="s">
        <v>6894</v>
      </c>
      <c r="I687" s="315" t="s">
        <v>7242</v>
      </c>
      <c r="J687" s="315" t="s">
        <v>7243</v>
      </c>
      <c r="K687" s="315" t="s">
        <v>7259</v>
      </c>
      <c r="L687" s="315" t="s">
        <v>6884</v>
      </c>
      <c r="M687" s="315" t="s">
        <v>6943</v>
      </c>
      <c r="N687" s="315"/>
    </row>
    <row r="688" ht="15.75" customHeight="1">
      <c r="A688" s="315" t="s">
        <v>7257</v>
      </c>
      <c r="B688" s="315" t="s">
        <v>7220</v>
      </c>
      <c r="C688" s="315" t="s">
        <v>7258</v>
      </c>
      <c r="D688" s="315" t="s">
        <v>7035</v>
      </c>
      <c r="E688" s="315" t="s">
        <v>7036</v>
      </c>
      <c r="F688" s="315" t="s">
        <v>6642</v>
      </c>
      <c r="G688" s="315" t="s">
        <v>6522</v>
      </c>
      <c r="H688" s="315" t="s">
        <v>6894</v>
      </c>
      <c r="I688" s="315" t="s">
        <v>7242</v>
      </c>
      <c r="J688" s="315" t="s">
        <v>7243</v>
      </c>
      <c r="K688" s="315" t="s">
        <v>7259</v>
      </c>
      <c r="L688" s="315" t="s">
        <v>6635</v>
      </c>
      <c r="M688" s="315" t="s">
        <v>6943</v>
      </c>
      <c r="N688" s="315"/>
    </row>
    <row r="689" ht="15.75" customHeight="1">
      <c r="A689" s="315" t="s">
        <v>7257</v>
      </c>
      <c r="B689" s="315" t="s">
        <v>7220</v>
      </c>
      <c r="C689" s="315" t="s">
        <v>7258</v>
      </c>
      <c r="D689" s="315" t="s">
        <v>7035</v>
      </c>
      <c r="E689" s="315" t="s">
        <v>7036</v>
      </c>
      <c r="F689" s="315" t="s">
        <v>6522</v>
      </c>
      <c r="G689" s="315" t="s">
        <v>6643</v>
      </c>
      <c r="H689" s="315" t="s">
        <v>6894</v>
      </c>
      <c r="I689" s="315" t="s">
        <v>7242</v>
      </c>
      <c r="J689" s="315" t="s">
        <v>7243</v>
      </c>
      <c r="K689" s="315" t="s">
        <v>7259</v>
      </c>
      <c r="L689" s="315" t="s">
        <v>6635</v>
      </c>
      <c r="M689" s="315" t="s">
        <v>6943</v>
      </c>
      <c r="N689" s="315"/>
    </row>
    <row r="690" ht="15.75" customHeight="1">
      <c r="A690" s="315" t="s">
        <v>7257</v>
      </c>
      <c r="B690" s="315" t="s">
        <v>7220</v>
      </c>
      <c r="C690" s="315" t="s">
        <v>7258</v>
      </c>
      <c r="D690" s="315" t="s">
        <v>7035</v>
      </c>
      <c r="E690" s="315" t="s">
        <v>7036</v>
      </c>
      <c r="F690" s="315" t="s">
        <v>6874</v>
      </c>
      <c r="G690" s="315" t="s">
        <v>7037</v>
      </c>
      <c r="H690" s="315" t="s">
        <v>6894</v>
      </c>
      <c r="I690" s="315" t="s">
        <v>7245</v>
      </c>
      <c r="J690" s="315" t="s">
        <v>7246</v>
      </c>
      <c r="K690" s="315" t="s">
        <v>7259</v>
      </c>
      <c r="L690" s="315" t="s">
        <v>6741</v>
      </c>
      <c r="M690" s="315" t="s">
        <v>6639</v>
      </c>
      <c r="N690" s="315"/>
    </row>
    <row r="691" ht="15.75" customHeight="1">
      <c r="A691" s="315" t="s">
        <v>7257</v>
      </c>
      <c r="B691" s="315" t="s">
        <v>7220</v>
      </c>
      <c r="C691" s="315" t="s">
        <v>7258</v>
      </c>
      <c r="D691" s="315" t="s">
        <v>7035</v>
      </c>
      <c r="E691" s="315" t="s">
        <v>7036</v>
      </c>
      <c r="F691" s="315" t="s">
        <v>6863</v>
      </c>
      <c r="G691" s="315" t="s">
        <v>6874</v>
      </c>
      <c r="H691" s="315" t="s">
        <v>6894</v>
      </c>
      <c r="I691" s="315" t="s">
        <v>7245</v>
      </c>
      <c r="J691" s="315" t="s">
        <v>7246</v>
      </c>
      <c r="K691" s="315" t="s">
        <v>7259</v>
      </c>
      <c r="L691" s="315" t="s">
        <v>7027</v>
      </c>
      <c r="M691" s="315" t="s">
        <v>6639</v>
      </c>
      <c r="N691" s="315"/>
    </row>
    <row r="692" ht="15.75" customHeight="1">
      <c r="A692" s="315" t="s">
        <v>7257</v>
      </c>
      <c r="B692" s="315" t="s">
        <v>7220</v>
      </c>
      <c r="C692" s="315" t="s">
        <v>7258</v>
      </c>
      <c r="D692" s="315" t="s">
        <v>7035</v>
      </c>
      <c r="E692" s="315" t="s">
        <v>7036</v>
      </c>
      <c r="F692" s="315" t="s">
        <v>6522</v>
      </c>
      <c r="G692" s="315" t="s">
        <v>6643</v>
      </c>
      <c r="H692" s="315" t="s">
        <v>6894</v>
      </c>
      <c r="I692" s="315" t="s">
        <v>7245</v>
      </c>
      <c r="J692" s="315" t="s">
        <v>7246</v>
      </c>
      <c r="K692" s="315" t="s">
        <v>7259</v>
      </c>
      <c r="L692" s="315" t="s">
        <v>6741</v>
      </c>
      <c r="M692" s="315" t="s">
        <v>6639</v>
      </c>
      <c r="N692" s="315"/>
    </row>
    <row r="693" ht="15.75" customHeight="1">
      <c r="A693" s="315" t="s">
        <v>7257</v>
      </c>
      <c r="B693" s="315" t="s">
        <v>7220</v>
      </c>
      <c r="C693" s="315" t="s">
        <v>7258</v>
      </c>
      <c r="D693" s="315" t="s">
        <v>7035</v>
      </c>
      <c r="E693" s="315" t="s">
        <v>7036</v>
      </c>
      <c r="F693" s="315" t="s">
        <v>6659</v>
      </c>
      <c r="G693" s="315" t="s">
        <v>6558</v>
      </c>
      <c r="H693" s="315" t="s">
        <v>6894</v>
      </c>
      <c r="I693" s="315" t="s">
        <v>7245</v>
      </c>
      <c r="J693" s="315" t="s">
        <v>7246</v>
      </c>
      <c r="K693" s="315" t="s">
        <v>7259</v>
      </c>
      <c r="L693" s="315" t="s">
        <v>7027</v>
      </c>
      <c r="M693" s="315" t="s">
        <v>6639</v>
      </c>
      <c r="N693" s="315"/>
    </row>
    <row r="694" ht="15.75" customHeight="1">
      <c r="A694" s="315" t="s">
        <v>7260</v>
      </c>
      <c r="B694" s="315" t="s">
        <v>7220</v>
      </c>
      <c r="C694" s="315" t="s">
        <v>7261</v>
      </c>
      <c r="D694" s="315" t="s">
        <v>7035</v>
      </c>
      <c r="E694" s="315" t="s">
        <v>7036</v>
      </c>
      <c r="F694" s="315" t="s">
        <v>6562</v>
      </c>
      <c r="G694" s="315" t="s">
        <v>6572</v>
      </c>
      <c r="H694" s="315" t="s">
        <v>6894</v>
      </c>
      <c r="I694" s="315" t="s">
        <v>7242</v>
      </c>
      <c r="J694" s="315" t="s">
        <v>7243</v>
      </c>
      <c r="K694" s="315" t="s">
        <v>7262</v>
      </c>
      <c r="L694" s="315" t="s">
        <v>7060</v>
      </c>
      <c r="M694" s="315" t="s">
        <v>6943</v>
      </c>
      <c r="N694" s="315"/>
    </row>
    <row r="695" ht="15.75" customHeight="1">
      <c r="A695" s="315" t="s">
        <v>7260</v>
      </c>
      <c r="B695" s="315" t="s">
        <v>7220</v>
      </c>
      <c r="C695" s="315" t="s">
        <v>7261</v>
      </c>
      <c r="D695" s="315" t="s">
        <v>7035</v>
      </c>
      <c r="E695" s="315" t="s">
        <v>7036</v>
      </c>
      <c r="F695" s="315" t="s">
        <v>6586</v>
      </c>
      <c r="G695" s="315" t="s">
        <v>6797</v>
      </c>
      <c r="H695" s="315" t="s">
        <v>6894</v>
      </c>
      <c r="I695" s="315" t="s">
        <v>7242</v>
      </c>
      <c r="J695" s="315" t="s">
        <v>7243</v>
      </c>
      <c r="K695" s="315" t="s">
        <v>7262</v>
      </c>
      <c r="L695" s="315" t="s">
        <v>7041</v>
      </c>
      <c r="M695" s="315" t="s">
        <v>6943</v>
      </c>
      <c r="N695" s="315"/>
    </row>
    <row r="696" ht="15.75" customHeight="1">
      <c r="A696" s="315" t="s">
        <v>7260</v>
      </c>
      <c r="B696" s="315" t="s">
        <v>7220</v>
      </c>
      <c r="C696" s="315" t="s">
        <v>7261</v>
      </c>
      <c r="D696" s="315" t="s">
        <v>7035</v>
      </c>
      <c r="E696" s="315" t="s">
        <v>7036</v>
      </c>
      <c r="F696" s="315" t="s">
        <v>6659</v>
      </c>
      <c r="G696" s="315" t="s">
        <v>6558</v>
      </c>
      <c r="H696" s="315" t="s">
        <v>6894</v>
      </c>
      <c r="I696" s="315" t="s">
        <v>7245</v>
      </c>
      <c r="J696" s="315" t="s">
        <v>7246</v>
      </c>
      <c r="K696" s="315" t="s">
        <v>7262</v>
      </c>
      <c r="L696" s="315" t="s">
        <v>7041</v>
      </c>
      <c r="M696" s="315" t="s">
        <v>6639</v>
      </c>
      <c r="N696" s="315"/>
    </row>
    <row r="697" ht="15.75" customHeight="1">
      <c r="A697" s="315" t="s">
        <v>7260</v>
      </c>
      <c r="B697" s="315" t="s">
        <v>7220</v>
      </c>
      <c r="C697" s="315" t="s">
        <v>7261</v>
      </c>
      <c r="D697" s="315" t="s">
        <v>7035</v>
      </c>
      <c r="E697" s="315" t="s">
        <v>7036</v>
      </c>
      <c r="F697" s="315" t="s">
        <v>6642</v>
      </c>
      <c r="G697" s="315" t="s">
        <v>6522</v>
      </c>
      <c r="H697" s="315" t="s">
        <v>6894</v>
      </c>
      <c r="I697" s="315" t="s">
        <v>7242</v>
      </c>
      <c r="J697" s="315" t="s">
        <v>7243</v>
      </c>
      <c r="K697" s="315" t="s">
        <v>7262</v>
      </c>
      <c r="L697" s="315" t="s">
        <v>6635</v>
      </c>
      <c r="M697" s="315" t="s">
        <v>6943</v>
      </c>
      <c r="N697" s="315"/>
    </row>
    <row r="698" ht="15.75" customHeight="1">
      <c r="A698" s="315" t="s">
        <v>7260</v>
      </c>
      <c r="B698" s="315" t="s">
        <v>7220</v>
      </c>
      <c r="C698" s="315" t="s">
        <v>7261</v>
      </c>
      <c r="D698" s="315" t="s">
        <v>7035</v>
      </c>
      <c r="E698" s="315" t="s">
        <v>7036</v>
      </c>
      <c r="F698" s="315" t="s">
        <v>6893</v>
      </c>
      <c r="G698" s="315" t="s">
        <v>6915</v>
      </c>
      <c r="H698" s="315" t="s">
        <v>6894</v>
      </c>
      <c r="I698" s="315" t="s">
        <v>7242</v>
      </c>
      <c r="J698" s="315" t="s">
        <v>7243</v>
      </c>
      <c r="K698" s="315" t="s">
        <v>7262</v>
      </c>
      <c r="L698" s="315" t="s">
        <v>6635</v>
      </c>
      <c r="M698" s="315" t="s">
        <v>6943</v>
      </c>
      <c r="N698" s="315"/>
    </row>
    <row r="699" ht="15.75" customHeight="1">
      <c r="A699" s="315" t="s">
        <v>7260</v>
      </c>
      <c r="B699" s="315" t="s">
        <v>7220</v>
      </c>
      <c r="C699" s="315" t="s">
        <v>7261</v>
      </c>
      <c r="D699" s="315" t="s">
        <v>7035</v>
      </c>
      <c r="E699" s="315" t="s">
        <v>7036</v>
      </c>
      <c r="F699" s="315" t="s">
        <v>6916</v>
      </c>
      <c r="G699" s="315" t="s">
        <v>6554</v>
      </c>
      <c r="H699" s="315" t="s">
        <v>6894</v>
      </c>
      <c r="I699" s="315" t="s">
        <v>7242</v>
      </c>
      <c r="J699" s="315" t="s">
        <v>7243</v>
      </c>
      <c r="K699" s="315" t="s">
        <v>7262</v>
      </c>
      <c r="L699" s="315" t="s">
        <v>7041</v>
      </c>
      <c r="M699" s="315" t="s">
        <v>6943</v>
      </c>
      <c r="N699" s="315"/>
    </row>
    <row r="700" ht="15.75" customHeight="1">
      <c r="A700" s="315" t="s">
        <v>7260</v>
      </c>
      <c r="B700" s="315" t="s">
        <v>7220</v>
      </c>
      <c r="C700" s="315" t="s">
        <v>7261</v>
      </c>
      <c r="D700" s="315" t="s">
        <v>7035</v>
      </c>
      <c r="E700" s="315" t="s">
        <v>7036</v>
      </c>
      <c r="F700" s="315" t="s">
        <v>6598</v>
      </c>
      <c r="G700" s="315" t="s">
        <v>6585</v>
      </c>
      <c r="H700" s="315" t="s">
        <v>6894</v>
      </c>
      <c r="I700" s="315" t="s">
        <v>7245</v>
      </c>
      <c r="J700" s="315" t="s">
        <v>7246</v>
      </c>
      <c r="K700" s="315" t="s">
        <v>7262</v>
      </c>
      <c r="L700" s="315" t="s">
        <v>6948</v>
      </c>
      <c r="M700" s="315" t="s">
        <v>6639</v>
      </c>
      <c r="N700" s="315"/>
    </row>
    <row r="701" ht="15.75" customHeight="1">
      <c r="A701" s="315" t="s">
        <v>7260</v>
      </c>
      <c r="B701" s="315" t="s">
        <v>7220</v>
      </c>
      <c r="C701" s="315" t="s">
        <v>7261</v>
      </c>
      <c r="D701" s="315" t="s">
        <v>7035</v>
      </c>
      <c r="E701" s="315" t="s">
        <v>7036</v>
      </c>
      <c r="F701" s="315" t="s">
        <v>7037</v>
      </c>
      <c r="G701" s="315" t="s">
        <v>6866</v>
      </c>
      <c r="H701" s="315" t="s">
        <v>6894</v>
      </c>
      <c r="I701" s="315" t="s">
        <v>7245</v>
      </c>
      <c r="J701" s="315" t="s">
        <v>7246</v>
      </c>
      <c r="K701" s="315" t="s">
        <v>7262</v>
      </c>
      <c r="L701" s="315" t="s">
        <v>7027</v>
      </c>
      <c r="M701" s="315" t="s">
        <v>6639</v>
      </c>
      <c r="N701" s="315"/>
    </row>
    <row r="702" ht="15.75" customHeight="1">
      <c r="A702" s="315" t="s">
        <v>7263</v>
      </c>
      <c r="B702" s="315" t="s">
        <v>7264</v>
      </c>
      <c r="C702" s="315" t="s">
        <v>7265</v>
      </c>
      <c r="D702" s="315" t="s">
        <v>7266</v>
      </c>
      <c r="E702" s="315" t="s">
        <v>7267</v>
      </c>
      <c r="F702" s="315" t="s">
        <v>6881</v>
      </c>
      <c r="G702" s="315" t="s">
        <v>6856</v>
      </c>
      <c r="H702" s="315" t="s">
        <v>6687</v>
      </c>
      <c r="I702" s="315" t="s">
        <v>7015</v>
      </c>
      <c r="J702" s="315" t="s">
        <v>7016</v>
      </c>
      <c r="K702" s="315" t="s">
        <v>7268</v>
      </c>
      <c r="L702" s="315" t="s">
        <v>6635</v>
      </c>
      <c r="M702" s="315" t="s">
        <v>6943</v>
      </c>
      <c r="N702" s="315"/>
    </row>
    <row r="703" ht="15.75" customHeight="1">
      <c r="A703" s="315" t="s">
        <v>7263</v>
      </c>
      <c r="B703" s="315" t="s">
        <v>7264</v>
      </c>
      <c r="C703" s="315" t="s">
        <v>7265</v>
      </c>
      <c r="D703" s="315" t="s">
        <v>7266</v>
      </c>
      <c r="E703" s="315" t="s">
        <v>7267</v>
      </c>
      <c r="F703" s="315" t="s">
        <v>6553</v>
      </c>
      <c r="G703" s="315" t="s">
        <v>6659</v>
      </c>
      <c r="H703" s="315" t="s">
        <v>6687</v>
      </c>
      <c r="I703" s="315" t="s">
        <v>7015</v>
      </c>
      <c r="J703" s="315" t="s">
        <v>7016</v>
      </c>
      <c r="K703" s="315" t="s">
        <v>7268</v>
      </c>
      <c r="L703" s="315" t="s">
        <v>7060</v>
      </c>
      <c r="M703" s="315" t="s">
        <v>6943</v>
      </c>
      <c r="N703" s="315"/>
    </row>
    <row r="704" ht="15.75" customHeight="1">
      <c r="A704" s="315" t="s">
        <v>7263</v>
      </c>
      <c r="B704" s="315" t="s">
        <v>7264</v>
      </c>
      <c r="C704" s="315" t="s">
        <v>7265</v>
      </c>
      <c r="D704" s="315" t="s">
        <v>7266</v>
      </c>
      <c r="E704" s="315" t="s">
        <v>7267</v>
      </c>
      <c r="F704" s="315" t="s">
        <v>6863</v>
      </c>
      <c r="G704" s="315" t="s">
        <v>6563</v>
      </c>
      <c r="H704" s="315" t="s">
        <v>6687</v>
      </c>
      <c r="I704" s="315" t="s">
        <v>7019</v>
      </c>
      <c r="J704" s="315" t="s">
        <v>7020</v>
      </c>
      <c r="K704" s="315" t="s">
        <v>7268</v>
      </c>
      <c r="L704" s="315" t="s">
        <v>6994</v>
      </c>
      <c r="M704" s="315" t="s">
        <v>6639</v>
      </c>
      <c r="N704" s="315"/>
    </row>
    <row r="705" ht="15.75" customHeight="1">
      <c r="A705" s="315" t="s">
        <v>7263</v>
      </c>
      <c r="B705" s="315" t="s">
        <v>7264</v>
      </c>
      <c r="C705" s="315" t="s">
        <v>7265</v>
      </c>
      <c r="D705" s="315" t="s">
        <v>7266</v>
      </c>
      <c r="E705" s="315" t="s">
        <v>7267</v>
      </c>
      <c r="F705" s="315" t="s">
        <v>6554</v>
      </c>
      <c r="G705" s="315" t="s">
        <v>6523</v>
      </c>
      <c r="H705" s="315" t="s">
        <v>6687</v>
      </c>
      <c r="I705" s="315" t="s">
        <v>7019</v>
      </c>
      <c r="J705" s="315" t="s">
        <v>7020</v>
      </c>
      <c r="K705" s="315" t="s">
        <v>7268</v>
      </c>
      <c r="L705" s="315" t="s">
        <v>6947</v>
      </c>
      <c r="M705" s="315" t="s">
        <v>6639</v>
      </c>
      <c r="N705" s="315"/>
    </row>
    <row r="706" ht="15.75" customHeight="1">
      <c r="A706" s="315" t="s">
        <v>7269</v>
      </c>
      <c r="B706" s="315" t="s">
        <v>7264</v>
      </c>
      <c r="C706" s="315" t="s">
        <v>7270</v>
      </c>
      <c r="D706" s="315" t="s">
        <v>7266</v>
      </c>
      <c r="E706" s="315" t="s">
        <v>7267</v>
      </c>
      <c r="F706" s="315" t="s">
        <v>6800</v>
      </c>
      <c r="G706" s="315" t="s">
        <v>6879</v>
      </c>
      <c r="H706" s="315" t="s">
        <v>6687</v>
      </c>
      <c r="I706" s="315" t="s">
        <v>7015</v>
      </c>
      <c r="J706" s="315" t="s">
        <v>7016</v>
      </c>
      <c r="K706" s="315" t="s">
        <v>7026</v>
      </c>
      <c r="L706" s="315" t="s">
        <v>7018</v>
      </c>
      <c r="M706" s="315" t="s">
        <v>6943</v>
      </c>
      <c r="N706" s="315"/>
    </row>
    <row r="707" ht="15.75" customHeight="1">
      <c r="A707" s="315" t="s">
        <v>7269</v>
      </c>
      <c r="B707" s="315" t="s">
        <v>7264</v>
      </c>
      <c r="C707" s="315" t="s">
        <v>7270</v>
      </c>
      <c r="D707" s="315" t="s">
        <v>7266</v>
      </c>
      <c r="E707" s="315" t="s">
        <v>7267</v>
      </c>
      <c r="F707" s="315" t="s">
        <v>6643</v>
      </c>
      <c r="G707" s="315" t="s">
        <v>6554</v>
      </c>
      <c r="H707" s="315" t="s">
        <v>6687</v>
      </c>
      <c r="I707" s="315" t="s">
        <v>7015</v>
      </c>
      <c r="J707" s="315" t="s">
        <v>7016</v>
      </c>
      <c r="K707" s="315" t="s">
        <v>7026</v>
      </c>
      <c r="L707" s="315" t="s">
        <v>7018</v>
      </c>
      <c r="M707" s="315" t="s">
        <v>6943</v>
      </c>
      <c r="N707" s="315"/>
    </row>
    <row r="708" ht="15.75" customHeight="1">
      <c r="A708" s="315" t="s">
        <v>7269</v>
      </c>
      <c r="B708" s="315" t="s">
        <v>7264</v>
      </c>
      <c r="C708" s="315" t="s">
        <v>7270</v>
      </c>
      <c r="D708" s="315" t="s">
        <v>7266</v>
      </c>
      <c r="E708" s="315" t="s">
        <v>7267</v>
      </c>
      <c r="F708" s="315" t="s">
        <v>6522</v>
      </c>
      <c r="G708" s="315" t="s">
        <v>6916</v>
      </c>
      <c r="H708" s="315" t="s">
        <v>6687</v>
      </c>
      <c r="I708" s="315" t="s">
        <v>7015</v>
      </c>
      <c r="J708" s="315" t="s">
        <v>7016</v>
      </c>
      <c r="K708" s="315" t="s">
        <v>7026</v>
      </c>
      <c r="L708" s="315" t="s">
        <v>7018</v>
      </c>
      <c r="M708" s="315" t="s">
        <v>6943</v>
      </c>
      <c r="N708" s="315"/>
    </row>
    <row r="709" ht="15.75" customHeight="1">
      <c r="A709" s="315" t="s">
        <v>7269</v>
      </c>
      <c r="B709" s="315" t="s">
        <v>7264</v>
      </c>
      <c r="C709" s="315" t="s">
        <v>7270</v>
      </c>
      <c r="D709" s="315" t="s">
        <v>7266</v>
      </c>
      <c r="E709" s="315" t="s">
        <v>7267</v>
      </c>
      <c r="F709" s="315" t="s">
        <v>6563</v>
      </c>
      <c r="G709" s="315" t="s">
        <v>6866</v>
      </c>
      <c r="H709" s="315" t="s">
        <v>6687</v>
      </c>
      <c r="I709" s="315" t="s">
        <v>7019</v>
      </c>
      <c r="J709" s="315" t="s">
        <v>7020</v>
      </c>
      <c r="K709" s="315" t="s">
        <v>7026</v>
      </c>
      <c r="L709" s="315" t="s">
        <v>6944</v>
      </c>
      <c r="M709" s="315" t="s">
        <v>6639</v>
      </c>
      <c r="N709" s="315"/>
    </row>
    <row r="710" ht="15.75" customHeight="1">
      <c r="A710" s="315" t="s">
        <v>7269</v>
      </c>
      <c r="B710" s="315" t="s">
        <v>7264</v>
      </c>
      <c r="C710" s="315" t="s">
        <v>7270</v>
      </c>
      <c r="D710" s="315" t="s">
        <v>7266</v>
      </c>
      <c r="E710" s="315" t="s">
        <v>7267</v>
      </c>
      <c r="F710" s="315" t="s">
        <v>6554</v>
      </c>
      <c r="G710" s="315" t="s">
        <v>6523</v>
      </c>
      <c r="H710" s="315" t="s">
        <v>6687</v>
      </c>
      <c r="I710" s="315" t="s">
        <v>7019</v>
      </c>
      <c r="J710" s="315" t="s">
        <v>7020</v>
      </c>
      <c r="K710" s="315" t="s">
        <v>7026</v>
      </c>
      <c r="L710" s="315" t="s">
        <v>7023</v>
      </c>
      <c r="M710" s="315" t="s">
        <v>6639</v>
      </c>
      <c r="N710" s="315"/>
    </row>
    <row r="711" ht="15.75" customHeight="1">
      <c r="A711" s="315" t="s">
        <v>7271</v>
      </c>
      <c r="B711" s="315" t="s">
        <v>7264</v>
      </c>
      <c r="C711" s="315" t="s">
        <v>7272</v>
      </c>
      <c r="D711" s="315" t="s">
        <v>7266</v>
      </c>
      <c r="E711" s="315" t="s">
        <v>7267</v>
      </c>
      <c r="F711" s="315" t="s">
        <v>6881</v>
      </c>
      <c r="G711" s="315" t="s">
        <v>6856</v>
      </c>
      <c r="H711" s="315" t="s">
        <v>6687</v>
      </c>
      <c r="I711" s="315" t="s">
        <v>7015</v>
      </c>
      <c r="J711" s="315" t="s">
        <v>7016</v>
      </c>
      <c r="K711" s="315" t="s">
        <v>7273</v>
      </c>
      <c r="L711" s="315" t="s">
        <v>7048</v>
      </c>
      <c r="M711" s="315" t="s">
        <v>6943</v>
      </c>
      <c r="N711" s="315"/>
    </row>
    <row r="712" ht="15.75" customHeight="1">
      <c r="A712" s="315" t="s">
        <v>7271</v>
      </c>
      <c r="B712" s="315" t="s">
        <v>7264</v>
      </c>
      <c r="C712" s="315" t="s">
        <v>7272</v>
      </c>
      <c r="D712" s="315" t="s">
        <v>7266</v>
      </c>
      <c r="E712" s="315" t="s">
        <v>7267</v>
      </c>
      <c r="F712" s="315" t="s">
        <v>6915</v>
      </c>
      <c r="G712" s="315" t="s">
        <v>6643</v>
      </c>
      <c r="H712" s="315" t="s">
        <v>6687</v>
      </c>
      <c r="I712" s="315" t="s">
        <v>7015</v>
      </c>
      <c r="J712" s="315" t="s">
        <v>7016</v>
      </c>
      <c r="K712" s="315" t="s">
        <v>7273</v>
      </c>
      <c r="L712" s="315" t="s">
        <v>7018</v>
      </c>
      <c r="M712" s="315" t="s">
        <v>6943</v>
      </c>
      <c r="N712" s="315"/>
    </row>
    <row r="713" ht="15.75" customHeight="1">
      <c r="A713" s="315" t="s">
        <v>7271</v>
      </c>
      <c r="B713" s="315" t="s">
        <v>7264</v>
      </c>
      <c r="C713" s="315" t="s">
        <v>7272</v>
      </c>
      <c r="D713" s="315" t="s">
        <v>7266</v>
      </c>
      <c r="E713" s="315" t="s">
        <v>7267</v>
      </c>
      <c r="F713" s="315" t="s">
        <v>6866</v>
      </c>
      <c r="G713" s="315" t="s">
        <v>6585</v>
      </c>
      <c r="H713" s="315" t="s">
        <v>6687</v>
      </c>
      <c r="I713" s="315" t="s">
        <v>7019</v>
      </c>
      <c r="J713" s="315" t="s">
        <v>7020</v>
      </c>
      <c r="K713" s="315" t="s">
        <v>7273</v>
      </c>
      <c r="L713" s="315" t="s">
        <v>6747</v>
      </c>
      <c r="M713" s="315" t="s">
        <v>6639</v>
      </c>
      <c r="N713" s="315"/>
    </row>
    <row r="714" ht="15.75" customHeight="1">
      <c r="A714" s="315" t="s">
        <v>7274</v>
      </c>
      <c r="B714" s="315" t="s">
        <v>6518</v>
      </c>
      <c r="C714" s="315" t="s">
        <v>7275</v>
      </c>
      <c r="D714" s="315" t="s">
        <v>7276</v>
      </c>
      <c r="E714" s="315" t="s">
        <v>7277</v>
      </c>
      <c r="F714" s="315" t="s">
        <v>6642</v>
      </c>
      <c r="G714" s="315" t="s">
        <v>6643</v>
      </c>
      <c r="H714" s="315" t="s">
        <v>6548</v>
      </c>
      <c r="I714" s="315" t="s">
        <v>7278</v>
      </c>
      <c r="J714" s="315" t="s">
        <v>7279</v>
      </c>
      <c r="K714" s="315" t="s">
        <v>7280</v>
      </c>
      <c r="L714" s="315" t="s">
        <v>6950</v>
      </c>
      <c r="M714" s="315" t="s">
        <v>6544</v>
      </c>
      <c r="N714" s="315"/>
    </row>
    <row r="715" ht="15.75" customHeight="1">
      <c r="A715" s="315" t="s">
        <v>7274</v>
      </c>
      <c r="B715" s="315" t="s">
        <v>6518</v>
      </c>
      <c r="C715" s="315" t="s">
        <v>7275</v>
      </c>
      <c r="D715" s="315" t="s">
        <v>7276</v>
      </c>
      <c r="E715" s="315" t="s">
        <v>7277</v>
      </c>
      <c r="F715" s="315" t="s">
        <v>6642</v>
      </c>
      <c r="G715" s="315" t="s">
        <v>6643</v>
      </c>
      <c r="H715" s="315" t="s">
        <v>6548</v>
      </c>
      <c r="I715" s="315" t="s">
        <v>7278</v>
      </c>
      <c r="J715" s="315" t="s">
        <v>7279</v>
      </c>
      <c r="K715" s="315" t="s">
        <v>7280</v>
      </c>
      <c r="L715" s="315" t="s">
        <v>6950</v>
      </c>
      <c r="M715" s="315" t="s">
        <v>6544</v>
      </c>
      <c r="N715" s="315"/>
    </row>
    <row r="716" ht="15.75" customHeight="1">
      <c r="A716" s="315" t="s">
        <v>7274</v>
      </c>
      <c r="B716" s="315" t="s">
        <v>6518</v>
      </c>
      <c r="C716" s="315" t="s">
        <v>7281</v>
      </c>
      <c r="D716" s="315" t="s">
        <v>7276</v>
      </c>
      <c r="E716" s="315" t="s">
        <v>7277</v>
      </c>
      <c r="F716" s="315" t="s">
        <v>6874</v>
      </c>
      <c r="G716" s="315" t="s">
        <v>7042</v>
      </c>
      <c r="H716" s="315" t="s">
        <v>6564</v>
      </c>
      <c r="I716" s="315" t="s">
        <v>7282</v>
      </c>
      <c r="J716" s="315" t="s">
        <v>7283</v>
      </c>
      <c r="K716" s="315" t="s">
        <v>7284</v>
      </c>
      <c r="L716" s="315" t="s">
        <v>7285</v>
      </c>
      <c r="M716" s="315" t="s">
        <v>6569</v>
      </c>
      <c r="N716" s="315"/>
    </row>
    <row r="717" ht="15.75" customHeight="1">
      <c r="A717" s="315" t="s">
        <v>7274</v>
      </c>
      <c r="B717" s="315" t="s">
        <v>6518</v>
      </c>
      <c r="C717" s="315" t="s">
        <v>7286</v>
      </c>
      <c r="D717" s="315" t="s">
        <v>7276</v>
      </c>
      <c r="E717" s="315" t="s">
        <v>7277</v>
      </c>
      <c r="F717" s="315" t="s">
        <v>6642</v>
      </c>
      <c r="G717" s="315" t="s">
        <v>6659</v>
      </c>
      <c r="H717" s="315" t="s">
        <v>6564</v>
      </c>
      <c r="I717" s="315" t="s">
        <v>7287</v>
      </c>
      <c r="J717" s="315" t="s">
        <v>7288</v>
      </c>
      <c r="K717" s="315" t="s">
        <v>7289</v>
      </c>
      <c r="L717" s="315" t="s">
        <v>7285</v>
      </c>
      <c r="M717" s="315" t="s">
        <v>6569</v>
      </c>
      <c r="N717" s="315"/>
    </row>
    <row r="718" ht="15.75" customHeight="1">
      <c r="A718" s="315" t="s">
        <v>7274</v>
      </c>
      <c r="B718" s="315" t="s">
        <v>6518</v>
      </c>
      <c r="C718" s="315" t="s">
        <v>7290</v>
      </c>
      <c r="D718" s="315" t="s">
        <v>7276</v>
      </c>
      <c r="E718" s="315" t="s">
        <v>7277</v>
      </c>
      <c r="F718" s="315" t="s">
        <v>6863</v>
      </c>
      <c r="G718" s="315" t="s">
        <v>7037</v>
      </c>
      <c r="H718" s="315" t="s">
        <v>6548</v>
      </c>
      <c r="I718" s="315" t="s">
        <v>7291</v>
      </c>
      <c r="J718" s="315" t="s">
        <v>7292</v>
      </c>
      <c r="K718" s="315" t="s">
        <v>7293</v>
      </c>
      <c r="L718" s="315" t="s">
        <v>7294</v>
      </c>
      <c r="M718" s="315" t="s">
        <v>6535</v>
      </c>
      <c r="N718" s="315"/>
    </row>
    <row r="719" ht="15.75" customHeight="1">
      <c r="A719" s="315" t="s">
        <v>7274</v>
      </c>
      <c r="B719" s="315" t="s">
        <v>6518</v>
      </c>
      <c r="C719" s="315" t="s">
        <v>7295</v>
      </c>
      <c r="D719" s="315" t="s">
        <v>7276</v>
      </c>
      <c r="E719" s="315" t="s">
        <v>7277</v>
      </c>
      <c r="F719" s="315" t="s">
        <v>6522</v>
      </c>
      <c r="G719" s="315" t="s">
        <v>6558</v>
      </c>
      <c r="H719" s="315" t="s">
        <v>6564</v>
      </c>
      <c r="I719" s="315" t="s">
        <v>7287</v>
      </c>
      <c r="J719" s="315" t="s">
        <v>7288</v>
      </c>
      <c r="K719" s="315" t="s">
        <v>7296</v>
      </c>
      <c r="L719" s="315" t="s">
        <v>7297</v>
      </c>
      <c r="M719" s="315" t="s">
        <v>6569</v>
      </c>
      <c r="N719" s="315"/>
    </row>
    <row r="720" ht="15.75" customHeight="1">
      <c r="A720" s="315" t="s">
        <v>7274</v>
      </c>
      <c r="B720" s="315" t="s">
        <v>6518</v>
      </c>
      <c r="C720" s="315" t="s">
        <v>7298</v>
      </c>
      <c r="D720" s="315" t="s">
        <v>7276</v>
      </c>
      <c r="E720" s="315" t="s">
        <v>7277</v>
      </c>
      <c r="F720" s="315" t="s">
        <v>6874</v>
      </c>
      <c r="G720" s="315" t="s">
        <v>7042</v>
      </c>
      <c r="H720" s="315" t="s">
        <v>6564</v>
      </c>
      <c r="I720" s="315" t="s">
        <v>7282</v>
      </c>
      <c r="J720" s="315" t="s">
        <v>7283</v>
      </c>
      <c r="K720" s="315" t="s">
        <v>7284</v>
      </c>
      <c r="L720" s="315" t="s">
        <v>7299</v>
      </c>
      <c r="M720" s="315" t="s">
        <v>6569</v>
      </c>
      <c r="N720" s="315"/>
    </row>
    <row r="721" ht="15.75" customHeight="1">
      <c r="A721" s="315" t="s">
        <v>7300</v>
      </c>
      <c r="B721" s="315" t="s">
        <v>6518</v>
      </c>
      <c r="C721" s="315" t="s">
        <v>7301</v>
      </c>
      <c r="D721" s="315" t="s">
        <v>7302</v>
      </c>
      <c r="E721" s="315" t="s">
        <v>7303</v>
      </c>
      <c r="F721" s="315" t="s">
        <v>6553</v>
      </c>
      <c r="G721" s="315" t="s">
        <v>6659</v>
      </c>
      <c r="H721" s="315" t="s">
        <v>6687</v>
      </c>
      <c r="I721" s="315" t="s">
        <v>7304</v>
      </c>
      <c r="J721" s="315" t="s">
        <v>7305</v>
      </c>
      <c r="K721" s="315" t="s">
        <v>7306</v>
      </c>
      <c r="L721" s="315" t="s">
        <v>7307</v>
      </c>
      <c r="M721" s="315" t="s">
        <v>6544</v>
      </c>
      <c r="N721" s="315"/>
    </row>
    <row r="722" ht="15.75" customHeight="1">
      <c r="A722" s="315" t="s">
        <v>7300</v>
      </c>
      <c r="B722" s="315" t="s">
        <v>6518</v>
      </c>
      <c r="C722" s="315" t="s">
        <v>7301</v>
      </c>
      <c r="D722" s="315" t="s">
        <v>7302</v>
      </c>
      <c r="E722" s="315" t="s">
        <v>7303</v>
      </c>
      <c r="F722" s="315" t="s">
        <v>6642</v>
      </c>
      <c r="G722" s="315" t="s">
        <v>6553</v>
      </c>
      <c r="H722" s="315" t="s">
        <v>6687</v>
      </c>
      <c r="I722" s="315" t="s">
        <v>7304</v>
      </c>
      <c r="J722" s="315" t="s">
        <v>7305</v>
      </c>
      <c r="K722" s="315" t="s">
        <v>7306</v>
      </c>
      <c r="L722" s="315" t="s">
        <v>7056</v>
      </c>
      <c r="M722" s="315" t="s">
        <v>6544</v>
      </c>
      <c r="N722" s="315"/>
    </row>
    <row r="723" ht="15.75" customHeight="1">
      <c r="A723" s="315" t="s">
        <v>7300</v>
      </c>
      <c r="B723" s="315" t="s">
        <v>6518</v>
      </c>
      <c r="C723" s="315" t="s">
        <v>7308</v>
      </c>
      <c r="D723" s="315" t="s">
        <v>7302</v>
      </c>
      <c r="E723" s="315" t="s">
        <v>7303</v>
      </c>
      <c r="F723" s="315" t="s">
        <v>6716</v>
      </c>
      <c r="G723" s="315" t="s">
        <v>6862</v>
      </c>
      <c r="H723" s="315" t="s">
        <v>6687</v>
      </c>
      <c r="I723" s="315" t="s">
        <v>7309</v>
      </c>
      <c r="J723" s="315" t="s">
        <v>7310</v>
      </c>
      <c r="K723" s="315" t="s">
        <v>7311</v>
      </c>
      <c r="L723" s="315" t="s">
        <v>7312</v>
      </c>
      <c r="M723" s="315" t="s">
        <v>6544</v>
      </c>
      <c r="N723" s="315"/>
    </row>
    <row r="724" ht="15.75" customHeight="1">
      <c r="A724" s="315" t="s">
        <v>7300</v>
      </c>
      <c r="B724" s="315" t="s">
        <v>6518</v>
      </c>
      <c r="C724" s="315" t="s">
        <v>7308</v>
      </c>
      <c r="D724" s="315" t="s">
        <v>7313</v>
      </c>
      <c r="E724" s="315" t="s">
        <v>7314</v>
      </c>
      <c r="F724" s="315" t="s">
        <v>6562</v>
      </c>
      <c r="G724" s="315" t="s">
        <v>6863</v>
      </c>
      <c r="H724" s="315" t="s">
        <v>6687</v>
      </c>
      <c r="I724" s="315" t="s">
        <v>7309</v>
      </c>
      <c r="J724" s="315" t="s">
        <v>7310</v>
      </c>
      <c r="K724" s="315" t="s">
        <v>7311</v>
      </c>
      <c r="L724" s="315" t="s">
        <v>7315</v>
      </c>
      <c r="M724" s="315" t="s">
        <v>6544</v>
      </c>
      <c r="N724" s="315"/>
    </row>
    <row r="725" ht="15.75" customHeight="1">
      <c r="A725" s="315" t="s">
        <v>7300</v>
      </c>
      <c r="B725" s="315" t="s">
        <v>6518</v>
      </c>
      <c r="C725" s="315" t="s">
        <v>7308</v>
      </c>
      <c r="D725" s="315" t="s">
        <v>7302</v>
      </c>
      <c r="E725" s="315" t="s">
        <v>7303</v>
      </c>
      <c r="F725" s="315" t="s">
        <v>6905</v>
      </c>
      <c r="G725" s="315" t="s">
        <v>7037</v>
      </c>
      <c r="H725" s="315" t="s">
        <v>6687</v>
      </c>
      <c r="I725" s="315" t="s">
        <v>7309</v>
      </c>
      <c r="J725" s="315" t="s">
        <v>7310</v>
      </c>
      <c r="K725" s="315" t="s">
        <v>7311</v>
      </c>
      <c r="L725" s="315" t="s">
        <v>7316</v>
      </c>
      <c r="M725" s="315" t="s">
        <v>6544</v>
      </c>
      <c r="N725" s="315"/>
    </row>
    <row r="726" ht="15.75" customHeight="1">
      <c r="A726" s="315" t="s">
        <v>7300</v>
      </c>
      <c r="B726" s="315" t="s">
        <v>6518</v>
      </c>
      <c r="C726" s="315" t="s">
        <v>7317</v>
      </c>
      <c r="D726" s="315" t="s">
        <v>7318</v>
      </c>
      <c r="E726" s="315" t="s">
        <v>7319</v>
      </c>
      <c r="F726" s="315" t="s">
        <v>6670</v>
      </c>
      <c r="G726" s="315" t="s">
        <v>6572</v>
      </c>
      <c r="H726" s="315" t="s">
        <v>6548</v>
      </c>
      <c r="I726" s="315" t="s">
        <v>7320</v>
      </c>
      <c r="J726" s="315" t="s">
        <v>7321</v>
      </c>
      <c r="K726" s="315" t="s">
        <v>7322</v>
      </c>
      <c r="L726" s="315" t="s">
        <v>6951</v>
      </c>
      <c r="M726" s="315" t="s">
        <v>6535</v>
      </c>
      <c r="N726" s="315"/>
    </row>
    <row r="727" ht="15.75" customHeight="1">
      <c r="A727" s="315" t="s">
        <v>7300</v>
      </c>
      <c r="B727" s="315" t="s">
        <v>6518</v>
      </c>
      <c r="C727" s="315" t="s">
        <v>7323</v>
      </c>
      <c r="D727" s="315" t="s">
        <v>7276</v>
      </c>
      <c r="E727" s="315" t="s">
        <v>7277</v>
      </c>
      <c r="F727" s="315" t="s">
        <v>6863</v>
      </c>
      <c r="G727" s="315" t="s">
        <v>7037</v>
      </c>
      <c r="H727" s="315" t="s">
        <v>6548</v>
      </c>
      <c r="I727" s="315" t="s">
        <v>7320</v>
      </c>
      <c r="J727" s="315" t="s">
        <v>7321</v>
      </c>
      <c r="K727" s="315" t="s">
        <v>7324</v>
      </c>
      <c r="L727" s="315" t="s">
        <v>7325</v>
      </c>
      <c r="M727" s="315" t="s">
        <v>6535</v>
      </c>
      <c r="N727" s="315"/>
    </row>
    <row r="728" ht="15.75" customHeight="1">
      <c r="A728" s="315" t="s">
        <v>7300</v>
      </c>
      <c r="B728" s="315" t="s">
        <v>6518</v>
      </c>
      <c r="C728" s="315" t="s">
        <v>7326</v>
      </c>
      <c r="D728" s="315" t="s">
        <v>7327</v>
      </c>
      <c r="E728" s="315" t="s">
        <v>7328</v>
      </c>
      <c r="F728" s="315" t="s">
        <v>6800</v>
      </c>
      <c r="G728" s="315" t="s">
        <v>6879</v>
      </c>
      <c r="H728" s="315" t="s">
        <v>6687</v>
      </c>
      <c r="I728" s="315" t="s">
        <v>7304</v>
      </c>
      <c r="J728" s="315" t="s">
        <v>7305</v>
      </c>
      <c r="K728" s="315" t="s">
        <v>7329</v>
      </c>
      <c r="L728" s="315" t="s">
        <v>6947</v>
      </c>
      <c r="M728" s="315" t="s">
        <v>6544</v>
      </c>
      <c r="N728" s="315"/>
    </row>
    <row r="729" ht="15.75" customHeight="1">
      <c r="A729" s="315" t="s">
        <v>7300</v>
      </c>
      <c r="B729" s="315" t="s">
        <v>6518</v>
      </c>
      <c r="C729" s="315" t="s">
        <v>7330</v>
      </c>
      <c r="D729" s="315" t="s">
        <v>7313</v>
      </c>
      <c r="E729" s="315" t="s">
        <v>7314</v>
      </c>
      <c r="F729" s="315" t="s">
        <v>6856</v>
      </c>
      <c r="G729" s="315" t="s">
        <v>6880</v>
      </c>
      <c r="H729" s="315" t="s">
        <v>6687</v>
      </c>
      <c r="I729" s="315" t="s">
        <v>7304</v>
      </c>
      <c r="J729" s="315" t="s">
        <v>7305</v>
      </c>
      <c r="K729" s="315" t="s">
        <v>7331</v>
      </c>
      <c r="L729" s="315" t="s">
        <v>7332</v>
      </c>
      <c r="M729" s="315" t="s">
        <v>6544</v>
      </c>
      <c r="N729" s="315"/>
    </row>
    <row r="730" ht="15.75" customHeight="1">
      <c r="A730" s="315" t="s">
        <v>7333</v>
      </c>
      <c r="B730" s="315" t="s">
        <v>6518</v>
      </c>
      <c r="C730" s="315" t="s">
        <v>7334</v>
      </c>
      <c r="D730" s="315" t="s">
        <v>7335</v>
      </c>
      <c r="E730" s="315" t="s">
        <v>7336</v>
      </c>
      <c r="F730" s="315" t="s">
        <v>6716</v>
      </c>
      <c r="G730" s="315" t="s">
        <v>6873</v>
      </c>
      <c r="H730" s="315" t="s">
        <v>6993</v>
      </c>
      <c r="I730" s="315" t="s">
        <v>7337</v>
      </c>
      <c r="J730" s="315" t="s">
        <v>7338</v>
      </c>
      <c r="K730" s="315" t="s">
        <v>7339</v>
      </c>
      <c r="L730" s="315" t="s">
        <v>7055</v>
      </c>
      <c r="M730" s="315" t="s">
        <v>6544</v>
      </c>
      <c r="N730" s="315"/>
    </row>
    <row r="731" ht="15.75" customHeight="1">
      <c r="A731" s="315" t="s">
        <v>7333</v>
      </c>
      <c r="B731" s="315" t="s">
        <v>6518</v>
      </c>
      <c r="C731" s="315" t="s">
        <v>7340</v>
      </c>
      <c r="D731" s="315" t="s">
        <v>7341</v>
      </c>
      <c r="E731" s="315" t="s">
        <v>7342</v>
      </c>
      <c r="F731" s="315" t="s">
        <v>6572</v>
      </c>
      <c r="G731" s="315" t="s">
        <v>6563</v>
      </c>
      <c r="H731" s="315" t="s">
        <v>6548</v>
      </c>
      <c r="I731" s="315" t="s">
        <v>7343</v>
      </c>
      <c r="J731" s="315" t="s">
        <v>7344</v>
      </c>
      <c r="K731" s="315" t="s">
        <v>7345</v>
      </c>
      <c r="L731" s="315" t="s">
        <v>7018</v>
      </c>
      <c r="M731" s="315" t="s">
        <v>6544</v>
      </c>
      <c r="N731" s="315"/>
    </row>
    <row r="732" ht="15.75" customHeight="1">
      <c r="A732" s="315" t="s">
        <v>7333</v>
      </c>
      <c r="B732" s="315" t="s">
        <v>6518</v>
      </c>
      <c r="C732" s="315" t="s">
        <v>7346</v>
      </c>
      <c r="D732" s="315" t="s">
        <v>7066</v>
      </c>
      <c r="E732" s="315" t="s">
        <v>7067</v>
      </c>
      <c r="F732" s="315" t="s">
        <v>7037</v>
      </c>
      <c r="G732" s="315" t="s">
        <v>6585</v>
      </c>
      <c r="H732" s="315" t="s">
        <v>6993</v>
      </c>
      <c r="I732" s="315" t="s">
        <v>7337</v>
      </c>
      <c r="J732" s="315" t="s">
        <v>7338</v>
      </c>
      <c r="K732" s="315" t="s">
        <v>7347</v>
      </c>
      <c r="L732" s="315" t="s">
        <v>7048</v>
      </c>
      <c r="M732" s="315" t="s">
        <v>6591</v>
      </c>
      <c r="N732" s="315"/>
    </row>
    <row r="733" ht="15.75" customHeight="1">
      <c r="A733" s="315" t="s">
        <v>7333</v>
      </c>
      <c r="B733" s="315" t="s">
        <v>6518</v>
      </c>
      <c r="C733" s="315" t="s">
        <v>7334</v>
      </c>
      <c r="D733" s="315" t="s">
        <v>7335</v>
      </c>
      <c r="E733" s="315" t="s">
        <v>7336</v>
      </c>
      <c r="F733" s="315" t="s">
        <v>6602</v>
      </c>
      <c r="G733" s="315" t="s">
        <v>6686</v>
      </c>
      <c r="H733" s="315" t="s">
        <v>6993</v>
      </c>
      <c r="I733" s="315" t="s">
        <v>7337</v>
      </c>
      <c r="J733" s="315" t="s">
        <v>7338</v>
      </c>
      <c r="K733" s="315" t="s">
        <v>7339</v>
      </c>
      <c r="L733" s="315" t="s">
        <v>7297</v>
      </c>
      <c r="M733" s="315" t="s">
        <v>6544</v>
      </c>
      <c r="N733" s="315"/>
    </row>
    <row r="734" ht="15.75" customHeight="1">
      <c r="A734" s="315" t="s">
        <v>7333</v>
      </c>
      <c r="B734" s="315" t="s">
        <v>6518</v>
      </c>
      <c r="C734" s="315" t="s">
        <v>7340</v>
      </c>
      <c r="D734" s="315" t="s">
        <v>7341</v>
      </c>
      <c r="E734" s="315" t="s">
        <v>7342</v>
      </c>
      <c r="F734" s="315" t="s">
        <v>6547</v>
      </c>
      <c r="G734" s="315" t="s">
        <v>6522</v>
      </c>
      <c r="H734" s="315" t="s">
        <v>6548</v>
      </c>
      <c r="I734" s="315" t="s">
        <v>7343</v>
      </c>
      <c r="J734" s="315" t="s">
        <v>7344</v>
      </c>
      <c r="K734" s="315" t="s">
        <v>7345</v>
      </c>
      <c r="L734" s="315" t="s">
        <v>7297</v>
      </c>
      <c r="M734" s="315" t="s">
        <v>6544</v>
      </c>
      <c r="N734" s="315"/>
    </row>
    <row r="735" ht="15.75" customHeight="1">
      <c r="A735" s="315" t="s">
        <v>7333</v>
      </c>
      <c r="B735" s="315" t="s">
        <v>6518</v>
      </c>
      <c r="C735" s="315" t="s">
        <v>7348</v>
      </c>
      <c r="D735" s="315" t="s">
        <v>7349</v>
      </c>
      <c r="E735" s="315" t="s">
        <v>7350</v>
      </c>
      <c r="F735" s="315" t="s">
        <v>6553</v>
      </c>
      <c r="G735" s="315" t="s">
        <v>6558</v>
      </c>
      <c r="H735" s="315" t="s">
        <v>6993</v>
      </c>
      <c r="I735" s="315" t="s">
        <v>6580</v>
      </c>
      <c r="J735" s="315" t="s">
        <v>7351</v>
      </c>
      <c r="K735" s="315" t="s">
        <v>7352</v>
      </c>
      <c r="L735" s="315" t="s">
        <v>7285</v>
      </c>
      <c r="M735" s="315" t="s">
        <v>6544</v>
      </c>
      <c r="N735" s="315"/>
    </row>
    <row r="736" ht="15.75" customHeight="1">
      <c r="A736" s="315" t="s">
        <v>7333</v>
      </c>
      <c r="B736" s="315" t="s">
        <v>6518</v>
      </c>
      <c r="C736" s="315" t="s">
        <v>7353</v>
      </c>
      <c r="D736" s="315" t="s">
        <v>7354</v>
      </c>
      <c r="E736" s="315" t="s">
        <v>7355</v>
      </c>
      <c r="F736" s="315" t="s">
        <v>6685</v>
      </c>
      <c r="G736" s="315" t="s">
        <v>6722</v>
      </c>
      <c r="H736" s="315" t="s">
        <v>6718</v>
      </c>
      <c r="I736" s="315" t="s">
        <v>7356</v>
      </c>
      <c r="J736" s="315" t="s">
        <v>7357</v>
      </c>
      <c r="K736" s="315" t="s">
        <v>7358</v>
      </c>
      <c r="L736" s="315" t="s">
        <v>7359</v>
      </c>
      <c r="M736" s="315" t="s">
        <v>6698</v>
      </c>
      <c r="N736" s="315"/>
    </row>
    <row r="737" ht="15.75" customHeight="1">
      <c r="A737" s="315" t="s">
        <v>7360</v>
      </c>
      <c r="B737" s="315" t="s">
        <v>6647</v>
      </c>
      <c r="C737" s="315" t="s">
        <v>7361</v>
      </c>
      <c r="D737" s="315" t="s">
        <v>7362</v>
      </c>
      <c r="E737" s="315" t="s">
        <v>7363</v>
      </c>
      <c r="F737" s="315" t="s">
        <v>6893</v>
      </c>
      <c r="G737" s="315" t="s">
        <v>6553</v>
      </c>
      <c r="H737" s="315" t="s">
        <v>6548</v>
      </c>
      <c r="I737" s="315" t="s">
        <v>7364</v>
      </c>
      <c r="J737" s="315" t="s">
        <v>7365</v>
      </c>
      <c r="K737" s="315" t="s">
        <v>7366</v>
      </c>
      <c r="L737" s="315" t="s">
        <v>7367</v>
      </c>
      <c r="M737" s="315" t="s">
        <v>6943</v>
      </c>
      <c r="N737" s="315"/>
    </row>
    <row r="738" ht="15.75" customHeight="1">
      <c r="A738" s="315" t="s">
        <v>7360</v>
      </c>
      <c r="B738" s="315" t="s">
        <v>6647</v>
      </c>
      <c r="C738" s="315" t="s">
        <v>7361</v>
      </c>
      <c r="D738" s="315" t="s">
        <v>7368</v>
      </c>
      <c r="E738" s="315" t="s">
        <v>7369</v>
      </c>
      <c r="F738" s="315" t="s">
        <v>6643</v>
      </c>
      <c r="G738" s="315" t="s">
        <v>6558</v>
      </c>
      <c r="H738" s="315" t="s">
        <v>6548</v>
      </c>
      <c r="I738" s="315" t="s">
        <v>7364</v>
      </c>
      <c r="J738" s="315" t="s">
        <v>7365</v>
      </c>
      <c r="K738" s="315" t="s">
        <v>7366</v>
      </c>
      <c r="L738" s="315" t="s">
        <v>7370</v>
      </c>
      <c r="M738" s="315" t="s">
        <v>6943</v>
      </c>
      <c r="N738" s="315"/>
    </row>
    <row r="739" ht="15.75" customHeight="1">
      <c r="A739" s="315" t="s">
        <v>7360</v>
      </c>
      <c r="B739" s="315" t="s">
        <v>6647</v>
      </c>
      <c r="C739" s="315" t="s">
        <v>7361</v>
      </c>
      <c r="D739" s="315" t="s">
        <v>7362</v>
      </c>
      <c r="E739" s="315" t="s">
        <v>7363</v>
      </c>
      <c r="F739" s="315" t="s">
        <v>6893</v>
      </c>
      <c r="G739" s="315" t="s">
        <v>6553</v>
      </c>
      <c r="H739" s="315" t="s">
        <v>6548</v>
      </c>
      <c r="I739" s="315" t="s">
        <v>6660</v>
      </c>
      <c r="J739" s="315" t="s">
        <v>7371</v>
      </c>
      <c r="K739" s="315" t="s">
        <v>7366</v>
      </c>
      <c r="L739" s="315" t="s">
        <v>7372</v>
      </c>
      <c r="M739" s="315" t="s">
        <v>6664</v>
      </c>
      <c r="N739" s="315"/>
    </row>
    <row r="740" ht="15.75" customHeight="1">
      <c r="A740" s="315" t="s">
        <v>7360</v>
      </c>
      <c r="B740" s="315" t="s">
        <v>6647</v>
      </c>
      <c r="C740" s="315" t="s">
        <v>7361</v>
      </c>
      <c r="D740" s="315" t="s">
        <v>7368</v>
      </c>
      <c r="E740" s="315" t="s">
        <v>7369</v>
      </c>
      <c r="F740" s="315" t="s">
        <v>6643</v>
      </c>
      <c r="G740" s="315" t="s">
        <v>6558</v>
      </c>
      <c r="H740" s="315" t="s">
        <v>6548</v>
      </c>
      <c r="I740" s="315" t="s">
        <v>6660</v>
      </c>
      <c r="J740" s="315" t="s">
        <v>7371</v>
      </c>
      <c r="K740" s="315" t="s">
        <v>7366</v>
      </c>
      <c r="L740" s="315" t="s">
        <v>7373</v>
      </c>
      <c r="M740" s="315" t="s">
        <v>6664</v>
      </c>
      <c r="N740" s="315"/>
    </row>
    <row r="741" ht="15.75" customHeight="1">
      <c r="A741" s="315" t="s">
        <v>7360</v>
      </c>
      <c r="B741" s="315" t="s">
        <v>6647</v>
      </c>
      <c r="C741" s="315" t="s">
        <v>7361</v>
      </c>
      <c r="D741" s="315" t="s">
        <v>7362</v>
      </c>
      <c r="E741" s="315" t="s">
        <v>7363</v>
      </c>
      <c r="F741" s="315" t="s">
        <v>6547</v>
      </c>
      <c r="G741" s="315" t="s">
        <v>6522</v>
      </c>
      <c r="H741" s="315" t="s">
        <v>6548</v>
      </c>
      <c r="I741" s="315" t="s">
        <v>6660</v>
      </c>
      <c r="J741" s="315" t="s">
        <v>7371</v>
      </c>
      <c r="K741" s="315" t="s">
        <v>7366</v>
      </c>
      <c r="L741" s="315" t="s">
        <v>6635</v>
      </c>
      <c r="M741" s="315" t="s">
        <v>6664</v>
      </c>
      <c r="N741" s="315"/>
    </row>
    <row r="742" ht="15.75" customHeight="1">
      <c r="A742" s="315" t="s">
        <v>7360</v>
      </c>
      <c r="B742" s="315" t="s">
        <v>6647</v>
      </c>
      <c r="C742" s="315" t="s">
        <v>7361</v>
      </c>
      <c r="D742" s="315" t="s">
        <v>7368</v>
      </c>
      <c r="E742" s="315" t="s">
        <v>7369</v>
      </c>
      <c r="F742" s="315" t="s">
        <v>6522</v>
      </c>
      <c r="G742" s="315" t="s">
        <v>6659</v>
      </c>
      <c r="H742" s="315" t="s">
        <v>6548</v>
      </c>
      <c r="I742" s="315" t="s">
        <v>6660</v>
      </c>
      <c r="J742" s="315" t="s">
        <v>7371</v>
      </c>
      <c r="K742" s="315" t="s">
        <v>7366</v>
      </c>
      <c r="L742" s="315" t="s">
        <v>6635</v>
      </c>
      <c r="M742" s="315" t="s">
        <v>6664</v>
      </c>
      <c r="N742" s="315"/>
    </row>
    <row r="743" ht="15.75" customHeight="1">
      <c r="A743" s="315" t="s">
        <v>7360</v>
      </c>
      <c r="B743" s="315" t="s">
        <v>6647</v>
      </c>
      <c r="C743" s="315" t="s">
        <v>7374</v>
      </c>
      <c r="D743" s="315" t="s">
        <v>7354</v>
      </c>
      <c r="E743" s="315" t="s">
        <v>7355</v>
      </c>
      <c r="F743" s="315" t="s">
        <v>6685</v>
      </c>
      <c r="G743" s="315" t="s">
        <v>6722</v>
      </c>
      <c r="H743" s="315" t="s">
        <v>6718</v>
      </c>
      <c r="I743" s="315" t="s">
        <v>7356</v>
      </c>
      <c r="J743" s="315" t="s">
        <v>7357</v>
      </c>
      <c r="K743" s="315" t="s">
        <v>7375</v>
      </c>
      <c r="L743" s="315" t="s">
        <v>6950</v>
      </c>
      <c r="M743" s="315" t="s">
        <v>6698</v>
      </c>
      <c r="N743" s="315"/>
    </row>
    <row r="744" ht="15.75" customHeight="1">
      <c r="A744" s="315" t="s">
        <v>7360</v>
      </c>
      <c r="B744" s="315" t="s">
        <v>6647</v>
      </c>
      <c r="C744" s="315" t="s">
        <v>7374</v>
      </c>
      <c r="D744" s="315" t="s">
        <v>7354</v>
      </c>
      <c r="E744" s="315" t="s">
        <v>7355</v>
      </c>
      <c r="F744" s="315" t="s">
        <v>6685</v>
      </c>
      <c r="G744" s="315" t="s">
        <v>6722</v>
      </c>
      <c r="H744" s="315" t="s">
        <v>6718</v>
      </c>
      <c r="I744" s="315" t="s">
        <v>7356</v>
      </c>
      <c r="J744" s="315" t="s">
        <v>7357</v>
      </c>
      <c r="K744" s="315" t="s">
        <v>7375</v>
      </c>
      <c r="L744" s="315" t="s">
        <v>6950</v>
      </c>
      <c r="M744" s="315" t="s">
        <v>6698</v>
      </c>
      <c r="N744" s="315"/>
    </row>
    <row r="745" ht="15.75" customHeight="1">
      <c r="A745" s="315" t="s">
        <v>7376</v>
      </c>
      <c r="B745" s="315" t="s">
        <v>6647</v>
      </c>
      <c r="C745" s="315" t="s">
        <v>7377</v>
      </c>
      <c r="D745" s="315" t="s">
        <v>7354</v>
      </c>
      <c r="E745" s="315" t="s">
        <v>7355</v>
      </c>
      <c r="F745" s="315" t="s">
        <v>6685</v>
      </c>
      <c r="G745" s="315" t="s">
        <v>6722</v>
      </c>
      <c r="H745" s="315" t="s">
        <v>6718</v>
      </c>
      <c r="I745" s="315" t="s">
        <v>7378</v>
      </c>
      <c r="J745" s="315" t="s">
        <v>7379</v>
      </c>
      <c r="K745" s="315" t="s">
        <v>7380</v>
      </c>
      <c r="L745" s="315" t="s">
        <v>6950</v>
      </c>
      <c r="M745" s="315" t="s">
        <v>6782</v>
      </c>
      <c r="N745" s="315"/>
    </row>
    <row r="746" ht="15.75" customHeight="1">
      <c r="A746" s="315" t="s">
        <v>7376</v>
      </c>
      <c r="B746" s="315" t="s">
        <v>6647</v>
      </c>
      <c r="C746" s="315" t="s">
        <v>7377</v>
      </c>
      <c r="D746" s="315" t="s">
        <v>7354</v>
      </c>
      <c r="E746" s="315" t="s">
        <v>7355</v>
      </c>
      <c r="F746" s="315" t="s">
        <v>6685</v>
      </c>
      <c r="G746" s="315" t="s">
        <v>6722</v>
      </c>
      <c r="H746" s="315" t="s">
        <v>6718</v>
      </c>
      <c r="I746" s="315" t="s">
        <v>7356</v>
      </c>
      <c r="J746" s="315" t="s">
        <v>7357</v>
      </c>
      <c r="K746" s="315" t="s">
        <v>7381</v>
      </c>
      <c r="L746" s="315" t="s">
        <v>6950</v>
      </c>
      <c r="M746" s="315" t="s">
        <v>6698</v>
      </c>
      <c r="N746" s="315"/>
    </row>
    <row r="747" ht="15.75" customHeight="1">
      <c r="A747" s="315" t="s">
        <v>7382</v>
      </c>
      <c r="B747" s="315" t="s">
        <v>6647</v>
      </c>
      <c r="C747" s="315" t="s">
        <v>6675</v>
      </c>
      <c r="D747" s="315" t="s">
        <v>7383</v>
      </c>
      <c r="E747" s="315" t="s">
        <v>7384</v>
      </c>
      <c r="F747" s="315" t="s">
        <v>6669</v>
      </c>
      <c r="G747" s="315" t="s">
        <v>6670</v>
      </c>
      <c r="H747" s="315" t="s">
        <v>6548</v>
      </c>
      <c r="I747" s="315" t="s">
        <v>6671</v>
      </c>
      <c r="J747" s="315" t="s">
        <v>6672</v>
      </c>
      <c r="K747" s="315" t="s">
        <v>7385</v>
      </c>
      <c r="L747" s="315" t="s">
        <v>6725</v>
      </c>
      <c r="M747" s="315" t="s">
        <v>6664</v>
      </c>
      <c r="N747" s="315"/>
    </row>
    <row r="748" ht="15.75" customHeight="1">
      <c r="A748" s="315" t="s">
        <v>7382</v>
      </c>
      <c r="B748" s="315" t="s">
        <v>6647</v>
      </c>
      <c r="C748" s="315" t="s">
        <v>6678</v>
      </c>
      <c r="D748" s="315" t="s">
        <v>7383</v>
      </c>
      <c r="E748" s="315" t="s">
        <v>7384</v>
      </c>
      <c r="F748" s="315" t="s">
        <v>6572</v>
      </c>
      <c r="G748" s="315" t="s">
        <v>6563</v>
      </c>
      <c r="H748" s="315" t="s">
        <v>6548</v>
      </c>
      <c r="I748" s="315" t="s">
        <v>6671</v>
      </c>
      <c r="J748" s="315" t="s">
        <v>6672</v>
      </c>
      <c r="K748" s="315" t="s">
        <v>7385</v>
      </c>
      <c r="L748" s="315" t="s">
        <v>6635</v>
      </c>
      <c r="M748" s="315" t="s">
        <v>6664</v>
      </c>
      <c r="N748" s="315"/>
    </row>
    <row r="749" ht="15.75" customHeight="1">
      <c r="A749" s="315" t="s">
        <v>7386</v>
      </c>
      <c r="B749" s="315" t="s">
        <v>6647</v>
      </c>
      <c r="C749" s="315" t="s">
        <v>7387</v>
      </c>
      <c r="D749" s="315" t="s">
        <v>7388</v>
      </c>
      <c r="E749" s="315" t="s">
        <v>7328</v>
      </c>
      <c r="F749" s="315" t="s">
        <v>6547</v>
      </c>
      <c r="G749" s="315" t="s">
        <v>6915</v>
      </c>
      <c r="H749" s="315" t="s">
        <v>6687</v>
      </c>
      <c r="I749" s="315" t="s">
        <v>7389</v>
      </c>
      <c r="J749" s="315" t="s">
        <v>7390</v>
      </c>
      <c r="K749" s="315" t="s">
        <v>7391</v>
      </c>
      <c r="L749" s="315" t="s">
        <v>7392</v>
      </c>
      <c r="M749" s="315" t="s">
        <v>6943</v>
      </c>
      <c r="N749" s="315"/>
    </row>
    <row r="750" ht="15.75" customHeight="1">
      <c r="A750" s="315" t="s">
        <v>7386</v>
      </c>
      <c r="B750" s="315" t="s">
        <v>6647</v>
      </c>
      <c r="C750" s="315" t="s">
        <v>7387</v>
      </c>
      <c r="D750" s="315" t="s">
        <v>7393</v>
      </c>
      <c r="E750" s="315" t="s">
        <v>7314</v>
      </c>
      <c r="F750" s="315" t="s">
        <v>6915</v>
      </c>
      <c r="G750" s="315" t="s">
        <v>6916</v>
      </c>
      <c r="H750" s="315" t="s">
        <v>6548</v>
      </c>
      <c r="I750" s="315" t="s">
        <v>7389</v>
      </c>
      <c r="J750" s="315" t="s">
        <v>7394</v>
      </c>
      <c r="K750" s="315" t="s">
        <v>7391</v>
      </c>
      <c r="L750" s="315" t="s">
        <v>7395</v>
      </c>
      <c r="M750" s="315" t="s">
        <v>6943</v>
      </c>
      <c r="N750" s="315"/>
    </row>
    <row r="751" ht="15.75" customHeight="1">
      <c r="A751" s="315" t="s">
        <v>7386</v>
      </c>
      <c r="B751" s="315" t="s">
        <v>6647</v>
      </c>
      <c r="C751" s="315" t="s">
        <v>7396</v>
      </c>
      <c r="D751" s="315" t="s">
        <v>7354</v>
      </c>
      <c r="E751" s="315" t="s">
        <v>7355</v>
      </c>
      <c r="F751" s="315" t="s">
        <v>6685</v>
      </c>
      <c r="G751" s="315" t="s">
        <v>6722</v>
      </c>
      <c r="H751" s="315" t="s">
        <v>6718</v>
      </c>
      <c r="I751" s="315" t="s">
        <v>7356</v>
      </c>
      <c r="J751" s="315" t="s">
        <v>7357</v>
      </c>
      <c r="K751" s="315" t="s">
        <v>7397</v>
      </c>
      <c r="L751" s="315" t="s">
        <v>7398</v>
      </c>
      <c r="M751" s="315" t="s">
        <v>6698</v>
      </c>
      <c r="N751" s="315"/>
    </row>
    <row r="752" ht="15.75" customHeight="1">
      <c r="A752" s="315" t="s">
        <v>7399</v>
      </c>
      <c r="B752" s="315" t="s">
        <v>6647</v>
      </c>
      <c r="C752" s="315" t="s">
        <v>7400</v>
      </c>
      <c r="D752" s="315" t="s">
        <v>7401</v>
      </c>
      <c r="E752" s="315" t="s">
        <v>7036</v>
      </c>
      <c r="F752" s="315" t="s">
        <v>6685</v>
      </c>
      <c r="G752" s="315" t="s">
        <v>6686</v>
      </c>
      <c r="H752" s="315" t="s">
        <v>6687</v>
      </c>
      <c r="I752" s="315" t="s">
        <v>6688</v>
      </c>
      <c r="J752" s="315" t="s">
        <v>6689</v>
      </c>
      <c r="K752" s="315" t="s">
        <v>7402</v>
      </c>
      <c r="L752" s="315" t="s">
        <v>7403</v>
      </c>
      <c r="M752" s="315" t="s">
        <v>6544</v>
      </c>
      <c r="N752" s="315"/>
    </row>
    <row r="753" ht="15.75" customHeight="1">
      <c r="A753" s="315" t="s">
        <v>7399</v>
      </c>
      <c r="B753" s="315" t="s">
        <v>6647</v>
      </c>
      <c r="C753" s="315" t="s">
        <v>6684</v>
      </c>
      <c r="D753" s="315" t="s">
        <v>7071</v>
      </c>
      <c r="E753" s="315" t="s">
        <v>7067</v>
      </c>
      <c r="F753" s="315" t="s">
        <v>6685</v>
      </c>
      <c r="G753" s="315" t="s">
        <v>6686</v>
      </c>
      <c r="H753" s="315" t="s">
        <v>6687</v>
      </c>
      <c r="I753" s="315" t="s">
        <v>6688</v>
      </c>
      <c r="J753" s="315" t="s">
        <v>6689</v>
      </c>
      <c r="K753" s="315" t="s">
        <v>7404</v>
      </c>
      <c r="L753" s="315" t="s">
        <v>7405</v>
      </c>
      <c r="M753" s="315" t="s">
        <v>6544</v>
      </c>
      <c r="N753" s="315"/>
    </row>
    <row r="754" ht="15.75" customHeight="1">
      <c r="A754" s="315" t="s">
        <v>7399</v>
      </c>
      <c r="B754" s="315" t="s">
        <v>6647</v>
      </c>
      <c r="C754" s="315" t="s">
        <v>7406</v>
      </c>
      <c r="D754" s="315" t="s">
        <v>7407</v>
      </c>
      <c r="E754" s="315" t="s">
        <v>7408</v>
      </c>
      <c r="F754" s="315" t="s">
        <v>6686</v>
      </c>
      <c r="G754" s="315" t="s">
        <v>6642</v>
      </c>
      <c r="H754" s="315" t="s">
        <v>6687</v>
      </c>
      <c r="I754" s="315" t="s">
        <v>6754</v>
      </c>
      <c r="J754" s="315" t="s">
        <v>7409</v>
      </c>
      <c r="K754" s="315" t="s">
        <v>7402</v>
      </c>
      <c r="L754" s="315" t="s">
        <v>7410</v>
      </c>
      <c r="M754" s="315" t="s">
        <v>6529</v>
      </c>
      <c r="N754" s="315"/>
    </row>
    <row r="755" ht="15.75" customHeight="1">
      <c r="A755" s="315" t="s">
        <v>7399</v>
      </c>
      <c r="B755" s="315" t="s">
        <v>6647</v>
      </c>
      <c r="C755" s="315" t="s">
        <v>7400</v>
      </c>
      <c r="D755" s="315" t="s">
        <v>7401</v>
      </c>
      <c r="E755" s="315" t="s">
        <v>7036</v>
      </c>
      <c r="F755" s="315" t="s">
        <v>6685</v>
      </c>
      <c r="G755" s="315" t="s">
        <v>6686</v>
      </c>
      <c r="H755" s="315" t="s">
        <v>6687</v>
      </c>
      <c r="I755" s="315" t="s">
        <v>6688</v>
      </c>
      <c r="J755" s="315" t="s">
        <v>6689</v>
      </c>
      <c r="K755" s="315" t="s">
        <v>7402</v>
      </c>
      <c r="L755" s="315" t="s">
        <v>7411</v>
      </c>
      <c r="M755" s="315" t="s">
        <v>6544</v>
      </c>
      <c r="N755" s="315"/>
    </row>
    <row r="756" ht="15.75" customHeight="1">
      <c r="A756" s="315" t="s">
        <v>7399</v>
      </c>
      <c r="B756" s="315" t="s">
        <v>6647</v>
      </c>
      <c r="C756" s="315" t="s">
        <v>7406</v>
      </c>
      <c r="D756" s="315" t="s">
        <v>7407</v>
      </c>
      <c r="E756" s="315" t="s">
        <v>7408</v>
      </c>
      <c r="F756" s="315" t="s">
        <v>6686</v>
      </c>
      <c r="G756" s="315" t="s">
        <v>6642</v>
      </c>
      <c r="H756" s="315" t="s">
        <v>6687</v>
      </c>
      <c r="I756" s="315" t="s">
        <v>6754</v>
      </c>
      <c r="J756" s="315" t="s">
        <v>7409</v>
      </c>
      <c r="K756" s="315" t="s">
        <v>7402</v>
      </c>
      <c r="L756" s="315" t="s">
        <v>7411</v>
      </c>
      <c r="M756" s="315" t="s">
        <v>6529</v>
      </c>
      <c r="N756" s="315"/>
    </row>
    <row r="757" ht="15.75" customHeight="1">
      <c r="A757" s="315" t="s">
        <v>7399</v>
      </c>
      <c r="B757" s="315" t="s">
        <v>6647</v>
      </c>
      <c r="C757" s="315" t="s">
        <v>6684</v>
      </c>
      <c r="D757" s="315" t="s">
        <v>7071</v>
      </c>
      <c r="E757" s="315" t="s">
        <v>7067</v>
      </c>
      <c r="F757" s="315" t="s">
        <v>6685</v>
      </c>
      <c r="G757" s="315" t="s">
        <v>6686</v>
      </c>
      <c r="H757" s="315" t="s">
        <v>6687</v>
      </c>
      <c r="I757" s="315" t="s">
        <v>6754</v>
      </c>
      <c r="J757" s="315" t="s">
        <v>7409</v>
      </c>
      <c r="K757" s="315" t="s">
        <v>7404</v>
      </c>
      <c r="L757" s="315" t="s">
        <v>7412</v>
      </c>
      <c r="M757" s="315" t="s">
        <v>6529</v>
      </c>
      <c r="N757" s="315"/>
    </row>
    <row r="758" ht="15.75" customHeight="1">
      <c r="A758" s="315" t="s">
        <v>7413</v>
      </c>
      <c r="B758" s="315" t="s">
        <v>6647</v>
      </c>
      <c r="C758" s="315" t="s">
        <v>7414</v>
      </c>
      <c r="D758" s="315" t="s">
        <v>7415</v>
      </c>
      <c r="E758" s="315" t="s">
        <v>7185</v>
      </c>
      <c r="F758" s="315" t="s">
        <v>7416</v>
      </c>
      <c r="G758" s="315" t="s">
        <v>7417</v>
      </c>
      <c r="H758" s="315" t="s">
        <v>6687</v>
      </c>
      <c r="I758" s="315" t="s">
        <v>7418</v>
      </c>
      <c r="J758" s="315" t="s">
        <v>7419</v>
      </c>
      <c r="K758" s="315" t="s">
        <v>7420</v>
      </c>
      <c r="L758" s="315" t="s">
        <v>7421</v>
      </c>
      <c r="M758" s="315" t="s">
        <v>6664</v>
      </c>
      <c r="N758" s="315"/>
    </row>
    <row r="759" ht="15.75" customHeight="1">
      <c r="A759" s="315" t="s">
        <v>7413</v>
      </c>
      <c r="B759" s="315" t="s">
        <v>6647</v>
      </c>
      <c r="C759" s="315" t="s">
        <v>7414</v>
      </c>
      <c r="D759" s="315" t="s">
        <v>7393</v>
      </c>
      <c r="E759" s="315" t="s">
        <v>7314</v>
      </c>
      <c r="F759" s="315" t="s">
        <v>7417</v>
      </c>
      <c r="G759" s="315" t="s">
        <v>6916</v>
      </c>
      <c r="H759" s="315" t="s">
        <v>6718</v>
      </c>
      <c r="I759" s="315" t="s">
        <v>7422</v>
      </c>
      <c r="J759" s="315" t="s">
        <v>7423</v>
      </c>
      <c r="K759" s="315" t="s">
        <v>7420</v>
      </c>
      <c r="L759" s="315" t="s">
        <v>7370</v>
      </c>
      <c r="M759" s="315" t="s">
        <v>6664</v>
      </c>
      <c r="N759" s="315"/>
    </row>
    <row r="760" ht="15.75" customHeight="1">
      <c r="A760" s="315" t="s">
        <v>7413</v>
      </c>
      <c r="B760" s="315" t="s">
        <v>6647</v>
      </c>
      <c r="C760" s="315" t="s">
        <v>7414</v>
      </c>
      <c r="D760" s="315" t="s">
        <v>7415</v>
      </c>
      <c r="E760" s="315" t="s">
        <v>7185</v>
      </c>
      <c r="F760" s="315" t="s">
        <v>7042</v>
      </c>
      <c r="G760" s="315" t="s">
        <v>6800</v>
      </c>
      <c r="H760" s="315" t="s">
        <v>6687</v>
      </c>
      <c r="I760" s="315" t="s">
        <v>7389</v>
      </c>
      <c r="J760" s="315" t="s">
        <v>7390</v>
      </c>
      <c r="K760" s="315" t="s">
        <v>7420</v>
      </c>
      <c r="L760" s="315" t="s">
        <v>7424</v>
      </c>
      <c r="M760" s="315" t="s">
        <v>6943</v>
      </c>
      <c r="N760" s="315"/>
    </row>
    <row r="761" ht="15.75" customHeight="1">
      <c r="A761" s="315" t="s">
        <v>7413</v>
      </c>
      <c r="B761" s="315" t="s">
        <v>6647</v>
      </c>
      <c r="C761" s="315" t="s">
        <v>7425</v>
      </c>
      <c r="D761" s="315" t="s">
        <v>7426</v>
      </c>
      <c r="E761" s="315" t="s">
        <v>7303</v>
      </c>
      <c r="F761" s="315" t="s">
        <v>6883</v>
      </c>
      <c r="G761" s="315" t="s">
        <v>6886</v>
      </c>
      <c r="H761" s="315" t="s">
        <v>6548</v>
      </c>
      <c r="I761" s="315" t="s">
        <v>7427</v>
      </c>
      <c r="J761" s="315" t="s">
        <v>7428</v>
      </c>
      <c r="K761" s="315" t="s">
        <v>7429</v>
      </c>
      <c r="L761" s="315" t="s">
        <v>7373</v>
      </c>
      <c r="M761" s="315" t="s">
        <v>6943</v>
      </c>
      <c r="N761" s="315"/>
    </row>
    <row r="762" ht="15.75" customHeight="1">
      <c r="A762" s="315" t="s">
        <v>7430</v>
      </c>
      <c r="B762" s="315" t="s">
        <v>6647</v>
      </c>
      <c r="C762" s="315" t="s">
        <v>7431</v>
      </c>
      <c r="D762" s="315" t="s">
        <v>7362</v>
      </c>
      <c r="E762" s="315" t="s">
        <v>7363</v>
      </c>
      <c r="F762" s="315" t="s">
        <v>6547</v>
      </c>
      <c r="G762" s="315" t="s">
        <v>6522</v>
      </c>
      <c r="H762" s="315" t="s">
        <v>6548</v>
      </c>
      <c r="I762" s="315" t="s">
        <v>7364</v>
      </c>
      <c r="J762" s="315" t="s">
        <v>7365</v>
      </c>
      <c r="K762" s="315" t="s">
        <v>7432</v>
      </c>
      <c r="L762" s="315" t="s">
        <v>6635</v>
      </c>
      <c r="M762" s="315" t="s">
        <v>6943</v>
      </c>
      <c r="N762" s="315"/>
    </row>
    <row r="763" ht="15.75" customHeight="1">
      <c r="A763" s="315" t="s">
        <v>7430</v>
      </c>
      <c r="B763" s="315" t="s">
        <v>6647</v>
      </c>
      <c r="C763" s="315" t="s">
        <v>7431</v>
      </c>
      <c r="D763" s="315" t="s">
        <v>7368</v>
      </c>
      <c r="E763" s="315" t="s">
        <v>7369</v>
      </c>
      <c r="F763" s="315" t="s">
        <v>6522</v>
      </c>
      <c r="G763" s="315" t="s">
        <v>6659</v>
      </c>
      <c r="H763" s="315" t="s">
        <v>6548</v>
      </c>
      <c r="I763" s="315" t="s">
        <v>7364</v>
      </c>
      <c r="J763" s="315" t="s">
        <v>7365</v>
      </c>
      <c r="K763" s="315" t="s">
        <v>7432</v>
      </c>
      <c r="L763" s="315" t="s">
        <v>6635</v>
      </c>
      <c r="M763" s="315" t="s">
        <v>6943</v>
      </c>
      <c r="N763" s="315"/>
    </row>
    <row r="764" ht="15.75" customHeight="1">
      <c r="A764" s="315" t="s">
        <v>7430</v>
      </c>
      <c r="B764" s="315" t="s">
        <v>6647</v>
      </c>
      <c r="C764" s="315" t="s">
        <v>6693</v>
      </c>
      <c r="D764" s="315" t="s">
        <v>7433</v>
      </c>
      <c r="E764" s="315" t="s">
        <v>7434</v>
      </c>
      <c r="F764" s="315" t="s">
        <v>6547</v>
      </c>
      <c r="G764" s="315" t="s">
        <v>6522</v>
      </c>
      <c r="H764" s="315" t="s">
        <v>6548</v>
      </c>
      <c r="I764" s="315" t="s">
        <v>6694</v>
      </c>
      <c r="J764" s="315" t="s">
        <v>6695</v>
      </c>
      <c r="K764" s="315" t="s">
        <v>7435</v>
      </c>
      <c r="L764" s="315" t="s">
        <v>7436</v>
      </c>
      <c r="M764" s="315" t="s">
        <v>6698</v>
      </c>
      <c r="N764" s="315"/>
    </row>
    <row r="765" ht="15.75" customHeight="1">
      <c r="A765" s="315" t="s">
        <v>7430</v>
      </c>
      <c r="B765" s="315" t="s">
        <v>6647</v>
      </c>
      <c r="C765" s="315" t="s">
        <v>7431</v>
      </c>
      <c r="D765" s="315" t="s">
        <v>7362</v>
      </c>
      <c r="E765" s="315" t="s">
        <v>7363</v>
      </c>
      <c r="F765" s="315" t="s">
        <v>6893</v>
      </c>
      <c r="G765" s="315" t="s">
        <v>6553</v>
      </c>
      <c r="H765" s="315" t="s">
        <v>6548</v>
      </c>
      <c r="I765" s="315" t="s">
        <v>6660</v>
      </c>
      <c r="J765" s="315" t="s">
        <v>7371</v>
      </c>
      <c r="K765" s="315" t="s">
        <v>7432</v>
      </c>
      <c r="L765" s="315" t="s">
        <v>7437</v>
      </c>
      <c r="M765" s="315" t="s">
        <v>6664</v>
      </c>
      <c r="N765" s="315"/>
    </row>
    <row r="766" ht="15.75" customHeight="1">
      <c r="A766" s="315" t="s">
        <v>7430</v>
      </c>
      <c r="B766" s="315" t="s">
        <v>6647</v>
      </c>
      <c r="C766" s="315" t="s">
        <v>7431</v>
      </c>
      <c r="D766" s="315" t="s">
        <v>7368</v>
      </c>
      <c r="E766" s="315" t="s">
        <v>7369</v>
      </c>
      <c r="F766" s="315" t="s">
        <v>6643</v>
      </c>
      <c r="G766" s="315" t="s">
        <v>6558</v>
      </c>
      <c r="H766" s="315" t="s">
        <v>6548</v>
      </c>
      <c r="I766" s="315" t="s">
        <v>6660</v>
      </c>
      <c r="J766" s="315" t="s">
        <v>7371</v>
      </c>
      <c r="K766" s="315" t="s">
        <v>7432</v>
      </c>
      <c r="L766" s="315" t="s">
        <v>7395</v>
      </c>
      <c r="M766" s="315" t="s">
        <v>6664</v>
      </c>
      <c r="N766" s="315"/>
    </row>
    <row r="767" ht="15.75" customHeight="1">
      <c r="A767" s="315" t="s">
        <v>7430</v>
      </c>
      <c r="B767" s="315" t="s">
        <v>6647</v>
      </c>
      <c r="C767" s="315" t="s">
        <v>7431</v>
      </c>
      <c r="D767" s="315" t="s">
        <v>7362</v>
      </c>
      <c r="E767" s="315" t="s">
        <v>7363</v>
      </c>
      <c r="F767" s="315" t="s">
        <v>7001</v>
      </c>
      <c r="G767" s="315" t="s">
        <v>6873</v>
      </c>
      <c r="H767" s="315" t="s">
        <v>6548</v>
      </c>
      <c r="I767" s="315" t="s">
        <v>7364</v>
      </c>
      <c r="J767" s="315" t="s">
        <v>7365</v>
      </c>
      <c r="K767" s="315" t="s">
        <v>7432</v>
      </c>
      <c r="L767" s="315" t="s">
        <v>7438</v>
      </c>
      <c r="M767" s="315" t="s">
        <v>6943</v>
      </c>
      <c r="N767" s="315"/>
    </row>
    <row r="768" ht="15.75" customHeight="1">
      <c r="A768" s="315" t="s">
        <v>7430</v>
      </c>
      <c r="B768" s="315" t="s">
        <v>6647</v>
      </c>
      <c r="C768" s="315" t="s">
        <v>7431</v>
      </c>
      <c r="D768" s="315" t="s">
        <v>7368</v>
      </c>
      <c r="E768" s="315" t="s">
        <v>7369</v>
      </c>
      <c r="F768" s="315" t="s">
        <v>6572</v>
      </c>
      <c r="G768" s="315" t="s">
        <v>6563</v>
      </c>
      <c r="H768" s="315" t="s">
        <v>6548</v>
      </c>
      <c r="I768" s="315" t="s">
        <v>7364</v>
      </c>
      <c r="J768" s="315" t="s">
        <v>7365</v>
      </c>
      <c r="K768" s="315" t="s">
        <v>7432</v>
      </c>
      <c r="L768" s="315" t="s">
        <v>7370</v>
      </c>
      <c r="M768" s="315" t="s">
        <v>6943</v>
      </c>
      <c r="N768" s="315"/>
    </row>
    <row r="769" ht="15.75" customHeight="1">
      <c r="A769" s="315" t="s">
        <v>7430</v>
      </c>
      <c r="B769" s="315" t="s">
        <v>6647</v>
      </c>
      <c r="C769" s="315" t="s">
        <v>6693</v>
      </c>
      <c r="D769" s="315" t="s">
        <v>7433</v>
      </c>
      <c r="E769" s="315" t="s">
        <v>7434</v>
      </c>
      <c r="F769" s="315" t="s">
        <v>6547</v>
      </c>
      <c r="G769" s="315" t="s">
        <v>6522</v>
      </c>
      <c r="H769" s="315" t="s">
        <v>6548</v>
      </c>
      <c r="I769" s="315" t="s">
        <v>6694</v>
      </c>
      <c r="J769" s="315" t="s">
        <v>6695</v>
      </c>
      <c r="K769" s="315" t="s">
        <v>7435</v>
      </c>
      <c r="L769" s="315" t="s">
        <v>7439</v>
      </c>
      <c r="M769" s="315" t="s">
        <v>6698</v>
      </c>
      <c r="N769" s="315"/>
    </row>
    <row r="770" ht="15.75" customHeight="1">
      <c r="A770" s="315" t="s">
        <v>7430</v>
      </c>
      <c r="B770" s="315" t="s">
        <v>6647</v>
      </c>
      <c r="C770" s="315" t="s">
        <v>6693</v>
      </c>
      <c r="D770" s="315" t="s">
        <v>7433</v>
      </c>
      <c r="E770" s="315" t="s">
        <v>7434</v>
      </c>
      <c r="F770" s="315" t="s">
        <v>6547</v>
      </c>
      <c r="G770" s="315" t="s">
        <v>6522</v>
      </c>
      <c r="H770" s="315" t="s">
        <v>6548</v>
      </c>
      <c r="I770" s="315" t="s">
        <v>6694</v>
      </c>
      <c r="J770" s="315" t="s">
        <v>6695</v>
      </c>
      <c r="K770" s="315" t="s">
        <v>7435</v>
      </c>
      <c r="L770" s="315" t="s">
        <v>7439</v>
      </c>
      <c r="M770" s="315" t="s">
        <v>6698</v>
      </c>
      <c r="N770" s="315"/>
    </row>
    <row r="771" ht="15.75" customHeight="1">
      <c r="A771" s="315" t="s">
        <v>7440</v>
      </c>
      <c r="B771" s="315" t="s">
        <v>6647</v>
      </c>
      <c r="C771" s="315" t="s">
        <v>7441</v>
      </c>
      <c r="D771" s="315" t="s">
        <v>7401</v>
      </c>
      <c r="E771" s="315" t="s">
        <v>7036</v>
      </c>
      <c r="F771" s="315" t="s">
        <v>6585</v>
      </c>
      <c r="G771" s="315" t="s">
        <v>7442</v>
      </c>
      <c r="H771" s="315" t="s">
        <v>6718</v>
      </c>
      <c r="I771" s="315" t="s">
        <v>7443</v>
      </c>
      <c r="J771" s="315" t="s">
        <v>7444</v>
      </c>
      <c r="K771" s="315" t="s">
        <v>7445</v>
      </c>
      <c r="L771" s="315" t="s">
        <v>7446</v>
      </c>
      <c r="M771" s="315" t="s">
        <v>6544</v>
      </c>
      <c r="N771" s="315"/>
    </row>
    <row r="772" ht="15.75" customHeight="1">
      <c r="A772" s="315" t="s">
        <v>7440</v>
      </c>
      <c r="B772" s="315" t="s">
        <v>6647</v>
      </c>
      <c r="C772" s="315" t="s">
        <v>7441</v>
      </c>
      <c r="D772" s="315" t="s">
        <v>7362</v>
      </c>
      <c r="E772" s="315" t="s">
        <v>7363</v>
      </c>
      <c r="F772" s="315" t="s">
        <v>6885</v>
      </c>
      <c r="G772" s="315" t="s">
        <v>7447</v>
      </c>
      <c r="H772" s="315" t="s">
        <v>6718</v>
      </c>
      <c r="I772" s="315" t="s">
        <v>7448</v>
      </c>
      <c r="J772" s="315" t="s">
        <v>7449</v>
      </c>
      <c r="K772" s="315" t="s">
        <v>7450</v>
      </c>
      <c r="L772" s="315" t="s">
        <v>7451</v>
      </c>
      <c r="M772" s="315" t="s">
        <v>6544</v>
      </c>
      <c r="N772" s="315"/>
    </row>
    <row r="773" ht="15.75" customHeight="1">
      <c r="A773" s="315" t="s">
        <v>7440</v>
      </c>
      <c r="B773" s="315" t="s">
        <v>6647</v>
      </c>
      <c r="C773" s="315" t="s">
        <v>7441</v>
      </c>
      <c r="D773" s="315" t="s">
        <v>7401</v>
      </c>
      <c r="E773" s="315" t="s">
        <v>7036</v>
      </c>
      <c r="F773" s="315" t="s">
        <v>6797</v>
      </c>
      <c r="G773" s="315" t="s">
        <v>7452</v>
      </c>
      <c r="H773" s="315" t="s">
        <v>6718</v>
      </c>
      <c r="I773" s="315" t="s">
        <v>7448</v>
      </c>
      <c r="J773" s="315" t="s">
        <v>7449</v>
      </c>
      <c r="K773" s="315" t="s">
        <v>7453</v>
      </c>
      <c r="L773" s="315" t="s">
        <v>6635</v>
      </c>
      <c r="M773" s="315" t="s">
        <v>6544</v>
      </c>
      <c r="N773" s="315"/>
    </row>
    <row r="774" ht="15.75" customHeight="1">
      <c r="A774" s="315" t="s">
        <v>7454</v>
      </c>
      <c r="B774" s="315" t="s">
        <v>6647</v>
      </c>
      <c r="C774" s="315" t="s">
        <v>7455</v>
      </c>
      <c r="D774" s="315" t="s">
        <v>7456</v>
      </c>
      <c r="E774" s="315" t="s">
        <v>7457</v>
      </c>
      <c r="F774" s="315" t="s">
        <v>6553</v>
      </c>
      <c r="G774" s="315" t="s">
        <v>6554</v>
      </c>
      <c r="H774" s="315" t="s">
        <v>6548</v>
      </c>
      <c r="I774" s="315" t="s">
        <v>6660</v>
      </c>
      <c r="J774" s="315" t="s">
        <v>7371</v>
      </c>
      <c r="K774" s="315" t="s">
        <v>7458</v>
      </c>
      <c r="L774" s="315" t="s">
        <v>7459</v>
      </c>
      <c r="M774" s="315" t="s">
        <v>6664</v>
      </c>
      <c r="N774" s="315"/>
    </row>
    <row r="775" ht="15.75" customHeight="1">
      <c r="A775" s="315" t="s">
        <v>7454</v>
      </c>
      <c r="B775" s="315" t="s">
        <v>6647</v>
      </c>
      <c r="C775" s="315" t="s">
        <v>7455</v>
      </c>
      <c r="D775" s="315" t="s">
        <v>7456</v>
      </c>
      <c r="E775" s="315" t="s">
        <v>7457</v>
      </c>
      <c r="F775" s="315" t="s">
        <v>6873</v>
      </c>
      <c r="G775" s="315" t="s">
        <v>6874</v>
      </c>
      <c r="H775" s="315" t="s">
        <v>6548</v>
      </c>
      <c r="I775" s="315" t="s">
        <v>7364</v>
      </c>
      <c r="J775" s="315" t="s">
        <v>7365</v>
      </c>
      <c r="K775" s="315" t="s">
        <v>7458</v>
      </c>
      <c r="L775" s="315" t="s">
        <v>7460</v>
      </c>
      <c r="M775" s="315" t="s">
        <v>6943</v>
      </c>
      <c r="N775" s="315"/>
    </row>
    <row r="776" ht="15.75" customHeight="1">
      <c r="A776" s="315" t="s">
        <v>7454</v>
      </c>
      <c r="B776" s="315" t="s">
        <v>6647</v>
      </c>
      <c r="C776" s="315" t="s">
        <v>7461</v>
      </c>
      <c r="D776" s="315" t="s">
        <v>7354</v>
      </c>
      <c r="E776" s="315" t="s">
        <v>7355</v>
      </c>
      <c r="F776" s="315" t="s">
        <v>6685</v>
      </c>
      <c r="G776" s="315" t="s">
        <v>6722</v>
      </c>
      <c r="H776" s="315" t="s">
        <v>6718</v>
      </c>
      <c r="I776" s="315" t="s">
        <v>7356</v>
      </c>
      <c r="J776" s="315" t="s">
        <v>7357</v>
      </c>
      <c r="K776" s="315" t="s">
        <v>7462</v>
      </c>
      <c r="L776" s="315" t="s">
        <v>6950</v>
      </c>
      <c r="M776" s="315" t="s">
        <v>6698</v>
      </c>
      <c r="N776" s="315"/>
    </row>
    <row r="777" ht="15.75" customHeight="1">
      <c r="A777" s="315" t="s">
        <v>7454</v>
      </c>
      <c r="B777" s="315" t="s">
        <v>6647</v>
      </c>
      <c r="C777" s="315" t="s">
        <v>7461</v>
      </c>
      <c r="D777" s="315" t="s">
        <v>7354</v>
      </c>
      <c r="E777" s="315" t="s">
        <v>7355</v>
      </c>
      <c r="F777" s="315" t="s">
        <v>6685</v>
      </c>
      <c r="G777" s="315" t="s">
        <v>6722</v>
      </c>
      <c r="H777" s="315" t="s">
        <v>6718</v>
      </c>
      <c r="I777" s="315" t="s">
        <v>7356</v>
      </c>
      <c r="J777" s="315" t="s">
        <v>7357</v>
      </c>
      <c r="K777" s="315" t="s">
        <v>7462</v>
      </c>
      <c r="L777" s="315" t="s">
        <v>6950</v>
      </c>
      <c r="M777" s="315" t="s">
        <v>6698</v>
      </c>
      <c r="N777" s="315"/>
    </row>
    <row r="778" ht="15.75" customHeight="1">
      <c r="A778" s="315" t="s">
        <v>7463</v>
      </c>
      <c r="B778" s="315" t="s">
        <v>6647</v>
      </c>
      <c r="C778" s="315" t="s">
        <v>7464</v>
      </c>
      <c r="D778" s="315" t="s">
        <v>7465</v>
      </c>
      <c r="E778" s="315" t="s">
        <v>7350</v>
      </c>
      <c r="F778" s="315" t="s">
        <v>6883</v>
      </c>
      <c r="G778" s="315" t="s">
        <v>7008</v>
      </c>
      <c r="H778" s="315" t="s">
        <v>6564</v>
      </c>
      <c r="I778" s="315" t="s">
        <v>7427</v>
      </c>
      <c r="J778" s="315" t="s">
        <v>7466</v>
      </c>
      <c r="K778" s="315" t="s">
        <v>7467</v>
      </c>
      <c r="L778" s="315" t="s">
        <v>7041</v>
      </c>
      <c r="M778" s="315" t="s">
        <v>6664</v>
      </c>
      <c r="N778" s="315"/>
    </row>
    <row r="779" ht="15.75" customHeight="1">
      <c r="A779" s="315" t="s">
        <v>7463</v>
      </c>
      <c r="B779" s="315" t="s">
        <v>6647</v>
      </c>
      <c r="C779" s="315" t="s">
        <v>7468</v>
      </c>
      <c r="D779" s="315" t="s">
        <v>7469</v>
      </c>
      <c r="E779" s="315" t="s">
        <v>7470</v>
      </c>
      <c r="F779" s="315" t="s">
        <v>6893</v>
      </c>
      <c r="G779" s="315" t="s">
        <v>6553</v>
      </c>
      <c r="H779" s="315" t="s">
        <v>6548</v>
      </c>
      <c r="I779" s="315" t="s">
        <v>7364</v>
      </c>
      <c r="J779" s="315" t="s">
        <v>7365</v>
      </c>
      <c r="K779" s="315" t="s">
        <v>7471</v>
      </c>
      <c r="L779" s="315" t="s">
        <v>7459</v>
      </c>
      <c r="M779" s="315" t="s">
        <v>6943</v>
      </c>
      <c r="N779" s="315"/>
    </row>
    <row r="780" ht="15.75" customHeight="1">
      <c r="A780" s="315" t="s">
        <v>7463</v>
      </c>
      <c r="B780" s="315" t="s">
        <v>6647</v>
      </c>
      <c r="C780" s="315" t="s">
        <v>7468</v>
      </c>
      <c r="D780" s="315" t="s">
        <v>7472</v>
      </c>
      <c r="E780" s="315" t="s">
        <v>7473</v>
      </c>
      <c r="F780" s="315" t="s">
        <v>6643</v>
      </c>
      <c r="G780" s="315" t="s">
        <v>6558</v>
      </c>
      <c r="H780" s="315" t="s">
        <v>6548</v>
      </c>
      <c r="I780" s="315" t="s">
        <v>7364</v>
      </c>
      <c r="J780" s="315" t="s">
        <v>7365</v>
      </c>
      <c r="K780" s="315" t="s">
        <v>7471</v>
      </c>
      <c r="L780" s="315" t="s">
        <v>7424</v>
      </c>
      <c r="M780" s="315" t="s">
        <v>6943</v>
      </c>
      <c r="N780" s="315"/>
    </row>
    <row r="781" ht="15.75" customHeight="1">
      <c r="A781" s="315" t="s">
        <v>7463</v>
      </c>
      <c r="B781" s="315" t="s">
        <v>6647</v>
      </c>
      <c r="C781" s="315" t="s">
        <v>7468</v>
      </c>
      <c r="D781" s="315" t="s">
        <v>7469</v>
      </c>
      <c r="E781" s="315" t="s">
        <v>7470</v>
      </c>
      <c r="F781" s="315" t="s">
        <v>6547</v>
      </c>
      <c r="G781" s="315" t="s">
        <v>6522</v>
      </c>
      <c r="H781" s="315" t="s">
        <v>6548</v>
      </c>
      <c r="I781" s="315" t="s">
        <v>6660</v>
      </c>
      <c r="J781" s="315" t="s">
        <v>7371</v>
      </c>
      <c r="K781" s="315" t="s">
        <v>7471</v>
      </c>
      <c r="L781" s="315" t="s">
        <v>6635</v>
      </c>
      <c r="M781" s="315" t="s">
        <v>6664</v>
      </c>
      <c r="N781" s="315"/>
    </row>
    <row r="782" ht="15.75" customHeight="1">
      <c r="A782" s="315" t="s">
        <v>7463</v>
      </c>
      <c r="B782" s="315" t="s">
        <v>6647</v>
      </c>
      <c r="C782" s="315" t="s">
        <v>7468</v>
      </c>
      <c r="D782" s="315" t="s">
        <v>7472</v>
      </c>
      <c r="E782" s="315" t="s">
        <v>7473</v>
      </c>
      <c r="F782" s="315" t="s">
        <v>6522</v>
      </c>
      <c r="G782" s="315" t="s">
        <v>6659</v>
      </c>
      <c r="H782" s="315" t="s">
        <v>6548</v>
      </c>
      <c r="I782" s="315" t="s">
        <v>6660</v>
      </c>
      <c r="J782" s="315" t="s">
        <v>7371</v>
      </c>
      <c r="K782" s="315" t="s">
        <v>7471</v>
      </c>
      <c r="L782" s="315" t="s">
        <v>7018</v>
      </c>
      <c r="M782" s="315" t="s">
        <v>6664</v>
      </c>
      <c r="N782" s="315"/>
    </row>
    <row r="783" ht="15.75" customHeight="1">
      <c r="A783" s="315" t="s">
        <v>7463</v>
      </c>
      <c r="B783" s="315" t="s">
        <v>6647</v>
      </c>
      <c r="C783" s="315" t="s">
        <v>7474</v>
      </c>
      <c r="D783" s="315" t="s">
        <v>7354</v>
      </c>
      <c r="E783" s="315" t="s">
        <v>7355</v>
      </c>
      <c r="F783" s="315" t="s">
        <v>6685</v>
      </c>
      <c r="G783" s="315" t="s">
        <v>6722</v>
      </c>
      <c r="H783" s="315" t="s">
        <v>6718</v>
      </c>
      <c r="I783" s="315" t="s">
        <v>7356</v>
      </c>
      <c r="J783" s="315" t="s">
        <v>7357</v>
      </c>
      <c r="K783" s="315" t="s">
        <v>7475</v>
      </c>
      <c r="L783" s="315" t="s">
        <v>7294</v>
      </c>
      <c r="M783" s="315" t="s">
        <v>6698</v>
      </c>
      <c r="N783" s="315"/>
    </row>
    <row r="784" ht="15.75" customHeight="1">
      <c r="A784" s="315" t="s">
        <v>7476</v>
      </c>
      <c r="B784" s="315" t="s">
        <v>7477</v>
      </c>
      <c r="C784" s="315" t="s">
        <v>7478</v>
      </c>
      <c r="D784" s="315" t="s">
        <v>6774</v>
      </c>
      <c r="E784" s="315" t="s">
        <v>6775</v>
      </c>
      <c r="F784" s="315" t="s">
        <v>6670</v>
      </c>
      <c r="G784" s="315" t="s">
        <v>6573</v>
      </c>
      <c r="H784" s="315" t="s">
        <v>6579</v>
      </c>
      <c r="I784" s="315" t="s">
        <v>6633</v>
      </c>
      <c r="J784" s="315" t="s">
        <v>6633</v>
      </c>
      <c r="K784" s="315" t="s">
        <v>5374</v>
      </c>
      <c r="L784" s="315" t="s">
        <v>6777</v>
      </c>
      <c r="M784" s="315" t="s">
        <v>6544</v>
      </c>
      <c r="N784" s="315"/>
    </row>
    <row r="785" ht="15.75" customHeight="1">
      <c r="A785" s="315" t="s">
        <v>7476</v>
      </c>
      <c r="B785" s="315" t="s">
        <v>7477</v>
      </c>
      <c r="C785" s="315" t="s">
        <v>7479</v>
      </c>
      <c r="D785" s="315" t="s">
        <v>6774</v>
      </c>
      <c r="E785" s="315" t="s">
        <v>6775</v>
      </c>
      <c r="F785" s="315" t="s">
        <v>6598</v>
      </c>
      <c r="G785" s="315" t="s">
        <v>6602</v>
      </c>
      <c r="H785" s="315" t="s">
        <v>6652</v>
      </c>
      <c r="I785" s="315" t="s">
        <v>6633</v>
      </c>
      <c r="J785" s="315" t="s">
        <v>6633</v>
      </c>
      <c r="K785" s="315" t="s">
        <v>5374</v>
      </c>
      <c r="L785" s="315" t="s">
        <v>6777</v>
      </c>
      <c r="M785" s="315" t="s">
        <v>6544</v>
      </c>
      <c r="N785" s="315"/>
    </row>
    <row r="786" ht="15.75" customHeight="1">
      <c r="A786" s="315" t="s">
        <v>7476</v>
      </c>
      <c r="B786" s="315" t="s">
        <v>7477</v>
      </c>
      <c r="C786" s="315" t="s">
        <v>7480</v>
      </c>
      <c r="D786" s="315" t="s">
        <v>6774</v>
      </c>
      <c r="E786" s="315" t="s">
        <v>6775</v>
      </c>
      <c r="F786" s="315" t="s">
        <v>6670</v>
      </c>
      <c r="G786" s="315" t="s">
        <v>6797</v>
      </c>
      <c r="H786" s="315" t="s">
        <v>7116</v>
      </c>
      <c r="I786" s="315" t="s">
        <v>6633</v>
      </c>
      <c r="J786" s="315" t="s">
        <v>6633</v>
      </c>
      <c r="K786" s="315" t="s">
        <v>7481</v>
      </c>
      <c r="L786" s="315" t="s">
        <v>6777</v>
      </c>
      <c r="M786" s="315" t="s">
        <v>6544</v>
      </c>
      <c r="N786" s="315"/>
    </row>
    <row r="787" ht="15.75" customHeight="1">
      <c r="A787" s="315" t="s">
        <v>7476</v>
      </c>
      <c r="B787" s="315" t="s">
        <v>7477</v>
      </c>
      <c r="C787" s="315" t="s">
        <v>7479</v>
      </c>
      <c r="D787" s="315" t="s">
        <v>6774</v>
      </c>
      <c r="E787" s="315" t="s">
        <v>6775</v>
      </c>
      <c r="F787" s="315" t="s">
        <v>6670</v>
      </c>
      <c r="G787" s="315" t="s">
        <v>6797</v>
      </c>
      <c r="H787" s="315" t="s">
        <v>7116</v>
      </c>
      <c r="I787" s="315" t="s">
        <v>6633</v>
      </c>
      <c r="J787" s="315" t="s">
        <v>6633</v>
      </c>
      <c r="K787" s="315" t="s">
        <v>5374</v>
      </c>
      <c r="L787" s="315" t="s">
        <v>6777</v>
      </c>
      <c r="M787" s="315" t="s">
        <v>7482</v>
      </c>
      <c r="N787" s="315"/>
    </row>
    <row r="788" ht="15.75" customHeight="1">
      <c r="A788" s="315" t="s">
        <v>7476</v>
      </c>
      <c r="B788" s="315" t="s">
        <v>7477</v>
      </c>
      <c r="C788" s="315" t="s">
        <v>7478</v>
      </c>
      <c r="D788" s="315" t="s">
        <v>6774</v>
      </c>
      <c r="E788" s="315" t="s">
        <v>6775</v>
      </c>
      <c r="F788" s="315" t="s">
        <v>6670</v>
      </c>
      <c r="G788" s="315" t="s">
        <v>6573</v>
      </c>
      <c r="H788" s="315" t="s">
        <v>6579</v>
      </c>
      <c r="I788" s="315" t="s">
        <v>6633</v>
      </c>
      <c r="J788" s="315" t="s">
        <v>6633</v>
      </c>
      <c r="K788" s="315" t="s">
        <v>5374</v>
      </c>
      <c r="L788" s="315" t="s">
        <v>6777</v>
      </c>
      <c r="M788" s="315" t="s">
        <v>7483</v>
      </c>
      <c r="N788" s="315"/>
    </row>
    <row r="789" ht="15.75" customHeight="1">
      <c r="A789" s="315" t="s">
        <v>7476</v>
      </c>
      <c r="B789" s="315" t="s">
        <v>7477</v>
      </c>
      <c r="C789" s="315" t="s">
        <v>7479</v>
      </c>
      <c r="D789" s="315" t="s">
        <v>6774</v>
      </c>
      <c r="E789" s="315" t="s">
        <v>6775</v>
      </c>
      <c r="F789" s="315" t="s">
        <v>6598</v>
      </c>
      <c r="G789" s="315" t="s">
        <v>6797</v>
      </c>
      <c r="H789" s="315" t="s">
        <v>6838</v>
      </c>
      <c r="I789" s="315" t="s">
        <v>6633</v>
      </c>
      <c r="J789" s="315" t="s">
        <v>6633</v>
      </c>
      <c r="K789" s="315" t="s">
        <v>5374</v>
      </c>
      <c r="L789" s="315" t="s">
        <v>6777</v>
      </c>
      <c r="M789" s="315" t="s">
        <v>6655</v>
      </c>
      <c r="N789" s="315"/>
    </row>
    <row r="790" ht="15.75" customHeight="1">
      <c r="A790" s="315" t="s">
        <v>7476</v>
      </c>
      <c r="B790" s="315" t="s">
        <v>7477</v>
      </c>
      <c r="C790" s="315" t="s">
        <v>7480</v>
      </c>
      <c r="D790" s="315" t="s">
        <v>6774</v>
      </c>
      <c r="E790" s="315" t="s">
        <v>6775</v>
      </c>
      <c r="F790" s="315" t="s">
        <v>6670</v>
      </c>
      <c r="G790" s="315" t="s">
        <v>6797</v>
      </c>
      <c r="H790" s="315" t="s">
        <v>7116</v>
      </c>
      <c r="I790" s="315" t="s">
        <v>6633</v>
      </c>
      <c r="J790" s="315" t="s">
        <v>6633</v>
      </c>
      <c r="K790" s="315" t="s">
        <v>7481</v>
      </c>
      <c r="L790" s="315" t="s">
        <v>6777</v>
      </c>
      <c r="M790" s="315" t="s">
        <v>7483</v>
      </c>
      <c r="N790" s="315"/>
    </row>
    <row r="791" ht="15.75" customHeight="1">
      <c r="A791" s="315" t="s">
        <v>7476</v>
      </c>
      <c r="B791" s="315" t="s">
        <v>7477</v>
      </c>
      <c r="C791" s="315" t="s">
        <v>7480</v>
      </c>
      <c r="D791" s="315" t="s">
        <v>6774</v>
      </c>
      <c r="E791" s="315" t="s">
        <v>6775</v>
      </c>
      <c r="F791" s="315" t="s">
        <v>6716</v>
      </c>
      <c r="G791" s="315" t="s">
        <v>6573</v>
      </c>
      <c r="H791" s="315" t="s">
        <v>6787</v>
      </c>
      <c r="I791" s="315" t="s">
        <v>6633</v>
      </c>
      <c r="J791" s="315" t="s">
        <v>6633</v>
      </c>
      <c r="K791" s="315" t="s">
        <v>7481</v>
      </c>
      <c r="L791" s="315" t="s">
        <v>6777</v>
      </c>
      <c r="M791" s="315" t="s">
        <v>6891</v>
      </c>
      <c r="N791" s="315"/>
    </row>
    <row r="792" ht="15.75" customHeight="1">
      <c r="A792" s="315" t="s">
        <v>7476</v>
      </c>
      <c r="B792" s="315" t="s">
        <v>7477</v>
      </c>
      <c r="C792" s="315" t="s">
        <v>7480</v>
      </c>
      <c r="D792" s="315" t="s">
        <v>6774</v>
      </c>
      <c r="E792" s="315" t="s">
        <v>6775</v>
      </c>
      <c r="F792" s="315" t="s">
        <v>6716</v>
      </c>
      <c r="G792" s="315" t="s">
        <v>6573</v>
      </c>
      <c r="H792" s="315" t="s">
        <v>6787</v>
      </c>
      <c r="I792" s="315" t="s">
        <v>6633</v>
      </c>
      <c r="J792" s="315" t="s">
        <v>6633</v>
      </c>
      <c r="K792" s="315" t="s">
        <v>7481</v>
      </c>
      <c r="L792" s="315" t="s">
        <v>6777</v>
      </c>
      <c r="M792" s="315" t="s">
        <v>6569</v>
      </c>
      <c r="N792" s="315"/>
    </row>
    <row r="793" ht="15.75" customHeight="1">
      <c r="A793" s="315" t="s">
        <v>7484</v>
      </c>
      <c r="B793" s="315" t="s">
        <v>7477</v>
      </c>
      <c r="C793" s="315" t="s">
        <v>7485</v>
      </c>
      <c r="D793" s="315" t="s">
        <v>6774</v>
      </c>
      <c r="E793" s="315" t="s">
        <v>6775</v>
      </c>
      <c r="F793" s="315" t="s">
        <v>6522</v>
      </c>
      <c r="G793" s="315" t="s">
        <v>6559</v>
      </c>
      <c r="H793" s="315" t="s">
        <v>6579</v>
      </c>
      <c r="I793" s="315" t="s">
        <v>6633</v>
      </c>
      <c r="J793" s="315" t="s">
        <v>6633</v>
      </c>
      <c r="K793" s="315" t="s">
        <v>7486</v>
      </c>
      <c r="L793" s="315" t="s">
        <v>6777</v>
      </c>
      <c r="M793" s="315" t="s">
        <v>6544</v>
      </c>
      <c r="N793" s="315"/>
    </row>
    <row r="794" ht="15.75" customHeight="1">
      <c r="A794" s="315" t="s">
        <v>7484</v>
      </c>
      <c r="B794" s="315" t="s">
        <v>7477</v>
      </c>
      <c r="C794" s="315" t="s">
        <v>7487</v>
      </c>
      <c r="D794" s="315" t="s">
        <v>6774</v>
      </c>
      <c r="E794" s="315" t="s">
        <v>6775</v>
      </c>
      <c r="F794" s="315" t="s">
        <v>6585</v>
      </c>
      <c r="G794" s="315" t="s">
        <v>6586</v>
      </c>
      <c r="H794" s="315" t="s">
        <v>6579</v>
      </c>
      <c r="I794" s="315" t="s">
        <v>6633</v>
      </c>
      <c r="J794" s="315" t="s">
        <v>6633</v>
      </c>
      <c r="K794" s="315" t="s">
        <v>7488</v>
      </c>
      <c r="L794" s="315" t="s">
        <v>6777</v>
      </c>
      <c r="M794" s="315" t="s">
        <v>6544</v>
      </c>
      <c r="N794" s="315"/>
    </row>
    <row r="795" ht="15.75" customHeight="1">
      <c r="A795" s="315" t="s">
        <v>7484</v>
      </c>
      <c r="B795" s="315" t="s">
        <v>7477</v>
      </c>
      <c r="C795" s="315" t="s">
        <v>7485</v>
      </c>
      <c r="D795" s="315" t="s">
        <v>6774</v>
      </c>
      <c r="E795" s="315" t="s">
        <v>6775</v>
      </c>
      <c r="F795" s="315" t="s">
        <v>6585</v>
      </c>
      <c r="G795" s="315" t="s">
        <v>6586</v>
      </c>
      <c r="H795" s="315" t="s">
        <v>6579</v>
      </c>
      <c r="I795" s="315" t="s">
        <v>6633</v>
      </c>
      <c r="J795" s="315" t="s">
        <v>6633</v>
      </c>
      <c r="K795" s="315" t="s">
        <v>7486</v>
      </c>
      <c r="L795" s="315" t="s">
        <v>6777</v>
      </c>
      <c r="M795" s="315" t="s">
        <v>6544</v>
      </c>
      <c r="N795" s="315"/>
    </row>
    <row r="796" ht="15.75" customHeight="1">
      <c r="A796" s="315" t="s">
        <v>7484</v>
      </c>
      <c r="B796" s="315" t="s">
        <v>7477</v>
      </c>
      <c r="C796" s="315" t="s">
        <v>7489</v>
      </c>
      <c r="D796" s="315" t="s">
        <v>6774</v>
      </c>
      <c r="E796" s="315" t="s">
        <v>6775</v>
      </c>
      <c r="F796" s="315" t="s">
        <v>6522</v>
      </c>
      <c r="G796" s="315" t="s">
        <v>6651</v>
      </c>
      <c r="H796" s="315" t="s">
        <v>6787</v>
      </c>
      <c r="I796" s="315" t="s">
        <v>6633</v>
      </c>
      <c r="J796" s="315" t="s">
        <v>6633</v>
      </c>
      <c r="K796" s="315" t="s">
        <v>7488</v>
      </c>
      <c r="L796" s="315" t="s">
        <v>6777</v>
      </c>
      <c r="M796" s="315" t="s">
        <v>6544</v>
      </c>
      <c r="N796" s="315"/>
    </row>
    <row r="797" ht="15.75" customHeight="1">
      <c r="A797" s="315" t="s">
        <v>7484</v>
      </c>
      <c r="B797" s="315" t="s">
        <v>7477</v>
      </c>
      <c r="C797" s="315" t="s">
        <v>7490</v>
      </c>
      <c r="D797" s="315" t="s">
        <v>6774</v>
      </c>
      <c r="E797" s="315" t="s">
        <v>6775</v>
      </c>
      <c r="F797" s="315" t="s">
        <v>6598</v>
      </c>
      <c r="G797" s="315" t="s">
        <v>6586</v>
      </c>
      <c r="H797" s="315" t="s">
        <v>6787</v>
      </c>
      <c r="I797" s="315" t="s">
        <v>6633</v>
      </c>
      <c r="J797" s="315" t="s">
        <v>6633</v>
      </c>
      <c r="K797" s="315" t="s">
        <v>7491</v>
      </c>
      <c r="L797" s="315" t="s">
        <v>6777</v>
      </c>
      <c r="M797" s="315" t="s">
        <v>6913</v>
      </c>
      <c r="N797" s="315"/>
    </row>
    <row r="798" ht="15.75" customHeight="1">
      <c r="A798" s="315" t="s">
        <v>7484</v>
      </c>
      <c r="B798" s="315" t="s">
        <v>7477</v>
      </c>
      <c r="C798" s="315" t="s">
        <v>7492</v>
      </c>
      <c r="D798" s="315" t="s">
        <v>6774</v>
      </c>
      <c r="E798" s="315" t="s">
        <v>6775</v>
      </c>
      <c r="F798" s="315" t="s">
        <v>6601</v>
      </c>
      <c r="G798" s="315" t="s">
        <v>6797</v>
      </c>
      <c r="H798" s="315" t="s">
        <v>6524</v>
      </c>
      <c r="I798" s="315" t="s">
        <v>6633</v>
      </c>
      <c r="J798" s="315" t="s">
        <v>6633</v>
      </c>
      <c r="K798" s="315" t="s">
        <v>5374</v>
      </c>
      <c r="L798" s="315" t="s">
        <v>6777</v>
      </c>
      <c r="M798" s="315" t="s">
        <v>7493</v>
      </c>
      <c r="N798" s="315"/>
    </row>
    <row r="799" ht="15.75" customHeight="1">
      <c r="A799" s="315" t="s">
        <v>7484</v>
      </c>
      <c r="B799" s="315" t="s">
        <v>7477</v>
      </c>
      <c r="C799" s="315" t="s">
        <v>7494</v>
      </c>
      <c r="D799" s="315" t="s">
        <v>6774</v>
      </c>
      <c r="E799" s="315" t="s">
        <v>6775</v>
      </c>
      <c r="F799" s="315" t="s">
        <v>6585</v>
      </c>
      <c r="G799" s="315" t="s">
        <v>6797</v>
      </c>
      <c r="H799" s="315" t="s">
        <v>6787</v>
      </c>
      <c r="I799" s="315" t="s">
        <v>6633</v>
      </c>
      <c r="J799" s="315" t="s">
        <v>6633</v>
      </c>
      <c r="K799" s="315" t="s">
        <v>7495</v>
      </c>
      <c r="L799" s="315" t="s">
        <v>6777</v>
      </c>
      <c r="M799" s="315" t="s">
        <v>7483</v>
      </c>
      <c r="N799" s="315"/>
    </row>
    <row r="800" ht="15.75" customHeight="1">
      <c r="A800" s="315" t="s">
        <v>7484</v>
      </c>
      <c r="B800" s="315" t="s">
        <v>7477</v>
      </c>
      <c r="C800" s="315" t="s">
        <v>7496</v>
      </c>
      <c r="D800" s="315" t="s">
        <v>6774</v>
      </c>
      <c r="E800" s="315" t="s">
        <v>6775</v>
      </c>
      <c r="F800" s="315" t="s">
        <v>6585</v>
      </c>
      <c r="G800" s="315" t="s">
        <v>6797</v>
      </c>
      <c r="H800" s="315" t="s">
        <v>6787</v>
      </c>
      <c r="I800" s="315" t="s">
        <v>6633</v>
      </c>
      <c r="J800" s="315" t="s">
        <v>6633</v>
      </c>
      <c r="K800" s="315" t="s">
        <v>7497</v>
      </c>
      <c r="L800" s="315" t="s">
        <v>6777</v>
      </c>
      <c r="M800" s="315" t="s">
        <v>7483</v>
      </c>
      <c r="N800" s="315"/>
    </row>
    <row r="801" ht="15.75" customHeight="1">
      <c r="A801" s="315" t="s">
        <v>7484</v>
      </c>
      <c r="B801" s="315" t="s">
        <v>7477</v>
      </c>
      <c r="C801" s="315" t="s">
        <v>7492</v>
      </c>
      <c r="D801" s="315" t="s">
        <v>6774</v>
      </c>
      <c r="E801" s="315" t="s">
        <v>6775</v>
      </c>
      <c r="F801" s="315" t="s">
        <v>6797</v>
      </c>
      <c r="G801" s="315" t="s">
        <v>6768</v>
      </c>
      <c r="H801" s="315" t="s">
        <v>6564</v>
      </c>
      <c r="I801" s="315" t="s">
        <v>6633</v>
      </c>
      <c r="J801" s="315" t="s">
        <v>6633</v>
      </c>
      <c r="K801" s="315" t="s">
        <v>5374</v>
      </c>
      <c r="L801" s="315" t="s">
        <v>6777</v>
      </c>
      <c r="M801" s="315" t="s">
        <v>7483</v>
      </c>
      <c r="N801" s="315"/>
    </row>
    <row r="802" ht="15.75" customHeight="1">
      <c r="A802" s="315" t="s">
        <v>7484</v>
      </c>
      <c r="B802" s="315" t="s">
        <v>7477</v>
      </c>
      <c r="C802" s="315" t="s">
        <v>7485</v>
      </c>
      <c r="D802" s="315" t="s">
        <v>6774</v>
      </c>
      <c r="E802" s="315" t="s">
        <v>6775</v>
      </c>
      <c r="F802" s="315" t="s">
        <v>6522</v>
      </c>
      <c r="G802" s="315" t="s">
        <v>6559</v>
      </c>
      <c r="H802" s="315" t="s">
        <v>6579</v>
      </c>
      <c r="I802" s="315" t="s">
        <v>6633</v>
      </c>
      <c r="J802" s="315" t="s">
        <v>6633</v>
      </c>
      <c r="K802" s="315" t="s">
        <v>7486</v>
      </c>
      <c r="L802" s="315" t="s">
        <v>6777</v>
      </c>
      <c r="M802" s="315" t="s">
        <v>7483</v>
      </c>
      <c r="N802" s="315"/>
    </row>
    <row r="803" ht="15.75" customHeight="1">
      <c r="A803" s="315" t="s">
        <v>7484</v>
      </c>
      <c r="B803" s="315" t="s">
        <v>7477</v>
      </c>
      <c r="C803" s="315" t="s">
        <v>7498</v>
      </c>
      <c r="D803" s="315" t="s">
        <v>6774</v>
      </c>
      <c r="E803" s="315" t="s">
        <v>6775</v>
      </c>
      <c r="F803" s="315" t="s">
        <v>6716</v>
      </c>
      <c r="G803" s="315" t="s">
        <v>6573</v>
      </c>
      <c r="H803" s="315" t="s">
        <v>6787</v>
      </c>
      <c r="I803" s="315" t="s">
        <v>6633</v>
      </c>
      <c r="J803" s="315" t="s">
        <v>6633</v>
      </c>
      <c r="K803" s="315" t="s">
        <v>7499</v>
      </c>
      <c r="L803" s="315" t="s">
        <v>6777</v>
      </c>
      <c r="M803" s="315" t="s">
        <v>6544</v>
      </c>
      <c r="N803" s="315"/>
    </row>
    <row r="804" ht="15.75" customHeight="1">
      <c r="A804" s="315" t="s">
        <v>7484</v>
      </c>
      <c r="B804" s="315" t="s">
        <v>7477</v>
      </c>
      <c r="C804" s="315" t="s">
        <v>7487</v>
      </c>
      <c r="D804" s="315" t="s">
        <v>6774</v>
      </c>
      <c r="E804" s="315" t="s">
        <v>6775</v>
      </c>
      <c r="F804" s="315" t="s">
        <v>6585</v>
      </c>
      <c r="G804" s="315" t="s">
        <v>6586</v>
      </c>
      <c r="H804" s="315" t="s">
        <v>6579</v>
      </c>
      <c r="I804" s="315" t="s">
        <v>6633</v>
      </c>
      <c r="J804" s="315" t="s">
        <v>6633</v>
      </c>
      <c r="K804" s="315" t="s">
        <v>7488</v>
      </c>
      <c r="L804" s="315" t="s">
        <v>6777</v>
      </c>
      <c r="M804" s="315" t="s">
        <v>6913</v>
      </c>
      <c r="N804" s="315"/>
    </row>
    <row r="805" ht="15.75" customHeight="1">
      <c r="A805" s="315" t="s">
        <v>7484</v>
      </c>
      <c r="B805" s="315" t="s">
        <v>7477</v>
      </c>
      <c r="C805" s="315" t="s">
        <v>7485</v>
      </c>
      <c r="D805" s="315" t="s">
        <v>6774</v>
      </c>
      <c r="E805" s="315" t="s">
        <v>6775</v>
      </c>
      <c r="F805" s="315" t="s">
        <v>6585</v>
      </c>
      <c r="G805" s="315" t="s">
        <v>6586</v>
      </c>
      <c r="H805" s="315" t="s">
        <v>6579</v>
      </c>
      <c r="I805" s="315" t="s">
        <v>6633</v>
      </c>
      <c r="J805" s="315" t="s">
        <v>6633</v>
      </c>
      <c r="K805" s="315" t="s">
        <v>7486</v>
      </c>
      <c r="L805" s="315" t="s">
        <v>6777</v>
      </c>
      <c r="M805" s="315" t="s">
        <v>7483</v>
      </c>
      <c r="N805" s="315"/>
    </row>
    <row r="806" ht="15.75" customHeight="1">
      <c r="A806" s="315" t="s">
        <v>7484</v>
      </c>
      <c r="B806" s="315" t="s">
        <v>7477</v>
      </c>
      <c r="C806" s="315" t="s">
        <v>7500</v>
      </c>
      <c r="D806" s="315" t="s">
        <v>6774</v>
      </c>
      <c r="E806" s="315" t="s">
        <v>6775</v>
      </c>
      <c r="F806" s="315" t="s">
        <v>6585</v>
      </c>
      <c r="G806" s="315" t="s">
        <v>6586</v>
      </c>
      <c r="H806" s="315" t="s">
        <v>6579</v>
      </c>
      <c r="I806" s="315" t="s">
        <v>6633</v>
      </c>
      <c r="J806" s="315" t="s">
        <v>6633</v>
      </c>
      <c r="K806" s="315" t="s">
        <v>7501</v>
      </c>
      <c r="L806" s="315" t="s">
        <v>7502</v>
      </c>
      <c r="M806" s="315" t="s">
        <v>6655</v>
      </c>
      <c r="N806" s="315"/>
    </row>
    <row r="807" ht="15.75" customHeight="1">
      <c r="A807" s="315" t="s">
        <v>7484</v>
      </c>
      <c r="B807" s="315" t="s">
        <v>7477</v>
      </c>
      <c r="C807" s="315" t="s">
        <v>7503</v>
      </c>
      <c r="D807" s="315" t="s">
        <v>6774</v>
      </c>
      <c r="E807" s="315" t="s">
        <v>6775</v>
      </c>
      <c r="F807" s="315" t="s">
        <v>6716</v>
      </c>
      <c r="G807" s="315" t="s">
        <v>6573</v>
      </c>
      <c r="H807" s="315" t="s">
        <v>6787</v>
      </c>
      <c r="I807" s="315" t="s">
        <v>6633</v>
      </c>
      <c r="J807" s="315" t="s">
        <v>6633</v>
      </c>
      <c r="K807" s="315" t="s">
        <v>7504</v>
      </c>
      <c r="L807" s="315" t="s">
        <v>6777</v>
      </c>
      <c r="M807" s="315" t="s">
        <v>6928</v>
      </c>
      <c r="N807" s="315"/>
    </row>
    <row r="808" ht="15.75" customHeight="1">
      <c r="A808" s="315" t="s">
        <v>7484</v>
      </c>
      <c r="B808" s="315" t="s">
        <v>7477</v>
      </c>
      <c r="C808" s="315" t="s">
        <v>7505</v>
      </c>
      <c r="D808" s="315" t="s">
        <v>6774</v>
      </c>
      <c r="E808" s="315" t="s">
        <v>6775</v>
      </c>
      <c r="F808" s="315" t="s">
        <v>6800</v>
      </c>
      <c r="G808" s="315" t="s">
        <v>6586</v>
      </c>
      <c r="H808" s="315" t="s">
        <v>6524</v>
      </c>
      <c r="I808" s="315" t="s">
        <v>6633</v>
      </c>
      <c r="J808" s="315" t="s">
        <v>6633</v>
      </c>
      <c r="K808" s="315" t="s">
        <v>7506</v>
      </c>
      <c r="L808" s="315" t="s">
        <v>7005</v>
      </c>
      <c r="M808" s="315" t="s">
        <v>7483</v>
      </c>
      <c r="N808" s="315"/>
    </row>
    <row r="809" ht="15.75" customHeight="1">
      <c r="A809" s="315" t="s">
        <v>7507</v>
      </c>
      <c r="B809" s="315" t="s">
        <v>7477</v>
      </c>
      <c r="C809" s="315" t="s">
        <v>7508</v>
      </c>
      <c r="D809" s="315" t="s">
        <v>6774</v>
      </c>
      <c r="E809" s="315" t="s">
        <v>6775</v>
      </c>
      <c r="F809" s="315" t="s">
        <v>6573</v>
      </c>
      <c r="G809" s="315" t="s">
        <v>6585</v>
      </c>
      <c r="H809" s="315" t="s">
        <v>6548</v>
      </c>
      <c r="I809" s="315" t="s">
        <v>6633</v>
      </c>
      <c r="J809" s="315" t="s">
        <v>6633</v>
      </c>
      <c r="K809" s="315" t="s">
        <v>7509</v>
      </c>
      <c r="L809" s="315" t="s">
        <v>6777</v>
      </c>
      <c r="M809" s="315" t="s">
        <v>6544</v>
      </c>
      <c r="N809" s="315"/>
    </row>
    <row r="810" ht="15.75" customHeight="1">
      <c r="A810" s="315" t="s">
        <v>7507</v>
      </c>
      <c r="B810" s="315" t="s">
        <v>7477</v>
      </c>
      <c r="C810" s="315" t="s">
        <v>7510</v>
      </c>
      <c r="D810" s="315" t="s">
        <v>6774</v>
      </c>
      <c r="E810" s="315" t="s">
        <v>6775</v>
      </c>
      <c r="F810" s="315" t="s">
        <v>6800</v>
      </c>
      <c r="G810" s="315" t="s">
        <v>6885</v>
      </c>
      <c r="H810" s="315" t="s">
        <v>6564</v>
      </c>
      <c r="I810" s="315" t="s">
        <v>6633</v>
      </c>
      <c r="J810" s="315" t="s">
        <v>6633</v>
      </c>
      <c r="K810" s="315" t="s">
        <v>7511</v>
      </c>
      <c r="L810" s="315" t="s">
        <v>6777</v>
      </c>
      <c r="M810" s="315" t="s">
        <v>6544</v>
      </c>
      <c r="N810" s="315"/>
    </row>
    <row r="811" ht="15.75" customHeight="1">
      <c r="A811" s="315" t="s">
        <v>7507</v>
      </c>
      <c r="B811" s="315" t="s">
        <v>7477</v>
      </c>
      <c r="C811" s="315" t="s">
        <v>7510</v>
      </c>
      <c r="D811" s="315" t="s">
        <v>6774</v>
      </c>
      <c r="E811" s="315" t="s">
        <v>6775</v>
      </c>
      <c r="F811" s="315" t="s">
        <v>6800</v>
      </c>
      <c r="G811" s="315" t="s">
        <v>6885</v>
      </c>
      <c r="H811" s="315" t="s">
        <v>6564</v>
      </c>
      <c r="I811" s="315" t="s">
        <v>6633</v>
      </c>
      <c r="J811" s="315" t="s">
        <v>6633</v>
      </c>
      <c r="K811" s="315" t="s">
        <v>7511</v>
      </c>
      <c r="L811" s="315" t="s">
        <v>6777</v>
      </c>
      <c r="M811" s="315" t="s">
        <v>7483</v>
      </c>
      <c r="N811" s="315"/>
    </row>
    <row r="812" ht="15.75" customHeight="1">
      <c r="A812" s="315" t="s">
        <v>7507</v>
      </c>
      <c r="B812" s="315" t="s">
        <v>7477</v>
      </c>
      <c r="C812" s="315" t="s">
        <v>7508</v>
      </c>
      <c r="D812" s="315" t="s">
        <v>6774</v>
      </c>
      <c r="E812" s="315" t="s">
        <v>6775</v>
      </c>
      <c r="F812" s="315" t="s">
        <v>6573</v>
      </c>
      <c r="G812" s="315" t="s">
        <v>6585</v>
      </c>
      <c r="H812" s="315" t="s">
        <v>6548</v>
      </c>
      <c r="I812" s="315" t="s">
        <v>6633</v>
      </c>
      <c r="J812" s="315" t="s">
        <v>6633</v>
      </c>
      <c r="K812" s="315" t="s">
        <v>7509</v>
      </c>
      <c r="L812" s="315" t="s">
        <v>6777</v>
      </c>
      <c r="M812" s="315" t="s">
        <v>7483</v>
      </c>
      <c r="N812" s="315"/>
    </row>
    <row r="813" ht="15.75" customHeight="1">
      <c r="A813" s="315" t="s">
        <v>7507</v>
      </c>
      <c r="B813" s="315" t="s">
        <v>7477</v>
      </c>
      <c r="C813" s="315" t="s">
        <v>7512</v>
      </c>
      <c r="D813" s="315" t="s">
        <v>6774</v>
      </c>
      <c r="E813" s="315" t="s">
        <v>6775</v>
      </c>
      <c r="F813" s="315" t="s">
        <v>6562</v>
      </c>
      <c r="G813" s="315" t="s">
        <v>6573</v>
      </c>
      <c r="H813" s="315" t="s">
        <v>6524</v>
      </c>
      <c r="I813" s="315" t="s">
        <v>6633</v>
      </c>
      <c r="J813" s="315" t="s">
        <v>6633</v>
      </c>
      <c r="K813" s="315" t="s">
        <v>7513</v>
      </c>
      <c r="L813" s="315" t="s">
        <v>6777</v>
      </c>
      <c r="M813" s="315" t="s">
        <v>6782</v>
      </c>
      <c r="N813" s="315"/>
    </row>
    <row r="814" ht="15.75" customHeight="1">
      <c r="A814" s="315" t="s">
        <v>7514</v>
      </c>
      <c r="B814" s="315" t="s">
        <v>7477</v>
      </c>
      <c r="C814" s="315" t="s">
        <v>7515</v>
      </c>
      <c r="D814" s="315" t="s">
        <v>6774</v>
      </c>
      <c r="E814" s="315" t="s">
        <v>6775</v>
      </c>
      <c r="F814" s="315" t="s">
        <v>7516</v>
      </c>
      <c r="G814" s="315" t="s">
        <v>6573</v>
      </c>
      <c r="H814" s="315" t="s">
        <v>6652</v>
      </c>
      <c r="I814" s="315" t="s">
        <v>6633</v>
      </c>
      <c r="J814" s="315" t="s">
        <v>6633</v>
      </c>
      <c r="K814" s="315" t="s">
        <v>7517</v>
      </c>
      <c r="L814" s="315" t="s">
        <v>6777</v>
      </c>
      <c r="M814" s="315" t="s">
        <v>6544</v>
      </c>
      <c r="N814" s="315"/>
    </row>
    <row r="815" ht="15.75" customHeight="1">
      <c r="A815" s="315" t="s">
        <v>7514</v>
      </c>
      <c r="B815" s="315" t="s">
        <v>7477</v>
      </c>
      <c r="C815" s="315" t="s">
        <v>7518</v>
      </c>
      <c r="D815" s="315" t="s">
        <v>6774</v>
      </c>
      <c r="E815" s="315" t="s">
        <v>6775</v>
      </c>
      <c r="F815" s="315" t="s">
        <v>6585</v>
      </c>
      <c r="G815" s="315" t="s">
        <v>6885</v>
      </c>
      <c r="H815" s="315" t="s">
        <v>6524</v>
      </c>
      <c r="I815" s="315" t="s">
        <v>6633</v>
      </c>
      <c r="J815" s="315" t="s">
        <v>6633</v>
      </c>
      <c r="K815" s="315" t="s">
        <v>7519</v>
      </c>
      <c r="L815" s="315" t="s">
        <v>6777</v>
      </c>
      <c r="M815" s="315" t="s">
        <v>6544</v>
      </c>
      <c r="N815" s="315"/>
    </row>
    <row r="816" ht="15.75" customHeight="1">
      <c r="A816" s="315" t="s">
        <v>7514</v>
      </c>
      <c r="B816" s="315" t="s">
        <v>7477</v>
      </c>
      <c r="C816" s="315" t="s">
        <v>7520</v>
      </c>
      <c r="D816" s="315" t="s">
        <v>6774</v>
      </c>
      <c r="E816" s="315" t="s">
        <v>6775</v>
      </c>
      <c r="F816" s="315" t="s">
        <v>6586</v>
      </c>
      <c r="G816" s="315" t="s">
        <v>6602</v>
      </c>
      <c r="H816" s="315" t="s">
        <v>6548</v>
      </c>
      <c r="I816" s="315" t="s">
        <v>6633</v>
      </c>
      <c r="J816" s="315" t="s">
        <v>6633</v>
      </c>
      <c r="K816" s="315" t="s">
        <v>7521</v>
      </c>
      <c r="L816" s="315" t="s">
        <v>6777</v>
      </c>
      <c r="M816" s="315" t="s">
        <v>6544</v>
      </c>
      <c r="N816" s="315"/>
    </row>
    <row r="817" ht="15.75" customHeight="1">
      <c r="A817" s="315" t="s">
        <v>7514</v>
      </c>
      <c r="B817" s="315" t="s">
        <v>7477</v>
      </c>
      <c r="C817" s="315" t="s">
        <v>7522</v>
      </c>
      <c r="D817" s="315" t="s">
        <v>6774</v>
      </c>
      <c r="E817" s="315" t="s">
        <v>6775</v>
      </c>
      <c r="F817" s="315" t="s">
        <v>6642</v>
      </c>
      <c r="G817" s="315" t="s">
        <v>6559</v>
      </c>
      <c r="H817" s="315" t="s">
        <v>6787</v>
      </c>
      <c r="I817" s="315" t="s">
        <v>6633</v>
      </c>
      <c r="J817" s="315" t="s">
        <v>6633</v>
      </c>
      <c r="K817" s="315" t="s">
        <v>7523</v>
      </c>
      <c r="L817" s="315" t="s">
        <v>6777</v>
      </c>
      <c r="M817" s="315" t="s">
        <v>6544</v>
      </c>
      <c r="N817" s="315"/>
    </row>
    <row r="818" ht="15.75" customHeight="1">
      <c r="A818" s="315" t="s">
        <v>7514</v>
      </c>
      <c r="B818" s="315" t="s">
        <v>7477</v>
      </c>
      <c r="C818" s="315" t="s">
        <v>7522</v>
      </c>
      <c r="D818" s="315" t="s">
        <v>6774</v>
      </c>
      <c r="E818" s="315" t="s">
        <v>6775</v>
      </c>
      <c r="F818" s="315" t="s">
        <v>6716</v>
      </c>
      <c r="G818" s="315" t="s">
        <v>6563</v>
      </c>
      <c r="H818" s="315" t="s">
        <v>6579</v>
      </c>
      <c r="I818" s="315" t="s">
        <v>6633</v>
      </c>
      <c r="J818" s="315" t="s">
        <v>6633</v>
      </c>
      <c r="K818" s="315" t="s">
        <v>7523</v>
      </c>
      <c r="L818" s="315" t="s">
        <v>6777</v>
      </c>
      <c r="M818" s="315" t="s">
        <v>6544</v>
      </c>
      <c r="N818" s="315"/>
    </row>
    <row r="819" ht="15.75" customHeight="1">
      <c r="A819" s="315" t="s">
        <v>7514</v>
      </c>
      <c r="B819" s="315" t="s">
        <v>7477</v>
      </c>
      <c r="C819" s="315" t="s">
        <v>7515</v>
      </c>
      <c r="D819" s="315" t="s">
        <v>6774</v>
      </c>
      <c r="E819" s="315" t="s">
        <v>6775</v>
      </c>
      <c r="F819" s="315" t="s">
        <v>6669</v>
      </c>
      <c r="G819" s="315" t="s">
        <v>6573</v>
      </c>
      <c r="H819" s="315" t="s">
        <v>6838</v>
      </c>
      <c r="I819" s="315" t="s">
        <v>6633</v>
      </c>
      <c r="J819" s="315" t="s">
        <v>6633</v>
      </c>
      <c r="K819" s="315" t="s">
        <v>7517</v>
      </c>
      <c r="L819" s="315" t="s">
        <v>6777</v>
      </c>
      <c r="M819" s="315" t="s">
        <v>6544</v>
      </c>
      <c r="N819" s="315"/>
    </row>
    <row r="820" ht="15.75" customHeight="1">
      <c r="A820" s="315" t="s">
        <v>7514</v>
      </c>
      <c r="B820" s="315" t="s">
        <v>7477</v>
      </c>
      <c r="C820" s="315" t="s">
        <v>7515</v>
      </c>
      <c r="D820" s="315" t="s">
        <v>6774</v>
      </c>
      <c r="E820" s="315" t="s">
        <v>6775</v>
      </c>
      <c r="F820" s="315" t="s">
        <v>7516</v>
      </c>
      <c r="G820" s="315" t="s">
        <v>6563</v>
      </c>
      <c r="H820" s="315" t="s">
        <v>6838</v>
      </c>
      <c r="I820" s="315" t="s">
        <v>6633</v>
      </c>
      <c r="J820" s="315" t="s">
        <v>6633</v>
      </c>
      <c r="K820" s="315" t="s">
        <v>7517</v>
      </c>
      <c r="L820" s="315" t="s">
        <v>6777</v>
      </c>
      <c r="M820" s="315" t="s">
        <v>7493</v>
      </c>
      <c r="N820" s="315"/>
    </row>
    <row r="821" ht="15.75" customHeight="1">
      <c r="A821" s="315" t="s">
        <v>7514</v>
      </c>
      <c r="B821" s="315" t="s">
        <v>7477</v>
      </c>
      <c r="C821" s="315" t="s">
        <v>7524</v>
      </c>
      <c r="D821" s="315" t="s">
        <v>6774</v>
      </c>
      <c r="E821" s="315" t="s">
        <v>6775</v>
      </c>
      <c r="F821" s="315" t="s">
        <v>6670</v>
      </c>
      <c r="G821" s="315" t="s">
        <v>6563</v>
      </c>
      <c r="H821" s="315" t="s">
        <v>6524</v>
      </c>
      <c r="I821" s="315" t="s">
        <v>6633</v>
      </c>
      <c r="J821" s="315" t="s">
        <v>6633</v>
      </c>
      <c r="K821" s="315" t="s">
        <v>7525</v>
      </c>
      <c r="L821" s="315" t="s">
        <v>6777</v>
      </c>
      <c r="M821" s="315" t="s">
        <v>7483</v>
      </c>
      <c r="N821" s="315"/>
    </row>
    <row r="822" ht="15.75" customHeight="1">
      <c r="A822" s="315" t="s">
        <v>7514</v>
      </c>
      <c r="B822" s="315" t="s">
        <v>7477</v>
      </c>
      <c r="C822" s="315" t="s">
        <v>7522</v>
      </c>
      <c r="D822" s="315" t="s">
        <v>6774</v>
      </c>
      <c r="E822" s="315" t="s">
        <v>6775</v>
      </c>
      <c r="F822" s="315" t="s">
        <v>6598</v>
      </c>
      <c r="G822" s="315" t="s">
        <v>6602</v>
      </c>
      <c r="H822" s="315" t="s">
        <v>6652</v>
      </c>
      <c r="I822" s="315" t="s">
        <v>6633</v>
      </c>
      <c r="J822" s="315" t="s">
        <v>6633</v>
      </c>
      <c r="K822" s="315" t="s">
        <v>7523</v>
      </c>
      <c r="L822" s="315" t="s">
        <v>6777</v>
      </c>
      <c r="M822" s="315" t="s">
        <v>7483</v>
      </c>
      <c r="N822" s="315"/>
    </row>
    <row r="823" ht="15.75" customHeight="1">
      <c r="A823" s="315" t="s">
        <v>7514</v>
      </c>
      <c r="B823" s="315" t="s">
        <v>7477</v>
      </c>
      <c r="C823" s="315" t="s">
        <v>7515</v>
      </c>
      <c r="D823" s="315" t="s">
        <v>6774</v>
      </c>
      <c r="E823" s="315" t="s">
        <v>6775</v>
      </c>
      <c r="F823" s="315" t="s">
        <v>7516</v>
      </c>
      <c r="G823" s="315" t="s">
        <v>6573</v>
      </c>
      <c r="H823" s="315" t="s">
        <v>6652</v>
      </c>
      <c r="I823" s="315" t="s">
        <v>6633</v>
      </c>
      <c r="J823" s="315" t="s">
        <v>6633</v>
      </c>
      <c r="K823" s="315" t="s">
        <v>7517</v>
      </c>
      <c r="L823" s="315" t="s">
        <v>6777</v>
      </c>
      <c r="M823" s="315" t="s">
        <v>7483</v>
      </c>
      <c r="N823" s="315"/>
    </row>
    <row r="824" ht="15.75" customHeight="1">
      <c r="A824" s="315" t="s">
        <v>7514</v>
      </c>
      <c r="B824" s="315" t="s">
        <v>7477</v>
      </c>
      <c r="C824" s="315" t="s">
        <v>7518</v>
      </c>
      <c r="D824" s="315" t="s">
        <v>6774</v>
      </c>
      <c r="E824" s="315" t="s">
        <v>6775</v>
      </c>
      <c r="F824" s="315" t="s">
        <v>6585</v>
      </c>
      <c r="G824" s="315" t="s">
        <v>6885</v>
      </c>
      <c r="H824" s="315" t="s">
        <v>6524</v>
      </c>
      <c r="I824" s="315" t="s">
        <v>6633</v>
      </c>
      <c r="J824" s="315" t="s">
        <v>6633</v>
      </c>
      <c r="K824" s="315" t="s">
        <v>7519</v>
      </c>
      <c r="L824" s="315" t="s">
        <v>7526</v>
      </c>
      <c r="M824" s="315" t="s">
        <v>7483</v>
      </c>
      <c r="N824" s="315"/>
    </row>
    <row r="825" ht="15.75" customHeight="1">
      <c r="A825" s="315" t="s">
        <v>7514</v>
      </c>
      <c r="B825" s="315" t="s">
        <v>7477</v>
      </c>
      <c r="C825" s="315" t="s">
        <v>7520</v>
      </c>
      <c r="D825" s="315" t="s">
        <v>6774</v>
      </c>
      <c r="E825" s="315" t="s">
        <v>6775</v>
      </c>
      <c r="F825" s="315" t="s">
        <v>6586</v>
      </c>
      <c r="G825" s="315" t="s">
        <v>6602</v>
      </c>
      <c r="H825" s="315" t="s">
        <v>6548</v>
      </c>
      <c r="I825" s="315" t="s">
        <v>6633</v>
      </c>
      <c r="J825" s="315" t="s">
        <v>6633</v>
      </c>
      <c r="K825" s="315" t="s">
        <v>7521</v>
      </c>
      <c r="L825" s="315" t="s">
        <v>6777</v>
      </c>
      <c r="M825" s="315" t="s">
        <v>7483</v>
      </c>
      <c r="N825" s="315"/>
    </row>
    <row r="826" ht="15.75" customHeight="1">
      <c r="A826" s="315" t="s">
        <v>7514</v>
      </c>
      <c r="B826" s="315" t="s">
        <v>7477</v>
      </c>
      <c r="C826" s="315" t="s">
        <v>7522</v>
      </c>
      <c r="D826" s="315" t="s">
        <v>6774</v>
      </c>
      <c r="E826" s="315" t="s">
        <v>6775</v>
      </c>
      <c r="F826" s="315" t="s">
        <v>6716</v>
      </c>
      <c r="G826" s="315" t="s">
        <v>6563</v>
      </c>
      <c r="H826" s="315" t="s">
        <v>6579</v>
      </c>
      <c r="I826" s="315" t="s">
        <v>6633</v>
      </c>
      <c r="J826" s="315" t="s">
        <v>6633</v>
      </c>
      <c r="K826" s="315" t="s">
        <v>7523</v>
      </c>
      <c r="L826" s="315" t="s">
        <v>6777</v>
      </c>
      <c r="M826" s="315" t="s">
        <v>7483</v>
      </c>
      <c r="N826" s="315"/>
    </row>
    <row r="827" ht="15.75" customHeight="1">
      <c r="A827" s="315" t="s">
        <v>7514</v>
      </c>
      <c r="B827" s="315" t="s">
        <v>7477</v>
      </c>
      <c r="C827" s="315" t="s">
        <v>7515</v>
      </c>
      <c r="D827" s="315" t="s">
        <v>6774</v>
      </c>
      <c r="E827" s="315" t="s">
        <v>6775</v>
      </c>
      <c r="F827" s="315" t="s">
        <v>6669</v>
      </c>
      <c r="G827" s="315" t="s">
        <v>6573</v>
      </c>
      <c r="H827" s="315" t="s">
        <v>6838</v>
      </c>
      <c r="I827" s="315" t="s">
        <v>6633</v>
      </c>
      <c r="J827" s="315" t="s">
        <v>6633</v>
      </c>
      <c r="K827" s="315" t="s">
        <v>7517</v>
      </c>
      <c r="L827" s="315" t="s">
        <v>6777</v>
      </c>
      <c r="M827" s="315" t="s">
        <v>7483</v>
      </c>
      <c r="N827" s="315"/>
    </row>
    <row r="828" ht="15.75" customHeight="1">
      <c r="A828" s="315" t="s">
        <v>7514</v>
      </c>
      <c r="B828" s="315" t="s">
        <v>7477</v>
      </c>
      <c r="C828" s="315" t="s">
        <v>7518</v>
      </c>
      <c r="D828" s="315" t="s">
        <v>6774</v>
      </c>
      <c r="E828" s="315" t="s">
        <v>6775</v>
      </c>
      <c r="F828" s="315" t="s">
        <v>6670</v>
      </c>
      <c r="G828" s="315" t="s">
        <v>6563</v>
      </c>
      <c r="H828" s="315" t="s">
        <v>6524</v>
      </c>
      <c r="I828" s="315" t="s">
        <v>6633</v>
      </c>
      <c r="J828" s="315" t="s">
        <v>6633</v>
      </c>
      <c r="K828" s="315" t="s">
        <v>7519</v>
      </c>
      <c r="L828" s="315" t="s">
        <v>7526</v>
      </c>
      <c r="M828" s="315" t="s">
        <v>7483</v>
      </c>
      <c r="N828" s="315"/>
    </row>
    <row r="829" ht="15.75" customHeight="1">
      <c r="A829" s="315" t="s">
        <v>7514</v>
      </c>
      <c r="B829" s="315" t="s">
        <v>7477</v>
      </c>
      <c r="C829" s="315" t="s">
        <v>7527</v>
      </c>
      <c r="D829" s="315" t="s">
        <v>6774</v>
      </c>
      <c r="E829" s="315" t="s">
        <v>6775</v>
      </c>
      <c r="F829" s="315" t="s">
        <v>6562</v>
      </c>
      <c r="G829" s="315" t="s">
        <v>6905</v>
      </c>
      <c r="H829" s="315" t="s">
        <v>6548</v>
      </c>
      <c r="I829" s="315" t="s">
        <v>6633</v>
      </c>
      <c r="J829" s="315" t="s">
        <v>6633</v>
      </c>
      <c r="K829" s="315" t="s">
        <v>7528</v>
      </c>
      <c r="L829" s="315" t="s">
        <v>6777</v>
      </c>
      <c r="M829" s="315" t="s">
        <v>7483</v>
      </c>
      <c r="N829" s="315"/>
    </row>
    <row r="830" ht="15.75" customHeight="1">
      <c r="A830" s="315" t="s">
        <v>7529</v>
      </c>
      <c r="B830" s="315" t="s">
        <v>7477</v>
      </c>
      <c r="C830" s="315" t="s">
        <v>7530</v>
      </c>
      <c r="D830" s="315" t="s">
        <v>6774</v>
      </c>
      <c r="E830" s="315" t="s">
        <v>6775</v>
      </c>
      <c r="F830" s="315" t="s">
        <v>6716</v>
      </c>
      <c r="G830" s="315" t="s">
        <v>6573</v>
      </c>
      <c r="H830" s="315" t="s">
        <v>6787</v>
      </c>
      <c r="I830" s="315" t="s">
        <v>6633</v>
      </c>
      <c r="J830" s="315" t="s">
        <v>6633</v>
      </c>
      <c r="K830" s="315" t="s">
        <v>7531</v>
      </c>
      <c r="L830" s="315" t="s">
        <v>6777</v>
      </c>
      <c r="M830" s="315" t="s">
        <v>7482</v>
      </c>
      <c r="N830" s="315"/>
    </row>
    <row r="831" ht="15.75" customHeight="1">
      <c r="A831" s="315" t="s">
        <v>7529</v>
      </c>
      <c r="B831" s="315" t="s">
        <v>7477</v>
      </c>
      <c r="C831" s="315" t="s">
        <v>7532</v>
      </c>
      <c r="D831" s="315" t="s">
        <v>6774</v>
      </c>
      <c r="E831" s="315" t="s">
        <v>6775</v>
      </c>
      <c r="F831" s="315" t="s">
        <v>6716</v>
      </c>
      <c r="G831" s="315" t="s">
        <v>6573</v>
      </c>
      <c r="H831" s="315" t="s">
        <v>6787</v>
      </c>
      <c r="I831" s="315" t="s">
        <v>6633</v>
      </c>
      <c r="J831" s="315" t="s">
        <v>6633</v>
      </c>
      <c r="K831" s="315" t="s">
        <v>7533</v>
      </c>
      <c r="L831" s="315" t="s">
        <v>6777</v>
      </c>
      <c r="M831" s="315" t="s">
        <v>6655</v>
      </c>
      <c r="N831" s="315"/>
    </row>
    <row r="832" ht="15.75" customHeight="1">
      <c r="A832" s="315" t="s">
        <v>7534</v>
      </c>
      <c r="B832" s="315" t="s">
        <v>7535</v>
      </c>
      <c r="C832" s="315" t="s">
        <v>7536</v>
      </c>
      <c r="D832" s="315" t="s">
        <v>6630</v>
      </c>
      <c r="E832" s="315" t="s">
        <v>6631</v>
      </c>
      <c r="F832" s="315" t="s">
        <v>6716</v>
      </c>
      <c r="G832" s="315" t="s">
        <v>6862</v>
      </c>
      <c r="H832" s="315" t="s">
        <v>6687</v>
      </c>
      <c r="I832" s="315" t="s">
        <v>6632</v>
      </c>
      <c r="J832" s="315" t="s">
        <v>6633</v>
      </c>
      <c r="K832" s="315" t="s">
        <v>7537</v>
      </c>
      <c r="L832" s="315" t="s">
        <v>7099</v>
      </c>
      <c r="M832" s="315" t="s">
        <v>6569</v>
      </c>
      <c r="N832" s="315"/>
    </row>
    <row r="833" ht="15.75" customHeight="1">
      <c r="A833" s="315" t="s">
        <v>7534</v>
      </c>
      <c r="B833" s="315" t="s">
        <v>7535</v>
      </c>
      <c r="C833" s="315" t="s">
        <v>7538</v>
      </c>
      <c r="D833" s="315" t="s">
        <v>6630</v>
      </c>
      <c r="E833" s="315" t="s">
        <v>6631</v>
      </c>
      <c r="F833" s="315" t="s">
        <v>6562</v>
      </c>
      <c r="G833" s="315" t="s">
        <v>6863</v>
      </c>
      <c r="H833" s="315" t="s">
        <v>6687</v>
      </c>
      <c r="I833" s="315" t="s">
        <v>6632</v>
      </c>
      <c r="J833" s="315" t="s">
        <v>6633</v>
      </c>
      <c r="K833" s="315" t="s">
        <v>7539</v>
      </c>
      <c r="L833" s="315" t="s">
        <v>7099</v>
      </c>
      <c r="M833" s="315" t="s">
        <v>6569</v>
      </c>
      <c r="N833" s="315"/>
    </row>
    <row r="834" ht="15.75" customHeight="1">
      <c r="A834" s="315" t="s">
        <v>7534</v>
      </c>
      <c r="B834" s="315" t="s">
        <v>7535</v>
      </c>
      <c r="C834" s="315" t="s">
        <v>7540</v>
      </c>
      <c r="D834" s="315" t="s">
        <v>6630</v>
      </c>
      <c r="E834" s="315" t="s">
        <v>6631</v>
      </c>
      <c r="F834" s="315" t="s">
        <v>6562</v>
      </c>
      <c r="G834" s="315" t="s">
        <v>6572</v>
      </c>
      <c r="H834" s="315" t="s">
        <v>6894</v>
      </c>
      <c r="I834" s="315" t="s">
        <v>6632</v>
      </c>
      <c r="J834" s="315" t="s">
        <v>6633</v>
      </c>
      <c r="K834" s="315" t="s">
        <v>7541</v>
      </c>
      <c r="L834" s="315" t="s">
        <v>7099</v>
      </c>
      <c r="M834" s="315" t="s">
        <v>6569</v>
      </c>
      <c r="N834" s="315"/>
    </row>
    <row r="835" ht="15.75" customHeight="1">
      <c r="A835" s="315" t="s">
        <v>7534</v>
      </c>
      <c r="B835" s="315" t="s">
        <v>7535</v>
      </c>
      <c r="C835" s="315" t="s">
        <v>7542</v>
      </c>
      <c r="D835" s="315" t="s">
        <v>6630</v>
      </c>
      <c r="E835" s="315" t="s">
        <v>6631</v>
      </c>
      <c r="F835" s="315" t="s">
        <v>6572</v>
      </c>
      <c r="G835" s="315" t="s">
        <v>6905</v>
      </c>
      <c r="H835" s="315" t="s">
        <v>6894</v>
      </c>
      <c r="I835" s="315" t="s">
        <v>6632</v>
      </c>
      <c r="J835" s="315" t="s">
        <v>6633</v>
      </c>
      <c r="K835" s="315" t="s">
        <v>7541</v>
      </c>
      <c r="L835" s="315" t="s">
        <v>7099</v>
      </c>
      <c r="M835" s="315" t="s">
        <v>6569</v>
      </c>
      <c r="N835" s="315"/>
    </row>
    <row r="836" ht="15.75" customHeight="1">
      <c r="A836" s="315" t="s">
        <v>7534</v>
      </c>
      <c r="B836" s="315" t="s">
        <v>7535</v>
      </c>
      <c r="C836" s="315" t="s">
        <v>7543</v>
      </c>
      <c r="D836" s="315" t="s">
        <v>7083</v>
      </c>
      <c r="E836" s="315" t="s">
        <v>6680</v>
      </c>
      <c r="F836" s="315" t="s">
        <v>6874</v>
      </c>
      <c r="G836" s="315" t="s">
        <v>6573</v>
      </c>
      <c r="H836" s="315" t="s">
        <v>6687</v>
      </c>
      <c r="I836" s="315" t="s">
        <v>6632</v>
      </c>
      <c r="J836" s="315" t="s">
        <v>6633</v>
      </c>
      <c r="K836" s="315" t="s">
        <v>7537</v>
      </c>
      <c r="L836" s="315" t="s">
        <v>7544</v>
      </c>
      <c r="M836" s="315" t="s">
        <v>6569</v>
      </c>
      <c r="N836" s="315"/>
    </row>
    <row r="837" ht="15.75" customHeight="1">
      <c r="A837" s="315" t="s">
        <v>7534</v>
      </c>
      <c r="B837" s="315" t="s">
        <v>7535</v>
      </c>
      <c r="C837" s="315" t="s">
        <v>7545</v>
      </c>
      <c r="D837" s="315" t="s">
        <v>6630</v>
      </c>
      <c r="E837" s="315" t="s">
        <v>6631</v>
      </c>
      <c r="F837" s="315" t="s">
        <v>6554</v>
      </c>
      <c r="G837" s="315" t="s">
        <v>6523</v>
      </c>
      <c r="H837" s="315" t="s">
        <v>6687</v>
      </c>
      <c r="I837" s="315" t="s">
        <v>6632</v>
      </c>
      <c r="J837" s="315" t="s">
        <v>6633</v>
      </c>
      <c r="K837" s="315" t="s">
        <v>7546</v>
      </c>
      <c r="L837" s="315" t="s">
        <v>7099</v>
      </c>
      <c r="M837" s="315" t="s">
        <v>6569</v>
      </c>
      <c r="N837" s="315"/>
    </row>
    <row r="838" ht="15.75" customHeight="1">
      <c r="A838" s="315" t="s">
        <v>7534</v>
      </c>
      <c r="B838" s="315" t="s">
        <v>7535</v>
      </c>
      <c r="C838" s="315" t="s">
        <v>7547</v>
      </c>
      <c r="D838" s="315" t="s">
        <v>6630</v>
      </c>
      <c r="E838" s="315" t="s">
        <v>6631</v>
      </c>
      <c r="F838" s="315" t="s">
        <v>6562</v>
      </c>
      <c r="G838" s="315" t="s">
        <v>6863</v>
      </c>
      <c r="H838" s="315" t="s">
        <v>6687</v>
      </c>
      <c r="I838" s="315" t="s">
        <v>6632</v>
      </c>
      <c r="J838" s="315" t="s">
        <v>6633</v>
      </c>
      <c r="K838" s="315" t="s">
        <v>7537</v>
      </c>
      <c r="L838" s="315" t="s">
        <v>7099</v>
      </c>
      <c r="M838" s="315" t="s">
        <v>6569</v>
      </c>
      <c r="N838" s="315"/>
    </row>
    <row r="839" ht="15.75" customHeight="1">
      <c r="A839" s="315" t="s">
        <v>7534</v>
      </c>
      <c r="B839" s="315" t="s">
        <v>7535</v>
      </c>
      <c r="C839" s="315" t="s">
        <v>7543</v>
      </c>
      <c r="D839" s="315" t="s">
        <v>7083</v>
      </c>
      <c r="E839" s="315" t="s">
        <v>6680</v>
      </c>
      <c r="F839" s="315" t="s">
        <v>6874</v>
      </c>
      <c r="G839" s="315" t="s">
        <v>6573</v>
      </c>
      <c r="H839" s="315" t="s">
        <v>6687</v>
      </c>
      <c r="I839" s="315" t="s">
        <v>6632</v>
      </c>
      <c r="J839" s="315" t="s">
        <v>6633</v>
      </c>
      <c r="K839" s="315" t="s">
        <v>7537</v>
      </c>
      <c r="L839" s="315" t="s">
        <v>7544</v>
      </c>
      <c r="M839" s="315" t="s">
        <v>6569</v>
      </c>
      <c r="N839" s="315"/>
    </row>
    <row r="840" ht="15.75" customHeight="1">
      <c r="A840" s="315" t="s">
        <v>7534</v>
      </c>
      <c r="B840" s="315" t="s">
        <v>7535</v>
      </c>
      <c r="C840" s="315" t="s">
        <v>7548</v>
      </c>
      <c r="D840" s="315" t="s">
        <v>6630</v>
      </c>
      <c r="E840" s="315" t="s">
        <v>6631</v>
      </c>
      <c r="F840" s="315" t="s">
        <v>7014</v>
      </c>
      <c r="G840" s="315" t="s">
        <v>6670</v>
      </c>
      <c r="H840" s="315" t="s">
        <v>6687</v>
      </c>
      <c r="I840" s="315" t="s">
        <v>6632</v>
      </c>
      <c r="J840" s="315" t="s">
        <v>6633</v>
      </c>
      <c r="K840" s="315" t="s">
        <v>7537</v>
      </c>
      <c r="L840" s="315" t="s">
        <v>6937</v>
      </c>
      <c r="M840" s="315" t="s">
        <v>6569</v>
      </c>
      <c r="N840" s="315"/>
    </row>
    <row r="841" ht="15.75" customHeight="1">
      <c r="A841" s="315" t="s">
        <v>7534</v>
      </c>
      <c r="B841" s="315" t="s">
        <v>7535</v>
      </c>
      <c r="C841" s="315" t="s">
        <v>7549</v>
      </c>
      <c r="D841" s="315" t="s">
        <v>6630</v>
      </c>
      <c r="E841" s="315" t="s">
        <v>6631</v>
      </c>
      <c r="F841" s="315" t="s">
        <v>6659</v>
      </c>
      <c r="G841" s="315" t="s">
        <v>7021</v>
      </c>
      <c r="H841" s="315" t="s">
        <v>6687</v>
      </c>
      <c r="I841" s="315" t="s">
        <v>6632</v>
      </c>
      <c r="J841" s="315" t="s">
        <v>6633</v>
      </c>
      <c r="K841" s="315" t="s">
        <v>7546</v>
      </c>
      <c r="L841" s="315" t="s">
        <v>7099</v>
      </c>
      <c r="M841" s="315" t="s">
        <v>6569</v>
      </c>
      <c r="N841" s="315"/>
    </row>
    <row r="842" ht="15.75" customHeight="1">
      <c r="A842" s="315" t="s">
        <v>7534</v>
      </c>
      <c r="B842" s="315" t="s">
        <v>7535</v>
      </c>
      <c r="C842" s="315" t="s">
        <v>7550</v>
      </c>
      <c r="D842" s="315" t="s">
        <v>6630</v>
      </c>
      <c r="E842" s="315" t="s">
        <v>6631</v>
      </c>
      <c r="F842" s="315" t="s">
        <v>7551</v>
      </c>
      <c r="G842" s="315" t="s">
        <v>7552</v>
      </c>
      <c r="H842" s="315" t="s">
        <v>6687</v>
      </c>
      <c r="I842" s="315" t="s">
        <v>6632</v>
      </c>
      <c r="J842" s="315" t="s">
        <v>6633</v>
      </c>
      <c r="K842" s="315" t="s">
        <v>7553</v>
      </c>
      <c r="L842" s="315" t="s">
        <v>7099</v>
      </c>
      <c r="M842" s="315" t="s">
        <v>6569</v>
      </c>
      <c r="N842" s="315"/>
    </row>
    <row r="843" ht="15.75" customHeight="1">
      <c r="A843" s="315" t="s">
        <v>7534</v>
      </c>
      <c r="B843" s="315" t="s">
        <v>7535</v>
      </c>
      <c r="C843" s="315" t="s">
        <v>7536</v>
      </c>
      <c r="D843" s="315" t="s">
        <v>6630</v>
      </c>
      <c r="E843" s="315" t="s">
        <v>6631</v>
      </c>
      <c r="F843" s="315" t="s">
        <v>6716</v>
      </c>
      <c r="G843" s="315" t="s">
        <v>6862</v>
      </c>
      <c r="H843" s="315" t="s">
        <v>6687</v>
      </c>
      <c r="I843" s="315" t="s">
        <v>6632</v>
      </c>
      <c r="J843" s="315" t="s">
        <v>6633</v>
      </c>
      <c r="K843" s="315" t="s">
        <v>7537</v>
      </c>
      <c r="L843" s="315" t="s">
        <v>7099</v>
      </c>
      <c r="M843" s="315" t="s">
        <v>6569</v>
      </c>
      <c r="N843" s="315"/>
    </row>
    <row r="844" ht="15.75" customHeight="1">
      <c r="A844" s="315" t="s">
        <v>7534</v>
      </c>
      <c r="B844" s="315" t="s">
        <v>7535</v>
      </c>
      <c r="C844" s="315" t="s">
        <v>7554</v>
      </c>
      <c r="D844" s="315" t="s">
        <v>6630</v>
      </c>
      <c r="E844" s="315" t="s">
        <v>6631</v>
      </c>
      <c r="F844" s="315" t="s">
        <v>6562</v>
      </c>
      <c r="G844" s="315" t="s">
        <v>6863</v>
      </c>
      <c r="H844" s="315" t="s">
        <v>6687</v>
      </c>
      <c r="I844" s="315" t="s">
        <v>6632</v>
      </c>
      <c r="J844" s="315" t="s">
        <v>6633</v>
      </c>
      <c r="K844" s="315" t="s">
        <v>7555</v>
      </c>
      <c r="L844" s="315" t="s">
        <v>7099</v>
      </c>
      <c r="M844" s="315" t="s">
        <v>6569</v>
      </c>
      <c r="N844" s="315"/>
    </row>
    <row r="845" ht="15.75" customHeight="1">
      <c r="A845" s="315" t="s">
        <v>7534</v>
      </c>
      <c r="B845" s="315" t="s">
        <v>7535</v>
      </c>
      <c r="C845" s="315" t="s">
        <v>7556</v>
      </c>
      <c r="D845" s="315" t="s">
        <v>6630</v>
      </c>
      <c r="E845" s="315" t="s">
        <v>6631</v>
      </c>
      <c r="F845" s="315" t="s">
        <v>6863</v>
      </c>
      <c r="G845" s="315" t="s">
        <v>6563</v>
      </c>
      <c r="H845" s="315" t="s">
        <v>6687</v>
      </c>
      <c r="I845" s="315" t="s">
        <v>6632</v>
      </c>
      <c r="J845" s="315" t="s">
        <v>6633</v>
      </c>
      <c r="K845" s="315" t="s">
        <v>7557</v>
      </c>
      <c r="L845" s="315" t="s">
        <v>7099</v>
      </c>
      <c r="M845" s="315" t="s">
        <v>6569</v>
      </c>
      <c r="N845" s="315"/>
    </row>
    <row r="846" ht="15.75" customHeight="1">
      <c r="A846" s="315" t="s">
        <v>7534</v>
      </c>
      <c r="B846" s="315" t="s">
        <v>7535</v>
      </c>
      <c r="C846" s="315" t="s">
        <v>7558</v>
      </c>
      <c r="D846" s="315" t="s">
        <v>6630</v>
      </c>
      <c r="E846" s="315" t="s">
        <v>6631</v>
      </c>
      <c r="F846" s="315" t="s">
        <v>7516</v>
      </c>
      <c r="G846" s="315" t="s">
        <v>7014</v>
      </c>
      <c r="H846" s="315" t="s">
        <v>6687</v>
      </c>
      <c r="I846" s="315" t="s">
        <v>6632</v>
      </c>
      <c r="J846" s="315" t="s">
        <v>6633</v>
      </c>
      <c r="K846" s="315" t="s">
        <v>7559</v>
      </c>
      <c r="L846" s="315" t="s">
        <v>7099</v>
      </c>
      <c r="M846" s="315" t="s">
        <v>6569</v>
      </c>
      <c r="N846" s="315"/>
    </row>
    <row r="847" ht="15.75" customHeight="1">
      <c r="A847" s="315" t="s">
        <v>7534</v>
      </c>
      <c r="B847" s="315" t="s">
        <v>7535</v>
      </c>
      <c r="C847" s="315" t="s">
        <v>7536</v>
      </c>
      <c r="D847" s="315" t="s">
        <v>6630</v>
      </c>
      <c r="E847" s="315" t="s">
        <v>6631</v>
      </c>
      <c r="F847" s="315" t="s">
        <v>6716</v>
      </c>
      <c r="G847" s="315" t="s">
        <v>6862</v>
      </c>
      <c r="H847" s="315" t="s">
        <v>6687</v>
      </c>
      <c r="I847" s="315" t="s">
        <v>6632</v>
      </c>
      <c r="J847" s="315" t="s">
        <v>6633</v>
      </c>
      <c r="K847" s="315" t="s">
        <v>7537</v>
      </c>
      <c r="L847" s="315" t="s">
        <v>7099</v>
      </c>
      <c r="M847" s="315" t="s">
        <v>6569</v>
      </c>
      <c r="N847" s="315"/>
    </row>
    <row r="848" ht="15.75" customHeight="1">
      <c r="A848" s="315" t="s">
        <v>7534</v>
      </c>
      <c r="B848" s="315" t="s">
        <v>7535</v>
      </c>
      <c r="C848" s="315" t="s">
        <v>7540</v>
      </c>
      <c r="D848" s="315" t="s">
        <v>6630</v>
      </c>
      <c r="E848" s="315" t="s">
        <v>6631</v>
      </c>
      <c r="F848" s="315" t="s">
        <v>6562</v>
      </c>
      <c r="G848" s="315" t="s">
        <v>6572</v>
      </c>
      <c r="H848" s="315" t="s">
        <v>6894</v>
      </c>
      <c r="I848" s="315" t="s">
        <v>6632</v>
      </c>
      <c r="J848" s="315" t="s">
        <v>6633</v>
      </c>
      <c r="K848" s="315" t="s">
        <v>7541</v>
      </c>
      <c r="L848" s="315" t="s">
        <v>7099</v>
      </c>
      <c r="M848" s="315" t="s">
        <v>6569</v>
      </c>
      <c r="N848" s="315"/>
    </row>
    <row r="849" ht="15.75" customHeight="1">
      <c r="A849" s="315" t="s">
        <v>7534</v>
      </c>
      <c r="B849" s="315" t="s">
        <v>7535</v>
      </c>
      <c r="C849" s="315" t="s">
        <v>7542</v>
      </c>
      <c r="D849" s="315" t="s">
        <v>6630</v>
      </c>
      <c r="E849" s="315" t="s">
        <v>6631</v>
      </c>
      <c r="F849" s="315" t="s">
        <v>6572</v>
      </c>
      <c r="G849" s="315" t="s">
        <v>6905</v>
      </c>
      <c r="H849" s="315" t="s">
        <v>6894</v>
      </c>
      <c r="I849" s="315" t="s">
        <v>6632</v>
      </c>
      <c r="J849" s="315" t="s">
        <v>6633</v>
      </c>
      <c r="K849" s="315" t="s">
        <v>7541</v>
      </c>
      <c r="L849" s="315" t="s">
        <v>7099</v>
      </c>
      <c r="M849" s="315" t="s">
        <v>6569</v>
      </c>
      <c r="N849" s="315"/>
    </row>
    <row r="850" ht="15.75" customHeight="1">
      <c r="A850" s="315" t="s">
        <v>7534</v>
      </c>
      <c r="B850" s="315" t="s">
        <v>7535</v>
      </c>
      <c r="C850" s="315" t="s">
        <v>7549</v>
      </c>
      <c r="D850" s="315" t="s">
        <v>6630</v>
      </c>
      <c r="E850" s="315" t="s">
        <v>6631</v>
      </c>
      <c r="F850" s="315" t="s">
        <v>6659</v>
      </c>
      <c r="G850" s="315" t="s">
        <v>7021</v>
      </c>
      <c r="H850" s="315" t="s">
        <v>6687</v>
      </c>
      <c r="I850" s="315" t="s">
        <v>6632</v>
      </c>
      <c r="J850" s="315" t="s">
        <v>6633</v>
      </c>
      <c r="K850" s="315" t="s">
        <v>7546</v>
      </c>
      <c r="L850" s="315" t="s">
        <v>7099</v>
      </c>
      <c r="M850" s="315" t="s">
        <v>6569</v>
      </c>
      <c r="N850" s="315"/>
    </row>
    <row r="851" ht="15.75" customHeight="1">
      <c r="A851" s="315" t="s">
        <v>7534</v>
      </c>
      <c r="B851" s="315" t="s">
        <v>7535</v>
      </c>
      <c r="C851" s="315" t="s">
        <v>7536</v>
      </c>
      <c r="D851" s="315" t="s">
        <v>6630</v>
      </c>
      <c r="E851" s="315" t="s">
        <v>6631</v>
      </c>
      <c r="F851" s="315" t="s">
        <v>6716</v>
      </c>
      <c r="G851" s="315" t="s">
        <v>6862</v>
      </c>
      <c r="H851" s="315" t="s">
        <v>6687</v>
      </c>
      <c r="I851" s="315" t="s">
        <v>6632</v>
      </c>
      <c r="J851" s="315" t="s">
        <v>6633</v>
      </c>
      <c r="K851" s="315" t="s">
        <v>7537</v>
      </c>
      <c r="L851" s="315" t="s">
        <v>7099</v>
      </c>
      <c r="M851" s="315" t="s">
        <v>6569</v>
      </c>
      <c r="N851" s="315"/>
    </row>
    <row r="852" ht="15.75" customHeight="1">
      <c r="A852" s="315" t="s">
        <v>7534</v>
      </c>
      <c r="B852" s="315" t="s">
        <v>7535</v>
      </c>
      <c r="C852" s="315" t="s">
        <v>7554</v>
      </c>
      <c r="D852" s="315" t="s">
        <v>6630</v>
      </c>
      <c r="E852" s="315" t="s">
        <v>6631</v>
      </c>
      <c r="F852" s="315" t="s">
        <v>6562</v>
      </c>
      <c r="G852" s="315" t="s">
        <v>6863</v>
      </c>
      <c r="H852" s="315" t="s">
        <v>6687</v>
      </c>
      <c r="I852" s="315" t="s">
        <v>6632</v>
      </c>
      <c r="J852" s="315" t="s">
        <v>6633</v>
      </c>
      <c r="K852" s="315" t="s">
        <v>7555</v>
      </c>
      <c r="L852" s="315" t="s">
        <v>7099</v>
      </c>
      <c r="M852" s="315" t="s">
        <v>6569</v>
      </c>
      <c r="N852" s="315"/>
    </row>
    <row r="853" ht="15.75" customHeight="1">
      <c r="A853" s="315" t="s">
        <v>7534</v>
      </c>
      <c r="B853" s="315" t="s">
        <v>7535</v>
      </c>
      <c r="C853" s="315" t="s">
        <v>7560</v>
      </c>
      <c r="D853" s="315" t="s">
        <v>6630</v>
      </c>
      <c r="E853" s="315" t="s">
        <v>6631</v>
      </c>
      <c r="F853" s="315" t="s">
        <v>6905</v>
      </c>
      <c r="G853" s="315" t="s">
        <v>7037</v>
      </c>
      <c r="H853" s="315" t="s">
        <v>6687</v>
      </c>
      <c r="I853" s="315" t="s">
        <v>6632</v>
      </c>
      <c r="J853" s="315" t="s">
        <v>6633</v>
      </c>
      <c r="K853" s="315" t="s">
        <v>7559</v>
      </c>
      <c r="L853" s="315" t="s">
        <v>7099</v>
      </c>
      <c r="M853" s="315" t="s">
        <v>6569</v>
      </c>
      <c r="N853" s="315"/>
    </row>
    <row r="854" ht="15.75" customHeight="1">
      <c r="A854" s="315" t="s">
        <v>7534</v>
      </c>
      <c r="B854" s="315" t="s">
        <v>7535</v>
      </c>
      <c r="C854" s="315" t="s">
        <v>7548</v>
      </c>
      <c r="D854" s="315" t="s">
        <v>6630</v>
      </c>
      <c r="E854" s="315" t="s">
        <v>6631</v>
      </c>
      <c r="F854" s="315" t="s">
        <v>7014</v>
      </c>
      <c r="G854" s="315" t="s">
        <v>6670</v>
      </c>
      <c r="H854" s="315" t="s">
        <v>6687</v>
      </c>
      <c r="I854" s="315" t="s">
        <v>6632</v>
      </c>
      <c r="J854" s="315" t="s">
        <v>6633</v>
      </c>
      <c r="K854" s="315" t="s">
        <v>7537</v>
      </c>
      <c r="L854" s="315" t="s">
        <v>7099</v>
      </c>
      <c r="M854" s="315" t="s">
        <v>6569</v>
      </c>
      <c r="N854" s="315"/>
    </row>
    <row r="855" ht="15.75" customHeight="1">
      <c r="A855" s="315" t="s">
        <v>7561</v>
      </c>
      <c r="B855" s="315" t="s">
        <v>7535</v>
      </c>
      <c r="C855" s="315" t="s">
        <v>7562</v>
      </c>
      <c r="D855" s="315" t="s">
        <v>6667</v>
      </c>
      <c r="E855" s="315" t="s">
        <v>6668</v>
      </c>
      <c r="F855" s="315" t="s">
        <v>6716</v>
      </c>
      <c r="G855" s="315" t="s">
        <v>6862</v>
      </c>
      <c r="H855" s="315" t="s">
        <v>6687</v>
      </c>
      <c r="I855" s="315" t="s">
        <v>6632</v>
      </c>
      <c r="J855" s="315" t="s">
        <v>6633</v>
      </c>
      <c r="K855" s="315" t="s">
        <v>7563</v>
      </c>
      <c r="L855" s="315" t="s">
        <v>7099</v>
      </c>
      <c r="M855" s="315" t="s">
        <v>6569</v>
      </c>
      <c r="N855" s="315"/>
    </row>
    <row r="856" ht="15.75" customHeight="1">
      <c r="A856" s="315" t="s">
        <v>7561</v>
      </c>
      <c r="B856" s="315" t="s">
        <v>7535</v>
      </c>
      <c r="C856" s="315" t="s">
        <v>7564</v>
      </c>
      <c r="D856" s="315" t="s">
        <v>6667</v>
      </c>
      <c r="E856" s="315" t="s">
        <v>6668</v>
      </c>
      <c r="F856" s="315" t="s">
        <v>6572</v>
      </c>
      <c r="G856" s="315" t="s">
        <v>6874</v>
      </c>
      <c r="H856" s="315" t="s">
        <v>6687</v>
      </c>
      <c r="I856" s="315" t="s">
        <v>6632</v>
      </c>
      <c r="J856" s="315" t="s">
        <v>6633</v>
      </c>
      <c r="K856" s="315" t="s">
        <v>7563</v>
      </c>
      <c r="L856" s="315" t="s">
        <v>7565</v>
      </c>
      <c r="M856" s="315" t="s">
        <v>6569</v>
      </c>
      <c r="N856" s="315"/>
    </row>
    <row r="857" ht="15.75" customHeight="1">
      <c r="A857" s="315" t="s">
        <v>7561</v>
      </c>
      <c r="B857" s="315" t="s">
        <v>7535</v>
      </c>
      <c r="C857" s="315" t="s">
        <v>7564</v>
      </c>
      <c r="D857" s="315" t="s">
        <v>6667</v>
      </c>
      <c r="E857" s="315" t="s">
        <v>6668</v>
      </c>
      <c r="F857" s="315" t="s">
        <v>6572</v>
      </c>
      <c r="G857" s="315" t="s">
        <v>6874</v>
      </c>
      <c r="H857" s="315" t="s">
        <v>6687</v>
      </c>
      <c r="I857" s="315" t="s">
        <v>6632</v>
      </c>
      <c r="J857" s="315" t="s">
        <v>6633</v>
      </c>
      <c r="K857" s="315" t="s">
        <v>7563</v>
      </c>
      <c r="L857" s="315" t="s">
        <v>7565</v>
      </c>
      <c r="M857" s="315" t="s">
        <v>6569</v>
      </c>
      <c r="N857" s="315"/>
    </row>
    <row r="858" ht="15.75" customHeight="1">
      <c r="A858" s="315" t="s">
        <v>7566</v>
      </c>
      <c r="B858" s="315" t="s">
        <v>7535</v>
      </c>
      <c r="C858" s="315" t="s">
        <v>7567</v>
      </c>
      <c r="D858" s="315" t="s">
        <v>6667</v>
      </c>
      <c r="E858" s="315" t="s">
        <v>6668</v>
      </c>
      <c r="F858" s="315" t="s">
        <v>7568</v>
      </c>
      <c r="G858" s="315" t="s">
        <v>7569</v>
      </c>
      <c r="H858" s="315" t="s">
        <v>7570</v>
      </c>
      <c r="I858" s="315" t="s">
        <v>6632</v>
      </c>
      <c r="J858" s="315" t="s">
        <v>6633</v>
      </c>
      <c r="K858" s="315" t="s">
        <v>7571</v>
      </c>
      <c r="L858" s="315" t="s">
        <v>7572</v>
      </c>
      <c r="M858" s="315" t="s">
        <v>6569</v>
      </c>
      <c r="N858" s="315"/>
    </row>
    <row r="859" ht="15.75" customHeight="1">
      <c r="A859" s="315" t="s">
        <v>7566</v>
      </c>
      <c r="B859" s="315" t="s">
        <v>7535</v>
      </c>
      <c r="C859" s="315" t="s">
        <v>7573</v>
      </c>
      <c r="D859" s="315" t="s">
        <v>6667</v>
      </c>
      <c r="E859" s="315" t="s">
        <v>6668</v>
      </c>
      <c r="F859" s="315" t="s">
        <v>6669</v>
      </c>
      <c r="G859" s="315" t="s">
        <v>7574</v>
      </c>
      <c r="H859" s="315" t="s">
        <v>7570</v>
      </c>
      <c r="I859" s="315" t="s">
        <v>6632</v>
      </c>
      <c r="J859" s="315" t="s">
        <v>6633</v>
      </c>
      <c r="K859" s="315" t="s">
        <v>7575</v>
      </c>
      <c r="L859" s="315" t="s">
        <v>7099</v>
      </c>
      <c r="M859" s="315" t="s">
        <v>6569</v>
      </c>
      <c r="N859" s="315"/>
    </row>
    <row r="860" ht="15.75" customHeight="1">
      <c r="A860" s="315" t="s">
        <v>7566</v>
      </c>
      <c r="B860" s="315" t="s">
        <v>7535</v>
      </c>
      <c r="C860" s="315" t="s">
        <v>7576</v>
      </c>
      <c r="D860" s="315" t="s">
        <v>6630</v>
      </c>
      <c r="E860" s="315" t="s">
        <v>6631</v>
      </c>
      <c r="F860" s="315" t="s">
        <v>6862</v>
      </c>
      <c r="G860" s="315" t="s">
        <v>7577</v>
      </c>
      <c r="H860" s="315" t="s">
        <v>7570</v>
      </c>
      <c r="I860" s="315" t="s">
        <v>6632</v>
      </c>
      <c r="J860" s="315" t="s">
        <v>6633</v>
      </c>
      <c r="K860" s="315" t="s">
        <v>7578</v>
      </c>
      <c r="L860" s="315" t="s">
        <v>7099</v>
      </c>
      <c r="M860" s="315" t="s">
        <v>6569</v>
      </c>
      <c r="N860" s="315"/>
    </row>
    <row r="861" ht="15.75" customHeight="1">
      <c r="A861" s="315" t="s">
        <v>7566</v>
      </c>
      <c r="B861" s="315" t="s">
        <v>7535</v>
      </c>
      <c r="C861" s="315" t="s">
        <v>7579</v>
      </c>
      <c r="D861" s="315" t="s">
        <v>6667</v>
      </c>
      <c r="E861" s="315" t="s">
        <v>6668</v>
      </c>
      <c r="F861" s="315" t="s">
        <v>7037</v>
      </c>
      <c r="G861" s="315" t="s">
        <v>7580</v>
      </c>
      <c r="H861" s="315" t="s">
        <v>7570</v>
      </c>
      <c r="I861" s="315" t="s">
        <v>6632</v>
      </c>
      <c r="J861" s="315" t="s">
        <v>6633</v>
      </c>
      <c r="K861" s="315" t="s">
        <v>7571</v>
      </c>
      <c r="L861" s="315" t="s">
        <v>7099</v>
      </c>
      <c r="M861" s="315" t="s">
        <v>6569</v>
      </c>
      <c r="N861" s="315"/>
    </row>
    <row r="862" ht="15.75" customHeight="1">
      <c r="A862" s="315" t="s">
        <v>7566</v>
      </c>
      <c r="B862" s="315" t="s">
        <v>7535</v>
      </c>
      <c r="C862" s="315" t="s">
        <v>7581</v>
      </c>
      <c r="D862" s="315" t="s">
        <v>6667</v>
      </c>
      <c r="E862" s="315" t="s">
        <v>6668</v>
      </c>
      <c r="F862" s="315" t="s">
        <v>6967</v>
      </c>
      <c r="G862" s="315" t="s">
        <v>7582</v>
      </c>
      <c r="H862" s="315" t="s">
        <v>7570</v>
      </c>
      <c r="I862" s="315" t="s">
        <v>6632</v>
      </c>
      <c r="J862" s="315" t="s">
        <v>6633</v>
      </c>
      <c r="K862" s="315" t="s">
        <v>7583</v>
      </c>
      <c r="L862" s="315" t="s">
        <v>7099</v>
      </c>
      <c r="M862" s="315" t="s">
        <v>6569</v>
      </c>
      <c r="N862" s="315"/>
    </row>
    <row r="863" ht="15.75" customHeight="1">
      <c r="A863" s="315" t="s">
        <v>7566</v>
      </c>
      <c r="B863" s="315" t="s">
        <v>7535</v>
      </c>
      <c r="C863" s="315" t="s">
        <v>7584</v>
      </c>
      <c r="D863" s="315" t="s">
        <v>6667</v>
      </c>
      <c r="E863" s="315" t="s">
        <v>6668</v>
      </c>
      <c r="F863" s="315" t="s">
        <v>6686</v>
      </c>
      <c r="G863" s="315" t="s">
        <v>7585</v>
      </c>
      <c r="H863" s="315" t="s">
        <v>7570</v>
      </c>
      <c r="I863" s="315" t="s">
        <v>6632</v>
      </c>
      <c r="J863" s="315" t="s">
        <v>6633</v>
      </c>
      <c r="K863" s="315" t="s">
        <v>7586</v>
      </c>
      <c r="L863" s="315" t="s">
        <v>7099</v>
      </c>
      <c r="M863" s="315" t="s">
        <v>6569</v>
      </c>
      <c r="N863" s="315"/>
    </row>
    <row r="864" ht="15.75" customHeight="1">
      <c r="A864" s="315" t="s">
        <v>7566</v>
      </c>
      <c r="B864" s="315" t="s">
        <v>7535</v>
      </c>
      <c r="C864" s="315" t="s">
        <v>7587</v>
      </c>
      <c r="D864" s="315" t="s">
        <v>6667</v>
      </c>
      <c r="E864" s="315" t="s">
        <v>6668</v>
      </c>
      <c r="F864" s="315" t="s">
        <v>6915</v>
      </c>
      <c r="G864" s="315" t="s">
        <v>7588</v>
      </c>
      <c r="H864" s="315" t="s">
        <v>7570</v>
      </c>
      <c r="I864" s="315" t="s">
        <v>6632</v>
      </c>
      <c r="J864" s="315" t="s">
        <v>6633</v>
      </c>
      <c r="K864" s="315" t="s">
        <v>7589</v>
      </c>
      <c r="L864" s="315" t="s">
        <v>7099</v>
      </c>
      <c r="M864" s="315" t="s">
        <v>6569</v>
      </c>
      <c r="N864" s="315"/>
    </row>
    <row r="865" ht="15.75" customHeight="1">
      <c r="A865" s="315" t="s">
        <v>7566</v>
      </c>
      <c r="B865" s="315" t="s">
        <v>7535</v>
      </c>
      <c r="C865" s="315" t="s">
        <v>7590</v>
      </c>
      <c r="D865" s="315" t="s">
        <v>6667</v>
      </c>
      <c r="E865" s="315" t="s">
        <v>6668</v>
      </c>
      <c r="F865" s="315" t="s">
        <v>6522</v>
      </c>
      <c r="G865" s="315" t="s">
        <v>7591</v>
      </c>
      <c r="H865" s="315" t="s">
        <v>7570</v>
      </c>
      <c r="I865" s="315" t="s">
        <v>6632</v>
      </c>
      <c r="J865" s="315" t="s">
        <v>6633</v>
      </c>
      <c r="K865" s="315" t="s">
        <v>7571</v>
      </c>
      <c r="L865" s="315" t="s">
        <v>7572</v>
      </c>
      <c r="M865" s="315" t="s">
        <v>6569</v>
      </c>
      <c r="N865" s="315"/>
    </row>
    <row r="866" ht="15.75" customHeight="1">
      <c r="A866" s="315" t="s">
        <v>7566</v>
      </c>
      <c r="B866" s="315" t="s">
        <v>7535</v>
      </c>
      <c r="C866" s="315" t="s">
        <v>7592</v>
      </c>
      <c r="D866" s="315" t="s">
        <v>6630</v>
      </c>
      <c r="E866" s="315" t="s">
        <v>6631</v>
      </c>
      <c r="F866" s="315" t="s">
        <v>6916</v>
      </c>
      <c r="G866" s="315" t="s">
        <v>7593</v>
      </c>
      <c r="H866" s="315" t="s">
        <v>7570</v>
      </c>
      <c r="I866" s="315" t="s">
        <v>6632</v>
      </c>
      <c r="J866" s="315" t="s">
        <v>6633</v>
      </c>
      <c r="K866" s="315" t="s">
        <v>7594</v>
      </c>
      <c r="L866" s="315" t="s">
        <v>7099</v>
      </c>
      <c r="M866" s="315" t="s">
        <v>6569</v>
      </c>
      <c r="N866" s="315"/>
    </row>
    <row r="867" ht="15.75" customHeight="1">
      <c r="A867" s="315" t="s">
        <v>7566</v>
      </c>
      <c r="B867" s="315" t="s">
        <v>7535</v>
      </c>
      <c r="C867" s="315" t="s">
        <v>7595</v>
      </c>
      <c r="D867" s="315" t="s">
        <v>6630</v>
      </c>
      <c r="E867" s="315" t="s">
        <v>6631</v>
      </c>
      <c r="F867" s="315" t="s">
        <v>7014</v>
      </c>
      <c r="G867" s="315" t="s">
        <v>7596</v>
      </c>
      <c r="H867" s="315" t="s">
        <v>7570</v>
      </c>
      <c r="I867" s="315" t="s">
        <v>6632</v>
      </c>
      <c r="J867" s="315" t="s">
        <v>6633</v>
      </c>
      <c r="K867" s="315" t="s">
        <v>7597</v>
      </c>
      <c r="L867" s="315" t="s">
        <v>7099</v>
      </c>
      <c r="M867" s="315" t="s">
        <v>6569</v>
      </c>
      <c r="N867" s="315"/>
    </row>
    <row r="868" ht="15.75" customHeight="1">
      <c r="A868" s="315" t="s">
        <v>7566</v>
      </c>
      <c r="B868" s="315" t="s">
        <v>7535</v>
      </c>
      <c r="C868" s="315" t="s">
        <v>7598</v>
      </c>
      <c r="D868" s="315" t="s">
        <v>6667</v>
      </c>
      <c r="E868" s="315" t="s">
        <v>6668</v>
      </c>
      <c r="F868" s="315" t="s">
        <v>6862</v>
      </c>
      <c r="G868" s="315" t="s">
        <v>7577</v>
      </c>
      <c r="H868" s="315" t="s">
        <v>7570</v>
      </c>
      <c r="I868" s="315" t="s">
        <v>6632</v>
      </c>
      <c r="J868" s="315" t="s">
        <v>6633</v>
      </c>
      <c r="K868" s="315" t="s">
        <v>7575</v>
      </c>
      <c r="L868" s="315" t="s">
        <v>7099</v>
      </c>
      <c r="M868" s="315" t="s">
        <v>6569</v>
      </c>
      <c r="N868" s="315"/>
    </row>
    <row r="869" ht="15.75" customHeight="1">
      <c r="A869" s="315" t="s">
        <v>7566</v>
      </c>
      <c r="B869" s="315" t="s">
        <v>7535</v>
      </c>
      <c r="C869" s="315" t="s">
        <v>7599</v>
      </c>
      <c r="D869" s="315" t="s">
        <v>6667</v>
      </c>
      <c r="E869" s="315" t="s">
        <v>6668</v>
      </c>
      <c r="F869" s="315" t="s">
        <v>6863</v>
      </c>
      <c r="G869" s="315" t="s">
        <v>7600</v>
      </c>
      <c r="H869" s="315" t="s">
        <v>7570</v>
      </c>
      <c r="I869" s="315" t="s">
        <v>6632</v>
      </c>
      <c r="J869" s="315" t="s">
        <v>6633</v>
      </c>
      <c r="K869" s="315" t="s">
        <v>7601</v>
      </c>
      <c r="L869" s="315" t="s">
        <v>7099</v>
      </c>
      <c r="M869" s="315" t="s">
        <v>6569</v>
      </c>
      <c r="N869" s="315"/>
    </row>
    <row r="870" ht="15.75" customHeight="1">
      <c r="A870" s="315" t="s">
        <v>7566</v>
      </c>
      <c r="B870" s="315" t="s">
        <v>7535</v>
      </c>
      <c r="C870" s="315" t="s">
        <v>7602</v>
      </c>
      <c r="D870" s="315" t="s">
        <v>6667</v>
      </c>
      <c r="E870" s="315" t="s">
        <v>6668</v>
      </c>
      <c r="F870" s="315" t="s">
        <v>6967</v>
      </c>
      <c r="G870" s="315" t="s">
        <v>6547</v>
      </c>
      <c r="H870" s="315" t="s">
        <v>6993</v>
      </c>
      <c r="I870" s="315" t="s">
        <v>6632</v>
      </c>
      <c r="J870" s="315" t="s">
        <v>6633</v>
      </c>
      <c r="K870" s="315" t="s">
        <v>7603</v>
      </c>
      <c r="L870" s="315" t="s">
        <v>7099</v>
      </c>
      <c r="M870" s="315" t="s">
        <v>6569</v>
      </c>
      <c r="N870" s="315"/>
    </row>
    <row r="871" ht="15.75" customHeight="1">
      <c r="A871" s="315" t="s">
        <v>7566</v>
      </c>
      <c r="B871" s="315" t="s">
        <v>7535</v>
      </c>
      <c r="C871" s="315" t="s">
        <v>7604</v>
      </c>
      <c r="D871" s="315" t="s">
        <v>6667</v>
      </c>
      <c r="E871" s="315" t="s">
        <v>6668</v>
      </c>
      <c r="F871" s="315" t="s">
        <v>7605</v>
      </c>
      <c r="G871" s="315" t="s">
        <v>7606</v>
      </c>
      <c r="H871" s="315" t="s">
        <v>7570</v>
      </c>
      <c r="I871" s="315" t="s">
        <v>6632</v>
      </c>
      <c r="J871" s="315" t="s">
        <v>6633</v>
      </c>
      <c r="K871" s="315" t="s">
        <v>7607</v>
      </c>
      <c r="L871" s="315" t="s">
        <v>6948</v>
      </c>
      <c r="M871" s="315" t="s">
        <v>6569</v>
      </c>
      <c r="N871" s="315"/>
    </row>
    <row r="872" ht="15.75" customHeight="1">
      <c r="A872" s="315" t="s">
        <v>7566</v>
      </c>
      <c r="B872" s="315" t="s">
        <v>7535</v>
      </c>
      <c r="C872" s="315" t="s">
        <v>7608</v>
      </c>
      <c r="D872" s="315" t="s">
        <v>6667</v>
      </c>
      <c r="E872" s="315" t="s">
        <v>6668</v>
      </c>
      <c r="F872" s="315" t="s">
        <v>7014</v>
      </c>
      <c r="G872" s="315" t="s">
        <v>7596</v>
      </c>
      <c r="H872" s="315" t="s">
        <v>7570</v>
      </c>
      <c r="I872" s="315" t="s">
        <v>6632</v>
      </c>
      <c r="J872" s="315" t="s">
        <v>6633</v>
      </c>
      <c r="K872" s="315" t="s">
        <v>7609</v>
      </c>
      <c r="L872" s="315" t="s">
        <v>6934</v>
      </c>
      <c r="M872" s="315" t="s">
        <v>6569</v>
      </c>
      <c r="N872" s="315"/>
    </row>
    <row r="873" ht="15.75" customHeight="1">
      <c r="A873" s="315" t="s">
        <v>7566</v>
      </c>
      <c r="B873" s="315" t="s">
        <v>7535</v>
      </c>
      <c r="C873" s="315" t="s">
        <v>7576</v>
      </c>
      <c r="D873" s="315" t="s">
        <v>6630</v>
      </c>
      <c r="E873" s="315" t="s">
        <v>6631</v>
      </c>
      <c r="F873" s="315" t="s">
        <v>6862</v>
      </c>
      <c r="G873" s="315" t="s">
        <v>7577</v>
      </c>
      <c r="H873" s="315" t="s">
        <v>7570</v>
      </c>
      <c r="I873" s="315" t="s">
        <v>6632</v>
      </c>
      <c r="J873" s="315" t="s">
        <v>6633</v>
      </c>
      <c r="K873" s="315" t="s">
        <v>7578</v>
      </c>
      <c r="L873" s="315" t="s">
        <v>7610</v>
      </c>
      <c r="M873" s="315" t="s">
        <v>6569</v>
      </c>
      <c r="N873" s="315"/>
    </row>
    <row r="874" ht="15.75" customHeight="1">
      <c r="A874" s="315" t="s">
        <v>7566</v>
      </c>
      <c r="B874" s="315" t="s">
        <v>7535</v>
      </c>
      <c r="C874" s="315" t="s">
        <v>7611</v>
      </c>
      <c r="D874" s="315" t="s">
        <v>6667</v>
      </c>
      <c r="E874" s="315" t="s">
        <v>6668</v>
      </c>
      <c r="F874" s="315" t="s">
        <v>6863</v>
      </c>
      <c r="G874" s="315" t="s">
        <v>7600</v>
      </c>
      <c r="H874" s="315" t="s">
        <v>7570</v>
      </c>
      <c r="I874" s="315" t="s">
        <v>6632</v>
      </c>
      <c r="J874" s="315" t="s">
        <v>6633</v>
      </c>
      <c r="K874" s="315" t="s">
        <v>7594</v>
      </c>
      <c r="L874" s="315" t="s">
        <v>6884</v>
      </c>
      <c r="M874" s="315" t="s">
        <v>6569</v>
      </c>
      <c r="N874" s="315"/>
    </row>
    <row r="875" ht="15.75" customHeight="1">
      <c r="A875" s="315" t="s">
        <v>7566</v>
      </c>
      <c r="B875" s="315" t="s">
        <v>7535</v>
      </c>
      <c r="C875" s="315" t="s">
        <v>7612</v>
      </c>
      <c r="D875" s="315" t="s">
        <v>6667</v>
      </c>
      <c r="E875" s="315" t="s">
        <v>6668</v>
      </c>
      <c r="F875" s="315" t="s">
        <v>7014</v>
      </c>
      <c r="G875" s="315" t="s">
        <v>7596</v>
      </c>
      <c r="H875" s="315" t="s">
        <v>7570</v>
      </c>
      <c r="I875" s="315" t="s">
        <v>6632</v>
      </c>
      <c r="J875" s="315" t="s">
        <v>6633</v>
      </c>
      <c r="K875" s="315" t="s">
        <v>7613</v>
      </c>
      <c r="L875" s="315" t="s">
        <v>7614</v>
      </c>
      <c r="M875" s="315" t="s">
        <v>6569</v>
      </c>
      <c r="N875" s="315"/>
    </row>
    <row r="876" ht="15.75" customHeight="1">
      <c r="A876" s="315" t="s">
        <v>7566</v>
      </c>
      <c r="B876" s="315" t="s">
        <v>7535</v>
      </c>
      <c r="C876" s="315" t="s">
        <v>7615</v>
      </c>
      <c r="D876" s="315" t="s">
        <v>6667</v>
      </c>
      <c r="E876" s="315" t="s">
        <v>6668</v>
      </c>
      <c r="F876" s="315" t="s">
        <v>6716</v>
      </c>
      <c r="G876" s="315" t="s">
        <v>7616</v>
      </c>
      <c r="H876" s="315" t="s">
        <v>7570</v>
      </c>
      <c r="I876" s="315" t="s">
        <v>6632</v>
      </c>
      <c r="J876" s="315" t="s">
        <v>6633</v>
      </c>
      <c r="K876" s="315" t="s">
        <v>7607</v>
      </c>
      <c r="L876" s="315" t="s">
        <v>6994</v>
      </c>
      <c r="M876" s="315" t="s">
        <v>6569</v>
      </c>
      <c r="N876" s="315"/>
    </row>
    <row r="877" ht="15.75" customHeight="1">
      <c r="A877" s="315" t="s">
        <v>7566</v>
      </c>
      <c r="B877" s="315" t="s">
        <v>7535</v>
      </c>
      <c r="C877" s="315" t="s">
        <v>7576</v>
      </c>
      <c r="D877" s="315" t="s">
        <v>6630</v>
      </c>
      <c r="E877" s="315" t="s">
        <v>6631</v>
      </c>
      <c r="F877" s="315" t="s">
        <v>6862</v>
      </c>
      <c r="G877" s="315" t="s">
        <v>7577</v>
      </c>
      <c r="H877" s="315" t="s">
        <v>7570</v>
      </c>
      <c r="I877" s="315" t="s">
        <v>6632</v>
      </c>
      <c r="J877" s="315" t="s">
        <v>6633</v>
      </c>
      <c r="K877" s="315" t="s">
        <v>7578</v>
      </c>
      <c r="L877" s="315" t="s">
        <v>6884</v>
      </c>
      <c r="M877" s="315" t="s">
        <v>6569</v>
      </c>
      <c r="N877" s="315"/>
    </row>
    <row r="878" ht="15.75" customHeight="1">
      <c r="A878" s="315" t="s">
        <v>7566</v>
      </c>
      <c r="B878" s="315" t="s">
        <v>7535</v>
      </c>
      <c r="C878" s="315" t="s">
        <v>7617</v>
      </c>
      <c r="D878" s="315" t="s">
        <v>6667</v>
      </c>
      <c r="E878" s="315" t="s">
        <v>6668</v>
      </c>
      <c r="F878" s="315" t="s">
        <v>6562</v>
      </c>
      <c r="G878" s="315" t="s">
        <v>7618</v>
      </c>
      <c r="H878" s="315" t="s">
        <v>7570</v>
      </c>
      <c r="I878" s="315" t="s">
        <v>6632</v>
      </c>
      <c r="J878" s="315" t="s">
        <v>6633</v>
      </c>
      <c r="K878" s="315" t="s">
        <v>7575</v>
      </c>
      <c r="L878" s="315" t="s">
        <v>7619</v>
      </c>
      <c r="M878" s="315" t="s">
        <v>6569</v>
      </c>
      <c r="N878" s="315"/>
    </row>
    <row r="879" ht="15.75" customHeight="1">
      <c r="A879" s="315" t="s">
        <v>7566</v>
      </c>
      <c r="B879" s="315" t="s">
        <v>7535</v>
      </c>
      <c r="C879" s="315" t="s">
        <v>7620</v>
      </c>
      <c r="D879" s="315" t="s">
        <v>6667</v>
      </c>
      <c r="E879" s="315" t="s">
        <v>6668</v>
      </c>
      <c r="F879" s="315" t="s">
        <v>6716</v>
      </c>
      <c r="G879" s="315" t="s">
        <v>6873</v>
      </c>
      <c r="H879" s="315" t="s">
        <v>6993</v>
      </c>
      <c r="I879" s="315" t="s">
        <v>6632</v>
      </c>
      <c r="J879" s="315" t="s">
        <v>6633</v>
      </c>
      <c r="K879" s="315" t="s">
        <v>7603</v>
      </c>
      <c r="L879" s="315" t="s">
        <v>7572</v>
      </c>
      <c r="M879" s="315" t="s">
        <v>6569</v>
      </c>
      <c r="N879" s="315"/>
    </row>
    <row r="880" ht="15.75" customHeight="1">
      <c r="A880" s="315" t="s">
        <v>7566</v>
      </c>
      <c r="B880" s="315" t="s">
        <v>7535</v>
      </c>
      <c r="C880" s="315" t="s">
        <v>7621</v>
      </c>
      <c r="D880" s="315" t="s">
        <v>6667</v>
      </c>
      <c r="E880" s="315" t="s">
        <v>6668</v>
      </c>
      <c r="F880" s="315" t="s">
        <v>6572</v>
      </c>
      <c r="G880" s="315" t="s">
        <v>7622</v>
      </c>
      <c r="H880" s="315" t="s">
        <v>7570</v>
      </c>
      <c r="I880" s="315" t="s">
        <v>6632</v>
      </c>
      <c r="J880" s="315" t="s">
        <v>6633</v>
      </c>
      <c r="K880" s="315" t="s">
        <v>7623</v>
      </c>
      <c r="L880" s="315" t="s">
        <v>7572</v>
      </c>
      <c r="M880" s="315" t="s">
        <v>6569</v>
      </c>
      <c r="N880" s="315"/>
    </row>
    <row r="881" ht="15.75" customHeight="1">
      <c r="A881" s="315" t="s">
        <v>7566</v>
      </c>
      <c r="B881" s="315" t="s">
        <v>7535</v>
      </c>
      <c r="C881" s="315" t="s">
        <v>7624</v>
      </c>
      <c r="D881" s="315" t="s">
        <v>6667</v>
      </c>
      <c r="E881" s="315" t="s">
        <v>6668</v>
      </c>
      <c r="F881" s="315" t="s">
        <v>6967</v>
      </c>
      <c r="G881" s="315" t="s">
        <v>7582</v>
      </c>
      <c r="H881" s="315" t="s">
        <v>7570</v>
      </c>
      <c r="I881" s="315" t="s">
        <v>6632</v>
      </c>
      <c r="J881" s="315" t="s">
        <v>6633</v>
      </c>
      <c r="K881" s="315" t="s">
        <v>7625</v>
      </c>
      <c r="L881" s="315" t="s">
        <v>7099</v>
      </c>
      <c r="M881" s="315" t="s">
        <v>6569</v>
      </c>
      <c r="N881" s="315"/>
    </row>
    <row r="882" ht="15.75" customHeight="1">
      <c r="A882" s="315" t="s">
        <v>7566</v>
      </c>
      <c r="B882" s="315" t="s">
        <v>7535</v>
      </c>
      <c r="C882" s="315" t="s">
        <v>7626</v>
      </c>
      <c r="D882" s="315" t="s">
        <v>6667</v>
      </c>
      <c r="E882" s="315" t="s">
        <v>6668</v>
      </c>
      <c r="F882" s="315" t="s">
        <v>6686</v>
      </c>
      <c r="G882" s="315" t="s">
        <v>7585</v>
      </c>
      <c r="H882" s="315" t="s">
        <v>7570</v>
      </c>
      <c r="I882" s="315" t="s">
        <v>6632</v>
      </c>
      <c r="J882" s="315" t="s">
        <v>6633</v>
      </c>
      <c r="K882" s="315" t="s">
        <v>7589</v>
      </c>
      <c r="L882" s="315" t="s">
        <v>7099</v>
      </c>
      <c r="M882" s="315" t="s">
        <v>6569</v>
      </c>
      <c r="N882" s="315"/>
    </row>
    <row r="883" ht="15.75" customHeight="1">
      <c r="A883" s="315" t="s">
        <v>7566</v>
      </c>
      <c r="B883" s="315" t="s">
        <v>7535</v>
      </c>
      <c r="C883" s="315" t="s">
        <v>7627</v>
      </c>
      <c r="D883" s="315" t="s">
        <v>6667</v>
      </c>
      <c r="E883" s="315" t="s">
        <v>6668</v>
      </c>
      <c r="F883" s="315" t="s">
        <v>6915</v>
      </c>
      <c r="G883" s="315" t="s">
        <v>7588</v>
      </c>
      <c r="H883" s="315" t="s">
        <v>7570</v>
      </c>
      <c r="I883" s="315" t="s">
        <v>6632</v>
      </c>
      <c r="J883" s="315" t="s">
        <v>6633</v>
      </c>
      <c r="K883" s="315" t="s">
        <v>7575</v>
      </c>
      <c r="L883" s="315" t="s">
        <v>7099</v>
      </c>
      <c r="M883" s="315" t="s">
        <v>6569</v>
      </c>
      <c r="N883" s="315"/>
    </row>
    <row r="884" ht="15.75" customHeight="1">
      <c r="A884" s="315" t="s">
        <v>7566</v>
      </c>
      <c r="B884" s="315" t="s">
        <v>7535</v>
      </c>
      <c r="C884" s="315" t="s">
        <v>7592</v>
      </c>
      <c r="D884" s="315" t="s">
        <v>6630</v>
      </c>
      <c r="E884" s="315" t="s">
        <v>6631</v>
      </c>
      <c r="F884" s="315" t="s">
        <v>6916</v>
      </c>
      <c r="G884" s="315" t="s">
        <v>7593</v>
      </c>
      <c r="H884" s="315" t="s">
        <v>7570</v>
      </c>
      <c r="I884" s="315" t="s">
        <v>6632</v>
      </c>
      <c r="J884" s="315" t="s">
        <v>6633</v>
      </c>
      <c r="K884" s="315" t="s">
        <v>7594</v>
      </c>
      <c r="L884" s="315" t="s">
        <v>7099</v>
      </c>
      <c r="M884" s="315" t="s">
        <v>6569</v>
      </c>
      <c r="N884" s="315"/>
    </row>
    <row r="885" ht="15.75" customHeight="1">
      <c r="A885" s="315" t="s">
        <v>7566</v>
      </c>
      <c r="B885" s="315" t="s">
        <v>7535</v>
      </c>
      <c r="C885" s="315" t="s">
        <v>7628</v>
      </c>
      <c r="D885" s="315" t="s">
        <v>6667</v>
      </c>
      <c r="E885" s="315" t="s">
        <v>6668</v>
      </c>
      <c r="F885" s="315" t="s">
        <v>6862</v>
      </c>
      <c r="G885" s="315" t="s">
        <v>7577</v>
      </c>
      <c r="H885" s="315" t="s">
        <v>7570</v>
      </c>
      <c r="I885" s="315" t="s">
        <v>6632</v>
      </c>
      <c r="J885" s="315" t="s">
        <v>6633</v>
      </c>
      <c r="K885" s="315" t="s">
        <v>7594</v>
      </c>
      <c r="L885" s="315" t="s">
        <v>7099</v>
      </c>
      <c r="M885" s="315" t="s">
        <v>6569</v>
      </c>
      <c r="N885" s="315"/>
    </row>
    <row r="886" ht="15.75" customHeight="1">
      <c r="A886" s="315" t="s">
        <v>7566</v>
      </c>
      <c r="B886" s="315" t="s">
        <v>7535</v>
      </c>
      <c r="C886" s="315" t="s">
        <v>7629</v>
      </c>
      <c r="D886" s="315" t="s">
        <v>6667</v>
      </c>
      <c r="E886" s="315" t="s">
        <v>6668</v>
      </c>
      <c r="F886" s="315" t="s">
        <v>6863</v>
      </c>
      <c r="G886" s="315" t="s">
        <v>7600</v>
      </c>
      <c r="H886" s="315" t="s">
        <v>7570</v>
      </c>
      <c r="I886" s="315" t="s">
        <v>6632</v>
      </c>
      <c r="J886" s="315" t="s">
        <v>6633</v>
      </c>
      <c r="K886" s="315" t="s">
        <v>7630</v>
      </c>
      <c r="L886" s="315" t="s">
        <v>7099</v>
      </c>
      <c r="M886" s="315" t="s">
        <v>6569</v>
      </c>
      <c r="N886" s="315"/>
    </row>
    <row r="887" ht="15.75" customHeight="1">
      <c r="A887" s="315" t="s">
        <v>7566</v>
      </c>
      <c r="B887" s="315" t="s">
        <v>7535</v>
      </c>
      <c r="C887" s="315" t="s">
        <v>7631</v>
      </c>
      <c r="D887" s="315" t="s">
        <v>6630</v>
      </c>
      <c r="E887" s="315" t="s">
        <v>6631</v>
      </c>
      <c r="F887" s="315" t="s">
        <v>7037</v>
      </c>
      <c r="G887" s="315" t="s">
        <v>7580</v>
      </c>
      <c r="H887" s="315" t="s">
        <v>7570</v>
      </c>
      <c r="I887" s="315" t="s">
        <v>6632</v>
      </c>
      <c r="J887" s="315" t="s">
        <v>6633</v>
      </c>
      <c r="K887" s="315" t="s">
        <v>7597</v>
      </c>
      <c r="L887" s="315" t="s">
        <v>7099</v>
      </c>
      <c r="M887" s="315" t="s">
        <v>6569</v>
      </c>
      <c r="N887" s="315"/>
    </row>
    <row r="888" ht="15.75" customHeight="1">
      <c r="A888" s="315" t="s">
        <v>7566</v>
      </c>
      <c r="B888" s="315" t="s">
        <v>7535</v>
      </c>
      <c r="C888" s="315" t="s">
        <v>7632</v>
      </c>
      <c r="D888" s="315" t="s">
        <v>6667</v>
      </c>
      <c r="E888" s="315" t="s">
        <v>6668</v>
      </c>
      <c r="F888" s="315" t="s">
        <v>6967</v>
      </c>
      <c r="G888" s="315" t="s">
        <v>7582</v>
      </c>
      <c r="H888" s="315" t="s">
        <v>7570</v>
      </c>
      <c r="I888" s="315" t="s">
        <v>6632</v>
      </c>
      <c r="J888" s="315" t="s">
        <v>6633</v>
      </c>
      <c r="K888" s="315" t="s">
        <v>7571</v>
      </c>
      <c r="L888" s="315" t="s">
        <v>7099</v>
      </c>
      <c r="M888" s="315" t="s">
        <v>6569</v>
      </c>
      <c r="N888" s="315"/>
    </row>
    <row r="889" ht="15.75" customHeight="1">
      <c r="A889" s="315" t="s">
        <v>7566</v>
      </c>
      <c r="B889" s="315" t="s">
        <v>7535</v>
      </c>
      <c r="C889" s="315" t="s">
        <v>7633</v>
      </c>
      <c r="D889" s="315" t="s">
        <v>6667</v>
      </c>
      <c r="E889" s="315" t="s">
        <v>6668</v>
      </c>
      <c r="F889" s="315" t="s">
        <v>6685</v>
      </c>
      <c r="G889" s="315" t="s">
        <v>7634</v>
      </c>
      <c r="H889" s="315" t="s">
        <v>7570</v>
      </c>
      <c r="I889" s="315" t="s">
        <v>6632</v>
      </c>
      <c r="J889" s="315" t="s">
        <v>6633</v>
      </c>
      <c r="K889" s="315" t="s">
        <v>7586</v>
      </c>
      <c r="L889" s="315" t="s">
        <v>7572</v>
      </c>
      <c r="M889" s="315" t="s">
        <v>6569</v>
      </c>
      <c r="N889" s="315"/>
    </row>
    <row r="890" ht="15.75" customHeight="1">
      <c r="A890" s="315" t="s">
        <v>7566</v>
      </c>
      <c r="B890" s="315" t="s">
        <v>7535</v>
      </c>
      <c r="C890" s="315" t="s">
        <v>7635</v>
      </c>
      <c r="D890" s="315" t="s">
        <v>6630</v>
      </c>
      <c r="E890" s="315" t="s">
        <v>6631</v>
      </c>
      <c r="F890" s="315" t="s">
        <v>6686</v>
      </c>
      <c r="G890" s="315" t="s">
        <v>7585</v>
      </c>
      <c r="H890" s="315" t="s">
        <v>7570</v>
      </c>
      <c r="I890" s="315" t="s">
        <v>6632</v>
      </c>
      <c r="J890" s="315" t="s">
        <v>6633</v>
      </c>
      <c r="K890" s="315" t="s">
        <v>7578</v>
      </c>
      <c r="L890" s="315" t="s">
        <v>7099</v>
      </c>
      <c r="M890" s="315" t="s">
        <v>6569</v>
      </c>
      <c r="N890" s="315"/>
    </row>
    <row r="891" ht="15.75" customHeight="1">
      <c r="A891" s="315" t="s">
        <v>7566</v>
      </c>
      <c r="B891" s="315" t="s">
        <v>7535</v>
      </c>
      <c r="C891" s="315" t="s">
        <v>7636</v>
      </c>
      <c r="D891" s="315" t="s">
        <v>6667</v>
      </c>
      <c r="E891" s="315" t="s">
        <v>6668</v>
      </c>
      <c r="F891" s="315" t="s">
        <v>6547</v>
      </c>
      <c r="G891" s="315" t="s">
        <v>7417</v>
      </c>
      <c r="H891" s="315" t="s">
        <v>7570</v>
      </c>
      <c r="I891" s="315" t="s">
        <v>6632</v>
      </c>
      <c r="J891" s="315" t="s">
        <v>6633</v>
      </c>
      <c r="K891" s="315" t="s">
        <v>7589</v>
      </c>
      <c r="L891" s="315" t="s">
        <v>7572</v>
      </c>
      <c r="M891" s="315" t="s">
        <v>6569</v>
      </c>
      <c r="N891" s="315"/>
    </row>
    <row r="892" ht="15.75" customHeight="1">
      <c r="A892" s="315" t="s">
        <v>7566</v>
      </c>
      <c r="B892" s="315" t="s">
        <v>7535</v>
      </c>
      <c r="C892" s="315" t="s">
        <v>7637</v>
      </c>
      <c r="D892" s="315" t="s">
        <v>6667</v>
      </c>
      <c r="E892" s="315" t="s">
        <v>6668</v>
      </c>
      <c r="F892" s="315" t="s">
        <v>6915</v>
      </c>
      <c r="G892" s="315" t="s">
        <v>7588</v>
      </c>
      <c r="H892" s="315" t="s">
        <v>7570</v>
      </c>
      <c r="I892" s="315" t="s">
        <v>6632</v>
      </c>
      <c r="J892" s="315" t="s">
        <v>6633</v>
      </c>
      <c r="K892" s="315" t="s">
        <v>7613</v>
      </c>
      <c r="L892" s="315" t="s">
        <v>7099</v>
      </c>
      <c r="M892" s="315" t="s">
        <v>6569</v>
      </c>
      <c r="N892" s="315"/>
    </row>
    <row r="893" ht="15.75" customHeight="1">
      <c r="A893" s="315" t="s">
        <v>7566</v>
      </c>
      <c r="B893" s="315" t="s">
        <v>7535</v>
      </c>
      <c r="C893" s="315" t="s">
        <v>7638</v>
      </c>
      <c r="D893" s="315" t="s">
        <v>6667</v>
      </c>
      <c r="E893" s="315" t="s">
        <v>6668</v>
      </c>
      <c r="F893" s="315" t="s">
        <v>6522</v>
      </c>
      <c r="G893" s="315" t="s">
        <v>7591</v>
      </c>
      <c r="H893" s="315" t="s">
        <v>7570</v>
      </c>
      <c r="I893" s="315" t="s">
        <v>6632</v>
      </c>
      <c r="J893" s="315" t="s">
        <v>6633</v>
      </c>
      <c r="K893" s="315" t="s">
        <v>7607</v>
      </c>
      <c r="L893" s="315" t="s">
        <v>7572</v>
      </c>
      <c r="M893" s="315" t="s">
        <v>6569</v>
      </c>
      <c r="N893" s="315"/>
    </row>
    <row r="894" ht="15.75" customHeight="1">
      <c r="A894" s="315" t="s">
        <v>7566</v>
      </c>
      <c r="B894" s="315" t="s">
        <v>7535</v>
      </c>
      <c r="C894" s="315" t="s">
        <v>7639</v>
      </c>
      <c r="D894" s="315" t="s">
        <v>6667</v>
      </c>
      <c r="E894" s="315" t="s">
        <v>6668</v>
      </c>
      <c r="F894" s="315" t="s">
        <v>6916</v>
      </c>
      <c r="G894" s="315" t="s">
        <v>7593</v>
      </c>
      <c r="H894" s="315" t="s">
        <v>7570</v>
      </c>
      <c r="I894" s="315" t="s">
        <v>6632</v>
      </c>
      <c r="J894" s="315" t="s">
        <v>6633</v>
      </c>
      <c r="K894" s="315" t="s">
        <v>7609</v>
      </c>
      <c r="L894" s="315" t="s">
        <v>7099</v>
      </c>
      <c r="M894" s="315" t="s">
        <v>6569</v>
      </c>
      <c r="N894" s="315"/>
    </row>
    <row r="895" ht="15.75" customHeight="1">
      <c r="A895" s="315" t="s">
        <v>7566</v>
      </c>
      <c r="B895" s="315" t="s">
        <v>7535</v>
      </c>
      <c r="C895" s="315" t="s">
        <v>7640</v>
      </c>
      <c r="D895" s="315" t="s">
        <v>6667</v>
      </c>
      <c r="E895" s="315" t="s">
        <v>6668</v>
      </c>
      <c r="F895" s="315" t="s">
        <v>6659</v>
      </c>
      <c r="G895" s="315" t="s">
        <v>7641</v>
      </c>
      <c r="H895" s="315" t="s">
        <v>7570</v>
      </c>
      <c r="I895" s="315" t="s">
        <v>6632</v>
      </c>
      <c r="J895" s="315" t="s">
        <v>6633</v>
      </c>
      <c r="K895" s="315" t="s">
        <v>7642</v>
      </c>
      <c r="L895" s="315" t="s">
        <v>7572</v>
      </c>
      <c r="M895" s="315" t="s">
        <v>6569</v>
      </c>
      <c r="N895" s="315"/>
    </row>
    <row r="896" ht="15.75" customHeight="1">
      <c r="A896" s="315" t="s">
        <v>7566</v>
      </c>
      <c r="B896" s="315" t="s">
        <v>7535</v>
      </c>
      <c r="C896" s="315" t="s">
        <v>7567</v>
      </c>
      <c r="D896" s="315" t="s">
        <v>6667</v>
      </c>
      <c r="E896" s="315" t="s">
        <v>6668</v>
      </c>
      <c r="F896" s="315" t="s">
        <v>7568</v>
      </c>
      <c r="G896" s="315" t="s">
        <v>7569</v>
      </c>
      <c r="H896" s="315" t="s">
        <v>7570</v>
      </c>
      <c r="I896" s="315" t="s">
        <v>6632</v>
      </c>
      <c r="J896" s="315" t="s">
        <v>6633</v>
      </c>
      <c r="K896" s="315" t="s">
        <v>7571</v>
      </c>
      <c r="L896" s="315" t="s">
        <v>7572</v>
      </c>
      <c r="M896" s="315" t="s">
        <v>6569</v>
      </c>
      <c r="N896" s="315"/>
    </row>
    <row r="897" ht="15.75" customHeight="1">
      <c r="A897" s="315" t="s">
        <v>7566</v>
      </c>
      <c r="B897" s="315" t="s">
        <v>7535</v>
      </c>
      <c r="C897" s="315" t="s">
        <v>7576</v>
      </c>
      <c r="D897" s="315" t="s">
        <v>6630</v>
      </c>
      <c r="E897" s="315" t="s">
        <v>6631</v>
      </c>
      <c r="F897" s="315" t="s">
        <v>6862</v>
      </c>
      <c r="G897" s="315" t="s">
        <v>7577</v>
      </c>
      <c r="H897" s="315" t="s">
        <v>7570</v>
      </c>
      <c r="I897" s="315" t="s">
        <v>6632</v>
      </c>
      <c r="J897" s="315" t="s">
        <v>6633</v>
      </c>
      <c r="K897" s="315" t="s">
        <v>7578</v>
      </c>
      <c r="L897" s="315" t="s">
        <v>7099</v>
      </c>
      <c r="M897" s="315" t="s">
        <v>6569</v>
      </c>
      <c r="N897" s="315"/>
    </row>
    <row r="898" ht="15.75" customHeight="1">
      <c r="A898" s="315" t="s">
        <v>7566</v>
      </c>
      <c r="B898" s="315" t="s">
        <v>7535</v>
      </c>
      <c r="C898" s="315" t="s">
        <v>7643</v>
      </c>
      <c r="D898" s="315" t="s">
        <v>6667</v>
      </c>
      <c r="E898" s="315" t="s">
        <v>6668</v>
      </c>
      <c r="F898" s="315" t="s">
        <v>6863</v>
      </c>
      <c r="G898" s="315" t="s">
        <v>7600</v>
      </c>
      <c r="H898" s="315" t="s">
        <v>7570</v>
      </c>
      <c r="I898" s="315" t="s">
        <v>6632</v>
      </c>
      <c r="J898" s="315" t="s">
        <v>6633</v>
      </c>
      <c r="K898" s="315" t="s">
        <v>7644</v>
      </c>
      <c r="L898" s="315" t="s">
        <v>7099</v>
      </c>
      <c r="M898" s="315" t="s">
        <v>6569</v>
      </c>
      <c r="N898" s="315"/>
    </row>
    <row r="899" ht="15.75" customHeight="1">
      <c r="A899" s="315" t="s">
        <v>7566</v>
      </c>
      <c r="B899" s="315" t="s">
        <v>7535</v>
      </c>
      <c r="C899" s="315" t="s">
        <v>7645</v>
      </c>
      <c r="D899" s="315" t="s">
        <v>6667</v>
      </c>
      <c r="E899" s="315" t="s">
        <v>6668</v>
      </c>
      <c r="F899" s="315" t="s">
        <v>7037</v>
      </c>
      <c r="G899" s="315" t="s">
        <v>7580</v>
      </c>
      <c r="H899" s="315" t="s">
        <v>7570</v>
      </c>
      <c r="I899" s="315" t="s">
        <v>6632</v>
      </c>
      <c r="J899" s="315" t="s">
        <v>6633</v>
      </c>
      <c r="K899" s="315" t="s">
        <v>7594</v>
      </c>
      <c r="L899" s="315" t="s">
        <v>7099</v>
      </c>
      <c r="M899" s="315" t="s">
        <v>6569</v>
      </c>
      <c r="N899" s="315"/>
    </row>
    <row r="900" ht="15.75" customHeight="1">
      <c r="A900" s="315" t="s">
        <v>7566</v>
      </c>
      <c r="B900" s="315" t="s">
        <v>7535</v>
      </c>
      <c r="C900" s="315" t="s">
        <v>7581</v>
      </c>
      <c r="D900" s="315" t="s">
        <v>6667</v>
      </c>
      <c r="E900" s="315" t="s">
        <v>6668</v>
      </c>
      <c r="F900" s="315" t="s">
        <v>6967</v>
      </c>
      <c r="G900" s="315" t="s">
        <v>7582</v>
      </c>
      <c r="H900" s="315" t="s">
        <v>7570</v>
      </c>
      <c r="I900" s="315" t="s">
        <v>6632</v>
      </c>
      <c r="J900" s="315" t="s">
        <v>6633</v>
      </c>
      <c r="K900" s="315" t="s">
        <v>7583</v>
      </c>
      <c r="L900" s="315" t="s">
        <v>7099</v>
      </c>
      <c r="M900" s="315" t="s">
        <v>6569</v>
      </c>
      <c r="N900" s="315"/>
    </row>
    <row r="901" ht="15.75" customHeight="1">
      <c r="A901" s="315" t="s">
        <v>7566</v>
      </c>
      <c r="B901" s="315" t="s">
        <v>7535</v>
      </c>
      <c r="C901" s="315" t="s">
        <v>7646</v>
      </c>
      <c r="D901" s="315" t="s">
        <v>6667</v>
      </c>
      <c r="E901" s="315" t="s">
        <v>6668</v>
      </c>
      <c r="F901" s="315" t="s">
        <v>6768</v>
      </c>
      <c r="G901" s="315" t="s">
        <v>7647</v>
      </c>
      <c r="H901" s="315" t="s">
        <v>7570</v>
      </c>
      <c r="I901" s="315" t="s">
        <v>6632</v>
      </c>
      <c r="J901" s="315" t="s">
        <v>6633</v>
      </c>
      <c r="K901" s="315" t="s">
        <v>7575</v>
      </c>
      <c r="L901" s="315" t="s">
        <v>7572</v>
      </c>
      <c r="M901" s="315" t="s">
        <v>6569</v>
      </c>
      <c r="N901" s="315"/>
    </row>
    <row r="902" ht="15.75" customHeight="1">
      <c r="A902" s="315" t="s">
        <v>7566</v>
      </c>
      <c r="B902" s="315" t="s">
        <v>7535</v>
      </c>
      <c r="C902" s="315" t="s">
        <v>7648</v>
      </c>
      <c r="D902" s="315" t="s">
        <v>6667</v>
      </c>
      <c r="E902" s="315" t="s">
        <v>6668</v>
      </c>
      <c r="F902" s="315" t="s">
        <v>6686</v>
      </c>
      <c r="G902" s="315" t="s">
        <v>7585</v>
      </c>
      <c r="H902" s="315" t="s">
        <v>7570</v>
      </c>
      <c r="I902" s="315" t="s">
        <v>6632</v>
      </c>
      <c r="J902" s="315" t="s">
        <v>6633</v>
      </c>
      <c r="K902" s="315" t="s">
        <v>7644</v>
      </c>
      <c r="L902" s="315" t="s">
        <v>7099</v>
      </c>
      <c r="M902" s="315" t="s">
        <v>6569</v>
      </c>
      <c r="N902" s="315"/>
    </row>
    <row r="903" ht="15.75" customHeight="1">
      <c r="A903" s="315" t="s">
        <v>7566</v>
      </c>
      <c r="B903" s="315" t="s">
        <v>7535</v>
      </c>
      <c r="C903" s="315" t="s">
        <v>7649</v>
      </c>
      <c r="D903" s="315" t="s">
        <v>6667</v>
      </c>
      <c r="E903" s="315" t="s">
        <v>6668</v>
      </c>
      <c r="F903" s="315" t="s">
        <v>6915</v>
      </c>
      <c r="G903" s="315" t="s">
        <v>7588</v>
      </c>
      <c r="H903" s="315" t="s">
        <v>7570</v>
      </c>
      <c r="I903" s="315" t="s">
        <v>6632</v>
      </c>
      <c r="J903" s="315" t="s">
        <v>6633</v>
      </c>
      <c r="K903" s="315" t="s">
        <v>7650</v>
      </c>
      <c r="L903" s="315" t="s">
        <v>7099</v>
      </c>
      <c r="M903" s="315" t="s">
        <v>6569</v>
      </c>
      <c r="N903" s="315"/>
    </row>
    <row r="904" ht="15.75" customHeight="1">
      <c r="A904" s="315" t="s">
        <v>7566</v>
      </c>
      <c r="B904" s="315" t="s">
        <v>7535</v>
      </c>
      <c r="C904" s="315" t="s">
        <v>7592</v>
      </c>
      <c r="D904" s="315" t="s">
        <v>6630</v>
      </c>
      <c r="E904" s="315" t="s">
        <v>6631</v>
      </c>
      <c r="F904" s="315" t="s">
        <v>6916</v>
      </c>
      <c r="G904" s="315" t="s">
        <v>7593</v>
      </c>
      <c r="H904" s="315" t="s">
        <v>7570</v>
      </c>
      <c r="I904" s="315" t="s">
        <v>6632</v>
      </c>
      <c r="J904" s="315" t="s">
        <v>6633</v>
      </c>
      <c r="K904" s="315" t="s">
        <v>7594</v>
      </c>
      <c r="L904" s="315" t="s">
        <v>7099</v>
      </c>
      <c r="M904" s="315" t="s">
        <v>6569</v>
      </c>
      <c r="N904" s="315"/>
    </row>
    <row r="905" ht="15.75" customHeight="1">
      <c r="A905" s="315" t="s">
        <v>7566</v>
      </c>
      <c r="B905" s="315" t="s">
        <v>7535</v>
      </c>
      <c r="C905" s="315" t="s">
        <v>7595</v>
      </c>
      <c r="D905" s="315" t="s">
        <v>6630</v>
      </c>
      <c r="E905" s="315" t="s">
        <v>6631</v>
      </c>
      <c r="F905" s="315" t="s">
        <v>7014</v>
      </c>
      <c r="G905" s="315" t="s">
        <v>7596</v>
      </c>
      <c r="H905" s="315" t="s">
        <v>7570</v>
      </c>
      <c r="I905" s="315" t="s">
        <v>6632</v>
      </c>
      <c r="J905" s="315" t="s">
        <v>6633</v>
      </c>
      <c r="K905" s="315" t="s">
        <v>7597</v>
      </c>
      <c r="L905" s="315" t="s">
        <v>7099</v>
      </c>
      <c r="M905" s="315" t="s">
        <v>6569</v>
      </c>
      <c r="N905" s="315"/>
    </row>
    <row r="906" ht="15.75" customHeight="1">
      <c r="A906" s="315" t="s">
        <v>7566</v>
      </c>
      <c r="B906" s="315" t="s">
        <v>7535</v>
      </c>
      <c r="C906" s="315" t="s">
        <v>7598</v>
      </c>
      <c r="D906" s="315" t="s">
        <v>6667</v>
      </c>
      <c r="E906" s="315" t="s">
        <v>6668</v>
      </c>
      <c r="F906" s="315" t="s">
        <v>6862</v>
      </c>
      <c r="G906" s="315" t="s">
        <v>7577</v>
      </c>
      <c r="H906" s="315" t="s">
        <v>7570</v>
      </c>
      <c r="I906" s="315" t="s">
        <v>6632</v>
      </c>
      <c r="J906" s="315" t="s">
        <v>6633</v>
      </c>
      <c r="K906" s="315" t="s">
        <v>7575</v>
      </c>
      <c r="L906" s="315" t="s">
        <v>7099</v>
      </c>
      <c r="M906" s="315" t="s">
        <v>6569</v>
      </c>
      <c r="N906" s="315"/>
    </row>
    <row r="907" ht="15.75" customHeight="1">
      <c r="A907" s="315" t="s">
        <v>7566</v>
      </c>
      <c r="B907" s="315" t="s">
        <v>7535</v>
      </c>
      <c r="C907" s="315" t="s">
        <v>7602</v>
      </c>
      <c r="D907" s="315" t="s">
        <v>6667</v>
      </c>
      <c r="E907" s="315" t="s">
        <v>6668</v>
      </c>
      <c r="F907" s="315" t="s">
        <v>6967</v>
      </c>
      <c r="G907" s="315" t="s">
        <v>6547</v>
      </c>
      <c r="H907" s="315" t="s">
        <v>6993</v>
      </c>
      <c r="I907" s="315" t="s">
        <v>6632</v>
      </c>
      <c r="J907" s="315" t="s">
        <v>6633</v>
      </c>
      <c r="K907" s="315" t="s">
        <v>7603</v>
      </c>
      <c r="L907" s="315" t="s">
        <v>7099</v>
      </c>
      <c r="M907" s="315" t="s">
        <v>6569</v>
      </c>
      <c r="N907" s="315"/>
    </row>
    <row r="908" ht="15.75" customHeight="1">
      <c r="A908" s="315" t="s">
        <v>7566</v>
      </c>
      <c r="B908" s="315" t="s">
        <v>7535</v>
      </c>
      <c r="C908" s="315" t="s">
        <v>7627</v>
      </c>
      <c r="D908" s="315" t="s">
        <v>6667</v>
      </c>
      <c r="E908" s="315" t="s">
        <v>6668</v>
      </c>
      <c r="F908" s="315" t="s">
        <v>6915</v>
      </c>
      <c r="G908" s="315" t="s">
        <v>7588</v>
      </c>
      <c r="H908" s="315" t="s">
        <v>7570</v>
      </c>
      <c r="I908" s="315" t="s">
        <v>6632</v>
      </c>
      <c r="J908" s="315" t="s">
        <v>6633</v>
      </c>
      <c r="K908" s="315" t="s">
        <v>7575</v>
      </c>
      <c r="L908" s="315" t="s">
        <v>7099</v>
      </c>
      <c r="M908" s="315" t="s">
        <v>6569</v>
      </c>
      <c r="N908" s="315"/>
    </row>
    <row r="909" ht="15.75" customHeight="1">
      <c r="A909" s="315" t="s">
        <v>7566</v>
      </c>
      <c r="B909" s="315" t="s">
        <v>7535</v>
      </c>
      <c r="C909" s="315" t="s">
        <v>7604</v>
      </c>
      <c r="D909" s="315" t="s">
        <v>6667</v>
      </c>
      <c r="E909" s="315" t="s">
        <v>6668</v>
      </c>
      <c r="F909" s="315" t="s">
        <v>7605</v>
      </c>
      <c r="G909" s="315" t="s">
        <v>7606</v>
      </c>
      <c r="H909" s="315" t="s">
        <v>7570</v>
      </c>
      <c r="I909" s="315" t="s">
        <v>6632</v>
      </c>
      <c r="J909" s="315" t="s">
        <v>6633</v>
      </c>
      <c r="K909" s="315" t="s">
        <v>7607</v>
      </c>
      <c r="L909" s="315" t="s">
        <v>7572</v>
      </c>
      <c r="M909" s="315" t="s">
        <v>6569</v>
      </c>
      <c r="N909" s="315"/>
    </row>
    <row r="910" ht="15.75" customHeight="1">
      <c r="A910" s="315" t="s">
        <v>7566</v>
      </c>
      <c r="B910" s="315" t="s">
        <v>7535</v>
      </c>
      <c r="C910" s="315" t="s">
        <v>7651</v>
      </c>
      <c r="D910" s="315" t="s">
        <v>6667</v>
      </c>
      <c r="E910" s="315" t="s">
        <v>6668</v>
      </c>
      <c r="F910" s="315" t="s">
        <v>7014</v>
      </c>
      <c r="G910" s="315" t="s">
        <v>7596</v>
      </c>
      <c r="H910" s="315" t="s">
        <v>7570</v>
      </c>
      <c r="I910" s="315" t="s">
        <v>6632</v>
      </c>
      <c r="J910" s="315" t="s">
        <v>6633</v>
      </c>
      <c r="K910" s="315" t="s">
        <v>7630</v>
      </c>
      <c r="L910" s="315" t="s">
        <v>7099</v>
      </c>
      <c r="M910" s="315" t="s">
        <v>6569</v>
      </c>
      <c r="N910" s="315"/>
    </row>
    <row r="911" ht="15.75" customHeight="1">
      <c r="A911" s="315" t="s">
        <v>7566</v>
      </c>
      <c r="B911" s="315" t="s">
        <v>7535</v>
      </c>
      <c r="C911" s="315" t="s">
        <v>7576</v>
      </c>
      <c r="D911" s="315" t="s">
        <v>6630</v>
      </c>
      <c r="E911" s="315" t="s">
        <v>6631</v>
      </c>
      <c r="F911" s="315" t="s">
        <v>6862</v>
      </c>
      <c r="G911" s="315" t="s">
        <v>7577</v>
      </c>
      <c r="H911" s="315" t="s">
        <v>7570</v>
      </c>
      <c r="I911" s="315" t="s">
        <v>6632</v>
      </c>
      <c r="J911" s="315" t="s">
        <v>6633</v>
      </c>
      <c r="K911" s="315" t="s">
        <v>7578</v>
      </c>
      <c r="L911" s="315" t="s">
        <v>7099</v>
      </c>
      <c r="M911" s="315" t="s">
        <v>6569</v>
      </c>
      <c r="N911" s="315"/>
    </row>
    <row r="912" ht="15.75" customHeight="1">
      <c r="A912" s="315" t="s">
        <v>7566</v>
      </c>
      <c r="B912" s="315" t="s">
        <v>7535</v>
      </c>
      <c r="C912" s="315" t="s">
        <v>7652</v>
      </c>
      <c r="D912" s="315" t="s">
        <v>6667</v>
      </c>
      <c r="E912" s="315" t="s">
        <v>6668</v>
      </c>
      <c r="F912" s="315" t="s">
        <v>6562</v>
      </c>
      <c r="G912" s="315" t="s">
        <v>7618</v>
      </c>
      <c r="H912" s="315" t="s">
        <v>7570</v>
      </c>
      <c r="I912" s="315" t="s">
        <v>6632</v>
      </c>
      <c r="J912" s="315" t="s">
        <v>6633</v>
      </c>
      <c r="K912" s="315" t="s">
        <v>7601</v>
      </c>
      <c r="L912" s="315" t="s">
        <v>7572</v>
      </c>
      <c r="M912" s="315" t="s">
        <v>6569</v>
      </c>
      <c r="N912" s="315"/>
    </row>
    <row r="913" ht="15.75" customHeight="1">
      <c r="A913" s="315" t="s">
        <v>7566</v>
      </c>
      <c r="B913" s="315" t="s">
        <v>7535</v>
      </c>
      <c r="C913" s="315" t="s">
        <v>7611</v>
      </c>
      <c r="D913" s="315" t="s">
        <v>6667</v>
      </c>
      <c r="E913" s="315" t="s">
        <v>6668</v>
      </c>
      <c r="F913" s="315" t="s">
        <v>6863</v>
      </c>
      <c r="G913" s="315" t="s">
        <v>7600</v>
      </c>
      <c r="H913" s="315" t="s">
        <v>7570</v>
      </c>
      <c r="I913" s="315" t="s">
        <v>6632</v>
      </c>
      <c r="J913" s="315" t="s">
        <v>6633</v>
      </c>
      <c r="K913" s="315" t="s">
        <v>7594</v>
      </c>
      <c r="L913" s="315" t="s">
        <v>7099</v>
      </c>
      <c r="M913" s="315" t="s">
        <v>6569</v>
      </c>
      <c r="N913" s="315"/>
    </row>
    <row r="914" ht="15.75" customHeight="1">
      <c r="A914" s="315" t="s">
        <v>7566</v>
      </c>
      <c r="B914" s="315" t="s">
        <v>7535</v>
      </c>
      <c r="C914" s="315" t="s">
        <v>7612</v>
      </c>
      <c r="D914" s="315" t="s">
        <v>6667</v>
      </c>
      <c r="E914" s="315" t="s">
        <v>6668</v>
      </c>
      <c r="F914" s="315" t="s">
        <v>7014</v>
      </c>
      <c r="G914" s="315" t="s">
        <v>7596</v>
      </c>
      <c r="H914" s="315" t="s">
        <v>7570</v>
      </c>
      <c r="I914" s="315" t="s">
        <v>6632</v>
      </c>
      <c r="J914" s="315" t="s">
        <v>6633</v>
      </c>
      <c r="K914" s="315" t="s">
        <v>7613</v>
      </c>
      <c r="L914" s="315" t="s">
        <v>7099</v>
      </c>
      <c r="M914" s="315" t="s">
        <v>6569</v>
      </c>
      <c r="N914" s="315"/>
    </row>
    <row r="915" ht="15.75" customHeight="1">
      <c r="A915" s="315" t="s">
        <v>7566</v>
      </c>
      <c r="B915" s="315" t="s">
        <v>7535</v>
      </c>
      <c r="C915" s="315" t="s">
        <v>7615</v>
      </c>
      <c r="D915" s="315" t="s">
        <v>6667</v>
      </c>
      <c r="E915" s="315" t="s">
        <v>6668</v>
      </c>
      <c r="F915" s="315" t="s">
        <v>6716</v>
      </c>
      <c r="G915" s="315" t="s">
        <v>7616</v>
      </c>
      <c r="H915" s="315" t="s">
        <v>7570</v>
      </c>
      <c r="I915" s="315" t="s">
        <v>6632</v>
      </c>
      <c r="J915" s="315" t="s">
        <v>6633</v>
      </c>
      <c r="K915" s="315" t="s">
        <v>7642</v>
      </c>
      <c r="L915" s="315" t="s">
        <v>7572</v>
      </c>
      <c r="M915" s="315" t="s">
        <v>6569</v>
      </c>
      <c r="N915" s="315"/>
    </row>
    <row r="916" ht="15.75" customHeight="1">
      <c r="A916" s="315" t="s">
        <v>7566</v>
      </c>
      <c r="B916" s="315" t="s">
        <v>7535</v>
      </c>
      <c r="C916" s="315" t="s">
        <v>7576</v>
      </c>
      <c r="D916" s="315" t="s">
        <v>6630</v>
      </c>
      <c r="E916" s="315" t="s">
        <v>6631</v>
      </c>
      <c r="F916" s="315" t="s">
        <v>6862</v>
      </c>
      <c r="G916" s="315" t="s">
        <v>7577</v>
      </c>
      <c r="H916" s="315" t="s">
        <v>7570</v>
      </c>
      <c r="I916" s="315" t="s">
        <v>6632</v>
      </c>
      <c r="J916" s="315" t="s">
        <v>6633</v>
      </c>
      <c r="K916" s="315" t="s">
        <v>7578</v>
      </c>
      <c r="L916" s="315" t="s">
        <v>7099</v>
      </c>
      <c r="M916" s="315" t="s">
        <v>6569</v>
      </c>
      <c r="N916" s="315"/>
    </row>
    <row r="917" ht="15.75" customHeight="1">
      <c r="A917" s="315" t="s">
        <v>7566</v>
      </c>
      <c r="B917" s="315" t="s">
        <v>7535</v>
      </c>
      <c r="C917" s="315" t="s">
        <v>7653</v>
      </c>
      <c r="D917" s="315" t="s">
        <v>6667</v>
      </c>
      <c r="E917" s="315" t="s">
        <v>6668</v>
      </c>
      <c r="F917" s="315" t="s">
        <v>7037</v>
      </c>
      <c r="G917" s="315" t="s">
        <v>7580</v>
      </c>
      <c r="H917" s="315" t="s">
        <v>7570</v>
      </c>
      <c r="I917" s="315" t="s">
        <v>6632</v>
      </c>
      <c r="J917" s="315" t="s">
        <v>6633</v>
      </c>
      <c r="K917" s="315" t="s">
        <v>7603</v>
      </c>
      <c r="L917" s="315" t="s">
        <v>7099</v>
      </c>
      <c r="M917" s="315" t="s">
        <v>6569</v>
      </c>
      <c r="N917" s="315"/>
    </row>
    <row r="918" ht="15.75" customHeight="1">
      <c r="A918" s="315" t="s">
        <v>7654</v>
      </c>
      <c r="B918" s="315" t="s">
        <v>7655</v>
      </c>
      <c r="C918" s="315" t="s">
        <v>7656</v>
      </c>
      <c r="D918" s="315" t="s">
        <v>6657</v>
      </c>
      <c r="E918" s="315" t="s">
        <v>6658</v>
      </c>
      <c r="F918" s="315" t="s">
        <v>6885</v>
      </c>
      <c r="G918" s="315" t="s">
        <v>7447</v>
      </c>
      <c r="H918" s="315" t="s">
        <v>6718</v>
      </c>
      <c r="I918" s="315" t="s">
        <v>6632</v>
      </c>
      <c r="J918" s="315" t="s">
        <v>6633</v>
      </c>
      <c r="K918" s="315" t="s">
        <v>5374</v>
      </c>
      <c r="L918" s="315" t="s">
        <v>7099</v>
      </c>
      <c r="M918" s="315" t="s">
        <v>6544</v>
      </c>
      <c r="N918" s="315"/>
    </row>
    <row r="919" ht="15.75" customHeight="1">
      <c r="A919" s="315" t="s">
        <v>7654</v>
      </c>
      <c r="B919" s="315" t="s">
        <v>7655</v>
      </c>
      <c r="C919" s="315" t="s">
        <v>7657</v>
      </c>
      <c r="D919" s="315" t="s">
        <v>6657</v>
      </c>
      <c r="E919" s="315" t="s">
        <v>6658</v>
      </c>
      <c r="F919" s="315" t="s">
        <v>6573</v>
      </c>
      <c r="G919" s="315" t="s">
        <v>6585</v>
      </c>
      <c r="H919" s="315" t="s">
        <v>6548</v>
      </c>
      <c r="I919" s="315" t="s">
        <v>6632</v>
      </c>
      <c r="J919" s="315" t="s">
        <v>6633</v>
      </c>
      <c r="K919" s="315" t="s">
        <v>5374</v>
      </c>
      <c r="L919" s="315" t="s">
        <v>7658</v>
      </c>
      <c r="M919" s="315" t="s">
        <v>6891</v>
      </c>
      <c r="N919" s="315"/>
    </row>
    <row r="920" ht="15.75" customHeight="1">
      <c r="A920" s="315" t="s">
        <v>7654</v>
      </c>
      <c r="B920" s="315" t="s">
        <v>7655</v>
      </c>
      <c r="C920" s="315" t="s">
        <v>7659</v>
      </c>
      <c r="D920" s="315" t="s">
        <v>6657</v>
      </c>
      <c r="E920" s="315" t="s">
        <v>6658</v>
      </c>
      <c r="F920" s="315" t="s">
        <v>6601</v>
      </c>
      <c r="G920" s="315" t="s">
        <v>6885</v>
      </c>
      <c r="H920" s="315" t="s">
        <v>6548</v>
      </c>
      <c r="I920" s="315" t="s">
        <v>6632</v>
      </c>
      <c r="J920" s="315" t="s">
        <v>6633</v>
      </c>
      <c r="K920" s="315" t="s">
        <v>5374</v>
      </c>
      <c r="L920" s="315" t="s">
        <v>7658</v>
      </c>
      <c r="M920" s="315" t="s">
        <v>6913</v>
      </c>
      <c r="N920" s="315"/>
    </row>
    <row r="921" ht="15.75" customHeight="1">
      <c r="A921" s="315" t="s">
        <v>7654</v>
      </c>
      <c r="B921" s="315" t="s">
        <v>7655</v>
      </c>
      <c r="C921" s="315" t="s">
        <v>7660</v>
      </c>
      <c r="D921" s="315" t="s">
        <v>6657</v>
      </c>
      <c r="E921" s="315" t="s">
        <v>6658</v>
      </c>
      <c r="F921" s="315" t="s">
        <v>6573</v>
      </c>
      <c r="G921" s="315" t="s">
        <v>6585</v>
      </c>
      <c r="H921" s="315" t="s">
        <v>6548</v>
      </c>
      <c r="I921" s="315" t="s">
        <v>6632</v>
      </c>
      <c r="J921" s="315" t="s">
        <v>6633</v>
      </c>
      <c r="K921" s="315" t="s">
        <v>5374</v>
      </c>
      <c r="L921" s="315" t="s">
        <v>7658</v>
      </c>
      <c r="M921" s="315" t="s">
        <v>6913</v>
      </c>
      <c r="N921" s="315"/>
    </row>
    <row r="922" ht="15.75" customHeight="1">
      <c r="A922" s="315" t="s">
        <v>7654</v>
      </c>
      <c r="B922" s="315" t="s">
        <v>7655</v>
      </c>
      <c r="C922" s="315" t="s">
        <v>7659</v>
      </c>
      <c r="D922" s="315" t="s">
        <v>6657</v>
      </c>
      <c r="E922" s="315" t="s">
        <v>6658</v>
      </c>
      <c r="F922" s="315" t="s">
        <v>6601</v>
      </c>
      <c r="G922" s="315" t="s">
        <v>6885</v>
      </c>
      <c r="H922" s="315" t="s">
        <v>6548</v>
      </c>
      <c r="I922" s="315" t="s">
        <v>6632</v>
      </c>
      <c r="J922" s="315" t="s">
        <v>6633</v>
      </c>
      <c r="K922" s="315" t="s">
        <v>5374</v>
      </c>
      <c r="L922" s="315" t="s">
        <v>7658</v>
      </c>
      <c r="M922" s="315" t="s">
        <v>6913</v>
      </c>
      <c r="N922" s="315"/>
    </row>
    <row r="923" ht="15.75" customHeight="1">
      <c r="A923" s="315" t="s">
        <v>7654</v>
      </c>
      <c r="B923" s="315" t="s">
        <v>7655</v>
      </c>
      <c r="C923" s="315" t="s">
        <v>7660</v>
      </c>
      <c r="D923" s="315" t="s">
        <v>6657</v>
      </c>
      <c r="E923" s="315" t="s">
        <v>6658</v>
      </c>
      <c r="F923" s="315" t="s">
        <v>6573</v>
      </c>
      <c r="G923" s="315" t="s">
        <v>6585</v>
      </c>
      <c r="H923" s="315" t="s">
        <v>6548</v>
      </c>
      <c r="I923" s="315" t="s">
        <v>6632</v>
      </c>
      <c r="J923" s="315" t="s">
        <v>6633</v>
      </c>
      <c r="K923" s="315" t="s">
        <v>5374</v>
      </c>
      <c r="L923" s="315" t="s">
        <v>7658</v>
      </c>
      <c r="M923" s="315" t="s">
        <v>6928</v>
      </c>
      <c r="N923" s="315"/>
    </row>
    <row r="924" ht="15.75" customHeight="1">
      <c r="A924" s="315" t="s">
        <v>7654</v>
      </c>
      <c r="B924" s="315" t="s">
        <v>7655</v>
      </c>
      <c r="C924" s="315" t="s">
        <v>7661</v>
      </c>
      <c r="D924" s="315" t="s">
        <v>6657</v>
      </c>
      <c r="E924" s="315" t="s">
        <v>6658</v>
      </c>
      <c r="F924" s="315" t="s">
        <v>6562</v>
      </c>
      <c r="G924" s="315" t="s">
        <v>6905</v>
      </c>
      <c r="H924" s="315" t="s">
        <v>6548</v>
      </c>
      <c r="I924" s="315" t="s">
        <v>6632</v>
      </c>
      <c r="J924" s="315" t="s">
        <v>6633</v>
      </c>
      <c r="K924" s="315" t="s">
        <v>5374</v>
      </c>
      <c r="L924" s="315" t="s">
        <v>7662</v>
      </c>
      <c r="M924" s="315" t="s">
        <v>6891</v>
      </c>
      <c r="N924" s="315"/>
    </row>
    <row r="925" ht="15.75" customHeight="1">
      <c r="A925" s="315" t="s">
        <v>7654</v>
      </c>
      <c r="B925" s="315" t="s">
        <v>7655</v>
      </c>
      <c r="C925" s="315" t="s">
        <v>7661</v>
      </c>
      <c r="D925" s="315" t="s">
        <v>6657</v>
      </c>
      <c r="E925" s="315" t="s">
        <v>6658</v>
      </c>
      <c r="F925" s="315" t="s">
        <v>6562</v>
      </c>
      <c r="G925" s="315" t="s">
        <v>6905</v>
      </c>
      <c r="H925" s="315" t="s">
        <v>6548</v>
      </c>
      <c r="I925" s="315" t="s">
        <v>6632</v>
      </c>
      <c r="J925" s="315" t="s">
        <v>6633</v>
      </c>
      <c r="K925" s="315" t="s">
        <v>5374</v>
      </c>
      <c r="L925" s="315" t="s">
        <v>7662</v>
      </c>
      <c r="M925" s="315" t="s">
        <v>6891</v>
      </c>
      <c r="N925" s="315"/>
    </row>
    <row r="926" ht="15.75" customHeight="1">
      <c r="A926" s="315" t="s">
        <v>7663</v>
      </c>
      <c r="B926" s="315" t="s">
        <v>7655</v>
      </c>
      <c r="C926" s="315" t="s">
        <v>7664</v>
      </c>
      <c r="D926" s="315" t="s">
        <v>7665</v>
      </c>
      <c r="E926" s="315" t="s">
        <v>7666</v>
      </c>
      <c r="F926" s="315" t="s">
        <v>6716</v>
      </c>
      <c r="G926" s="315" t="s">
        <v>6562</v>
      </c>
      <c r="H926" s="315" t="s">
        <v>6548</v>
      </c>
      <c r="I926" s="315" t="s">
        <v>6632</v>
      </c>
      <c r="J926" s="315" t="s">
        <v>6633</v>
      </c>
      <c r="K926" s="315" t="s">
        <v>5374</v>
      </c>
      <c r="L926" s="315" t="s">
        <v>7658</v>
      </c>
      <c r="M926" s="315" t="s">
        <v>6891</v>
      </c>
      <c r="N926" s="315"/>
    </row>
    <row r="927" ht="15.75" customHeight="1">
      <c r="A927" s="315" t="s">
        <v>7663</v>
      </c>
      <c r="B927" s="315" t="s">
        <v>7655</v>
      </c>
      <c r="C927" s="315" t="s">
        <v>7664</v>
      </c>
      <c r="D927" s="315" t="s">
        <v>7665</v>
      </c>
      <c r="E927" s="315" t="s">
        <v>7666</v>
      </c>
      <c r="F927" s="315" t="s">
        <v>6716</v>
      </c>
      <c r="G927" s="315" t="s">
        <v>6562</v>
      </c>
      <c r="H927" s="315" t="s">
        <v>6548</v>
      </c>
      <c r="I927" s="315" t="s">
        <v>6632</v>
      </c>
      <c r="J927" s="315" t="s">
        <v>6633</v>
      </c>
      <c r="K927" s="315" t="s">
        <v>5374</v>
      </c>
      <c r="L927" s="315" t="s">
        <v>7658</v>
      </c>
      <c r="M927" s="315" t="s">
        <v>6913</v>
      </c>
      <c r="N927" s="315"/>
    </row>
    <row r="928" ht="15.75" customHeight="1">
      <c r="A928" s="315" t="s">
        <v>7663</v>
      </c>
      <c r="B928" s="315" t="s">
        <v>7655</v>
      </c>
      <c r="C928" s="315" t="s">
        <v>7664</v>
      </c>
      <c r="D928" s="315" t="s">
        <v>7665</v>
      </c>
      <c r="E928" s="315" t="s">
        <v>7666</v>
      </c>
      <c r="F928" s="315" t="s">
        <v>6716</v>
      </c>
      <c r="G928" s="315" t="s">
        <v>6562</v>
      </c>
      <c r="H928" s="315" t="s">
        <v>6548</v>
      </c>
      <c r="I928" s="315" t="s">
        <v>6632</v>
      </c>
      <c r="J928" s="315" t="s">
        <v>6633</v>
      </c>
      <c r="K928" s="315" t="s">
        <v>5374</v>
      </c>
      <c r="L928" s="315" t="s">
        <v>7658</v>
      </c>
      <c r="M928" s="315" t="s">
        <v>6913</v>
      </c>
      <c r="N928" s="315"/>
    </row>
    <row r="929" ht="15.75" customHeight="1">
      <c r="A929" s="315" t="s">
        <v>7663</v>
      </c>
      <c r="B929" s="315" t="s">
        <v>7655</v>
      </c>
      <c r="C929" s="315" t="s">
        <v>7664</v>
      </c>
      <c r="D929" s="315" t="s">
        <v>7665</v>
      </c>
      <c r="E929" s="315" t="s">
        <v>7666</v>
      </c>
      <c r="F929" s="315" t="s">
        <v>6716</v>
      </c>
      <c r="G929" s="315" t="s">
        <v>6562</v>
      </c>
      <c r="H929" s="315" t="s">
        <v>6548</v>
      </c>
      <c r="I929" s="315" t="s">
        <v>6632</v>
      </c>
      <c r="J929" s="315" t="s">
        <v>6633</v>
      </c>
      <c r="K929" s="315" t="s">
        <v>5374</v>
      </c>
      <c r="L929" s="315" t="s">
        <v>7658</v>
      </c>
      <c r="M929" s="315" t="s">
        <v>6639</v>
      </c>
      <c r="N929" s="315"/>
    </row>
    <row r="930" ht="15.75" customHeight="1">
      <c r="A930" s="315" t="s">
        <v>7667</v>
      </c>
      <c r="B930" s="315" t="s">
        <v>7655</v>
      </c>
      <c r="C930" s="315" t="s">
        <v>7668</v>
      </c>
      <c r="D930" s="315" t="s">
        <v>7665</v>
      </c>
      <c r="E930" s="315" t="s">
        <v>7666</v>
      </c>
      <c r="F930" s="315" t="s">
        <v>6547</v>
      </c>
      <c r="G930" s="315" t="s">
        <v>7669</v>
      </c>
      <c r="H930" s="315" t="s">
        <v>6718</v>
      </c>
      <c r="I930" s="315" t="s">
        <v>6632</v>
      </c>
      <c r="J930" s="315" t="s">
        <v>6633</v>
      </c>
      <c r="K930" s="315" t="s">
        <v>5374</v>
      </c>
      <c r="L930" s="315" t="s">
        <v>7099</v>
      </c>
      <c r="M930" s="315" t="s">
        <v>6591</v>
      </c>
      <c r="N930" s="315"/>
    </row>
    <row r="931" ht="15.75" customHeight="1">
      <c r="A931" s="315" t="s">
        <v>7667</v>
      </c>
      <c r="B931" s="315" t="s">
        <v>7655</v>
      </c>
      <c r="C931" s="315" t="s">
        <v>7670</v>
      </c>
      <c r="D931" s="315" t="s">
        <v>7665</v>
      </c>
      <c r="E931" s="315" t="s">
        <v>7666</v>
      </c>
      <c r="F931" s="315" t="s">
        <v>6522</v>
      </c>
      <c r="G931" s="315" t="s">
        <v>7671</v>
      </c>
      <c r="H931" s="315" t="s">
        <v>7672</v>
      </c>
      <c r="I931" s="315" t="s">
        <v>6632</v>
      </c>
      <c r="J931" s="315" t="s">
        <v>6633</v>
      </c>
      <c r="K931" s="315" t="s">
        <v>5374</v>
      </c>
      <c r="L931" s="315" t="s">
        <v>7099</v>
      </c>
      <c r="M931" s="315" t="s">
        <v>6591</v>
      </c>
      <c r="N931" s="315"/>
    </row>
    <row r="932" ht="15.75" customHeight="1">
      <c r="A932" s="315" t="s">
        <v>7667</v>
      </c>
      <c r="B932" s="315" t="s">
        <v>7655</v>
      </c>
      <c r="C932" s="315" t="s">
        <v>7673</v>
      </c>
      <c r="D932" s="315" t="s">
        <v>7665</v>
      </c>
      <c r="E932" s="315" t="s">
        <v>7666</v>
      </c>
      <c r="F932" s="315" t="s">
        <v>6547</v>
      </c>
      <c r="G932" s="315" t="s">
        <v>7674</v>
      </c>
      <c r="H932" s="315" t="s">
        <v>7675</v>
      </c>
      <c r="I932" s="315" t="s">
        <v>6632</v>
      </c>
      <c r="J932" s="315" t="s">
        <v>6633</v>
      </c>
      <c r="K932" s="315" t="s">
        <v>5374</v>
      </c>
      <c r="L932" s="315" t="s">
        <v>7676</v>
      </c>
      <c r="M932" s="315" t="s">
        <v>6891</v>
      </c>
      <c r="N932" s="315"/>
    </row>
    <row r="933" ht="15.75" customHeight="1">
      <c r="A933" s="315" t="s">
        <v>7667</v>
      </c>
      <c r="B933" s="315" t="s">
        <v>7655</v>
      </c>
      <c r="C933" s="315" t="s">
        <v>7677</v>
      </c>
      <c r="D933" s="315" t="s">
        <v>7665</v>
      </c>
      <c r="E933" s="315" t="s">
        <v>7666</v>
      </c>
      <c r="F933" s="315" t="s">
        <v>6643</v>
      </c>
      <c r="G933" s="315" t="s">
        <v>7671</v>
      </c>
      <c r="H933" s="315" t="s">
        <v>7675</v>
      </c>
      <c r="I933" s="315" t="s">
        <v>6632</v>
      </c>
      <c r="J933" s="315" t="s">
        <v>6633</v>
      </c>
      <c r="K933" s="315" t="s">
        <v>5374</v>
      </c>
      <c r="L933" s="315" t="s">
        <v>7676</v>
      </c>
      <c r="M933" s="315" t="s">
        <v>6913</v>
      </c>
      <c r="N933" s="315"/>
    </row>
    <row r="934" ht="15.75" customHeight="1">
      <c r="A934" s="315" t="s">
        <v>7667</v>
      </c>
      <c r="B934" s="315" t="s">
        <v>7655</v>
      </c>
      <c r="C934" s="315" t="s">
        <v>7678</v>
      </c>
      <c r="D934" s="315" t="s">
        <v>7665</v>
      </c>
      <c r="E934" s="315" t="s">
        <v>7666</v>
      </c>
      <c r="F934" s="315" t="s">
        <v>6880</v>
      </c>
      <c r="G934" s="315" t="s">
        <v>7679</v>
      </c>
      <c r="H934" s="315" t="s">
        <v>6718</v>
      </c>
      <c r="I934" s="315" t="s">
        <v>6632</v>
      </c>
      <c r="J934" s="315" t="s">
        <v>6633</v>
      </c>
      <c r="K934" s="315" t="s">
        <v>5374</v>
      </c>
      <c r="L934" s="315" t="s">
        <v>7680</v>
      </c>
      <c r="M934" s="315" t="s">
        <v>6891</v>
      </c>
      <c r="N934" s="315"/>
    </row>
    <row r="935" ht="15.75" customHeight="1">
      <c r="A935" s="315" t="s">
        <v>7667</v>
      </c>
      <c r="B935" s="315" t="s">
        <v>7655</v>
      </c>
      <c r="C935" s="315" t="s">
        <v>7681</v>
      </c>
      <c r="D935" s="315" t="s">
        <v>7665</v>
      </c>
      <c r="E935" s="315" t="s">
        <v>7666</v>
      </c>
      <c r="F935" s="315" t="s">
        <v>6716</v>
      </c>
      <c r="G935" s="315" t="s">
        <v>6717</v>
      </c>
      <c r="H935" s="315" t="s">
        <v>6718</v>
      </c>
      <c r="I935" s="315" t="s">
        <v>6632</v>
      </c>
      <c r="J935" s="315" t="s">
        <v>6633</v>
      </c>
      <c r="K935" s="315" t="s">
        <v>5374</v>
      </c>
      <c r="L935" s="315" t="s">
        <v>7680</v>
      </c>
      <c r="M935" s="315" t="s">
        <v>6913</v>
      </c>
      <c r="N935" s="315"/>
    </row>
    <row r="936" ht="15.75" customHeight="1">
      <c r="A936" s="315" t="s">
        <v>7667</v>
      </c>
      <c r="B936" s="315" t="s">
        <v>7655</v>
      </c>
      <c r="C936" s="315" t="s">
        <v>7682</v>
      </c>
      <c r="D936" s="315" t="s">
        <v>7665</v>
      </c>
      <c r="E936" s="315" t="s">
        <v>7666</v>
      </c>
      <c r="F936" s="315" t="s">
        <v>6716</v>
      </c>
      <c r="G936" s="315" t="s">
        <v>7683</v>
      </c>
      <c r="H936" s="315" t="s">
        <v>7672</v>
      </c>
      <c r="I936" s="315" t="s">
        <v>6632</v>
      </c>
      <c r="J936" s="315" t="s">
        <v>6633</v>
      </c>
      <c r="K936" s="315" t="s">
        <v>5374</v>
      </c>
      <c r="L936" s="315" t="s">
        <v>7680</v>
      </c>
      <c r="M936" s="315" t="s">
        <v>6569</v>
      </c>
      <c r="N936" s="315"/>
    </row>
    <row r="937" ht="15.75" customHeight="1">
      <c r="A937" s="315" t="s">
        <v>7667</v>
      </c>
      <c r="B937" s="315" t="s">
        <v>7655</v>
      </c>
      <c r="C937" s="315" t="s">
        <v>7682</v>
      </c>
      <c r="D937" s="315" t="s">
        <v>7665</v>
      </c>
      <c r="E937" s="315" t="s">
        <v>7666</v>
      </c>
      <c r="F937" s="315" t="s">
        <v>6716</v>
      </c>
      <c r="G937" s="315" t="s">
        <v>7683</v>
      </c>
      <c r="H937" s="315" t="s">
        <v>7672</v>
      </c>
      <c r="I937" s="315" t="s">
        <v>6632</v>
      </c>
      <c r="J937" s="315" t="s">
        <v>6633</v>
      </c>
      <c r="K937" s="315" t="s">
        <v>5374</v>
      </c>
      <c r="L937" s="315" t="s">
        <v>7680</v>
      </c>
      <c r="M937" s="315" t="s">
        <v>6569</v>
      </c>
      <c r="N937" s="315"/>
    </row>
    <row r="938" ht="15.75" customHeight="1">
      <c r="A938" s="315" t="s">
        <v>7667</v>
      </c>
      <c r="B938" s="315" t="s">
        <v>7655</v>
      </c>
      <c r="C938" s="315" t="s">
        <v>7682</v>
      </c>
      <c r="D938" s="315" t="s">
        <v>7665</v>
      </c>
      <c r="E938" s="315" t="s">
        <v>7666</v>
      </c>
      <c r="F938" s="315" t="s">
        <v>6716</v>
      </c>
      <c r="G938" s="315" t="s">
        <v>7683</v>
      </c>
      <c r="H938" s="315" t="s">
        <v>7672</v>
      </c>
      <c r="I938" s="315" t="s">
        <v>6632</v>
      </c>
      <c r="J938" s="315" t="s">
        <v>6633</v>
      </c>
      <c r="K938" s="315" t="s">
        <v>5374</v>
      </c>
      <c r="L938" s="315" t="s">
        <v>7680</v>
      </c>
      <c r="M938" s="315" t="s">
        <v>6569</v>
      </c>
      <c r="N938" s="315"/>
    </row>
    <row r="939" ht="15.75" customHeight="1">
      <c r="A939" s="315" t="s">
        <v>7684</v>
      </c>
      <c r="B939" s="315" t="s">
        <v>7655</v>
      </c>
      <c r="C939" s="315" t="s">
        <v>7685</v>
      </c>
      <c r="D939" s="315" t="s">
        <v>6657</v>
      </c>
      <c r="E939" s="315" t="s">
        <v>6658</v>
      </c>
      <c r="F939" s="315" t="s">
        <v>6598</v>
      </c>
      <c r="G939" s="315" t="s">
        <v>6800</v>
      </c>
      <c r="H939" s="315" t="s">
        <v>6548</v>
      </c>
      <c r="I939" s="315" t="s">
        <v>6632</v>
      </c>
      <c r="J939" s="315" t="s">
        <v>6633</v>
      </c>
      <c r="K939" s="315" t="s">
        <v>5374</v>
      </c>
      <c r="L939" s="315" t="s">
        <v>6674</v>
      </c>
      <c r="M939" s="315" t="s">
        <v>6891</v>
      </c>
      <c r="N939" s="315"/>
    </row>
    <row r="940" ht="15.75" customHeight="1">
      <c r="A940" s="315" t="s">
        <v>7684</v>
      </c>
      <c r="B940" s="315" t="s">
        <v>7655</v>
      </c>
      <c r="C940" s="315" t="s">
        <v>7686</v>
      </c>
      <c r="D940" s="315" t="s">
        <v>7687</v>
      </c>
      <c r="E940" s="315" t="s">
        <v>7688</v>
      </c>
      <c r="F940" s="315" t="s">
        <v>6598</v>
      </c>
      <c r="G940" s="315" t="s">
        <v>6800</v>
      </c>
      <c r="H940" s="315" t="s">
        <v>6548</v>
      </c>
      <c r="I940" s="315" t="s">
        <v>6632</v>
      </c>
      <c r="J940" s="315" t="s">
        <v>6633</v>
      </c>
      <c r="K940" s="315" t="s">
        <v>5374</v>
      </c>
      <c r="L940" s="315" t="s">
        <v>6674</v>
      </c>
      <c r="M940" s="315" t="s">
        <v>6913</v>
      </c>
      <c r="N940" s="315"/>
    </row>
    <row r="941" ht="15.75" customHeight="1">
      <c r="A941" s="315" t="s">
        <v>7684</v>
      </c>
      <c r="B941" s="315" t="s">
        <v>7655</v>
      </c>
      <c r="C941" s="315" t="s">
        <v>7689</v>
      </c>
      <c r="D941" s="315" t="s">
        <v>7690</v>
      </c>
      <c r="E941" s="315" t="s">
        <v>7691</v>
      </c>
      <c r="F941" s="315" t="s">
        <v>6967</v>
      </c>
      <c r="G941" s="315" t="s">
        <v>6686</v>
      </c>
      <c r="H941" s="315" t="s">
        <v>6548</v>
      </c>
      <c r="I941" s="315" t="s">
        <v>6632</v>
      </c>
      <c r="J941" s="315" t="s">
        <v>6633</v>
      </c>
      <c r="K941" s="315" t="s">
        <v>5374</v>
      </c>
      <c r="L941" s="315" t="s">
        <v>6674</v>
      </c>
      <c r="M941" s="315" t="s">
        <v>6913</v>
      </c>
      <c r="N941" s="315"/>
    </row>
    <row r="942" ht="15.75" customHeight="1">
      <c r="A942" s="315" t="s">
        <v>7684</v>
      </c>
      <c r="B942" s="315" t="s">
        <v>7655</v>
      </c>
      <c r="C942" s="315" t="s">
        <v>7692</v>
      </c>
      <c r="D942" s="315" t="s">
        <v>6657</v>
      </c>
      <c r="E942" s="315" t="s">
        <v>6658</v>
      </c>
      <c r="F942" s="315" t="s">
        <v>7568</v>
      </c>
      <c r="G942" s="315" t="s">
        <v>7516</v>
      </c>
      <c r="H942" s="315" t="s">
        <v>6548</v>
      </c>
      <c r="I942" s="315" t="s">
        <v>6632</v>
      </c>
      <c r="J942" s="315" t="s">
        <v>6633</v>
      </c>
      <c r="K942" s="315" t="s">
        <v>5374</v>
      </c>
      <c r="L942" s="315" t="s">
        <v>6674</v>
      </c>
      <c r="M942" s="315" t="s">
        <v>6913</v>
      </c>
      <c r="N942" s="315"/>
    </row>
    <row r="943" ht="15.75" customHeight="1">
      <c r="A943" s="315" t="s">
        <v>7684</v>
      </c>
      <c r="B943" s="315" t="s">
        <v>7655</v>
      </c>
      <c r="C943" s="315" t="s">
        <v>7693</v>
      </c>
      <c r="D943" s="315" t="s">
        <v>7694</v>
      </c>
      <c r="E943" s="315" t="s">
        <v>7695</v>
      </c>
      <c r="F943" s="315" t="s">
        <v>7008</v>
      </c>
      <c r="G943" s="315" t="s">
        <v>6922</v>
      </c>
      <c r="H943" s="315" t="s">
        <v>6548</v>
      </c>
      <c r="I943" s="315" t="s">
        <v>6632</v>
      </c>
      <c r="J943" s="315" t="s">
        <v>6633</v>
      </c>
      <c r="K943" s="315" t="s">
        <v>5374</v>
      </c>
      <c r="L943" s="315" t="s">
        <v>6674</v>
      </c>
      <c r="M943" s="315" t="s">
        <v>6913</v>
      </c>
      <c r="N943" s="315"/>
    </row>
    <row r="944" ht="15.75" customHeight="1">
      <c r="A944" s="315" t="s">
        <v>7684</v>
      </c>
      <c r="B944" s="315" t="s">
        <v>7655</v>
      </c>
      <c r="C944" s="315" t="s">
        <v>7696</v>
      </c>
      <c r="D944" s="315" t="s">
        <v>6657</v>
      </c>
      <c r="E944" s="315" t="s">
        <v>6658</v>
      </c>
      <c r="F944" s="315" t="s">
        <v>6598</v>
      </c>
      <c r="G944" s="315" t="s">
        <v>6800</v>
      </c>
      <c r="H944" s="315" t="s">
        <v>6548</v>
      </c>
      <c r="I944" s="315" t="s">
        <v>6632</v>
      </c>
      <c r="J944" s="315" t="s">
        <v>6633</v>
      </c>
      <c r="K944" s="315" t="s">
        <v>5374</v>
      </c>
      <c r="L944" s="315" t="s">
        <v>6674</v>
      </c>
      <c r="M944" s="315" t="s">
        <v>6913</v>
      </c>
      <c r="N944" s="315"/>
    </row>
    <row r="945" ht="15.75" customHeight="1">
      <c r="A945" s="315" t="s">
        <v>7684</v>
      </c>
      <c r="B945" s="315" t="s">
        <v>7655</v>
      </c>
      <c r="C945" s="315" t="s">
        <v>7697</v>
      </c>
      <c r="D945" s="315" t="s">
        <v>7698</v>
      </c>
      <c r="E945" s="315" t="s">
        <v>7699</v>
      </c>
      <c r="F945" s="315" t="s">
        <v>6967</v>
      </c>
      <c r="G945" s="315" t="s">
        <v>6686</v>
      </c>
      <c r="H945" s="315" t="s">
        <v>6548</v>
      </c>
      <c r="I945" s="315" t="s">
        <v>6632</v>
      </c>
      <c r="J945" s="315" t="s">
        <v>6633</v>
      </c>
      <c r="K945" s="315" t="s">
        <v>5374</v>
      </c>
      <c r="L945" s="315" t="s">
        <v>6674</v>
      </c>
      <c r="M945" s="315" t="s">
        <v>6943</v>
      </c>
      <c r="N945" s="315"/>
    </row>
    <row r="946" ht="15.75" customHeight="1">
      <c r="A946" s="315" t="s">
        <v>7684</v>
      </c>
      <c r="B946" s="315" t="s">
        <v>7655</v>
      </c>
      <c r="C946" s="315" t="s">
        <v>7700</v>
      </c>
      <c r="D946" s="315" t="s">
        <v>7701</v>
      </c>
      <c r="E946" s="315" t="s">
        <v>7363</v>
      </c>
      <c r="F946" s="315" t="s">
        <v>7008</v>
      </c>
      <c r="G946" s="315" t="s">
        <v>6922</v>
      </c>
      <c r="H946" s="315" t="s">
        <v>6548</v>
      </c>
      <c r="I946" s="315" t="s">
        <v>6632</v>
      </c>
      <c r="J946" s="315" t="s">
        <v>6633</v>
      </c>
      <c r="K946" s="315" t="s">
        <v>5374</v>
      </c>
      <c r="L946" s="315" t="s">
        <v>6674</v>
      </c>
      <c r="M946" s="315" t="s">
        <v>6928</v>
      </c>
      <c r="N946" s="315"/>
    </row>
    <row r="947" ht="15.75" customHeight="1">
      <c r="A947" s="315" t="s">
        <v>7684</v>
      </c>
      <c r="B947" s="315" t="s">
        <v>7655</v>
      </c>
      <c r="C947" s="315" t="s">
        <v>7702</v>
      </c>
      <c r="D947" s="315" t="s">
        <v>7472</v>
      </c>
      <c r="E947" s="315" t="s">
        <v>7473</v>
      </c>
      <c r="F947" s="315" t="s">
        <v>6602</v>
      </c>
      <c r="G947" s="315" t="s">
        <v>6768</v>
      </c>
      <c r="H947" s="315" t="s">
        <v>6548</v>
      </c>
      <c r="I947" s="315" t="s">
        <v>6632</v>
      </c>
      <c r="J947" s="315" t="s">
        <v>6633</v>
      </c>
      <c r="K947" s="315" t="s">
        <v>5374</v>
      </c>
      <c r="L947" s="315" t="s">
        <v>6674</v>
      </c>
      <c r="M947" s="315" t="s">
        <v>6928</v>
      </c>
      <c r="N947" s="315"/>
    </row>
    <row r="948" ht="15.75" customHeight="1">
      <c r="A948" s="315" t="s">
        <v>7703</v>
      </c>
      <c r="B948" s="315" t="s">
        <v>7704</v>
      </c>
      <c r="C948" s="315" t="s">
        <v>7705</v>
      </c>
      <c r="D948" s="315" t="s">
        <v>7706</v>
      </c>
      <c r="E948" s="315" t="s">
        <v>7707</v>
      </c>
      <c r="F948" s="315" t="s">
        <v>6602</v>
      </c>
      <c r="G948" s="315" t="s">
        <v>6642</v>
      </c>
      <c r="H948" s="315" t="s">
        <v>6524</v>
      </c>
      <c r="I948" s="315" t="s">
        <v>6632</v>
      </c>
      <c r="J948" s="315" t="s">
        <v>6633</v>
      </c>
      <c r="K948" s="315" t="s">
        <v>7708</v>
      </c>
      <c r="L948" s="315" t="s">
        <v>7099</v>
      </c>
      <c r="M948" s="315" t="s">
        <v>6569</v>
      </c>
      <c r="N948" s="315"/>
    </row>
    <row r="949" ht="15.75" customHeight="1">
      <c r="A949" s="315" t="s">
        <v>7703</v>
      </c>
      <c r="B949" s="315" t="s">
        <v>7704</v>
      </c>
      <c r="C949" s="315" t="s">
        <v>7709</v>
      </c>
      <c r="D949" s="315" t="s">
        <v>6657</v>
      </c>
      <c r="E949" s="315" t="s">
        <v>6658</v>
      </c>
      <c r="F949" s="315" t="s">
        <v>6915</v>
      </c>
      <c r="G949" s="315" t="s">
        <v>7021</v>
      </c>
      <c r="H949" s="315" t="s">
        <v>6524</v>
      </c>
      <c r="I949" s="315" t="s">
        <v>6632</v>
      </c>
      <c r="J949" s="315" t="s">
        <v>6633</v>
      </c>
      <c r="K949" s="315" t="s">
        <v>7708</v>
      </c>
      <c r="L949" s="315" t="s">
        <v>7099</v>
      </c>
      <c r="M949" s="315" t="s">
        <v>6569</v>
      </c>
      <c r="N949" s="315"/>
    </row>
    <row r="950" ht="15.75" customHeight="1">
      <c r="A950" s="315" t="s">
        <v>7703</v>
      </c>
      <c r="B950" s="315" t="s">
        <v>7704</v>
      </c>
      <c r="C950" s="315" t="s">
        <v>7710</v>
      </c>
      <c r="D950" s="315" t="s">
        <v>7706</v>
      </c>
      <c r="E950" s="315" t="s">
        <v>7707</v>
      </c>
      <c r="F950" s="315" t="s">
        <v>6874</v>
      </c>
      <c r="G950" s="315" t="s">
        <v>6867</v>
      </c>
      <c r="H950" s="315" t="s">
        <v>6524</v>
      </c>
      <c r="I950" s="315" t="s">
        <v>6632</v>
      </c>
      <c r="J950" s="315" t="s">
        <v>6633</v>
      </c>
      <c r="K950" s="315" t="s">
        <v>7708</v>
      </c>
      <c r="L950" s="315" t="s">
        <v>7060</v>
      </c>
      <c r="M950" s="315" t="s">
        <v>6569</v>
      </c>
      <c r="N950" s="315"/>
    </row>
    <row r="951" ht="15.75" customHeight="1">
      <c r="A951" s="315" t="s">
        <v>7703</v>
      </c>
      <c r="B951" s="315" t="s">
        <v>7704</v>
      </c>
      <c r="C951" s="315" t="s">
        <v>7711</v>
      </c>
      <c r="D951" s="315" t="s">
        <v>7706</v>
      </c>
      <c r="E951" s="315" t="s">
        <v>7707</v>
      </c>
      <c r="F951" s="315" t="s">
        <v>6879</v>
      </c>
      <c r="G951" s="315" t="s">
        <v>7008</v>
      </c>
      <c r="H951" s="315" t="s">
        <v>6524</v>
      </c>
      <c r="I951" s="315" t="s">
        <v>6632</v>
      </c>
      <c r="J951" s="315" t="s">
        <v>6633</v>
      </c>
      <c r="K951" s="315" t="s">
        <v>7708</v>
      </c>
      <c r="L951" s="315" t="s">
        <v>7610</v>
      </c>
      <c r="M951" s="315" t="s">
        <v>6569</v>
      </c>
      <c r="N951" s="315"/>
    </row>
    <row r="952" ht="15.75" customHeight="1">
      <c r="A952" s="315" t="s">
        <v>7712</v>
      </c>
      <c r="B952" s="315" t="s">
        <v>7704</v>
      </c>
      <c r="C952" s="315" t="s">
        <v>7713</v>
      </c>
      <c r="D952" s="315" t="s">
        <v>7714</v>
      </c>
      <c r="E952" s="315" t="s">
        <v>7715</v>
      </c>
      <c r="F952" s="315" t="s">
        <v>6602</v>
      </c>
      <c r="G952" s="315" t="s">
        <v>6642</v>
      </c>
      <c r="H952" s="315" t="s">
        <v>6524</v>
      </c>
      <c r="I952" s="315" t="s">
        <v>6632</v>
      </c>
      <c r="J952" s="315" t="s">
        <v>6633</v>
      </c>
      <c r="K952" s="315" t="s">
        <v>5374</v>
      </c>
      <c r="L952" s="315" t="s">
        <v>7099</v>
      </c>
      <c r="M952" s="315" t="s">
        <v>6544</v>
      </c>
      <c r="N952" s="315"/>
    </row>
    <row r="953" ht="15.75" customHeight="1">
      <c r="A953" s="315" t="s">
        <v>7712</v>
      </c>
      <c r="B953" s="315" t="s">
        <v>7704</v>
      </c>
      <c r="C953" s="315" t="s">
        <v>7716</v>
      </c>
      <c r="D953" s="315" t="s">
        <v>7706</v>
      </c>
      <c r="E953" s="315" t="s">
        <v>7707</v>
      </c>
      <c r="F953" s="315" t="s">
        <v>7717</v>
      </c>
      <c r="G953" s="315" t="s">
        <v>6669</v>
      </c>
      <c r="H953" s="315" t="s">
        <v>6524</v>
      </c>
      <c r="I953" s="315" t="s">
        <v>6632</v>
      </c>
      <c r="J953" s="315" t="s">
        <v>6633</v>
      </c>
      <c r="K953" s="315" t="s">
        <v>5374</v>
      </c>
      <c r="L953" s="315" t="s">
        <v>7099</v>
      </c>
      <c r="M953" s="315" t="s">
        <v>6591</v>
      </c>
      <c r="N953" s="315"/>
    </row>
    <row r="954" ht="15.75" customHeight="1">
      <c r="A954" s="315" t="s">
        <v>7712</v>
      </c>
      <c r="B954" s="315" t="s">
        <v>7704</v>
      </c>
      <c r="C954" s="315" t="s">
        <v>7718</v>
      </c>
      <c r="D954" s="315" t="s">
        <v>7706</v>
      </c>
      <c r="E954" s="315" t="s">
        <v>7707</v>
      </c>
      <c r="F954" s="315" t="s">
        <v>6800</v>
      </c>
      <c r="G954" s="315" t="s">
        <v>6586</v>
      </c>
      <c r="H954" s="315" t="s">
        <v>6524</v>
      </c>
      <c r="I954" s="315" t="s">
        <v>6632</v>
      </c>
      <c r="J954" s="315" t="s">
        <v>6633</v>
      </c>
      <c r="K954" s="315" t="s">
        <v>5374</v>
      </c>
      <c r="L954" s="315" t="s">
        <v>7099</v>
      </c>
      <c r="M954" s="315" t="s">
        <v>6591</v>
      </c>
      <c r="N954" s="315"/>
    </row>
    <row r="955" ht="15.75" customHeight="1">
      <c r="A955" s="315" t="s">
        <v>7712</v>
      </c>
      <c r="B955" s="315" t="s">
        <v>7704</v>
      </c>
      <c r="C955" s="315" t="s">
        <v>7719</v>
      </c>
      <c r="D955" s="315" t="s">
        <v>7714</v>
      </c>
      <c r="E955" s="315" t="s">
        <v>7715</v>
      </c>
      <c r="F955" s="315" t="s">
        <v>6886</v>
      </c>
      <c r="G955" s="315" t="s">
        <v>6686</v>
      </c>
      <c r="H955" s="315" t="s">
        <v>6524</v>
      </c>
      <c r="I955" s="315" t="s">
        <v>6632</v>
      </c>
      <c r="J955" s="315" t="s">
        <v>6633</v>
      </c>
      <c r="K955" s="315" t="s">
        <v>5374</v>
      </c>
      <c r="L955" s="315" t="s">
        <v>7099</v>
      </c>
      <c r="M955" s="315" t="s">
        <v>6591</v>
      </c>
      <c r="N955" s="315"/>
    </row>
    <row r="956" ht="15.75" customHeight="1">
      <c r="A956" s="315" t="s">
        <v>7712</v>
      </c>
      <c r="B956" s="315" t="s">
        <v>7704</v>
      </c>
      <c r="C956" s="315" t="s">
        <v>7720</v>
      </c>
      <c r="D956" s="315" t="s">
        <v>7706</v>
      </c>
      <c r="E956" s="315" t="s">
        <v>7707</v>
      </c>
      <c r="F956" s="315" t="s">
        <v>6573</v>
      </c>
      <c r="G956" s="315" t="s">
        <v>6601</v>
      </c>
      <c r="H956" s="315" t="s">
        <v>6524</v>
      </c>
      <c r="I956" s="315" t="s">
        <v>6632</v>
      </c>
      <c r="J956" s="315" t="s">
        <v>6633</v>
      </c>
      <c r="K956" s="315" t="s">
        <v>5374</v>
      </c>
      <c r="L956" s="315" t="s">
        <v>7099</v>
      </c>
      <c r="M956" s="315" t="s">
        <v>6544</v>
      </c>
      <c r="N956" s="315"/>
    </row>
    <row r="957" ht="15.75" customHeight="1">
      <c r="A957" s="315" t="s">
        <v>7712</v>
      </c>
      <c r="B957" s="315" t="s">
        <v>7704</v>
      </c>
      <c r="C957" s="315" t="s">
        <v>7721</v>
      </c>
      <c r="D957" s="315" t="s">
        <v>7714</v>
      </c>
      <c r="E957" s="315" t="s">
        <v>7715</v>
      </c>
      <c r="F957" s="315" t="s">
        <v>6602</v>
      </c>
      <c r="G957" s="315" t="s">
        <v>6642</v>
      </c>
      <c r="H957" s="315" t="s">
        <v>6524</v>
      </c>
      <c r="I957" s="315" t="s">
        <v>6632</v>
      </c>
      <c r="J957" s="315" t="s">
        <v>6633</v>
      </c>
      <c r="K957" s="315" t="s">
        <v>5374</v>
      </c>
      <c r="L957" s="315" t="s">
        <v>7099</v>
      </c>
      <c r="M957" s="315" t="s">
        <v>6591</v>
      </c>
      <c r="N957" s="315"/>
    </row>
    <row r="958" ht="15.75" customHeight="1">
      <c r="A958" s="315" t="s">
        <v>7712</v>
      </c>
      <c r="B958" s="315" t="s">
        <v>7704</v>
      </c>
      <c r="C958" s="315" t="s">
        <v>7722</v>
      </c>
      <c r="D958" s="315" t="s">
        <v>7723</v>
      </c>
      <c r="E958" s="315" t="s">
        <v>7724</v>
      </c>
      <c r="F958" s="315" t="s">
        <v>6915</v>
      </c>
      <c r="G958" s="315" t="s">
        <v>7021</v>
      </c>
      <c r="H958" s="315" t="s">
        <v>6524</v>
      </c>
      <c r="I958" s="315" t="s">
        <v>6632</v>
      </c>
      <c r="J958" s="315" t="s">
        <v>6633</v>
      </c>
      <c r="K958" s="315" t="s">
        <v>5374</v>
      </c>
      <c r="L958" s="315" t="s">
        <v>7099</v>
      </c>
      <c r="M958" s="315" t="s">
        <v>6591</v>
      </c>
      <c r="N958" s="315"/>
    </row>
    <row r="959" ht="15.75" customHeight="1">
      <c r="A959" s="315" t="s">
        <v>7712</v>
      </c>
      <c r="B959" s="315" t="s">
        <v>7704</v>
      </c>
      <c r="C959" s="315" t="s">
        <v>7725</v>
      </c>
      <c r="D959" s="315" t="s">
        <v>7706</v>
      </c>
      <c r="E959" s="315" t="s">
        <v>7707</v>
      </c>
      <c r="F959" s="315" t="s">
        <v>6585</v>
      </c>
      <c r="G959" s="315" t="s">
        <v>6879</v>
      </c>
      <c r="H959" s="315" t="s">
        <v>6993</v>
      </c>
      <c r="I959" s="315" t="s">
        <v>6632</v>
      </c>
      <c r="J959" s="315" t="s">
        <v>6633</v>
      </c>
      <c r="K959" s="315" t="s">
        <v>5374</v>
      </c>
      <c r="L959" s="315" t="s">
        <v>7726</v>
      </c>
      <c r="M959" s="315" t="s">
        <v>6913</v>
      </c>
      <c r="N959" s="315"/>
    </row>
    <row r="960" ht="15.75" customHeight="1">
      <c r="A960" s="315" t="s">
        <v>7712</v>
      </c>
      <c r="B960" s="315" t="s">
        <v>7704</v>
      </c>
      <c r="C960" s="315" t="s">
        <v>7727</v>
      </c>
      <c r="D960" s="315" t="s">
        <v>7723</v>
      </c>
      <c r="E960" s="315" t="s">
        <v>7724</v>
      </c>
      <c r="F960" s="315" t="s">
        <v>6522</v>
      </c>
      <c r="G960" s="315" t="s">
        <v>6523</v>
      </c>
      <c r="H960" s="315" t="s">
        <v>6524</v>
      </c>
      <c r="I960" s="315" t="s">
        <v>6632</v>
      </c>
      <c r="J960" s="315" t="s">
        <v>6633</v>
      </c>
      <c r="K960" s="315" t="s">
        <v>5374</v>
      </c>
      <c r="L960" s="315" t="s">
        <v>7728</v>
      </c>
      <c r="M960" s="315" t="s">
        <v>7483</v>
      </c>
      <c r="N960" s="315"/>
    </row>
    <row r="961" ht="15.75" customHeight="1">
      <c r="A961" s="315" t="s">
        <v>7712</v>
      </c>
      <c r="B961" s="315" t="s">
        <v>7704</v>
      </c>
      <c r="C961" s="315" t="s">
        <v>7716</v>
      </c>
      <c r="D961" s="315" t="s">
        <v>7706</v>
      </c>
      <c r="E961" s="315" t="s">
        <v>7707</v>
      </c>
      <c r="F961" s="315" t="s">
        <v>7717</v>
      </c>
      <c r="G961" s="315" t="s">
        <v>6669</v>
      </c>
      <c r="H961" s="315" t="s">
        <v>6524</v>
      </c>
      <c r="I961" s="315" t="s">
        <v>6632</v>
      </c>
      <c r="J961" s="315" t="s">
        <v>6633</v>
      </c>
      <c r="K961" s="315" t="s">
        <v>5374</v>
      </c>
      <c r="L961" s="315" t="s">
        <v>7726</v>
      </c>
      <c r="M961" s="315" t="s">
        <v>6891</v>
      </c>
      <c r="N961" s="315"/>
    </row>
    <row r="962" ht="15.75" customHeight="1">
      <c r="A962" s="315" t="s">
        <v>7712</v>
      </c>
      <c r="B962" s="315" t="s">
        <v>7704</v>
      </c>
      <c r="C962" s="315" t="s">
        <v>7729</v>
      </c>
      <c r="D962" s="315" t="s">
        <v>7706</v>
      </c>
      <c r="E962" s="315" t="s">
        <v>7707</v>
      </c>
      <c r="F962" s="315" t="s">
        <v>6905</v>
      </c>
      <c r="G962" s="315" t="s">
        <v>6598</v>
      </c>
      <c r="H962" s="315" t="s">
        <v>6564</v>
      </c>
      <c r="I962" s="315" t="s">
        <v>6632</v>
      </c>
      <c r="J962" s="315" t="s">
        <v>6633</v>
      </c>
      <c r="K962" s="315" t="s">
        <v>5374</v>
      </c>
      <c r="L962" s="315" t="s">
        <v>7726</v>
      </c>
      <c r="M962" s="315" t="s">
        <v>6891</v>
      </c>
      <c r="N962" s="315"/>
    </row>
    <row r="963" ht="15.75" customHeight="1">
      <c r="A963" s="315" t="s">
        <v>7712</v>
      </c>
      <c r="B963" s="315" t="s">
        <v>7704</v>
      </c>
      <c r="C963" s="315" t="s">
        <v>7729</v>
      </c>
      <c r="D963" s="315" t="s">
        <v>7706</v>
      </c>
      <c r="E963" s="315" t="s">
        <v>7707</v>
      </c>
      <c r="F963" s="315" t="s">
        <v>6905</v>
      </c>
      <c r="G963" s="315" t="s">
        <v>6598</v>
      </c>
      <c r="H963" s="315" t="s">
        <v>6564</v>
      </c>
      <c r="I963" s="315" t="s">
        <v>6632</v>
      </c>
      <c r="J963" s="315" t="s">
        <v>6633</v>
      </c>
      <c r="K963" s="315" t="s">
        <v>5374</v>
      </c>
      <c r="L963" s="315" t="s">
        <v>7726</v>
      </c>
      <c r="M963" s="315" t="s">
        <v>6913</v>
      </c>
      <c r="N963" s="315"/>
    </row>
    <row r="964" ht="15.75" customHeight="1">
      <c r="A964" s="315" t="s">
        <v>7712</v>
      </c>
      <c r="B964" s="315" t="s">
        <v>7704</v>
      </c>
      <c r="C964" s="315" t="s">
        <v>7716</v>
      </c>
      <c r="D964" s="315" t="s">
        <v>7706</v>
      </c>
      <c r="E964" s="315" t="s">
        <v>7707</v>
      </c>
      <c r="F964" s="315" t="s">
        <v>7717</v>
      </c>
      <c r="G964" s="315" t="s">
        <v>6669</v>
      </c>
      <c r="H964" s="315" t="s">
        <v>6524</v>
      </c>
      <c r="I964" s="315" t="s">
        <v>6632</v>
      </c>
      <c r="J964" s="315" t="s">
        <v>6633</v>
      </c>
      <c r="K964" s="315" t="s">
        <v>5374</v>
      </c>
      <c r="L964" s="315" t="s">
        <v>7726</v>
      </c>
      <c r="M964" s="315" t="s">
        <v>6913</v>
      </c>
      <c r="N964" s="315"/>
    </row>
    <row r="965" ht="15.75" customHeight="1">
      <c r="A965" s="315" t="s">
        <v>7712</v>
      </c>
      <c r="B965" s="315" t="s">
        <v>7704</v>
      </c>
      <c r="C965" s="315" t="s">
        <v>7730</v>
      </c>
      <c r="D965" s="315" t="s">
        <v>7706</v>
      </c>
      <c r="E965" s="315" t="s">
        <v>7707</v>
      </c>
      <c r="F965" s="315" t="s">
        <v>6586</v>
      </c>
      <c r="G965" s="315" t="s">
        <v>6768</v>
      </c>
      <c r="H965" s="315" t="s">
        <v>6524</v>
      </c>
      <c r="I965" s="315" t="s">
        <v>6632</v>
      </c>
      <c r="J965" s="315" t="s">
        <v>6633</v>
      </c>
      <c r="K965" s="315" t="s">
        <v>5374</v>
      </c>
      <c r="L965" s="315" t="s">
        <v>7726</v>
      </c>
      <c r="M965" s="315" t="s">
        <v>6891</v>
      </c>
      <c r="N965" s="315"/>
    </row>
    <row r="966" ht="15.75" customHeight="1">
      <c r="A966" s="315" t="s">
        <v>7712</v>
      </c>
      <c r="B966" s="315" t="s">
        <v>7704</v>
      </c>
      <c r="C966" s="315" t="s">
        <v>7731</v>
      </c>
      <c r="D966" s="315" t="s">
        <v>7706</v>
      </c>
      <c r="E966" s="315" t="s">
        <v>7707</v>
      </c>
      <c r="F966" s="315" t="s">
        <v>6563</v>
      </c>
      <c r="G966" s="315" t="s">
        <v>6598</v>
      </c>
      <c r="H966" s="315" t="s">
        <v>6548</v>
      </c>
      <c r="I966" s="315" t="s">
        <v>6632</v>
      </c>
      <c r="J966" s="315" t="s">
        <v>6633</v>
      </c>
      <c r="K966" s="315" t="s">
        <v>5374</v>
      </c>
      <c r="L966" s="315" t="s">
        <v>7726</v>
      </c>
      <c r="M966" s="315" t="s">
        <v>6913</v>
      </c>
      <c r="N966" s="315"/>
    </row>
    <row r="967" ht="15.75" customHeight="1">
      <c r="A967" s="315" t="s">
        <v>7712</v>
      </c>
      <c r="B967" s="315" t="s">
        <v>7704</v>
      </c>
      <c r="C967" s="315" t="s">
        <v>7732</v>
      </c>
      <c r="D967" s="315" t="s">
        <v>7706</v>
      </c>
      <c r="E967" s="315" t="s">
        <v>7707</v>
      </c>
      <c r="F967" s="315" t="s">
        <v>6586</v>
      </c>
      <c r="G967" s="315" t="s">
        <v>6768</v>
      </c>
      <c r="H967" s="315" t="s">
        <v>6524</v>
      </c>
      <c r="I967" s="315" t="s">
        <v>6632</v>
      </c>
      <c r="J967" s="315" t="s">
        <v>6633</v>
      </c>
      <c r="K967" s="315" t="s">
        <v>5374</v>
      </c>
      <c r="L967" s="315" t="s">
        <v>7726</v>
      </c>
      <c r="M967" s="315" t="s">
        <v>6913</v>
      </c>
      <c r="N967" s="315"/>
    </row>
    <row r="968" ht="15.75" customHeight="1">
      <c r="A968" s="315" t="s">
        <v>7712</v>
      </c>
      <c r="B968" s="315" t="s">
        <v>7704</v>
      </c>
      <c r="C968" s="315" t="s">
        <v>7716</v>
      </c>
      <c r="D968" s="315" t="s">
        <v>7706</v>
      </c>
      <c r="E968" s="315" t="s">
        <v>7707</v>
      </c>
      <c r="F968" s="315" t="s">
        <v>7717</v>
      </c>
      <c r="G968" s="315" t="s">
        <v>6669</v>
      </c>
      <c r="H968" s="315" t="s">
        <v>6524</v>
      </c>
      <c r="I968" s="315" t="s">
        <v>6632</v>
      </c>
      <c r="J968" s="315" t="s">
        <v>6633</v>
      </c>
      <c r="K968" s="315" t="s">
        <v>5374</v>
      </c>
      <c r="L968" s="315" t="s">
        <v>7726</v>
      </c>
      <c r="M968" s="315" t="s">
        <v>6913</v>
      </c>
      <c r="N968" s="315"/>
    </row>
    <row r="969" ht="15.75" customHeight="1">
      <c r="A969" s="315" t="s">
        <v>7712</v>
      </c>
      <c r="B969" s="315" t="s">
        <v>7704</v>
      </c>
      <c r="C969" s="315" t="s">
        <v>7733</v>
      </c>
      <c r="D969" s="315" t="s">
        <v>7706</v>
      </c>
      <c r="E969" s="315" t="s">
        <v>7707</v>
      </c>
      <c r="F969" s="315" t="s">
        <v>6886</v>
      </c>
      <c r="G969" s="315" t="s">
        <v>6686</v>
      </c>
      <c r="H969" s="315" t="s">
        <v>6524</v>
      </c>
      <c r="I969" s="315" t="s">
        <v>6632</v>
      </c>
      <c r="J969" s="315" t="s">
        <v>6633</v>
      </c>
      <c r="K969" s="315" t="s">
        <v>5374</v>
      </c>
      <c r="L969" s="315" t="s">
        <v>7726</v>
      </c>
      <c r="M969" s="315" t="s">
        <v>6913</v>
      </c>
      <c r="N969" s="315"/>
    </row>
    <row r="970" ht="15.75" customHeight="1">
      <c r="A970" s="315" t="s">
        <v>7712</v>
      </c>
      <c r="B970" s="315" t="s">
        <v>7704</v>
      </c>
      <c r="C970" s="315" t="s">
        <v>7734</v>
      </c>
      <c r="D970" s="315" t="s">
        <v>7706</v>
      </c>
      <c r="E970" s="315" t="s">
        <v>7707</v>
      </c>
      <c r="F970" s="315" t="s">
        <v>6585</v>
      </c>
      <c r="G970" s="315" t="s">
        <v>6885</v>
      </c>
      <c r="H970" s="315" t="s">
        <v>6524</v>
      </c>
      <c r="I970" s="315" t="s">
        <v>6632</v>
      </c>
      <c r="J970" s="315" t="s">
        <v>6633</v>
      </c>
      <c r="K970" s="315" t="s">
        <v>5374</v>
      </c>
      <c r="L970" s="315" t="s">
        <v>7726</v>
      </c>
      <c r="M970" s="315" t="s">
        <v>6928</v>
      </c>
      <c r="N970" s="315"/>
    </row>
    <row r="971" ht="15.75" customHeight="1">
      <c r="A971" s="315" t="s">
        <v>7712</v>
      </c>
      <c r="B971" s="315" t="s">
        <v>7704</v>
      </c>
      <c r="C971" s="315" t="s">
        <v>7735</v>
      </c>
      <c r="D971" s="315" t="s">
        <v>7736</v>
      </c>
      <c r="E971" s="315" t="s">
        <v>7737</v>
      </c>
      <c r="F971" s="315" t="s">
        <v>6880</v>
      </c>
      <c r="G971" s="315" t="s">
        <v>6922</v>
      </c>
      <c r="H971" s="315" t="s">
        <v>6524</v>
      </c>
      <c r="I971" s="315" t="s">
        <v>6632</v>
      </c>
      <c r="J971" s="315" t="s">
        <v>6633</v>
      </c>
      <c r="K971" s="315" t="s">
        <v>5374</v>
      </c>
      <c r="L971" s="315" t="s">
        <v>7726</v>
      </c>
      <c r="M971" s="315" t="s">
        <v>6928</v>
      </c>
      <c r="N971" s="315"/>
    </row>
    <row r="972" ht="15.75" customHeight="1">
      <c r="A972" s="315" t="s">
        <v>7712</v>
      </c>
      <c r="B972" s="315" t="s">
        <v>7704</v>
      </c>
      <c r="C972" s="315" t="s">
        <v>7738</v>
      </c>
      <c r="D972" s="315" t="s">
        <v>6630</v>
      </c>
      <c r="E972" s="315" t="s">
        <v>6631</v>
      </c>
      <c r="F972" s="315" t="s">
        <v>6768</v>
      </c>
      <c r="G972" s="315" t="s">
        <v>6643</v>
      </c>
      <c r="H972" s="315" t="s">
        <v>6524</v>
      </c>
      <c r="I972" s="315" t="s">
        <v>6632</v>
      </c>
      <c r="J972" s="315" t="s">
        <v>6633</v>
      </c>
      <c r="K972" s="315" t="s">
        <v>5374</v>
      </c>
      <c r="L972" s="315" t="s">
        <v>7726</v>
      </c>
      <c r="M972" s="315" t="s">
        <v>6891</v>
      </c>
      <c r="N972" s="315"/>
    </row>
    <row r="973" ht="15.75" customHeight="1">
      <c r="A973" s="315" t="s">
        <v>7712</v>
      </c>
      <c r="B973" s="315" t="s">
        <v>7704</v>
      </c>
      <c r="C973" s="315" t="s">
        <v>7732</v>
      </c>
      <c r="D973" s="315" t="s">
        <v>7706</v>
      </c>
      <c r="E973" s="315" t="s">
        <v>7707</v>
      </c>
      <c r="F973" s="315" t="s">
        <v>6586</v>
      </c>
      <c r="G973" s="315" t="s">
        <v>6768</v>
      </c>
      <c r="H973" s="315" t="s">
        <v>6524</v>
      </c>
      <c r="I973" s="315" t="s">
        <v>6632</v>
      </c>
      <c r="J973" s="315" t="s">
        <v>6633</v>
      </c>
      <c r="K973" s="315" t="s">
        <v>5374</v>
      </c>
      <c r="L973" s="315" t="s">
        <v>7726</v>
      </c>
      <c r="M973" s="315" t="s">
        <v>6928</v>
      </c>
      <c r="N973" s="315"/>
    </row>
    <row r="974" ht="15.75" customHeight="1">
      <c r="A974" s="315" t="s">
        <v>7739</v>
      </c>
      <c r="B974" s="315" t="s">
        <v>7704</v>
      </c>
      <c r="C974" s="315" t="s">
        <v>7740</v>
      </c>
      <c r="D974" s="315" t="s">
        <v>7741</v>
      </c>
      <c r="E974" s="315" t="s">
        <v>7742</v>
      </c>
      <c r="F974" s="315" t="s">
        <v>6659</v>
      </c>
      <c r="G974" s="315" t="s">
        <v>7743</v>
      </c>
      <c r="H974" s="315" t="s">
        <v>7672</v>
      </c>
      <c r="I974" s="315" t="s">
        <v>6632</v>
      </c>
      <c r="J974" s="315" t="s">
        <v>6633</v>
      </c>
      <c r="K974" s="315" t="s">
        <v>5374</v>
      </c>
      <c r="L974" s="315" t="s">
        <v>7744</v>
      </c>
      <c r="M974" s="315" t="s">
        <v>6639</v>
      </c>
      <c r="N974" s="315"/>
    </row>
    <row r="975" ht="15.75" customHeight="1">
      <c r="A975" s="315" t="s">
        <v>7739</v>
      </c>
      <c r="B975" s="315" t="s">
        <v>7704</v>
      </c>
      <c r="C975" s="315" t="s">
        <v>7745</v>
      </c>
      <c r="D975" s="315" t="s">
        <v>7235</v>
      </c>
      <c r="E975" s="315" t="s">
        <v>7236</v>
      </c>
      <c r="F975" s="315" t="s">
        <v>6659</v>
      </c>
      <c r="G975" s="315" t="s">
        <v>7743</v>
      </c>
      <c r="H975" s="315" t="s">
        <v>7672</v>
      </c>
      <c r="I975" s="315" t="s">
        <v>6632</v>
      </c>
      <c r="J975" s="315" t="s">
        <v>6633</v>
      </c>
      <c r="K975" s="315" t="s">
        <v>5374</v>
      </c>
      <c r="L975" s="315" t="s">
        <v>7744</v>
      </c>
      <c r="M975" s="315" t="s">
        <v>6639</v>
      </c>
      <c r="N975" s="315"/>
    </row>
    <row r="976" ht="15.75" customHeight="1">
      <c r="A976" s="315" t="s">
        <v>7739</v>
      </c>
      <c r="B976" s="315" t="s">
        <v>7704</v>
      </c>
      <c r="C976" s="315" t="s">
        <v>7746</v>
      </c>
      <c r="D976" s="315" t="s">
        <v>7235</v>
      </c>
      <c r="E976" s="315" t="s">
        <v>7236</v>
      </c>
      <c r="F976" s="315" t="s">
        <v>6547</v>
      </c>
      <c r="G976" s="315" t="s">
        <v>7671</v>
      </c>
      <c r="H976" s="315" t="s">
        <v>7747</v>
      </c>
      <c r="I976" s="315" t="s">
        <v>6632</v>
      </c>
      <c r="J976" s="315" t="s">
        <v>6633</v>
      </c>
      <c r="K976" s="315" t="s">
        <v>5374</v>
      </c>
      <c r="L976" s="315" t="s">
        <v>7744</v>
      </c>
      <c r="M976" s="315" t="s">
        <v>6639</v>
      </c>
      <c r="N976" s="315"/>
    </row>
    <row r="977" ht="15.75" customHeight="1">
      <c r="A977" s="315" t="s">
        <v>7748</v>
      </c>
      <c r="B977" s="315" t="s">
        <v>7704</v>
      </c>
      <c r="C977" s="315" t="s">
        <v>7749</v>
      </c>
      <c r="D977" s="315" t="s">
        <v>7750</v>
      </c>
      <c r="E977" s="315" t="s">
        <v>7751</v>
      </c>
      <c r="F977" s="315" t="s">
        <v>6670</v>
      </c>
      <c r="G977" s="315" t="s">
        <v>6563</v>
      </c>
      <c r="H977" s="315" t="s">
        <v>6524</v>
      </c>
      <c r="I977" s="315" t="s">
        <v>6632</v>
      </c>
      <c r="J977" s="315" t="s">
        <v>6633</v>
      </c>
      <c r="K977" s="315" t="s">
        <v>7752</v>
      </c>
      <c r="L977" s="315" t="s">
        <v>7099</v>
      </c>
      <c r="M977" s="315" t="s">
        <v>6544</v>
      </c>
      <c r="N977" s="315"/>
    </row>
    <row r="978" ht="15.75" customHeight="1">
      <c r="A978" s="315" t="s">
        <v>7748</v>
      </c>
      <c r="B978" s="315" t="s">
        <v>7704</v>
      </c>
      <c r="C978" s="315" t="s">
        <v>7749</v>
      </c>
      <c r="D978" s="315" t="s">
        <v>7750</v>
      </c>
      <c r="E978" s="315" t="s">
        <v>7751</v>
      </c>
      <c r="F978" s="315" t="s">
        <v>6670</v>
      </c>
      <c r="G978" s="315" t="s">
        <v>6563</v>
      </c>
      <c r="H978" s="315" t="s">
        <v>6524</v>
      </c>
      <c r="I978" s="315" t="s">
        <v>6632</v>
      </c>
      <c r="J978" s="315" t="s">
        <v>6633</v>
      </c>
      <c r="K978" s="315" t="s">
        <v>7752</v>
      </c>
      <c r="L978" s="315" t="s">
        <v>7451</v>
      </c>
      <c r="M978" s="315" t="s">
        <v>6913</v>
      </c>
      <c r="N978" s="315"/>
    </row>
    <row r="979" ht="15.75" customHeight="1">
      <c r="A979" s="315" t="s">
        <v>7753</v>
      </c>
      <c r="B979" s="315" t="s">
        <v>7704</v>
      </c>
      <c r="C979" s="315" t="s">
        <v>7754</v>
      </c>
      <c r="D979" s="315" t="s">
        <v>7755</v>
      </c>
      <c r="E979" s="315" t="s">
        <v>7756</v>
      </c>
      <c r="F979" s="315" t="s">
        <v>6797</v>
      </c>
      <c r="G979" s="315" t="s">
        <v>6722</v>
      </c>
      <c r="H979" s="315" t="s">
        <v>7672</v>
      </c>
      <c r="I979" s="315" t="s">
        <v>6632</v>
      </c>
      <c r="J979" s="315" t="s">
        <v>6633</v>
      </c>
      <c r="K979" s="315" t="s">
        <v>5374</v>
      </c>
      <c r="L979" s="315" t="s">
        <v>7757</v>
      </c>
      <c r="M979" s="315" t="s">
        <v>6591</v>
      </c>
      <c r="N979" s="315"/>
    </row>
    <row r="980" ht="15.75" customHeight="1">
      <c r="A980" s="315" t="s">
        <v>7753</v>
      </c>
      <c r="B980" s="315" t="s">
        <v>7704</v>
      </c>
      <c r="C980" s="315" t="s">
        <v>7758</v>
      </c>
      <c r="D980" s="315" t="s">
        <v>7235</v>
      </c>
      <c r="E980" s="315" t="s">
        <v>7236</v>
      </c>
      <c r="F980" s="315" t="s">
        <v>6547</v>
      </c>
      <c r="G980" s="315" t="s">
        <v>7671</v>
      </c>
      <c r="H980" s="315" t="s">
        <v>7747</v>
      </c>
      <c r="I980" s="315" t="s">
        <v>6632</v>
      </c>
      <c r="J980" s="315" t="s">
        <v>6633</v>
      </c>
      <c r="K980" s="315" t="s">
        <v>5374</v>
      </c>
      <c r="L980" s="315" t="s">
        <v>7757</v>
      </c>
      <c r="M980" s="315" t="s">
        <v>6591</v>
      </c>
      <c r="N980" s="315"/>
    </row>
    <row r="981" ht="15.75" customHeight="1">
      <c r="A981" s="315" t="s">
        <v>7753</v>
      </c>
      <c r="B981" s="315" t="s">
        <v>7704</v>
      </c>
      <c r="C981" s="315" t="s">
        <v>7758</v>
      </c>
      <c r="D981" s="315" t="s">
        <v>7235</v>
      </c>
      <c r="E981" s="315" t="s">
        <v>7236</v>
      </c>
      <c r="F981" s="315" t="s">
        <v>6547</v>
      </c>
      <c r="G981" s="315" t="s">
        <v>7759</v>
      </c>
      <c r="H981" s="315" t="s">
        <v>7672</v>
      </c>
      <c r="I981" s="315" t="s">
        <v>6632</v>
      </c>
      <c r="J981" s="315" t="s">
        <v>6633</v>
      </c>
      <c r="K981" s="315" t="s">
        <v>5374</v>
      </c>
      <c r="L981" s="315" t="s">
        <v>7744</v>
      </c>
      <c r="M981" s="315" t="s">
        <v>7110</v>
      </c>
      <c r="N981" s="315"/>
    </row>
    <row r="982" ht="15.75" customHeight="1">
      <c r="A982" s="315" t="s">
        <v>7753</v>
      </c>
      <c r="B982" s="315" t="s">
        <v>7704</v>
      </c>
      <c r="C982" s="315" t="s">
        <v>7754</v>
      </c>
      <c r="D982" s="315" t="s">
        <v>7755</v>
      </c>
      <c r="E982" s="315" t="s">
        <v>7756</v>
      </c>
      <c r="F982" s="315" t="s">
        <v>6797</v>
      </c>
      <c r="G982" s="315" t="s">
        <v>6722</v>
      </c>
      <c r="H982" s="315" t="s">
        <v>7672</v>
      </c>
      <c r="I982" s="315" t="s">
        <v>6632</v>
      </c>
      <c r="J982" s="315" t="s">
        <v>6633</v>
      </c>
      <c r="K982" s="315" t="s">
        <v>5374</v>
      </c>
      <c r="L982" s="315" t="s">
        <v>7744</v>
      </c>
      <c r="M982" s="315" t="s">
        <v>7110</v>
      </c>
      <c r="N982" s="315"/>
    </row>
    <row r="983" ht="15.75" customHeight="1">
      <c r="A983" s="315" t="s">
        <v>7753</v>
      </c>
      <c r="B983" s="315" t="s">
        <v>7704</v>
      </c>
      <c r="C983" s="315" t="s">
        <v>7758</v>
      </c>
      <c r="D983" s="315" t="s">
        <v>7235</v>
      </c>
      <c r="E983" s="315" t="s">
        <v>7236</v>
      </c>
      <c r="F983" s="315" t="s">
        <v>6547</v>
      </c>
      <c r="G983" s="315" t="s">
        <v>7671</v>
      </c>
      <c r="H983" s="315" t="s">
        <v>7747</v>
      </c>
      <c r="I983" s="315" t="s">
        <v>6632</v>
      </c>
      <c r="J983" s="315" t="s">
        <v>6633</v>
      </c>
      <c r="K983" s="315" t="s">
        <v>5374</v>
      </c>
      <c r="L983" s="315" t="s">
        <v>7744</v>
      </c>
      <c r="M983" s="315" t="s">
        <v>6639</v>
      </c>
      <c r="N983" s="315"/>
    </row>
    <row r="984" ht="15.75" customHeight="1">
      <c r="A984" s="315" t="s">
        <v>7753</v>
      </c>
      <c r="B984" s="315" t="s">
        <v>7704</v>
      </c>
      <c r="C984" s="315" t="s">
        <v>7754</v>
      </c>
      <c r="D984" s="315" t="s">
        <v>7755</v>
      </c>
      <c r="E984" s="315" t="s">
        <v>7756</v>
      </c>
      <c r="F984" s="315" t="s">
        <v>6797</v>
      </c>
      <c r="G984" s="315" t="s">
        <v>6722</v>
      </c>
      <c r="H984" s="315" t="s">
        <v>7672</v>
      </c>
      <c r="I984" s="315" t="s">
        <v>6632</v>
      </c>
      <c r="J984" s="315" t="s">
        <v>6633</v>
      </c>
      <c r="K984" s="315" t="s">
        <v>5374</v>
      </c>
      <c r="L984" s="315" t="s">
        <v>7744</v>
      </c>
      <c r="M984" s="315" t="s">
        <v>7110</v>
      </c>
      <c r="N984" s="315"/>
    </row>
    <row r="985" ht="15.75" customHeight="1">
      <c r="A985" s="315" t="s">
        <v>7753</v>
      </c>
      <c r="B985" s="315" t="s">
        <v>7704</v>
      </c>
      <c r="C985" s="315" t="s">
        <v>7760</v>
      </c>
      <c r="D985" s="315" t="s">
        <v>7761</v>
      </c>
      <c r="E985" s="315" t="s">
        <v>7762</v>
      </c>
      <c r="F985" s="315" t="s">
        <v>6547</v>
      </c>
      <c r="G985" s="315" t="s">
        <v>7759</v>
      </c>
      <c r="H985" s="315" t="s">
        <v>7672</v>
      </c>
      <c r="I985" s="315" t="s">
        <v>6632</v>
      </c>
      <c r="J985" s="315" t="s">
        <v>6633</v>
      </c>
      <c r="K985" s="315" t="s">
        <v>5374</v>
      </c>
      <c r="L985" s="315" t="s">
        <v>7744</v>
      </c>
      <c r="M985" s="315" t="s">
        <v>6639</v>
      </c>
      <c r="N985" s="315"/>
    </row>
    <row r="986" ht="15.75" customHeight="1">
      <c r="A986" s="315" t="s">
        <v>7753</v>
      </c>
      <c r="B986" s="315" t="s">
        <v>7704</v>
      </c>
      <c r="C986" s="315" t="s">
        <v>7754</v>
      </c>
      <c r="D986" s="315" t="s">
        <v>7755</v>
      </c>
      <c r="E986" s="315" t="s">
        <v>7756</v>
      </c>
      <c r="F986" s="315" t="s">
        <v>6797</v>
      </c>
      <c r="G986" s="315" t="s">
        <v>6722</v>
      </c>
      <c r="H986" s="315" t="s">
        <v>7672</v>
      </c>
      <c r="I986" s="315" t="s">
        <v>6632</v>
      </c>
      <c r="J986" s="315" t="s">
        <v>6633</v>
      </c>
      <c r="K986" s="315" t="s">
        <v>5374</v>
      </c>
      <c r="L986" s="315" t="s">
        <v>7744</v>
      </c>
      <c r="M986" s="315" t="s">
        <v>6782</v>
      </c>
      <c r="N986" s="315"/>
    </row>
    <row r="987" ht="15.75" customHeight="1">
      <c r="A987" s="315" t="s">
        <v>7753</v>
      </c>
      <c r="B987" s="315" t="s">
        <v>7704</v>
      </c>
      <c r="C987" s="315" t="s">
        <v>7763</v>
      </c>
      <c r="D987" s="315" t="s">
        <v>7764</v>
      </c>
      <c r="E987" s="315" t="s">
        <v>7765</v>
      </c>
      <c r="F987" s="315" t="s">
        <v>6562</v>
      </c>
      <c r="G987" s="315" t="s">
        <v>7766</v>
      </c>
      <c r="H987" s="315" t="s">
        <v>7672</v>
      </c>
      <c r="I987" s="315" t="s">
        <v>6632</v>
      </c>
      <c r="J987" s="315" t="s">
        <v>6633</v>
      </c>
      <c r="K987" s="315" t="s">
        <v>5374</v>
      </c>
      <c r="L987" s="315" t="s">
        <v>7744</v>
      </c>
      <c r="M987" s="315" t="s">
        <v>6639</v>
      </c>
      <c r="N987" s="315"/>
    </row>
    <row r="988" ht="15.75" customHeight="1">
      <c r="A988" s="315" t="s">
        <v>7753</v>
      </c>
      <c r="B988" s="315" t="s">
        <v>7704</v>
      </c>
      <c r="C988" s="315" t="s">
        <v>7767</v>
      </c>
      <c r="D988" s="315" t="s">
        <v>7761</v>
      </c>
      <c r="E988" s="315" t="s">
        <v>7762</v>
      </c>
      <c r="F988" s="315" t="s">
        <v>6573</v>
      </c>
      <c r="G988" s="315" t="s">
        <v>7442</v>
      </c>
      <c r="H988" s="315" t="s">
        <v>7672</v>
      </c>
      <c r="I988" s="315" t="s">
        <v>6632</v>
      </c>
      <c r="J988" s="315" t="s">
        <v>6633</v>
      </c>
      <c r="K988" s="315" t="s">
        <v>5374</v>
      </c>
      <c r="L988" s="315" t="s">
        <v>7744</v>
      </c>
      <c r="M988" s="315" t="s">
        <v>6639</v>
      </c>
      <c r="N988" s="315"/>
    </row>
    <row r="989" ht="15.75" customHeight="1">
      <c r="A989" s="315" t="s">
        <v>7753</v>
      </c>
      <c r="B989" s="315" t="s">
        <v>7704</v>
      </c>
      <c r="C989" s="315" t="s">
        <v>7754</v>
      </c>
      <c r="D989" s="315" t="s">
        <v>7755</v>
      </c>
      <c r="E989" s="315" t="s">
        <v>7756</v>
      </c>
      <c r="F989" s="315" t="s">
        <v>6797</v>
      </c>
      <c r="G989" s="315" t="s">
        <v>6722</v>
      </c>
      <c r="H989" s="315" t="s">
        <v>7672</v>
      </c>
      <c r="I989" s="315" t="s">
        <v>6632</v>
      </c>
      <c r="J989" s="315" t="s">
        <v>6633</v>
      </c>
      <c r="K989" s="315" t="s">
        <v>5374</v>
      </c>
      <c r="L989" s="315" t="s">
        <v>7744</v>
      </c>
      <c r="M989" s="315" t="s">
        <v>6639</v>
      </c>
      <c r="N989" s="315"/>
    </row>
    <row r="990" ht="15.75" customHeight="1">
      <c r="A990" s="315" t="s">
        <v>7753</v>
      </c>
      <c r="B990" s="315" t="s">
        <v>7704</v>
      </c>
      <c r="C990" s="315" t="s">
        <v>7763</v>
      </c>
      <c r="D990" s="315" t="s">
        <v>7764</v>
      </c>
      <c r="E990" s="315" t="s">
        <v>7765</v>
      </c>
      <c r="F990" s="315" t="s">
        <v>6562</v>
      </c>
      <c r="G990" s="315" t="s">
        <v>7766</v>
      </c>
      <c r="H990" s="315" t="s">
        <v>7672</v>
      </c>
      <c r="I990" s="315" t="s">
        <v>6632</v>
      </c>
      <c r="J990" s="315" t="s">
        <v>6633</v>
      </c>
      <c r="K990" s="315" t="s">
        <v>5374</v>
      </c>
      <c r="L990" s="315" t="s">
        <v>7744</v>
      </c>
      <c r="M990" s="315" t="s">
        <v>6639</v>
      </c>
      <c r="N990" s="315"/>
    </row>
    <row r="991" ht="15.75" customHeight="1">
      <c r="A991" s="315" t="s">
        <v>7753</v>
      </c>
      <c r="B991" s="315" t="s">
        <v>7704</v>
      </c>
      <c r="C991" s="315" t="s">
        <v>7767</v>
      </c>
      <c r="D991" s="315" t="s">
        <v>7761</v>
      </c>
      <c r="E991" s="315" t="s">
        <v>7762</v>
      </c>
      <c r="F991" s="315" t="s">
        <v>6573</v>
      </c>
      <c r="G991" s="315" t="s">
        <v>7442</v>
      </c>
      <c r="H991" s="315" t="s">
        <v>7672</v>
      </c>
      <c r="I991" s="315" t="s">
        <v>6632</v>
      </c>
      <c r="J991" s="315" t="s">
        <v>6633</v>
      </c>
      <c r="K991" s="315" t="s">
        <v>5374</v>
      </c>
      <c r="L991" s="315" t="s">
        <v>7744</v>
      </c>
      <c r="M991" s="315" t="s">
        <v>6639</v>
      </c>
      <c r="N991" s="315"/>
    </row>
    <row r="992" ht="15.75" customHeight="1">
      <c r="A992" s="315" t="s">
        <v>7753</v>
      </c>
      <c r="B992" s="315" t="s">
        <v>7704</v>
      </c>
      <c r="C992" s="315" t="s">
        <v>7768</v>
      </c>
      <c r="D992" s="315" t="s">
        <v>7235</v>
      </c>
      <c r="E992" s="315" t="s">
        <v>7236</v>
      </c>
      <c r="F992" s="315" t="s">
        <v>6601</v>
      </c>
      <c r="G992" s="315" t="s">
        <v>7447</v>
      </c>
      <c r="H992" s="315" t="s">
        <v>7672</v>
      </c>
      <c r="I992" s="315" t="s">
        <v>6632</v>
      </c>
      <c r="J992" s="315" t="s">
        <v>6633</v>
      </c>
      <c r="K992" s="315" t="s">
        <v>5374</v>
      </c>
      <c r="L992" s="315" t="s">
        <v>7744</v>
      </c>
      <c r="M992" s="315" t="s">
        <v>6639</v>
      </c>
      <c r="N992" s="315"/>
    </row>
    <row r="993" ht="15.75" customHeight="1">
      <c r="A993" s="315" t="s">
        <v>7753</v>
      </c>
      <c r="B993" s="315" t="s">
        <v>7704</v>
      </c>
      <c r="C993" s="315" t="s">
        <v>7769</v>
      </c>
      <c r="D993" s="315" t="s">
        <v>7764</v>
      </c>
      <c r="E993" s="315" t="s">
        <v>7765</v>
      </c>
      <c r="F993" s="315" t="s">
        <v>6797</v>
      </c>
      <c r="G993" s="315" t="s">
        <v>7452</v>
      </c>
      <c r="H993" s="315" t="s">
        <v>6718</v>
      </c>
      <c r="I993" s="315" t="s">
        <v>6632</v>
      </c>
      <c r="J993" s="315" t="s">
        <v>6633</v>
      </c>
      <c r="K993" s="315" t="s">
        <v>5374</v>
      </c>
      <c r="L993" s="315" t="s">
        <v>7744</v>
      </c>
      <c r="M993" s="315" t="s">
        <v>6698</v>
      </c>
      <c r="N993" s="315"/>
    </row>
    <row r="994" ht="15.75" customHeight="1">
      <c r="A994" s="315" t="s">
        <v>7753</v>
      </c>
      <c r="B994" s="315" t="s">
        <v>7704</v>
      </c>
      <c r="C994" s="315" t="s">
        <v>7769</v>
      </c>
      <c r="D994" s="315" t="s">
        <v>7764</v>
      </c>
      <c r="E994" s="315" t="s">
        <v>7765</v>
      </c>
      <c r="F994" s="315" t="s">
        <v>6797</v>
      </c>
      <c r="G994" s="315" t="s">
        <v>7452</v>
      </c>
      <c r="H994" s="315" t="s">
        <v>6718</v>
      </c>
      <c r="I994" s="315" t="s">
        <v>6632</v>
      </c>
      <c r="J994" s="315" t="s">
        <v>6633</v>
      </c>
      <c r="K994" s="315" t="s">
        <v>5374</v>
      </c>
      <c r="L994" s="315" t="s">
        <v>7744</v>
      </c>
      <c r="M994" s="315" t="s">
        <v>6544</v>
      </c>
      <c r="N994" s="315"/>
    </row>
    <row r="995" ht="15.75" customHeight="1">
      <c r="A995" s="315" t="s">
        <v>7753</v>
      </c>
      <c r="B995" s="315" t="s">
        <v>7704</v>
      </c>
      <c r="C995" s="315" t="s">
        <v>7754</v>
      </c>
      <c r="D995" s="315" t="s">
        <v>7755</v>
      </c>
      <c r="E995" s="315" t="s">
        <v>7756</v>
      </c>
      <c r="F995" s="315" t="s">
        <v>6797</v>
      </c>
      <c r="G995" s="315" t="s">
        <v>7452</v>
      </c>
      <c r="H995" s="315" t="s">
        <v>6718</v>
      </c>
      <c r="I995" s="315" t="s">
        <v>6632</v>
      </c>
      <c r="J995" s="315" t="s">
        <v>6633</v>
      </c>
      <c r="K995" s="315" t="s">
        <v>5374</v>
      </c>
      <c r="L995" s="315" t="s">
        <v>7744</v>
      </c>
      <c r="M995" s="315" t="s">
        <v>6544</v>
      </c>
      <c r="N995" s="315"/>
    </row>
    <row r="996" ht="15.75" customHeight="1">
      <c r="A996" s="315" t="s">
        <v>7753</v>
      </c>
      <c r="B996" s="315" t="s">
        <v>7704</v>
      </c>
      <c r="C996" s="315" t="s">
        <v>7754</v>
      </c>
      <c r="D996" s="315" t="s">
        <v>7755</v>
      </c>
      <c r="E996" s="315" t="s">
        <v>7756</v>
      </c>
      <c r="F996" s="315" t="s">
        <v>6797</v>
      </c>
      <c r="G996" s="315" t="s">
        <v>7452</v>
      </c>
      <c r="H996" s="315" t="s">
        <v>6718</v>
      </c>
      <c r="I996" s="315" t="s">
        <v>6632</v>
      </c>
      <c r="J996" s="315" t="s">
        <v>6633</v>
      </c>
      <c r="K996" s="315" t="s">
        <v>5374</v>
      </c>
      <c r="L996" s="315" t="s">
        <v>7744</v>
      </c>
      <c r="M996" s="315" t="s">
        <v>6544</v>
      </c>
      <c r="N996" s="315"/>
    </row>
    <row r="997" ht="15.75" customHeight="1">
      <c r="A997" s="315" t="s">
        <v>7753</v>
      </c>
      <c r="B997" s="315" t="s">
        <v>7704</v>
      </c>
      <c r="C997" s="315" t="s">
        <v>7754</v>
      </c>
      <c r="D997" s="315" t="s">
        <v>7755</v>
      </c>
      <c r="E997" s="315" t="s">
        <v>7756</v>
      </c>
      <c r="F997" s="315" t="s">
        <v>6797</v>
      </c>
      <c r="G997" s="315" t="s">
        <v>7452</v>
      </c>
      <c r="H997" s="315" t="s">
        <v>6718</v>
      </c>
      <c r="I997" s="315" t="s">
        <v>6632</v>
      </c>
      <c r="J997" s="315" t="s">
        <v>6633</v>
      </c>
      <c r="K997" s="315" t="s">
        <v>5374</v>
      </c>
      <c r="L997" s="315" t="s">
        <v>7744</v>
      </c>
      <c r="M997" s="315" t="s">
        <v>6529</v>
      </c>
      <c r="N997" s="315"/>
    </row>
    <row r="998" ht="15.75" customHeight="1">
      <c r="A998" s="315" t="s">
        <v>7753</v>
      </c>
      <c r="B998" s="315" t="s">
        <v>7704</v>
      </c>
      <c r="C998" s="315" t="s">
        <v>7770</v>
      </c>
      <c r="D998" s="315" t="s">
        <v>7235</v>
      </c>
      <c r="E998" s="315" t="s">
        <v>7236</v>
      </c>
      <c r="F998" s="315" t="s">
        <v>6522</v>
      </c>
      <c r="G998" s="315" t="s">
        <v>7759</v>
      </c>
      <c r="H998" s="315" t="s">
        <v>6718</v>
      </c>
      <c r="I998" s="315" t="s">
        <v>6632</v>
      </c>
      <c r="J998" s="315" t="s">
        <v>6633</v>
      </c>
      <c r="K998" s="315" t="s">
        <v>5374</v>
      </c>
      <c r="L998" s="315" t="s">
        <v>7744</v>
      </c>
      <c r="M998" s="315" t="s">
        <v>6544</v>
      </c>
      <c r="N998" s="315"/>
    </row>
    <row r="999" ht="15.75" customHeight="1">
      <c r="A999" s="315" t="s">
        <v>7753</v>
      </c>
      <c r="B999" s="315" t="s">
        <v>7704</v>
      </c>
      <c r="C999" s="315" t="s">
        <v>7769</v>
      </c>
      <c r="D999" s="315" t="s">
        <v>7764</v>
      </c>
      <c r="E999" s="315" t="s">
        <v>7765</v>
      </c>
      <c r="F999" s="315" t="s">
        <v>6797</v>
      </c>
      <c r="G999" s="315" t="s">
        <v>6722</v>
      </c>
      <c r="H999" s="315" t="s">
        <v>7672</v>
      </c>
      <c r="I999" s="315" t="s">
        <v>6632</v>
      </c>
      <c r="J999" s="315" t="s">
        <v>6633</v>
      </c>
      <c r="K999" s="315" t="s">
        <v>5374</v>
      </c>
      <c r="L999" s="315" t="s">
        <v>7744</v>
      </c>
      <c r="M999" s="315" t="s">
        <v>6882</v>
      </c>
      <c r="N999" s="315"/>
    </row>
    <row r="1000" ht="15.75" customHeight="1">
      <c r="A1000" s="315" t="s">
        <v>7753</v>
      </c>
      <c r="B1000" s="315" t="s">
        <v>7704</v>
      </c>
      <c r="C1000" s="315" t="s">
        <v>7769</v>
      </c>
      <c r="D1000" s="315" t="s">
        <v>7764</v>
      </c>
      <c r="E1000" s="315" t="s">
        <v>7765</v>
      </c>
      <c r="F1000" s="315" t="s">
        <v>6797</v>
      </c>
      <c r="G1000" s="315" t="s">
        <v>6722</v>
      </c>
      <c r="H1000" s="315" t="s">
        <v>7672</v>
      </c>
      <c r="I1000" s="315" t="s">
        <v>6632</v>
      </c>
      <c r="J1000" s="315" t="s">
        <v>6633</v>
      </c>
      <c r="K1000" s="315" t="s">
        <v>5374</v>
      </c>
      <c r="L1000" s="315" t="s">
        <v>7744</v>
      </c>
      <c r="M1000" s="315" t="s">
        <v>6569</v>
      </c>
      <c r="N1000" s="315"/>
    </row>
    <row r="1001" ht="15.75" customHeight="1">
      <c r="A1001" s="315" t="s">
        <v>7771</v>
      </c>
      <c r="B1001" s="315" t="s">
        <v>7704</v>
      </c>
      <c r="C1001" s="315" t="s">
        <v>7772</v>
      </c>
      <c r="D1001" s="315" t="s">
        <v>7773</v>
      </c>
      <c r="E1001" s="315" t="s">
        <v>7774</v>
      </c>
      <c r="F1001" s="315" t="s">
        <v>6716</v>
      </c>
      <c r="G1001" s="315" t="s">
        <v>6905</v>
      </c>
      <c r="H1001" s="315" t="s">
        <v>6524</v>
      </c>
      <c r="I1001" s="315" t="s">
        <v>6632</v>
      </c>
      <c r="J1001" s="315" t="s">
        <v>6633</v>
      </c>
      <c r="K1001" s="315" t="s">
        <v>5374</v>
      </c>
      <c r="L1001" s="315" t="s">
        <v>6638</v>
      </c>
      <c r="M1001" s="315" t="s">
        <v>6569</v>
      </c>
      <c r="N1001" s="315"/>
    </row>
    <row r="1002" ht="15.75" customHeight="1">
      <c r="A1002" s="315" t="s">
        <v>7775</v>
      </c>
      <c r="B1002" s="315" t="s">
        <v>7704</v>
      </c>
      <c r="C1002" s="315" t="s">
        <v>7776</v>
      </c>
      <c r="D1002" s="315" t="s">
        <v>7773</v>
      </c>
      <c r="E1002" s="315" t="s">
        <v>7774</v>
      </c>
      <c r="F1002" s="315" t="s">
        <v>6915</v>
      </c>
      <c r="G1002" s="315" t="s">
        <v>7021</v>
      </c>
      <c r="H1002" s="315" t="s">
        <v>6524</v>
      </c>
      <c r="I1002" s="315" t="s">
        <v>6632</v>
      </c>
      <c r="J1002" s="315" t="s">
        <v>6633</v>
      </c>
      <c r="K1002" s="315" t="s">
        <v>5374</v>
      </c>
      <c r="L1002" s="315" t="s">
        <v>7099</v>
      </c>
      <c r="M1002" s="315" t="s">
        <v>6569</v>
      </c>
      <c r="N1002" s="315"/>
    </row>
    <row r="1003" ht="15.75" customHeight="1">
      <c r="A1003" s="315" t="s">
        <v>7775</v>
      </c>
      <c r="B1003" s="315" t="s">
        <v>7704</v>
      </c>
      <c r="C1003" s="315" t="s">
        <v>7777</v>
      </c>
      <c r="D1003" s="315" t="s">
        <v>6657</v>
      </c>
      <c r="E1003" s="315" t="s">
        <v>6658</v>
      </c>
      <c r="F1003" s="315" t="s">
        <v>6547</v>
      </c>
      <c r="G1003" s="315" t="s">
        <v>6558</v>
      </c>
      <c r="H1003" s="315" t="s">
        <v>6579</v>
      </c>
      <c r="I1003" s="315" t="s">
        <v>6632</v>
      </c>
      <c r="J1003" s="315" t="s">
        <v>6633</v>
      </c>
      <c r="K1003" s="315" t="s">
        <v>5374</v>
      </c>
      <c r="L1003" s="315" t="s">
        <v>6682</v>
      </c>
      <c r="M1003" s="315" t="s">
        <v>6569</v>
      </c>
      <c r="N1003" s="315"/>
    </row>
    <row r="1004" ht="15.75" customHeight="1">
      <c r="A1004" s="315" t="s">
        <v>7778</v>
      </c>
      <c r="B1004" s="315" t="s">
        <v>7779</v>
      </c>
      <c r="C1004" s="315" t="s">
        <v>7780</v>
      </c>
      <c r="D1004" s="315" t="s">
        <v>5374</v>
      </c>
      <c r="E1004" s="315" t="s">
        <v>7185</v>
      </c>
      <c r="F1004" s="315" t="s">
        <v>6562</v>
      </c>
      <c r="G1004" s="315" t="s">
        <v>6905</v>
      </c>
      <c r="H1004" s="315" t="s">
        <v>6548</v>
      </c>
      <c r="I1004" s="315" t="s">
        <v>6632</v>
      </c>
      <c r="J1004" s="315" t="s">
        <v>6633</v>
      </c>
      <c r="K1004" s="315" t="s">
        <v>5374</v>
      </c>
      <c r="L1004" s="315" t="s">
        <v>7544</v>
      </c>
      <c r="M1004" s="315" t="s">
        <v>6591</v>
      </c>
      <c r="N1004" s="315"/>
    </row>
    <row r="1005" ht="15.75" customHeight="1">
      <c r="A1005" s="315" t="s">
        <v>7778</v>
      </c>
      <c r="B1005" s="315" t="s">
        <v>7779</v>
      </c>
      <c r="C1005" s="315" t="s">
        <v>7781</v>
      </c>
      <c r="D1005" s="315" t="s">
        <v>5374</v>
      </c>
      <c r="E1005" s="315" t="s">
        <v>7185</v>
      </c>
      <c r="F1005" s="315" t="s">
        <v>7008</v>
      </c>
      <c r="G1005" s="315" t="s">
        <v>6922</v>
      </c>
      <c r="H1005" s="315" t="s">
        <v>6548</v>
      </c>
      <c r="I1005" s="315" t="s">
        <v>6632</v>
      </c>
      <c r="J1005" s="315" t="s">
        <v>6633</v>
      </c>
      <c r="K1005" s="315" t="s">
        <v>5374</v>
      </c>
      <c r="L1005" s="315" t="s">
        <v>7544</v>
      </c>
      <c r="M1005" s="315" t="s">
        <v>6591</v>
      </c>
      <c r="N1005" s="315"/>
    </row>
    <row r="1006" ht="15.75" customHeight="1">
      <c r="A1006" s="315" t="s">
        <v>7782</v>
      </c>
      <c r="B1006" s="315" t="s">
        <v>7779</v>
      </c>
      <c r="C1006" s="315" t="s">
        <v>7783</v>
      </c>
      <c r="D1006" s="315" t="s">
        <v>5374</v>
      </c>
      <c r="E1006" s="315" t="s">
        <v>7185</v>
      </c>
      <c r="F1006" s="315" t="s">
        <v>6800</v>
      </c>
      <c r="G1006" s="315" t="s">
        <v>6885</v>
      </c>
      <c r="H1006" s="315" t="s">
        <v>6564</v>
      </c>
      <c r="I1006" s="315" t="s">
        <v>6632</v>
      </c>
      <c r="J1006" s="315" t="s">
        <v>6633</v>
      </c>
      <c r="K1006" s="315" t="s">
        <v>5374</v>
      </c>
      <c r="L1006" s="315" t="s">
        <v>7099</v>
      </c>
      <c r="M1006" s="315" t="s">
        <v>6782</v>
      </c>
      <c r="N1006" s="315"/>
    </row>
    <row r="1007" ht="15.75" customHeight="1">
      <c r="A1007" s="315" t="s">
        <v>7782</v>
      </c>
      <c r="B1007" s="315" t="s">
        <v>7779</v>
      </c>
      <c r="C1007" s="315" t="s">
        <v>7783</v>
      </c>
      <c r="D1007" s="315" t="s">
        <v>5374</v>
      </c>
      <c r="E1007" s="315" t="s">
        <v>7185</v>
      </c>
      <c r="F1007" s="315" t="s">
        <v>6800</v>
      </c>
      <c r="G1007" s="315" t="s">
        <v>6885</v>
      </c>
      <c r="H1007" s="315" t="s">
        <v>6564</v>
      </c>
      <c r="I1007" s="315" t="s">
        <v>6632</v>
      </c>
      <c r="J1007" s="315" t="s">
        <v>6633</v>
      </c>
      <c r="K1007" s="315" t="s">
        <v>5374</v>
      </c>
      <c r="L1007" s="315" t="s">
        <v>7099</v>
      </c>
      <c r="M1007" s="315" t="s">
        <v>6782</v>
      </c>
      <c r="N1007" s="315"/>
    </row>
    <row r="1008" ht="15.75" customHeight="1">
      <c r="A1008" s="315" t="s">
        <v>7782</v>
      </c>
      <c r="B1008" s="315" t="s">
        <v>7779</v>
      </c>
      <c r="C1008" s="315" t="s">
        <v>7783</v>
      </c>
      <c r="D1008" s="315" t="s">
        <v>5374</v>
      </c>
      <c r="E1008" s="315" t="s">
        <v>7185</v>
      </c>
      <c r="F1008" s="315" t="s">
        <v>6800</v>
      </c>
      <c r="G1008" s="315" t="s">
        <v>6885</v>
      </c>
      <c r="H1008" s="315" t="s">
        <v>6564</v>
      </c>
      <c r="I1008" s="315" t="s">
        <v>6632</v>
      </c>
      <c r="J1008" s="315" t="s">
        <v>6633</v>
      </c>
      <c r="K1008" s="315" t="s">
        <v>5374</v>
      </c>
      <c r="L1008" s="315" t="s">
        <v>7099</v>
      </c>
      <c r="M1008" s="315" t="s">
        <v>7110</v>
      </c>
      <c r="N1008" s="315"/>
    </row>
    <row r="1009" ht="15.75" customHeight="1">
      <c r="A1009" s="315" t="s">
        <v>7782</v>
      </c>
      <c r="B1009" s="315" t="s">
        <v>7779</v>
      </c>
      <c r="C1009" s="315" t="s">
        <v>7783</v>
      </c>
      <c r="D1009" s="315" t="s">
        <v>5374</v>
      </c>
      <c r="E1009" s="315" t="s">
        <v>7185</v>
      </c>
      <c r="F1009" s="315" t="s">
        <v>6800</v>
      </c>
      <c r="G1009" s="315" t="s">
        <v>6885</v>
      </c>
      <c r="H1009" s="315" t="s">
        <v>6564</v>
      </c>
      <c r="I1009" s="315" t="s">
        <v>6632</v>
      </c>
      <c r="J1009" s="315" t="s">
        <v>6633</v>
      </c>
      <c r="K1009" s="315" t="s">
        <v>5374</v>
      </c>
      <c r="L1009" s="315" t="s">
        <v>7099</v>
      </c>
      <c r="M1009" s="315" t="s">
        <v>7110</v>
      </c>
      <c r="N1009" s="315"/>
    </row>
    <row r="1010" ht="15.75" customHeight="1">
      <c r="A1010" s="315" t="s">
        <v>7782</v>
      </c>
      <c r="B1010" s="315" t="s">
        <v>7779</v>
      </c>
      <c r="C1010" s="315" t="s">
        <v>7784</v>
      </c>
      <c r="D1010" s="315" t="s">
        <v>5374</v>
      </c>
      <c r="E1010" s="315" t="s">
        <v>7185</v>
      </c>
      <c r="F1010" s="315" t="s">
        <v>6601</v>
      </c>
      <c r="G1010" s="315" t="s">
        <v>6586</v>
      </c>
      <c r="H1010" s="315" t="s">
        <v>6564</v>
      </c>
      <c r="I1010" s="315" t="s">
        <v>6632</v>
      </c>
      <c r="J1010" s="315" t="s">
        <v>6633</v>
      </c>
      <c r="K1010" s="315" t="s">
        <v>5374</v>
      </c>
      <c r="L1010" s="315" t="s">
        <v>7572</v>
      </c>
      <c r="M1010" s="315" t="s">
        <v>6664</v>
      </c>
      <c r="N1010" s="315"/>
    </row>
    <row r="1011" ht="15.75" customHeight="1">
      <c r="A1011" s="315" t="s">
        <v>7782</v>
      </c>
      <c r="B1011" s="315" t="s">
        <v>7779</v>
      </c>
      <c r="C1011" s="315" t="s">
        <v>7784</v>
      </c>
      <c r="D1011" s="315" t="s">
        <v>5374</v>
      </c>
      <c r="E1011" s="315" t="s">
        <v>7185</v>
      </c>
      <c r="F1011" s="315" t="s">
        <v>6601</v>
      </c>
      <c r="G1011" s="315" t="s">
        <v>6586</v>
      </c>
      <c r="H1011" s="315" t="s">
        <v>6564</v>
      </c>
      <c r="I1011" s="315" t="s">
        <v>6632</v>
      </c>
      <c r="J1011" s="315" t="s">
        <v>6633</v>
      </c>
      <c r="K1011" s="315" t="s">
        <v>5374</v>
      </c>
      <c r="L1011" s="315" t="s">
        <v>7572</v>
      </c>
      <c r="M1011" s="315" t="s">
        <v>6928</v>
      </c>
      <c r="N1011" s="315"/>
    </row>
    <row r="1012" ht="15.75" customHeight="1">
      <c r="A1012" s="315" t="s">
        <v>7782</v>
      </c>
      <c r="B1012" s="315" t="s">
        <v>7779</v>
      </c>
      <c r="C1012" s="315" t="s">
        <v>7784</v>
      </c>
      <c r="D1012" s="315" t="s">
        <v>5374</v>
      </c>
      <c r="E1012" s="315" t="s">
        <v>7185</v>
      </c>
      <c r="F1012" s="315" t="s">
        <v>6601</v>
      </c>
      <c r="G1012" s="315" t="s">
        <v>6586</v>
      </c>
      <c r="H1012" s="315" t="s">
        <v>6564</v>
      </c>
      <c r="I1012" s="315" t="s">
        <v>6632</v>
      </c>
      <c r="J1012" s="315" t="s">
        <v>6633</v>
      </c>
      <c r="K1012" s="315" t="s">
        <v>5374</v>
      </c>
      <c r="L1012" s="315" t="s">
        <v>7572</v>
      </c>
      <c r="M1012" s="315" t="s">
        <v>6943</v>
      </c>
      <c r="N1012" s="315"/>
    </row>
    <row r="1013" ht="15.75" customHeight="1">
      <c r="A1013" s="315" t="s">
        <v>7782</v>
      </c>
      <c r="B1013" s="315" t="s">
        <v>7779</v>
      </c>
      <c r="C1013" s="315" t="s">
        <v>7784</v>
      </c>
      <c r="D1013" s="315" t="s">
        <v>5374</v>
      </c>
      <c r="E1013" s="315" t="s">
        <v>7185</v>
      </c>
      <c r="F1013" s="315" t="s">
        <v>6601</v>
      </c>
      <c r="G1013" s="315" t="s">
        <v>6586</v>
      </c>
      <c r="H1013" s="315" t="s">
        <v>6564</v>
      </c>
      <c r="I1013" s="315" t="s">
        <v>6632</v>
      </c>
      <c r="J1013" s="315" t="s">
        <v>6633</v>
      </c>
      <c r="K1013" s="315" t="s">
        <v>5374</v>
      </c>
      <c r="L1013" s="315" t="s">
        <v>7572</v>
      </c>
      <c r="M1013" s="315" t="s">
        <v>6943</v>
      </c>
      <c r="N1013" s="315"/>
    </row>
    <row r="1014" ht="15.75" customHeight="1">
      <c r="A1014" s="315" t="s">
        <v>7785</v>
      </c>
      <c r="B1014" s="315" t="s">
        <v>7779</v>
      </c>
      <c r="C1014" s="315" t="s">
        <v>7786</v>
      </c>
      <c r="D1014" s="315" t="s">
        <v>5374</v>
      </c>
      <c r="E1014" s="315" t="s">
        <v>7185</v>
      </c>
      <c r="F1014" s="315" t="s">
        <v>7787</v>
      </c>
      <c r="G1014" s="315" t="s">
        <v>7788</v>
      </c>
      <c r="H1014" s="315" t="s">
        <v>7789</v>
      </c>
      <c r="I1014" s="315" t="s">
        <v>6632</v>
      </c>
      <c r="J1014" s="315" t="s">
        <v>6633</v>
      </c>
      <c r="K1014" s="315" t="s">
        <v>5374</v>
      </c>
      <c r="L1014" s="315" t="s">
        <v>7099</v>
      </c>
      <c r="M1014" s="315" t="s">
        <v>6591</v>
      </c>
      <c r="N1014" s="315"/>
    </row>
    <row r="1015" ht="15.75" customHeight="1">
      <c r="A1015" s="315" t="s">
        <v>7785</v>
      </c>
      <c r="B1015" s="315" t="s">
        <v>7779</v>
      </c>
      <c r="C1015" s="315" t="s">
        <v>7790</v>
      </c>
      <c r="D1015" s="315" t="s">
        <v>5374</v>
      </c>
      <c r="E1015" s="315" t="s">
        <v>7185</v>
      </c>
      <c r="F1015" s="315" t="s">
        <v>6563</v>
      </c>
      <c r="G1015" s="315" t="s">
        <v>7791</v>
      </c>
      <c r="H1015" s="315" t="s">
        <v>7570</v>
      </c>
      <c r="I1015" s="315" t="s">
        <v>6632</v>
      </c>
      <c r="J1015" s="315" t="s">
        <v>6633</v>
      </c>
      <c r="K1015" s="315" t="s">
        <v>5374</v>
      </c>
      <c r="L1015" s="315" t="s">
        <v>7099</v>
      </c>
      <c r="M1015" s="315" t="s">
        <v>6639</v>
      </c>
      <c r="N1015" s="315"/>
    </row>
    <row r="1016" ht="15.75" customHeight="1">
      <c r="A1016" s="315" t="s">
        <v>7785</v>
      </c>
      <c r="B1016" s="315" t="s">
        <v>7779</v>
      </c>
      <c r="C1016" s="315" t="s">
        <v>7792</v>
      </c>
      <c r="D1016" s="315" t="s">
        <v>5374</v>
      </c>
      <c r="E1016" s="315" t="s">
        <v>7185</v>
      </c>
      <c r="F1016" s="315" t="s">
        <v>6554</v>
      </c>
      <c r="G1016" s="315" t="s">
        <v>6651</v>
      </c>
      <c r="H1016" s="315" t="s">
        <v>7793</v>
      </c>
      <c r="I1016" s="315" t="s">
        <v>6632</v>
      </c>
      <c r="J1016" s="315" t="s">
        <v>6633</v>
      </c>
      <c r="K1016" s="315" t="s">
        <v>5374</v>
      </c>
      <c r="L1016" s="315" t="s">
        <v>7099</v>
      </c>
      <c r="M1016" s="315" t="s">
        <v>6591</v>
      </c>
      <c r="N1016" s="315"/>
    </row>
    <row r="1017" ht="15.75" customHeight="1">
      <c r="A1017" s="315" t="s">
        <v>7785</v>
      </c>
      <c r="B1017" s="315" t="s">
        <v>7779</v>
      </c>
      <c r="C1017" s="315" t="s">
        <v>7786</v>
      </c>
      <c r="D1017" s="315" t="s">
        <v>5374</v>
      </c>
      <c r="E1017" s="315" t="s">
        <v>7185</v>
      </c>
      <c r="F1017" s="315" t="s">
        <v>7787</v>
      </c>
      <c r="G1017" s="315" t="s">
        <v>7788</v>
      </c>
      <c r="H1017" s="315" t="s">
        <v>7789</v>
      </c>
      <c r="I1017" s="315" t="s">
        <v>6632</v>
      </c>
      <c r="J1017" s="315" t="s">
        <v>6633</v>
      </c>
      <c r="K1017" s="315" t="s">
        <v>5374</v>
      </c>
      <c r="L1017" s="315" t="s">
        <v>7099</v>
      </c>
      <c r="M1017" s="315" t="s">
        <v>6882</v>
      </c>
      <c r="N1017" s="315"/>
    </row>
    <row r="1018" ht="15.75" customHeight="1">
      <c r="A1018" s="315" t="s">
        <v>7785</v>
      </c>
      <c r="B1018" s="315" t="s">
        <v>7779</v>
      </c>
      <c r="C1018" s="315" t="s">
        <v>7790</v>
      </c>
      <c r="D1018" s="315" t="s">
        <v>5374</v>
      </c>
      <c r="E1018" s="315" t="s">
        <v>7185</v>
      </c>
      <c r="F1018" s="315" t="s">
        <v>6563</v>
      </c>
      <c r="G1018" s="315" t="s">
        <v>7791</v>
      </c>
      <c r="H1018" s="315" t="s">
        <v>7570</v>
      </c>
      <c r="I1018" s="315" t="s">
        <v>6632</v>
      </c>
      <c r="J1018" s="315" t="s">
        <v>6633</v>
      </c>
      <c r="K1018" s="315" t="s">
        <v>5374</v>
      </c>
      <c r="L1018" s="315" t="s">
        <v>7099</v>
      </c>
      <c r="M1018" s="315" t="s">
        <v>6591</v>
      </c>
      <c r="N1018" s="315"/>
    </row>
    <row r="1019" ht="15.75" customHeight="1">
      <c r="A1019" s="315" t="s">
        <v>7785</v>
      </c>
      <c r="B1019" s="315" t="s">
        <v>7779</v>
      </c>
      <c r="C1019" s="315" t="s">
        <v>7794</v>
      </c>
      <c r="D1019" s="315" t="s">
        <v>5374</v>
      </c>
      <c r="E1019" s="315" t="s">
        <v>7185</v>
      </c>
      <c r="F1019" s="315" t="s">
        <v>6573</v>
      </c>
      <c r="G1019" s="315" t="s">
        <v>6585</v>
      </c>
      <c r="H1019" s="315" t="s">
        <v>6548</v>
      </c>
      <c r="I1019" s="315" t="s">
        <v>6632</v>
      </c>
      <c r="J1019" s="315" t="s">
        <v>6633</v>
      </c>
      <c r="K1019" s="315" t="s">
        <v>5374</v>
      </c>
      <c r="L1019" s="315" t="s">
        <v>7099</v>
      </c>
      <c r="M1019" s="315" t="s">
        <v>6591</v>
      </c>
      <c r="N1019" s="315"/>
    </row>
    <row r="1020" ht="15.75" customHeight="1">
      <c r="A1020" s="315" t="s">
        <v>7785</v>
      </c>
      <c r="B1020" s="315" t="s">
        <v>7779</v>
      </c>
      <c r="C1020" s="315" t="s">
        <v>7790</v>
      </c>
      <c r="D1020" s="315" t="s">
        <v>5374</v>
      </c>
      <c r="E1020" s="315" t="s">
        <v>7185</v>
      </c>
      <c r="F1020" s="315" t="s">
        <v>6563</v>
      </c>
      <c r="G1020" s="315" t="s">
        <v>6585</v>
      </c>
      <c r="H1020" s="315" t="s">
        <v>6564</v>
      </c>
      <c r="I1020" s="315" t="s">
        <v>6632</v>
      </c>
      <c r="J1020" s="315" t="s">
        <v>6633</v>
      </c>
      <c r="K1020" s="315" t="s">
        <v>5374</v>
      </c>
      <c r="L1020" s="315" t="s">
        <v>7099</v>
      </c>
      <c r="M1020" s="315" t="s">
        <v>6591</v>
      </c>
      <c r="N1020" s="315"/>
    </row>
    <row r="1021" ht="15.75" customHeight="1">
      <c r="A1021" s="315" t="s">
        <v>7785</v>
      </c>
      <c r="B1021" s="315" t="s">
        <v>7779</v>
      </c>
      <c r="C1021" s="315" t="s">
        <v>7792</v>
      </c>
      <c r="D1021" s="315" t="s">
        <v>5374</v>
      </c>
      <c r="E1021" s="315" t="s">
        <v>7185</v>
      </c>
      <c r="F1021" s="315" t="s">
        <v>6554</v>
      </c>
      <c r="G1021" s="315" t="s">
        <v>6651</v>
      </c>
      <c r="H1021" s="315" t="s">
        <v>7793</v>
      </c>
      <c r="I1021" s="315" t="s">
        <v>6632</v>
      </c>
      <c r="J1021" s="315" t="s">
        <v>6633</v>
      </c>
      <c r="K1021" s="315" t="s">
        <v>5374</v>
      </c>
      <c r="L1021" s="315" t="s">
        <v>7099</v>
      </c>
      <c r="M1021" s="315" t="s">
        <v>6782</v>
      </c>
      <c r="N1021" s="315"/>
    </row>
    <row r="1022" ht="15.75" customHeight="1">
      <c r="A1022" s="315" t="s">
        <v>7785</v>
      </c>
      <c r="B1022" s="315" t="s">
        <v>7779</v>
      </c>
      <c r="C1022" s="315" t="s">
        <v>7795</v>
      </c>
      <c r="D1022" s="315" t="s">
        <v>5374</v>
      </c>
      <c r="E1022" s="315" t="s">
        <v>7185</v>
      </c>
      <c r="F1022" s="315" t="s">
        <v>7796</v>
      </c>
      <c r="G1022" s="315" t="s">
        <v>7717</v>
      </c>
      <c r="H1022" s="315" t="s">
        <v>6548</v>
      </c>
      <c r="I1022" s="315" t="s">
        <v>6632</v>
      </c>
      <c r="J1022" s="315" t="s">
        <v>6633</v>
      </c>
      <c r="K1022" s="315" t="s">
        <v>5374</v>
      </c>
      <c r="L1022" s="315" t="s">
        <v>7099</v>
      </c>
      <c r="M1022" s="315" t="s">
        <v>6782</v>
      </c>
      <c r="N1022" s="315"/>
    </row>
    <row r="1023" ht="15.75" customHeight="1">
      <c r="A1023" s="315" t="s">
        <v>7785</v>
      </c>
      <c r="B1023" s="315" t="s">
        <v>7779</v>
      </c>
      <c r="C1023" s="315" t="s">
        <v>7797</v>
      </c>
      <c r="D1023" s="315" t="s">
        <v>5374</v>
      </c>
      <c r="E1023" s="315" t="s">
        <v>7185</v>
      </c>
      <c r="F1023" s="315" t="s">
        <v>7552</v>
      </c>
      <c r="G1023" s="315" t="s">
        <v>7014</v>
      </c>
      <c r="H1023" s="315" t="s">
        <v>6993</v>
      </c>
      <c r="I1023" s="315" t="s">
        <v>6632</v>
      </c>
      <c r="J1023" s="315" t="s">
        <v>6633</v>
      </c>
      <c r="K1023" s="315" t="s">
        <v>5374</v>
      </c>
      <c r="L1023" s="315" t="s">
        <v>7099</v>
      </c>
      <c r="M1023" s="315" t="s">
        <v>6782</v>
      </c>
      <c r="N1023" s="315"/>
    </row>
    <row r="1024" ht="15.75" customHeight="1">
      <c r="A1024" s="315" t="s">
        <v>7785</v>
      </c>
      <c r="B1024" s="315" t="s">
        <v>7779</v>
      </c>
      <c r="C1024" s="315" t="s">
        <v>7798</v>
      </c>
      <c r="D1024" s="315" t="s">
        <v>5374</v>
      </c>
      <c r="E1024" s="315" t="s">
        <v>7185</v>
      </c>
      <c r="F1024" s="315" t="s">
        <v>7037</v>
      </c>
      <c r="G1024" s="315" t="s">
        <v>6585</v>
      </c>
      <c r="H1024" s="315" t="s">
        <v>6993</v>
      </c>
      <c r="I1024" s="315" t="s">
        <v>6632</v>
      </c>
      <c r="J1024" s="315" t="s">
        <v>6633</v>
      </c>
      <c r="K1024" s="315" t="s">
        <v>5374</v>
      </c>
      <c r="L1024" s="315" t="s">
        <v>7099</v>
      </c>
      <c r="M1024" s="315" t="s">
        <v>6782</v>
      </c>
      <c r="N1024" s="315"/>
    </row>
    <row r="1025" ht="15.75" customHeight="1">
      <c r="A1025" s="315" t="s">
        <v>7785</v>
      </c>
      <c r="B1025" s="315" t="s">
        <v>7779</v>
      </c>
      <c r="C1025" s="315" t="s">
        <v>7792</v>
      </c>
      <c r="D1025" s="315" t="s">
        <v>5374</v>
      </c>
      <c r="E1025" s="315" t="s">
        <v>7185</v>
      </c>
      <c r="F1025" s="315" t="s">
        <v>6554</v>
      </c>
      <c r="G1025" s="315" t="s">
        <v>6651</v>
      </c>
      <c r="H1025" s="315" t="s">
        <v>7793</v>
      </c>
      <c r="I1025" s="315" t="s">
        <v>6632</v>
      </c>
      <c r="J1025" s="315" t="s">
        <v>6633</v>
      </c>
      <c r="K1025" s="315" t="s">
        <v>5374</v>
      </c>
      <c r="L1025" s="315" t="s">
        <v>7099</v>
      </c>
      <c r="M1025" s="315" t="s">
        <v>6782</v>
      </c>
      <c r="N1025" s="315"/>
    </row>
    <row r="1026" ht="15.75" customHeight="1">
      <c r="A1026" s="315" t="s">
        <v>7785</v>
      </c>
      <c r="B1026" s="315" t="s">
        <v>7779</v>
      </c>
      <c r="C1026" s="315" t="s">
        <v>7795</v>
      </c>
      <c r="D1026" s="315" t="s">
        <v>5374</v>
      </c>
      <c r="E1026" s="315" t="s">
        <v>7185</v>
      </c>
      <c r="F1026" s="315" t="s">
        <v>7796</v>
      </c>
      <c r="G1026" s="315" t="s">
        <v>7014</v>
      </c>
      <c r="H1026" s="315" t="s">
        <v>7087</v>
      </c>
      <c r="I1026" s="315" t="s">
        <v>6632</v>
      </c>
      <c r="J1026" s="315" t="s">
        <v>6633</v>
      </c>
      <c r="K1026" s="315" t="s">
        <v>5374</v>
      </c>
      <c r="L1026" s="315" t="s">
        <v>7099</v>
      </c>
      <c r="M1026" s="315" t="s">
        <v>6782</v>
      </c>
      <c r="N1026" s="315"/>
    </row>
    <row r="1027" ht="15.75" customHeight="1">
      <c r="A1027" s="315" t="s">
        <v>7785</v>
      </c>
      <c r="B1027" s="315" t="s">
        <v>7779</v>
      </c>
      <c r="C1027" s="315" t="s">
        <v>7799</v>
      </c>
      <c r="D1027" s="315" t="s">
        <v>5374</v>
      </c>
      <c r="E1027" s="315" t="s">
        <v>7185</v>
      </c>
      <c r="F1027" s="315" t="s">
        <v>6873</v>
      </c>
      <c r="G1027" s="315" t="s">
        <v>6867</v>
      </c>
      <c r="H1027" s="315" t="s">
        <v>6787</v>
      </c>
      <c r="I1027" s="315" t="s">
        <v>6632</v>
      </c>
      <c r="J1027" s="315" t="s">
        <v>6633</v>
      </c>
      <c r="K1027" s="315" t="s">
        <v>5374</v>
      </c>
      <c r="L1027" s="315" t="s">
        <v>7099</v>
      </c>
      <c r="M1027" s="315" t="s">
        <v>6782</v>
      </c>
      <c r="N1027" s="315"/>
    </row>
    <row r="1028" ht="15.75" customHeight="1">
      <c r="A1028" s="315" t="s">
        <v>7785</v>
      </c>
      <c r="B1028" s="315" t="s">
        <v>7779</v>
      </c>
      <c r="C1028" s="315" t="s">
        <v>7792</v>
      </c>
      <c r="D1028" s="315" t="s">
        <v>5374</v>
      </c>
      <c r="E1028" s="315" t="s">
        <v>7185</v>
      </c>
      <c r="F1028" s="315" t="s">
        <v>6554</v>
      </c>
      <c r="G1028" s="315" t="s">
        <v>6651</v>
      </c>
      <c r="H1028" s="315" t="s">
        <v>7793</v>
      </c>
      <c r="I1028" s="315" t="s">
        <v>6632</v>
      </c>
      <c r="J1028" s="315" t="s">
        <v>6633</v>
      </c>
      <c r="K1028" s="315" t="s">
        <v>5374</v>
      </c>
      <c r="L1028" s="315" t="s">
        <v>7099</v>
      </c>
      <c r="M1028" s="315" t="s">
        <v>6782</v>
      </c>
      <c r="N1028" s="315"/>
    </row>
    <row r="1029" ht="15.75" customHeight="1">
      <c r="A1029" s="315" t="s">
        <v>7785</v>
      </c>
      <c r="B1029" s="315" t="s">
        <v>7779</v>
      </c>
      <c r="C1029" s="315" t="s">
        <v>7795</v>
      </c>
      <c r="D1029" s="315" t="s">
        <v>5374</v>
      </c>
      <c r="E1029" s="315" t="s">
        <v>7185</v>
      </c>
      <c r="F1029" s="315" t="s">
        <v>7796</v>
      </c>
      <c r="G1029" s="315" t="s">
        <v>7014</v>
      </c>
      <c r="H1029" s="315" t="s">
        <v>7087</v>
      </c>
      <c r="I1029" s="315" t="s">
        <v>6632</v>
      </c>
      <c r="J1029" s="315" t="s">
        <v>6633</v>
      </c>
      <c r="K1029" s="315" t="s">
        <v>5374</v>
      </c>
      <c r="L1029" s="315" t="s">
        <v>7099</v>
      </c>
      <c r="M1029" s="315" t="s">
        <v>6782</v>
      </c>
      <c r="N1029" s="315"/>
    </row>
    <row r="1030" ht="15.75" customHeight="1">
      <c r="A1030" s="315" t="s">
        <v>7785</v>
      </c>
      <c r="B1030" s="315" t="s">
        <v>7779</v>
      </c>
      <c r="C1030" s="315" t="s">
        <v>7800</v>
      </c>
      <c r="D1030" s="315" t="s">
        <v>5374</v>
      </c>
      <c r="E1030" s="315" t="s">
        <v>7185</v>
      </c>
      <c r="F1030" s="315" t="s">
        <v>6905</v>
      </c>
      <c r="G1030" s="315" t="s">
        <v>6867</v>
      </c>
      <c r="H1030" s="315" t="s">
        <v>7801</v>
      </c>
      <c r="I1030" s="315" t="s">
        <v>6632</v>
      </c>
      <c r="J1030" s="315" t="s">
        <v>6633</v>
      </c>
      <c r="K1030" s="315" t="s">
        <v>5374</v>
      </c>
      <c r="L1030" s="315" t="s">
        <v>7099</v>
      </c>
      <c r="M1030" s="315" t="s">
        <v>6782</v>
      </c>
      <c r="N1030" s="315"/>
    </row>
    <row r="1031" ht="15.75" customHeight="1">
      <c r="A1031" s="315" t="s">
        <v>7785</v>
      </c>
      <c r="B1031" s="315" t="s">
        <v>7779</v>
      </c>
      <c r="C1031" s="315" t="s">
        <v>7802</v>
      </c>
      <c r="D1031" s="315" t="s">
        <v>5374</v>
      </c>
      <c r="E1031" s="315" t="s">
        <v>7185</v>
      </c>
      <c r="F1031" s="315" t="s">
        <v>6893</v>
      </c>
      <c r="G1031" s="315" t="s">
        <v>6651</v>
      </c>
      <c r="H1031" s="315" t="s">
        <v>7803</v>
      </c>
      <c r="I1031" s="315" t="s">
        <v>6632</v>
      </c>
      <c r="J1031" s="315" t="s">
        <v>6633</v>
      </c>
      <c r="K1031" s="315" t="s">
        <v>5374</v>
      </c>
      <c r="L1031" s="315" t="s">
        <v>7099</v>
      </c>
      <c r="M1031" s="315" t="s">
        <v>6782</v>
      </c>
      <c r="N1031" s="315"/>
    </row>
    <row r="1032" ht="15.75" customHeight="1">
      <c r="A1032" s="315" t="s">
        <v>7785</v>
      </c>
      <c r="B1032" s="315" t="s">
        <v>7779</v>
      </c>
      <c r="C1032" s="315" t="s">
        <v>7804</v>
      </c>
      <c r="D1032" s="315" t="s">
        <v>5374</v>
      </c>
      <c r="E1032" s="315" t="s">
        <v>7185</v>
      </c>
      <c r="F1032" s="315" t="s">
        <v>6602</v>
      </c>
      <c r="G1032" s="315" t="s">
        <v>6642</v>
      </c>
      <c r="H1032" s="315" t="s">
        <v>6524</v>
      </c>
      <c r="I1032" s="315" t="s">
        <v>6632</v>
      </c>
      <c r="J1032" s="315" t="s">
        <v>6633</v>
      </c>
      <c r="K1032" s="315" t="s">
        <v>5374</v>
      </c>
      <c r="L1032" s="315" t="s">
        <v>7099</v>
      </c>
      <c r="M1032" s="315" t="s">
        <v>7110</v>
      </c>
      <c r="N1032" s="315"/>
    </row>
    <row r="1033" ht="15.75" customHeight="1">
      <c r="A1033" s="315" t="s">
        <v>7785</v>
      </c>
      <c r="B1033" s="315" t="s">
        <v>7779</v>
      </c>
      <c r="C1033" s="315" t="s">
        <v>7805</v>
      </c>
      <c r="D1033" s="315" t="s">
        <v>5374</v>
      </c>
      <c r="E1033" s="315" t="s">
        <v>7185</v>
      </c>
      <c r="F1033" s="315" t="s">
        <v>7568</v>
      </c>
      <c r="G1033" s="315" t="s">
        <v>6669</v>
      </c>
      <c r="H1033" s="315" t="s">
        <v>6564</v>
      </c>
      <c r="I1033" s="315" t="s">
        <v>6632</v>
      </c>
      <c r="J1033" s="315" t="s">
        <v>6633</v>
      </c>
      <c r="K1033" s="315" t="s">
        <v>5374</v>
      </c>
      <c r="L1033" s="315" t="s">
        <v>7099</v>
      </c>
      <c r="M1033" s="315" t="s">
        <v>7110</v>
      </c>
      <c r="N1033" s="315"/>
    </row>
    <row r="1034" ht="15.75" customHeight="1">
      <c r="A1034" s="315" t="s">
        <v>7785</v>
      </c>
      <c r="B1034" s="315" t="s">
        <v>7779</v>
      </c>
      <c r="C1034" s="315" t="s">
        <v>7795</v>
      </c>
      <c r="D1034" s="315" t="s">
        <v>5374</v>
      </c>
      <c r="E1034" s="315" t="s">
        <v>7185</v>
      </c>
      <c r="F1034" s="315" t="s">
        <v>7796</v>
      </c>
      <c r="G1034" s="315" t="s">
        <v>7717</v>
      </c>
      <c r="H1034" s="315" t="s">
        <v>6548</v>
      </c>
      <c r="I1034" s="315" t="s">
        <v>6632</v>
      </c>
      <c r="J1034" s="315" t="s">
        <v>6633</v>
      </c>
      <c r="K1034" s="315" t="s">
        <v>5374</v>
      </c>
      <c r="L1034" s="315" t="s">
        <v>7099</v>
      </c>
      <c r="M1034" s="315" t="s">
        <v>7110</v>
      </c>
      <c r="N1034" s="315"/>
    </row>
    <row r="1035" ht="15.75" customHeight="1">
      <c r="A1035" s="315" t="s">
        <v>7785</v>
      </c>
      <c r="B1035" s="315" t="s">
        <v>7779</v>
      </c>
      <c r="C1035" s="315" t="s">
        <v>7797</v>
      </c>
      <c r="D1035" s="315" t="s">
        <v>5374</v>
      </c>
      <c r="E1035" s="315" t="s">
        <v>7185</v>
      </c>
      <c r="F1035" s="315" t="s">
        <v>7552</v>
      </c>
      <c r="G1035" s="315" t="s">
        <v>7014</v>
      </c>
      <c r="H1035" s="315" t="s">
        <v>6993</v>
      </c>
      <c r="I1035" s="315" t="s">
        <v>6632</v>
      </c>
      <c r="J1035" s="315" t="s">
        <v>6633</v>
      </c>
      <c r="K1035" s="315" t="s">
        <v>5374</v>
      </c>
      <c r="L1035" s="315" t="s">
        <v>7099</v>
      </c>
      <c r="M1035" s="315" t="s">
        <v>7110</v>
      </c>
      <c r="N1035" s="315"/>
    </row>
    <row r="1036" ht="15.75" customHeight="1">
      <c r="A1036" s="315" t="s">
        <v>7785</v>
      </c>
      <c r="B1036" s="315" t="s">
        <v>7779</v>
      </c>
      <c r="C1036" s="315" t="s">
        <v>7790</v>
      </c>
      <c r="D1036" s="315" t="s">
        <v>5374</v>
      </c>
      <c r="E1036" s="315" t="s">
        <v>7185</v>
      </c>
      <c r="F1036" s="315" t="s">
        <v>6563</v>
      </c>
      <c r="G1036" s="315" t="s">
        <v>6867</v>
      </c>
      <c r="H1036" s="315" t="s">
        <v>7793</v>
      </c>
      <c r="I1036" s="315" t="s">
        <v>6632</v>
      </c>
      <c r="J1036" s="315" t="s">
        <v>6633</v>
      </c>
      <c r="K1036" s="315" t="s">
        <v>5374</v>
      </c>
      <c r="L1036" s="315" t="s">
        <v>7099</v>
      </c>
      <c r="M1036" s="315" t="s">
        <v>7110</v>
      </c>
      <c r="N1036" s="315"/>
    </row>
    <row r="1037" ht="15.75" customHeight="1">
      <c r="A1037" s="315" t="s">
        <v>7785</v>
      </c>
      <c r="B1037" s="315" t="s">
        <v>7779</v>
      </c>
      <c r="C1037" s="315" t="s">
        <v>7792</v>
      </c>
      <c r="D1037" s="315" t="s">
        <v>5374</v>
      </c>
      <c r="E1037" s="315" t="s">
        <v>7185</v>
      </c>
      <c r="F1037" s="315" t="s">
        <v>6554</v>
      </c>
      <c r="G1037" s="315" t="s">
        <v>6651</v>
      </c>
      <c r="H1037" s="315" t="s">
        <v>7793</v>
      </c>
      <c r="I1037" s="315" t="s">
        <v>6632</v>
      </c>
      <c r="J1037" s="315" t="s">
        <v>6633</v>
      </c>
      <c r="K1037" s="315" t="s">
        <v>5374</v>
      </c>
      <c r="L1037" s="315" t="s">
        <v>7099</v>
      </c>
      <c r="M1037" s="315" t="s">
        <v>7110</v>
      </c>
      <c r="N1037" s="315"/>
    </row>
    <row r="1038" ht="15.75" customHeight="1">
      <c r="A1038" s="315" t="s">
        <v>7785</v>
      </c>
      <c r="B1038" s="315" t="s">
        <v>7779</v>
      </c>
      <c r="C1038" s="315" t="s">
        <v>7795</v>
      </c>
      <c r="D1038" s="315" t="s">
        <v>5374</v>
      </c>
      <c r="E1038" s="315" t="s">
        <v>7185</v>
      </c>
      <c r="F1038" s="315" t="s">
        <v>7796</v>
      </c>
      <c r="G1038" s="315" t="s">
        <v>7014</v>
      </c>
      <c r="H1038" s="315" t="s">
        <v>7087</v>
      </c>
      <c r="I1038" s="315" t="s">
        <v>6632</v>
      </c>
      <c r="J1038" s="315" t="s">
        <v>6633</v>
      </c>
      <c r="K1038" s="315" t="s">
        <v>5374</v>
      </c>
      <c r="L1038" s="315" t="s">
        <v>7099</v>
      </c>
      <c r="M1038" s="315" t="s">
        <v>7110</v>
      </c>
      <c r="N1038" s="315"/>
    </row>
    <row r="1039" ht="15.75" customHeight="1">
      <c r="A1039" s="315" t="s">
        <v>7785</v>
      </c>
      <c r="B1039" s="315" t="s">
        <v>7779</v>
      </c>
      <c r="C1039" s="315" t="s">
        <v>7800</v>
      </c>
      <c r="D1039" s="315" t="s">
        <v>5374</v>
      </c>
      <c r="E1039" s="315" t="s">
        <v>7185</v>
      </c>
      <c r="F1039" s="315" t="s">
        <v>6905</v>
      </c>
      <c r="G1039" s="315" t="s">
        <v>6867</v>
      </c>
      <c r="H1039" s="315" t="s">
        <v>7801</v>
      </c>
      <c r="I1039" s="315" t="s">
        <v>6632</v>
      </c>
      <c r="J1039" s="315" t="s">
        <v>6633</v>
      </c>
      <c r="K1039" s="315" t="s">
        <v>5374</v>
      </c>
      <c r="L1039" s="315" t="s">
        <v>7099</v>
      </c>
      <c r="M1039" s="315" t="s">
        <v>7110</v>
      </c>
      <c r="N1039" s="315"/>
    </row>
    <row r="1040" ht="15.75" customHeight="1">
      <c r="A1040" s="315" t="s">
        <v>7785</v>
      </c>
      <c r="B1040" s="315" t="s">
        <v>7779</v>
      </c>
      <c r="C1040" s="315" t="s">
        <v>7786</v>
      </c>
      <c r="D1040" s="315" t="s">
        <v>5374</v>
      </c>
      <c r="E1040" s="315" t="s">
        <v>7185</v>
      </c>
      <c r="F1040" s="315" t="s">
        <v>7787</v>
      </c>
      <c r="G1040" s="315" t="s">
        <v>7806</v>
      </c>
      <c r="H1040" s="315" t="s">
        <v>7793</v>
      </c>
      <c r="I1040" s="315" t="s">
        <v>6632</v>
      </c>
      <c r="J1040" s="315" t="s">
        <v>6633</v>
      </c>
      <c r="K1040" s="315" t="s">
        <v>5374</v>
      </c>
      <c r="L1040" s="315" t="s">
        <v>7572</v>
      </c>
      <c r="M1040" s="315" t="s">
        <v>6664</v>
      </c>
      <c r="N1040" s="315"/>
    </row>
    <row r="1041" ht="15.75" customHeight="1">
      <c r="A1041" s="315" t="s">
        <v>7785</v>
      </c>
      <c r="B1041" s="315" t="s">
        <v>7779</v>
      </c>
      <c r="C1041" s="315" t="s">
        <v>7800</v>
      </c>
      <c r="D1041" s="315" t="s">
        <v>5374</v>
      </c>
      <c r="E1041" s="315" t="s">
        <v>7185</v>
      </c>
      <c r="F1041" s="315" t="s">
        <v>6905</v>
      </c>
      <c r="G1041" s="315" t="s">
        <v>6881</v>
      </c>
      <c r="H1041" s="315" t="s">
        <v>7807</v>
      </c>
      <c r="I1041" s="315" t="s">
        <v>6632</v>
      </c>
      <c r="J1041" s="315" t="s">
        <v>6633</v>
      </c>
      <c r="K1041" s="315" t="s">
        <v>5374</v>
      </c>
      <c r="L1041" s="315" t="s">
        <v>7572</v>
      </c>
      <c r="M1041" s="315" t="s">
        <v>6664</v>
      </c>
      <c r="N1041" s="315"/>
    </row>
    <row r="1042" ht="15.75" customHeight="1">
      <c r="A1042" s="315" t="s">
        <v>7785</v>
      </c>
      <c r="B1042" s="315" t="s">
        <v>7779</v>
      </c>
      <c r="C1042" s="315" t="s">
        <v>7808</v>
      </c>
      <c r="D1042" s="315" t="s">
        <v>5374</v>
      </c>
      <c r="E1042" s="315" t="s">
        <v>7185</v>
      </c>
      <c r="F1042" s="315" t="s">
        <v>6558</v>
      </c>
      <c r="G1042" s="315" t="s">
        <v>6651</v>
      </c>
      <c r="H1042" s="315" t="s">
        <v>6564</v>
      </c>
      <c r="I1042" s="315" t="s">
        <v>6632</v>
      </c>
      <c r="J1042" s="315" t="s">
        <v>6633</v>
      </c>
      <c r="K1042" s="315" t="s">
        <v>5374</v>
      </c>
      <c r="L1042" s="315" t="s">
        <v>7572</v>
      </c>
      <c r="M1042" s="315" t="s">
        <v>6664</v>
      </c>
      <c r="N1042" s="315"/>
    </row>
    <row r="1043" ht="15.75" customHeight="1">
      <c r="A1043" s="315" t="s">
        <v>7785</v>
      </c>
      <c r="B1043" s="315" t="s">
        <v>7779</v>
      </c>
      <c r="C1043" s="315" t="s">
        <v>7786</v>
      </c>
      <c r="D1043" s="315" t="s">
        <v>5374</v>
      </c>
      <c r="E1043" s="315" t="s">
        <v>7185</v>
      </c>
      <c r="F1043" s="315" t="s">
        <v>7787</v>
      </c>
      <c r="G1043" s="315" t="s">
        <v>7014</v>
      </c>
      <c r="H1043" s="315" t="s">
        <v>7807</v>
      </c>
      <c r="I1043" s="315" t="s">
        <v>6632</v>
      </c>
      <c r="J1043" s="315" t="s">
        <v>6633</v>
      </c>
      <c r="K1043" s="315" t="s">
        <v>5374</v>
      </c>
      <c r="L1043" s="315" t="s">
        <v>7572</v>
      </c>
      <c r="M1043" s="315" t="s">
        <v>6928</v>
      </c>
      <c r="N1043" s="315"/>
    </row>
    <row r="1044" ht="15.75" customHeight="1">
      <c r="A1044" s="315" t="s">
        <v>7785</v>
      </c>
      <c r="B1044" s="315" t="s">
        <v>7779</v>
      </c>
      <c r="C1044" s="315" t="s">
        <v>7800</v>
      </c>
      <c r="D1044" s="315" t="s">
        <v>5374</v>
      </c>
      <c r="E1044" s="315" t="s">
        <v>7185</v>
      </c>
      <c r="F1044" s="315" t="s">
        <v>6905</v>
      </c>
      <c r="G1044" s="315" t="s">
        <v>6881</v>
      </c>
      <c r="H1044" s="315" t="s">
        <v>7807</v>
      </c>
      <c r="I1044" s="315" t="s">
        <v>6632</v>
      </c>
      <c r="J1044" s="315" t="s">
        <v>6633</v>
      </c>
      <c r="K1044" s="315" t="s">
        <v>5374</v>
      </c>
      <c r="L1044" s="315" t="s">
        <v>7572</v>
      </c>
      <c r="M1044" s="315" t="s">
        <v>6928</v>
      </c>
      <c r="N1044" s="315"/>
    </row>
    <row r="1045" ht="15.75" customHeight="1">
      <c r="A1045" s="315" t="s">
        <v>7785</v>
      </c>
      <c r="B1045" s="315" t="s">
        <v>7779</v>
      </c>
      <c r="C1045" s="315" t="s">
        <v>7809</v>
      </c>
      <c r="D1045" s="315" t="s">
        <v>5374</v>
      </c>
      <c r="E1045" s="315" t="s">
        <v>7185</v>
      </c>
      <c r="F1045" s="315" t="s">
        <v>6523</v>
      </c>
      <c r="G1045" s="315" t="s">
        <v>6651</v>
      </c>
      <c r="H1045" s="315" t="s">
        <v>6548</v>
      </c>
      <c r="I1045" s="315" t="s">
        <v>6632</v>
      </c>
      <c r="J1045" s="315" t="s">
        <v>6633</v>
      </c>
      <c r="K1045" s="315" t="s">
        <v>5374</v>
      </c>
      <c r="L1045" s="315" t="s">
        <v>7572</v>
      </c>
      <c r="M1045" s="315" t="s">
        <v>6928</v>
      </c>
      <c r="N1045" s="315"/>
    </row>
    <row r="1046" ht="15.75" customHeight="1">
      <c r="A1046" s="315" t="s">
        <v>7785</v>
      </c>
      <c r="B1046" s="315" t="s">
        <v>7779</v>
      </c>
      <c r="C1046" s="315" t="s">
        <v>7786</v>
      </c>
      <c r="D1046" s="315" t="s">
        <v>5374</v>
      </c>
      <c r="E1046" s="315" t="s">
        <v>7185</v>
      </c>
      <c r="F1046" s="315" t="s">
        <v>7787</v>
      </c>
      <c r="G1046" s="315" t="s">
        <v>7014</v>
      </c>
      <c r="H1046" s="315" t="s">
        <v>7807</v>
      </c>
      <c r="I1046" s="315" t="s">
        <v>6632</v>
      </c>
      <c r="J1046" s="315" t="s">
        <v>6633</v>
      </c>
      <c r="K1046" s="315" t="s">
        <v>5374</v>
      </c>
      <c r="L1046" s="315" t="s">
        <v>7572</v>
      </c>
      <c r="M1046" s="315" t="s">
        <v>6943</v>
      </c>
      <c r="N1046" s="315"/>
    </row>
    <row r="1047" ht="15.75" customHeight="1">
      <c r="A1047" s="315" t="s">
        <v>7785</v>
      </c>
      <c r="B1047" s="315" t="s">
        <v>7779</v>
      </c>
      <c r="C1047" s="315" t="s">
        <v>7790</v>
      </c>
      <c r="D1047" s="315" t="s">
        <v>5374</v>
      </c>
      <c r="E1047" s="315" t="s">
        <v>7185</v>
      </c>
      <c r="F1047" s="315" t="s">
        <v>6563</v>
      </c>
      <c r="G1047" s="315" t="s">
        <v>6881</v>
      </c>
      <c r="H1047" s="315" t="s">
        <v>7801</v>
      </c>
      <c r="I1047" s="315" t="s">
        <v>6632</v>
      </c>
      <c r="J1047" s="315" t="s">
        <v>6633</v>
      </c>
      <c r="K1047" s="315" t="s">
        <v>5374</v>
      </c>
      <c r="L1047" s="315" t="s">
        <v>7572</v>
      </c>
      <c r="M1047" s="315" t="s">
        <v>6943</v>
      </c>
      <c r="N1047" s="315"/>
    </row>
    <row r="1048" ht="15.75" customHeight="1">
      <c r="A1048" s="315" t="s">
        <v>7785</v>
      </c>
      <c r="B1048" s="315" t="s">
        <v>7779</v>
      </c>
      <c r="C1048" s="315" t="s">
        <v>7786</v>
      </c>
      <c r="D1048" s="315" t="s">
        <v>5374</v>
      </c>
      <c r="E1048" s="315" t="s">
        <v>7185</v>
      </c>
      <c r="F1048" s="315" t="s">
        <v>7787</v>
      </c>
      <c r="G1048" s="315" t="s">
        <v>7014</v>
      </c>
      <c r="H1048" s="315" t="s">
        <v>7807</v>
      </c>
      <c r="I1048" s="315" t="s">
        <v>6632</v>
      </c>
      <c r="J1048" s="315" t="s">
        <v>6633</v>
      </c>
      <c r="K1048" s="315" t="s">
        <v>5374</v>
      </c>
      <c r="L1048" s="315" t="s">
        <v>7572</v>
      </c>
      <c r="M1048" s="315" t="s">
        <v>6943</v>
      </c>
      <c r="N1048" s="315"/>
    </row>
    <row r="1049" ht="15.75" customHeight="1">
      <c r="A1049" s="315" t="s">
        <v>7785</v>
      </c>
      <c r="B1049" s="315" t="s">
        <v>7779</v>
      </c>
      <c r="C1049" s="315" t="s">
        <v>7800</v>
      </c>
      <c r="D1049" s="315" t="s">
        <v>5374</v>
      </c>
      <c r="E1049" s="315" t="s">
        <v>7185</v>
      </c>
      <c r="F1049" s="315" t="s">
        <v>6905</v>
      </c>
      <c r="G1049" s="315" t="s">
        <v>6881</v>
      </c>
      <c r="H1049" s="315" t="s">
        <v>7807</v>
      </c>
      <c r="I1049" s="315" t="s">
        <v>6632</v>
      </c>
      <c r="J1049" s="315" t="s">
        <v>6633</v>
      </c>
      <c r="K1049" s="315" t="s">
        <v>5374</v>
      </c>
      <c r="L1049" s="315" t="s">
        <v>7572</v>
      </c>
      <c r="M1049" s="315" t="s">
        <v>6943</v>
      </c>
      <c r="N1049" s="315"/>
    </row>
    <row r="1050" ht="15.75" customHeight="1">
      <c r="A1050" s="315" t="s">
        <v>7785</v>
      </c>
      <c r="B1050" s="315" t="s">
        <v>7779</v>
      </c>
      <c r="C1050" s="315" t="s">
        <v>7809</v>
      </c>
      <c r="D1050" s="315" t="s">
        <v>5374</v>
      </c>
      <c r="E1050" s="315" t="s">
        <v>7185</v>
      </c>
      <c r="F1050" s="315" t="s">
        <v>6523</v>
      </c>
      <c r="G1050" s="315" t="s">
        <v>6651</v>
      </c>
      <c r="H1050" s="315" t="s">
        <v>6548</v>
      </c>
      <c r="I1050" s="315" t="s">
        <v>6632</v>
      </c>
      <c r="J1050" s="315" t="s">
        <v>6633</v>
      </c>
      <c r="K1050" s="315" t="s">
        <v>5374</v>
      </c>
      <c r="L1050" s="315" t="s">
        <v>7572</v>
      </c>
      <c r="M1050" s="315" t="s">
        <v>6943</v>
      </c>
      <c r="N1050" s="315"/>
    </row>
    <row r="1051" ht="15.75" customHeight="1">
      <c r="A1051" s="315" t="s">
        <v>7785</v>
      </c>
      <c r="B1051" s="315" t="s">
        <v>7779</v>
      </c>
      <c r="C1051" s="315" t="s">
        <v>7786</v>
      </c>
      <c r="D1051" s="315" t="s">
        <v>5374</v>
      </c>
      <c r="E1051" s="315" t="s">
        <v>7185</v>
      </c>
      <c r="F1051" s="315" t="s">
        <v>7787</v>
      </c>
      <c r="G1051" s="315" t="s">
        <v>7014</v>
      </c>
      <c r="H1051" s="315" t="s">
        <v>7807</v>
      </c>
      <c r="I1051" s="315" t="s">
        <v>6632</v>
      </c>
      <c r="J1051" s="315" t="s">
        <v>6633</v>
      </c>
      <c r="K1051" s="315" t="s">
        <v>5374</v>
      </c>
      <c r="L1051" s="315" t="s">
        <v>7572</v>
      </c>
      <c r="M1051" s="315" t="s">
        <v>6664</v>
      </c>
      <c r="N1051" s="315"/>
    </row>
    <row r="1052" ht="15.75" customHeight="1">
      <c r="A1052" s="315" t="s">
        <v>7785</v>
      </c>
      <c r="B1052" s="315" t="s">
        <v>7779</v>
      </c>
      <c r="C1052" s="315" t="s">
        <v>7810</v>
      </c>
      <c r="D1052" s="315" t="s">
        <v>5374</v>
      </c>
      <c r="E1052" s="315" t="s">
        <v>7185</v>
      </c>
      <c r="F1052" s="315" t="s">
        <v>6562</v>
      </c>
      <c r="G1052" s="315" t="s">
        <v>6563</v>
      </c>
      <c r="H1052" s="315" t="s">
        <v>6564</v>
      </c>
      <c r="I1052" s="315" t="s">
        <v>6632</v>
      </c>
      <c r="J1052" s="315" t="s">
        <v>6633</v>
      </c>
      <c r="K1052" s="315" t="s">
        <v>5374</v>
      </c>
      <c r="L1052" s="315" t="s">
        <v>7572</v>
      </c>
      <c r="M1052" s="315" t="s">
        <v>6664</v>
      </c>
      <c r="N1052" s="315"/>
    </row>
    <row r="1053" ht="15.75" customHeight="1">
      <c r="A1053" s="315" t="s">
        <v>7785</v>
      </c>
      <c r="B1053" s="315" t="s">
        <v>7779</v>
      </c>
      <c r="C1053" s="315" t="s">
        <v>7808</v>
      </c>
      <c r="D1053" s="315" t="s">
        <v>5374</v>
      </c>
      <c r="E1053" s="315" t="s">
        <v>7185</v>
      </c>
      <c r="F1053" s="315" t="s">
        <v>6558</v>
      </c>
      <c r="G1053" s="315" t="s">
        <v>6651</v>
      </c>
      <c r="H1053" s="315" t="s">
        <v>6564</v>
      </c>
      <c r="I1053" s="315" t="s">
        <v>6632</v>
      </c>
      <c r="J1053" s="315" t="s">
        <v>6633</v>
      </c>
      <c r="K1053" s="315" t="s">
        <v>5374</v>
      </c>
      <c r="L1053" s="315" t="s">
        <v>7572</v>
      </c>
      <c r="M1053" s="315" t="s">
        <v>6664</v>
      </c>
      <c r="N1053" s="315"/>
    </row>
    <row r="1054" ht="15.75" customHeight="1">
      <c r="A1054" s="315" t="s">
        <v>7811</v>
      </c>
      <c r="B1054" s="315" t="s">
        <v>7779</v>
      </c>
      <c r="C1054" s="315" t="s">
        <v>7812</v>
      </c>
      <c r="D1054" s="315" t="s">
        <v>5374</v>
      </c>
      <c r="E1054" s="315" t="s">
        <v>7185</v>
      </c>
      <c r="F1054" s="315" t="s">
        <v>6562</v>
      </c>
      <c r="G1054" s="315" t="s">
        <v>6905</v>
      </c>
      <c r="H1054" s="315" t="s">
        <v>6548</v>
      </c>
      <c r="I1054" s="315" t="s">
        <v>6632</v>
      </c>
      <c r="J1054" s="315" t="s">
        <v>6633</v>
      </c>
      <c r="K1054" s="315" t="s">
        <v>5374</v>
      </c>
      <c r="L1054" s="315" t="s">
        <v>7544</v>
      </c>
      <c r="M1054" s="315" t="s">
        <v>6591</v>
      </c>
      <c r="N1054" s="315"/>
    </row>
    <row r="1055" ht="15.75" customHeight="1">
      <c r="A1055" s="315" t="s">
        <v>7811</v>
      </c>
      <c r="B1055" s="315" t="s">
        <v>7779</v>
      </c>
      <c r="C1055" s="315" t="s">
        <v>7813</v>
      </c>
      <c r="D1055" s="315" t="s">
        <v>5374</v>
      </c>
      <c r="E1055" s="315" t="s">
        <v>7185</v>
      </c>
      <c r="F1055" s="315" t="s">
        <v>6716</v>
      </c>
      <c r="G1055" s="315" t="s">
        <v>6562</v>
      </c>
      <c r="H1055" s="315" t="s">
        <v>6548</v>
      </c>
      <c r="I1055" s="315" t="s">
        <v>6632</v>
      </c>
      <c r="J1055" s="315" t="s">
        <v>6633</v>
      </c>
      <c r="K1055" s="315" t="s">
        <v>5374</v>
      </c>
      <c r="L1055" s="315" t="s">
        <v>7099</v>
      </c>
      <c r="M1055" s="315" t="s">
        <v>6591</v>
      </c>
      <c r="N1055" s="315"/>
    </row>
    <row r="1056" ht="15.75" customHeight="1">
      <c r="A1056" s="315" t="s">
        <v>7811</v>
      </c>
      <c r="B1056" s="315" t="s">
        <v>7779</v>
      </c>
      <c r="C1056" s="315" t="s">
        <v>7814</v>
      </c>
      <c r="D1056" s="315" t="s">
        <v>5374</v>
      </c>
      <c r="E1056" s="315" t="s">
        <v>7185</v>
      </c>
      <c r="F1056" s="315" t="s">
        <v>7008</v>
      </c>
      <c r="G1056" s="315" t="s">
        <v>6922</v>
      </c>
      <c r="H1056" s="315" t="s">
        <v>6548</v>
      </c>
      <c r="I1056" s="315" t="s">
        <v>6632</v>
      </c>
      <c r="J1056" s="315" t="s">
        <v>6633</v>
      </c>
      <c r="K1056" s="315" t="s">
        <v>5374</v>
      </c>
      <c r="L1056" s="315" t="s">
        <v>7544</v>
      </c>
      <c r="M1056" s="315" t="s">
        <v>6591</v>
      </c>
      <c r="N1056" s="315"/>
    </row>
    <row r="1057" ht="15.75" customHeight="1">
      <c r="A1057" s="315" t="s">
        <v>7811</v>
      </c>
      <c r="B1057" s="315" t="s">
        <v>7779</v>
      </c>
      <c r="C1057" s="315" t="s">
        <v>7815</v>
      </c>
      <c r="D1057" s="315" t="s">
        <v>5374</v>
      </c>
      <c r="E1057" s="315" t="s">
        <v>7185</v>
      </c>
      <c r="F1057" s="315" t="s">
        <v>6880</v>
      </c>
      <c r="G1057" s="315" t="s">
        <v>7008</v>
      </c>
      <c r="H1057" s="315" t="s">
        <v>6548</v>
      </c>
      <c r="I1057" s="315" t="s">
        <v>6632</v>
      </c>
      <c r="J1057" s="315" t="s">
        <v>6633</v>
      </c>
      <c r="K1057" s="315" t="s">
        <v>5374</v>
      </c>
      <c r="L1057" s="315" t="s">
        <v>7544</v>
      </c>
      <c r="M1057" s="315" t="s">
        <v>6664</v>
      </c>
      <c r="N1057" s="315"/>
    </row>
    <row r="1058" ht="15.75" customHeight="1">
      <c r="A1058" s="315" t="s">
        <v>7811</v>
      </c>
      <c r="B1058" s="315" t="s">
        <v>7779</v>
      </c>
      <c r="C1058" s="315" t="s">
        <v>7816</v>
      </c>
      <c r="D1058" s="315" t="s">
        <v>5374</v>
      </c>
      <c r="E1058" s="315" t="s">
        <v>7185</v>
      </c>
      <c r="F1058" s="315" t="s">
        <v>6862</v>
      </c>
      <c r="G1058" s="315" t="s">
        <v>6874</v>
      </c>
      <c r="H1058" s="315" t="s">
        <v>6564</v>
      </c>
      <c r="I1058" s="315" t="s">
        <v>6632</v>
      </c>
      <c r="J1058" s="315" t="s">
        <v>6633</v>
      </c>
      <c r="K1058" s="315" t="s">
        <v>5374</v>
      </c>
      <c r="L1058" s="315" t="s">
        <v>7099</v>
      </c>
      <c r="M1058" s="315" t="s">
        <v>6591</v>
      </c>
      <c r="N1058" s="315"/>
    </row>
    <row r="1059" ht="15.75" customHeight="1">
      <c r="A1059" s="315" t="s">
        <v>7811</v>
      </c>
      <c r="B1059" s="315" t="s">
        <v>7779</v>
      </c>
      <c r="C1059" s="315" t="s">
        <v>7815</v>
      </c>
      <c r="D1059" s="315" t="s">
        <v>5374</v>
      </c>
      <c r="E1059" s="315" t="s">
        <v>7185</v>
      </c>
      <c r="F1059" s="315" t="s">
        <v>6880</v>
      </c>
      <c r="G1059" s="315" t="s">
        <v>7008</v>
      </c>
      <c r="H1059" s="315" t="s">
        <v>6548</v>
      </c>
      <c r="I1059" s="315" t="s">
        <v>6632</v>
      </c>
      <c r="J1059" s="315" t="s">
        <v>6633</v>
      </c>
      <c r="K1059" s="315" t="s">
        <v>5374</v>
      </c>
      <c r="L1059" s="315" t="s">
        <v>7544</v>
      </c>
      <c r="M1059" s="315" t="s">
        <v>6535</v>
      </c>
      <c r="N1059" s="315"/>
    </row>
    <row r="1060" ht="15.75" customHeight="1">
      <c r="A1060" s="315" t="s">
        <v>7811</v>
      </c>
      <c r="B1060" s="315" t="s">
        <v>7779</v>
      </c>
      <c r="C1060" s="315" t="s">
        <v>7817</v>
      </c>
      <c r="D1060" s="315" t="s">
        <v>5374</v>
      </c>
      <c r="E1060" s="315" t="s">
        <v>7185</v>
      </c>
      <c r="F1060" s="315" t="s">
        <v>6563</v>
      </c>
      <c r="G1060" s="315" t="s">
        <v>6598</v>
      </c>
      <c r="H1060" s="315" t="s">
        <v>6548</v>
      </c>
      <c r="I1060" s="315" t="s">
        <v>6632</v>
      </c>
      <c r="J1060" s="315" t="s">
        <v>6633</v>
      </c>
      <c r="K1060" s="315" t="s">
        <v>5374</v>
      </c>
      <c r="L1060" s="315" t="s">
        <v>7544</v>
      </c>
      <c r="M1060" s="315" t="s">
        <v>6782</v>
      </c>
      <c r="N1060" s="315"/>
    </row>
    <row r="1061" ht="15.75" customHeight="1">
      <c r="A1061" s="315" t="s">
        <v>7811</v>
      </c>
      <c r="B1061" s="315" t="s">
        <v>7779</v>
      </c>
      <c r="C1061" s="315" t="s">
        <v>7818</v>
      </c>
      <c r="D1061" s="315" t="s">
        <v>5374</v>
      </c>
      <c r="E1061" s="315" t="s">
        <v>7185</v>
      </c>
      <c r="F1061" s="315" t="s">
        <v>6670</v>
      </c>
      <c r="G1061" s="315" t="s">
        <v>6905</v>
      </c>
      <c r="H1061" s="315" t="s">
        <v>6564</v>
      </c>
      <c r="I1061" s="315" t="s">
        <v>6632</v>
      </c>
      <c r="J1061" s="315" t="s">
        <v>6633</v>
      </c>
      <c r="K1061" s="315" t="s">
        <v>5374</v>
      </c>
      <c r="L1061" s="315" t="s">
        <v>7099</v>
      </c>
      <c r="M1061" s="315" t="s">
        <v>6782</v>
      </c>
      <c r="N1061" s="315"/>
    </row>
    <row r="1062" ht="15.75" customHeight="1">
      <c r="A1062" s="315" t="s">
        <v>7811</v>
      </c>
      <c r="B1062" s="315" t="s">
        <v>7779</v>
      </c>
      <c r="C1062" s="315" t="s">
        <v>7818</v>
      </c>
      <c r="D1062" s="315" t="s">
        <v>5374</v>
      </c>
      <c r="E1062" s="315" t="s">
        <v>7185</v>
      </c>
      <c r="F1062" s="315" t="s">
        <v>6670</v>
      </c>
      <c r="G1062" s="315" t="s">
        <v>6905</v>
      </c>
      <c r="H1062" s="315" t="s">
        <v>6564</v>
      </c>
      <c r="I1062" s="315" t="s">
        <v>6632</v>
      </c>
      <c r="J1062" s="315" t="s">
        <v>6633</v>
      </c>
      <c r="K1062" s="315" t="s">
        <v>5374</v>
      </c>
      <c r="L1062" s="315" t="s">
        <v>7099</v>
      </c>
      <c r="M1062" s="315" t="s">
        <v>6782</v>
      </c>
      <c r="N1062" s="315"/>
    </row>
    <row r="1063" ht="15.75" customHeight="1">
      <c r="A1063" s="315" t="s">
        <v>7811</v>
      </c>
      <c r="B1063" s="315" t="s">
        <v>7779</v>
      </c>
      <c r="C1063" s="315" t="s">
        <v>7817</v>
      </c>
      <c r="D1063" s="315" t="s">
        <v>5374</v>
      </c>
      <c r="E1063" s="315" t="s">
        <v>7185</v>
      </c>
      <c r="F1063" s="315" t="s">
        <v>6563</v>
      </c>
      <c r="G1063" s="315" t="s">
        <v>6598</v>
      </c>
      <c r="H1063" s="315" t="s">
        <v>6548</v>
      </c>
      <c r="I1063" s="315" t="s">
        <v>6632</v>
      </c>
      <c r="J1063" s="315" t="s">
        <v>6633</v>
      </c>
      <c r="K1063" s="315" t="s">
        <v>5374</v>
      </c>
      <c r="L1063" s="315" t="s">
        <v>7544</v>
      </c>
      <c r="M1063" s="315" t="s">
        <v>7110</v>
      </c>
      <c r="N1063" s="315"/>
    </row>
    <row r="1064" ht="15.75" customHeight="1">
      <c r="A1064" s="315" t="s">
        <v>7811</v>
      </c>
      <c r="B1064" s="315" t="s">
        <v>7779</v>
      </c>
      <c r="C1064" s="315" t="s">
        <v>7819</v>
      </c>
      <c r="D1064" s="315" t="s">
        <v>5374</v>
      </c>
      <c r="E1064" s="315" t="s">
        <v>7185</v>
      </c>
      <c r="F1064" s="315" t="s">
        <v>6602</v>
      </c>
      <c r="G1064" s="315" t="s">
        <v>6642</v>
      </c>
      <c r="H1064" s="315" t="s">
        <v>6524</v>
      </c>
      <c r="I1064" s="315" t="s">
        <v>6632</v>
      </c>
      <c r="J1064" s="315" t="s">
        <v>6633</v>
      </c>
      <c r="K1064" s="315" t="s">
        <v>5374</v>
      </c>
      <c r="L1064" s="315" t="s">
        <v>7099</v>
      </c>
      <c r="M1064" s="315" t="s">
        <v>7110</v>
      </c>
      <c r="N1064" s="315"/>
    </row>
    <row r="1065" ht="15.75" customHeight="1">
      <c r="A1065" s="315" t="s">
        <v>7811</v>
      </c>
      <c r="B1065" s="315" t="s">
        <v>7779</v>
      </c>
      <c r="C1065" s="315" t="s">
        <v>7818</v>
      </c>
      <c r="D1065" s="315" t="s">
        <v>5374</v>
      </c>
      <c r="E1065" s="315" t="s">
        <v>7185</v>
      </c>
      <c r="F1065" s="315" t="s">
        <v>6670</v>
      </c>
      <c r="G1065" s="315" t="s">
        <v>6572</v>
      </c>
      <c r="H1065" s="315" t="s">
        <v>6548</v>
      </c>
      <c r="I1065" s="315" t="s">
        <v>6632</v>
      </c>
      <c r="J1065" s="315" t="s">
        <v>6633</v>
      </c>
      <c r="K1065" s="315" t="s">
        <v>5374</v>
      </c>
      <c r="L1065" s="315" t="s">
        <v>7099</v>
      </c>
      <c r="M1065" s="315" t="s">
        <v>7110</v>
      </c>
      <c r="N1065" s="315"/>
    </row>
    <row r="1066" ht="15.75" customHeight="1">
      <c r="A1066" s="315" t="s">
        <v>7811</v>
      </c>
      <c r="B1066" s="315" t="s">
        <v>7779</v>
      </c>
      <c r="C1066" s="315" t="s">
        <v>7817</v>
      </c>
      <c r="D1066" s="315" t="s">
        <v>5374</v>
      </c>
      <c r="E1066" s="315" t="s">
        <v>7185</v>
      </c>
      <c r="F1066" s="315" t="s">
        <v>6563</v>
      </c>
      <c r="G1066" s="315" t="s">
        <v>6598</v>
      </c>
      <c r="H1066" s="315" t="s">
        <v>6548</v>
      </c>
      <c r="I1066" s="315" t="s">
        <v>6632</v>
      </c>
      <c r="J1066" s="315" t="s">
        <v>6633</v>
      </c>
      <c r="K1066" s="315" t="s">
        <v>5374</v>
      </c>
      <c r="L1066" s="315" t="s">
        <v>7544</v>
      </c>
      <c r="M1066" s="315" t="s">
        <v>7110</v>
      </c>
      <c r="N1066" s="315"/>
    </row>
    <row r="1067" ht="15.75" customHeight="1">
      <c r="A1067" s="315" t="s">
        <v>7811</v>
      </c>
      <c r="B1067" s="315" t="s">
        <v>7779</v>
      </c>
      <c r="C1067" s="315" t="s">
        <v>7818</v>
      </c>
      <c r="D1067" s="315" t="s">
        <v>5374</v>
      </c>
      <c r="E1067" s="315" t="s">
        <v>7185</v>
      </c>
      <c r="F1067" s="315" t="s">
        <v>6670</v>
      </c>
      <c r="G1067" s="315" t="s">
        <v>6905</v>
      </c>
      <c r="H1067" s="315" t="s">
        <v>6564</v>
      </c>
      <c r="I1067" s="315" t="s">
        <v>6632</v>
      </c>
      <c r="J1067" s="315" t="s">
        <v>6633</v>
      </c>
      <c r="K1067" s="315" t="s">
        <v>5374</v>
      </c>
      <c r="L1067" s="315" t="s">
        <v>7099</v>
      </c>
      <c r="M1067" s="315" t="s">
        <v>7110</v>
      </c>
      <c r="N1067" s="315"/>
    </row>
    <row r="1068" ht="15.75" customHeight="1">
      <c r="A1068" s="315" t="s">
        <v>7820</v>
      </c>
      <c r="B1068" s="315" t="s">
        <v>7779</v>
      </c>
      <c r="C1068" s="315" t="s">
        <v>7821</v>
      </c>
      <c r="D1068" s="315" t="s">
        <v>5374</v>
      </c>
      <c r="E1068" s="315" t="s">
        <v>7185</v>
      </c>
      <c r="F1068" s="315" t="s">
        <v>6601</v>
      </c>
      <c r="G1068" s="315" t="s">
        <v>6602</v>
      </c>
      <c r="H1068" s="315" t="s">
        <v>6579</v>
      </c>
      <c r="I1068" s="315" t="s">
        <v>6632</v>
      </c>
      <c r="J1068" s="315" t="s">
        <v>6633</v>
      </c>
      <c r="K1068" s="315" t="s">
        <v>5374</v>
      </c>
      <c r="L1068" s="315" t="s">
        <v>7544</v>
      </c>
      <c r="M1068" s="315" t="s">
        <v>6591</v>
      </c>
      <c r="N1068" s="315"/>
    </row>
    <row r="1069" ht="15.75" customHeight="1">
      <c r="A1069" s="315" t="s">
        <v>7820</v>
      </c>
      <c r="B1069" s="315" t="s">
        <v>7779</v>
      </c>
      <c r="C1069" s="315" t="s">
        <v>7822</v>
      </c>
      <c r="D1069" s="315" t="s">
        <v>5374</v>
      </c>
      <c r="E1069" s="315" t="s">
        <v>7185</v>
      </c>
      <c r="F1069" s="315" t="s">
        <v>6922</v>
      </c>
      <c r="G1069" s="315" t="s">
        <v>6659</v>
      </c>
      <c r="H1069" s="315" t="s">
        <v>7807</v>
      </c>
      <c r="I1069" s="315" t="s">
        <v>6632</v>
      </c>
      <c r="J1069" s="315" t="s">
        <v>6633</v>
      </c>
      <c r="K1069" s="315" t="s">
        <v>5374</v>
      </c>
      <c r="L1069" s="315" t="s">
        <v>7544</v>
      </c>
      <c r="M1069" s="315" t="s">
        <v>6535</v>
      </c>
      <c r="N1069" s="315"/>
    </row>
    <row r="1070" ht="15.75" customHeight="1">
      <c r="A1070" s="315" t="s">
        <v>7820</v>
      </c>
      <c r="B1070" s="315" t="s">
        <v>7779</v>
      </c>
      <c r="C1070" s="315" t="s">
        <v>7823</v>
      </c>
      <c r="D1070" s="315" t="s">
        <v>5374</v>
      </c>
      <c r="E1070" s="315" t="s">
        <v>7185</v>
      </c>
      <c r="F1070" s="315" t="s">
        <v>6893</v>
      </c>
      <c r="G1070" s="315" t="s">
        <v>6659</v>
      </c>
      <c r="H1070" s="315" t="s">
        <v>7793</v>
      </c>
      <c r="I1070" s="315" t="s">
        <v>6632</v>
      </c>
      <c r="J1070" s="315" t="s">
        <v>6633</v>
      </c>
      <c r="K1070" s="315" t="s">
        <v>5374</v>
      </c>
      <c r="L1070" s="315" t="s">
        <v>7099</v>
      </c>
      <c r="M1070" s="315" t="s">
        <v>6591</v>
      </c>
      <c r="N1070" s="315"/>
    </row>
    <row r="1071" ht="15.75" customHeight="1">
      <c r="A1071" s="315" t="s">
        <v>7820</v>
      </c>
      <c r="B1071" s="315" t="s">
        <v>7779</v>
      </c>
      <c r="C1071" s="315" t="s">
        <v>7821</v>
      </c>
      <c r="D1071" s="315" t="s">
        <v>5374</v>
      </c>
      <c r="E1071" s="315" t="s">
        <v>7185</v>
      </c>
      <c r="F1071" s="315" t="s">
        <v>6601</v>
      </c>
      <c r="G1071" s="315" t="s">
        <v>6797</v>
      </c>
      <c r="H1071" s="315" t="s">
        <v>6524</v>
      </c>
      <c r="I1071" s="315" t="s">
        <v>6632</v>
      </c>
      <c r="J1071" s="315" t="s">
        <v>6633</v>
      </c>
      <c r="K1071" s="315" t="s">
        <v>5374</v>
      </c>
      <c r="L1071" s="315" t="s">
        <v>7544</v>
      </c>
      <c r="M1071" s="315" t="s">
        <v>6591</v>
      </c>
      <c r="N1071" s="315"/>
    </row>
    <row r="1072" ht="15.75" customHeight="1">
      <c r="A1072" s="315" t="s">
        <v>7820</v>
      </c>
      <c r="B1072" s="315" t="s">
        <v>7779</v>
      </c>
      <c r="C1072" s="315" t="s">
        <v>7824</v>
      </c>
      <c r="D1072" s="315" t="s">
        <v>5374</v>
      </c>
      <c r="E1072" s="315" t="s">
        <v>7185</v>
      </c>
      <c r="F1072" s="315" t="s">
        <v>6768</v>
      </c>
      <c r="G1072" s="315" t="s">
        <v>6659</v>
      </c>
      <c r="H1072" s="315" t="s">
        <v>6579</v>
      </c>
      <c r="I1072" s="315" t="s">
        <v>6632</v>
      </c>
      <c r="J1072" s="315" t="s">
        <v>6633</v>
      </c>
      <c r="K1072" s="315" t="s">
        <v>5374</v>
      </c>
      <c r="L1072" s="315" t="s">
        <v>7544</v>
      </c>
      <c r="M1072" s="315" t="s">
        <v>6591</v>
      </c>
      <c r="N1072" s="315"/>
    </row>
    <row r="1073" ht="15.75" customHeight="1">
      <c r="A1073" s="315" t="s">
        <v>7820</v>
      </c>
      <c r="B1073" s="315" t="s">
        <v>7779</v>
      </c>
      <c r="C1073" s="315" t="s">
        <v>7825</v>
      </c>
      <c r="D1073" s="315" t="s">
        <v>5374</v>
      </c>
      <c r="E1073" s="315" t="s">
        <v>7185</v>
      </c>
      <c r="F1073" s="315" t="s">
        <v>6562</v>
      </c>
      <c r="G1073" s="315" t="s">
        <v>7037</v>
      </c>
      <c r="H1073" s="315" t="s">
        <v>7793</v>
      </c>
      <c r="I1073" s="315" t="s">
        <v>6632</v>
      </c>
      <c r="J1073" s="315" t="s">
        <v>6633</v>
      </c>
      <c r="K1073" s="315" t="s">
        <v>5374</v>
      </c>
      <c r="L1073" s="315" t="s">
        <v>7099</v>
      </c>
      <c r="M1073" s="315" t="s">
        <v>6591</v>
      </c>
      <c r="N1073" s="315"/>
    </row>
    <row r="1074" ht="15.75" customHeight="1">
      <c r="A1074" s="315" t="s">
        <v>7820</v>
      </c>
      <c r="B1074" s="315" t="s">
        <v>7779</v>
      </c>
      <c r="C1074" s="315" t="s">
        <v>7826</v>
      </c>
      <c r="D1074" s="315" t="s">
        <v>5374</v>
      </c>
      <c r="E1074" s="315" t="s">
        <v>7185</v>
      </c>
      <c r="F1074" s="315" t="s">
        <v>6598</v>
      </c>
      <c r="G1074" s="315" t="s">
        <v>6883</v>
      </c>
      <c r="H1074" s="315" t="s">
        <v>7801</v>
      </c>
      <c r="I1074" s="315" t="s">
        <v>6632</v>
      </c>
      <c r="J1074" s="315" t="s">
        <v>6633</v>
      </c>
      <c r="K1074" s="315" t="s">
        <v>5374</v>
      </c>
      <c r="L1074" s="315" t="s">
        <v>7544</v>
      </c>
      <c r="M1074" s="315" t="s">
        <v>6664</v>
      </c>
      <c r="N1074" s="315"/>
    </row>
    <row r="1075" ht="15.75" customHeight="1">
      <c r="A1075" s="315" t="s">
        <v>7820</v>
      </c>
      <c r="B1075" s="315" t="s">
        <v>7779</v>
      </c>
      <c r="C1075" s="315" t="s">
        <v>7827</v>
      </c>
      <c r="D1075" s="315" t="s">
        <v>5374</v>
      </c>
      <c r="E1075" s="315" t="s">
        <v>7185</v>
      </c>
      <c r="F1075" s="315" t="s">
        <v>6602</v>
      </c>
      <c r="G1075" s="315" t="s">
        <v>6915</v>
      </c>
      <c r="H1075" s="315" t="s">
        <v>7801</v>
      </c>
      <c r="I1075" s="315" t="s">
        <v>6632</v>
      </c>
      <c r="J1075" s="315" t="s">
        <v>6633</v>
      </c>
      <c r="K1075" s="315" t="s">
        <v>5374</v>
      </c>
      <c r="L1075" s="315" t="s">
        <v>7544</v>
      </c>
      <c r="M1075" s="315" t="s">
        <v>6535</v>
      </c>
      <c r="N1075" s="315"/>
    </row>
    <row r="1076" ht="15.75" customHeight="1">
      <c r="A1076" s="315" t="s">
        <v>7820</v>
      </c>
      <c r="B1076" s="315" t="s">
        <v>7779</v>
      </c>
      <c r="C1076" s="315" t="s">
        <v>7826</v>
      </c>
      <c r="D1076" s="315" t="s">
        <v>5374</v>
      </c>
      <c r="E1076" s="315" t="s">
        <v>7185</v>
      </c>
      <c r="F1076" s="315" t="s">
        <v>6598</v>
      </c>
      <c r="G1076" s="315" t="s">
        <v>6883</v>
      </c>
      <c r="H1076" s="315" t="s">
        <v>7801</v>
      </c>
      <c r="I1076" s="315" t="s">
        <v>6632</v>
      </c>
      <c r="J1076" s="315" t="s">
        <v>6633</v>
      </c>
      <c r="K1076" s="315" t="s">
        <v>5374</v>
      </c>
      <c r="L1076" s="315" t="s">
        <v>7544</v>
      </c>
      <c r="M1076" s="315" t="s">
        <v>6664</v>
      </c>
      <c r="N1076" s="315"/>
    </row>
    <row r="1077" ht="15.75" customHeight="1">
      <c r="A1077" s="315" t="s">
        <v>7820</v>
      </c>
      <c r="B1077" s="315" t="s">
        <v>7779</v>
      </c>
      <c r="C1077" s="315" t="s">
        <v>7827</v>
      </c>
      <c r="D1077" s="315" t="s">
        <v>5374</v>
      </c>
      <c r="E1077" s="315" t="s">
        <v>7185</v>
      </c>
      <c r="F1077" s="315" t="s">
        <v>6602</v>
      </c>
      <c r="G1077" s="315" t="s">
        <v>6915</v>
      </c>
      <c r="H1077" s="315" t="s">
        <v>7801</v>
      </c>
      <c r="I1077" s="315" t="s">
        <v>6632</v>
      </c>
      <c r="J1077" s="315" t="s">
        <v>6633</v>
      </c>
      <c r="K1077" s="315" t="s">
        <v>5374</v>
      </c>
      <c r="L1077" s="315" t="s">
        <v>7544</v>
      </c>
      <c r="M1077" s="315" t="s">
        <v>6535</v>
      </c>
      <c r="N1077" s="315"/>
    </row>
    <row r="1078" ht="15.75" customHeight="1">
      <c r="A1078" s="315" t="s">
        <v>7820</v>
      </c>
      <c r="B1078" s="315" t="s">
        <v>7779</v>
      </c>
      <c r="C1078" s="315" t="s">
        <v>7828</v>
      </c>
      <c r="D1078" s="315" t="s">
        <v>5374</v>
      </c>
      <c r="E1078" s="315" t="s">
        <v>7185</v>
      </c>
      <c r="F1078" s="315" t="s">
        <v>6586</v>
      </c>
      <c r="G1078" s="315" t="s">
        <v>6643</v>
      </c>
      <c r="H1078" s="315" t="s">
        <v>6652</v>
      </c>
      <c r="I1078" s="315" t="s">
        <v>6632</v>
      </c>
      <c r="J1078" s="315" t="s">
        <v>6633</v>
      </c>
      <c r="K1078" s="315" t="s">
        <v>5374</v>
      </c>
      <c r="L1078" s="315" t="s">
        <v>7544</v>
      </c>
      <c r="M1078" s="315" t="s">
        <v>6782</v>
      </c>
      <c r="N1078" s="315"/>
    </row>
    <row r="1079" ht="15.75" customHeight="1">
      <c r="A1079" s="315" t="s">
        <v>7820</v>
      </c>
      <c r="B1079" s="315" t="s">
        <v>7779</v>
      </c>
      <c r="C1079" s="315" t="s">
        <v>7828</v>
      </c>
      <c r="D1079" s="315" t="s">
        <v>5374</v>
      </c>
      <c r="E1079" s="315" t="s">
        <v>7185</v>
      </c>
      <c r="F1079" s="315" t="s">
        <v>6586</v>
      </c>
      <c r="G1079" s="315" t="s">
        <v>6643</v>
      </c>
      <c r="H1079" s="315" t="s">
        <v>6652</v>
      </c>
      <c r="I1079" s="315" t="s">
        <v>6632</v>
      </c>
      <c r="J1079" s="315" t="s">
        <v>6633</v>
      </c>
      <c r="K1079" s="315" t="s">
        <v>5374</v>
      </c>
      <c r="L1079" s="315" t="s">
        <v>7544</v>
      </c>
      <c r="M1079" s="315" t="s">
        <v>7110</v>
      </c>
      <c r="N1079" s="315"/>
    </row>
    <row r="1080" ht="15.75" customHeight="1">
      <c r="A1080" s="315" t="s">
        <v>7820</v>
      </c>
      <c r="B1080" s="315" t="s">
        <v>7779</v>
      </c>
      <c r="C1080" s="315" t="s">
        <v>7821</v>
      </c>
      <c r="D1080" s="315" t="s">
        <v>5374</v>
      </c>
      <c r="E1080" s="315" t="s">
        <v>7185</v>
      </c>
      <c r="F1080" s="315" t="s">
        <v>6601</v>
      </c>
      <c r="G1080" s="315" t="s">
        <v>6797</v>
      </c>
      <c r="H1080" s="315" t="s">
        <v>6524</v>
      </c>
      <c r="I1080" s="315" t="s">
        <v>6632</v>
      </c>
      <c r="J1080" s="315" t="s">
        <v>6633</v>
      </c>
      <c r="K1080" s="315" t="s">
        <v>5374</v>
      </c>
      <c r="L1080" s="315" t="s">
        <v>7099</v>
      </c>
      <c r="M1080" s="315" t="s">
        <v>7110</v>
      </c>
      <c r="N1080" s="315"/>
    </row>
    <row r="1081" ht="15.75" customHeight="1">
      <c r="A1081" s="315" t="s">
        <v>7820</v>
      </c>
      <c r="B1081" s="315" t="s">
        <v>7779</v>
      </c>
      <c r="C1081" s="315" t="s">
        <v>7821</v>
      </c>
      <c r="D1081" s="315" t="s">
        <v>5374</v>
      </c>
      <c r="E1081" s="315" t="s">
        <v>7185</v>
      </c>
      <c r="F1081" s="315" t="s">
        <v>6601</v>
      </c>
      <c r="G1081" s="315" t="s">
        <v>6797</v>
      </c>
      <c r="H1081" s="315" t="s">
        <v>6524</v>
      </c>
      <c r="I1081" s="315" t="s">
        <v>6632</v>
      </c>
      <c r="J1081" s="315" t="s">
        <v>6633</v>
      </c>
      <c r="K1081" s="315" t="s">
        <v>5374</v>
      </c>
      <c r="L1081" s="315" t="s">
        <v>7099</v>
      </c>
      <c r="M1081" s="315" t="s">
        <v>7110</v>
      </c>
      <c r="N1081" s="315"/>
    </row>
    <row r="1082" ht="15.75" customHeight="1">
      <c r="A1082" s="315" t="s">
        <v>7820</v>
      </c>
      <c r="B1082" s="315" t="s">
        <v>7779</v>
      </c>
      <c r="C1082" s="315" t="s">
        <v>7828</v>
      </c>
      <c r="D1082" s="315" t="s">
        <v>5374</v>
      </c>
      <c r="E1082" s="315" t="s">
        <v>7185</v>
      </c>
      <c r="F1082" s="315" t="s">
        <v>6586</v>
      </c>
      <c r="G1082" s="315" t="s">
        <v>6643</v>
      </c>
      <c r="H1082" s="315" t="s">
        <v>6652</v>
      </c>
      <c r="I1082" s="315" t="s">
        <v>6632</v>
      </c>
      <c r="J1082" s="315" t="s">
        <v>6633</v>
      </c>
      <c r="K1082" s="315" t="s">
        <v>5374</v>
      </c>
      <c r="L1082" s="315" t="s">
        <v>7544</v>
      </c>
      <c r="M1082" s="315" t="s">
        <v>7110</v>
      </c>
      <c r="N1082" s="315"/>
    </row>
    <row r="1083" ht="15.75" customHeight="1">
      <c r="A1083" s="315" t="s">
        <v>7820</v>
      </c>
      <c r="B1083" s="315" t="s">
        <v>7779</v>
      </c>
      <c r="C1083" s="315" t="s">
        <v>7829</v>
      </c>
      <c r="D1083" s="315" t="s">
        <v>5374</v>
      </c>
      <c r="E1083" s="315" t="s">
        <v>7185</v>
      </c>
      <c r="F1083" s="315" t="s">
        <v>6893</v>
      </c>
      <c r="G1083" s="315" t="s">
        <v>6659</v>
      </c>
      <c r="H1083" s="315" t="s">
        <v>7793</v>
      </c>
      <c r="I1083" s="315" t="s">
        <v>6632</v>
      </c>
      <c r="J1083" s="315" t="s">
        <v>6633</v>
      </c>
      <c r="K1083" s="315" t="s">
        <v>5374</v>
      </c>
      <c r="L1083" s="315" t="s">
        <v>7099</v>
      </c>
      <c r="M1083" s="315" t="s">
        <v>7110</v>
      </c>
      <c r="N1083" s="315"/>
    </row>
    <row r="1084" ht="15.75" customHeight="1">
      <c r="A1084" s="315" t="s">
        <v>7820</v>
      </c>
      <c r="B1084" s="315" t="s">
        <v>7779</v>
      </c>
      <c r="C1084" s="315" t="s">
        <v>7830</v>
      </c>
      <c r="D1084" s="315" t="s">
        <v>5374</v>
      </c>
      <c r="E1084" s="315" t="s">
        <v>7185</v>
      </c>
      <c r="F1084" s="315" t="s">
        <v>6879</v>
      </c>
      <c r="G1084" s="315" t="s">
        <v>7008</v>
      </c>
      <c r="H1084" s="315" t="s">
        <v>6524</v>
      </c>
      <c r="I1084" s="315" t="s">
        <v>6632</v>
      </c>
      <c r="J1084" s="315" t="s">
        <v>6633</v>
      </c>
      <c r="K1084" s="315" t="s">
        <v>5374</v>
      </c>
      <c r="L1084" s="315" t="s">
        <v>7572</v>
      </c>
      <c r="M1084" s="315" t="s">
        <v>6891</v>
      </c>
      <c r="N1084" s="315"/>
    </row>
    <row r="1085" ht="15.75" customHeight="1">
      <c r="A1085" s="315" t="s">
        <v>7820</v>
      </c>
      <c r="B1085" s="315" t="s">
        <v>7779</v>
      </c>
      <c r="C1085" s="315" t="s">
        <v>7830</v>
      </c>
      <c r="D1085" s="315" t="s">
        <v>5374</v>
      </c>
      <c r="E1085" s="315" t="s">
        <v>7185</v>
      </c>
      <c r="F1085" s="315" t="s">
        <v>6879</v>
      </c>
      <c r="G1085" s="315" t="s">
        <v>7008</v>
      </c>
      <c r="H1085" s="315" t="s">
        <v>6524</v>
      </c>
      <c r="I1085" s="315" t="s">
        <v>6632</v>
      </c>
      <c r="J1085" s="315" t="s">
        <v>6633</v>
      </c>
      <c r="K1085" s="315" t="s">
        <v>5374</v>
      </c>
      <c r="L1085" s="315" t="s">
        <v>7572</v>
      </c>
      <c r="M1085" s="315" t="s">
        <v>6891</v>
      </c>
      <c r="N1085" s="315"/>
    </row>
    <row r="1086" ht="15.75" customHeight="1">
      <c r="A1086" s="315" t="s">
        <v>7820</v>
      </c>
      <c r="B1086" s="315" t="s">
        <v>7779</v>
      </c>
      <c r="C1086" s="315" t="s">
        <v>7831</v>
      </c>
      <c r="D1086" s="315" t="s">
        <v>5374</v>
      </c>
      <c r="E1086" s="315" t="s">
        <v>7185</v>
      </c>
      <c r="F1086" s="315" t="s">
        <v>6915</v>
      </c>
      <c r="G1086" s="315" t="s">
        <v>6554</v>
      </c>
      <c r="H1086" s="315" t="s">
        <v>6564</v>
      </c>
      <c r="I1086" s="315" t="s">
        <v>6632</v>
      </c>
      <c r="J1086" s="315" t="s">
        <v>6633</v>
      </c>
      <c r="K1086" s="315" t="s">
        <v>5374</v>
      </c>
      <c r="L1086" s="315" t="s">
        <v>7572</v>
      </c>
      <c r="M1086" s="315" t="s">
        <v>6664</v>
      </c>
      <c r="N1086" s="315"/>
    </row>
    <row r="1087" ht="15.75" customHeight="1">
      <c r="A1087" s="315" t="s">
        <v>7820</v>
      </c>
      <c r="B1087" s="315" t="s">
        <v>7779</v>
      </c>
      <c r="C1087" s="315" t="s">
        <v>7831</v>
      </c>
      <c r="D1087" s="315" t="s">
        <v>5374</v>
      </c>
      <c r="E1087" s="315" t="s">
        <v>7185</v>
      </c>
      <c r="F1087" s="315" t="s">
        <v>6915</v>
      </c>
      <c r="G1087" s="315" t="s">
        <v>6554</v>
      </c>
      <c r="H1087" s="315" t="s">
        <v>6564</v>
      </c>
      <c r="I1087" s="315" t="s">
        <v>6632</v>
      </c>
      <c r="J1087" s="315" t="s">
        <v>6633</v>
      </c>
      <c r="K1087" s="315" t="s">
        <v>5374</v>
      </c>
      <c r="L1087" s="315" t="s">
        <v>7572</v>
      </c>
      <c r="M1087" s="315" t="s">
        <v>6664</v>
      </c>
      <c r="N1087" s="315"/>
    </row>
    <row r="1088" ht="15.75" customHeight="1">
      <c r="A1088" s="315" t="s">
        <v>7832</v>
      </c>
      <c r="B1088" s="315" t="s">
        <v>7012</v>
      </c>
      <c r="C1088" s="315" t="s">
        <v>7833</v>
      </c>
      <c r="D1088" s="315" t="s">
        <v>7834</v>
      </c>
      <c r="E1088" s="315" t="s">
        <v>7835</v>
      </c>
      <c r="F1088" s="315" t="s">
        <v>6716</v>
      </c>
      <c r="G1088" s="315" t="s">
        <v>6586</v>
      </c>
      <c r="H1088" s="315" t="s">
        <v>7116</v>
      </c>
      <c r="I1088" s="315" t="s">
        <v>7836</v>
      </c>
      <c r="J1088" s="315" t="s">
        <v>7837</v>
      </c>
      <c r="K1088" s="315" t="s">
        <v>7838</v>
      </c>
      <c r="L1088" s="315" t="s">
        <v>7839</v>
      </c>
      <c r="M1088" s="315" t="s">
        <v>6698</v>
      </c>
      <c r="N1088" s="315"/>
    </row>
    <row r="1089" ht="15.75" customHeight="1">
      <c r="A1089" s="315" t="s">
        <v>7832</v>
      </c>
      <c r="B1089" s="315" t="s">
        <v>7012</v>
      </c>
      <c r="C1089" s="315" t="s">
        <v>7840</v>
      </c>
      <c r="D1089" s="315" t="s">
        <v>7834</v>
      </c>
      <c r="E1089" s="315" t="s">
        <v>7835</v>
      </c>
      <c r="F1089" s="315" t="s">
        <v>6716</v>
      </c>
      <c r="G1089" s="315" t="s">
        <v>6586</v>
      </c>
      <c r="H1089" s="315" t="s">
        <v>7116</v>
      </c>
      <c r="I1089" s="315" t="s">
        <v>7841</v>
      </c>
      <c r="J1089" s="315" t="s">
        <v>7842</v>
      </c>
      <c r="K1089" s="315" t="s">
        <v>7838</v>
      </c>
      <c r="L1089" s="315" t="s">
        <v>7839</v>
      </c>
      <c r="M1089" s="315" t="s">
        <v>6882</v>
      </c>
      <c r="N1089" s="315"/>
    </row>
    <row r="1090" ht="15.75" customHeight="1">
      <c r="A1090" s="315" t="s">
        <v>7832</v>
      </c>
      <c r="B1090" s="315" t="s">
        <v>7012</v>
      </c>
      <c r="C1090" s="315" t="s">
        <v>7843</v>
      </c>
      <c r="D1090" s="315" t="s">
        <v>7834</v>
      </c>
      <c r="E1090" s="315" t="s">
        <v>7835</v>
      </c>
      <c r="F1090" s="315" t="s">
        <v>6716</v>
      </c>
      <c r="G1090" s="315" t="s">
        <v>6586</v>
      </c>
      <c r="H1090" s="315" t="s">
        <v>7116</v>
      </c>
      <c r="I1090" s="315" t="s">
        <v>7841</v>
      </c>
      <c r="J1090" s="315" t="s">
        <v>7842</v>
      </c>
      <c r="K1090" s="315" t="s">
        <v>7838</v>
      </c>
      <c r="L1090" s="315" t="s">
        <v>7844</v>
      </c>
      <c r="M1090" s="315" t="s">
        <v>6882</v>
      </c>
      <c r="N1090" s="315"/>
    </row>
    <row r="1091" ht="15.75" customHeight="1">
      <c r="A1091" s="315" t="s">
        <v>7832</v>
      </c>
      <c r="B1091" s="315" t="s">
        <v>7012</v>
      </c>
      <c r="C1091" s="315" t="s">
        <v>7845</v>
      </c>
      <c r="D1091" s="315" t="s">
        <v>7834</v>
      </c>
      <c r="E1091" s="315" t="s">
        <v>7835</v>
      </c>
      <c r="F1091" s="315" t="s">
        <v>6716</v>
      </c>
      <c r="G1091" s="315" t="s">
        <v>6586</v>
      </c>
      <c r="H1091" s="315" t="s">
        <v>7116</v>
      </c>
      <c r="I1091" s="315" t="s">
        <v>7836</v>
      </c>
      <c r="J1091" s="315" t="s">
        <v>7837</v>
      </c>
      <c r="K1091" s="315" t="s">
        <v>7838</v>
      </c>
      <c r="L1091" s="315" t="s">
        <v>7844</v>
      </c>
      <c r="M1091" s="315" t="s">
        <v>6698</v>
      </c>
      <c r="N1091" s="315"/>
    </row>
    <row r="1092" ht="15.75" customHeight="1">
      <c r="A1092" s="315" t="s">
        <v>7832</v>
      </c>
      <c r="B1092" s="315" t="s">
        <v>7012</v>
      </c>
      <c r="C1092" s="315" t="s">
        <v>7846</v>
      </c>
      <c r="D1092" s="315" t="s">
        <v>7834</v>
      </c>
      <c r="E1092" s="315" t="s">
        <v>7835</v>
      </c>
      <c r="F1092" s="315" t="s">
        <v>6716</v>
      </c>
      <c r="G1092" s="315" t="s">
        <v>6586</v>
      </c>
      <c r="H1092" s="315" t="s">
        <v>7116</v>
      </c>
      <c r="I1092" s="315" t="s">
        <v>7836</v>
      </c>
      <c r="J1092" s="315" t="s">
        <v>7837</v>
      </c>
      <c r="K1092" s="315" t="s">
        <v>7838</v>
      </c>
      <c r="L1092" s="315" t="s">
        <v>7844</v>
      </c>
      <c r="M1092" s="315" t="s">
        <v>6698</v>
      </c>
      <c r="N1092" s="315"/>
    </row>
    <row r="1093" ht="15.75" customHeight="1">
      <c r="A1093" s="315" t="s">
        <v>7832</v>
      </c>
      <c r="B1093" s="315" t="s">
        <v>7012</v>
      </c>
      <c r="C1093" s="315" t="s">
        <v>7847</v>
      </c>
      <c r="D1093" s="315" t="s">
        <v>7834</v>
      </c>
      <c r="E1093" s="315" t="s">
        <v>7835</v>
      </c>
      <c r="F1093" s="315" t="s">
        <v>6716</v>
      </c>
      <c r="G1093" s="315" t="s">
        <v>6586</v>
      </c>
      <c r="H1093" s="315" t="s">
        <v>7116</v>
      </c>
      <c r="I1093" s="315" t="s">
        <v>7836</v>
      </c>
      <c r="J1093" s="315" t="s">
        <v>7837</v>
      </c>
      <c r="K1093" s="315" t="s">
        <v>7838</v>
      </c>
      <c r="L1093" s="315" t="s">
        <v>7848</v>
      </c>
      <c r="M1093" s="315" t="s">
        <v>6698</v>
      </c>
      <c r="N1093" s="315"/>
    </row>
    <row r="1094" ht="15.75" customHeight="1">
      <c r="A1094" s="315" t="s">
        <v>7832</v>
      </c>
      <c r="B1094" s="315" t="s">
        <v>7012</v>
      </c>
      <c r="C1094" s="315" t="s">
        <v>7849</v>
      </c>
      <c r="D1094" s="315" t="s">
        <v>7834</v>
      </c>
      <c r="E1094" s="315" t="s">
        <v>7835</v>
      </c>
      <c r="F1094" s="315" t="s">
        <v>6716</v>
      </c>
      <c r="G1094" s="315" t="s">
        <v>6586</v>
      </c>
      <c r="H1094" s="315" t="s">
        <v>7116</v>
      </c>
      <c r="I1094" s="315" t="s">
        <v>7836</v>
      </c>
      <c r="J1094" s="315" t="s">
        <v>7837</v>
      </c>
      <c r="K1094" s="315" t="s">
        <v>7838</v>
      </c>
      <c r="L1094" s="315" t="s">
        <v>7844</v>
      </c>
      <c r="M1094" s="315" t="s">
        <v>6698</v>
      </c>
      <c r="N1094" s="315"/>
    </row>
    <row r="1095" ht="15.75" customHeight="1">
      <c r="A1095" s="315" t="s">
        <v>7832</v>
      </c>
      <c r="B1095" s="315" t="s">
        <v>7012</v>
      </c>
      <c r="C1095" s="315" t="s">
        <v>7850</v>
      </c>
      <c r="D1095" s="315" t="s">
        <v>7834</v>
      </c>
      <c r="E1095" s="315" t="s">
        <v>7835</v>
      </c>
      <c r="F1095" s="315" t="s">
        <v>6716</v>
      </c>
      <c r="G1095" s="315" t="s">
        <v>6586</v>
      </c>
      <c r="H1095" s="315" t="s">
        <v>7116</v>
      </c>
      <c r="I1095" s="315" t="s">
        <v>7841</v>
      </c>
      <c r="J1095" s="315" t="s">
        <v>7842</v>
      </c>
      <c r="K1095" s="315" t="s">
        <v>7838</v>
      </c>
      <c r="L1095" s="315" t="s">
        <v>7851</v>
      </c>
      <c r="M1095" s="315" t="s">
        <v>6882</v>
      </c>
      <c r="N1095" s="315"/>
    </row>
    <row r="1096" ht="15.75" customHeight="1">
      <c r="A1096" s="315" t="s">
        <v>7832</v>
      </c>
      <c r="B1096" s="315" t="s">
        <v>7012</v>
      </c>
      <c r="C1096" s="315" t="s">
        <v>7852</v>
      </c>
      <c r="D1096" s="315" t="s">
        <v>7834</v>
      </c>
      <c r="E1096" s="315" t="s">
        <v>7835</v>
      </c>
      <c r="F1096" s="315" t="s">
        <v>6716</v>
      </c>
      <c r="G1096" s="315" t="s">
        <v>6586</v>
      </c>
      <c r="H1096" s="315" t="s">
        <v>7116</v>
      </c>
      <c r="I1096" s="315" t="s">
        <v>7841</v>
      </c>
      <c r="J1096" s="315" t="s">
        <v>7842</v>
      </c>
      <c r="K1096" s="315" t="s">
        <v>7838</v>
      </c>
      <c r="L1096" s="315" t="s">
        <v>7853</v>
      </c>
      <c r="M1096" s="315" t="s">
        <v>6882</v>
      </c>
      <c r="N1096" s="315"/>
    </row>
    <row r="1097" ht="15.75" customHeight="1">
      <c r="A1097" s="315" t="s">
        <v>7832</v>
      </c>
      <c r="B1097" s="315" t="s">
        <v>7012</v>
      </c>
      <c r="C1097" s="315" t="s">
        <v>7854</v>
      </c>
      <c r="D1097" s="315" t="s">
        <v>7834</v>
      </c>
      <c r="E1097" s="315" t="s">
        <v>7835</v>
      </c>
      <c r="F1097" s="315" t="s">
        <v>6716</v>
      </c>
      <c r="G1097" s="315" t="s">
        <v>6586</v>
      </c>
      <c r="H1097" s="315" t="s">
        <v>7116</v>
      </c>
      <c r="I1097" s="315" t="s">
        <v>7841</v>
      </c>
      <c r="J1097" s="315" t="s">
        <v>7842</v>
      </c>
      <c r="K1097" s="315" t="s">
        <v>7838</v>
      </c>
      <c r="L1097" s="315" t="s">
        <v>7855</v>
      </c>
      <c r="M1097" s="315" t="s">
        <v>6882</v>
      </c>
      <c r="N1097" s="315"/>
    </row>
    <row r="1098" ht="15.75" customHeight="1">
      <c r="A1098" s="315" t="s">
        <v>7832</v>
      </c>
      <c r="B1098" s="315" t="s">
        <v>7012</v>
      </c>
      <c r="C1098" s="315" t="s">
        <v>7856</v>
      </c>
      <c r="D1098" s="315" t="s">
        <v>7834</v>
      </c>
      <c r="E1098" s="315" t="s">
        <v>7835</v>
      </c>
      <c r="F1098" s="315" t="s">
        <v>6716</v>
      </c>
      <c r="G1098" s="315" t="s">
        <v>6586</v>
      </c>
      <c r="H1098" s="315" t="s">
        <v>7116</v>
      </c>
      <c r="I1098" s="315" t="s">
        <v>7857</v>
      </c>
      <c r="J1098" s="315" t="s">
        <v>7858</v>
      </c>
      <c r="K1098" s="315" t="s">
        <v>7838</v>
      </c>
      <c r="L1098" s="315" t="s">
        <v>7859</v>
      </c>
      <c r="M1098" s="315" t="s">
        <v>6782</v>
      </c>
      <c r="N1098" s="315"/>
    </row>
    <row r="1099" ht="15.75" customHeight="1">
      <c r="A1099" s="315" t="s">
        <v>7832</v>
      </c>
      <c r="B1099" s="315" t="s">
        <v>7012</v>
      </c>
      <c r="C1099" s="315" t="s">
        <v>7860</v>
      </c>
      <c r="D1099" s="315" t="s">
        <v>7834</v>
      </c>
      <c r="E1099" s="315" t="s">
        <v>7835</v>
      </c>
      <c r="F1099" s="315" t="s">
        <v>6716</v>
      </c>
      <c r="G1099" s="315" t="s">
        <v>6586</v>
      </c>
      <c r="H1099" s="315" t="s">
        <v>7116</v>
      </c>
      <c r="I1099" s="315" t="s">
        <v>7836</v>
      </c>
      <c r="J1099" s="315" t="s">
        <v>7837</v>
      </c>
      <c r="K1099" s="315" t="s">
        <v>7838</v>
      </c>
      <c r="L1099" s="315" t="s">
        <v>7855</v>
      </c>
      <c r="M1099" s="315" t="s">
        <v>6698</v>
      </c>
      <c r="N1099" s="315"/>
    </row>
    <row r="1100" ht="15.75" customHeight="1">
      <c r="A1100" s="315" t="s">
        <v>7832</v>
      </c>
      <c r="B1100" s="315" t="s">
        <v>7012</v>
      </c>
      <c r="C1100" s="315" t="s">
        <v>7861</v>
      </c>
      <c r="D1100" s="315" t="s">
        <v>7834</v>
      </c>
      <c r="E1100" s="315" t="s">
        <v>7835</v>
      </c>
      <c r="F1100" s="315" t="s">
        <v>6716</v>
      </c>
      <c r="G1100" s="315" t="s">
        <v>6586</v>
      </c>
      <c r="H1100" s="315" t="s">
        <v>7116</v>
      </c>
      <c r="I1100" s="315" t="s">
        <v>7836</v>
      </c>
      <c r="J1100" s="315" t="s">
        <v>7837</v>
      </c>
      <c r="K1100" s="315" t="s">
        <v>7862</v>
      </c>
      <c r="L1100" s="315" t="s">
        <v>7863</v>
      </c>
      <c r="M1100" s="315" t="s">
        <v>6698</v>
      </c>
      <c r="N1100" s="315"/>
    </row>
    <row r="1101" ht="15.75" customHeight="1">
      <c r="A1101" s="315" t="s">
        <v>7832</v>
      </c>
      <c r="B1101" s="315" t="s">
        <v>7012</v>
      </c>
      <c r="C1101" s="315" t="s">
        <v>7864</v>
      </c>
      <c r="D1101" s="315" t="s">
        <v>7834</v>
      </c>
      <c r="E1101" s="315" t="s">
        <v>7835</v>
      </c>
      <c r="F1101" s="315" t="s">
        <v>6716</v>
      </c>
      <c r="G1101" s="315" t="s">
        <v>6586</v>
      </c>
      <c r="H1101" s="315" t="s">
        <v>7116</v>
      </c>
      <c r="I1101" s="315" t="s">
        <v>7836</v>
      </c>
      <c r="J1101" s="315" t="s">
        <v>7837</v>
      </c>
      <c r="K1101" s="315" t="s">
        <v>7862</v>
      </c>
      <c r="L1101" s="315" t="s">
        <v>6887</v>
      </c>
      <c r="M1101" s="315" t="s">
        <v>6698</v>
      </c>
      <c r="N1101" s="315"/>
    </row>
    <row r="1102" ht="15.75" customHeight="1">
      <c r="A1102" s="315" t="s">
        <v>7832</v>
      </c>
      <c r="B1102" s="315" t="s">
        <v>7012</v>
      </c>
      <c r="C1102" s="315" t="s">
        <v>7865</v>
      </c>
      <c r="D1102" s="315" t="s">
        <v>7834</v>
      </c>
      <c r="E1102" s="315" t="s">
        <v>7835</v>
      </c>
      <c r="F1102" s="315" t="s">
        <v>6716</v>
      </c>
      <c r="G1102" s="315" t="s">
        <v>6586</v>
      </c>
      <c r="H1102" s="315" t="s">
        <v>7116</v>
      </c>
      <c r="I1102" s="315" t="s">
        <v>7836</v>
      </c>
      <c r="J1102" s="315" t="s">
        <v>7837</v>
      </c>
      <c r="K1102" s="315" t="s">
        <v>7862</v>
      </c>
      <c r="L1102" s="315" t="s">
        <v>7325</v>
      </c>
      <c r="M1102" s="315" t="s">
        <v>6698</v>
      </c>
      <c r="N1102" s="315"/>
    </row>
    <row r="1103" ht="15.75" customHeight="1">
      <c r="A1103" s="315" t="s">
        <v>7832</v>
      </c>
      <c r="B1103" s="315" t="s">
        <v>7012</v>
      </c>
      <c r="C1103" s="315" t="s">
        <v>7866</v>
      </c>
      <c r="D1103" s="315" t="s">
        <v>7834</v>
      </c>
      <c r="E1103" s="315" t="s">
        <v>7835</v>
      </c>
      <c r="F1103" s="315" t="s">
        <v>6716</v>
      </c>
      <c r="G1103" s="315" t="s">
        <v>6586</v>
      </c>
      <c r="H1103" s="315" t="s">
        <v>7116</v>
      </c>
      <c r="I1103" s="315" t="s">
        <v>7836</v>
      </c>
      <c r="J1103" s="315" t="s">
        <v>7837</v>
      </c>
      <c r="K1103" s="315" t="s">
        <v>7862</v>
      </c>
      <c r="L1103" s="315" t="s">
        <v>7285</v>
      </c>
      <c r="M1103" s="315" t="s">
        <v>6698</v>
      </c>
      <c r="N1103" s="315"/>
    </row>
    <row r="1104" ht="15.75" customHeight="1">
      <c r="A1104" s="315" t="s">
        <v>7832</v>
      </c>
      <c r="B1104" s="315" t="s">
        <v>7012</v>
      </c>
      <c r="C1104" s="315" t="s">
        <v>7867</v>
      </c>
      <c r="D1104" s="315" t="s">
        <v>7834</v>
      </c>
      <c r="E1104" s="315" t="s">
        <v>7835</v>
      </c>
      <c r="F1104" s="315" t="s">
        <v>6716</v>
      </c>
      <c r="G1104" s="315" t="s">
        <v>6586</v>
      </c>
      <c r="H1104" s="315" t="s">
        <v>7116</v>
      </c>
      <c r="I1104" s="315" t="s">
        <v>7836</v>
      </c>
      <c r="J1104" s="315" t="s">
        <v>7837</v>
      </c>
      <c r="K1104" s="315" t="s">
        <v>7862</v>
      </c>
      <c r="L1104" s="315" t="s">
        <v>7325</v>
      </c>
      <c r="M1104" s="315" t="s">
        <v>6698</v>
      </c>
      <c r="N1104" s="315"/>
    </row>
    <row r="1105" ht="15.75" customHeight="1">
      <c r="A1105" s="315" t="s">
        <v>7832</v>
      </c>
      <c r="B1105" s="315" t="s">
        <v>7012</v>
      </c>
      <c r="C1105" s="315" t="s">
        <v>7868</v>
      </c>
      <c r="D1105" s="315" t="s">
        <v>7834</v>
      </c>
      <c r="E1105" s="315" t="s">
        <v>7835</v>
      </c>
      <c r="F1105" s="315" t="s">
        <v>6716</v>
      </c>
      <c r="G1105" s="315" t="s">
        <v>6586</v>
      </c>
      <c r="H1105" s="315" t="s">
        <v>7116</v>
      </c>
      <c r="I1105" s="315" t="s">
        <v>7857</v>
      </c>
      <c r="J1105" s="315" t="s">
        <v>7858</v>
      </c>
      <c r="K1105" s="315" t="s">
        <v>7862</v>
      </c>
      <c r="L1105" s="315" t="s">
        <v>7863</v>
      </c>
      <c r="M1105" s="315" t="s">
        <v>6782</v>
      </c>
      <c r="N1105" s="315"/>
    </row>
    <row r="1106" ht="15.75" customHeight="1">
      <c r="A1106" s="315" t="s">
        <v>7832</v>
      </c>
      <c r="B1106" s="315" t="s">
        <v>7012</v>
      </c>
      <c r="C1106" s="315" t="s">
        <v>7869</v>
      </c>
      <c r="D1106" s="315" t="s">
        <v>7834</v>
      </c>
      <c r="E1106" s="315" t="s">
        <v>7835</v>
      </c>
      <c r="F1106" s="315" t="s">
        <v>6716</v>
      </c>
      <c r="G1106" s="315" t="s">
        <v>6586</v>
      </c>
      <c r="H1106" s="315" t="s">
        <v>7116</v>
      </c>
      <c r="I1106" s="315" t="s">
        <v>7857</v>
      </c>
      <c r="J1106" s="315" t="s">
        <v>7858</v>
      </c>
      <c r="K1106" s="315" t="s">
        <v>7862</v>
      </c>
      <c r="L1106" s="315" t="s">
        <v>6887</v>
      </c>
      <c r="M1106" s="315" t="s">
        <v>6782</v>
      </c>
      <c r="N1106" s="315"/>
    </row>
    <row r="1107" ht="15.75" customHeight="1">
      <c r="A1107" s="315" t="s">
        <v>7832</v>
      </c>
      <c r="B1107" s="315" t="s">
        <v>7012</v>
      </c>
      <c r="C1107" s="315" t="s">
        <v>7870</v>
      </c>
      <c r="D1107" s="315" t="s">
        <v>7834</v>
      </c>
      <c r="E1107" s="315" t="s">
        <v>7835</v>
      </c>
      <c r="F1107" s="315" t="s">
        <v>6716</v>
      </c>
      <c r="G1107" s="315" t="s">
        <v>6586</v>
      </c>
      <c r="H1107" s="315" t="s">
        <v>7116</v>
      </c>
      <c r="I1107" s="315" t="s">
        <v>7857</v>
      </c>
      <c r="J1107" s="315" t="s">
        <v>7858</v>
      </c>
      <c r="K1107" s="315" t="s">
        <v>7862</v>
      </c>
      <c r="L1107" s="315" t="s">
        <v>7325</v>
      </c>
      <c r="M1107" s="315" t="s">
        <v>6782</v>
      </c>
      <c r="N1107" s="315"/>
    </row>
    <row r="1108" ht="15.75" customHeight="1">
      <c r="A1108" s="315" t="s">
        <v>7832</v>
      </c>
      <c r="B1108" s="315" t="s">
        <v>7012</v>
      </c>
      <c r="C1108" s="315" t="s">
        <v>7871</v>
      </c>
      <c r="D1108" s="315" t="s">
        <v>7834</v>
      </c>
      <c r="E1108" s="315" t="s">
        <v>7835</v>
      </c>
      <c r="F1108" s="315" t="s">
        <v>6716</v>
      </c>
      <c r="G1108" s="315" t="s">
        <v>6586</v>
      </c>
      <c r="H1108" s="315" t="s">
        <v>7116</v>
      </c>
      <c r="I1108" s="315" t="s">
        <v>7857</v>
      </c>
      <c r="J1108" s="315" t="s">
        <v>7858</v>
      </c>
      <c r="K1108" s="315" t="s">
        <v>7862</v>
      </c>
      <c r="L1108" s="315" t="s">
        <v>7285</v>
      </c>
      <c r="M1108" s="315" t="s">
        <v>6782</v>
      </c>
      <c r="N1108" s="315"/>
    </row>
    <row r="1109" ht="15.75" customHeight="1">
      <c r="A1109" s="315" t="s">
        <v>7832</v>
      </c>
      <c r="B1109" s="315" t="s">
        <v>7012</v>
      </c>
      <c r="C1109" s="315" t="s">
        <v>7872</v>
      </c>
      <c r="D1109" s="315" t="s">
        <v>7834</v>
      </c>
      <c r="E1109" s="315" t="s">
        <v>7835</v>
      </c>
      <c r="F1109" s="315" t="s">
        <v>6716</v>
      </c>
      <c r="G1109" s="315" t="s">
        <v>6586</v>
      </c>
      <c r="H1109" s="315" t="s">
        <v>7116</v>
      </c>
      <c r="I1109" s="315" t="s">
        <v>7857</v>
      </c>
      <c r="J1109" s="315" t="s">
        <v>7858</v>
      </c>
      <c r="K1109" s="315" t="s">
        <v>7838</v>
      </c>
      <c r="L1109" s="315" t="s">
        <v>7325</v>
      </c>
      <c r="M1109" s="315" t="s">
        <v>6782</v>
      </c>
      <c r="N1109" s="315"/>
    </row>
    <row r="1110" ht="15.75" customHeight="1">
      <c r="A1110" s="315" t="s">
        <v>7873</v>
      </c>
      <c r="B1110" s="315" t="s">
        <v>7012</v>
      </c>
      <c r="C1110" s="315" t="s">
        <v>7874</v>
      </c>
      <c r="D1110" s="315" t="s">
        <v>7834</v>
      </c>
      <c r="E1110" s="315" t="s">
        <v>7835</v>
      </c>
      <c r="F1110" s="315" t="s">
        <v>6642</v>
      </c>
      <c r="G1110" s="315" t="s">
        <v>6558</v>
      </c>
      <c r="H1110" s="315" t="s">
        <v>6524</v>
      </c>
      <c r="I1110" s="315" t="s">
        <v>7875</v>
      </c>
      <c r="J1110" s="315" t="s">
        <v>7876</v>
      </c>
      <c r="K1110" s="315" t="s">
        <v>7877</v>
      </c>
      <c r="L1110" s="315" t="s">
        <v>7878</v>
      </c>
      <c r="M1110" s="315" t="s">
        <v>6569</v>
      </c>
      <c r="N1110" s="315"/>
    </row>
    <row r="1111" ht="15.75" customHeight="1">
      <c r="A1111" s="315" t="s">
        <v>7873</v>
      </c>
      <c r="B1111" s="315" t="s">
        <v>7012</v>
      </c>
      <c r="C1111" s="315" t="s">
        <v>7874</v>
      </c>
      <c r="D1111" s="315" t="s">
        <v>7834</v>
      </c>
      <c r="E1111" s="315" t="s">
        <v>7835</v>
      </c>
      <c r="F1111" s="315" t="s">
        <v>6642</v>
      </c>
      <c r="G1111" s="315" t="s">
        <v>6558</v>
      </c>
      <c r="H1111" s="315" t="s">
        <v>6524</v>
      </c>
      <c r="I1111" s="315" t="s">
        <v>7875</v>
      </c>
      <c r="J1111" s="315" t="s">
        <v>7876</v>
      </c>
      <c r="K1111" s="315" t="s">
        <v>7877</v>
      </c>
      <c r="L1111" s="315" t="s">
        <v>7878</v>
      </c>
      <c r="M1111" s="315" t="s">
        <v>6569</v>
      </c>
      <c r="N1111" s="315"/>
    </row>
    <row r="1112" ht="15.75" customHeight="1">
      <c r="A1112" s="315" t="s">
        <v>7873</v>
      </c>
      <c r="B1112" s="315" t="s">
        <v>7012</v>
      </c>
      <c r="C1112" s="315" t="s">
        <v>7879</v>
      </c>
      <c r="D1112" s="315" t="s">
        <v>7834</v>
      </c>
      <c r="E1112" s="315" t="s">
        <v>7835</v>
      </c>
      <c r="F1112" s="315" t="s">
        <v>6642</v>
      </c>
      <c r="G1112" s="315" t="s">
        <v>6558</v>
      </c>
      <c r="H1112" s="315" t="s">
        <v>6524</v>
      </c>
      <c r="I1112" s="315" t="s">
        <v>7875</v>
      </c>
      <c r="J1112" s="315" t="s">
        <v>7876</v>
      </c>
      <c r="K1112" s="315" t="s">
        <v>7877</v>
      </c>
      <c r="L1112" s="315" t="s">
        <v>7878</v>
      </c>
      <c r="M1112" s="315" t="s">
        <v>6569</v>
      </c>
      <c r="N1112" s="315"/>
    </row>
    <row r="1113" ht="15.75" customHeight="1">
      <c r="A1113" s="315" t="s">
        <v>7873</v>
      </c>
      <c r="B1113" s="315" t="s">
        <v>7012</v>
      </c>
      <c r="C1113" s="315" t="s">
        <v>7880</v>
      </c>
      <c r="D1113" s="315" t="s">
        <v>7834</v>
      </c>
      <c r="E1113" s="315" t="s">
        <v>7835</v>
      </c>
      <c r="F1113" s="315" t="s">
        <v>6563</v>
      </c>
      <c r="G1113" s="315" t="s">
        <v>6585</v>
      </c>
      <c r="H1113" s="315" t="s">
        <v>6564</v>
      </c>
      <c r="I1113" s="315" t="s">
        <v>7881</v>
      </c>
      <c r="J1113" s="315" t="s">
        <v>7882</v>
      </c>
      <c r="K1113" s="315" t="s">
        <v>7883</v>
      </c>
      <c r="L1113" s="315" t="s">
        <v>7884</v>
      </c>
      <c r="M1113" s="315" t="s">
        <v>6544</v>
      </c>
      <c r="N1113" s="315"/>
    </row>
    <row r="1114" ht="15.75" customHeight="1">
      <c r="A1114" s="315" t="s">
        <v>7873</v>
      </c>
      <c r="B1114" s="315" t="s">
        <v>7012</v>
      </c>
      <c r="C1114" s="315" t="s">
        <v>7885</v>
      </c>
      <c r="D1114" s="315" t="s">
        <v>7834</v>
      </c>
      <c r="E1114" s="315" t="s">
        <v>7835</v>
      </c>
      <c r="F1114" s="315" t="s">
        <v>6800</v>
      </c>
      <c r="G1114" s="315" t="s">
        <v>6883</v>
      </c>
      <c r="H1114" s="315" t="s">
        <v>6993</v>
      </c>
      <c r="I1114" s="315" t="s">
        <v>7448</v>
      </c>
      <c r="J1114" s="315" t="s">
        <v>7886</v>
      </c>
      <c r="K1114" s="315" t="s">
        <v>7887</v>
      </c>
      <c r="L1114" s="315" t="s">
        <v>7398</v>
      </c>
      <c r="M1114" s="315" t="s">
        <v>6544</v>
      </c>
      <c r="N1114" s="315"/>
    </row>
    <row r="1115" ht="15.75" customHeight="1">
      <c r="A1115" s="315" t="s">
        <v>7873</v>
      </c>
      <c r="B1115" s="315" t="s">
        <v>7012</v>
      </c>
      <c r="C1115" s="315" t="s">
        <v>7888</v>
      </c>
      <c r="D1115" s="315" t="s">
        <v>7834</v>
      </c>
      <c r="E1115" s="315" t="s">
        <v>7835</v>
      </c>
      <c r="F1115" s="315" t="s">
        <v>6585</v>
      </c>
      <c r="G1115" s="315" t="s">
        <v>6856</v>
      </c>
      <c r="H1115" s="315" t="s">
        <v>6564</v>
      </c>
      <c r="I1115" s="315" t="s">
        <v>7881</v>
      </c>
      <c r="J1115" s="315" t="s">
        <v>7882</v>
      </c>
      <c r="K1115" s="315" t="s">
        <v>7889</v>
      </c>
      <c r="L1115" s="315" t="s">
        <v>7890</v>
      </c>
      <c r="M1115" s="315" t="s">
        <v>6544</v>
      </c>
      <c r="N1115" s="315"/>
    </row>
    <row r="1116" ht="15.75" customHeight="1">
      <c r="A1116" s="315" t="s">
        <v>7873</v>
      </c>
      <c r="B1116" s="315" t="s">
        <v>7012</v>
      </c>
      <c r="C1116" s="315" t="s">
        <v>7874</v>
      </c>
      <c r="D1116" s="315" t="s">
        <v>7834</v>
      </c>
      <c r="E1116" s="315" t="s">
        <v>7835</v>
      </c>
      <c r="F1116" s="315" t="s">
        <v>7891</v>
      </c>
      <c r="G1116" s="315" t="s">
        <v>7892</v>
      </c>
      <c r="H1116" s="315" t="s">
        <v>6524</v>
      </c>
      <c r="I1116" s="315" t="s">
        <v>7875</v>
      </c>
      <c r="J1116" s="315" t="s">
        <v>7876</v>
      </c>
      <c r="K1116" s="315" t="s">
        <v>7877</v>
      </c>
      <c r="L1116" s="315" t="s">
        <v>7878</v>
      </c>
      <c r="M1116" s="315" t="s">
        <v>6569</v>
      </c>
      <c r="N1116" s="315"/>
    </row>
    <row r="1117" ht="15.75" customHeight="1">
      <c r="A1117" s="315" t="s">
        <v>7873</v>
      </c>
      <c r="B1117" s="315" t="s">
        <v>7012</v>
      </c>
      <c r="C1117" s="315" t="s">
        <v>7874</v>
      </c>
      <c r="D1117" s="315" t="s">
        <v>7834</v>
      </c>
      <c r="E1117" s="315" t="s">
        <v>7835</v>
      </c>
      <c r="F1117" s="315" t="s">
        <v>6642</v>
      </c>
      <c r="G1117" s="315" t="s">
        <v>6558</v>
      </c>
      <c r="H1117" s="315" t="s">
        <v>6524</v>
      </c>
      <c r="I1117" s="315" t="s">
        <v>7875</v>
      </c>
      <c r="J1117" s="315" t="s">
        <v>7876</v>
      </c>
      <c r="K1117" s="315" t="s">
        <v>7877</v>
      </c>
      <c r="L1117" s="315" t="s">
        <v>7878</v>
      </c>
      <c r="M1117" s="315" t="s">
        <v>6569</v>
      </c>
      <c r="N1117" s="315"/>
    </row>
    <row r="1118" ht="15.75" customHeight="1">
      <c r="A1118" s="315" t="s">
        <v>7873</v>
      </c>
      <c r="B1118" s="315" t="s">
        <v>7012</v>
      </c>
      <c r="C1118" s="315" t="s">
        <v>7874</v>
      </c>
      <c r="D1118" s="315" t="s">
        <v>7834</v>
      </c>
      <c r="E1118" s="315" t="s">
        <v>7835</v>
      </c>
      <c r="F1118" s="315" t="s">
        <v>6642</v>
      </c>
      <c r="G1118" s="315" t="s">
        <v>6558</v>
      </c>
      <c r="H1118" s="315" t="s">
        <v>6524</v>
      </c>
      <c r="I1118" s="315" t="s">
        <v>7875</v>
      </c>
      <c r="J1118" s="315" t="s">
        <v>7876</v>
      </c>
      <c r="K1118" s="315" t="s">
        <v>7877</v>
      </c>
      <c r="L1118" s="315" t="s">
        <v>7878</v>
      </c>
      <c r="M1118" s="315" t="s">
        <v>6569</v>
      </c>
      <c r="N1118" s="315"/>
    </row>
    <row r="1119" ht="15.75" customHeight="1">
      <c r="A1119" s="315" t="s">
        <v>7873</v>
      </c>
      <c r="B1119" s="315" t="s">
        <v>7012</v>
      </c>
      <c r="C1119" s="315" t="s">
        <v>7893</v>
      </c>
      <c r="D1119" s="315" t="s">
        <v>7834</v>
      </c>
      <c r="E1119" s="315" t="s">
        <v>7835</v>
      </c>
      <c r="F1119" s="315" t="s">
        <v>6642</v>
      </c>
      <c r="G1119" s="315" t="s">
        <v>6558</v>
      </c>
      <c r="H1119" s="315" t="s">
        <v>6524</v>
      </c>
      <c r="I1119" s="315" t="s">
        <v>7875</v>
      </c>
      <c r="J1119" s="315" t="s">
        <v>7876</v>
      </c>
      <c r="K1119" s="315" t="s">
        <v>7877</v>
      </c>
      <c r="L1119" s="315" t="s">
        <v>7878</v>
      </c>
      <c r="M1119" s="315" t="s">
        <v>6569</v>
      </c>
      <c r="N1119" s="315"/>
    </row>
    <row r="1120" ht="15.75" customHeight="1">
      <c r="A1120" s="315" t="s">
        <v>7894</v>
      </c>
      <c r="B1120" s="315" t="s">
        <v>7895</v>
      </c>
      <c r="C1120" s="315" t="s">
        <v>7896</v>
      </c>
      <c r="D1120" s="315" t="s">
        <v>7897</v>
      </c>
      <c r="E1120" s="315" t="s">
        <v>7898</v>
      </c>
      <c r="F1120" s="315" t="s">
        <v>6642</v>
      </c>
      <c r="G1120" s="315" t="s">
        <v>7674</v>
      </c>
      <c r="H1120" s="315" t="s">
        <v>6718</v>
      </c>
      <c r="I1120" s="315" t="s">
        <v>7899</v>
      </c>
      <c r="J1120" s="315" t="s">
        <v>7900</v>
      </c>
      <c r="K1120" s="315" t="s">
        <v>7901</v>
      </c>
      <c r="L1120" s="315" t="s">
        <v>7902</v>
      </c>
      <c r="M1120" s="315" t="s">
        <v>6544</v>
      </c>
      <c r="N1120" s="315"/>
    </row>
    <row r="1121" ht="15.75" customHeight="1">
      <c r="A1121" s="315" t="s">
        <v>7894</v>
      </c>
      <c r="B1121" s="315" t="s">
        <v>7895</v>
      </c>
      <c r="C1121" s="315" t="s">
        <v>7903</v>
      </c>
      <c r="D1121" s="315" t="s">
        <v>7904</v>
      </c>
      <c r="E1121" s="315" t="s">
        <v>7905</v>
      </c>
      <c r="F1121" s="315" t="s">
        <v>6547</v>
      </c>
      <c r="G1121" s="315" t="s">
        <v>7669</v>
      </c>
      <c r="H1121" s="315" t="s">
        <v>6718</v>
      </c>
      <c r="I1121" s="315" t="s">
        <v>7906</v>
      </c>
      <c r="J1121" s="315" t="s">
        <v>7907</v>
      </c>
      <c r="K1121" s="315" t="s">
        <v>7908</v>
      </c>
      <c r="L1121" s="315" t="s">
        <v>7909</v>
      </c>
      <c r="M1121" s="315" t="s">
        <v>6544</v>
      </c>
      <c r="N1121" s="315"/>
    </row>
    <row r="1122" ht="15.75" customHeight="1">
      <c r="A1122" s="315" t="s">
        <v>7910</v>
      </c>
      <c r="B1122" s="315" t="s">
        <v>7895</v>
      </c>
      <c r="C1122" s="315" t="s">
        <v>7911</v>
      </c>
      <c r="D1122" s="315" t="s">
        <v>7401</v>
      </c>
      <c r="E1122" s="315" t="s">
        <v>7036</v>
      </c>
      <c r="F1122" s="315" t="s">
        <v>6585</v>
      </c>
      <c r="G1122" s="315" t="s">
        <v>6881</v>
      </c>
      <c r="H1122" s="315" t="s">
        <v>6687</v>
      </c>
      <c r="I1122" s="315" t="s">
        <v>7912</v>
      </c>
      <c r="J1122" s="315" t="s">
        <v>7913</v>
      </c>
      <c r="K1122" s="315" t="s">
        <v>7914</v>
      </c>
      <c r="L1122" s="315" t="s">
        <v>7863</v>
      </c>
      <c r="M1122" s="315" t="s">
        <v>6544</v>
      </c>
      <c r="N1122" s="315"/>
    </row>
    <row r="1123" ht="15.75" customHeight="1">
      <c r="A1123" s="315" t="s">
        <v>7910</v>
      </c>
      <c r="B1123" s="315" t="s">
        <v>7895</v>
      </c>
      <c r="C1123" s="315" t="s">
        <v>7915</v>
      </c>
      <c r="D1123" s="315" t="s">
        <v>7916</v>
      </c>
      <c r="E1123" s="315" t="s">
        <v>7917</v>
      </c>
      <c r="F1123" s="315" t="s">
        <v>6768</v>
      </c>
      <c r="G1123" s="315" t="s">
        <v>7918</v>
      </c>
      <c r="H1123" s="315" t="s">
        <v>6718</v>
      </c>
      <c r="I1123" s="315" t="s">
        <v>7919</v>
      </c>
      <c r="J1123" s="315" t="s">
        <v>7920</v>
      </c>
      <c r="K1123" s="315" t="s">
        <v>7921</v>
      </c>
      <c r="L1123" s="315" t="s">
        <v>7922</v>
      </c>
      <c r="M1123" s="315" t="s">
        <v>6544</v>
      </c>
      <c r="N1123" s="315"/>
    </row>
    <row r="1124" ht="15.75" customHeight="1">
      <c r="A1124" s="315" t="s">
        <v>7910</v>
      </c>
      <c r="B1124" s="315" t="s">
        <v>7895</v>
      </c>
      <c r="C1124" s="315" t="s">
        <v>7923</v>
      </c>
      <c r="D1124" s="315" t="s">
        <v>7924</v>
      </c>
      <c r="E1124" s="315" t="s">
        <v>7925</v>
      </c>
      <c r="F1124" s="315" t="s">
        <v>6967</v>
      </c>
      <c r="G1124" s="315" t="s">
        <v>6547</v>
      </c>
      <c r="H1124" s="315" t="s">
        <v>6993</v>
      </c>
      <c r="I1124" s="315" t="s">
        <v>7926</v>
      </c>
      <c r="J1124" s="315" t="s">
        <v>7927</v>
      </c>
      <c r="K1124" s="315" t="s">
        <v>7928</v>
      </c>
      <c r="L1124" s="315" t="s">
        <v>7285</v>
      </c>
      <c r="M1124" s="315" t="s">
        <v>6544</v>
      </c>
      <c r="N1124" s="315"/>
    </row>
    <row r="1125" ht="15.75" customHeight="1">
      <c r="A1125" s="315" t="s">
        <v>7929</v>
      </c>
      <c r="B1125" s="315" t="s">
        <v>7895</v>
      </c>
      <c r="C1125" s="315" t="s">
        <v>7930</v>
      </c>
      <c r="D1125" s="315" t="s">
        <v>7931</v>
      </c>
      <c r="E1125" s="315" t="s">
        <v>7932</v>
      </c>
      <c r="F1125" s="315" t="s">
        <v>6967</v>
      </c>
      <c r="G1125" s="315" t="s">
        <v>7933</v>
      </c>
      <c r="H1125" s="315" t="s">
        <v>6718</v>
      </c>
      <c r="I1125" s="315" t="s">
        <v>7934</v>
      </c>
      <c r="J1125" s="315" t="s">
        <v>7935</v>
      </c>
      <c r="K1125" s="315" t="s">
        <v>7936</v>
      </c>
      <c r="L1125" s="315" t="s">
        <v>6887</v>
      </c>
      <c r="M1125" s="315" t="s">
        <v>6544</v>
      </c>
      <c r="N1125" s="315"/>
    </row>
    <row r="1126" ht="15.75" customHeight="1">
      <c r="A1126" s="315" t="s">
        <v>7937</v>
      </c>
      <c r="B1126" s="315" t="s">
        <v>7938</v>
      </c>
      <c r="C1126" s="315" t="s">
        <v>7939</v>
      </c>
      <c r="D1126" s="315" t="s">
        <v>7940</v>
      </c>
      <c r="E1126" s="315" t="s">
        <v>7941</v>
      </c>
      <c r="F1126" s="315" t="s">
        <v>6522</v>
      </c>
      <c r="G1126" s="315" t="s">
        <v>6558</v>
      </c>
      <c r="H1126" s="315" t="s">
        <v>6564</v>
      </c>
      <c r="I1126" s="315" t="s">
        <v>6845</v>
      </c>
      <c r="J1126" s="315" t="s">
        <v>7143</v>
      </c>
      <c r="K1126" s="315" t="s">
        <v>7942</v>
      </c>
      <c r="L1126" s="315" t="s">
        <v>7943</v>
      </c>
      <c r="M1126" s="315" t="s">
        <v>6569</v>
      </c>
      <c r="N1126" s="315"/>
    </row>
    <row r="1127" ht="15.75" customHeight="1">
      <c r="A1127" s="315" t="s">
        <v>7937</v>
      </c>
      <c r="B1127" s="315" t="s">
        <v>7938</v>
      </c>
      <c r="C1127" s="315" t="s">
        <v>7944</v>
      </c>
      <c r="D1127" s="315" t="s">
        <v>7945</v>
      </c>
      <c r="E1127" s="315" t="s">
        <v>7946</v>
      </c>
      <c r="F1127" s="315" t="s">
        <v>6585</v>
      </c>
      <c r="G1127" s="315" t="s">
        <v>6885</v>
      </c>
      <c r="H1127" s="315" t="s">
        <v>6524</v>
      </c>
      <c r="I1127" s="315" t="s">
        <v>6633</v>
      </c>
      <c r="J1127" s="315" t="s">
        <v>6633</v>
      </c>
      <c r="K1127" s="315" t="s">
        <v>7947</v>
      </c>
      <c r="L1127" s="315" t="s">
        <v>7948</v>
      </c>
      <c r="M1127" s="315" t="s">
        <v>6569</v>
      </c>
      <c r="N1127" s="315"/>
    </row>
    <row r="1128" ht="15.75" customHeight="1">
      <c r="A1128" s="315" t="s">
        <v>7949</v>
      </c>
      <c r="B1128" s="315" t="s">
        <v>7938</v>
      </c>
      <c r="C1128" s="315" t="s">
        <v>7950</v>
      </c>
      <c r="D1128" s="315" t="s">
        <v>7951</v>
      </c>
      <c r="E1128" s="315" t="s">
        <v>7952</v>
      </c>
      <c r="F1128" s="315" t="s">
        <v>6522</v>
      </c>
      <c r="G1128" s="315" t="s">
        <v>6659</v>
      </c>
      <c r="H1128" s="315" t="s">
        <v>6548</v>
      </c>
      <c r="I1128" s="315" t="s">
        <v>6633</v>
      </c>
      <c r="J1128" s="315" t="s">
        <v>6633</v>
      </c>
      <c r="K1128" s="315" t="s">
        <v>7953</v>
      </c>
      <c r="L1128" s="315" t="s">
        <v>7954</v>
      </c>
      <c r="M1128" s="315" t="s">
        <v>6569</v>
      </c>
      <c r="N1128" s="315"/>
    </row>
    <row r="1129" ht="15.75" customHeight="1">
      <c r="A1129" s="315" t="s">
        <v>7949</v>
      </c>
      <c r="B1129" s="315" t="s">
        <v>7938</v>
      </c>
      <c r="C1129" s="315" t="s">
        <v>7955</v>
      </c>
      <c r="D1129" s="315" t="s">
        <v>7956</v>
      </c>
      <c r="E1129" s="315" t="s">
        <v>7957</v>
      </c>
      <c r="F1129" s="315" t="s">
        <v>6601</v>
      </c>
      <c r="G1129" s="315" t="s">
        <v>6885</v>
      </c>
      <c r="H1129" s="315" t="s">
        <v>6548</v>
      </c>
      <c r="I1129" s="315" t="s">
        <v>6633</v>
      </c>
      <c r="J1129" s="315" t="s">
        <v>6633</v>
      </c>
      <c r="K1129" s="315" t="s">
        <v>7958</v>
      </c>
      <c r="L1129" s="315" t="s">
        <v>7959</v>
      </c>
      <c r="M1129" s="315" t="s">
        <v>6569</v>
      </c>
      <c r="N1129" s="315"/>
    </row>
    <row r="1130" ht="15.75" customHeight="1">
      <c r="A1130" s="315" t="s">
        <v>7949</v>
      </c>
      <c r="B1130" s="315" t="s">
        <v>7938</v>
      </c>
      <c r="C1130" s="315" t="s">
        <v>7955</v>
      </c>
      <c r="D1130" s="315" t="s">
        <v>7956</v>
      </c>
      <c r="E1130" s="315" t="s">
        <v>7957</v>
      </c>
      <c r="F1130" s="315" t="s">
        <v>6601</v>
      </c>
      <c r="G1130" s="315" t="s">
        <v>6885</v>
      </c>
      <c r="H1130" s="315" t="s">
        <v>6548</v>
      </c>
      <c r="I1130" s="315" t="s">
        <v>6633</v>
      </c>
      <c r="J1130" s="315" t="s">
        <v>6633</v>
      </c>
      <c r="K1130" s="315" t="s">
        <v>7958</v>
      </c>
      <c r="L1130" s="315" t="s">
        <v>7959</v>
      </c>
      <c r="M1130" s="315" t="s">
        <v>6569</v>
      </c>
      <c r="N1130" s="315"/>
    </row>
    <row r="1131" ht="15.75" customHeight="1">
      <c r="A1131" s="315" t="s">
        <v>7960</v>
      </c>
      <c r="B1131" s="315" t="s">
        <v>7938</v>
      </c>
      <c r="C1131" s="315" t="s">
        <v>7961</v>
      </c>
      <c r="D1131" s="315" t="s">
        <v>7962</v>
      </c>
      <c r="E1131" s="315" t="s">
        <v>7963</v>
      </c>
      <c r="F1131" s="315" t="s">
        <v>6562</v>
      </c>
      <c r="G1131" s="315" t="s">
        <v>6563</v>
      </c>
      <c r="H1131" s="315" t="s">
        <v>6564</v>
      </c>
      <c r="I1131" s="315" t="s">
        <v>6633</v>
      </c>
      <c r="J1131" s="315" t="s">
        <v>6633</v>
      </c>
      <c r="K1131" s="315" t="s">
        <v>7964</v>
      </c>
      <c r="L1131" s="315" t="s">
        <v>7965</v>
      </c>
      <c r="M1131" s="315" t="s">
        <v>6569</v>
      </c>
      <c r="N1131" s="315"/>
    </row>
    <row r="1132" ht="15.75" customHeight="1">
      <c r="A1132" s="315" t="s">
        <v>7960</v>
      </c>
      <c r="B1132" s="315" t="s">
        <v>7938</v>
      </c>
      <c r="C1132" s="315" t="s">
        <v>7966</v>
      </c>
      <c r="D1132" s="315" t="s">
        <v>7962</v>
      </c>
      <c r="E1132" s="315" t="s">
        <v>7963</v>
      </c>
      <c r="F1132" s="315" t="s">
        <v>6642</v>
      </c>
      <c r="G1132" s="315" t="s">
        <v>6643</v>
      </c>
      <c r="H1132" s="315" t="s">
        <v>6548</v>
      </c>
      <c r="I1132" s="315" t="s">
        <v>6633</v>
      </c>
      <c r="J1132" s="315" t="s">
        <v>6633</v>
      </c>
      <c r="K1132" s="315" t="s">
        <v>7967</v>
      </c>
      <c r="L1132" s="315" t="s">
        <v>7968</v>
      </c>
      <c r="M1132" s="315" t="s">
        <v>6569</v>
      </c>
      <c r="N1132" s="315"/>
    </row>
    <row r="1133" ht="15.75" customHeight="1">
      <c r="A1133" s="315" t="s">
        <v>7960</v>
      </c>
      <c r="B1133" s="315" t="s">
        <v>7938</v>
      </c>
      <c r="C1133" s="315" t="s">
        <v>7969</v>
      </c>
      <c r="D1133" s="315" t="s">
        <v>7962</v>
      </c>
      <c r="E1133" s="315" t="s">
        <v>7963</v>
      </c>
      <c r="F1133" s="315" t="s">
        <v>6562</v>
      </c>
      <c r="G1133" s="315" t="s">
        <v>6563</v>
      </c>
      <c r="H1133" s="315" t="s">
        <v>6564</v>
      </c>
      <c r="I1133" s="315" t="s">
        <v>6633</v>
      </c>
      <c r="J1133" s="315" t="s">
        <v>6633</v>
      </c>
      <c r="K1133" s="315" t="s">
        <v>7970</v>
      </c>
      <c r="L1133" s="315" t="s">
        <v>7971</v>
      </c>
      <c r="M1133" s="315" t="s">
        <v>6569</v>
      </c>
      <c r="N1133" s="315"/>
    </row>
    <row r="1134" ht="15.75" customHeight="1">
      <c r="A1134" s="315" t="s">
        <v>7960</v>
      </c>
      <c r="B1134" s="315" t="s">
        <v>7938</v>
      </c>
      <c r="C1134" s="315" t="s">
        <v>7972</v>
      </c>
      <c r="D1134" s="315" t="s">
        <v>7962</v>
      </c>
      <c r="E1134" s="315" t="s">
        <v>7963</v>
      </c>
      <c r="F1134" s="315" t="s">
        <v>6642</v>
      </c>
      <c r="G1134" s="315" t="s">
        <v>6643</v>
      </c>
      <c r="H1134" s="315" t="s">
        <v>6548</v>
      </c>
      <c r="I1134" s="315" t="s">
        <v>6633</v>
      </c>
      <c r="J1134" s="315" t="s">
        <v>6633</v>
      </c>
      <c r="K1134" s="315" t="s">
        <v>7973</v>
      </c>
      <c r="L1134" s="315" t="s">
        <v>7968</v>
      </c>
      <c r="M1134" s="315" t="s">
        <v>6569</v>
      </c>
      <c r="N1134" s="315"/>
    </row>
    <row r="1135" ht="15.75" customHeight="1">
      <c r="A1135" s="315" t="s">
        <v>7960</v>
      </c>
      <c r="B1135" s="315" t="s">
        <v>7938</v>
      </c>
      <c r="C1135" s="315" t="s">
        <v>7974</v>
      </c>
      <c r="D1135" s="315" t="s">
        <v>7962</v>
      </c>
      <c r="E1135" s="315" t="s">
        <v>7963</v>
      </c>
      <c r="F1135" s="315" t="s">
        <v>6642</v>
      </c>
      <c r="G1135" s="315" t="s">
        <v>6643</v>
      </c>
      <c r="H1135" s="315" t="s">
        <v>6548</v>
      </c>
      <c r="I1135" s="315" t="s">
        <v>6633</v>
      </c>
      <c r="J1135" s="315" t="s">
        <v>6633</v>
      </c>
      <c r="K1135" s="315" t="s">
        <v>7975</v>
      </c>
      <c r="L1135" s="315" t="s">
        <v>7968</v>
      </c>
      <c r="M1135" s="315" t="s">
        <v>6569</v>
      </c>
      <c r="N1135" s="315"/>
    </row>
    <row r="1136" ht="15.75" customHeight="1">
      <c r="A1136" s="315" t="s">
        <v>7960</v>
      </c>
      <c r="B1136" s="315" t="s">
        <v>7938</v>
      </c>
      <c r="C1136" s="315" t="s">
        <v>7976</v>
      </c>
      <c r="D1136" s="315" t="s">
        <v>7962</v>
      </c>
      <c r="E1136" s="315" t="s">
        <v>7963</v>
      </c>
      <c r="F1136" s="315" t="s">
        <v>6562</v>
      </c>
      <c r="G1136" s="315" t="s">
        <v>6563</v>
      </c>
      <c r="H1136" s="315" t="s">
        <v>6564</v>
      </c>
      <c r="I1136" s="315" t="s">
        <v>6633</v>
      </c>
      <c r="J1136" s="315" t="s">
        <v>6633</v>
      </c>
      <c r="K1136" s="315" t="s">
        <v>7977</v>
      </c>
      <c r="L1136" s="315" t="s">
        <v>7978</v>
      </c>
      <c r="M1136" s="315" t="s">
        <v>6569</v>
      </c>
      <c r="N1136" s="315"/>
    </row>
    <row r="1137" ht="15.75" customHeight="1">
      <c r="A1137" s="315" t="s">
        <v>7979</v>
      </c>
      <c r="B1137" s="315" t="s">
        <v>7938</v>
      </c>
      <c r="C1137" s="315" t="s">
        <v>7980</v>
      </c>
      <c r="D1137" s="315" t="s">
        <v>7981</v>
      </c>
      <c r="E1137" s="315" t="s">
        <v>7982</v>
      </c>
      <c r="F1137" s="315" t="s">
        <v>6642</v>
      </c>
      <c r="G1137" s="315" t="s">
        <v>6659</v>
      </c>
      <c r="H1137" s="315" t="s">
        <v>6564</v>
      </c>
      <c r="I1137" s="315" t="s">
        <v>6633</v>
      </c>
      <c r="J1137" s="315" t="s">
        <v>6633</v>
      </c>
      <c r="K1137" s="315" t="s">
        <v>7983</v>
      </c>
      <c r="L1137" s="315" t="s">
        <v>7984</v>
      </c>
      <c r="M1137" s="315" t="s">
        <v>6569</v>
      </c>
      <c r="N1137" s="315"/>
    </row>
    <row r="1138" ht="15.75" customHeight="1">
      <c r="A1138" s="315" t="s">
        <v>7979</v>
      </c>
      <c r="B1138" s="315" t="s">
        <v>7938</v>
      </c>
      <c r="C1138" s="315" t="s">
        <v>7985</v>
      </c>
      <c r="D1138" s="315" t="s">
        <v>7981</v>
      </c>
      <c r="E1138" s="315" t="s">
        <v>7982</v>
      </c>
      <c r="F1138" s="315" t="s">
        <v>6642</v>
      </c>
      <c r="G1138" s="315" t="s">
        <v>6659</v>
      </c>
      <c r="H1138" s="315" t="s">
        <v>6564</v>
      </c>
      <c r="I1138" s="315" t="s">
        <v>6633</v>
      </c>
      <c r="J1138" s="315" t="s">
        <v>6633</v>
      </c>
      <c r="K1138" s="315" t="s">
        <v>7986</v>
      </c>
      <c r="L1138" s="315" t="s">
        <v>7984</v>
      </c>
      <c r="M1138" s="315" t="s">
        <v>6569</v>
      </c>
      <c r="N1138" s="315"/>
    </row>
    <row r="1139" ht="15.75" customHeight="1">
      <c r="A1139" s="315" t="s">
        <v>7979</v>
      </c>
      <c r="B1139" s="315" t="s">
        <v>7938</v>
      </c>
      <c r="C1139" s="315" t="s">
        <v>7987</v>
      </c>
      <c r="D1139" s="315" t="s">
        <v>7981</v>
      </c>
      <c r="E1139" s="315" t="s">
        <v>7982</v>
      </c>
      <c r="F1139" s="315" t="s">
        <v>6642</v>
      </c>
      <c r="G1139" s="315" t="s">
        <v>6659</v>
      </c>
      <c r="H1139" s="315" t="s">
        <v>6564</v>
      </c>
      <c r="I1139" s="315" t="s">
        <v>6633</v>
      </c>
      <c r="J1139" s="315" t="s">
        <v>6633</v>
      </c>
      <c r="K1139" s="315" t="s">
        <v>7988</v>
      </c>
      <c r="L1139" s="315" t="s">
        <v>7984</v>
      </c>
      <c r="M1139" s="315" t="s">
        <v>6569</v>
      </c>
      <c r="N1139" s="315"/>
    </row>
    <row r="1140" ht="15.75" customHeight="1">
      <c r="A1140" s="315" t="s">
        <v>7979</v>
      </c>
      <c r="B1140" s="315" t="s">
        <v>7938</v>
      </c>
      <c r="C1140" s="315" t="s">
        <v>7989</v>
      </c>
      <c r="D1140" s="315" t="s">
        <v>7981</v>
      </c>
      <c r="E1140" s="315" t="s">
        <v>7982</v>
      </c>
      <c r="F1140" s="315" t="s">
        <v>6642</v>
      </c>
      <c r="G1140" s="315" t="s">
        <v>6659</v>
      </c>
      <c r="H1140" s="315" t="s">
        <v>6564</v>
      </c>
      <c r="I1140" s="315" t="s">
        <v>6633</v>
      </c>
      <c r="J1140" s="315" t="s">
        <v>6633</v>
      </c>
      <c r="K1140" s="315" t="s">
        <v>7990</v>
      </c>
      <c r="L1140" s="315" t="s">
        <v>7984</v>
      </c>
      <c r="M1140" s="315" t="s">
        <v>6569</v>
      </c>
      <c r="N1140" s="315"/>
    </row>
    <row r="1141" ht="15.75" customHeight="1">
      <c r="A1141" s="315" t="s">
        <v>7991</v>
      </c>
      <c r="B1141" s="315" t="s">
        <v>7992</v>
      </c>
      <c r="C1141" s="315" t="s">
        <v>7993</v>
      </c>
      <c r="D1141" s="315" t="s">
        <v>7318</v>
      </c>
      <c r="E1141" s="315" t="s">
        <v>7319</v>
      </c>
      <c r="F1141" s="315" t="s">
        <v>6562</v>
      </c>
      <c r="G1141" s="315" t="s">
        <v>6863</v>
      </c>
      <c r="H1141" s="315" t="s">
        <v>6687</v>
      </c>
      <c r="I1141" s="315" t="s">
        <v>6633</v>
      </c>
      <c r="J1141" s="315" t="s">
        <v>6633</v>
      </c>
      <c r="K1141" s="315" t="s">
        <v>7994</v>
      </c>
      <c r="L1141" s="315" t="s">
        <v>7995</v>
      </c>
      <c r="M1141" s="315" t="s">
        <v>6569</v>
      </c>
      <c r="N1141" s="315"/>
    </row>
    <row r="1142" ht="15.75" customHeight="1">
      <c r="A1142" s="315" t="s">
        <v>7996</v>
      </c>
      <c r="B1142" s="315" t="s">
        <v>7992</v>
      </c>
      <c r="C1142" s="315" t="s">
        <v>7997</v>
      </c>
      <c r="D1142" s="315" t="s">
        <v>7998</v>
      </c>
      <c r="E1142" s="315" t="s">
        <v>7185</v>
      </c>
      <c r="F1142" s="315" t="s">
        <v>6572</v>
      </c>
      <c r="G1142" s="315" t="s">
        <v>6563</v>
      </c>
      <c r="H1142" s="315" t="s">
        <v>6548</v>
      </c>
      <c r="I1142" s="315" t="s">
        <v>6633</v>
      </c>
      <c r="J1142" s="315" t="s">
        <v>6633</v>
      </c>
      <c r="K1142" s="315" t="s">
        <v>7999</v>
      </c>
      <c r="L1142" s="315" t="s">
        <v>8000</v>
      </c>
      <c r="M1142" s="315" t="s">
        <v>6569</v>
      </c>
      <c r="N1142" s="315"/>
    </row>
    <row r="1143" ht="15.75" customHeight="1">
      <c r="A1143" s="315" t="s">
        <v>7996</v>
      </c>
      <c r="B1143" s="315" t="s">
        <v>7992</v>
      </c>
      <c r="C1143" s="315" t="s">
        <v>8001</v>
      </c>
      <c r="D1143" s="315" t="s">
        <v>7302</v>
      </c>
      <c r="E1143" s="315" t="s">
        <v>7303</v>
      </c>
      <c r="F1143" s="315" t="s">
        <v>6670</v>
      </c>
      <c r="G1143" s="315" t="s">
        <v>6905</v>
      </c>
      <c r="H1143" s="315" t="s">
        <v>6564</v>
      </c>
      <c r="I1143" s="315" t="s">
        <v>6788</v>
      </c>
      <c r="J1143" s="315" t="s">
        <v>8002</v>
      </c>
      <c r="K1143" s="315" t="s">
        <v>8003</v>
      </c>
      <c r="L1143" s="315" t="s">
        <v>7959</v>
      </c>
      <c r="M1143" s="315" t="s">
        <v>6569</v>
      </c>
      <c r="N1143" s="315"/>
    </row>
    <row r="1144" ht="15.75" customHeight="1">
      <c r="A1144" s="315" t="s">
        <v>7996</v>
      </c>
      <c r="B1144" s="315" t="s">
        <v>7992</v>
      </c>
      <c r="C1144" s="315" t="s">
        <v>8001</v>
      </c>
      <c r="D1144" s="315" t="s">
        <v>7302</v>
      </c>
      <c r="E1144" s="315" t="s">
        <v>7303</v>
      </c>
      <c r="F1144" s="315" t="s">
        <v>6874</v>
      </c>
      <c r="G1144" s="315" t="s">
        <v>7042</v>
      </c>
      <c r="H1144" s="315" t="s">
        <v>6564</v>
      </c>
      <c r="I1144" s="315" t="s">
        <v>6788</v>
      </c>
      <c r="J1144" s="315" t="s">
        <v>8002</v>
      </c>
      <c r="K1144" s="315" t="s">
        <v>8003</v>
      </c>
      <c r="L1144" s="315" t="s">
        <v>7959</v>
      </c>
      <c r="M1144" s="315" t="s">
        <v>6569</v>
      </c>
      <c r="N1144" s="315"/>
    </row>
    <row r="1145" ht="15.75" customHeight="1">
      <c r="A1145" s="315" t="s">
        <v>7996</v>
      </c>
      <c r="B1145" s="315" t="s">
        <v>7992</v>
      </c>
      <c r="C1145" s="315" t="s">
        <v>8004</v>
      </c>
      <c r="D1145" s="315" t="s">
        <v>8005</v>
      </c>
      <c r="E1145" s="315" t="s">
        <v>8006</v>
      </c>
      <c r="F1145" s="315" t="s">
        <v>6601</v>
      </c>
      <c r="G1145" s="315" t="s">
        <v>6797</v>
      </c>
      <c r="H1145" s="315" t="s">
        <v>6524</v>
      </c>
      <c r="I1145" s="315" t="s">
        <v>6816</v>
      </c>
      <c r="J1145" s="315" t="s">
        <v>6817</v>
      </c>
      <c r="K1145" s="315" t="s">
        <v>8007</v>
      </c>
      <c r="L1145" s="315" t="s">
        <v>8008</v>
      </c>
      <c r="M1145" s="315" t="s">
        <v>6569</v>
      </c>
      <c r="N1145" s="315"/>
    </row>
    <row r="1146" ht="15.75" customHeight="1">
      <c r="A1146" s="315" t="s">
        <v>7996</v>
      </c>
      <c r="B1146" s="315" t="s">
        <v>7992</v>
      </c>
      <c r="C1146" s="315" t="s">
        <v>8009</v>
      </c>
      <c r="D1146" s="315" t="s">
        <v>7998</v>
      </c>
      <c r="E1146" s="315" t="s">
        <v>7185</v>
      </c>
      <c r="F1146" s="315" t="s">
        <v>6572</v>
      </c>
      <c r="G1146" s="315" t="s">
        <v>6563</v>
      </c>
      <c r="H1146" s="315" t="s">
        <v>6548</v>
      </c>
      <c r="I1146" s="315" t="s">
        <v>6633</v>
      </c>
      <c r="J1146" s="315" t="s">
        <v>6633</v>
      </c>
      <c r="K1146" s="315" t="s">
        <v>8010</v>
      </c>
      <c r="L1146" s="315" t="s">
        <v>8011</v>
      </c>
      <c r="M1146" s="315" t="s">
        <v>6569</v>
      </c>
      <c r="N1146" s="315"/>
    </row>
    <row r="1147" ht="15.75" customHeight="1">
      <c r="A1147" s="315" t="s">
        <v>7996</v>
      </c>
      <c r="B1147" s="315" t="s">
        <v>7992</v>
      </c>
      <c r="C1147" s="315" t="s">
        <v>8012</v>
      </c>
      <c r="D1147" s="315" t="s">
        <v>8013</v>
      </c>
      <c r="E1147" s="315" t="s">
        <v>8014</v>
      </c>
      <c r="F1147" s="315" t="s">
        <v>6601</v>
      </c>
      <c r="G1147" s="315" t="s">
        <v>6885</v>
      </c>
      <c r="H1147" s="315" t="s">
        <v>6548</v>
      </c>
      <c r="I1147" s="315" t="s">
        <v>6633</v>
      </c>
      <c r="J1147" s="315" t="s">
        <v>6633</v>
      </c>
      <c r="K1147" s="315" t="s">
        <v>8015</v>
      </c>
      <c r="L1147" s="315" t="s">
        <v>8016</v>
      </c>
      <c r="M1147" s="315" t="s">
        <v>6569</v>
      </c>
      <c r="N1147" s="315"/>
    </row>
    <row r="1148" ht="15.75" customHeight="1">
      <c r="A1148" s="315" t="s">
        <v>7996</v>
      </c>
      <c r="B1148" s="315" t="s">
        <v>7992</v>
      </c>
      <c r="C1148" s="315" t="s">
        <v>8017</v>
      </c>
      <c r="D1148" s="315" t="s">
        <v>8005</v>
      </c>
      <c r="E1148" s="315" t="s">
        <v>8006</v>
      </c>
      <c r="F1148" s="315" t="s">
        <v>6601</v>
      </c>
      <c r="G1148" s="315" t="s">
        <v>6797</v>
      </c>
      <c r="H1148" s="315" t="s">
        <v>6524</v>
      </c>
      <c r="I1148" s="315" t="s">
        <v>6816</v>
      </c>
      <c r="J1148" s="315" t="s">
        <v>6817</v>
      </c>
      <c r="K1148" s="315" t="s">
        <v>8018</v>
      </c>
      <c r="L1148" s="315" t="s">
        <v>8019</v>
      </c>
      <c r="M1148" s="315" t="s">
        <v>6569</v>
      </c>
      <c r="N1148" s="315"/>
    </row>
    <row r="1149" ht="15.75" customHeight="1">
      <c r="A1149" s="315" t="s">
        <v>7996</v>
      </c>
      <c r="B1149" s="315" t="s">
        <v>7992</v>
      </c>
      <c r="C1149" s="315" t="s">
        <v>8020</v>
      </c>
      <c r="D1149" s="315" t="s">
        <v>8021</v>
      </c>
      <c r="E1149" s="315" t="s">
        <v>8022</v>
      </c>
      <c r="F1149" s="315" t="s">
        <v>6572</v>
      </c>
      <c r="G1149" s="315" t="s">
        <v>6563</v>
      </c>
      <c r="H1149" s="315" t="s">
        <v>6548</v>
      </c>
      <c r="I1149" s="315" t="s">
        <v>6633</v>
      </c>
      <c r="J1149" s="315" t="s">
        <v>6633</v>
      </c>
      <c r="K1149" s="315" t="s">
        <v>8023</v>
      </c>
      <c r="L1149" s="315" t="s">
        <v>8024</v>
      </c>
      <c r="M1149" s="315" t="s">
        <v>6569</v>
      </c>
      <c r="N1149" s="315"/>
    </row>
    <row r="1150" ht="15.75" customHeight="1">
      <c r="A1150" s="315" t="s">
        <v>7996</v>
      </c>
      <c r="B1150" s="315" t="s">
        <v>7992</v>
      </c>
      <c r="C1150" s="315" t="s">
        <v>8025</v>
      </c>
      <c r="D1150" s="315" t="s">
        <v>5374</v>
      </c>
      <c r="E1150" s="315" t="s">
        <v>7185</v>
      </c>
      <c r="F1150" s="315" t="s">
        <v>6601</v>
      </c>
      <c r="G1150" s="315" t="s">
        <v>6797</v>
      </c>
      <c r="H1150" s="315" t="s">
        <v>6524</v>
      </c>
      <c r="I1150" s="315" t="s">
        <v>6816</v>
      </c>
      <c r="J1150" s="315" t="s">
        <v>6817</v>
      </c>
      <c r="K1150" s="315" t="s">
        <v>5374</v>
      </c>
      <c r="L1150" s="315" t="s">
        <v>8026</v>
      </c>
      <c r="M1150" s="315" t="s">
        <v>6569</v>
      </c>
      <c r="N1150" s="315"/>
    </row>
    <row r="1151" ht="15.75" customHeight="1">
      <c r="A1151" s="315" t="s">
        <v>8027</v>
      </c>
      <c r="B1151" s="315" t="s">
        <v>8028</v>
      </c>
      <c r="C1151" s="315" t="s">
        <v>8029</v>
      </c>
      <c r="D1151" s="315" t="s">
        <v>8030</v>
      </c>
      <c r="E1151" s="315" t="s">
        <v>8031</v>
      </c>
      <c r="F1151" s="315" t="s">
        <v>6522</v>
      </c>
      <c r="G1151" s="315" t="s">
        <v>6659</v>
      </c>
      <c r="H1151" s="315" t="s">
        <v>6548</v>
      </c>
      <c r="I1151" s="315" t="s">
        <v>6633</v>
      </c>
      <c r="J1151" s="315" t="s">
        <v>6633</v>
      </c>
      <c r="K1151" s="315" t="s">
        <v>8032</v>
      </c>
      <c r="L1151" s="315" t="s">
        <v>8033</v>
      </c>
      <c r="M1151" s="315" t="s">
        <v>6569</v>
      </c>
      <c r="N1151" s="315"/>
    </row>
    <row r="1152" ht="15.75" customHeight="1">
      <c r="A1152" s="315" t="s">
        <v>8027</v>
      </c>
      <c r="B1152" s="315" t="s">
        <v>8028</v>
      </c>
      <c r="C1152" s="315" t="s">
        <v>8034</v>
      </c>
      <c r="D1152" s="315" t="s">
        <v>8035</v>
      </c>
      <c r="E1152" s="315" t="s">
        <v>8036</v>
      </c>
      <c r="F1152" s="315" t="s">
        <v>6601</v>
      </c>
      <c r="G1152" s="315" t="s">
        <v>6797</v>
      </c>
      <c r="H1152" s="315" t="s">
        <v>6524</v>
      </c>
      <c r="I1152" s="315" t="s">
        <v>6633</v>
      </c>
      <c r="J1152" s="315" t="s">
        <v>6633</v>
      </c>
      <c r="K1152" s="315" t="s">
        <v>8037</v>
      </c>
      <c r="L1152" s="315" t="s">
        <v>8038</v>
      </c>
      <c r="M1152" s="315" t="s">
        <v>6569</v>
      </c>
      <c r="N1152" s="315"/>
    </row>
    <row r="1153" ht="15.75" customHeight="1">
      <c r="A1153" s="315" t="s">
        <v>8039</v>
      </c>
      <c r="B1153" s="315" t="s">
        <v>8028</v>
      </c>
      <c r="C1153" s="315" t="s">
        <v>8040</v>
      </c>
      <c r="D1153" s="315" t="s">
        <v>6679</v>
      </c>
      <c r="E1153" s="315" t="s">
        <v>6680</v>
      </c>
      <c r="F1153" s="315" t="s">
        <v>6905</v>
      </c>
      <c r="G1153" s="315" t="s">
        <v>6573</v>
      </c>
      <c r="H1153" s="315" t="s">
        <v>6548</v>
      </c>
      <c r="I1153" s="315" t="s">
        <v>6633</v>
      </c>
      <c r="J1153" s="315" t="s">
        <v>6633</v>
      </c>
      <c r="K1153" s="315" t="s">
        <v>8041</v>
      </c>
      <c r="L1153" s="315" t="s">
        <v>8042</v>
      </c>
      <c r="M1153" s="315" t="s">
        <v>6569</v>
      </c>
      <c r="N1153" s="315"/>
    </row>
    <row r="1154" ht="15.75" customHeight="1">
      <c r="A1154" s="315" t="s">
        <v>8039</v>
      </c>
      <c r="B1154" s="315" t="s">
        <v>8028</v>
      </c>
      <c r="C1154" s="315" t="s">
        <v>8040</v>
      </c>
      <c r="D1154" s="315" t="s">
        <v>5374</v>
      </c>
      <c r="E1154" s="315" t="s">
        <v>7185</v>
      </c>
      <c r="F1154" s="315" t="s">
        <v>6905</v>
      </c>
      <c r="G1154" s="315" t="s">
        <v>6573</v>
      </c>
      <c r="H1154" s="315" t="s">
        <v>6548</v>
      </c>
      <c r="I1154" s="315" t="s">
        <v>6633</v>
      </c>
      <c r="J1154" s="315" t="s">
        <v>6633</v>
      </c>
      <c r="K1154" s="315" t="s">
        <v>5374</v>
      </c>
      <c r="L1154" s="315" t="s">
        <v>8026</v>
      </c>
      <c r="M1154" s="315" t="s">
        <v>6569</v>
      </c>
      <c r="N1154" s="315"/>
    </row>
    <row r="1155" ht="15.75" customHeight="1">
      <c r="A1155" s="315" t="s">
        <v>8043</v>
      </c>
      <c r="B1155" s="315" t="s">
        <v>8044</v>
      </c>
      <c r="C1155" s="315" t="s">
        <v>8045</v>
      </c>
      <c r="D1155" s="315" t="s">
        <v>8046</v>
      </c>
      <c r="E1155" s="315" t="s">
        <v>7666</v>
      </c>
      <c r="F1155" s="315" t="s">
        <v>6601</v>
      </c>
      <c r="G1155" s="315" t="s">
        <v>6797</v>
      </c>
      <c r="H1155" s="315" t="s">
        <v>6524</v>
      </c>
      <c r="I1155" s="315" t="s">
        <v>8047</v>
      </c>
      <c r="J1155" s="315" t="s">
        <v>8048</v>
      </c>
      <c r="K1155" s="315" t="s">
        <v>8049</v>
      </c>
      <c r="L1155" s="315" t="s">
        <v>8050</v>
      </c>
      <c r="M1155" s="315" t="s">
        <v>6569</v>
      </c>
      <c r="N1155" s="315"/>
    </row>
    <row r="1156" ht="15.75" customHeight="1">
      <c r="A1156" s="315" t="s">
        <v>8043</v>
      </c>
      <c r="B1156" s="315" t="s">
        <v>8044</v>
      </c>
      <c r="C1156" s="315" t="s">
        <v>8045</v>
      </c>
      <c r="D1156" s="315" t="s">
        <v>8046</v>
      </c>
      <c r="E1156" s="315" t="s">
        <v>7666</v>
      </c>
      <c r="F1156" s="315" t="s">
        <v>6601</v>
      </c>
      <c r="G1156" s="315" t="s">
        <v>6797</v>
      </c>
      <c r="H1156" s="315" t="s">
        <v>6524</v>
      </c>
      <c r="I1156" s="315" t="s">
        <v>8047</v>
      </c>
      <c r="J1156" s="315" t="s">
        <v>8048</v>
      </c>
      <c r="K1156" s="315" t="s">
        <v>8051</v>
      </c>
      <c r="L1156" s="315" t="s">
        <v>6950</v>
      </c>
      <c r="M1156" s="315" t="s">
        <v>6569</v>
      </c>
      <c r="N1156" s="315"/>
    </row>
    <row r="1157" ht="15.75" customHeight="1">
      <c r="A1157" s="315" t="s">
        <v>8043</v>
      </c>
      <c r="B1157" s="315" t="s">
        <v>8044</v>
      </c>
      <c r="C1157" s="315" t="s">
        <v>8045</v>
      </c>
      <c r="D1157" s="315" t="s">
        <v>8046</v>
      </c>
      <c r="E1157" s="315" t="s">
        <v>7666</v>
      </c>
      <c r="F1157" s="315" t="s">
        <v>6797</v>
      </c>
      <c r="G1157" s="315" t="s">
        <v>6547</v>
      </c>
      <c r="H1157" s="315" t="s">
        <v>6524</v>
      </c>
      <c r="I1157" s="315" t="s">
        <v>8047</v>
      </c>
      <c r="J1157" s="315" t="s">
        <v>8048</v>
      </c>
      <c r="K1157" s="315" t="s">
        <v>8052</v>
      </c>
      <c r="L1157" s="315" t="s">
        <v>8050</v>
      </c>
      <c r="M1157" s="315" t="s">
        <v>6569</v>
      </c>
      <c r="N1157" s="315"/>
    </row>
    <row r="1158" ht="15.75" customHeight="1">
      <c r="A1158" s="315" t="s">
        <v>8043</v>
      </c>
      <c r="B1158" s="315" t="s">
        <v>8044</v>
      </c>
      <c r="C1158" s="315" t="s">
        <v>8045</v>
      </c>
      <c r="D1158" s="315" t="s">
        <v>8046</v>
      </c>
      <c r="E1158" s="315" t="s">
        <v>7666</v>
      </c>
      <c r="F1158" s="315" t="s">
        <v>6797</v>
      </c>
      <c r="G1158" s="315" t="s">
        <v>6547</v>
      </c>
      <c r="H1158" s="315" t="s">
        <v>6524</v>
      </c>
      <c r="I1158" s="315" t="s">
        <v>8047</v>
      </c>
      <c r="J1158" s="315" t="s">
        <v>8048</v>
      </c>
      <c r="K1158" s="315" t="s">
        <v>8053</v>
      </c>
      <c r="L1158" s="315" t="s">
        <v>8050</v>
      </c>
      <c r="M1158" s="315" t="s">
        <v>6569</v>
      </c>
      <c r="N1158" s="315"/>
    </row>
    <row r="1159" ht="15.75" customHeight="1">
      <c r="A1159" s="315" t="s">
        <v>8043</v>
      </c>
      <c r="B1159" s="315" t="s">
        <v>8044</v>
      </c>
      <c r="C1159" s="315" t="s">
        <v>8045</v>
      </c>
      <c r="D1159" s="315" t="s">
        <v>8046</v>
      </c>
      <c r="E1159" s="315" t="s">
        <v>7666</v>
      </c>
      <c r="F1159" s="315" t="s">
        <v>6601</v>
      </c>
      <c r="G1159" s="315" t="s">
        <v>6797</v>
      </c>
      <c r="H1159" s="315" t="s">
        <v>6524</v>
      </c>
      <c r="I1159" s="315" t="s">
        <v>8047</v>
      </c>
      <c r="J1159" s="315" t="s">
        <v>8048</v>
      </c>
      <c r="K1159" s="315" t="s">
        <v>8049</v>
      </c>
      <c r="L1159" s="315" t="s">
        <v>8050</v>
      </c>
      <c r="M1159" s="315" t="s">
        <v>6569</v>
      </c>
      <c r="N1159" s="315"/>
    </row>
    <row r="1160" ht="15.75" customHeight="1">
      <c r="A1160" s="315" t="s">
        <v>8043</v>
      </c>
      <c r="B1160" s="315" t="s">
        <v>8044</v>
      </c>
      <c r="C1160" s="315" t="s">
        <v>8045</v>
      </c>
      <c r="D1160" s="315" t="s">
        <v>8046</v>
      </c>
      <c r="E1160" s="315" t="s">
        <v>7666</v>
      </c>
      <c r="F1160" s="315" t="s">
        <v>6601</v>
      </c>
      <c r="G1160" s="315" t="s">
        <v>6797</v>
      </c>
      <c r="H1160" s="315" t="s">
        <v>6524</v>
      </c>
      <c r="I1160" s="315" t="s">
        <v>8047</v>
      </c>
      <c r="J1160" s="315" t="s">
        <v>8048</v>
      </c>
      <c r="K1160" s="315" t="s">
        <v>8051</v>
      </c>
      <c r="L1160" s="315" t="s">
        <v>8050</v>
      </c>
      <c r="M1160" s="315" t="s">
        <v>6569</v>
      </c>
      <c r="N1160" s="315"/>
    </row>
    <row r="1161" ht="15.75" customHeight="1">
      <c r="A1161" s="315" t="s">
        <v>8043</v>
      </c>
      <c r="B1161" s="315" t="s">
        <v>8044</v>
      </c>
      <c r="C1161" s="315" t="s">
        <v>8045</v>
      </c>
      <c r="D1161" s="315" t="s">
        <v>8046</v>
      </c>
      <c r="E1161" s="315" t="s">
        <v>7666</v>
      </c>
      <c r="F1161" s="315" t="s">
        <v>6797</v>
      </c>
      <c r="G1161" s="315" t="s">
        <v>6547</v>
      </c>
      <c r="H1161" s="315" t="s">
        <v>6524</v>
      </c>
      <c r="I1161" s="315" t="s">
        <v>8047</v>
      </c>
      <c r="J1161" s="315" t="s">
        <v>8048</v>
      </c>
      <c r="K1161" s="315" t="s">
        <v>8054</v>
      </c>
      <c r="L1161" s="315" t="s">
        <v>8050</v>
      </c>
      <c r="M1161" s="315" t="s">
        <v>6569</v>
      </c>
      <c r="N1161" s="315"/>
    </row>
    <row r="1162" ht="15.75" customHeight="1">
      <c r="A1162" s="315" t="s">
        <v>8043</v>
      </c>
      <c r="B1162" s="315" t="s">
        <v>8044</v>
      </c>
      <c r="C1162" s="315" t="s">
        <v>8045</v>
      </c>
      <c r="D1162" s="315" t="s">
        <v>8046</v>
      </c>
      <c r="E1162" s="315" t="s">
        <v>7666</v>
      </c>
      <c r="F1162" s="315" t="s">
        <v>6797</v>
      </c>
      <c r="G1162" s="315" t="s">
        <v>6547</v>
      </c>
      <c r="H1162" s="315" t="s">
        <v>6524</v>
      </c>
      <c r="I1162" s="315" t="s">
        <v>8047</v>
      </c>
      <c r="J1162" s="315" t="s">
        <v>8048</v>
      </c>
      <c r="K1162" s="315" t="s">
        <v>8053</v>
      </c>
      <c r="L1162" s="315" t="s">
        <v>8050</v>
      </c>
      <c r="M1162" s="315" t="s">
        <v>6569</v>
      </c>
      <c r="N1162" s="315"/>
    </row>
    <row r="1163" ht="15.75" customHeight="1">
      <c r="A1163" s="315" t="s">
        <v>8043</v>
      </c>
      <c r="B1163" s="315" t="s">
        <v>8044</v>
      </c>
      <c r="C1163" s="315" t="s">
        <v>8045</v>
      </c>
      <c r="D1163" s="315" t="s">
        <v>8046</v>
      </c>
      <c r="E1163" s="315" t="s">
        <v>7666</v>
      </c>
      <c r="F1163" s="315" t="s">
        <v>6601</v>
      </c>
      <c r="G1163" s="315" t="s">
        <v>6797</v>
      </c>
      <c r="H1163" s="315" t="s">
        <v>6524</v>
      </c>
      <c r="I1163" s="315" t="s">
        <v>8047</v>
      </c>
      <c r="J1163" s="315" t="s">
        <v>8048</v>
      </c>
      <c r="K1163" s="315" t="s">
        <v>8051</v>
      </c>
      <c r="L1163" s="315" t="s">
        <v>8050</v>
      </c>
      <c r="M1163" s="315" t="s">
        <v>6569</v>
      </c>
      <c r="N1163" s="315"/>
    </row>
    <row r="1164" ht="15.75" customHeight="1">
      <c r="A1164" s="315" t="s">
        <v>8043</v>
      </c>
      <c r="B1164" s="315" t="s">
        <v>8044</v>
      </c>
      <c r="C1164" s="315" t="s">
        <v>8045</v>
      </c>
      <c r="D1164" s="315" t="s">
        <v>8046</v>
      </c>
      <c r="E1164" s="315" t="s">
        <v>7666</v>
      </c>
      <c r="F1164" s="315" t="s">
        <v>6601</v>
      </c>
      <c r="G1164" s="315" t="s">
        <v>6797</v>
      </c>
      <c r="H1164" s="315" t="s">
        <v>6524</v>
      </c>
      <c r="I1164" s="315" t="s">
        <v>8047</v>
      </c>
      <c r="J1164" s="315" t="s">
        <v>8048</v>
      </c>
      <c r="K1164" s="315" t="s">
        <v>8049</v>
      </c>
      <c r="L1164" s="315" t="s">
        <v>8050</v>
      </c>
      <c r="M1164" s="315" t="s">
        <v>6569</v>
      </c>
      <c r="N1164" s="315"/>
    </row>
    <row r="1165" ht="15.75" customHeight="1">
      <c r="A1165" s="315" t="s">
        <v>8043</v>
      </c>
      <c r="B1165" s="315" t="s">
        <v>8044</v>
      </c>
      <c r="C1165" s="315" t="s">
        <v>8045</v>
      </c>
      <c r="D1165" s="315" t="s">
        <v>8046</v>
      </c>
      <c r="E1165" s="315" t="s">
        <v>7666</v>
      </c>
      <c r="F1165" s="315" t="s">
        <v>6797</v>
      </c>
      <c r="G1165" s="315" t="s">
        <v>6547</v>
      </c>
      <c r="H1165" s="315" t="s">
        <v>6524</v>
      </c>
      <c r="I1165" s="315" t="s">
        <v>8047</v>
      </c>
      <c r="J1165" s="315" t="s">
        <v>8048</v>
      </c>
      <c r="K1165" s="315" t="s">
        <v>8053</v>
      </c>
      <c r="L1165" s="315" t="s">
        <v>8050</v>
      </c>
      <c r="M1165" s="315" t="s">
        <v>6569</v>
      </c>
      <c r="N1165" s="315"/>
    </row>
    <row r="1166" ht="15.75" customHeight="1">
      <c r="A1166" s="315" t="s">
        <v>8043</v>
      </c>
      <c r="B1166" s="315" t="s">
        <v>8044</v>
      </c>
      <c r="C1166" s="315" t="s">
        <v>8045</v>
      </c>
      <c r="D1166" s="315" t="s">
        <v>8046</v>
      </c>
      <c r="E1166" s="315" t="s">
        <v>7666</v>
      </c>
      <c r="F1166" s="315" t="s">
        <v>6797</v>
      </c>
      <c r="G1166" s="315" t="s">
        <v>6547</v>
      </c>
      <c r="H1166" s="315" t="s">
        <v>6524</v>
      </c>
      <c r="I1166" s="315" t="s">
        <v>8047</v>
      </c>
      <c r="J1166" s="315" t="s">
        <v>8048</v>
      </c>
      <c r="K1166" s="315" t="s">
        <v>8054</v>
      </c>
      <c r="L1166" s="315" t="s">
        <v>8050</v>
      </c>
      <c r="M1166" s="315" t="s">
        <v>6569</v>
      </c>
      <c r="N1166" s="315"/>
    </row>
    <row r="1167" ht="15.75" customHeight="1">
      <c r="A1167" s="315" t="s">
        <v>8043</v>
      </c>
      <c r="B1167" s="315" t="s">
        <v>8044</v>
      </c>
      <c r="C1167" s="315" t="s">
        <v>8045</v>
      </c>
      <c r="D1167" s="315" t="s">
        <v>8046</v>
      </c>
      <c r="E1167" s="315" t="s">
        <v>7666</v>
      </c>
      <c r="F1167" s="315" t="s">
        <v>6601</v>
      </c>
      <c r="G1167" s="315" t="s">
        <v>6797</v>
      </c>
      <c r="H1167" s="315" t="s">
        <v>6524</v>
      </c>
      <c r="I1167" s="315" t="s">
        <v>8047</v>
      </c>
      <c r="J1167" s="315" t="s">
        <v>8048</v>
      </c>
      <c r="K1167" s="315" t="s">
        <v>8049</v>
      </c>
      <c r="L1167" s="315" t="s">
        <v>8050</v>
      </c>
      <c r="M1167" s="315" t="s">
        <v>6569</v>
      </c>
      <c r="N1167" s="315"/>
    </row>
    <row r="1168" ht="15.75" customHeight="1">
      <c r="A1168" s="315" t="s">
        <v>8043</v>
      </c>
      <c r="B1168" s="315" t="s">
        <v>8044</v>
      </c>
      <c r="C1168" s="315" t="s">
        <v>8045</v>
      </c>
      <c r="D1168" s="315" t="s">
        <v>8046</v>
      </c>
      <c r="E1168" s="315" t="s">
        <v>7666</v>
      </c>
      <c r="F1168" s="315" t="s">
        <v>6601</v>
      </c>
      <c r="G1168" s="315" t="s">
        <v>6797</v>
      </c>
      <c r="H1168" s="315" t="s">
        <v>6524</v>
      </c>
      <c r="I1168" s="315" t="s">
        <v>8047</v>
      </c>
      <c r="J1168" s="315" t="s">
        <v>8048</v>
      </c>
      <c r="K1168" s="315" t="s">
        <v>8051</v>
      </c>
      <c r="L1168" s="315" t="s">
        <v>8050</v>
      </c>
      <c r="M1168" s="315" t="s">
        <v>6569</v>
      </c>
      <c r="N1168" s="315"/>
    </row>
    <row r="1169" ht="15.75" customHeight="1">
      <c r="A1169" s="315" t="s">
        <v>8043</v>
      </c>
      <c r="B1169" s="315" t="s">
        <v>8044</v>
      </c>
      <c r="C1169" s="315" t="s">
        <v>8045</v>
      </c>
      <c r="D1169" s="315" t="s">
        <v>8046</v>
      </c>
      <c r="E1169" s="315" t="s">
        <v>7666</v>
      </c>
      <c r="F1169" s="315" t="s">
        <v>6797</v>
      </c>
      <c r="G1169" s="315" t="s">
        <v>6547</v>
      </c>
      <c r="H1169" s="315" t="s">
        <v>6524</v>
      </c>
      <c r="I1169" s="315" t="s">
        <v>8047</v>
      </c>
      <c r="J1169" s="315" t="s">
        <v>8048</v>
      </c>
      <c r="K1169" s="315" t="s">
        <v>8053</v>
      </c>
      <c r="L1169" s="315" t="s">
        <v>8050</v>
      </c>
      <c r="M1169" s="315" t="s">
        <v>6569</v>
      </c>
      <c r="N1169" s="315"/>
    </row>
    <row r="1170" ht="15.75" customHeight="1">
      <c r="A1170" s="315" t="s">
        <v>8043</v>
      </c>
      <c r="B1170" s="315" t="s">
        <v>8044</v>
      </c>
      <c r="C1170" s="315" t="s">
        <v>8045</v>
      </c>
      <c r="D1170" s="315" t="s">
        <v>8046</v>
      </c>
      <c r="E1170" s="315" t="s">
        <v>7666</v>
      </c>
      <c r="F1170" s="315" t="s">
        <v>6797</v>
      </c>
      <c r="G1170" s="315" t="s">
        <v>6547</v>
      </c>
      <c r="H1170" s="315" t="s">
        <v>6524</v>
      </c>
      <c r="I1170" s="315" t="s">
        <v>8047</v>
      </c>
      <c r="J1170" s="315" t="s">
        <v>8048</v>
      </c>
      <c r="K1170" s="315" t="s">
        <v>8054</v>
      </c>
      <c r="L1170" s="315" t="s">
        <v>8050</v>
      </c>
      <c r="M1170" s="315" t="s">
        <v>6569</v>
      </c>
      <c r="N1170" s="315"/>
    </row>
    <row r="1171" ht="15.75" customHeight="1">
      <c r="A1171" s="315" t="s">
        <v>8043</v>
      </c>
      <c r="B1171" s="315" t="s">
        <v>8044</v>
      </c>
      <c r="C1171" s="315" t="s">
        <v>8045</v>
      </c>
      <c r="D1171" s="315" t="s">
        <v>8046</v>
      </c>
      <c r="E1171" s="315" t="s">
        <v>7666</v>
      </c>
      <c r="F1171" s="315" t="s">
        <v>6601</v>
      </c>
      <c r="G1171" s="315" t="s">
        <v>6797</v>
      </c>
      <c r="H1171" s="315" t="s">
        <v>6524</v>
      </c>
      <c r="I1171" s="315" t="s">
        <v>8047</v>
      </c>
      <c r="J1171" s="315" t="s">
        <v>8048</v>
      </c>
      <c r="K1171" s="315" t="s">
        <v>8049</v>
      </c>
      <c r="L1171" s="315" t="s">
        <v>8050</v>
      </c>
      <c r="M1171" s="315" t="s">
        <v>6569</v>
      </c>
      <c r="N1171" s="315"/>
    </row>
    <row r="1172" ht="15.75" customHeight="1">
      <c r="A1172" s="315" t="s">
        <v>8043</v>
      </c>
      <c r="B1172" s="315" t="s">
        <v>8044</v>
      </c>
      <c r="C1172" s="315" t="s">
        <v>8045</v>
      </c>
      <c r="D1172" s="315" t="s">
        <v>8046</v>
      </c>
      <c r="E1172" s="315" t="s">
        <v>7666</v>
      </c>
      <c r="F1172" s="315" t="s">
        <v>6601</v>
      </c>
      <c r="G1172" s="315" t="s">
        <v>6797</v>
      </c>
      <c r="H1172" s="315" t="s">
        <v>6524</v>
      </c>
      <c r="I1172" s="315" t="s">
        <v>8047</v>
      </c>
      <c r="J1172" s="315" t="s">
        <v>8048</v>
      </c>
      <c r="K1172" s="315" t="s">
        <v>8051</v>
      </c>
      <c r="L1172" s="315" t="s">
        <v>8050</v>
      </c>
      <c r="M1172" s="315" t="s">
        <v>6569</v>
      </c>
      <c r="N1172" s="315"/>
    </row>
    <row r="1173" ht="15.75" customHeight="1">
      <c r="A1173" s="315" t="s">
        <v>8043</v>
      </c>
      <c r="B1173" s="315" t="s">
        <v>8044</v>
      </c>
      <c r="C1173" s="315" t="s">
        <v>8045</v>
      </c>
      <c r="D1173" s="315" t="s">
        <v>8046</v>
      </c>
      <c r="E1173" s="315" t="s">
        <v>7666</v>
      </c>
      <c r="F1173" s="315" t="s">
        <v>6797</v>
      </c>
      <c r="G1173" s="315" t="s">
        <v>6547</v>
      </c>
      <c r="H1173" s="315" t="s">
        <v>6524</v>
      </c>
      <c r="I1173" s="315" t="s">
        <v>8047</v>
      </c>
      <c r="J1173" s="315" t="s">
        <v>8048</v>
      </c>
      <c r="K1173" s="315" t="s">
        <v>8054</v>
      </c>
      <c r="L1173" s="315" t="s">
        <v>8050</v>
      </c>
      <c r="M1173" s="315" t="s">
        <v>6569</v>
      </c>
      <c r="N1173" s="315"/>
    </row>
    <row r="1174" ht="15.75" customHeight="1">
      <c r="A1174" s="315" t="s">
        <v>8043</v>
      </c>
      <c r="B1174" s="315" t="s">
        <v>8044</v>
      </c>
      <c r="C1174" s="315" t="s">
        <v>8045</v>
      </c>
      <c r="D1174" s="315" t="s">
        <v>8046</v>
      </c>
      <c r="E1174" s="315" t="s">
        <v>7666</v>
      </c>
      <c r="F1174" s="315" t="s">
        <v>6797</v>
      </c>
      <c r="G1174" s="315" t="s">
        <v>6547</v>
      </c>
      <c r="H1174" s="315" t="s">
        <v>6524</v>
      </c>
      <c r="I1174" s="315" t="s">
        <v>8047</v>
      </c>
      <c r="J1174" s="315" t="s">
        <v>8048</v>
      </c>
      <c r="K1174" s="315" t="s">
        <v>8053</v>
      </c>
      <c r="L1174" s="315" t="s">
        <v>8050</v>
      </c>
      <c r="M1174" s="315" t="s">
        <v>6569</v>
      </c>
      <c r="N1174" s="315"/>
    </row>
    <row r="1175" ht="15.75" customHeight="1">
      <c r="A1175" s="315" t="s">
        <v>8043</v>
      </c>
      <c r="B1175" s="315" t="s">
        <v>8044</v>
      </c>
      <c r="C1175" s="315" t="s">
        <v>8045</v>
      </c>
      <c r="D1175" s="315" t="s">
        <v>8046</v>
      </c>
      <c r="E1175" s="315" t="s">
        <v>7666</v>
      </c>
      <c r="F1175" s="315" t="s">
        <v>6601</v>
      </c>
      <c r="G1175" s="315" t="s">
        <v>6797</v>
      </c>
      <c r="H1175" s="315" t="s">
        <v>6524</v>
      </c>
      <c r="I1175" s="315" t="s">
        <v>8047</v>
      </c>
      <c r="J1175" s="315" t="s">
        <v>8048</v>
      </c>
      <c r="K1175" s="315" t="s">
        <v>8051</v>
      </c>
      <c r="L1175" s="315" t="s">
        <v>8050</v>
      </c>
      <c r="M1175" s="315" t="s">
        <v>6569</v>
      </c>
      <c r="N1175" s="315"/>
    </row>
    <row r="1176" ht="15.75" customHeight="1">
      <c r="A1176" s="315" t="s">
        <v>8043</v>
      </c>
      <c r="B1176" s="315" t="s">
        <v>8044</v>
      </c>
      <c r="C1176" s="315" t="s">
        <v>8045</v>
      </c>
      <c r="D1176" s="315" t="s">
        <v>8046</v>
      </c>
      <c r="E1176" s="315" t="s">
        <v>7666</v>
      </c>
      <c r="F1176" s="315" t="s">
        <v>6601</v>
      </c>
      <c r="G1176" s="315" t="s">
        <v>6797</v>
      </c>
      <c r="H1176" s="315" t="s">
        <v>6524</v>
      </c>
      <c r="I1176" s="315" t="s">
        <v>8047</v>
      </c>
      <c r="J1176" s="315" t="s">
        <v>8048</v>
      </c>
      <c r="K1176" s="315" t="s">
        <v>8049</v>
      </c>
      <c r="L1176" s="315" t="s">
        <v>8050</v>
      </c>
      <c r="M1176" s="315" t="s">
        <v>6569</v>
      </c>
      <c r="N1176" s="315"/>
    </row>
    <row r="1177" ht="15.75" customHeight="1">
      <c r="A1177" s="315" t="s">
        <v>8043</v>
      </c>
      <c r="B1177" s="315" t="s">
        <v>8044</v>
      </c>
      <c r="C1177" s="315" t="s">
        <v>8045</v>
      </c>
      <c r="D1177" s="315" t="s">
        <v>8046</v>
      </c>
      <c r="E1177" s="315" t="s">
        <v>7666</v>
      </c>
      <c r="F1177" s="315" t="s">
        <v>6797</v>
      </c>
      <c r="G1177" s="315" t="s">
        <v>6547</v>
      </c>
      <c r="H1177" s="315" t="s">
        <v>6524</v>
      </c>
      <c r="I1177" s="315" t="s">
        <v>8047</v>
      </c>
      <c r="J1177" s="315" t="s">
        <v>8048</v>
      </c>
      <c r="K1177" s="315" t="s">
        <v>8053</v>
      </c>
      <c r="L1177" s="315" t="s">
        <v>8050</v>
      </c>
      <c r="M1177" s="315" t="s">
        <v>6569</v>
      </c>
      <c r="N1177" s="315"/>
    </row>
    <row r="1178" ht="15.75" customHeight="1">
      <c r="A1178" s="315" t="s">
        <v>8043</v>
      </c>
      <c r="B1178" s="315" t="s">
        <v>8044</v>
      </c>
      <c r="C1178" s="315" t="s">
        <v>8045</v>
      </c>
      <c r="D1178" s="315" t="s">
        <v>8046</v>
      </c>
      <c r="E1178" s="315" t="s">
        <v>7666</v>
      </c>
      <c r="F1178" s="315" t="s">
        <v>6797</v>
      </c>
      <c r="G1178" s="315" t="s">
        <v>6547</v>
      </c>
      <c r="H1178" s="315" t="s">
        <v>6524</v>
      </c>
      <c r="I1178" s="315" t="s">
        <v>8047</v>
      </c>
      <c r="J1178" s="315" t="s">
        <v>8048</v>
      </c>
      <c r="K1178" s="315" t="s">
        <v>8054</v>
      </c>
      <c r="L1178" s="315" t="s">
        <v>8050</v>
      </c>
      <c r="M1178" s="315" t="s">
        <v>6569</v>
      </c>
      <c r="N1178" s="315"/>
    </row>
    <row r="1179" ht="15.75" customHeight="1">
      <c r="A1179" s="315" t="s">
        <v>8043</v>
      </c>
      <c r="B1179" s="315" t="s">
        <v>8044</v>
      </c>
      <c r="C1179" s="315" t="s">
        <v>8045</v>
      </c>
      <c r="D1179" s="315" t="s">
        <v>8046</v>
      </c>
      <c r="E1179" s="315" t="s">
        <v>7666</v>
      </c>
      <c r="F1179" s="315" t="s">
        <v>6601</v>
      </c>
      <c r="G1179" s="315" t="s">
        <v>6797</v>
      </c>
      <c r="H1179" s="315" t="s">
        <v>6524</v>
      </c>
      <c r="I1179" s="315" t="s">
        <v>8047</v>
      </c>
      <c r="J1179" s="315" t="s">
        <v>8048</v>
      </c>
      <c r="K1179" s="315" t="s">
        <v>8049</v>
      </c>
      <c r="L1179" s="315" t="s">
        <v>8050</v>
      </c>
      <c r="M1179" s="315" t="s">
        <v>6569</v>
      </c>
      <c r="N1179" s="315"/>
    </row>
    <row r="1180" ht="15.75" customHeight="1">
      <c r="A1180" s="315" t="s">
        <v>8043</v>
      </c>
      <c r="B1180" s="315" t="s">
        <v>8044</v>
      </c>
      <c r="C1180" s="315" t="s">
        <v>8045</v>
      </c>
      <c r="D1180" s="315" t="s">
        <v>8046</v>
      </c>
      <c r="E1180" s="315" t="s">
        <v>7666</v>
      </c>
      <c r="F1180" s="315" t="s">
        <v>6601</v>
      </c>
      <c r="G1180" s="315" t="s">
        <v>6797</v>
      </c>
      <c r="H1180" s="315" t="s">
        <v>6524</v>
      </c>
      <c r="I1180" s="315" t="s">
        <v>8047</v>
      </c>
      <c r="J1180" s="315" t="s">
        <v>8048</v>
      </c>
      <c r="K1180" s="315" t="s">
        <v>8051</v>
      </c>
      <c r="L1180" s="315" t="s">
        <v>8050</v>
      </c>
      <c r="M1180" s="315" t="s">
        <v>6569</v>
      </c>
      <c r="N1180" s="315"/>
    </row>
    <row r="1181" ht="15.75" customHeight="1">
      <c r="A1181" s="315" t="s">
        <v>8043</v>
      </c>
      <c r="B1181" s="315" t="s">
        <v>8044</v>
      </c>
      <c r="C1181" s="315" t="s">
        <v>8045</v>
      </c>
      <c r="D1181" s="315" t="s">
        <v>8046</v>
      </c>
      <c r="E1181" s="315" t="s">
        <v>7666</v>
      </c>
      <c r="F1181" s="315" t="s">
        <v>6797</v>
      </c>
      <c r="G1181" s="315" t="s">
        <v>6547</v>
      </c>
      <c r="H1181" s="315" t="s">
        <v>6524</v>
      </c>
      <c r="I1181" s="315" t="s">
        <v>8047</v>
      </c>
      <c r="J1181" s="315" t="s">
        <v>8048</v>
      </c>
      <c r="K1181" s="315" t="s">
        <v>8053</v>
      </c>
      <c r="L1181" s="315" t="s">
        <v>8050</v>
      </c>
      <c r="M1181" s="315" t="s">
        <v>6569</v>
      </c>
      <c r="N1181" s="315"/>
    </row>
    <row r="1182" ht="15.75" customHeight="1">
      <c r="A1182" s="315" t="s">
        <v>8043</v>
      </c>
      <c r="B1182" s="315" t="s">
        <v>8044</v>
      </c>
      <c r="C1182" s="315" t="s">
        <v>8045</v>
      </c>
      <c r="D1182" s="315" t="s">
        <v>8046</v>
      </c>
      <c r="E1182" s="315" t="s">
        <v>7666</v>
      </c>
      <c r="F1182" s="315" t="s">
        <v>6797</v>
      </c>
      <c r="G1182" s="315" t="s">
        <v>6547</v>
      </c>
      <c r="H1182" s="315" t="s">
        <v>6524</v>
      </c>
      <c r="I1182" s="315" t="s">
        <v>8047</v>
      </c>
      <c r="J1182" s="315" t="s">
        <v>8048</v>
      </c>
      <c r="K1182" s="315" t="s">
        <v>8054</v>
      </c>
      <c r="L1182" s="315" t="s">
        <v>8050</v>
      </c>
      <c r="M1182" s="315" t="s">
        <v>6569</v>
      </c>
      <c r="N1182" s="315"/>
    </row>
    <row r="1183" ht="15.75" customHeight="1">
      <c r="A1183" s="315" t="s">
        <v>8043</v>
      </c>
      <c r="B1183" s="315" t="s">
        <v>8044</v>
      </c>
      <c r="C1183" s="315" t="s">
        <v>8045</v>
      </c>
      <c r="D1183" s="315" t="s">
        <v>8046</v>
      </c>
      <c r="E1183" s="315" t="s">
        <v>7666</v>
      </c>
      <c r="F1183" s="315" t="s">
        <v>6601</v>
      </c>
      <c r="G1183" s="315" t="s">
        <v>6797</v>
      </c>
      <c r="H1183" s="315" t="s">
        <v>6524</v>
      </c>
      <c r="I1183" s="315" t="s">
        <v>8047</v>
      </c>
      <c r="J1183" s="315" t="s">
        <v>8048</v>
      </c>
      <c r="K1183" s="315" t="s">
        <v>8051</v>
      </c>
      <c r="L1183" s="315" t="s">
        <v>8050</v>
      </c>
      <c r="M1183" s="315" t="s">
        <v>6569</v>
      </c>
      <c r="N1183" s="315"/>
    </row>
    <row r="1184" ht="15.75" customHeight="1">
      <c r="A1184" s="315" t="s">
        <v>8043</v>
      </c>
      <c r="B1184" s="315" t="s">
        <v>8044</v>
      </c>
      <c r="C1184" s="315" t="s">
        <v>8045</v>
      </c>
      <c r="D1184" s="315" t="s">
        <v>8046</v>
      </c>
      <c r="E1184" s="315" t="s">
        <v>7666</v>
      </c>
      <c r="F1184" s="315" t="s">
        <v>6601</v>
      </c>
      <c r="G1184" s="315" t="s">
        <v>6797</v>
      </c>
      <c r="H1184" s="315" t="s">
        <v>6524</v>
      </c>
      <c r="I1184" s="315" t="s">
        <v>8047</v>
      </c>
      <c r="J1184" s="315" t="s">
        <v>8048</v>
      </c>
      <c r="K1184" s="315" t="s">
        <v>8049</v>
      </c>
      <c r="L1184" s="315" t="s">
        <v>8050</v>
      </c>
      <c r="M1184" s="315" t="s">
        <v>6569</v>
      </c>
      <c r="N1184" s="315"/>
    </row>
    <row r="1185" ht="15.75" customHeight="1">
      <c r="A1185" s="315" t="s">
        <v>8043</v>
      </c>
      <c r="B1185" s="315" t="s">
        <v>8044</v>
      </c>
      <c r="C1185" s="315" t="s">
        <v>8045</v>
      </c>
      <c r="D1185" s="315" t="s">
        <v>8046</v>
      </c>
      <c r="E1185" s="315" t="s">
        <v>7666</v>
      </c>
      <c r="F1185" s="315" t="s">
        <v>6797</v>
      </c>
      <c r="G1185" s="315" t="s">
        <v>6547</v>
      </c>
      <c r="H1185" s="315" t="s">
        <v>6524</v>
      </c>
      <c r="I1185" s="315" t="s">
        <v>8047</v>
      </c>
      <c r="J1185" s="315" t="s">
        <v>8048</v>
      </c>
      <c r="K1185" s="315" t="s">
        <v>8053</v>
      </c>
      <c r="L1185" s="315" t="s">
        <v>8050</v>
      </c>
      <c r="M1185" s="315" t="s">
        <v>6569</v>
      </c>
      <c r="N1185" s="315"/>
    </row>
    <row r="1186" ht="15.75" customHeight="1">
      <c r="A1186" s="315" t="s">
        <v>8043</v>
      </c>
      <c r="B1186" s="315" t="s">
        <v>8044</v>
      </c>
      <c r="C1186" s="315" t="s">
        <v>8045</v>
      </c>
      <c r="D1186" s="315" t="s">
        <v>8046</v>
      </c>
      <c r="E1186" s="315" t="s">
        <v>7666</v>
      </c>
      <c r="F1186" s="315" t="s">
        <v>6797</v>
      </c>
      <c r="G1186" s="315" t="s">
        <v>6547</v>
      </c>
      <c r="H1186" s="315" t="s">
        <v>6524</v>
      </c>
      <c r="I1186" s="315" t="s">
        <v>8047</v>
      </c>
      <c r="J1186" s="315" t="s">
        <v>8048</v>
      </c>
      <c r="K1186" s="315" t="s">
        <v>8054</v>
      </c>
      <c r="L1186" s="315" t="s">
        <v>8050</v>
      </c>
      <c r="M1186" s="315" t="s">
        <v>6569</v>
      </c>
      <c r="N1186" s="315"/>
    </row>
    <row r="1187" ht="15.75" customHeight="1">
      <c r="A1187" s="315" t="s">
        <v>8043</v>
      </c>
      <c r="B1187" s="315" t="s">
        <v>8044</v>
      </c>
      <c r="C1187" s="315" t="s">
        <v>8045</v>
      </c>
      <c r="D1187" s="315" t="s">
        <v>8046</v>
      </c>
      <c r="E1187" s="315" t="s">
        <v>7666</v>
      </c>
      <c r="F1187" s="315" t="s">
        <v>6601</v>
      </c>
      <c r="G1187" s="315" t="s">
        <v>6797</v>
      </c>
      <c r="H1187" s="315" t="s">
        <v>6524</v>
      </c>
      <c r="I1187" s="315" t="s">
        <v>8047</v>
      </c>
      <c r="J1187" s="315" t="s">
        <v>8048</v>
      </c>
      <c r="K1187" s="315" t="s">
        <v>8049</v>
      </c>
      <c r="L1187" s="315" t="s">
        <v>8050</v>
      </c>
      <c r="M1187" s="315" t="s">
        <v>6569</v>
      </c>
      <c r="N1187" s="315"/>
    </row>
    <row r="1188" ht="15.75" customHeight="1">
      <c r="A1188" s="315" t="s">
        <v>8043</v>
      </c>
      <c r="B1188" s="315" t="s">
        <v>8044</v>
      </c>
      <c r="C1188" s="315" t="s">
        <v>8045</v>
      </c>
      <c r="D1188" s="315" t="s">
        <v>8046</v>
      </c>
      <c r="E1188" s="315" t="s">
        <v>7666</v>
      </c>
      <c r="F1188" s="315" t="s">
        <v>6601</v>
      </c>
      <c r="G1188" s="315" t="s">
        <v>6797</v>
      </c>
      <c r="H1188" s="315" t="s">
        <v>6524</v>
      </c>
      <c r="I1188" s="315" t="s">
        <v>8047</v>
      </c>
      <c r="J1188" s="315" t="s">
        <v>8048</v>
      </c>
      <c r="K1188" s="315" t="s">
        <v>8051</v>
      </c>
      <c r="L1188" s="315" t="s">
        <v>8050</v>
      </c>
      <c r="M1188" s="315" t="s">
        <v>6569</v>
      </c>
      <c r="N1188" s="315"/>
    </row>
    <row r="1189" ht="15.75" customHeight="1">
      <c r="A1189" s="315" t="s">
        <v>8043</v>
      </c>
      <c r="B1189" s="315" t="s">
        <v>8044</v>
      </c>
      <c r="C1189" s="315" t="s">
        <v>8045</v>
      </c>
      <c r="D1189" s="315" t="s">
        <v>8046</v>
      </c>
      <c r="E1189" s="315" t="s">
        <v>7666</v>
      </c>
      <c r="F1189" s="315" t="s">
        <v>6797</v>
      </c>
      <c r="G1189" s="315" t="s">
        <v>6547</v>
      </c>
      <c r="H1189" s="315" t="s">
        <v>6524</v>
      </c>
      <c r="I1189" s="315" t="s">
        <v>8047</v>
      </c>
      <c r="J1189" s="315" t="s">
        <v>8048</v>
      </c>
      <c r="K1189" s="315" t="s">
        <v>8053</v>
      </c>
      <c r="L1189" s="315" t="s">
        <v>8050</v>
      </c>
      <c r="M1189" s="315" t="s">
        <v>6569</v>
      </c>
      <c r="N1189" s="315"/>
    </row>
    <row r="1190" ht="15.75" customHeight="1">
      <c r="A1190" s="315" t="s">
        <v>8043</v>
      </c>
      <c r="B1190" s="315" t="s">
        <v>8044</v>
      </c>
      <c r="C1190" s="315" t="s">
        <v>8045</v>
      </c>
      <c r="D1190" s="315" t="s">
        <v>8046</v>
      </c>
      <c r="E1190" s="315" t="s">
        <v>7666</v>
      </c>
      <c r="F1190" s="315" t="s">
        <v>6797</v>
      </c>
      <c r="G1190" s="315" t="s">
        <v>6547</v>
      </c>
      <c r="H1190" s="315" t="s">
        <v>6524</v>
      </c>
      <c r="I1190" s="315" t="s">
        <v>8047</v>
      </c>
      <c r="J1190" s="315" t="s">
        <v>8048</v>
      </c>
      <c r="K1190" s="315" t="s">
        <v>8054</v>
      </c>
      <c r="L1190" s="315" t="s">
        <v>8050</v>
      </c>
      <c r="M1190" s="315" t="s">
        <v>6569</v>
      </c>
      <c r="N1190" s="315"/>
    </row>
    <row r="1191" ht="15.75" customHeight="1">
      <c r="A1191" s="315" t="s">
        <v>8043</v>
      </c>
      <c r="B1191" s="315" t="s">
        <v>8044</v>
      </c>
      <c r="C1191" s="315" t="s">
        <v>8045</v>
      </c>
      <c r="D1191" s="315" t="s">
        <v>8046</v>
      </c>
      <c r="E1191" s="315" t="s">
        <v>7666</v>
      </c>
      <c r="F1191" s="315" t="s">
        <v>6601</v>
      </c>
      <c r="G1191" s="315" t="s">
        <v>6797</v>
      </c>
      <c r="H1191" s="315" t="s">
        <v>6524</v>
      </c>
      <c r="I1191" s="315" t="s">
        <v>8047</v>
      </c>
      <c r="J1191" s="315" t="s">
        <v>8048</v>
      </c>
      <c r="K1191" s="315" t="s">
        <v>8051</v>
      </c>
      <c r="L1191" s="315" t="s">
        <v>8050</v>
      </c>
      <c r="M1191" s="315" t="s">
        <v>6569</v>
      </c>
      <c r="N1191" s="315"/>
    </row>
    <row r="1192" ht="15.75" customHeight="1">
      <c r="A1192" s="315" t="s">
        <v>8043</v>
      </c>
      <c r="B1192" s="315" t="s">
        <v>8044</v>
      </c>
      <c r="C1192" s="315" t="s">
        <v>8045</v>
      </c>
      <c r="D1192" s="315" t="s">
        <v>8046</v>
      </c>
      <c r="E1192" s="315" t="s">
        <v>7666</v>
      </c>
      <c r="F1192" s="315" t="s">
        <v>6601</v>
      </c>
      <c r="G1192" s="315" t="s">
        <v>6797</v>
      </c>
      <c r="H1192" s="315" t="s">
        <v>6524</v>
      </c>
      <c r="I1192" s="315" t="s">
        <v>8047</v>
      </c>
      <c r="J1192" s="315" t="s">
        <v>8048</v>
      </c>
      <c r="K1192" s="315" t="s">
        <v>8049</v>
      </c>
      <c r="L1192" s="315" t="s">
        <v>8050</v>
      </c>
      <c r="M1192" s="315" t="s">
        <v>6569</v>
      </c>
      <c r="N1192" s="315"/>
    </row>
    <row r="1193" ht="15.75" customHeight="1">
      <c r="A1193" s="315" t="s">
        <v>8043</v>
      </c>
      <c r="B1193" s="315" t="s">
        <v>8044</v>
      </c>
      <c r="C1193" s="315" t="s">
        <v>8045</v>
      </c>
      <c r="D1193" s="315" t="s">
        <v>8046</v>
      </c>
      <c r="E1193" s="315" t="s">
        <v>7666</v>
      </c>
      <c r="F1193" s="315" t="s">
        <v>6797</v>
      </c>
      <c r="G1193" s="315" t="s">
        <v>6547</v>
      </c>
      <c r="H1193" s="315" t="s">
        <v>6524</v>
      </c>
      <c r="I1193" s="315" t="s">
        <v>8047</v>
      </c>
      <c r="J1193" s="315" t="s">
        <v>8048</v>
      </c>
      <c r="K1193" s="315" t="s">
        <v>8054</v>
      </c>
      <c r="L1193" s="315" t="s">
        <v>8050</v>
      </c>
      <c r="M1193" s="315" t="s">
        <v>6569</v>
      </c>
      <c r="N1193" s="315"/>
    </row>
    <row r="1194" ht="15.75" customHeight="1">
      <c r="A1194" s="315" t="s">
        <v>8043</v>
      </c>
      <c r="B1194" s="315" t="s">
        <v>8044</v>
      </c>
      <c r="C1194" s="315" t="s">
        <v>8045</v>
      </c>
      <c r="D1194" s="315" t="s">
        <v>8046</v>
      </c>
      <c r="E1194" s="315" t="s">
        <v>7666</v>
      </c>
      <c r="F1194" s="315" t="s">
        <v>6797</v>
      </c>
      <c r="G1194" s="315" t="s">
        <v>6547</v>
      </c>
      <c r="H1194" s="315" t="s">
        <v>6524</v>
      </c>
      <c r="I1194" s="315" t="s">
        <v>8047</v>
      </c>
      <c r="J1194" s="315" t="s">
        <v>8048</v>
      </c>
      <c r="K1194" s="315" t="s">
        <v>8053</v>
      </c>
      <c r="L1194" s="315" t="s">
        <v>8050</v>
      </c>
      <c r="M1194" s="315" t="s">
        <v>6569</v>
      </c>
      <c r="N1194" s="315"/>
    </row>
    <row r="1195" ht="15.75" customHeight="1">
      <c r="A1195" s="315" t="s">
        <v>8043</v>
      </c>
      <c r="B1195" s="315" t="s">
        <v>8044</v>
      </c>
      <c r="C1195" s="315" t="s">
        <v>8045</v>
      </c>
      <c r="D1195" s="315" t="s">
        <v>8046</v>
      </c>
      <c r="E1195" s="315" t="s">
        <v>7666</v>
      </c>
      <c r="F1195" s="315" t="s">
        <v>6601</v>
      </c>
      <c r="G1195" s="315" t="s">
        <v>6797</v>
      </c>
      <c r="H1195" s="315" t="s">
        <v>6524</v>
      </c>
      <c r="I1195" s="315" t="s">
        <v>8047</v>
      </c>
      <c r="J1195" s="315" t="s">
        <v>8048</v>
      </c>
      <c r="K1195" s="315" t="s">
        <v>8051</v>
      </c>
      <c r="L1195" s="315" t="s">
        <v>8050</v>
      </c>
      <c r="M1195" s="315" t="s">
        <v>6569</v>
      </c>
      <c r="N1195" s="315"/>
    </row>
    <row r="1196" ht="15.75" customHeight="1">
      <c r="A1196" s="315" t="s">
        <v>8043</v>
      </c>
      <c r="B1196" s="315" t="s">
        <v>8044</v>
      </c>
      <c r="C1196" s="315" t="s">
        <v>8045</v>
      </c>
      <c r="D1196" s="315" t="s">
        <v>8046</v>
      </c>
      <c r="E1196" s="315" t="s">
        <v>7666</v>
      </c>
      <c r="F1196" s="315" t="s">
        <v>6601</v>
      </c>
      <c r="G1196" s="315" t="s">
        <v>6797</v>
      </c>
      <c r="H1196" s="315" t="s">
        <v>6524</v>
      </c>
      <c r="I1196" s="315" t="s">
        <v>8047</v>
      </c>
      <c r="J1196" s="315" t="s">
        <v>8048</v>
      </c>
      <c r="K1196" s="315" t="s">
        <v>8049</v>
      </c>
      <c r="L1196" s="315" t="s">
        <v>8050</v>
      </c>
      <c r="M1196" s="315" t="s">
        <v>6569</v>
      </c>
      <c r="N1196" s="315"/>
    </row>
    <row r="1197" ht="15.75" customHeight="1">
      <c r="A1197" s="315" t="s">
        <v>8043</v>
      </c>
      <c r="B1197" s="315" t="s">
        <v>8044</v>
      </c>
      <c r="C1197" s="315" t="s">
        <v>8045</v>
      </c>
      <c r="D1197" s="315" t="s">
        <v>8046</v>
      </c>
      <c r="E1197" s="315" t="s">
        <v>7666</v>
      </c>
      <c r="F1197" s="315" t="s">
        <v>6797</v>
      </c>
      <c r="G1197" s="315" t="s">
        <v>6547</v>
      </c>
      <c r="H1197" s="315" t="s">
        <v>6524</v>
      </c>
      <c r="I1197" s="315" t="s">
        <v>8047</v>
      </c>
      <c r="J1197" s="315" t="s">
        <v>8048</v>
      </c>
      <c r="K1197" s="315" t="s">
        <v>8054</v>
      </c>
      <c r="L1197" s="315" t="s">
        <v>8050</v>
      </c>
      <c r="M1197" s="315" t="s">
        <v>6569</v>
      </c>
      <c r="N1197" s="315"/>
    </row>
    <row r="1198" ht="15.75" customHeight="1">
      <c r="A1198" s="315" t="s">
        <v>8043</v>
      </c>
      <c r="B1198" s="315" t="s">
        <v>8044</v>
      </c>
      <c r="C1198" s="315" t="s">
        <v>8045</v>
      </c>
      <c r="D1198" s="315" t="s">
        <v>8046</v>
      </c>
      <c r="E1198" s="315" t="s">
        <v>7666</v>
      </c>
      <c r="F1198" s="315" t="s">
        <v>6797</v>
      </c>
      <c r="G1198" s="315" t="s">
        <v>6547</v>
      </c>
      <c r="H1198" s="315" t="s">
        <v>6524</v>
      </c>
      <c r="I1198" s="315" t="s">
        <v>8047</v>
      </c>
      <c r="J1198" s="315" t="s">
        <v>8048</v>
      </c>
      <c r="K1198" s="315" t="s">
        <v>8053</v>
      </c>
      <c r="L1198" s="315" t="s">
        <v>8050</v>
      </c>
      <c r="M1198" s="315" t="s">
        <v>6569</v>
      </c>
      <c r="N1198" s="315"/>
    </row>
    <row r="1199" ht="15.75" customHeight="1">
      <c r="A1199" s="315" t="s">
        <v>8055</v>
      </c>
      <c r="B1199" s="315" t="s">
        <v>8044</v>
      </c>
      <c r="C1199" s="315" t="s">
        <v>8056</v>
      </c>
      <c r="D1199" s="315" t="s">
        <v>7764</v>
      </c>
      <c r="E1199" s="315" t="s">
        <v>7765</v>
      </c>
      <c r="F1199" s="315" t="s">
        <v>6601</v>
      </c>
      <c r="G1199" s="315" t="s">
        <v>6797</v>
      </c>
      <c r="H1199" s="315" t="s">
        <v>6524</v>
      </c>
      <c r="I1199" s="315" t="s">
        <v>8057</v>
      </c>
      <c r="J1199" s="315" t="s">
        <v>8058</v>
      </c>
      <c r="K1199" s="315" t="s">
        <v>8059</v>
      </c>
      <c r="L1199" s="315" t="s">
        <v>8050</v>
      </c>
      <c r="M1199" s="315" t="s">
        <v>6569</v>
      </c>
      <c r="N1199" s="315"/>
    </row>
    <row r="1200" ht="15.75" customHeight="1">
      <c r="A1200" s="315" t="s">
        <v>8055</v>
      </c>
      <c r="B1200" s="315" t="s">
        <v>8044</v>
      </c>
      <c r="C1200" s="315" t="s">
        <v>8056</v>
      </c>
      <c r="D1200" s="315" t="s">
        <v>7764</v>
      </c>
      <c r="E1200" s="315" t="s">
        <v>7765</v>
      </c>
      <c r="F1200" s="315" t="s">
        <v>6797</v>
      </c>
      <c r="G1200" s="315" t="s">
        <v>6547</v>
      </c>
      <c r="H1200" s="315" t="s">
        <v>6524</v>
      </c>
      <c r="I1200" s="315" t="s">
        <v>8057</v>
      </c>
      <c r="J1200" s="315" t="s">
        <v>8058</v>
      </c>
      <c r="K1200" s="315" t="s">
        <v>8060</v>
      </c>
      <c r="L1200" s="315" t="s">
        <v>8050</v>
      </c>
      <c r="M1200" s="315" t="s">
        <v>6569</v>
      </c>
      <c r="N1200" s="315"/>
    </row>
    <row r="1201" ht="15.75" customHeight="1">
      <c r="A1201" s="315" t="s">
        <v>8055</v>
      </c>
      <c r="B1201" s="315" t="s">
        <v>8044</v>
      </c>
      <c r="C1201" s="315" t="s">
        <v>8056</v>
      </c>
      <c r="D1201" s="315" t="s">
        <v>7764</v>
      </c>
      <c r="E1201" s="315" t="s">
        <v>7765</v>
      </c>
      <c r="F1201" s="315" t="s">
        <v>6601</v>
      </c>
      <c r="G1201" s="315" t="s">
        <v>6797</v>
      </c>
      <c r="H1201" s="315" t="s">
        <v>6524</v>
      </c>
      <c r="I1201" s="315" t="s">
        <v>8057</v>
      </c>
      <c r="J1201" s="315" t="s">
        <v>8058</v>
      </c>
      <c r="K1201" s="315" t="s">
        <v>8059</v>
      </c>
      <c r="L1201" s="315" t="s">
        <v>8050</v>
      </c>
      <c r="M1201" s="315" t="s">
        <v>6569</v>
      </c>
      <c r="N1201" s="315"/>
    </row>
    <row r="1202" ht="15.75" customHeight="1">
      <c r="A1202" s="315" t="s">
        <v>8055</v>
      </c>
      <c r="B1202" s="315" t="s">
        <v>8044</v>
      </c>
      <c r="C1202" s="315" t="s">
        <v>8056</v>
      </c>
      <c r="D1202" s="315" t="s">
        <v>7764</v>
      </c>
      <c r="E1202" s="315" t="s">
        <v>7765</v>
      </c>
      <c r="F1202" s="315" t="s">
        <v>6797</v>
      </c>
      <c r="G1202" s="315" t="s">
        <v>6547</v>
      </c>
      <c r="H1202" s="315" t="s">
        <v>6524</v>
      </c>
      <c r="I1202" s="315" t="s">
        <v>8057</v>
      </c>
      <c r="J1202" s="315" t="s">
        <v>8058</v>
      </c>
      <c r="K1202" s="315" t="s">
        <v>8060</v>
      </c>
      <c r="L1202" s="315" t="s">
        <v>8050</v>
      </c>
      <c r="M1202" s="315" t="s">
        <v>6569</v>
      </c>
      <c r="N1202" s="315"/>
    </row>
    <row r="1203" ht="15.75" customHeight="1">
      <c r="A1203" s="315" t="s">
        <v>8055</v>
      </c>
      <c r="B1203" s="315" t="s">
        <v>8044</v>
      </c>
      <c r="C1203" s="315" t="s">
        <v>8056</v>
      </c>
      <c r="D1203" s="315" t="s">
        <v>7764</v>
      </c>
      <c r="E1203" s="315" t="s">
        <v>7765</v>
      </c>
      <c r="F1203" s="315" t="s">
        <v>6601</v>
      </c>
      <c r="G1203" s="315" t="s">
        <v>6797</v>
      </c>
      <c r="H1203" s="315" t="s">
        <v>6524</v>
      </c>
      <c r="I1203" s="315" t="s">
        <v>8057</v>
      </c>
      <c r="J1203" s="315" t="s">
        <v>8058</v>
      </c>
      <c r="K1203" s="315" t="s">
        <v>8059</v>
      </c>
      <c r="L1203" s="315" t="s">
        <v>8050</v>
      </c>
      <c r="M1203" s="315" t="s">
        <v>6569</v>
      </c>
      <c r="N1203" s="315"/>
    </row>
    <row r="1204" ht="15.75" customHeight="1">
      <c r="A1204" s="315" t="s">
        <v>8055</v>
      </c>
      <c r="B1204" s="315" t="s">
        <v>8044</v>
      </c>
      <c r="C1204" s="315" t="s">
        <v>8056</v>
      </c>
      <c r="D1204" s="315" t="s">
        <v>7764</v>
      </c>
      <c r="E1204" s="315" t="s">
        <v>7765</v>
      </c>
      <c r="F1204" s="315" t="s">
        <v>6797</v>
      </c>
      <c r="G1204" s="315" t="s">
        <v>6547</v>
      </c>
      <c r="H1204" s="315" t="s">
        <v>6524</v>
      </c>
      <c r="I1204" s="315" t="s">
        <v>8057</v>
      </c>
      <c r="J1204" s="315" t="s">
        <v>8058</v>
      </c>
      <c r="K1204" s="315" t="s">
        <v>8060</v>
      </c>
      <c r="L1204" s="315" t="s">
        <v>8050</v>
      </c>
      <c r="M1204" s="315" t="s">
        <v>6569</v>
      </c>
      <c r="N1204" s="315"/>
    </row>
    <row r="1205" ht="15.75" customHeight="1">
      <c r="A1205" s="315" t="s">
        <v>8055</v>
      </c>
      <c r="B1205" s="315" t="s">
        <v>8044</v>
      </c>
      <c r="C1205" s="315" t="s">
        <v>8056</v>
      </c>
      <c r="D1205" s="315" t="s">
        <v>7764</v>
      </c>
      <c r="E1205" s="315" t="s">
        <v>7765</v>
      </c>
      <c r="F1205" s="315" t="s">
        <v>6601</v>
      </c>
      <c r="G1205" s="315" t="s">
        <v>6797</v>
      </c>
      <c r="H1205" s="315" t="s">
        <v>6524</v>
      </c>
      <c r="I1205" s="315" t="s">
        <v>8057</v>
      </c>
      <c r="J1205" s="315" t="s">
        <v>8058</v>
      </c>
      <c r="K1205" s="315" t="s">
        <v>8059</v>
      </c>
      <c r="L1205" s="315" t="s">
        <v>8050</v>
      </c>
      <c r="M1205" s="315" t="s">
        <v>6569</v>
      </c>
      <c r="N1205" s="315"/>
    </row>
    <row r="1206" ht="15.75" customHeight="1">
      <c r="A1206" s="315" t="s">
        <v>8055</v>
      </c>
      <c r="B1206" s="315" t="s">
        <v>8044</v>
      </c>
      <c r="C1206" s="315" t="s">
        <v>8056</v>
      </c>
      <c r="D1206" s="315" t="s">
        <v>7764</v>
      </c>
      <c r="E1206" s="315" t="s">
        <v>7765</v>
      </c>
      <c r="F1206" s="315" t="s">
        <v>6797</v>
      </c>
      <c r="G1206" s="315" t="s">
        <v>6547</v>
      </c>
      <c r="H1206" s="315" t="s">
        <v>6524</v>
      </c>
      <c r="I1206" s="315" t="s">
        <v>8057</v>
      </c>
      <c r="J1206" s="315" t="s">
        <v>8058</v>
      </c>
      <c r="K1206" s="315" t="s">
        <v>8060</v>
      </c>
      <c r="L1206" s="315" t="s">
        <v>8050</v>
      </c>
      <c r="M1206" s="315" t="s">
        <v>6569</v>
      </c>
      <c r="N1206" s="315"/>
    </row>
    <row r="1207" ht="15.75" customHeight="1">
      <c r="A1207" s="315" t="s">
        <v>8055</v>
      </c>
      <c r="B1207" s="315" t="s">
        <v>8044</v>
      </c>
      <c r="C1207" s="315" t="s">
        <v>8056</v>
      </c>
      <c r="D1207" s="315" t="s">
        <v>7764</v>
      </c>
      <c r="E1207" s="315" t="s">
        <v>7765</v>
      </c>
      <c r="F1207" s="315" t="s">
        <v>6601</v>
      </c>
      <c r="G1207" s="315" t="s">
        <v>6797</v>
      </c>
      <c r="H1207" s="315" t="s">
        <v>6524</v>
      </c>
      <c r="I1207" s="315" t="s">
        <v>8057</v>
      </c>
      <c r="J1207" s="315" t="s">
        <v>8058</v>
      </c>
      <c r="K1207" s="315" t="s">
        <v>8059</v>
      </c>
      <c r="L1207" s="315" t="s">
        <v>8050</v>
      </c>
      <c r="M1207" s="315" t="s">
        <v>6569</v>
      </c>
      <c r="N1207" s="315"/>
    </row>
    <row r="1208" ht="15.75" customHeight="1">
      <c r="A1208" s="315" t="s">
        <v>8055</v>
      </c>
      <c r="B1208" s="315" t="s">
        <v>8044</v>
      </c>
      <c r="C1208" s="315" t="s">
        <v>8056</v>
      </c>
      <c r="D1208" s="315" t="s">
        <v>7764</v>
      </c>
      <c r="E1208" s="315" t="s">
        <v>7765</v>
      </c>
      <c r="F1208" s="315" t="s">
        <v>6797</v>
      </c>
      <c r="G1208" s="315" t="s">
        <v>6547</v>
      </c>
      <c r="H1208" s="315" t="s">
        <v>6524</v>
      </c>
      <c r="I1208" s="315" t="s">
        <v>8057</v>
      </c>
      <c r="J1208" s="315" t="s">
        <v>8058</v>
      </c>
      <c r="K1208" s="315" t="s">
        <v>8060</v>
      </c>
      <c r="L1208" s="315" t="s">
        <v>8050</v>
      </c>
      <c r="M1208" s="315" t="s">
        <v>6569</v>
      </c>
      <c r="N1208" s="315"/>
    </row>
    <row r="1209" ht="15.75" customHeight="1">
      <c r="A1209" s="315" t="s">
        <v>8055</v>
      </c>
      <c r="B1209" s="315" t="s">
        <v>8044</v>
      </c>
      <c r="C1209" s="315" t="s">
        <v>8056</v>
      </c>
      <c r="D1209" s="315" t="s">
        <v>7764</v>
      </c>
      <c r="E1209" s="315" t="s">
        <v>7765</v>
      </c>
      <c r="F1209" s="315" t="s">
        <v>6601</v>
      </c>
      <c r="G1209" s="315" t="s">
        <v>6797</v>
      </c>
      <c r="H1209" s="315" t="s">
        <v>6524</v>
      </c>
      <c r="I1209" s="315" t="s">
        <v>8057</v>
      </c>
      <c r="J1209" s="315" t="s">
        <v>8058</v>
      </c>
      <c r="K1209" s="315" t="s">
        <v>8059</v>
      </c>
      <c r="L1209" s="315" t="s">
        <v>8050</v>
      </c>
      <c r="M1209" s="315" t="s">
        <v>6569</v>
      </c>
      <c r="N1209" s="315"/>
    </row>
    <row r="1210" ht="15.75" customHeight="1">
      <c r="A1210" s="315" t="s">
        <v>8055</v>
      </c>
      <c r="B1210" s="315" t="s">
        <v>8044</v>
      </c>
      <c r="C1210" s="315" t="s">
        <v>8056</v>
      </c>
      <c r="D1210" s="315" t="s">
        <v>7764</v>
      </c>
      <c r="E1210" s="315" t="s">
        <v>7765</v>
      </c>
      <c r="F1210" s="315" t="s">
        <v>6797</v>
      </c>
      <c r="G1210" s="315" t="s">
        <v>6547</v>
      </c>
      <c r="H1210" s="315" t="s">
        <v>6524</v>
      </c>
      <c r="I1210" s="315" t="s">
        <v>8057</v>
      </c>
      <c r="J1210" s="315" t="s">
        <v>8058</v>
      </c>
      <c r="K1210" s="315" t="s">
        <v>8060</v>
      </c>
      <c r="L1210" s="315" t="s">
        <v>8050</v>
      </c>
      <c r="M1210" s="315" t="s">
        <v>6569</v>
      </c>
      <c r="N1210" s="315"/>
    </row>
    <row r="1211" ht="15.75" customHeight="1">
      <c r="A1211" s="315" t="s">
        <v>8055</v>
      </c>
      <c r="B1211" s="315" t="s">
        <v>8044</v>
      </c>
      <c r="C1211" s="315" t="s">
        <v>8056</v>
      </c>
      <c r="D1211" s="315" t="s">
        <v>7764</v>
      </c>
      <c r="E1211" s="315" t="s">
        <v>7765</v>
      </c>
      <c r="F1211" s="315" t="s">
        <v>6601</v>
      </c>
      <c r="G1211" s="315" t="s">
        <v>6797</v>
      </c>
      <c r="H1211" s="315" t="s">
        <v>6524</v>
      </c>
      <c r="I1211" s="315" t="s">
        <v>8057</v>
      </c>
      <c r="J1211" s="315" t="s">
        <v>8058</v>
      </c>
      <c r="K1211" s="315" t="s">
        <v>8059</v>
      </c>
      <c r="L1211" s="315" t="s">
        <v>8050</v>
      </c>
      <c r="M1211" s="315" t="s">
        <v>6569</v>
      </c>
      <c r="N1211" s="315"/>
    </row>
    <row r="1212" ht="15.75" customHeight="1">
      <c r="A1212" s="315" t="s">
        <v>8055</v>
      </c>
      <c r="B1212" s="315" t="s">
        <v>8044</v>
      </c>
      <c r="C1212" s="315" t="s">
        <v>8056</v>
      </c>
      <c r="D1212" s="315" t="s">
        <v>7764</v>
      </c>
      <c r="E1212" s="315" t="s">
        <v>7765</v>
      </c>
      <c r="F1212" s="315" t="s">
        <v>6797</v>
      </c>
      <c r="G1212" s="315" t="s">
        <v>6547</v>
      </c>
      <c r="H1212" s="315" t="s">
        <v>6524</v>
      </c>
      <c r="I1212" s="315" t="s">
        <v>8057</v>
      </c>
      <c r="J1212" s="315" t="s">
        <v>8058</v>
      </c>
      <c r="K1212" s="315" t="s">
        <v>8060</v>
      </c>
      <c r="L1212" s="315" t="s">
        <v>8050</v>
      </c>
      <c r="M1212" s="315" t="s">
        <v>6569</v>
      </c>
      <c r="N1212" s="315"/>
    </row>
    <row r="1213" ht="15.75" customHeight="1">
      <c r="A1213" s="315" t="s">
        <v>8055</v>
      </c>
      <c r="B1213" s="315" t="s">
        <v>8044</v>
      </c>
      <c r="C1213" s="315" t="s">
        <v>8056</v>
      </c>
      <c r="D1213" s="315" t="s">
        <v>7764</v>
      </c>
      <c r="E1213" s="315" t="s">
        <v>7765</v>
      </c>
      <c r="F1213" s="315" t="s">
        <v>6601</v>
      </c>
      <c r="G1213" s="315" t="s">
        <v>6797</v>
      </c>
      <c r="H1213" s="315" t="s">
        <v>6524</v>
      </c>
      <c r="I1213" s="315" t="s">
        <v>8057</v>
      </c>
      <c r="J1213" s="315" t="s">
        <v>8058</v>
      </c>
      <c r="K1213" s="315" t="s">
        <v>8059</v>
      </c>
      <c r="L1213" s="315" t="s">
        <v>8050</v>
      </c>
      <c r="M1213" s="315" t="s">
        <v>6569</v>
      </c>
      <c r="N1213" s="315"/>
    </row>
    <row r="1214" ht="15.75" customHeight="1">
      <c r="A1214" s="315" t="s">
        <v>8055</v>
      </c>
      <c r="B1214" s="315" t="s">
        <v>8044</v>
      </c>
      <c r="C1214" s="315" t="s">
        <v>8056</v>
      </c>
      <c r="D1214" s="315" t="s">
        <v>7764</v>
      </c>
      <c r="E1214" s="315" t="s">
        <v>7765</v>
      </c>
      <c r="F1214" s="315" t="s">
        <v>6797</v>
      </c>
      <c r="G1214" s="315" t="s">
        <v>6547</v>
      </c>
      <c r="H1214" s="315" t="s">
        <v>6524</v>
      </c>
      <c r="I1214" s="315" t="s">
        <v>8057</v>
      </c>
      <c r="J1214" s="315" t="s">
        <v>8058</v>
      </c>
      <c r="K1214" s="315" t="s">
        <v>8060</v>
      </c>
      <c r="L1214" s="315" t="s">
        <v>8050</v>
      </c>
      <c r="M1214" s="315" t="s">
        <v>6569</v>
      </c>
      <c r="N1214" s="315"/>
    </row>
    <row r="1215" ht="15.75" customHeight="1">
      <c r="A1215" s="315" t="s">
        <v>8055</v>
      </c>
      <c r="B1215" s="315" t="s">
        <v>8044</v>
      </c>
      <c r="C1215" s="315" t="s">
        <v>8056</v>
      </c>
      <c r="D1215" s="315" t="s">
        <v>7764</v>
      </c>
      <c r="E1215" s="315" t="s">
        <v>7765</v>
      </c>
      <c r="F1215" s="315" t="s">
        <v>6601</v>
      </c>
      <c r="G1215" s="315" t="s">
        <v>6797</v>
      </c>
      <c r="H1215" s="315" t="s">
        <v>6524</v>
      </c>
      <c r="I1215" s="315" t="s">
        <v>8057</v>
      </c>
      <c r="J1215" s="315" t="s">
        <v>8058</v>
      </c>
      <c r="K1215" s="315" t="s">
        <v>8059</v>
      </c>
      <c r="L1215" s="315" t="s">
        <v>8050</v>
      </c>
      <c r="M1215" s="315" t="s">
        <v>6569</v>
      </c>
      <c r="N1215" s="315"/>
    </row>
    <row r="1216" ht="15.75" customHeight="1">
      <c r="A1216" s="315" t="s">
        <v>8055</v>
      </c>
      <c r="B1216" s="315" t="s">
        <v>8044</v>
      </c>
      <c r="C1216" s="315" t="s">
        <v>8056</v>
      </c>
      <c r="D1216" s="315" t="s">
        <v>7764</v>
      </c>
      <c r="E1216" s="315" t="s">
        <v>7765</v>
      </c>
      <c r="F1216" s="315" t="s">
        <v>6797</v>
      </c>
      <c r="G1216" s="315" t="s">
        <v>6547</v>
      </c>
      <c r="H1216" s="315" t="s">
        <v>6524</v>
      </c>
      <c r="I1216" s="315" t="s">
        <v>8057</v>
      </c>
      <c r="J1216" s="315" t="s">
        <v>8058</v>
      </c>
      <c r="K1216" s="315" t="s">
        <v>8060</v>
      </c>
      <c r="L1216" s="315" t="s">
        <v>8050</v>
      </c>
      <c r="M1216" s="315" t="s">
        <v>6569</v>
      </c>
      <c r="N1216" s="315"/>
    </row>
    <row r="1217" ht="15.75" customHeight="1">
      <c r="A1217" s="315" t="s">
        <v>8055</v>
      </c>
      <c r="B1217" s="315" t="s">
        <v>8044</v>
      </c>
      <c r="C1217" s="315" t="s">
        <v>8056</v>
      </c>
      <c r="D1217" s="315" t="s">
        <v>7764</v>
      </c>
      <c r="E1217" s="315" t="s">
        <v>7765</v>
      </c>
      <c r="F1217" s="315" t="s">
        <v>6601</v>
      </c>
      <c r="G1217" s="315" t="s">
        <v>6797</v>
      </c>
      <c r="H1217" s="315" t="s">
        <v>6524</v>
      </c>
      <c r="I1217" s="315" t="s">
        <v>8057</v>
      </c>
      <c r="J1217" s="315" t="s">
        <v>8058</v>
      </c>
      <c r="K1217" s="315" t="s">
        <v>8059</v>
      </c>
      <c r="L1217" s="315" t="s">
        <v>8050</v>
      </c>
      <c r="M1217" s="315" t="s">
        <v>6569</v>
      </c>
      <c r="N1217" s="315"/>
    </row>
    <row r="1218" ht="15.75" customHeight="1">
      <c r="A1218" s="315" t="s">
        <v>8055</v>
      </c>
      <c r="B1218" s="315" t="s">
        <v>8044</v>
      </c>
      <c r="C1218" s="315" t="s">
        <v>8056</v>
      </c>
      <c r="D1218" s="315" t="s">
        <v>7764</v>
      </c>
      <c r="E1218" s="315" t="s">
        <v>7765</v>
      </c>
      <c r="F1218" s="315" t="s">
        <v>6797</v>
      </c>
      <c r="G1218" s="315" t="s">
        <v>6547</v>
      </c>
      <c r="H1218" s="315" t="s">
        <v>6524</v>
      </c>
      <c r="I1218" s="315" t="s">
        <v>8057</v>
      </c>
      <c r="J1218" s="315" t="s">
        <v>8058</v>
      </c>
      <c r="K1218" s="315" t="s">
        <v>8060</v>
      </c>
      <c r="L1218" s="315" t="s">
        <v>8050</v>
      </c>
      <c r="M1218" s="315" t="s">
        <v>6569</v>
      </c>
      <c r="N1218" s="315"/>
    </row>
    <row r="1219" ht="15.75" customHeight="1">
      <c r="A1219" s="315" t="s">
        <v>8055</v>
      </c>
      <c r="B1219" s="315" t="s">
        <v>8044</v>
      </c>
      <c r="C1219" s="315" t="s">
        <v>8056</v>
      </c>
      <c r="D1219" s="315" t="s">
        <v>7764</v>
      </c>
      <c r="E1219" s="315" t="s">
        <v>7765</v>
      </c>
      <c r="F1219" s="315" t="s">
        <v>6601</v>
      </c>
      <c r="G1219" s="315" t="s">
        <v>6797</v>
      </c>
      <c r="H1219" s="315" t="s">
        <v>6524</v>
      </c>
      <c r="I1219" s="315" t="s">
        <v>8057</v>
      </c>
      <c r="J1219" s="315" t="s">
        <v>8058</v>
      </c>
      <c r="K1219" s="315" t="s">
        <v>8059</v>
      </c>
      <c r="L1219" s="315" t="s">
        <v>8050</v>
      </c>
      <c r="M1219" s="315" t="s">
        <v>6569</v>
      </c>
      <c r="N1219" s="315"/>
    </row>
    <row r="1220" ht="15.75" customHeight="1">
      <c r="A1220" s="315" t="s">
        <v>8055</v>
      </c>
      <c r="B1220" s="315" t="s">
        <v>8044</v>
      </c>
      <c r="C1220" s="315" t="s">
        <v>8056</v>
      </c>
      <c r="D1220" s="315" t="s">
        <v>7764</v>
      </c>
      <c r="E1220" s="315" t="s">
        <v>7765</v>
      </c>
      <c r="F1220" s="315" t="s">
        <v>6797</v>
      </c>
      <c r="G1220" s="315" t="s">
        <v>6547</v>
      </c>
      <c r="H1220" s="315" t="s">
        <v>6524</v>
      </c>
      <c r="I1220" s="315" t="s">
        <v>8057</v>
      </c>
      <c r="J1220" s="315" t="s">
        <v>8058</v>
      </c>
      <c r="K1220" s="315" t="s">
        <v>8060</v>
      </c>
      <c r="L1220" s="315" t="s">
        <v>8050</v>
      </c>
      <c r="M1220" s="315" t="s">
        <v>6569</v>
      </c>
      <c r="N1220" s="315"/>
    </row>
    <row r="1221" ht="15.75" customHeight="1">
      <c r="A1221" s="315" t="s">
        <v>8061</v>
      </c>
      <c r="B1221" s="315" t="s">
        <v>8044</v>
      </c>
      <c r="C1221" s="315" t="s">
        <v>8062</v>
      </c>
      <c r="D1221" s="315" t="s">
        <v>8046</v>
      </c>
      <c r="E1221" s="315" t="s">
        <v>7666</v>
      </c>
      <c r="F1221" s="315" t="s">
        <v>6547</v>
      </c>
      <c r="G1221" s="315" t="s">
        <v>6558</v>
      </c>
      <c r="H1221" s="315" t="s">
        <v>6579</v>
      </c>
      <c r="I1221" s="315" t="s">
        <v>8063</v>
      </c>
      <c r="J1221" s="315" t="s">
        <v>8064</v>
      </c>
      <c r="K1221" s="315" t="s">
        <v>8065</v>
      </c>
      <c r="L1221" s="315" t="s">
        <v>6635</v>
      </c>
      <c r="M1221" s="315" t="s">
        <v>6569</v>
      </c>
      <c r="N1221" s="315"/>
    </row>
    <row r="1222" ht="15.75" customHeight="1">
      <c r="A1222" s="315" t="s">
        <v>8061</v>
      </c>
      <c r="B1222" s="315" t="s">
        <v>8044</v>
      </c>
      <c r="C1222" s="315" t="s">
        <v>8062</v>
      </c>
      <c r="D1222" s="315" t="s">
        <v>8046</v>
      </c>
      <c r="E1222" s="315" t="s">
        <v>7666</v>
      </c>
      <c r="F1222" s="315" t="s">
        <v>6547</v>
      </c>
      <c r="G1222" s="315" t="s">
        <v>6558</v>
      </c>
      <c r="H1222" s="315" t="s">
        <v>6579</v>
      </c>
      <c r="I1222" s="315" t="s">
        <v>8063</v>
      </c>
      <c r="J1222" s="315" t="s">
        <v>8064</v>
      </c>
      <c r="K1222" s="315" t="s">
        <v>8065</v>
      </c>
      <c r="L1222" s="315" t="s">
        <v>6884</v>
      </c>
      <c r="M1222" s="315" t="s">
        <v>6569</v>
      </c>
      <c r="N1222" s="315"/>
    </row>
    <row r="1223" ht="15.75" customHeight="1">
      <c r="A1223" s="315" t="s">
        <v>8061</v>
      </c>
      <c r="B1223" s="315" t="s">
        <v>8044</v>
      </c>
      <c r="C1223" s="315" t="s">
        <v>8062</v>
      </c>
      <c r="D1223" s="315" t="s">
        <v>8046</v>
      </c>
      <c r="E1223" s="315" t="s">
        <v>7666</v>
      </c>
      <c r="F1223" s="315" t="s">
        <v>6547</v>
      </c>
      <c r="G1223" s="315" t="s">
        <v>6558</v>
      </c>
      <c r="H1223" s="315" t="s">
        <v>6579</v>
      </c>
      <c r="I1223" s="315" t="s">
        <v>8063</v>
      </c>
      <c r="J1223" s="315" t="s">
        <v>8064</v>
      </c>
      <c r="K1223" s="315" t="s">
        <v>8065</v>
      </c>
      <c r="L1223" s="315" t="s">
        <v>6884</v>
      </c>
      <c r="M1223" s="315" t="s">
        <v>6569</v>
      </c>
      <c r="N1223" s="315"/>
    </row>
    <row r="1224" ht="15.75" customHeight="1">
      <c r="A1224" s="315" t="s">
        <v>8061</v>
      </c>
      <c r="B1224" s="315" t="s">
        <v>8044</v>
      </c>
      <c r="C1224" s="315" t="s">
        <v>8062</v>
      </c>
      <c r="D1224" s="315" t="s">
        <v>8046</v>
      </c>
      <c r="E1224" s="315" t="s">
        <v>7666</v>
      </c>
      <c r="F1224" s="315" t="s">
        <v>6547</v>
      </c>
      <c r="G1224" s="315" t="s">
        <v>6558</v>
      </c>
      <c r="H1224" s="315" t="s">
        <v>6579</v>
      </c>
      <c r="I1224" s="315" t="s">
        <v>8063</v>
      </c>
      <c r="J1224" s="315" t="s">
        <v>8064</v>
      </c>
      <c r="K1224" s="315" t="s">
        <v>8065</v>
      </c>
      <c r="L1224" s="315" t="s">
        <v>6884</v>
      </c>
      <c r="M1224" s="315" t="s">
        <v>6569</v>
      </c>
      <c r="N1224" s="315"/>
    </row>
    <row r="1225" ht="15.75" customHeight="1">
      <c r="A1225" s="315" t="s">
        <v>8061</v>
      </c>
      <c r="B1225" s="315" t="s">
        <v>8044</v>
      </c>
      <c r="C1225" s="315" t="s">
        <v>8062</v>
      </c>
      <c r="D1225" s="315" t="s">
        <v>8046</v>
      </c>
      <c r="E1225" s="315" t="s">
        <v>7666</v>
      </c>
      <c r="F1225" s="315" t="s">
        <v>6547</v>
      </c>
      <c r="G1225" s="315" t="s">
        <v>6558</v>
      </c>
      <c r="H1225" s="315" t="s">
        <v>6579</v>
      </c>
      <c r="I1225" s="315" t="s">
        <v>8063</v>
      </c>
      <c r="J1225" s="315" t="s">
        <v>8064</v>
      </c>
      <c r="K1225" s="315" t="s">
        <v>8065</v>
      </c>
      <c r="L1225" s="315" t="s">
        <v>6635</v>
      </c>
      <c r="M1225" s="315" t="s">
        <v>6569</v>
      </c>
      <c r="N1225" s="315"/>
    </row>
    <row r="1226" ht="15.75" customHeight="1">
      <c r="A1226" s="315" t="s">
        <v>8061</v>
      </c>
      <c r="B1226" s="315" t="s">
        <v>8044</v>
      </c>
      <c r="C1226" s="315" t="s">
        <v>8062</v>
      </c>
      <c r="D1226" s="315" t="s">
        <v>8046</v>
      </c>
      <c r="E1226" s="315" t="s">
        <v>7666</v>
      </c>
      <c r="F1226" s="315" t="s">
        <v>6547</v>
      </c>
      <c r="G1226" s="315" t="s">
        <v>6558</v>
      </c>
      <c r="H1226" s="315" t="s">
        <v>6579</v>
      </c>
      <c r="I1226" s="315" t="s">
        <v>8063</v>
      </c>
      <c r="J1226" s="315" t="s">
        <v>8064</v>
      </c>
      <c r="K1226" s="315" t="s">
        <v>8065</v>
      </c>
      <c r="L1226" s="315" t="s">
        <v>6884</v>
      </c>
      <c r="M1226" s="315" t="s">
        <v>6569</v>
      </c>
      <c r="N1226" s="315"/>
    </row>
    <row r="1227" ht="15.75" customHeight="1">
      <c r="A1227" s="315" t="s">
        <v>8061</v>
      </c>
      <c r="B1227" s="315" t="s">
        <v>8044</v>
      </c>
      <c r="C1227" s="315" t="s">
        <v>8062</v>
      </c>
      <c r="D1227" s="315" t="s">
        <v>8046</v>
      </c>
      <c r="E1227" s="315" t="s">
        <v>7666</v>
      </c>
      <c r="F1227" s="315" t="s">
        <v>6547</v>
      </c>
      <c r="G1227" s="315" t="s">
        <v>6558</v>
      </c>
      <c r="H1227" s="315" t="s">
        <v>6579</v>
      </c>
      <c r="I1227" s="315" t="s">
        <v>8063</v>
      </c>
      <c r="J1227" s="315" t="s">
        <v>8064</v>
      </c>
      <c r="K1227" s="315" t="s">
        <v>8065</v>
      </c>
      <c r="L1227" s="315" t="s">
        <v>6635</v>
      </c>
      <c r="M1227" s="315" t="s">
        <v>6569</v>
      </c>
      <c r="N1227" s="315"/>
    </row>
    <row r="1228" ht="15.75" customHeight="1">
      <c r="A1228" s="315" t="s">
        <v>8061</v>
      </c>
      <c r="B1228" s="315" t="s">
        <v>8044</v>
      </c>
      <c r="C1228" s="315" t="s">
        <v>8062</v>
      </c>
      <c r="D1228" s="315" t="s">
        <v>8046</v>
      </c>
      <c r="E1228" s="315" t="s">
        <v>7666</v>
      </c>
      <c r="F1228" s="315" t="s">
        <v>6547</v>
      </c>
      <c r="G1228" s="315" t="s">
        <v>6558</v>
      </c>
      <c r="H1228" s="315" t="s">
        <v>6579</v>
      </c>
      <c r="I1228" s="315" t="s">
        <v>8063</v>
      </c>
      <c r="J1228" s="315" t="s">
        <v>8064</v>
      </c>
      <c r="K1228" s="315" t="s">
        <v>8065</v>
      </c>
      <c r="L1228" s="315" t="s">
        <v>6635</v>
      </c>
      <c r="M1228" s="315" t="s">
        <v>6569</v>
      </c>
      <c r="N1228" s="315"/>
    </row>
    <row r="1229" ht="15.75" customHeight="1">
      <c r="A1229" s="315" t="s">
        <v>8061</v>
      </c>
      <c r="B1229" s="315" t="s">
        <v>8044</v>
      </c>
      <c r="C1229" s="315" t="s">
        <v>8062</v>
      </c>
      <c r="D1229" s="315" t="s">
        <v>8046</v>
      </c>
      <c r="E1229" s="315" t="s">
        <v>7666</v>
      </c>
      <c r="F1229" s="315" t="s">
        <v>6547</v>
      </c>
      <c r="G1229" s="315" t="s">
        <v>6558</v>
      </c>
      <c r="H1229" s="315" t="s">
        <v>6579</v>
      </c>
      <c r="I1229" s="315" t="s">
        <v>8063</v>
      </c>
      <c r="J1229" s="315" t="s">
        <v>8064</v>
      </c>
      <c r="K1229" s="315" t="s">
        <v>8065</v>
      </c>
      <c r="L1229" s="315" t="s">
        <v>6884</v>
      </c>
      <c r="M1229" s="315" t="s">
        <v>6569</v>
      </c>
      <c r="N1229" s="315"/>
    </row>
    <row r="1230" ht="15.75" customHeight="1">
      <c r="A1230" s="315" t="s">
        <v>8061</v>
      </c>
      <c r="B1230" s="315" t="s">
        <v>8044</v>
      </c>
      <c r="C1230" s="315" t="s">
        <v>8062</v>
      </c>
      <c r="D1230" s="315" t="s">
        <v>8046</v>
      </c>
      <c r="E1230" s="315" t="s">
        <v>7666</v>
      </c>
      <c r="F1230" s="315" t="s">
        <v>6547</v>
      </c>
      <c r="G1230" s="315" t="s">
        <v>6558</v>
      </c>
      <c r="H1230" s="315" t="s">
        <v>6579</v>
      </c>
      <c r="I1230" s="315" t="s">
        <v>8063</v>
      </c>
      <c r="J1230" s="315" t="s">
        <v>8064</v>
      </c>
      <c r="K1230" s="315" t="s">
        <v>8065</v>
      </c>
      <c r="L1230" s="315" t="s">
        <v>6635</v>
      </c>
      <c r="M1230" s="315" t="s">
        <v>6569</v>
      </c>
      <c r="N1230" s="315"/>
    </row>
    <row r="1231" ht="15.75" customHeight="1">
      <c r="A1231" s="315" t="s">
        <v>8061</v>
      </c>
      <c r="B1231" s="315" t="s">
        <v>8044</v>
      </c>
      <c r="C1231" s="315" t="s">
        <v>8062</v>
      </c>
      <c r="D1231" s="315" t="s">
        <v>8046</v>
      </c>
      <c r="E1231" s="315" t="s">
        <v>7666</v>
      </c>
      <c r="F1231" s="315" t="s">
        <v>6547</v>
      </c>
      <c r="G1231" s="315" t="s">
        <v>6558</v>
      </c>
      <c r="H1231" s="315" t="s">
        <v>6579</v>
      </c>
      <c r="I1231" s="315" t="s">
        <v>8063</v>
      </c>
      <c r="J1231" s="315" t="s">
        <v>8064</v>
      </c>
      <c r="K1231" s="315" t="s">
        <v>8065</v>
      </c>
      <c r="L1231" s="315" t="s">
        <v>6884</v>
      </c>
      <c r="M1231" s="315" t="s">
        <v>6569</v>
      </c>
      <c r="N1231" s="315"/>
    </row>
    <row r="1232" ht="15.75" customHeight="1">
      <c r="A1232" s="315" t="s">
        <v>8061</v>
      </c>
      <c r="B1232" s="315" t="s">
        <v>8044</v>
      </c>
      <c r="C1232" s="315" t="s">
        <v>8062</v>
      </c>
      <c r="D1232" s="315" t="s">
        <v>8046</v>
      </c>
      <c r="E1232" s="315" t="s">
        <v>7666</v>
      </c>
      <c r="F1232" s="315" t="s">
        <v>6547</v>
      </c>
      <c r="G1232" s="315" t="s">
        <v>6558</v>
      </c>
      <c r="H1232" s="315" t="s">
        <v>6579</v>
      </c>
      <c r="I1232" s="315" t="s">
        <v>8063</v>
      </c>
      <c r="J1232" s="315" t="s">
        <v>8064</v>
      </c>
      <c r="K1232" s="315" t="s">
        <v>8065</v>
      </c>
      <c r="L1232" s="315" t="s">
        <v>6884</v>
      </c>
      <c r="M1232" s="315" t="s">
        <v>6569</v>
      </c>
      <c r="N1232" s="315"/>
    </row>
    <row r="1233" ht="15.75" customHeight="1">
      <c r="A1233" s="315" t="s">
        <v>8061</v>
      </c>
      <c r="B1233" s="315" t="s">
        <v>8044</v>
      </c>
      <c r="C1233" s="315" t="s">
        <v>8062</v>
      </c>
      <c r="D1233" s="315" t="s">
        <v>8046</v>
      </c>
      <c r="E1233" s="315" t="s">
        <v>7666</v>
      </c>
      <c r="F1233" s="315" t="s">
        <v>6547</v>
      </c>
      <c r="G1233" s="315" t="s">
        <v>6558</v>
      </c>
      <c r="H1233" s="315" t="s">
        <v>6579</v>
      </c>
      <c r="I1233" s="315" t="s">
        <v>8063</v>
      </c>
      <c r="J1233" s="315" t="s">
        <v>8064</v>
      </c>
      <c r="K1233" s="315" t="s">
        <v>8065</v>
      </c>
      <c r="L1233" s="315" t="s">
        <v>6884</v>
      </c>
      <c r="M1233" s="315" t="s">
        <v>6569</v>
      </c>
      <c r="N1233" s="315"/>
    </row>
    <row r="1234" ht="15.75" customHeight="1">
      <c r="A1234" s="315" t="s">
        <v>8061</v>
      </c>
      <c r="B1234" s="315" t="s">
        <v>8044</v>
      </c>
      <c r="C1234" s="315" t="s">
        <v>8062</v>
      </c>
      <c r="D1234" s="315" t="s">
        <v>8046</v>
      </c>
      <c r="E1234" s="315" t="s">
        <v>7666</v>
      </c>
      <c r="F1234" s="315" t="s">
        <v>6547</v>
      </c>
      <c r="G1234" s="315" t="s">
        <v>6558</v>
      </c>
      <c r="H1234" s="315" t="s">
        <v>6579</v>
      </c>
      <c r="I1234" s="315" t="s">
        <v>8063</v>
      </c>
      <c r="J1234" s="315" t="s">
        <v>8064</v>
      </c>
      <c r="K1234" s="315" t="s">
        <v>8065</v>
      </c>
      <c r="L1234" s="315" t="s">
        <v>6884</v>
      </c>
      <c r="M1234" s="315" t="s">
        <v>6569</v>
      </c>
      <c r="N1234" s="315"/>
    </row>
    <row r="1235" ht="15.75" customHeight="1">
      <c r="A1235" s="315" t="s">
        <v>8066</v>
      </c>
      <c r="B1235" s="315" t="s">
        <v>6518</v>
      </c>
      <c r="C1235" s="315" t="s">
        <v>8067</v>
      </c>
      <c r="D1235" s="315" t="s">
        <v>8068</v>
      </c>
      <c r="E1235" s="315" t="s">
        <v>7205</v>
      </c>
      <c r="F1235" s="315" t="s">
        <v>6922</v>
      </c>
      <c r="G1235" s="315" t="s">
        <v>6893</v>
      </c>
      <c r="H1235" s="315" t="s">
        <v>6548</v>
      </c>
      <c r="I1235" s="315" t="s">
        <v>7278</v>
      </c>
      <c r="J1235" s="315" t="s">
        <v>7279</v>
      </c>
      <c r="K1235" s="315" t="s">
        <v>8069</v>
      </c>
      <c r="L1235" s="315" t="s">
        <v>7297</v>
      </c>
      <c r="M1235" s="315" t="s">
        <v>6544</v>
      </c>
      <c r="N1235" s="315"/>
    </row>
    <row r="1236" ht="15.75" customHeight="1">
      <c r="A1236" s="315" t="s">
        <v>8066</v>
      </c>
      <c r="B1236" s="315" t="s">
        <v>6518</v>
      </c>
      <c r="C1236" s="315" t="s">
        <v>8067</v>
      </c>
      <c r="D1236" s="315" t="s">
        <v>8068</v>
      </c>
      <c r="E1236" s="315" t="s">
        <v>7205</v>
      </c>
      <c r="F1236" s="315" t="s">
        <v>6922</v>
      </c>
      <c r="G1236" s="315" t="s">
        <v>6893</v>
      </c>
      <c r="H1236" s="315" t="s">
        <v>6548</v>
      </c>
      <c r="I1236" s="315" t="s">
        <v>7278</v>
      </c>
      <c r="J1236" s="315" t="s">
        <v>7279</v>
      </c>
      <c r="K1236" s="315" t="s">
        <v>8069</v>
      </c>
      <c r="L1236" s="315" t="s">
        <v>6950</v>
      </c>
      <c r="M1236" s="315" t="s">
        <v>6544</v>
      </c>
      <c r="N1236" s="315"/>
    </row>
    <row r="1237" ht="15.75" customHeight="1">
      <c r="A1237" s="315" t="s">
        <v>8066</v>
      </c>
      <c r="B1237" s="315" t="s">
        <v>6518</v>
      </c>
      <c r="C1237" s="315" t="s">
        <v>8070</v>
      </c>
      <c r="D1237" s="315" t="s">
        <v>8068</v>
      </c>
      <c r="E1237" s="315" t="s">
        <v>7205</v>
      </c>
      <c r="F1237" s="315" t="s">
        <v>6670</v>
      </c>
      <c r="G1237" s="315" t="s">
        <v>6905</v>
      </c>
      <c r="H1237" s="315" t="s">
        <v>6564</v>
      </c>
      <c r="I1237" s="315" t="s">
        <v>7282</v>
      </c>
      <c r="J1237" s="315" t="s">
        <v>7283</v>
      </c>
      <c r="K1237" s="315" t="s">
        <v>8071</v>
      </c>
      <c r="L1237" s="315" t="s">
        <v>7863</v>
      </c>
      <c r="M1237" s="315" t="s">
        <v>6569</v>
      </c>
      <c r="N1237" s="315"/>
    </row>
    <row r="1238" ht="15.75" customHeight="1">
      <c r="A1238" s="315" t="s">
        <v>8066</v>
      </c>
      <c r="B1238" s="315" t="s">
        <v>6518</v>
      </c>
      <c r="C1238" s="315" t="s">
        <v>8072</v>
      </c>
      <c r="D1238" s="315" t="s">
        <v>8068</v>
      </c>
      <c r="E1238" s="315" t="s">
        <v>7205</v>
      </c>
      <c r="F1238" s="315" t="s">
        <v>6670</v>
      </c>
      <c r="G1238" s="315" t="s">
        <v>6572</v>
      </c>
      <c r="H1238" s="315" t="s">
        <v>6548</v>
      </c>
      <c r="I1238" s="315" t="s">
        <v>7291</v>
      </c>
      <c r="J1238" s="315" t="s">
        <v>7292</v>
      </c>
      <c r="K1238" s="315" t="s">
        <v>8073</v>
      </c>
      <c r="L1238" s="315" t="s">
        <v>7297</v>
      </c>
      <c r="M1238" s="315" t="s">
        <v>6535</v>
      </c>
      <c r="N1238" s="315"/>
    </row>
    <row r="1239" ht="15.75" customHeight="1">
      <c r="A1239" s="315" t="s">
        <v>8066</v>
      </c>
      <c r="B1239" s="315" t="s">
        <v>6518</v>
      </c>
      <c r="C1239" s="315" t="s">
        <v>8074</v>
      </c>
      <c r="D1239" s="315" t="s">
        <v>8068</v>
      </c>
      <c r="E1239" s="315" t="s">
        <v>7205</v>
      </c>
      <c r="F1239" s="315" t="s">
        <v>6670</v>
      </c>
      <c r="G1239" s="315" t="s">
        <v>6905</v>
      </c>
      <c r="H1239" s="315" t="s">
        <v>6564</v>
      </c>
      <c r="I1239" s="315" t="s">
        <v>7282</v>
      </c>
      <c r="J1239" s="315" t="s">
        <v>7283</v>
      </c>
      <c r="K1239" s="315" t="s">
        <v>8075</v>
      </c>
      <c r="L1239" s="315" t="s">
        <v>7297</v>
      </c>
      <c r="M1239" s="315" t="s">
        <v>6569</v>
      </c>
      <c r="N1239" s="315"/>
    </row>
    <row r="1240" ht="15.75" customHeight="1">
      <c r="A1240" s="315" t="s">
        <v>8076</v>
      </c>
      <c r="B1240" s="315" t="s">
        <v>6518</v>
      </c>
      <c r="C1240" s="315" t="s">
        <v>8077</v>
      </c>
      <c r="D1240" s="315" t="s">
        <v>8068</v>
      </c>
      <c r="E1240" s="315" t="s">
        <v>7205</v>
      </c>
      <c r="F1240" s="315" t="s">
        <v>6922</v>
      </c>
      <c r="G1240" s="315" t="s">
        <v>6547</v>
      </c>
      <c r="H1240" s="315" t="s">
        <v>6687</v>
      </c>
      <c r="I1240" s="315" t="s">
        <v>7309</v>
      </c>
      <c r="J1240" s="315" t="s">
        <v>7310</v>
      </c>
      <c r="K1240" s="315" t="s">
        <v>8078</v>
      </c>
      <c r="L1240" s="315" t="s">
        <v>8079</v>
      </c>
      <c r="M1240" s="315" t="s">
        <v>6544</v>
      </c>
      <c r="N1240" s="315"/>
    </row>
    <row r="1241" ht="15.75" customHeight="1">
      <c r="A1241" s="315" t="s">
        <v>8076</v>
      </c>
      <c r="B1241" s="315" t="s">
        <v>6518</v>
      </c>
      <c r="C1241" s="315" t="s">
        <v>8080</v>
      </c>
      <c r="D1241" s="315" t="s">
        <v>8068</v>
      </c>
      <c r="E1241" s="315" t="s">
        <v>7205</v>
      </c>
      <c r="F1241" s="315" t="s">
        <v>6893</v>
      </c>
      <c r="G1241" s="315" t="s">
        <v>6522</v>
      </c>
      <c r="H1241" s="315" t="s">
        <v>6687</v>
      </c>
      <c r="I1241" s="315" t="s">
        <v>7309</v>
      </c>
      <c r="J1241" s="315" t="s">
        <v>7310</v>
      </c>
      <c r="K1241" s="315" t="s">
        <v>8081</v>
      </c>
      <c r="L1241" s="315" t="s">
        <v>8082</v>
      </c>
      <c r="M1241" s="315" t="s">
        <v>6544</v>
      </c>
      <c r="N1241" s="315"/>
    </row>
    <row r="1242" ht="15.75" customHeight="1">
      <c r="A1242" s="315" t="s">
        <v>8076</v>
      </c>
      <c r="B1242" s="315" t="s">
        <v>6518</v>
      </c>
      <c r="C1242" s="315" t="s">
        <v>8083</v>
      </c>
      <c r="D1242" s="315" t="s">
        <v>8068</v>
      </c>
      <c r="E1242" s="315" t="s">
        <v>7205</v>
      </c>
      <c r="F1242" s="315" t="s">
        <v>6602</v>
      </c>
      <c r="G1242" s="315" t="s">
        <v>6922</v>
      </c>
      <c r="H1242" s="315" t="s">
        <v>6687</v>
      </c>
      <c r="I1242" s="315" t="s">
        <v>7309</v>
      </c>
      <c r="J1242" s="315" t="s">
        <v>7310</v>
      </c>
      <c r="K1242" s="315" t="s">
        <v>8078</v>
      </c>
      <c r="L1242" s="315" t="s">
        <v>7056</v>
      </c>
      <c r="M1242" s="315" t="s">
        <v>6544</v>
      </c>
      <c r="N1242" s="315"/>
    </row>
    <row r="1243" ht="15.75" customHeight="1">
      <c r="A1243" s="315" t="s">
        <v>8076</v>
      </c>
      <c r="B1243" s="315" t="s">
        <v>6518</v>
      </c>
      <c r="C1243" s="315" t="s">
        <v>8080</v>
      </c>
      <c r="D1243" s="315" t="s">
        <v>7327</v>
      </c>
      <c r="E1243" s="315" t="s">
        <v>7328</v>
      </c>
      <c r="F1243" s="315" t="s">
        <v>6768</v>
      </c>
      <c r="G1243" s="315" t="s">
        <v>6893</v>
      </c>
      <c r="H1243" s="315" t="s">
        <v>6687</v>
      </c>
      <c r="I1243" s="315" t="s">
        <v>7309</v>
      </c>
      <c r="J1243" s="315" t="s">
        <v>7310</v>
      </c>
      <c r="K1243" s="315" t="s">
        <v>8084</v>
      </c>
      <c r="L1243" s="315" t="s">
        <v>6948</v>
      </c>
      <c r="M1243" s="315" t="s">
        <v>6544</v>
      </c>
      <c r="N1243" s="315"/>
    </row>
    <row r="1244" ht="15.75" customHeight="1">
      <c r="A1244" s="315" t="s">
        <v>8076</v>
      </c>
      <c r="B1244" s="315" t="s">
        <v>6518</v>
      </c>
      <c r="C1244" s="315" t="s">
        <v>8080</v>
      </c>
      <c r="D1244" s="315" t="s">
        <v>7327</v>
      </c>
      <c r="E1244" s="315" t="s">
        <v>7328</v>
      </c>
      <c r="F1244" s="315" t="s">
        <v>6866</v>
      </c>
      <c r="G1244" s="315" t="s">
        <v>6585</v>
      </c>
      <c r="H1244" s="315" t="s">
        <v>6687</v>
      </c>
      <c r="I1244" s="315" t="s">
        <v>7309</v>
      </c>
      <c r="J1244" s="315" t="s">
        <v>7310</v>
      </c>
      <c r="K1244" s="315" t="s">
        <v>8085</v>
      </c>
      <c r="L1244" s="315" t="s">
        <v>6747</v>
      </c>
      <c r="M1244" s="315" t="s">
        <v>6544</v>
      </c>
      <c r="N1244" s="315"/>
    </row>
    <row r="1245" ht="15.75" customHeight="1">
      <c r="A1245" s="315" t="s">
        <v>8076</v>
      </c>
      <c r="B1245" s="315" t="s">
        <v>6518</v>
      </c>
      <c r="C1245" s="315" t="s">
        <v>8083</v>
      </c>
      <c r="D1245" s="315" t="s">
        <v>8068</v>
      </c>
      <c r="E1245" s="315" t="s">
        <v>7205</v>
      </c>
      <c r="F1245" s="315" t="s">
        <v>6867</v>
      </c>
      <c r="G1245" s="315" t="s">
        <v>6601</v>
      </c>
      <c r="H1245" s="315" t="s">
        <v>6687</v>
      </c>
      <c r="I1245" s="315" t="s">
        <v>7309</v>
      </c>
      <c r="J1245" s="315" t="s">
        <v>7310</v>
      </c>
      <c r="K1245" s="315" t="s">
        <v>8086</v>
      </c>
      <c r="L1245" s="315" t="s">
        <v>7023</v>
      </c>
      <c r="M1245" s="315" t="s">
        <v>6544</v>
      </c>
      <c r="N1245" s="315"/>
    </row>
    <row r="1246" ht="15.75" customHeight="1">
      <c r="A1246" s="315" t="s">
        <v>8087</v>
      </c>
      <c r="B1246" s="315" t="s">
        <v>6518</v>
      </c>
      <c r="C1246" s="315" t="s">
        <v>8088</v>
      </c>
      <c r="D1246" s="315" t="s">
        <v>8089</v>
      </c>
      <c r="E1246" s="315" t="s">
        <v>7185</v>
      </c>
      <c r="F1246" s="315" t="s">
        <v>6866</v>
      </c>
      <c r="G1246" s="315" t="s">
        <v>6585</v>
      </c>
      <c r="H1246" s="315" t="s">
        <v>6687</v>
      </c>
      <c r="I1246" s="315" t="s">
        <v>8090</v>
      </c>
      <c r="J1246" s="315" t="s">
        <v>8091</v>
      </c>
      <c r="K1246" s="315" t="s">
        <v>8092</v>
      </c>
      <c r="L1246" s="315" t="s">
        <v>7031</v>
      </c>
      <c r="M1246" s="315" t="s">
        <v>6544</v>
      </c>
      <c r="N1246" s="315"/>
    </row>
    <row r="1247" ht="15.75" customHeight="1">
      <c r="A1247" s="315" t="s">
        <v>8087</v>
      </c>
      <c r="B1247" s="315" t="s">
        <v>6518</v>
      </c>
      <c r="C1247" s="315" t="s">
        <v>8093</v>
      </c>
      <c r="D1247" s="315" t="s">
        <v>8068</v>
      </c>
      <c r="E1247" s="315" t="s">
        <v>7205</v>
      </c>
      <c r="F1247" s="315" t="s">
        <v>6867</v>
      </c>
      <c r="G1247" s="315" t="s">
        <v>6601</v>
      </c>
      <c r="H1247" s="315" t="s">
        <v>6687</v>
      </c>
      <c r="I1247" s="315" t="s">
        <v>8090</v>
      </c>
      <c r="J1247" s="315" t="s">
        <v>8091</v>
      </c>
      <c r="K1247" s="315" t="s">
        <v>8094</v>
      </c>
      <c r="L1247" s="315" t="s">
        <v>7031</v>
      </c>
      <c r="M1247" s="315" t="s">
        <v>6544</v>
      </c>
      <c r="N1247" s="315"/>
    </row>
    <row r="1248" ht="15.75" customHeight="1">
      <c r="A1248" s="315" t="s">
        <v>8087</v>
      </c>
      <c r="B1248" s="315" t="s">
        <v>6518</v>
      </c>
      <c r="C1248" s="315" t="s">
        <v>8095</v>
      </c>
      <c r="D1248" s="315" t="s">
        <v>8068</v>
      </c>
      <c r="E1248" s="315" t="s">
        <v>7205</v>
      </c>
      <c r="F1248" s="315" t="s">
        <v>6879</v>
      </c>
      <c r="G1248" s="315" t="s">
        <v>6885</v>
      </c>
      <c r="H1248" s="315" t="s">
        <v>6687</v>
      </c>
      <c r="I1248" s="315" t="s">
        <v>8090</v>
      </c>
      <c r="J1248" s="315" t="s">
        <v>8091</v>
      </c>
      <c r="K1248" s="315" t="s">
        <v>8096</v>
      </c>
      <c r="L1248" s="315" t="s">
        <v>7031</v>
      </c>
      <c r="M1248" s="315" t="s">
        <v>6544</v>
      </c>
      <c r="N1248" s="315"/>
    </row>
    <row r="1249" ht="15.75" customHeight="1">
      <c r="A1249" s="315" t="s">
        <v>8097</v>
      </c>
      <c r="B1249" s="315" t="s">
        <v>6647</v>
      </c>
      <c r="C1249" s="315" t="s">
        <v>8098</v>
      </c>
      <c r="D1249" s="315" t="s">
        <v>8099</v>
      </c>
      <c r="E1249" s="315" t="s">
        <v>8100</v>
      </c>
      <c r="F1249" s="315" t="s">
        <v>6685</v>
      </c>
      <c r="G1249" s="315" t="s">
        <v>6768</v>
      </c>
      <c r="H1249" s="315" t="s">
        <v>6894</v>
      </c>
      <c r="I1249" s="315" t="s">
        <v>8101</v>
      </c>
      <c r="J1249" s="315" t="s">
        <v>8102</v>
      </c>
      <c r="K1249" s="315" t="s">
        <v>8103</v>
      </c>
      <c r="L1249" s="315" t="s">
        <v>7411</v>
      </c>
      <c r="M1249" s="315" t="s">
        <v>6529</v>
      </c>
      <c r="N1249" s="315"/>
    </row>
    <row r="1250" ht="15.75" customHeight="1">
      <c r="A1250" s="315" t="s">
        <v>8097</v>
      </c>
      <c r="B1250" s="315" t="s">
        <v>6647</v>
      </c>
      <c r="C1250" s="315" t="s">
        <v>8098</v>
      </c>
      <c r="D1250" s="315" t="s">
        <v>8099</v>
      </c>
      <c r="E1250" s="315" t="s">
        <v>8100</v>
      </c>
      <c r="F1250" s="315" t="s">
        <v>6685</v>
      </c>
      <c r="G1250" s="315" t="s">
        <v>6768</v>
      </c>
      <c r="H1250" s="315" t="s">
        <v>6894</v>
      </c>
      <c r="I1250" s="315" t="s">
        <v>8104</v>
      </c>
      <c r="J1250" s="315" t="s">
        <v>8105</v>
      </c>
      <c r="K1250" s="315" t="s">
        <v>8103</v>
      </c>
      <c r="L1250" s="315" t="s">
        <v>7412</v>
      </c>
      <c r="M1250" s="315" t="s">
        <v>6529</v>
      </c>
      <c r="N1250" s="315"/>
    </row>
    <row r="1251" ht="15.75" customHeight="1">
      <c r="A1251" s="315" t="s">
        <v>8106</v>
      </c>
      <c r="B1251" s="315" t="s">
        <v>6647</v>
      </c>
      <c r="C1251" s="315" t="s">
        <v>8107</v>
      </c>
      <c r="D1251" s="315" t="s">
        <v>8108</v>
      </c>
      <c r="E1251" s="315" t="s">
        <v>7110</v>
      </c>
      <c r="F1251" s="315" t="s">
        <v>6862</v>
      </c>
      <c r="G1251" s="315" t="s">
        <v>6873</v>
      </c>
      <c r="H1251" s="315" t="s">
        <v>6894</v>
      </c>
      <c r="I1251" s="315" t="s">
        <v>8109</v>
      </c>
      <c r="J1251" s="315" t="s">
        <v>8110</v>
      </c>
      <c r="K1251" s="315" t="s">
        <v>8111</v>
      </c>
      <c r="L1251" s="315" t="s">
        <v>6645</v>
      </c>
      <c r="M1251" s="315" t="s">
        <v>6943</v>
      </c>
      <c r="N1251" s="315"/>
    </row>
    <row r="1252" ht="15.75" customHeight="1">
      <c r="A1252" s="315" t="s">
        <v>8106</v>
      </c>
      <c r="B1252" s="315" t="s">
        <v>6647</v>
      </c>
      <c r="C1252" s="315" t="s">
        <v>8112</v>
      </c>
      <c r="D1252" s="315" t="s">
        <v>8099</v>
      </c>
      <c r="E1252" s="315" t="s">
        <v>8100</v>
      </c>
      <c r="F1252" s="315" t="s">
        <v>6572</v>
      </c>
      <c r="G1252" s="315" t="s">
        <v>6874</v>
      </c>
      <c r="H1252" s="315" t="s">
        <v>6687</v>
      </c>
      <c r="I1252" s="315" t="s">
        <v>8113</v>
      </c>
      <c r="J1252" s="315" t="s">
        <v>8114</v>
      </c>
      <c r="K1252" s="315" t="s">
        <v>7420</v>
      </c>
      <c r="L1252" s="315" t="s">
        <v>7023</v>
      </c>
      <c r="M1252" s="315" t="s">
        <v>6943</v>
      </c>
      <c r="N1252" s="315"/>
    </row>
    <row r="1253" ht="15.75" customHeight="1">
      <c r="A1253" s="315" t="s">
        <v>8106</v>
      </c>
      <c r="B1253" s="315" t="s">
        <v>6647</v>
      </c>
      <c r="C1253" s="315" t="s">
        <v>8112</v>
      </c>
      <c r="D1253" s="315" t="s">
        <v>8099</v>
      </c>
      <c r="E1253" s="315" t="s">
        <v>8100</v>
      </c>
      <c r="F1253" s="315" t="s">
        <v>6922</v>
      </c>
      <c r="G1253" s="315" t="s">
        <v>6547</v>
      </c>
      <c r="H1253" s="315" t="s">
        <v>6687</v>
      </c>
      <c r="I1253" s="315" t="s">
        <v>8113</v>
      </c>
      <c r="J1253" s="315" t="s">
        <v>8114</v>
      </c>
      <c r="K1253" s="315" t="s">
        <v>8111</v>
      </c>
      <c r="L1253" s="315" t="s">
        <v>8115</v>
      </c>
      <c r="M1253" s="315" t="s">
        <v>6943</v>
      </c>
      <c r="N1253" s="315"/>
    </row>
    <row r="1254" ht="15.75" customHeight="1">
      <c r="A1254" s="315" t="s">
        <v>8106</v>
      </c>
      <c r="B1254" s="315" t="s">
        <v>6647</v>
      </c>
      <c r="C1254" s="315" t="s">
        <v>8107</v>
      </c>
      <c r="D1254" s="315" t="s">
        <v>8108</v>
      </c>
      <c r="E1254" s="315" t="s">
        <v>7110</v>
      </c>
      <c r="F1254" s="315" t="s">
        <v>6563</v>
      </c>
      <c r="G1254" s="315" t="s">
        <v>6573</v>
      </c>
      <c r="H1254" s="315" t="s">
        <v>6894</v>
      </c>
      <c r="I1254" s="315" t="s">
        <v>8109</v>
      </c>
      <c r="J1254" s="315" t="s">
        <v>8110</v>
      </c>
      <c r="K1254" s="315" t="s">
        <v>8111</v>
      </c>
      <c r="L1254" s="315" t="s">
        <v>7459</v>
      </c>
      <c r="M1254" s="315" t="s">
        <v>6943</v>
      </c>
      <c r="N1254" s="315"/>
    </row>
    <row r="1255" ht="15.75" customHeight="1">
      <c r="A1255" s="315" t="s">
        <v>8106</v>
      </c>
      <c r="B1255" s="315" t="s">
        <v>6647</v>
      </c>
      <c r="C1255" s="315" t="s">
        <v>8112</v>
      </c>
      <c r="D1255" s="315" t="s">
        <v>8099</v>
      </c>
      <c r="E1255" s="315" t="s">
        <v>8100</v>
      </c>
      <c r="F1255" s="315" t="s">
        <v>6573</v>
      </c>
      <c r="G1255" s="315" t="s">
        <v>7042</v>
      </c>
      <c r="H1255" s="315" t="s">
        <v>6687</v>
      </c>
      <c r="I1255" s="315" t="s">
        <v>8113</v>
      </c>
      <c r="J1255" s="315" t="s">
        <v>8114</v>
      </c>
      <c r="K1255" s="315" t="s">
        <v>8111</v>
      </c>
      <c r="L1255" s="315" t="s">
        <v>7459</v>
      </c>
      <c r="M1255" s="315" t="s">
        <v>6943</v>
      </c>
      <c r="N1255" s="315"/>
    </row>
    <row r="1256" ht="15.75" customHeight="1">
      <c r="A1256" s="315" t="s">
        <v>8106</v>
      </c>
      <c r="B1256" s="315" t="s">
        <v>6647</v>
      </c>
      <c r="C1256" s="315" t="s">
        <v>7425</v>
      </c>
      <c r="D1256" s="315" t="s">
        <v>7204</v>
      </c>
      <c r="E1256" s="315" t="s">
        <v>7205</v>
      </c>
      <c r="F1256" s="315" t="s">
        <v>6585</v>
      </c>
      <c r="G1256" s="315" t="s">
        <v>6601</v>
      </c>
      <c r="H1256" s="315" t="s">
        <v>6548</v>
      </c>
      <c r="I1256" s="315" t="s">
        <v>7427</v>
      </c>
      <c r="J1256" s="315" t="s">
        <v>7428</v>
      </c>
      <c r="K1256" s="315" t="s">
        <v>7429</v>
      </c>
      <c r="L1256" s="315" t="s">
        <v>7367</v>
      </c>
      <c r="M1256" s="315" t="s">
        <v>6943</v>
      </c>
      <c r="N1256" s="315"/>
    </row>
    <row r="1257" ht="15.75" customHeight="1">
      <c r="A1257" s="315" t="s">
        <v>8106</v>
      </c>
      <c r="B1257" s="315" t="s">
        <v>6647</v>
      </c>
      <c r="C1257" s="315" t="s">
        <v>8116</v>
      </c>
      <c r="D1257" s="315" t="s">
        <v>8117</v>
      </c>
      <c r="E1257" s="315" t="s">
        <v>7196</v>
      </c>
      <c r="F1257" s="315" t="s">
        <v>6601</v>
      </c>
      <c r="G1257" s="315" t="s">
        <v>6883</v>
      </c>
      <c r="H1257" s="315" t="s">
        <v>6687</v>
      </c>
      <c r="I1257" s="315" t="s">
        <v>7427</v>
      </c>
      <c r="J1257" s="315" t="s">
        <v>8118</v>
      </c>
      <c r="K1257" s="315" t="s">
        <v>8119</v>
      </c>
      <c r="L1257" s="315" t="s">
        <v>8120</v>
      </c>
      <c r="M1257" s="315" t="s">
        <v>6943</v>
      </c>
      <c r="N1257" s="315"/>
    </row>
    <row r="1258" ht="15.75" customHeight="1">
      <c r="A1258" s="315" t="s">
        <v>8121</v>
      </c>
      <c r="B1258" s="315" t="s">
        <v>6647</v>
      </c>
      <c r="C1258" s="315" t="s">
        <v>8122</v>
      </c>
      <c r="D1258" s="315" t="s">
        <v>7204</v>
      </c>
      <c r="E1258" s="315" t="s">
        <v>7205</v>
      </c>
      <c r="F1258" s="315" t="s">
        <v>6562</v>
      </c>
      <c r="G1258" s="315" t="s">
        <v>6572</v>
      </c>
      <c r="H1258" s="315" t="s">
        <v>6894</v>
      </c>
      <c r="I1258" s="315" t="s">
        <v>8123</v>
      </c>
      <c r="J1258" s="315" t="s">
        <v>8124</v>
      </c>
      <c r="K1258" s="315" t="s">
        <v>8125</v>
      </c>
      <c r="L1258" s="315" t="s">
        <v>7048</v>
      </c>
      <c r="M1258" s="315" t="s">
        <v>6544</v>
      </c>
      <c r="N1258" s="315"/>
    </row>
    <row r="1259" ht="15.75" customHeight="1">
      <c r="A1259" s="315" t="s">
        <v>8121</v>
      </c>
      <c r="B1259" s="315" t="s">
        <v>6647</v>
      </c>
      <c r="C1259" s="315" t="s">
        <v>8122</v>
      </c>
      <c r="D1259" s="315" t="s">
        <v>7204</v>
      </c>
      <c r="E1259" s="315" t="s">
        <v>7205</v>
      </c>
      <c r="F1259" s="315" t="s">
        <v>6601</v>
      </c>
      <c r="G1259" s="315" t="s">
        <v>6856</v>
      </c>
      <c r="H1259" s="315" t="s">
        <v>6894</v>
      </c>
      <c r="I1259" s="315" t="s">
        <v>8123</v>
      </c>
      <c r="J1259" s="315" t="s">
        <v>8124</v>
      </c>
      <c r="K1259" s="315" t="s">
        <v>8126</v>
      </c>
      <c r="L1259" s="315" t="s">
        <v>6635</v>
      </c>
      <c r="M1259" s="315" t="s">
        <v>6544</v>
      </c>
      <c r="N1259" s="315"/>
    </row>
    <row r="1260" ht="15.75" customHeight="1">
      <c r="A1260" s="315" t="s">
        <v>8121</v>
      </c>
      <c r="B1260" s="315" t="s">
        <v>6647</v>
      </c>
      <c r="C1260" s="315" t="s">
        <v>8122</v>
      </c>
      <c r="D1260" s="315" t="s">
        <v>7204</v>
      </c>
      <c r="E1260" s="315" t="s">
        <v>7205</v>
      </c>
      <c r="F1260" s="315" t="s">
        <v>6856</v>
      </c>
      <c r="G1260" s="315" t="s">
        <v>6885</v>
      </c>
      <c r="H1260" s="315" t="s">
        <v>6894</v>
      </c>
      <c r="I1260" s="315" t="s">
        <v>8123</v>
      </c>
      <c r="J1260" s="315" t="s">
        <v>8124</v>
      </c>
      <c r="K1260" s="315" t="s">
        <v>8126</v>
      </c>
      <c r="L1260" s="315" t="s">
        <v>6884</v>
      </c>
      <c r="M1260" s="315" t="s">
        <v>6544</v>
      </c>
      <c r="N1260" s="315"/>
    </row>
    <row r="1261" ht="15.75" customHeight="1">
      <c r="A1261" s="315" t="s">
        <v>8127</v>
      </c>
      <c r="B1261" s="315" t="s">
        <v>6647</v>
      </c>
      <c r="C1261" s="315" t="s">
        <v>8128</v>
      </c>
      <c r="D1261" s="315" t="s">
        <v>7388</v>
      </c>
      <c r="E1261" s="315" t="s">
        <v>7328</v>
      </c>
      <c r="F1261" s="315" t="s">
        <v>6893</v>
      </c>
      <c r="G1261" s="315" t="s">
        <v>6522</v>
      </c>
      <c r="H1261" s="315" t="s">
        <v>6687</v>
      </c>
      <c r="I1261" s="315" t="s">
        <v>6660</v>
      </c>
      <c r="J1261" s="315" t="s">
        <v>8129</v>
      </c>
      <c r="K1261" s="315" t="s">
        <v>8130</v>
      </c>
      <c r="L1261" s="315" t="s">
        <v>8131</v>
      </c>
      <c r="M1261" s="315" t="s">
        <v>6664</v>
      </c>
      <c r="N1261" s="315"/>
    </row>
    <row r="1262" ht="15.75" customHeight="1">
      <c r="A1262" s="315" t="s">
        <v>8127</v>
      </c>
      <c r="B1262" s="315" t="s">
        <v>6647</v>
      </c>
      <c r="C1262" s="315" t="s">
        <v>8128</v>
      </c>
      <c r="D1262" s="315" t="s">
        <v>7388</v>
      </c>
      <c r="E1262" s="315" t="s">
        <v>7328</v>
      </c>
      <c r="F1262" s="315" t="s">
        <v>7001</v>
      </c>
      <c r="G1262" s="315" t="s">
        <v>6562</v>
      </c>
      <c r="H1262" s="315" t="s">
        <v>6687</v>
      </c>
      <c r="I1262" s="315" t="s">
        <v>7364</v>
      </c>
      <c r="J1262" s="315" t="s">
        <v>8132</v>
      </c>
      <c r="K1262" s="315" t="s">
        <v>8130</v>
      </c>
      <c r="L1262" s="315" t="s">
        <v>8131</v>
      </c>
      <c r="M1262" s="315" t="s">
        <v>6943</v>
      </c>
      <c r="N1262" s="315"/>
    </row>
    <row r="1263" ht="15.75" customHeight="1">
      <c r="A1263" s="315" t="s">
        <v>8133</v>
      </c>
      <c r="B1263" s="315" t="s">
        <v>8134</v>
      </c>
      <c r="C1263" s="315" t="s">
        <v>8135</v>
      </c>
      <c r="D1263" s="315" t="s">
        <v>7764</v>
      </c>
      <c r="E1263" s="315" t="s">
        <v>7765</v>
      </c>
      <c r="F1263" s="315" t="s">
        <v>6797</v>
      </c>
      <c r="G1263" s="315" t="s">
        <v>6967</v>
      </c>
      <c r="H1263" s="315" t="s">
        <v>6687</v>
      </c>
      <c r="I1263" s="315" t="s">
        <v>8136</v>
      </c>
      <c r="J1263" s="315" t="s">
        <v>8137</v>
      </c>
      <c r="K1263" s="315" t="s">
        <v>8138</v>
      </c>
      <c r="L1263" s="315" t="s">
        <v>8139</v>
      </c>
      <c r="M1263" s="315" t="s">
        <v>6698</v>
      </c>
      <c r="N1263" s="315"/>
    </row>
    <row r="1264" ht="15.75" customHeight="1">
      <c r="A1264" s="315" t="s">
        <v>8133</v>
      </c>
      <c r="B1264" s="315" t="s">
        <v>8134</v>
      </c>
      <c r="C1264" s="315" t="s">
        <v>8135</v>
      </c>
      <c r="D1264" s="315" t="s">
        <v>7764</v>
      </c>
      <c r="E1264" s="315" t="s">
        <v>7765</v>
      </c>
      <c r="F1264" s="315" t="s">
        <v>6685</v>
      </c>
      <c r="G1264" s="315" t="s">
        <v>6686</v>
      </c>
      <c r="H1264" s="315" t="s">
        <v>6687</v>
      </c>
      <c r="I1264" s="315" t="s">
        <v>8136</v>
      </c>
      <c r="J1264" s="315" t="s">
        <v>8137</v>
      </c>
      <c r="K1264" s="315" t="s">
        <v>8138</v>
      </c>
      <c r="L1264" s="315" t="s">
        <v>8139</v>
      </c>
      <c r="M1264" s="315" t="s">
        <v>6698</v>
      </c>
      <c r="N1264" s="315"/>
    </row>
    <row r="1265" ht="15.75" customHeight="1">
      <c r="A1265" s="315" t="s">
        <v>8133</v>
      </c>
      <c r="B1265" s="315" t="s">
        <v>8134</v>
      </c>
      <c r="C1265" s="315" t="s">
        <v>8140</v>
      </c>
      <c r="D1265" s="315" t="s">
        <v>7764</v>
      </c>
      <c r="E1265" s="315" t="s">
        <v>7765</v>
      </c>
      <c r="F1265" s="315" t="s">
        <v>6797</v>
      </c>
      <c r="G1265" s="315" t="s">
        <v>6967</v>
      </c>
      <c r="H1265" s="315" t="s">
        <v>6687</v>
      </c>
      <c r="I1265" s="315" t="s">
        <v>8136</v>
      </c>
      <c r="J1265" s="315" t="s">
        <v>8137</v>
      </c>
      <c r="K1265" s="315" t="s">
        <v>8141</v>
      </c>
      <c r="L1265" s="315" t="s">
        <v>6950</v>
      </c>
      <c r="M1265" s="315" t="s">
        <v>6698</v>
      </c>
      <c r="N1265" s="315"/>
    </row>
    <row r="1266" ht="15.75" customHeight="1">
      <c r="A1266" s="315" t="s">
        <v>8133</v>
      </c>
      <c r="B1266" s="315" t="s">
        <v>8134</v>
      </c>
      <c r="C1266" s="315" t="s">
        <v>8142</v>
      </c>
      <c r="D1266" s="315" t="s">
        <v>8143</v>
      </c>
      <c r="E1266" s="315" t="s">
        <v>8144</v>
      </c>
      <c r="F1266" s="315" t="s">
        <v>6685</v>
      </c>
      <c r="G1266" s="315" t="s">
        <v>6686</v>
      </c>
      <c r="H1266" s="315" t="s">
        <v>6687</v>
      </c>
      <c r="I1266" s="315" t="s">
        <v>6549</v>
      </c>
      <c r="J1266" s="315" t="s">
        <v>8145</v>
      </c>
      <c r="K1266" s="315" t="s">
        <v>8146</v>
      </c>
      <c r="L1266" s="315" t="s">
        <v>6950</v>
      </c>
      <c r="M1266" s="315" t="s">
        <v>6544</v>
      </c>
      <c r="N1266" s="315"/>
    </row>
    <row r="1267" ht="15.75" customHeight="1">
      <c r="A1267" s="315" t="s">
        <v>8133</v>
      </c>
      <c r="B1267" s="315" t="s">
        <v>8134</v>
      </c>
      <c r="C1267" s="315" t="s">
        <v>8147</v>
      </c>
      <c r="D1267" s="315" t="s">
        <v>8148</v>
      </c>
      <c r="E1267" s="315" t="s">
        <v>7765</v>
      </c>
      <c r="F1267" s="315" t="s">
        <v>6547</v>
      </c>
      <c r="G1267" s="315" t="s">
        <v>6915</v>
      </c>
      <c r="H1267" s="315" t="s">
        <v>6687</v>
      </c>
      <c r="I1267" s="315" t="s">
        <v>6549</v>
      </c>
      <c r="J1267" s="315" t="s">
        <v>8145</v>
      </c>
      <c r="K1267" s="315" t="s">
        <v>8149</v>
      </c>
      <c r="L1267" s="315" t="s">
        <v>6950</v>
      </c>
      <c r="M1267" s="315" t="s">
        <v>6544</v>
      </c>
      <c r="N1267" s="315"/>
    </row>
    <row r="1268" ht="15.75" customHeight="1">
      <c r="A1268" s="315" t="s">
        <v>8133</v>
      </c>
      <c r="B1268" s="315" t="s">
        <v>8134</v>
      </c>
      <c r="C1268" s="315" t="s">
        <v>8140</v>
      </c>
      <c r="D1268" s="315" t="s">
        <v>7764</v>
      </c>
      <c r="E1268" s="315" t="s">
        <v>7765</v>
      </c>
      <c r="F1268" s="315" t="s">
        <v>6522</v>
      </c>
      <c r="G1268" s="315" t="s">
        <v>6916</v>
      </c>
      <c r="H1268" s="315" t="s">
        <v>6687</v>
      </c>
      <c r="I1268" s="315" t="s">
        <v>8136</v>
      </c>
      <c r="J1268" s="315" t="s">
        <v>8137</v>
      </c>
      <c r="K1268" s="315" t="s">
        <v>8141</v>
      </c>
      <c r="L1268" s="315" t="s">
        <v>6950</v>
      </c>
      <c r="M1268" s="315" t="s">
        <v>6698</v>
      </c>
      <c r="N1268" s="315"/>
    </row>
    <row r="1269" ht="15.75" customHeight="1">
      <c r="A1269" s="315" t="s">
        <v>8133</v>
      </c>
      <c r="B1269" s="315" t="s">
        <v>8134</v>
      </c>
      <c r="C1269" s="315" t="s">
        <v>8140</v>
      </c>
      <c r="D1269" s="315" t="s">
        <v>7764</v>
      </c>
      <c r="E1269" s="315" t="s">
        <v>7765</v>
      </c>
      <c r="F1269" s="315" t="s">
        <v>6797</v>
      </c>
      <c r="G1269" s="315" t="s">
        <v>6967</v>
      </c>
      <c r="H1269" s="315" t="s">
        <v>6687</v>
      </c>
      <c r="I1269" s="315" t="s">
        <v>8136</v>
      </c>
      <c r="J1269" s="315" t="s">
        <v>8137</v>
      </c>
      <c r="K1269" s="315" t="s">
        <v>8141</v>
      </c>
      <c r="L1269" s="315" t="s">
        <v>6950</v>
      </c>
      <c r="M1269" s="315" t="s">
        <v>6698</v>
      </c>
      <c r="N1269" s="315"/>
    </row>
    <row r="1270" ht="15.75" customHeight="1">
      <c r="A1270" s="315" t="s">
        <v>8133</v>
      </c>
      <c r="B1270" s="315" t="s">
        <v>8134</v>
      </c>
      <c r="C1270" s="315" t="s">
        <v>8147</v>
      </c>
      <c r="D1270" s="315" t="s">
        <v>8148</v>
      </c>
      <c r="E1270" s="315" t="s">
        <v>7765</v>
      </c>
      <c r="F1270" s="315" t="s">
        <v>6685</v>
      </c>
      <c r="G1270" s="315" t="s">
        <v>6686</v>
      </c>
      <c r="H1270" s="315" t="s">
        <v>6687</v>
      </c>
      <c r="I1270" s="315" t="s">
        <v>6549</v>
      </c>
      <c r="J1270" s="315" t="s">
        <v>8145</v>
      </c>
      <c r="K1270" s="315" t="s">
        <v>8149</v>
      </c>
      <c r="L1270" s="315" t="s">
        <v>6950</v>
      </c>
      <c r="M1270" s="315" t="s">
        <v>6544</v>
      </c>
      <c r="N1270" s="315"/>
    </row>
    <row r="1271" ht="15.75" customHeight="1">
      <c r="A1271" s="315" t="s">
        <v>8133</v>
      </c>
      <c r="B1271" s="315" t="s">
        <v>8134</v>
      </c>
      <c r="C1271" s="315" t="s">
        <v>8150</v>
      </c>
      <c r="D1271" s="315" t="s">
        <v>8151</v>
      </c>
      <c r="E1271" s="315" t="s">
        <v>8152</v>
      </c>
      <c r="F1271" s="315" t="s">
        <v>6547</v>
      </c>
      <c r="G1271" s="315" t="s">
        <v>6915</v>
      </c>
      <c r="H1271" s="315" t="s">
        <v>6687</v>
      </c>
      <c r="I1271" s="315" t="s">
        <v>6549</v>
      </c>
      <c r="J1271" s="315" t="s">
        <v>8145</v>
      </c>
      <c r="K1271" s="315" t="s">
        <v>8146</v>
      </c>
      <c r="L1271" s="315" t="s">
        <v>7294</v>
      </c>
      <c r="M1271" s="315" t="s">
        <v>6544</v>
      </c>
      <c r="N1271" s="315"/>
    </row>
    <row r="1272" ht="15.75" customHeight="1">
      <c r="A1272" s="315" t="s">
        <v>8133</v>
      </c>
      <c r="B1272" s="315" t="s">
        <v>8134</v>
      </c>
      <c r="C1272" s="315" t="s">
        <v>8153</v>
      </c>
      <c r="D1272" s="315" t="s">
        <v>8148</v>
      </c>
      <c r="E1272" s="315" t="s">
        <v>7765</v>
      </c>
      <c r="F1272" s="315" t="s">
        <v>6522</v>
      </c>
      <c r="G1272" s="315" t="s">
        <v>6916</v>
      </c>
      <c r="H1272" s="315" t="s">
        <v>6687</v>
      </c>
      <c r="I1272" s="315" t="s">
        <v>6549</v>
      </c>
      <c r="J1272" s="315" t="s">
        <v>8145</v>
      </c>
      <c r="K1272" s="315" t="s">
        <v>8154</v>
      </c>
      <c r="L1272" s="315" t="s">
        <v>7398</v>
      </c>
      <c r="M1272" s="315" t="s">
        <v>6544</v>
      </c>
      <c r="N1272" s="315"/>
    </row>
    <row r="1273" ht="15.75" customHeight="1">
      <c r="A1273" s="315" t="s">
        <v>8133</v>
      </c>
      <c r="B1273" s="315" t="s">
        <v>8134</v>
      </c>
      <c r="C1273" s="315" t="s">
        <v>8140</v>
      </c>
      <c r="D1273" s="315" t="s">
        <v>7764</v>
      </c>
      <c r="E1273" s="315" t="s">
        <v>7765</v>
      </c>
      <c r="F1273" s="315" t="s">
        <v>6797</v>
      </c>
      <c r="G1273" s="315" t="s">
        <v>6967</v>
      </c>
      <c r="H1273" s="315" t="s">
        <v>6687</v>
      </c>
      <c r="I1273" s="315" t="s">
        <v>8136</v>
      </c>
      <c r="J1273" s="315" t="s">
        <v>8137</v>
      </c>
      <c r="K1273" s="315" t="s">
        <v>8141</v>
      </c>
      <c r="L1273" s="315" t="s">
        <v>8050</v>
      </c>
      <c r="M1273" s="315" t="s">
        <v>6698</v>
      </c>
      <c r="N1273" s="315"/>
    </row>
    <row r="1274" ht="15.75" customHeight="1">
      <c r="A1274" s="315" t="s">
        <v>8133</v>
      </c>
      <c r="B1274" s="315" t="s">
        <v>8134</v>
      </c>
      <c r="C1274" s="315" t="s">
        <v>8140</v>
      </c>
      <c r="D1274" s="315" t="s">
        <v>7764</v>
      </c>
      <c r="E1274" s="315" t="s">
        <v>7765</v>
      </c>
      <c r="F1274" s="315" t="s">
        <v>6522</v>
      </c>
      <c r="G1274" s="315" t="s">
        <v>6916</v>
      </c>
      <c r="H1274" s="315" t="s">
        <v>6687</v>
      </c>
      <c r="I1274" s="315" t="s">
        <v>8136</v>
      </c>
      <c r="J1274" s="315" t="s">
        <v>8137</v>
      </c>
      <c r="K1274" s="315" t="s">
        <v>8141</v>
      </c>
      <c r="L1274" s="315" t="s">
        <v>6950</v>
      </c>
      <c r="M1274" s="315" t="s">
        <v>6698</v>
      </c>
      <c r="N1274" s="315"/>
    </row>
    <row r="1275" ht="15.75" customHeight="1">
      <c r="A1275" s="315" t="s">
        <v>8133</v>
      </c>
      <c r="B1275" s="315" t="s">
        <v>8134</v>
      </c>
      <c r="C1275" s="315" t="s">
        <v>8140</v>
      </c>
      <c r="D1275" s="315" t="s">
        <v>7764</v>
      </c>
      <c r="E1275" s="315" t="s">
        <v>7765</v>
      </c>
      <c r="F1275" s="315" t="s">
        <v>6797</v>
      </c>
      <c r="G1275" s="315" t="s">
        <v>6967</v>
      </c>
      <c r="H1275" s="315" t="s">
        <v>6687</v>
      </c>
      <c r="I1275" s="315" t="s">
        <v>8136</v>
      </c>
      <c r="J1275" s="315" t="s">
        <v>8137</v>
      </c>
      <c r="K1275" s="315" t="s">
        <v>8141</v>
      </c>
      <c r="L1275" s="315" t="s">
        <v>6950</v>
      </c>
      <c r="M1275" s="315" t="s">
        <v>6698</v>
      </c>
      <c r="N1275" s="315"/>
    </row>
    <row r="1276" ht="15.75" customHeight="1">
      <c r="A1276" s="315" t="s">
        <v>8155</v>
      </c>
      <c r="B1276" s="315" t="s">
        <v>8134</v>
      </c>
      <c r="C1276" s="315" t="s">
        <v>8156</v>
      </c>
      <c r="D1276" s="315" t="s">
        <v>7764</v>
      </c>
      <c r="E1276" s="315" t="s">
        <v>7765</v>
      </c>
      <c r="F1276" s="315" t="s">
        <v>6797</v>
      </c>
      <c r="G1276" s="315" t="s">
        <v>6967</v>
      </c>
      <c r="H1276" s="315" t="s">
        <v>6687</v>
      </c>
      <c r="I1276" s="315" t="s">
        <v>8136</v>
      </c>
      <c r="J1276" s="315" t="s">
        <v>8137</v>
      </c>
      <c r="K1276" s="315" t="s">
        <v>8157</v>
      </c>
      <c r="L1276" s="315" t="s">
        <v>6950</v>
      </c>
      <c r="M1276" s="315" t="s">
        <v>6698</v>
      </c>
      <c r="N1276" s="315"/>
    </row>
    <row r="1277" ht="15.75" customHeight="1">
      <c r="A1277" s="315" t="s">
        <v>8155</v>
      </c>
      <c r="B1277" s="315" t="s">
        <v>8134</v>
      </c>
      <c r="C1277" s="315" t="s">
        <v>8158</v>
      </c>
      <c r="D1277" s="315" t="s">
        <v>8148</v>
      </c>
      <c r="E1277" s="315" t="s">
        <v>7765</v>
      </c>
      <c r="F1277" s="315" t="s">
        <v>6685</v>
      </c>
      <c r="G1277" s="315" t="s">
        <v>6686</v>
      </c>
      <c r="H1277" s="315" t="s">
        <v>6687</v>
      </c>
      <c r="I1277" s="315" t="s">
        <v>6549</v>
      </c>
      <c r="J1277" s="315" t="s">
        <v>8145</v>
      </c>
      <c r="K1277" s="315" t="s">
        <v>8159</v>
      </c>
      <c r="L1277" s="315" t="s">
        <v>6950</v>
      </c>
      <c r="M1277" s="315" t="s">
        <v>6544</v>
      </c>
      <c r="N1277" s="315"/>
    </row>
    <row r="1278" ht="15.75" customHeight="1">
      <c r="A1278" s="315" t="s">
        <v>8155</v>
      </c>
      <c r="B1278" s="315" t="s">
        <v>8134</v>
      </c>
      <c r="C1278" s="315" t="s">
        <v>8160</v>
      </c>
      <c r="D1278" s="315" t="s">
        <v>8148</v>
      </c>
      <c r="E1278" s="315" t="s">
        <v>7765</v>
      </c>
      <c r="F1278" s="315" t="s">
        <v>6547</v>
      </c>
      <c r="G1278" s="315" t="s">
        <v>6915</v>
      </c>
      <c r="H1278" s="315" t="s">
        <v>6687</v>
      </c>
      <c r="I1278" s="315" t="s">
        <v>6549</v>
      </c>
      <c r="J1278" s="315" t="s">
        <v>8145</v>
      </c>
      <c r="K1278" s="315" t="s">
        <v>8161</v>
      </c>
      <c r="L1278" s="315" t="s">
        <v>6950</v>
      </c>
      <c r="M1278" s="315" t="s">
        <v>6544</v>
      </c>
      <c r="N1278" s="315"/>
    </row>
    <row r="1279" ht="15.75" customHeight="1">
      <c r="A1279" s="315" t="s">
        <v>8155</v>
      </c>
      <c r="B1279" s="315" t="s">
        <v>8134</v>
      </c>
      <c r="C1279" s="315" t="s">
        <v>8162</v>
      </c>
      <c r="D1279" s="315" t="s">
        <v>8148</v>
      </c>
      <c r="E1279" s="315" t="s">
        <v>7765</v>
      </c>
      <c r="F1279" s="315" t="s">
        <v>6547</v>
      </c>
      <c r="G1279" s="315" t="s">
        <v>6915</v>
      </c>
      <c r="H1279" s="315" t="s">
        <v>6687</v>
      </c>
      <c r="I1279" s="315" t="s">
        <v>6549</v>
      </c>
      <c r="J1279" s="315" t="s">
        <v>8145</v>
      </c>
      <c r="K1279" s="315" t="s">
        <v>8163</v>
      </c>
      <c r="L1279" s="315" t="s">
        <v>6950</v>
      </c>
      <c r="M1279" s="315" t="s">
        <v>6544</v>
      </c>
      <c r="N1279" s="315"/>
    </row>
    <row r="1280" ht="15.75" customHeight="1">
      <c r="A1280" s="315" t="s">
        <v>8155</v>
      </c>
      <c r="B1280" s="315" t="s">
        <v>8134</v>
      </c>
      <c r="C1280" s="315" t="s">
        <v>8156</v>
      </c>
      <c r="D1280" s="315" t="s">
        <v>7764</v>
      </c>
      <c r="E1280" s="315" t="s">
        <v>7765</v>
      </c>
      <c r="F1280" s="315" t="s">
        <v>6522</v>
      </c>
      <c r="G1280" s="315" t="s">
        <v>6916</v>
      </c>
      <c r="H1280" s="315" t="s">
        <v>6687</v>
      </c>
      <c r="I1280" s="315" t="s">
        <v>8136</v>
      </c>
      <c r="J1280" s="315" t="s">
        <v>8137</v>
      </c>
      <c r="K1280" s="315" t="s">
        <v>8157</v>
      </c>
      <c r="L1280" s="315" t="s">
        <v>6950</v>
      </c>
      <c r="M1280" s="315" t="s">
        <v>6698</v>
      </c>
      <c r="N1280" s="315"/>
    </row>
    <row r="1281" ht="15.75" customHeight="1">
      <c r="A1281" s="315" t="s">
        <v>8155</v>
      </c>
      <c r="B1281" s="315" t="s">
        <v>8134</v>
      </c>
      <c r="C1281" s="315" t="s">
        <v>8156</v>
      </c>
      <c r="D1281" s="315" t="s">
        <v>7764</v>
      </c>
      <c r="E1281" s="315" t="s">
        <v>7765</v>
      </c>
      <c r="F1281" s="315" t="s">
        <v>6797</v>
      </c>
      <c r="G1281" s="315" t="s">
        <v>6967</v>
      </c>
      <c r="H1281" s="315" t="s">
        <v>6687</v>
      </c>
      <c r="I1281" s="315" t="s">
        <v>8136</v>
      </c>
      <c r="J1281" s="315" t="s">
        <v>8137</v>
      </c>
      <c r="K1281" s="315" t="s">
        <v>8157</v>
      </c>
      <c r="L1281" s="315" t="s">
        <v>6950</v>
      </c>
      <c r="M1281" s="315" t="s">
        <v>6698</v>
      </c>
      <c r="N1281" s="315"/>
    </row>
    <row r="1282" ht="15.75" customHeight="1">
      <c r="A1282" s="315" t="s">
        <v>8155</v>
      </c>
      <c r="B1282" s="315" t="s">
        <v>8134</v>
      </c>
      <c r="C1282" s="315" t="s">
        <v>8164</v>
      </c>
      <c r="D1282" s="315" t="s">
        <v>8148</v>
      </c>
      <c r="E1282" s="315" t="s">
        <v>7765</v>
      </c>
      <c r="F1282" s="315" t="s">
        <v>6685</v>
      </c>
      <c r="G1282" s="315" t="s">
        <v>6686</v>
      </c>
      <c r="H1282" s="315" t="s">
        <v>6687</v>
      </c>
      <c r="I1282" s="315" t="s">
        <v>6549</v>
      </c>
      <c r="J1282" s="315" t="s">
        <v>8145</v>
      </c>
      <c r="K1282" s="315" t="s">
        <v>8165</v>
      </c>
      <c r="L1282" s="315" t="s">
        <v>6950</v>
      </c>
      <c r="M1282" s="315" t="s">
        <v>6544</v>
      </c>
      <c r="N1282" s="315"/>
    </row>
    <row r="1283" ht="15.75" customHeight="1">
      <c r="A1283" s="315" t="s">
        <v>8155</v>
      </c>
      <c r="B1283" s="315" t="s">
        <v>8134</v>
      </c>
      <c r="C1283" s="315" t="s">
        <v>8166</v>
      </c>
      <c r="D1283" s="315" t="s">
        <v>8148</v>
      </c>
      <c r="E1283" s="315" t="s">
        <v>7765</v>
      </c>
      <c r="F1283" s="315" t="s">
        <v>6685</v>
      </c>
      <c r="G1283" s="315" t="s">
        <v>6686</v>
      </c>
      <c r="H1283" s="315" t="s">
        <v>6687</v>
      </c>
      <c r="I1283" s="315" t="s">
        <v>6549</v>
      </c>
      <c r="J1283" s="315" t="s">
        <v>8145</v>
      </c>
      <c r="K1283" s="315" t="s">
        <v>8167</v>
      </c>
      <c r="L1283" s="315" t="s">
        <v>7884</v>
      </c>
      <c r="M1283" s="315" t="s">
        <v>6544</v>
      </c>
      <c r="N1283" s="315"/>
    </row>
    <row r="1284" ht="15.75" customHeight="1">
      <c r="A1284" s="315" t="s">
        <v>8155</v>
      </c>
      <c r="B1284" s="315" t="s">
        <v>8134</v>
      </c>
      <c r="C1284" s="315" t="s">
        <v>8158</v>
      </c>
      <c r="D1284" s="315" t="s">
        <v>8168</v>
      </c>
      <c r="E1284" s="315" t="s">
        <v>8169</v>
      </c>
      <c r="F1284" s="315" t="s">
        <v>6547</v>
      </c>
      <c r="G1284" s="315" t="s">
        <v>6915</v>
      </c>
      <c r="H1284" s="315" t="s">
        <v>6687</v>
      </c>
      <c r="I1284" s="315" t="s">
        <v>6549</v>
      </c>
      <c r="J1284" s="315" t="s">
        <v>8145</v>
      </c>
      <c r="K1284" s="315" t="s">
        <v>8159</v>
      </c>
      <c r="L1284" s="315" t="s">
        <v>7294</v>
      </c>
      <c r="M1284" s="315" t="s">
        <v>6544</v>
      </c>
      <c r="N1284" s="315"/>
    </row>
    <row r="1285" ht="15.75" customHeight="1">
      <c r="A1285" s="315" t="s">
        <v>8155</v>
      </c>
      <c r="B1285" s="315" t="s">
        <v>8134</v>
      </c>
      <c r="C1285" s="315" t="s">
        <v>8156</v>
      </c>
      <c r="D1285" s="315" t="s">
        <v>7764</v>
      </c>
      <c r="E1285" s="315" t="s">
        <v>7765</v>
      </c>
      <c r="F1285" s="315" t="s">
        <v>6522</v>
      </c>
      <c r="G1285" s="315" t="s">
        <v>6916</v>
      </c>
      <c r="H1285" s="315" t="s">
        <v>6687</v>
      </c>
      <c r="I1285" s="315" t="s">
        <v>8136</v>
      </c>
      <c r="J1285" s="315" t="s">
        <v>8137</v>
      </c>
      <c r="K1285" s="315" t="s">
        <v>8157</v>
      </c>
      <c r="L1285" s="315" t="s">
        <v>6950</v>
      </c>
      <c r="M1285" s="315" t="s">
        <v>6698</v>
      </c>
      <c r="N1285" s="315"/>
    </row>
    <row r="1286" ht="15.75" customHeight="1">
      <c r="A1286" s="315" t="s">
        <v>8155</v>
      </c>
      <c r="B1286" s="315" t="s">
        <v>8134</v>
      </c>
      <c r="C1286" s="315" t="s">
        <v>8156</v>
      </c>
      <c r="D1286" s="315" t="s">
        <v>7764</v>
      </c>
      <c r="E1286" s="315" t="s">
        <v>7765</v>
      </c>
      <c r="F1286" s="315" t="s">
        <v>6797</v>
      </c>
      <c r="G1286" s="315" t="s">
        <v>6967</v>
      </c>
      <c r="H1286" s="315" t="s">
        <v>6687</v>
      </c>
      <c r="I1286" s="315" t="s">
        <v>8136</v>
      </c>
      <c r="J1286" s="315" t="s">
        <v>8137</v>
      </c>
      <c r="K1286" s="315" t="s">
        <v>8157</v>
      </c>
      <c r="L1286" s="315" t="s">
        <v>6950</v>
      </c>
      <c r="M1286" s="315" t="s">
        <v>6698</v>
      </c>
      <c r="N1286" s="315"/>
    </row>
    <row r="1287" ht="15.75" customHeight="1">
      <c r="A1287" s="315" t="s">
        <v>8155</v>
      </c>
      <c r="B1287" s="315" t="s">
        <v>8134</v>
      </c>
      <c r="C1287" s="315" t="s">
        <v>8156</v>
      </c>
      <c r="D1287" s="315" t="s">
        <v>7764</v>
      </c>
      <c r="E1287" s="315" t="s">
        <v>7765</v>
      </c>
      <c r="F1287" s="315" t="s">
        <v>6522</v>
      </c>
      <c r="G1287" s="315" t="s">
        <v>6916</v>
      </c>
      <c r="H1287" s="315" t="s">
        <v>6687</v>
      </c>
      <c r="I1287" s="315" t="s">
        <v>8136</v>
      </c>
      <c r="J1287" s="315" t="s">
        <v>8137</v>
      </c>
      <c r="K1287" s="315" t="s">
        <v>8157</v>
      </c>
      <c r="L1287" s="315" t="s">
        <v>6950</v>
      </c>
      <c r="M1287" s="315" t="s">
        <v>6698</v>
      </c>
      <c r="N1287" s="315"/>
    </row>
    <row r="1288" ht="15.75" customHeight="1">
      <c r="A1288" s="315" t="s">
        <v>8155</v>
      </c>
      <c r="B1288" s="315" t="s">
        <v>8134</v>
      </c>
      <c r="C1288" s="315" t="s">
        <v>8156</v>
      </c>
      <c r="D1288" s="315" t="s">
        <v>7764</v>
      </c>
      <c r="E1288" s="315" t="s">
        <v>7765</v>
      </c>
      <c r="F1288" s="315" t="s">
        <v>6797</v>
      </c>
      <c r="G1288" s="315" t="s">
        <v>6967</v>
      </c>
      <c r="H1288" s="315" t="s">
        <v>6687</v>
      </c>
      <c r="I1288" s="315" t="s">
        <v>8136</v>
      </c>
      <c r="J1288" s="315" t="s">
        <v>8137</v>
      </c>
      <c r="K1288" s="315" t="s">
        <v>8157</v>
      </c>
      <c r="L1288" s="315" t="s">
        <v>6950</v>
      </c>
      <c r="M1288" s="315" t="s">
        <v>6698</v>
      </c>
      <c r="N1288" s="315"/>
    </row>
    <row r="1289" ht="15.75" customHeight="1">
      <c r="A1289" s="315" t="s">
        <v>8155</v>
      </c>
      <c r="B1289" s="315" t="s">
        <v>8134</v>
      </c>
      <c r="C1289" s="315" t="s">
        <v>8156</v>
      </c>
      <c r="D1289" s="315" t="s">
        <v>7764</v>
      </c>
      <c r="E1289" s="315" t="s">
        <v>7765</v>
      </c>
      <c r="F1289" s="315" t="s">
        <v>6522</v>
      </c>
      <c r="G1289" s="315" t="s">
        <v>6916</v>
      </c>
      <c r="H1289" s="315" t="s">
        <v>6687</v>
      </c>
      <c r="I1289" s="315" t="s">
        <v>8136</v>
      </c>
      <c r="J1289" s="315" t="s">
        <v>8137</v>
      </c>
      <c r="K1289" s="315" t="s">
        <v>8157</v>
      </c>
      <c r="L1289" s="315" t="s">
        <v>6950</v>
      </c>
      <c r="M1289" s="315" t="s">
        <v>6698</v>
      </c>
      <c r="N1289" s="315"/>
    </row>
    <row r="1290" ht="15.75" customHeight="1">
      <c r="A1290" s="315" t="s">
        <v>8170</v>
      </c>
      <c r="B1290" s="315" t="s">
        <v>8171</v>
      </c>
      <c r="C1290" s="315" t="s">
        <v>8172</v>
      </c>
      <c r="D1290" s="315" t="s">
        <v>8173</v>
      </c>
      <c r="E1290" s="315" t="s">
        <v>8174</v>
      </c>
      <c r="F1290" s="315" t="s">
        <v>6716</v>
      </c>
      <c r="G1290" s="315" t="s">
        <v>6797</v>
      </c>
      <c r="H1290" s="315" t="s">
        <v>8175</v>
      </c>
      <c r="I1290" s="315" t="s">
        <v>7282</v>
      </c>
      <c r="J1290" s="315" t="s">
        <v>8176</v>
      </c>
      <c r="K1290" s="315" t="s">
        <v>8177</v>
      </c>
      <c r="L1290" s="315" t="s">
        <v>6766</v>
      </c>
      <c r="M1290" s="315" t="s">
        <v>6569</v>
      </c>
      <c r="N1290" s="315"/>
    </row>
    <row r="1291" ht="15.75" customHeight="1">
      <c r="A1291" s="315" t="s">
        <v>8178</v>
      </c>
      <c r="B1291" s="315" t="s">
        <v>8171</v>
      </c>
      <c r="C1291" s="315" t="s">
        <v>8179</v>
      </c>
      <c r="D1291" s="315" t="s">
        <v>8173</v>
      </c>
      <c r="E1291" s="315" t="s">
        <v>8174</v>
      </c>
      <c r="F1291" s="315" t="s">
        <v>6601</v>
      </c>
      <c r="G1291" s="315" t="s">
        <v>6602</v>
      </c>
      <c r="H1291" s="315" t="s">
        <v>6579</v>
      </c>
      <c r="I1291" s="315" t="s">
        <v>6633</v>
      </c>
      <c r="J1291" s="315" t="s">
        <v>6633</v>
      </c>
      <c r="K1291" s="315" t="s">
        <v>8180</v>
      </c>
      <c r="L1291" s="315" t="s">
        <v>8181</v>
      </c>
      <c r="M1291" s="315" t="s">
        <v>6569</v>
      </c>
      <c r="N1291" s="315"/>
    </row>
    <row r="1292" ht="15.75" customHeight="1">
      <c r="A1292" s="315" t="s">
        <v>8178</v>
      </c>
      <c r="B1292" s="315" t="s">
        <v>8171</v>
      </c>
      <c r="C1292" s="315" t="s">
        <v>8179</v>
      </c>
      <c r="D1292" s="315" t="s">
        <v>8173</v>
      </c>
      <c r="E1292" s="315" t="s">
        <v>8174</v>
      </c>
      <c r="F1292" s="315" t="s">
        <v>6602</v>
      </c>
      <c r="G1292" s="315" t="s">
        <v>6522</v>
      </c>
      <c r="H1292" s="315" t="s">
        <v>6579</v>
      </c>
      <c r="I1292" s="315" t="s">
        <v>6633</v>
      </c>
      <c r="J1292" s="315" t="s">
        <v>6633</v>
      </c>
      <c r="K1292" s="315" t="s">
        <v>8180</v>
      </c>
      <c r="L1292" s="315" t="s">
        <v>8182</v>
      </c>
      <c r="M1292" s="315" t="s">
        <v>6569</v>
      </c>
      <c r="N1292" s="315"/>
    </row>
    <row r="1293" ht="15.75" customHeight="1">
      <c r="A1293" s="315" t="s">
        <v>8178</v>
      </c>
      <c r="B1293" s="315" t="s">
        <v>8171</v>
      </c>
      <c r="C1293" s="315" t="s">
        <v>8179</v>
      </c>
      <c r="D1293" s="315" t="s">
        <v>8173</v>
      </c>
      <c r="E1293" s="315" t="s">
        <v>8174</v>
      </c>
      <c r="F1293" s="315" t="s">
        <v>6601</v>
      </c>
      <c r="G1293" s="315" t="s">
        <v>6602</v>
      </c>
      <c r="H1293" s="315" t="s">
        <v>6579</v>
      </c>
      <c r="I1293" s="315" t="s">
        <v>6633</v>
      </c>
      <c r="J1293" s="315" t="s">
        <v>6633</v>
      </c>
      <c r="K1293" s="315" t="s">
        <v>8180</v>
      </c>
      <c r="L1293" s="315" t="s">
        <v>8183</v>
      </c>
      <c r="M1293" s="315" t="s">
        <v>6569</v>
      </c>
      <c r="N1293" s="315"/>
    </row>
    <row r="1294" ht="15.75" customHeight="1">
      <c r="A1294" s="315" t="s">
        <v>8178</v>
      </c>
      <c r="B1294" s="315" t="s">
        <v>8171</v>
      </c>
      <c r="C1294" s="315" t="s">
        <v>8184</v>
      </c>
      <c r="D1294" s="315" t="s">
        <v>8173</v>
      </c>
      <c r="E1294" s="315" t="s">
        <v>8174</v>
      </c>
      <c r="F1294" s="315" t="s">
        <v>6797</v>
      </c>
      <c r="G1294" s="315" t="s">
        <v>6547</v>
      </c>
      <c r="H1294" s="315" t="s">
        <v>6524</v>
      </c>
      <c r="I1294" s="315" t="s">
        <v>6633</v>
      </c>
      <c r="J1294" s="315" t="s">
        <v>6633</v>
      </c>
      <c r="K1294" s="315" t="s">
        <v>8180</v>
      </c>
      <c r="L1294" s="315" t="s">
        <v>8185</v>
      </c>
      <c r="M1294" s="315" t="s">
        <v>6569</v>
      </c>
      <c r="N1294" s="315"/>
    </row>
    <row r="1295" ht="15.75" customHeight="1">
      <c r="A1295" s="315" t="s">
        <v>8178</v>
      </c>
      <c r="B1295" s="315" t="s">
        <v>8171</v>
      </c>
      <c r="C1295" s="315" t="s">
        <v>8184</v>
      </c>
      <c r="D1295" s="315" t="s">
        <v>8173</v>
      </c>
      <c r="E1295" s="315" t="s">
        <v>8174</v>
      </c>
      <c r="F1295" s="315" t="s">
        <v>6797</v>
      </c>
      <c r="G1295" s="315" t="s">
        <v>6547</v>
      </c>
      <c r="H1295" s="315" t="s">
        <v>6524</v>
      </c>
      <c r="I1295" s="315" t="s">
        <v>6633</v>
      </c>
      <c r="J1295" s="315" t="s">
        <v>6633</v>
      </c>
      <c r="K1295" s="315" t="s">
        <v>8180</v>
      </c>
      <c r="L1295" s="315" t="s">
        <v>8185</v>
      </c>
      <c r="M1295" s="315" t="s">
        <v>6569</v>
      </c>
      <c r="N1295" s="315"/>
    </row>
    <row r="1296" ht="15.75" customHeight="1">
      <c r="A1296" s="315" t="s">
        <v>8186</v>
      </c>
      <c r="B1296" s="315" t="s">
        <v>8171</v>
      </c>
      <c r="C1296" s="315" t="s">
        <v>8187</v>
      </c>
      <c r="D1296" s="315" t="s">
        <v>7114</v>
      </c>
      <c r="E1296" s="315" t="s">
        <v>7115</v>
      </c>
      <c r="F1296" s="315" t="s">
        <v>6602</v>
      </c>
      <c r="G1296" s="315" t="s">
        <v>6558</v>
      </c>
      <c r="H1296" s="315" t="s">
        <v>6652</v>
      </c>
      <c r="I1296" s="315" t="s">
        <v>7282</v>
      </c>
      <c r="J1296" s="315" t="s">
        <v>8188</v>
      </c>
      <c r="K1296" s="315" t="s">
        <v>8189</v>
      </c>
      <c r="L1296" s="315" t="s">
        <v>7093</v>
      </c>
      <c r="M1296" s="315" t="s">
        <v>6569</v>
      </c>
      <c r="N1296" s="315"/>
    </row>
    <row r="1297" ht="15.75" customHeight="1">
      <c r="A1297" s="315" t="s">
        <v>8190</v>
      </c>
      <c r="B1297" s="315" t="s">
        <v>8191</v>
      </c>
      <c r="C1297" s="315" t="s">
        <v>8192</v>
      </c>
      <c r="D1297" s="315" t="s">
        <v>8193</v>
      </c>
      <c r="E1297" s="315" t="s">
        <v>7756</v>
      </c>
      <c r="F1297" s="315" t="s">
        <v>7552</v>
      </c>
      <c r="G1297" s="315" t="s">
        <v>6716</v>
      </c>
      <c r="H1297" s="315" t="s">
        <v>6564</v>
      </c>
      <c r="I1297" s="315" t="s">
        <v>8194</v>
      </c>
      <c r="J1297" s="315" t="s">
        <v>8195</v>
      </c>
      <c r="K1297" s="315" t="s">
        <v>8196</v>
      </c>
      <c r="L1297" s="315" t="s">
        <v>7572</v>
      </c>
      <c r="M1297" s="315" t="s">
        <v>6882</v>
      </c>
      <c r="N1297" s="315"/>
    </row>
    <row r="1298" ht="15.75" customHeight="1">
      <c r="A1298" s="315" t="s">
        <v>8197</v>
      </c>
      <c r="B1298" s="315" t="s">
        <v>8191</v>
      </c>
      <c r="C1298" s="315" t="s">
        <v>8198</v>
      </c>
      <c r="D1298" s="315" t="s">
        <v>8193</v>
      </c>
      <c r="E1298" s="315" t="s">
        <v>7756</v>
      </c>
      <c r="F1298" s="315" t="s">
        <v>6797</v>
      </c>
      <c r="G1298" s="315" t="s">
        <v>6768</v>
      </c>
      <c r="H1298" s="315" t="s">
        <v>6564</v>
      </c>
      <c r="I1298" s="315" t="s">
        <v>8194</v>
      </c>
      <c r="J1298" s="315" t="s">
        <v>8195</v>
      </c>
      <c r="K1298" s="315" t="s">
        <v>8199</v>
      </c>
      <c r="L1298" s="315" t="s">
        <v>7572</v>
      </c>
      <c r="M1298" s="315" t="s">
        <v>6882</v>
      </c>
      <c r="N1298" s="315"/>
    </row>
    <row r="1299" ht="15.75" customHeight="1">
      <c r="A1299" s="315" t="s">
        <v>8200</v>
      </c>
      <c r="B1299" s="315" t="s">
        <v>8201</v>
      </c>
      <c r="C1299" s="315" t="s">
        <v>8202</v>
      </c>
      <c r="D1299" s="315" t="s">
        <v>8203</v>
      </c>
      <c r="E1299" s="315" t="s">
        <v>8204</v>
      </c>
      <c r="F1299" s="315" t="s">
        <v>6716</v>
      </c>
      <c r="G1299" s="315" t="s">
        <v>6797</v>
      </c>
      <c r="H1299" s="315" t="s">
        <v>8175</v>
      </c>
      <c r="I1299" s="315" t="s">
        <v>8205</v>
      </c>
      <c r="J1299" s="315" t="s">
        <v>8206</v>
      </c>
      <c r="K1299" s="315" t="s">
        <v>8207</v>
      </c>
      <c r="L1299" s="315" t="s">
        <v>7572</v>
      </c>
      <c r="M1299" s="315" t="s">
        <v>6882</v>
      </c>
      <c r="N1299" s="315"/>
    </row>
    <row r="1300" ht="15.75" customHeight="1">
      <c r="A1300" s="315" t="s">
        <v>8200</v>
      </c>
      <c r="B1300" s="315" t="s">
        <v>8201</v>
      </c>
      <c r="C1300" s="315" t="s">
        <v>8208</v>
      </c>
      <c r="D1300" s="315" t="s">
        <v>7407</v>
      </c>
      <c r="E1300" s="315" t="s">
        <v>7408</v>
      </c>
      <c r="F1300" s="315" t="s">
        <v>6716</v>
      </c>
      <c r="G1300" s="315" t="s">
        <v>6797</v>
      </c>
      <c r="H1300" s="315" t="s">
        <v>8175</v>
      </c>
      <c r="I1300" s="315" t="s">
        <v>8205</v>
      </c>
      <c r="J1300" s="315" t="s">
        <v>8206</v>
      </c>
      <c r="K1300" s="315" t="s">
        <v>8209</v>
      </c>
      <c r="L1300" s="315" t="s">
        <v>7572</v>
      </c>
      <c r="M1300" s="315" t="s">
        <v>6882</v>
      </c>
      <c r="N1300" s="315"/>
    </row>
    <row r="1301" ht="15.75" customHeight="1">
      <c r="A1301" s="315" t="s">
        <v>8200</v>
      </c>
      <c r="B1301" s="315" t="s">
        <v>8201</v>
      </c>
      <c r="C1301" s="315" t="s">
        <v>8210</v>
      </c>
      <c r="D1301" s="315" t="s">
        <v>7465</v>
      </c>
      <c r="E1301" s="315" t="s">
        <v>7350</v>
      </c>
      <c r="F1301" s="315" t="s">
        <v>6716</v>
      </c>
      <c r="G1301" s="315" t="s">
        <v>6797</v>
      </c>
      <c r="H1301" s="315" t="s">
        <v>8175</v>
      </c>
      <c r="I1301" s="315" t="s">
        <v>8205</v>
      </c>
      <c r="J1301" s="315" t="s">
        <v>8206</v>
      </c>
      <c r="K1301" s="315" t="s">
        <v>8207</v>
      </c>
      <c r="L1301" s="315" t="s">
        <v>7572</v>
      </c>
      <c r="M1301" s="315" t="s">
        <v>6882</v>
      </c>
      <c r="N1301" s="315"/>
    </row>
    <row r="1302" ht="15.75" customHeight="1">
      <c r="A1302" s="315" t="s">
        <v>8211</v>
      </c>
      <c r="B1302" s="315" t="s">
        <v>8212</v>
      </c>
      <c r="C1302" s="315" t="s">
        <v>8213</v>
      </c>
      <c r="D1302" s="315" t="s">
        <v>8214</v>
      </c>
      <c r="E1302" s="315" t="s">
        <v>8215</v>
      </c>
      <c r="F1302" s="315" t="s">
        <v>7891</v>
      </c>
      <c r="G1302" s="315" t="s">
        <v>8216</v>
      </c>
      <c r="H1302" s="315" t="s">
        <v>6548</v>
      </c>
      <c r="I1302" s="315" t="s">
        <v>6633</v>
      </c>
      <c r="J1302" s="315" t="s">
        <v>6633</v>
      </c>
      <c r="K1302" s="315" t="s">
        <v>8217</v>
      </c>
      <c r="L1302" s="315" t="s">
        <v>8218</v>
      </c>
      <c r="M1302" s="315" t="s">
        <v>6882</v>
      </c>
      <c r="N1302" s="315"/>
    </row>
    <row r="1303" ht="15.75" customHeight="1">
      <c r="A1303" s="315" t="s">
        <v>8219</v>
      </c>
      <c r="B1303" s="315" t="s">
        <v>8220</v>
      </c>
      <c r="C1303" s="315" t="s">
        <v>8221</v>
      </c>
      <c r="D1303" s="315" t="s">
        <v>7362</v>
      </c>
      <c r="E1303" s="315" t="s">
        <v>7363</v>
      </c>
      <c r="F1303" s="315" t="s">
        <v>6716</v>
      </c>
      <c r="G1303" s="315" t="s">
        <v>6797</v>
      </c>
      <c r="H1303" s="315" t="s">
        <v>8175</v>
      </c>
      <c r="I1303" s="315" t="s">
        <v>8222</v>
      </c>
      <c r="J1303" s="315" t="s">
        <v>8223</v>
      </c>
      <c r="K1303" s="315" t="s">
        <v>8224</v>
      </c>
      <c r="L1303" s="315" t="s">
        <v>7099</v>
      </c>
      <c r="M1303" s="315" t="s">
        <v>6882</v>
      </c>
      <c r="N1303" s="315"/>
    </row>
    <row r="1304" ht="15.75" customHeight="1">
      <c r="A1304" s="315" t="s">
        <v>8225</v>
      </c>
      <c r="B1304" s="315" t="s">
        <v>6647</v>
      </c>
      <c r="C1304" s="315" t="s">
        <v>8226</v>
      </c>
      <c r="D1304" s="315" t="s">
        <v>8203</v>
      </c>
      <c r="E1304" s="315" t="s">
        <v>8204</v>
      </c>
      <c r="F1304" s="315" t="s">
        <v>6716</v>
      </c>
      <c r="G1304" s="315" t="s">
        <v>6797</v>
      </c>
      <c r="H1304" s="315" t="s">
        <v>8175</v>
      </c>
      <c r="I1304" s="315" t="s">
        <v>8205</v>
      </c>
      <c r="J1304" s="315" t="s">
        <v>8206</v>
      </c>
      <c r="K1304" s="315" t="s">
        <v>8227</v>
      </c>
      <c r="L1304" s="315" t="s">
        <v>7099</v>
      </c>
      <c r="M1304" s="315" t="s">
        <v>6882</v>
      </c>
      <c r="N1304" s="315"/>
    </row>
    <row r="1305" ht="15.75" customHeight="1">
      <c r="A1305" s="315" t="s">
        <v>8228</v>
      </c>
      <c r="B1305" s="315" t="s">
        <v>6647</v>
      </c>
      <c r="C1305" s="315" t="s">
        <v>8229</v>
      </c>
      <c r="D1305" s="315" t="s">
        <v>7407</v>
      </c>
      <c r="E1305" s="315" t="s">
        <v>7408</v>
      </c>
      <c r="F1305" s="315" t="s">
        <v>6716</v>
      </c>
      <c r="G1305" s="315" t="s">
        <v>6797</v>
      </c>
      <c r="H1305" s="315" t="s">
        <v>8175</v>
      </c>
      <c r="I1305" s="315" t="s">
        <v>8205</v>
      </c>
      <c r="J1305" s="315" t="s">
        <v>8206</v>
      </c>
      <c r="K1305" s="315" t="s">
        <v>8230</v>
      </c>
      <c r="L1305" s="315" t="s">
        <v>7099</v>
      </c>
      <c r="M1305" s="315" t="s">
        <v>6882</v>
      </c>
      <c r="N1305" s="315"/>
    </row>
    <row r="1306" ht="15.75" customHeight="1">
      <c r="A1306" s="315" t="s">
        <v>8231</v>
      </c>
      <c r="B1306" s="315" t="s">
        <v>6647</v>
      </c>
      <c r="C1306" s="315" t="s">
        <v>8232</v>
      </c>
      <c r="D1306" s="315" t="s">
        <v>7362</v>
      </c>
      <c r="E1306" s="315" t="s">
        <v>7363</v>
      </c>
      <c r="F1306" s="315" t="s">
        <v>6716</v>
      </c>
      <c r="G1306" s="315" t="s">
        <v>6797</v>
      </c>
      <c r="H1306" s="315" t="s">
        <v>8175</v>
      </c>
      <c r="I1306" s="315" t="s">
        <v>8205</v>
      </c>
      <c r="J1306" s="315" t="s">
        <v>8206</v>
      </c>
      <c r="K1306" s="315" t="s">
        <v>8233</v>
      </c>
      <c r="L1306" s="315" t="s">
        <v>7757</v>
      </c>
      <c r="M1306" s="315" t="s">
        <v>6882</v>
      </c>
      <c r="N1306" s="315"/>
    </row>
    <row r="1307" ht="15.75" customHeight="1">
      <c r="A1307" s="315" t="s">
        <v>8234</v>
      </c>
      <c r="B1307" s="315" t="s">
        <v>8235</v>
      </c>
      <c r="C1307" s="315" t="s">
        <v>8236</v>
      </c>
      <c r="D1307" s="315" t="s">
        <v>8237</v>
      </c>
      <c r="E1307" s="315" t="s">
        <v>8238</v>
      </c>
      <c r="F1307" s="315" t="s">
        <v>6916</v>
      </c>
      <c r="G1307" s="315" t="s">
        <v>7021</v>
      </c>
      <c r="H1307" s="315" t="s">
        <v>6548</v>
      </c>
      <c r="I1307" s="315" t="s">
        <v>7278</v>
      </c>
      <c r="J1307" s="315" t="s">
        <v>7279</v>
      </c>
      <c r="K1307" s="315" t="s">
        <v>8239</v>
      </c>
      <c r="L1307" s="315" t="s">
        <v>7297</v>
      </c>
      <c r="M1307" s="315" t="s">
        <v>6544</v>
      </c>
      <c r="N1307" s="315"/>
    </row>
    <row r="1308" ht="15.75" customHeight="1">
      <c r="A1308" s="315" t="s">
        <v>8234</v>
      </c>
      <c r="B1308" s="315" t="s">
        <v>8235</v>
      </c>
      <c r="C1308" s="315" t="s">
        <v>8236</v>
      </c>
      <c r="D1308" s="315" t="s">
        <v>8237</v>
      </c>
      <c r="E1308" s="315" t="s">
        <v>8238</v>
      </c>
      <c r="F1308" s="315" t="s">
        <v>6916</v>
      </c>
      <c r="G1308" s="315" t="s">
        <v>7021</v>
      </c>
      <c r="H1308" s="315" t="s">
        <v>6548</v>
      </c>
      <c r="I1308" s="315" t="s">
        <v>7278</v>
      </c>
      <c r="J1308" s="315" t="s">
        <v>7279</v>
      </c>
      <c r="K1308" s="315" t="s">
        <v>8239</v>
      </c>
      <c r="L1308" s="315" t="s">
        <v>6950</v>
      </c>
      <c r="M1308" s="315" t="s">
        <v>6544</v>
      </c>
      <c r="N1308" s="315"/>
    </row>
    <row r="1309" ht="15.75" customHeight="1">
      <c r="A1309" s="315" t="s">
        <v>8240</v>
      </c>
      <c r="B1309" s="315" t="s">
        <v>8235</v>
      </c>
      <c r="C1309" s="315" t="s">
        <v>8241</v>
      </c>
      <c r="D1309" s="315" t="s">
        <v>8242</v>
      </c>
      <c r="E1309" s="315" t="s">
        <v>8243</v>
      </c>
      <c r="F1309" s="315" t="s">
        <v>6522</v>
      </c>
      <c r="G1309" s="315" t="s">
        <v>6558</v>
      </c>
      <c r="H1309" s="315" t="s">
        <v>6564</v>
      </c>
      <c r="I1309" s="315" t="s">
        <v>8244</v>
      </c>
      <c r="J1309" s="315" t="s">
        <v>8245</v>
      </c>
      <c r="K1309" s="315" t="s">
        <v>8246</v>
      </c>
      <c r="L1309" s="315" t="s">
        <v>7018</v>
      </c>
      <c r="M1309" s="315" t="s">
        <v>6535</v>
      </c>
      <c r="N1309" s="315"/>
    </row>
    <row r="1310" ht="15.75" customHeight="1">
      <c r="A1310" s="315" t="s">
        <v>8240</v>
      </c>
      <c r="B1310" s="315" t="s">
        <v>8235</v>
      </c>
      <c r="C1310" s="315" t="s">
        <v>8247</v>
      </c>
      <c r="D1310" s="315" t="s">
        <v>8242</v>
      </c>
      <c r="E1310" s="315" t="s">
        <v>8243</v>
      </c>
      <c r="F1310" s="315" t="s">
        <v>6522</v>
      </c>
      <c r="G1310" s="315" t="s">
        <v>6523</v>
      </c>
      <c r="H1310" s="315" t="s">
        <v>6524</v>
      </c>
      <c r="I1310" s="315" t="s">
        <v>7142</v>
      </c>
      <c r="J1310" s="315" t="s">
        <v>8248</v>
      </c>
      <c r="K1310" s="315" t="s">
        <v>8249</v>
      </c>
      <c r="L1310" s="315" t="s">
        <v>6577</v>
      </c>
      <c r="M1310" s="315" t="s">
        <v>6569</v>
      </c>
      <c r="N1310" s="315"/>
    </row>
    <row r="1311" ht="15.75" customHeight="1">
      <c r="A1311" s="315" t="s">
        <v>8250</v>
      </c>
      <c r="B1311" s="315" t="s">
        <v>6647</v>
      </c>
      <c r="C1311" s="315" t="s">
        <v>8251</v>
      </c>
      <c r="D1311" s="315" t="s">
        <v>8252</v>
      </c>
      <c r="E1311" s="315" t="s">
        <v>8253</v>
      </c>
      <c r="F1311" s="315" t="s">
        <v>6685</v>
      </c>
      <c r="G1311" s="315" t="s">
        <v>6686</v>
      </c>
      <c r="H1311" s="315" t="s">
        <v>6687</v>
      </c>
      <c r="I1311" s="315" t="s">
        <v>6688</v>
      </c>
      <c r="J1311" s="315" t="s">
        <v>6689</v>
      </c>
      <c r="K1311" s="315" t="s">
        <v>8254</v>
      </c>
      <c r="L1311" s="315" t="s">
        <v>8255</v>
      </c>
      <c r="M1311" s="315" t="s">
        <v>6544</v>
      </c>
      <c r="N1311" s="315"/>
    </row>
    <row r="1312" ht="15.75" customHeight="1">
      <c r="A1312" s="315" t="s">
        <v>8250</v>
      </c>
      <c r="B1312" s="315" t="s">
        <v>6647</v>
      </c>
      <c r="C1312" s="315" t="s">
        <v>8251</v>
      </c>
      <c r="D1312" s="315" t="s">
        <v>8252</v>
      </c>
      <c r="E1312" s="315" t="s">
        <v>8253</v>
      </c>
      <c r="F1312" s="315" t="s">
        <v>6685</v>
      </c>
      <c r="G1312" s="315" t="s">
        <v>6686</v>
      </c>
      <c r="H1312" s="315" t="s">
        <v>6687</v>
      </c>
      <c r="I1312" s="315" t="s">
        <v>6688</v>
      </c>
      <c r="J1312" s="315" t="s">
        <v>6689</v>
      </c>
      <c r="K1312" s="315" t="s">
        <v>8254</v>
      </c>
      <c r="L1312" s="315" t="s">
        <v>8256</v>
      </c>
      <c r="M1312" s="315" t="s">
        <v>6544</v>
      </c>
      <c r="N1312" s="315"/>
    </row>
    <row r="1313" ht="15.75" customHeight="1">
      <c r="A1313" s="315" t="s">
        <v>8257</v>
      </c>
      <c r="B1313" s="315" t="s">
        <v>6647</v>
      </c>
      <c r="C1313" s="315" t="s">
        <v>8258</v>
      </c>
      <c r="D1313" s="315" t="s">
        <v>8259</v>
      </c>
      <c r="E1313" s="315" t="s">
        <v>8260</v>
      </c>
      <c r="F1313" s="315" t="s">
        <v>6685</v>
      </c>
      <c r="G1313" s="315" t="s">
        <v>6722</v>
      </c>
      <c r="H1313" s="315" t="s">
        <v>6718</v>
      </c>
      <c r="I1313" s="315" t="s">
        <v>8261</v>
      </c>
      <c r="J1313" s="315" t="s">
        <v>8262</v>
      </c>
      <c r="K1313" s="315" t="s">
        <v>8263</v>
      </c>
      <c r="L1313" s="315" t="s">
        <v>7055</v>
      </c>
      <c r="M1313" s="315" t="s">
        <v>6544</v>
      </c>
      <c r="N1313" s="315"/>
    </row>
    <row r="1314" ht="15.75" customHeight="1">
      <c r="A1314" s="315" t="s">
        <v>8264</v>
      </c>
      <c r="B1314" s="315" t="s">
        <v>6647</v>
      </c>
      <c r="C1314" s="315" t="s">
        <v>8265</v>
      </c>
      <c r="D1314" s="315" t="s">
        <v>8266</v>
      </c>
      <c r="E1314" s="315" t="s">
        <v>8267</v>
      </c>
      <c r="F1314" s="315" t="s">
        <v>6883</v>
      </c>
      <c r="G1314" s="315" t="s">
        <v>7008</v>
      </c>
      <c r="H1314" s="315" t="s">
        <v>6564</v>
      </c>
      <c r="I1314" s="315" t="s">
        <v>7427</v>
      </c>
      <c r="J1314" s="315" t="s">
        <v>7466</v>
      </c>
      <c r="K1314" s="315" t="s">
        <v>7467</v>
      </c>
      <c r="L1314" s="315" t="s">
        <v>7060</v>
      </c>
      <c r="M1314" s="315" t="s">
        <v>6664</v>
      </c>
      <c r="N1314" s="31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0"/>
  <cols>
    <col customWidth="1" min="1" max="2" width="34.63"/>
    <col customWidth="1" min="3" max="3" width="37.75"/>
    <col customWidth="1" min="4" max="5" width="17.38"/>
    <col customWidth="1" min="6" max="6" width="12.63"/>
    <col customWidth="1" min="11" max="11" width="18.63"/>
    <col customWidth="1" min="13" max="13" width="28.13"/>
  </cols>
  <sheetData>
    <row r="1" ht="15.75" customHeight="1">
      <c r="A1" s="129" t="s">
        <v>8268</v>
      </c>
      <c r="B1" s="129" t="s">
        <v>35</v>
      </c>
      <c r="C1" s="129" t="s">
        <v>8269</v>
      </c>
      <c r="D1" s="321" t="s">
        <v>2233</v>
      </c>
      <c r="E1" s="321" t="s">
        <v>3988</v>
      </c>
      <c r="F1" s="186">
        <v>0.75</v>
      </c>
      <c r="G1" s="186">
        <v>0.8333333333333334</v>
      </c>
      <c r="H1" s="321">
        <f t="shared" ref="H1:H416" si="1">IF(G1&lt;F1, (G1+1)-F1, G1-F1)*24</f>
        <v>2</v>
      </c>
      <c r="I1" s="187">
        <v>224.4</v>
      </c>
      <c r="J1" s="187">
        <f t="shared" ref="J1:J416" si="2">DIVIDE(I1,H1)/M1</f>
        <v>9.35</v>
      </c>
      <c r="K1" s="129" t="s">
        <v>8270</v>
      </c>
      <c r="L1" s="129" t="s">
        <v>431</v>
      </c>
      <c r="M1" s="129">
        <v>12.0</v>
      </c>
    </row>
    <row r="2" ht="15.75" customHeight="1">
      <c r="A2" s="129" t="s">
        <v>8268</v>
      </c>
      <c r="B2" s="129" t="s">
        <v>35</v>
      </c>
      <c r="C2" s="129" t="s">
        <v>8271</v>
      </c>
      <c r="D2" s="321" t="s">
        <v>2233</v>
      </c>
      <c r="E2" s="321" t="s">
        <v>3988</v>
      </c>
      <c r="F2" s="186">
        <v>0.75</v>
      </c>
      <c r="G2" s="186">
        <v>0.8333333333333334</v>
      </c>
      <c r="H2" s="321">
        <f t="shared" si="1"/>
        <v>2</v>
      </c>
      <c r="I2" s="187">
        <v>224.4</v>
      </c>
      <c r="J2" s="187">
        <f t="shared" si="2"/>
        <v>9.35</v>
      </c>
      <c r="K2" s="129" t="s">
        <v>8272</v>
      </c>
      <c r="L2" s="129">
        <v>9.0</v>
      </c>
      <c r="M2" s="129">
        <v>12.0</v>
      </c>
    </row>
    <row r="3" ht="15.75" customHeight="1">
      <c r="A3" s="129" t="s">
        <v>8268</v>
      </c>
      <c r="B3" s="129" t="s">
        <v>35</v>
      </c>
      <c r="C3" s="129" t="s">
        <v>8273</v>
      </c>
      <c r="D3" s="321" t="s">
        <v>2233</v>
      </c>
      <c r="E3" s="321" t="s">
        <v>3988</v>
      </c>
      <c r="F3" s="186">
        <v>0.75</v>
      </c>
      <c r="G3" s="186">
        <v>0.875</v>
      </c>
      <c r="H3" s="321">
        <f t="shared" si="1"/>
        <v>3</v>
      </c>
      <c r="I3" s="187">
        <v>28.05</v>
      </c>
      <c r="J3" s="187">
        <f t="shared" si="2"/>
        <v>9.35</v>
      </c>
      <c r="K3" s="129" t="s">
        <v>8274</v>
      </c>
      <c r="L3" s="129">
        <v>1.0</v>
      </c>
      <c r="M3" s="129">
        <v>1.0</v>
      </c>
      <c r="N3" s="55"/>
    </row>
    <row r="4" ht="15.75" customHeight="1">
      <c r="A4" s="129" t="s">
        <v>8268</v>
      </c>
      <c r="B4" s="129" t="s">
        <v>35</v>
      </c>
      <c r="C4" s="129" t="s">
        <v>8275</v>
      </c>
      <c r="D4" s="321" t="s">
        <v>2233</v>
      </c>
      <c r="E4" s="321" t="s">
        <v>3988</v>
      </c>
      <c r="F4" s="322">
        <v>0.7708333333333334</v>
      </c>
      <c r="G4" s="186">
        <v>0.8541666666666666</v>
      </c>
      <c r="H4" s="321">
        <f t="shared" si="1"/>
        <v>2</v>
      </c>
      <c r="I4" s="187">
        <v>144.96</v>
      </c>
      <c r="J4" s="187">
        <f t="shared" si="2"/>
        <v>9.06</v>
      </c>
      <c r="K4" s="129" t="s">
        <v>8276</v>
      </c>
      <c r="L4" s="129" t="s">
        <v>431</v>
      </c>
      <c r="M4" s="129">
        <v>8.0</v>
      </c>
      <c r="N4" s="55"/>
    </row>
    <row r="5" ht="15.75" customHeight="1">
      <c r="A5" s="129" t="s">
        <v>8268</v>
      </c>
      <c r="B5" s="129" t="s">
        <v>35</v>
      </c>
      <c r="C5" s="129" t="s">
        <v>8277</v>
      </c>
      <c r="D5" s="321" t="s">
        <v>2233</v>
      </c>
      <c r="E5" s="321" t="s">
        <v>3988</v>
      </c>
      <c r="F5" s="186">
        <v>0.7708333333333334</v>
      </c>
      <c r="G5" s="186">
        <v>0.8541666666666666</v>
      </c>
      <c r="H5" s="321">
        <f t="shared" si="1"/>
        <v>2</v>
      </c>
      <c r="I5" s="187">
        <v>144.96</v>
      </c>
      <c r="J5" s="187">
        <f t="shared" si="2"/>
        <v>6.04</v>
      </c>
      <c r="K5" s="129" t="s">
        <v>8278</v>
      </c>
      <c r="L5" s="129" t="s">
        <v>431</v>
      </c>
      <c r="M5" s="129">
        <v>12.0</v>
      </c>
      <c r="N5" s="55"/>
    </row>
    <row r="6" ht="15.75" customHeight="1">
      <c r="A6" s="129" t="s">
        <v>8268</v>
      </c>
      <c r="B6" s="129" t="s">
        <v>35</v>
      </c>
      <c r="C6" s="129" t="s">
        <v>8279</v>
      </c>
      <c r="D6" s="321" t="s">
        <v>2233</v>
      </c>
      <c r="E6" s="321" t="s">
        <v>3988</v>
      </c>
      <c r="F6" s="186">
        <v>0.5</v>
      </c>
      <c r="G6" s="186">
        <v>0.625</v>
      </c>
      <c r="H6" s="321">
        <f t="shared" si="1"/>
        <v>3</v>
      </c>
      <c r="I6" s="187">
        <v>28.05</v>
      </c>
      <c r="J6" s="187">
        <f t="shared" si="2"/>
        <v>9.35</v>
      </c>
      <c r="K6" s="129" t="s">
        <v>8280</v>
      </c>
      <c r="L6" s="129">
        <v>3.0</v>
      </c>
      <c r="M6" s="129">
        <v>1.0</v>
      </c>
      <c r="N6" s="55"/>
    </row>
    <row r="7" ht="15.75" customHeight="1">
      <c r="A7" s="129" t="s">
        <v>8268</v>
      </c>
      <c r="B7" s="129" t="s">
        <v>690</v>
      </c>
      <c r="C7" s="128" t="s">
        <v>8281</v>
      </c>
      <c r="D7" s="321" t="s">
        <v>2233</v>
      </c>
      <c r="E7" s="321" t="s">
        <v>3988</v>
      </c>
      <c r="F7" s="190">
        <v>0.75</v>
      </c>
      <c r="G7" s="190">
        <v>0.8333333333333334</v>
      </c>
      <c r="H7" s="321">
        <f t="shared" si="1"/>
        <v>2</v>
      </c>
      <c r="I7" s="191">
        <v>112.9</v>
      </c>
      <c r="J7" s="187">
        <f t="shared" si="2"/>
        <v>11.29</v>
      </c>
      <c r="K7" s="128" t="s">
        <v>8282</v>
      </c>
      <c r="L7" s="128">
        <v>2.0</v>
      </c>
      <c r="M7" s="129">
        <v>5.0</v>
      </c>
      <c r="N7" s="55"/>
    </row>
    <row r="8" ht="15.75" customHeight="1">
      <c r="A8" s="129" t="s">
        <v>8268</v>
      </c>
      <c r="B8" s="129" t="s">
        <v>690</v>
      </c>
      <c r="C8" s="129" t="s">
        <v>8283</v>
      </c>
      <c r="D8" s="321" t="s">
        <v>2233</v>
      </c>
      <c r="E8" s="321" t="s">
        <v>3988</v>
      </c>
      <c r="F8" s="186">
        <v>0.75</v>
      </c>
      <c r="G8" s="186">
        <v>0.8333333333333334</v>
      </c>
      <c r="H8" s="321">
        <f t="shared" si="1"/>
        <v>2</v>
      </c>
      <c r="I8" s="187">
        <v>28.23</v>
      </c>
      <c r="J8" s="187">
        <f t="shared" si="2"/>
        <v>14.115</v>
      </c>
      <c r="K8" s="129" t="s">
        <v>8284</v>
      </c>
      <c r="L8" s="129" t="s">
        <v>431</v>
      </c>
      <c r="M8" s="129">
        <v>1.0</v>
      </c>
      <c r="N8" s="55"/>
    </row>
    <row r="9" ht="15.75" customHeight="1">
      <c r="A9" s="129" t="s">
        <v>8268</v>
      </c>
      <c r="B9" s="129" t="s">
        <v>690</v>
      </c>
      <c r="C9" s="129" t="s">
        <v>8285</v>
      </c>
      <c r="D9" s="321" t="s">
        <v>2233</v>
      </c>
      <c r="E9" s="321" t="s">
        <v>3988</v>
      </c>
      <c r="F9" s="186">
        <v>0.75</v>
      </c>
      <c r="G9" s="186">
        <v>0.8333333333333334</v>
      </c>
      <c r="H9" s="321">
        <f t="shared" si="1"/>
        <v>2</v>
      </c>
      <c r="I9" s="187">
        <v>112.9</v>
      </c>
      <c r="J9" s="187">
        <f t="shared" si="2"/>
        <v>11.29</v>
      </c>
      <c r="K9" s="129" t="s">
        <v>8286</v>
      </c>
      <c r="L9" s="129" t="s">
        <v>431</v>
      </c>
      <c r="M9" s="129">
        <v>5.0</v>
      </c>
      <c r="N9" s="55"/>
    </row>
    <row r="10" ht="15.75" customHeight="1">
      <c r="A10" s="129" t="s">
        <v>8268</v>
      </c>
      <c r="B10" s="129" t="s">
        <v>690</v>
      </c>
      <c r="C10" s="128" t="s">
        <v>8287</v>
      </c>
      <c r="D10" s="321" t="s">
        <v>2233</v>
      </c>
      <c r="E10" s="321" t="s">
        <v>3988</v>
      </c>
      <c r="F10" s="190">
        <v>0.7916666666666666</v>
      </c>
      <c r="G10" s="190">
        <v>0.8333333333333334</v>
      </c>
      <c r="H10" s="321">
        <f t="shared" si="1"/>
        <v>1</v>
      </c>
      <c r="I10" s="191">
        <v>230.0</v>
      </c>
      <c r="J10" s="187">
        <f t="shared" si="2"/>
        <v>17.69230769</v>
      </c>
      <c r="K10" s="128" t="s">
        <v>8288</v>
      </c>
      <c r="L10" s="128">
        <v>17.0</v>
      </c>
      <c r="M10" s="128">
        <v>13.0</v>
      </c>
      <c r="N10" s="55"/>
    </row>
    <row r="11" ht="15.75" customHeight="1">
      <c r="A11" s="129" t="s">
        <v>8268</v>
      </c>
      <c r="B11" s="129" t="s">
        <v>690</v>
      </c>
      <c r="C11" s="129" t="s">
        <v>8289</v>
      </c>
      <c r="D11" s="321" t="s">
        <v>2233</v>
      </c>
      <c r="E11" s="321" t="s">
        <v>3988</v>
      </c>
      <c r="F11" s="186">
        <v>0.8020833333333334</v>
      </c>
      <c r="G11" s="186">
        <v>0.84375</v>
      </c>
      <c r="H11" s="321">
        <f t="shared" si="1"/>
        <v>1</v>
      </c>
      <c r="I11" s="187">
        <v>144.0</v>
      </c>
      <c r="J11" s="187">
        <f t="shared" si="2"/>
        <v>16</v>
      </c>
      <c r="K11" s="129" t="s">
        <v>8290</v>
      </c>
      <c r="L11" s="129">
        <v>12.0</v>
      </c>
      <c r="M11" s="129">
        <v>9.0</v>
      </c>
      <c r="N11" s="55"/>
    </row>
    <row r="12" ht="15.75" customHeight="1">
      <c r="A12" s="129" t="s">
        <v>8268</v>
      </c>
      <c r="B12" s="129" t="s">
        <v>46</v>
      </c>
      <c r="C12" s="129" t="s">
        <v>8291</v>
      </c>
      <c r="D12" s="321" t="s">
        <v>2233</v>
      </c>
      <c r="E12" s="321" t="s">
        <v>3988</v>
      </c>
      <c r="F12" s="186">
        <v>0.7916666666666666</v>
      </c>
      <c r="G12" s="186">
        <v>0.8333333333333334</v>
      </c>
      <c r="H12" s="321">
        <f t="shared" si="1"/>
        <v>1</v>
      </c>
      <c r="I12" s="187">
        <v>128.0</v>
      </c>
      <c r="J12" s="187">
        <f t="shared" si="2"/>
        <v>16</v>
      </c>
      <c r="K12" s="129" t="s">
        <v>8292</v>
      </c>
      <c r="L12" s="129">
        <v>2.0</v>
      </c>
      <c r="M12" s="129">
        <v>8.0</v>
      </c>
      <c r="N12" s="55"/>
    </row>
    <row r="13" ht="15.75" customHeight="1">
      <c r="A13" s="129" t="s">
        <v>8268</v>
      </c>
      <c r="B13" s="129" t="s">
        <v>46</v>
      </c>
      <c r="C13" s="129" t="s">
        <v>8293</v>
      </c>
      <c r="D13" s="321" t="s">
        <v>2233</v>
      </c>
      <c r="E13" s="321" t="s">
        <v>3988</v>
      </c>
      <c r="F13" s="186">
        <v>0.8541666666666666</v>
      </c>
      <c r="G13" s="186">
        <v>0.8958333333333334</v>
      </c>
      <c r="H13" s="321">
        <f t="shared" si="1"/>
        <v>1</v>
      </c>
      <c r="I13" s="187">
        <v>144.0</v>
      </c>
      <c r="J13" s="187">
        <f t="shared" si="2"/>
        <v>16</v>
      </c>
      <c r="K13" s="129" t="s">
        <v>8294</v>
      </c>
      <c r="L13" s="129">
        <v>13.0</v>
      </c>
      <c r="M13" s="129">
        <v>9.0</v>
      </c>
      <c r="N13" s="55"/>
    </row>
    <row r="14" ht="15.75" customHeight="1">
      <c r="A14" s="129" t="s">
        <v>8268</v>
      </c>
      <c r="B14" s="129" t="s">
        <v>35</v>
      </c>
      <c r="C14" s="128" t="s">
        <v>8295</v>
      </c>
      <c r="D14" s="321" t="s">
        <v>2233</v>
      </c>
      <c r="E14" s="321" t="s">
        <v>3988</v>
      </c>
      <c r="F14" s="190">
        <v>0.7916666666666666</v>
      </c>
      <c r="G14" s="190">
        <v>0.875</v>
      </c>
      <c r="H14" s="321">
        <f t="shared" si="1"/>
        <v>2</v>
      </c>
      <c r="I14" s="191">
        <v>180.64</v>
      </c>
      <c r="J14" s="187">
        <f t="shared" si="2"/>
        <v>11.29</v>
      </c>
      <c r="K14" s="128" t="s">
        <v>8296</v>
      </c>
      <c r="L14" s="128" t="s">
        <v>431</v>
      </c>
      <c r="M14" s="129">
        <v>8.0</v>
      </c>
      <c r="N14" s="55"/>
    </row>
    <row r="15" ht="15.75" customHeight="1">
      <c r="A15" s="129" t="s">
        <v>8268</v>
      </c>
      <c r="B15" s="129" t="s">
        <v>35</v>
      </c>
      <c r="C15" s="129" t="s">
        <v>8297</v>
      </c>
      <c r="D15" s="321" t="s">
        <v>2233</v>
      </c>
      <c r="E15" s="321" t="s">
        <v>3988</v>
      </c>
      <c r="F15" s="186">
        <v>0.7916666666666666</v>
      </c>
      <c r="G15" s="186">
        <v>0.875</v>
      </c>
      <c r="H15" s="321">
        <f t="shared" si="1"/>
        <v>2</v>
      </c>
      <c r="I15" s="187">
        <v>180.8</v>
      </c>
      <c r="J15" s="187">
        <f t="shared" si="2"/>
        <v>11.3</v>
      </c>
      <c r="K15" s="129" t="s">
        <v>8298</v>
      </c>
      <c r="L15" s="129">
        <v>5.0</v>
      </c>
      <c r="M15" s="129">
        <v>8.0</v>
      </c>
      <c r="N15" s="55"/>
    </row>
    <row r="16" ht="15.75" customHeight="1">
      <c r="A16" s="129" t="s">
        <v>8268</v>
      </c>
      <c r="B16" s="129" t="s">
        <v>35</v>
      </c>
      <c r="C16" s="129" t="s">
        <v>8299</v>
      </c>
      <c r="D16" s="321" t="s">
        <v>2233</v>
      </c>
      <c r="E16" s="321" t="s">
        <v>3988</v>
      </c>
      <c r="F16" s="186">
        <v>0.7916666666666666</v>
      </c>
      <c r="G16" s="186">
        <v>0.875</v>
      </c>
      <c r="H16" s="321">
        <f t="shared" si="1"/>
        <v>2</v>
      </c>
      <c r="I16" s="187">
        <v>224.4</v>
      </c>
      <c r="J16" s="187">
        <f t="shared" si="2"/>
        <v>9.35</v>
      </c>
      <c r="K16" s="129" t="s">
        <v>8300</v>
      </c>
      <c r="L16" s="129" t="s">
        <v>431</v>
      </c>
      <c r="M16" s="129">
        <v>12.0</v>
      </c>
      <c r="N16" s="55"/>
    </row>
    <row r="17" ht="15.75" customHeight="1">
      <c r="A17" s="129" t="s">
        <v>8268</v>
      </c>
      <c r="B17" s="129" t="s">
        <v>35</v>
      </c>
      <c r="C17" s="129" t="s">
        <v>8301</v>
      </c>
      <c r="D17" s="321" t="s">
        <v>2233</v>
      </c>
      <c r="E17" s="321" t="s">
        <v>3988</v>
      </c>
      <c r="F17" s="186">
        <v>0.7916666666666666</v>
      </c>
      <c r="G17" s="186">
        <v>0.875</v>
      </c>
      <c r="H17" s="321">
        <f t="shared" si="1"/>
        <v>2</v>
      </c>
      <c r="I17" s="187">
        <v>224.4</v>
      </c>
      <c r="J17" s="187">
        <f t="shared" si="2"/>
        <v>9.35</v>
      </c>
      <c r="K17" s="129" t="s">
        <v>8302</v>
      </c>
      <c r="L17" s="129">
        <v>4.0</v>
      </c>
      <c r="M17" s="129">
        <v>12.0</v>
      </c>
      <c r="N17" s="55"/>
    </row>
    <row r="18" ht="15.75" customHeight="1">
      <c r="A18" s="129" t="s">
        <v>8268</v>
      </c>
      <c r="B18" s="129" t="s">
        <v>35</v>
      </c>
      <c r="C18" s="128" t="s">
        <v>8303</v>
      </c>
      <c r="D18" s="321" t="s">
        <v>2233</v>
      </c>
      <c r="E18" s="321" t="s">
        <v>3988</v>
      </c>
      <c r="F18" s="190">
        <v>0.4166666666666667</v>
      </c>
      <c r="G18" s="190">
        <v>0.5</v>
      </c>
      <c r="H18" s="321">
        <f t="shared" si="1"/>
        <v>2</v>
      </c>
      <c r="I18" s="191">
        <v>150.0</v>
      </c>
      <c r="J18" s="187">
        <f t="shared" si="2"/>
        <v>25</v>
      </c>
      <c r="K18" s="128" t="s">
        <v>8304</v>
      </c>
      <c r="L18" s="128">
        <v>9.0</v>
      </c>
      <c r="M18" s="128">
        <v>3.0</v>
      </c>
      <c r="N18" s="55"/>
    </row>
    <row r="19" ht="15.75" customHeight="1">
      <c r="A19" s="129" t="s">
        <v>8268</v>
      </c>
      <c r="B19" s="129" t="s">
        <v>35</v>
      </c>
      <c r="C19" s="129" t="s">
        <v>8305</v>
      </c>
      <c r="D19" s="321" t="s">
        <v>2233</v>
      </c>
      <c r="E19" s="321" t="s">
        <v>3988</v>
      </c>
      <c r="F19" s="186">
        <v>0.75</v>
      </c>
      <c r="G19" s="186">
        <v>0.7916666666666666</v>
      </c>
      <c r="H19" s="321">
        <f t="shared" si="1"/>
        <v>1</v>
      </c>
      <c r="I19" s="187">
        <v>132.08</v>
      </c>
      <c r="J19" s="187">
        <f t="shared" si="2"/>
        <v>10.16</v>
      </c>
      <c r="K19" s="129" t="s">
        <v>8306</v>
      </c>
      <c r="L19" s="129">
        <v>16.0</v>
      </c>
      <c r="M19" s="128">
        <v>13.0</v>
      </c>
      <c r="N19" s="55"/>
    </row>
    <row r="20" ht="15.75" customHeight="1">
      <c r="A20" s="129" t="s">
        <v>8268</v>
      </c>
      <c r="B20" s="129" t="s">
        <v>46</v>
      </c>
      <c r="C20" s="129" t="s">
        <v>8307</v>
      </c>
      <c r="D20" s="321" t="s">
        <v>2233</v>
      </c>
      <c r="E20" s="321" t="s">
        <v>3988</v>
      </c>
      <c r="F20" s="186">
        <v>0.8125</v>
      </c>
      <c r="G20" s="186">
        <v>0.8541666666666666</v>
      </c>
      <c r="H20" s="321">
        <f t="shared" si="1"/>
        <v>1</v>
      </c>
      <c r="I20" s="187">
        <v>111.76</v>
      </c>
      <c r="J20" s="187">
        <f t="shared" si="2"/>
        <v>10.16</v>
      </c>
      <c r="K20" s="129" t="s">
        <v>8308</v>
      </c>
      <c r="L20" s="129">
        <v>11.0</v>
      </c>
      <c r="M20" s="128">
        <v>11.0</v>
      </c>
      <c r="N20" s="55"/>
    </row>
    <row r="21" ht="15.75" customHeight="1">
      <c r="A21" s="129" t="s">
        <v>8268</v>
      </c>
      <c r="B21" s="129" t="s">
        <v>3035</v>
      </c>
      <c r="C21" s="129" t="s">
        <v>8309</v>
      </c>
      <c r="D21" s="321" t="s">
        <v>2233</v>
      </c>
      <c r="E21" s="321" t="s">
        <v>3988</v>
      </c>
      <c r="F21" s="217">
        <v>0.78125</v>
      </c>
      <c r="G21" s="186">
        <v>0.8229166666666666</v>
      </c>
      <c r="H21" s="321">
        <f t="shared" si="1"/>
        <v>1</v>
      </c>
      <c r="I21" s="187">
        <v>138.88</v>
      </c>
      <c r="J21" s="187">
        <f t="shared" si="2"/>
        <v>11.57333333</v>
      </c>
      <c r="K21" s="129" t="s">
        <v>8310</v>
      </c>
      <c r="L21" s="129">
        <v>12.0</v>
      </c>
      <c r="M21" s="129">
        <v>12.0</v>
      </c>
      <c r="N21" s="55"/>
    </row>
    <row r="22" ht="15.75" customHeight="1">
      <c r="A22" s="129" t="s">
        <v>8268</v>
      </c>
      <c r="B22" s="129" t="s">
        <v>3035</v>
      </c>
      <c r="C22" s="129" t="s">
        <v>8311</v>
      </c>
      <c r="D22" s="321" t="s">
        <v>2233</v>
      </c>
      <c r="E22" s="321" t="s">
        <v>3988</v>
      </c>
      <c r="F22" s="186">
        <v>0.8229166666666666</v>
      </c>
      <c r="G22" s="186">
        <v>0.8645833333333334</v>
      </c>
      <c r="H22" s="321">
        <f t="shared" si="1"/>
        <v>1</v>
      </c>
      <c r="I22" s="187">
        <v>215.16</v>
      </c>
      <c r="J22" s="187">
        <f t="shared" si="2"/>
        <v>17.93</v>
      </c>
      <c r="K22" s="129" t="s">
        <v>8312</v>
      </c>
      <c r="L22" s="129">
        <v>11.0</v>
      </c>
      <c r="M22" s="129">
        <v>12.0</v>
      </c>
      <c r="N22" s="55"/>
    </row>
    <row r="23" ht="15.75" customHeight="1">
      <c r="A23" s="129" t="s">
        <v>8268</v>
      </c>
      <c r="B23" s="129" t="s">
        <v>3002</v>
      </c>
      <c r="C23" s="128" t="s">
        <v>8313</v>
      </c>
      <c r="D23" s="321" t="s">
        <v>2233</v>
      </c>
      <c r="E23" s="321" t="s">
        <v>3988</v>
      </c>
      <c r="F23" s="190">
        <v>0.75</v>
      </c>
      <c r="G23" s="190">
        <v>0.7916666666666666</v>
      </c>
      <c r="H23" s="321">
        <f t="shared" si="1"/>
        <v>1</v>
      </c>
      <c r="I23" s="191">
        <v>88.56</v>
      </c>
      <c r="J23" s="187">
        <f t="shared" si="2"/>
        <v>9.84</v>
      </c>
      <c r="K23" s="128" t="s">
        <v>8314</v>
      </c>
      <c r="L23" s="128" t="s">
        <v>431</v>
      </c>
      <c r="M23" s="129">
        <v>9.0</v>
      </c>
      <c r="N23" s="55"/>
    </row>
    <row r="24" ht="15.75" customHeight="1">
      <c r="A24" s="129" t="s">
        <v>8268</v>
      </c>
      <c r="B24" s="129" t="s">
        <v>46</v>
      </c>
      <c r="C24" s="129" t="s">
        <v>1818</v>
      </c>
      <c r="D24" s="321" t="s">
        <v>2233</v>
      </c>
      <c r="E24" s="321" t="s">
        <v>3988</v>
      </c>
      <c r="F24" s="186">
        <v>0.5</v>
      </c>
      <c r="G24" s="186">
        <v>0.5416666666666666</v>
      </c>
      <c r="H24" s="321">
        <f t="shared" si="1"/>
        <v>1</v>
      </c>
      <c r="I24" s="187">
        <v>103.5</v>
      </c>
      <c r="J24" s="187">
        <f t="shared" si="2"/>
        <v>11.5</v>
      </c>
      <c r="K24" s="129" t="s">
        <v>8315</v>
      </c>
      <c r="L24" s="129">
        <v>7.0</v>
      </c>
      <c r="M24" s="129">
        <v>9.0</v>
      </c>
      <c r="N24" s="55"/>
    </row>
    <row r="25" ht="15.75" customHeight="1">
      <c r="A25" s="129" t="s">
        <v>8268</v>
      </c>
      <c r="B25" s="129" t="s">
        <v>98</v>
      </c>
      <c r="C25" s="129" t="s">
        <v>8316</v>
      </c>
      <c r="D25" s="321" t="s">
        <v>8317</v>
      </c>
      <c r="E25" s="321" t="s">
        <v>8318</v>
      </c>
      <c r="F25" s="186">
        <v>0.375</v>
      </c>
      <c r="G25" s="186">
        <v>0.4166666666666667</v>
      </c>
      <c r="H25" s="321">
        <f t="shared" si="1"/>
        <v>1</v>
      </c>
      <c r="I25" s="187">
        <v>132.08</v>
      </c>
      <c r="J25" s="187">
        <f t="shared" si="2"/>
        <v>10.16</v>
      </c>
      <c r="K25" s="129" t="s">
        <v>8319</v>
      </c>
      <c r="L25" s="129">
        <v>32.0</v>
      </c>
      <c r="M25" s="129">
        <v>13.0</v>
      </c>
      <c r="N25" s="55"/>
    </row>
    <row r="26" ht="15.75" customHeight="1">
      <c r="A26" s="129" t="s">
        <v>8268</v>
      </c>
      <c r="B26" s="129" t="s">
        <v>3035</v>
      </c>
      <c r="C26" s="129" t="s">
        <v>8320</v>
      </c>
      <c r="D26" s="321" t="s">
        <v>2233</v>
      </c>
      <c r="E26" s="321" t="s">
        <v>3988</v>
      </c>
      <c r="F26" s="186">
        <v>0.8125</v>
      </c>
      <c r="G26" s="186">
        <v>0.8541666666666666</v>
      </c>
      <c r="H26" s="321">
        <f t="shared" si="1"/>
        <v>1</v>
      </c>
      <c r="I26" s="187">
        <v>121.52</v>
      </c>
      <c r="J26" s="187">
        <f t="shared" si="2"/>
        <v>15.19</v>
      </c>
      <c r="K26" s="129" t="s">
        <v>8321</v>
      </c>
      <c r="L26" s="129">
        <v>5.0</v>
      </c>
      <c r="M26" s="129">
        <v>8.0</v>
      </c>
      <c r="N26" s="55"/>
    </row>
    <row r="27" ht="15.75" customHeight="1">
      <c r="A27" s="129" t="s">
        <v>8268</v>
      </c>
      <c r="B27" s="129" t="s">
        <v>3035</v>
      </c>
      <c r="C27" s="128" t="s">
        <v>8322</v>
      </c>
      <c r="D27" s="321" t="s">
        <v>2233</v>
      </c>
      <c r="E27" s="321" t="s">
        <v>3988</v>
      </c>
      <c r="F27" s="190">
        <v>0.8020833333333334</v>
      </c>
      <c r="G27" s="190">
        <v>0.84375</v>
      </c>
      <c r="H27" s="321">
        <f t="shared" si="1"/>
        <v>1</v>
      </c>
      <c r="I27" s="191">
        <v>121.52</v>
      </c>
      <c r="J27" s="187">
        <f t="shared" si="2"/>
        <v>10.12666667</v>
      </c>
      <c r="K27" s="128" t="s">
        <v>8323</v>
      </c>
      <c r="L27" s="128">
        <v>19.0</v>
      </c>
      <c r="M27" s="129">
        <v>12.0</v>
      </c>
      <c r="N27" s="55"/>
    </row>
    <row r="28" ht="15.75" customHeight="1">
      <c r="A28" s="129" t="s">
        <v>8268</v>
      </c>
      <c r="B28" s="129" t="s">
        <v>3002</v>
      </c>
      <c r="C28" s="129" t="s">
        <v>8324</v>
      </c>
      <c r="D28" s="321" t="s">
        <v>2233</v>
      </c>
      <c r="E28" s="321" t="s">
        <v>3988</v>
      </c>
      <c r="F28" s="217">
        <v>0.46875</v>
      </c>
      <c r="G28" s="186">
        <v>0.5104166666666666</v>
      </c>
      <c r="H28" s="321">
        <f t="shared" si="1"/>
        <v>1</v>
      </c>
      <c r="I28" s="187">
        <v>142.32</v>
      </c>
      <c r="J28" s="187">
        <f t="shared" si="2"/>
        <v>11.86</v>
      </c>
      <c r="K28" s="129" t="s">
        <v>8325</v>
      </c>
      <c r="L28" s="129">
        <v>5.0</v>
      </c>
      <c r="M28" s="129">
        <v>12.0</v>
      </c>
      <c r="N28" s="55"/>
    </row>
    <row r="29" ht="15.75" customHeight="1">
      <c r="A29" s="129" t="s">
        <v>8268</v>
      </c>
      <c r="B29" s="129" t="s">
        <v>98</v>
      </c>
      <c r="C29" s="129" t="s">
        <v>8326</v>
      </c>
      <c r="D29" s="321" t="s">
        <v>2233</v>
      </c>
      <c r="E29" s="321" t="s">
        <v>3988</v>
      </c>
      <c r="F29" s="186">
        <v>0.7291666666666666</v>
      </c>
      <c r="G29" s="186">
        <v>0.7708333333333334</v>
      </c>
      <c r="H29" s="321">
        <f t="shared" si="1"/>
        <v>1</v>
      </c>
      <c r="I29" s="187">
        <v>80.5</v>
      </c>
      <c r="J29" s="187">
        <f t="shared" si="2"/>
        <v>11.5</v>
      </c>
      <c r="K29" s="129" t="s">
        <v>8327</v>
      </c>
      <c r="L29" s="129">
        <v>4.0</v>
      </c>
      <c r="M29" s="129">
        <v>7.0</v>
      </c>
      <c r="N29" s="55"/>
    </row>
    <row r="30" ht="15.75" customHeight="1">
      <c r="A30" s="129" t="s">
        <v>8268</v>
      </c>
      <c r="B30" s="129" t="s">
        <v>98</v>
      </c>
      <c r="C30" s="128" t="s">
        <v>8328</v>
      </c>
      <c r="D30" s="321" t="s">
        <v>2233</v>
      </c>
      <c r="E30" s="321" t="s">
        <v>3988</v>
      </c>
      <c r="F30" s="190">
        <v>0.4479166666666667</v>
      </c>
      <c r="G30" s="190">
        <v>0.4895833333333333</v>
      </c>
      <c r="H30" s="321">
        <f t="shared" si="1"/>
        <v>1</v>
      </c>
      <c r="I30" s="191">
        <v>103.5</v>
      </c>
      <c r="J30" s="187">
        <f t="shared" si="2"/>
        <v>11.5</v>
      </c>
      <c r="K30" s="128" t="s">
        <v>8329</v>
      </c>
      <c r="L30" s="128" t="s">
        <v>431</v>
      </c>
      <c r="M30" s="128">
        <v>9.0</v>
      </c>
      <c r="N30" s="55"/>
    </row>
    <row r="31" ht="15.75" customHeight="1">
      <c r="A31" s="129" t="s">
        <v>8268</v>
      </c>
      <c r="B31" s="129" t="s">
        <v>98</v>
      </c>
      <c r="C31" s="128" t="s">
        <v>8330</v>
      </c>
      <c r="D31" s="321" t="s">
        <v>2233</v>
      </c>
      <c r="E31" s="321" t="s">
        <v>3988</v>
      </c>
      <c r="F31" s="190">
        <v>0.7951388888888888</v>
      </c>
      <c r="G31" s="190">
        <v>0.8368055555555556</v>
      </c>
      <c r="H31" s="321">
        <f t="shared" si="1"/>
        <v>1</v>
      </c>
      <c r="I31" s="191">
        <v>69.0</v>
      </c>
      <c r="J31" s="187">
        <f t="shared" si="2"/>
        <v>11.5</v>
      </c>
      <c r="K31" s="128" t="s">
        <v>8331</v>
      </c>
      <c r="L31" s="128">
        <v>8.0</v>
      </c>
      <c r="M31" s="128">
        <v>6.0</v>
      </c>
      <c r="N31" s="55"/>
    </row>
    <row r="32" ht="15.75" customHeight="1">
      <c r="A32" s="129" t="s">
        <v>8268</v>
      </c>
      <c r="B32" s="129" t="s">
        <v>98</v>
      </c>
      <c r="C32" s="129" t="s">
        <v>8332</v>
      </c>
      <c r="D32" s="321" t="s">
        <v>2233</v>
      </c>
      <c r="E32" s="321" t="s">
        <v>3988</v>
      </c>
      <c r="F32" s="186">
        <v>0.78125</v>
      </c>
      <c r="G32" s="186">
        <v>0.8229166666666666</v>
      </c>
      <c r="H32" s="321">
        <f t="shared" si="1"/>
        <v>1</v>
      </c>
      <c r="I32" s="187">
        <v>68.88</v>
      </c>
      <c r="J32" s="187">
        <f t="shared" si="2"/>
        <v>5.298461538</v>
      </c>
      <c r="K32" s="129" t="s">
        <v>8333</v>
      </c>
      <c r="L32" s="129">
        <v>16.0</v>
      </c>
      <c r="M32" s="129">
        <v>13.0</v>
      </c>
      <c r="N32" s="55"/>
    </row>
    <row r="33" ht="15.75" customHeight="1">
      <c r="A33" s="129" t="s">
        <v>8268</v>
      </c>
      <c r="B33" s="129" t="s">
        <v>98</v>
      </c>
      <c r="C33" s="129" t="s">
        <v>1811</v>
      </c>
      <c r="D33" s="321" t="s">
        <v>2233</v>
      </c>
      <c r="E33" s="321" t="s">
        <v>3988</v>
      </c>
      <c r="F33" s="186">
        <v>0.5625</v>
      </c>
      <c r="G33" s="186">
        <v>0.6041666666666666</v>
      </c>
      <c r="H33" s="321">
        <f t="shared" si="1"/>
        <v>1</v>
      </c>
      <c r="I33" s="187">
        <v>132.08</v>
      </c>
      <c r="J33" s="187">
        <f t="shared" si="2"/>
        <v>10.16</v>
      </c>
      <c r="K33" s="129" t="s">
        <v>8334</v>
      </c>
      <c r="L33" s="129">
        <v>5.0</v>
      </c>
      <c r="M33" s="129">
        <v>13.0</v>
      </c>
      <c r="N33" s="55"/>
    </row>
    <row r="34" ht="15.75" customHeight="1">
      <c r="A34" s="129" t="s">
        <v>8268</v>
      </c>
      <c r="B34" s="129" t="s">
        <v>98</v>
      </c>
      <c r="C34" s="129" t="s">
        <v>8335</v>
      </c>
      <c r="D34" s="321" t="s">
        <v>2233</v>
      </c>
      <c r="E34" s="321" t="s">
        <v>3988</v>
      </c>
      <c r="F34" s="186">
        <v>0.3541666666666667</v>
      </c>
      <c r="G34" s="186">
        <v>0.3958333333333333</v>
      </c>
      <c r="H34" s="321">
        <f t="shared" si="1"/>
        <v>1</v>
      </c>
      <c r="I34" s="187">
        <v>88.56</v>
      </c>
      <c r="J34" s="187">
        <f t="shared" si="2"/>
        <v>9.84</v>
      </c>
      <c r="K34" s="129" t="s">
        <v>8336</v>
      </c>
      <c r="L34" s="129">
        <v>13.0</v>
      </c>
      <c r="M34" s="129">
        <v>9.0</v>
      </c>
      <c r="N34" s="55"/>
    </row>
    <row r="35" ht="15.75" customHeight="1">
      <c r="A35" s="129" t="s">
        <v>8268</v>
      </c>
      <c r="B35" s="129" t="s">
        <v>98</v>
      </c>
      <c r="C35" s="129" t="s">
        <v>8337</v>
      </c>
      <c r="D35" s="321" t="s">
        <v>2233</v>
      </c>
      <c r="E35" s="321" t="s">
        <v>3988</v>
      </c>
      <c r="F35" s="186">
        <v>0.7916666666666666</v>
      </c>
      <c r="G35" s="186">
        <v>0.8333333333333334</v>
      </c>
      <c r="H35" s="321">
        <f t="shared" si="1"/>
        <v>1</v>
      </c>
      <c r="I35" s="187">
        <v>264.16</v>
      </c>
      <c r="J35" s="187">
        <f t="shared" si="2"/>
        <v>10.16</v>
      </c>
      <c r="K35" s="129" t="s">
        <v>8338</v>
      </c>
      <c r="L35" s="129" t="s">
        <v>431</v>
      </c>
      <c r="M35" s="129">
        <v>26.0</v>
      </c>
      <c r="N35" s="55"/>
    </row>
    <row r="36" ht="15.75" customHeight="1">
      <c r="A36" s="129" t="s">
        <v>8268</v>
      </c>
      <c r="B36" s="129" t="s">
        <v>98</v>
      </c>
      <c r="C36" s="129" t="s">
        <v>8339</v>
      </c>
      <c r="D36" s="321" t="s">
        <v>2233</v>
      </c>
      <c r="E36" s="321" t="s">
        <v>3988</v>
      </c>
      <c r="F36" s="186">
        <v>0.4583333333333333</v>
      </c>
      <c r="G36" s="186">
        <v>0.5</v>
      </c>
      <c r="H36" s="321">
        <f t="shared" si="1"/>
        <v>1</v>
      </c>
      <c r="I36" s="187">
        <v>135.36</v>
      </c>
      <c r="J36" s="187">
        <f t="shared" si="2"/>
        <v>15.04</v>
      </c>
      <c r="K36" s="129" t="s">
        <v>8340</v>
      </c>
      <c r="L36" s="129">
        <v>1.0</v>
      </c>
      <c r="M36" s="129">
        <v>9.0</v>
      </c>
      <c r="N36" s="55"/>
    </row>
    <row r="37" ht="15.75" customHeight="1">
      <c r="A37" s="129" t="s">
        <v>8268</v>
      </c>
      <c r="B37" s="129" t="s">
        <v>98</v>
      </c>
      <c r="C37" s="129" t="s">
        <v>8341</v>
      </c>
      <c r="D37" s="321" t="s">
        <v>2233</v>
      </c>
      <c r="E37" s="321" t="s">
        <v>3988</v>
      </c>
      <c r="F37" s="186">
        <v>0.4479166666666667</v>
      </c>
      <c r="G37" s="186">
        <v>0.4895833333333333</v>
      </c>
      <c r="H37" s="321">
        <f t="shared" si="1"/>
        <v>1</v>
      </c>
      <c r="I37" s="187">
        <v>135.36</v>
      </c>
      <c r="J37" s="187">
        <f t="shared" si="2"/>
        <v>15.04</v>
      </c>
      <c r="K37" s="129" t="s">
        <v>8342</v>
      </c>
      <c r="L37" s="129" t="s">
        <v>431</v>
      </c>
      <c r="M37" s="129">
        <v>9.0</v>
      </c>
      <c r="N37" s="55"/>
    </row>
    <row r="38" ht="15.75" customHeight="1">
      <c r="A38" s="129" t="s">
        <v>8268</v>
      </c>
      <c r="B38" s="129" t="s">
        <v>98</v>
      </c>
      <c r="C38" s="129" t="s">
        <v>8343</v>
      </c>
      <c r="D38" s="321" t="s">
        <v>2233</v>
      </c>
      <c r="E38" s="321" t="s">
        <v>3988</v>
      </c>
      <c r="F38" s="186">
        <v>0.75</v>
      </c>
      <c r="G38" s="186">
        <v>0.7916666666666666</v>
      </c>
      <c r="H38" s="321">
        <f t="shared" si="1"/>
        <v>1</v>
      </c>
      <c r="I38" s="187">
        <v>135.36</v>
      </c>
      <c r="J38" s="187">
        <f t="shared" si="2"/>
        <v>15.04</v>
      </c>
      <c r="K38" s="129" t="s">
        <v>8344</v>
      </c>
      <c r="L38" s="129">
        <v>2.0</v>
      </c>
      <c r="M38" s="129">
        <v>9.0</v>
      </c>
      <c r="N38" s="55"/>
    </row>
    <row r="39" ht="15.75" customHeight="1">
      <c r="A39" s="129" t="s">
        <v>8268</v>
      </c>
      <c r="B39" s="129" t="s">
        <v>98</v>
      </c>
      <c r="C39" s="129" t="s">
        <v>8345</v>
      </c>
      <c r="D39" s="321" t="s">
        <v>2233</v>
      </c>
      <c r="E39" s="321" t="s">
        <v>3988</v>
      </c>
      <c r="F39" s="186">
        <v>0.5</v>
      </c>
      <c r="G39" s="186">
        <v>0.5416666666666666</v>
      </c>
      <c r="H39" s="321">
        <f t="shared" si="1"/>
        <v>1</v>
      </c>
      <c r="I39" s="187">
        <v>135.36</v>
      </c>
      <c r="J39" s="187">
        <f t="shared" si="2"/>
        <v>15.04</v>
      </c>
      <c r="K39" s="129" t="s">
        <v>8340</v>
      </c>
      <c r="L39" s="129" t="s">
        <v>431</v>
      </c>
      <c r="M39" s="129">
        <v>9.0</v>
      </c>
      <c r="N39" s="55"/>
    </row>
    <row r="40" ht="15.75" customHeight="1">
      <c r="A40" s="129" t="s">
        <v>8268</v>
      </c>
      <c r="B40" s="129" t="s">
        <v>98</v>
      </c>
      <c r="C40" s="129" t="s">
        <v>8346</v>
      </c>
      <c r="D40" s="321" t="s">
        <v>2233</v>
      </c>
      <c r="E40" s="321" t="s">
        <v>3988</v>
      </c>
      <c r="F40" s="186">
        <v>0.8645833333333334</v>
      </c>
      <c r="G40" s="186">
        <v>0.90625</v>
      </c>
      <c r="H40" s="321">
        <f t="shared" si="1"/>
        <v>1</v>
      </c>
      <c r="I40" s="187">
        <v>154.18</v>
      </c>
      <c r="J40" s="187">
        <f t="shared" si="2"/>
        <v>11.86</v>
      </c>
      <c r="K40" s="129" t="s">
        <v>8347</v>
      </c>
      <c r="L40" s="129">
        <v>22.0</v>
      </c>
      <c r="M40" s="129">
        <v>13.0</v>
      </c>
      <c r="N40" s="55"/>
    </row>
    <row r="41" ht="15.75" customHeight="1">
      <c r="A41" s="129" t="s">
        <v>8268</v>
      </c>
      <c r="B41" s="129" t="s">
        <v>98</v>
      </c>
      <c r="C41" s="129" t="s">
        <v>1957</v>
      </c>
      <c r="D41" s="321" t="s">
        <v>2233</v>
      </c>
      <c r="E41" s="321" t="s">
        <v>3988</v>
      </c>
      <c r="F41" s="186">
        <v>0.4895833333333333</v>
      </c>
      <c r="G41" s="186">
        <v>0.53125</v>
      </c>
      <c r="H41" s="321">
        <f t="shared" si="1"/>
        <v>1</v>
      </c>
      <c r="I41" s="187">
        <v>103.5</v>
      </c>
      <c r="J41" s="187">
        <f t="shared" si="2"/>
        <v>11.5</v>
      </c>
      <c r="K41" s="129" t="s">
        <v>8348</v>
      </c>
      <c r="L41" s="129">
        <v>1.0</v>
      </c>
      <c r="M41" s="129">
        <v>9.0</v>
      </c>
      <c r="N41" s="55"/>
    </row>
    <row r="42" ht="15.75" customHeight="1">
      <c r="A42" s="129" t="s">
        <v>8268</v>
      </c>
      <c r="B42" s="129" t="s">
        <v>98</v>
      </c>
      <c r="C42" s="129" t="s">
        <v>8349</v>
      </c>
      <c r="D42" s="321" t="s">
        <v>2233</v>
      </c>
      <c r="E42" s="321" t="s">
        <v>3988</v>
      </c>
      <c r="F42" s="186">
        <v>0.5</v>
      </c>
      <c r="G42" s="186">
        <v>0.5416666666666666</v>
      </c>
      <c r="H42" s="321">
        <f t="shared" si="1"/>
        <v>1</v>
      </c>
      <c r="I42" s="187">
        <v>154.18</v>
      </c>
      <c r="J42" s="187">
        <f t="shared" si="2"/>
        <v>11.86</v>
      </c>
      <c r="K42" s="129" t="s">
        <v>8350</v>
      </c>
      <c r="L42" s="129">
        <v>8.0</v>
      </c>
      <c r="M42" s="129">
        <v>13.0</v>
      </c>
      <c r="N42" s="55"/>
    </row>
    <row r="43" ht="15.75" customHeight="1">
      <c r="A43" s="129" t="s">
        <v>8268</v>
      </c>
      <c r="B43" s="129" t="s">
        <v>98</v>
      </c>
      <c r="C43" s="129" t="s">
        <v>8351</v>
      </c>
      <c r="D43" s="321" t="s">
        <v>2233</v>
      </c>
      <c r="E43" s="321" t="s">
        <v>3988</v>
      </c>
      <c r="F43" s="186">
        <v>0.5625</v>
      </c>
      <c r="G43" s="186">
        <v>0.6041666666666666</v>
      </c>
      <c r="H43" s="321">
        <f t="shared" si="1"/>
        <v>1</v>
      </c>
      <c r="I43" s="187">
        <v>57.5</v>
      </c>
      <c r="J43" s="187">
        <f t="shared" si="2"/>
        <v>11.5</v>
      </c>
      <c r="K43" s="129" t="s">
        <v>8352</v>
      </c>
      <c r="L43" s="129">
        <v>3.0</v>
      </c>
      <c r="M43" s="129">
        <v>5.0</v>
      </c>
      <c r="N43" s="55"/>
    </row>
    <row r="44" ht="15.75" customHeight="1">
      <c r="A44" s="129" t="s">
        <v>8268</v>
      </c>
      <c r="B44" s="129" t="s">
        <v>98</v>
      </c>
      <c r="C44" s="129" t="s">
        <v>8353</v>
      </c>
      <c r="D44" s="321" t="s">
        <v>2233</v>
      </c>
      <c r="E44" s="321" t="s">
        <v>3988</v>
      </c>
      <c r="F44" s="186">
        <v>0.8125</v>
      </c>
      <c r="G44" s="186">
        <v>0.8541666666666666</v>
      </c>
      <c r="H44" s="321">
        <f t="shared" si="1"/>
        <v>1</v>
      </c>
      <c r="I44" s="187">
        <v>103.5</v>
      </c>
      <c r="J44" s="187">
        <f t="shared" si="2"/>
        <v>11.5</v>
      </c>
      <c r="K44" s="129" t="s">
        <v>8354</v>
      </c>
      <c r="L44" s="129">
        <v>15.0</v>
      </c>
      <c r="M44" s="129">
        <v>9.0</v>
      </c>
      <c r="N44" s="55"/>
    </row>
    <row r="45" ht="15.75" customHeight="1">
      <c r="A45" s="129" t="s">
        <v>8268</v>
      </c>
      <c r="B45" s="129" t="s">
        <v>98</v>
      </c>
      <c r="C45" s="129" t="s">
        <v>8355</v>
      </c>
      <c r="D45" s="321" t="s">
        <v>2233</v>
      </c>
      <c r="E45" s="321" t="s">
        <v>3988</v>
      </c>
      <c r="F45" s="186">
        <v>0.7291666666666666</v>
      </c>
      <c r="G45" s="186">
        <v>0.7708333333333334</v>
      </c>
      <c r="H45" s="321">
        <f t="shared" si="1"/>
        <v>1</v>
      </c>
      <c r="I45" s="187">
        <v>103.5</v>
      </c>
      <c r="J45" s="187">
        <f t="shared" si="2"/>
        <v>11.5</v>
      </c>
      <c r="K45" s="129" t="s">
        <v>8356</v>
      </c>
      <c r="L45" s="129">
        <v>9.0</v>
      </c>
      <c r="M45" s="129">
        <v>9.0</v>
      </c>
      <c r="N45" s="55"/>
    </row>
    <row r="46" ht="15.75" customHeight="1">
      <c r="A46" s="129" t="s">
        <v>8268</v>
      </c>
      <c r="B46" s="129" t="s">
        <v>98</v>
      </c>
      <c r="C46" s="129" t="s">
        <v>8357</v>
      </c>
      <c r="D46" s="321" t="s">
        <v>2233</v>
      </c>
      <c r="E46" s="321" t="s">
        <v>3988</v>
      </c>
      <c r="F46" s="186">
        <v>0.8229166666666666</v>
      </c>
      <c r="G46" s="186">
        <v>0.8645833333333334</v>
      </c>
      <c r="H46" s="321">
        <f t="shared" si="1"/>
        <v>1</v>
      </c>
      <c r="I46" s="187">
        <v>103.5</v>
      </c>
      <c r="J46" s="187">
        <f t="shared" si="2"/>
        <v>11.5</v>
      </c>
      <c r="K46" s="129" t="s">
        <v>8358</v>
      </c>
      <c r="L46" s="129">
        <v>4.0</v>
      </c>
      <c r="M46" s="129">
        <v>9.0</v>
      </c>
      <c r="N46" s="55"/>
    </row>
    <row r="47" ht="15.75" customHeight="1">
      <c r="A47" s="129" t="s">
        <v>8268</v>
      </c>
      <c r="B47" s="129" t="s">
        <v>98</v>
      </c>
      <c r="C47" s="129" t="s">
        <v>8359</v>
      </c>
      <c r="D47" s="321" t="s">
        <v>2233</v>
      </c>
      <c r="E47" s="321" t="s">
        <v>3988</v>
      </c>
      <c r="F47" s="186">
        <v>0.4270833333333333</v>
      </c>
      <c r="G47" s="186">
        <v>0.46875</v>
      </c>
      <c r="H47" s="321">
        <f t="shared" si="1"/>
        <v>1</v>
      </c>
      <c r="I47" s="187">
        <v>108.71</v>
      </c>
      <c r="J47" s="187">
        <f t="shared" si="2"/>
        <v>15.53</v>
      </c>
      <c r="K47" s="129" t="s">
        <v>8360</v>
      </c>
      <c r="L47" s="129">
        <v>10.0</v>
      </c>
      <c r="M47" s="129">
        <v>7.0</v>
      </c>
      <c r="N47" s="55"/>
    </row>
    <row r="48" ht="15.75" customHeight="1">
      <c r="A48" s="129" t="s">
        <v>8268</v>
      </c>
      <c r="B48" s="129" t="s">
        <v>98</v>
      </c>
      <c r="C48" s="128" t="s">
        <v>8361</v>
      </c>
      <c r="D48" s="321" t="s">
        <v>2233</v>
      </c>
      <c r="E48" s="321" t="s">
        <v>3988</v>
      </c>
      <c r="F48" s="190">
        <v>0.4791666666666667</v>
      </c>
      <c r="G48" s="190">
        <v>0.5208333333333334</v>
      </c>
      <c r="H48" s="321">
        <f t="shared" si="1"/>
        <v>1</v>
      </c>
      <c r="I48" s="191">
        <v>313.8</v>
      </c>
      <c r="J48" s="187">
        <f t="shared" si="2"/>
        <v>62.76</v>
      </c>
      <c r="K48" s="128" t="s">
        <v>8362</v>
      </c>
      <c r="L48" s="128">
        <v>1.0</v>
      </c>
      <c r="M48" s="128">
        <v>5.0</v>
      </c>
    </row>
    <row r="49" ht="15.75" customHeight="1">
      <c r="A49" s="129" t="s">
        <v>8268</v>
      </c>
      <c r="B49" s="129" t="s">
        <v>98</v>
      </c>
      <c r="C49" s="129" t="s">
        <v>3392</v>
      </c>
      <c r="D49" s="321" t="s">
        <v>2233</v>
      </c>
      <c r="E49" s="321" t="s">
        <v>3988</v>
      </c>
      <c r="F49" s="186">
        <v>0.4166666666666667</v>
      </c>
      <c r="G49" s="186">
        <v>0.4583333333333333</v>
      </c>
      <c r="H49" s="321">
        <f t="shared" si="1"/>
        <v>1</v>
      </c>
      <c r="I49" s="187">
        <v>154.18</v>
      </c>
      <c r="J49" s="187">
        <f t="shared" si="2"/>
        <v>11.86</v>
      </c>
      <c r="K49" s="129" t="s">
        <v>8363</v>
      </c>
      <c r="L49" s="129">
        <v>8.0</v>
      </c>
      <c r="M49" s="129">
        <v>13.0</v>
      </c>
    </row>
    <row r="50" ht="15.75" customHeight="1">
      <c r="A50" s="129" t="s">
        <v>8268</v>
      </c>
      <c r="B50" s="129" t="s">
        <v>208</v>
      </c>
      <c r="C50" s="129" t="s">
        <v>8364</v>
      </c>
      <c r="D50" s="321" t="s">
        <v>2233</v>
      </c>
      <c r="E50" s="321" t="s">
        <v>3988</v>
      </c>
      <c r="F50" s="186">
        <v>0.5416666666666666</v>
      </c>
      <c r="G50" s="186">
        <v>0.6041666666666666</v>
      </c>
      <c r="H50" s="321">
        <f t="shared" si="1"/>
        <v>1.5</v>
      </c>
      <c r="I50" s="187">
        <v>14.03</v>
      </c>
      <c r="J50" s="187">
        <f t="shared" si="2"/>
        <v>9.353333333</v>
      </c>
      <c r="K50" s="129" t="s">
        <v>8365</v>
      </c>
      <c r="L50" s="129">
        <v>10.0</v>
      </c>
      <c r="M50" s="129">
        <v>1.0</v>
      </c>
    </row>
    <row r="51" ht="15.75" customHeight="1">
      <c r="A51" s="129" t="s">
        <v>8268</v>
      </c>
      <c r="B51" s="129" t="s">
        <v>208</v>
      </c>
      <c r="C51" s="129" t="s">
        <v>8366</v>
      </c>
      <c r="D51" s="321" t="s">
        <v>2233</v>
      </c>
      <c r="E51" s="321" t="s">
        <v>3988</v>
      </c>
      <c r="F51" s="217">
        <v>0.5625</v>
      </c>
      <c r="G51" s="186">
        <v>0.625</v>
      </c>
      <c r="H51" s="321">
        <f t="shared" si="1"/>
        <v>1.5</v>
      </c>
      <c r="I51" s="187">
        <v>10.67</v>
      </c>
      <c r="J51" s="187">
        <f t="shared" si="2"/>
        <v>7.113333333</v>
      </c>
      <c r="K51" s="129" t="s">
        <v>8367</v>
      </c>
      <c r="L51" s="129">
        <v>11.0</v>
      </c>
      <c r="M51" s="129">
        <v>1.0</v>
      </c>
    </row>
    <row r="52" ht="15.75" customHeight="1">
      <c r="A52" s="129" t="s">
        <v>8268</v>
      </c>
      <c r="B52" s="129" t="s">
        <v>28</v>
      </c>
      <c r="C52" s="129" t="s">
        <v>8368</v>
      </c>
      <c r="D52" s="321" t="s">
        <v>2233</v>
      </c>
      <c r="E52" s="321" t="s">
        <v>3988</v>
      </c>
      <c r="F52" s="186">
        <v>0.8333333333333334</v>
      </c>
      <c r="G52" s="186">
        <v>0.8958333333333334</v>
      </c>
      <c r="H52" s="321">
        <f t="shared" si="1"/>
        <v>1.5</v>
      </c>
      <c r="I52" s="187">
        <v>81.54</v>
      </c>
      <c r="J52" s="187">
        <f t="shared" si="2"/>
        <v>6.04</v>
      </c>
      <c r="K52" s="129" t="s">
        <v>8369</v>
      </c>
      <c r="L52" s="129" t="s">
        <v>431</v>
      </c>
      <c r="M52" s="129">
        <v>9.0</v>
      </c>
    </row>
    <row r="53" ht="15.75" customHeight="1">
      <c r="A53" s="129" t="s">
        <v>8268</v>
      </c>
      <c r="B53" s="129" t="s">
        <v>28</v>
      </c>
      <c r="C53" s="129" t="s">
        <v>8370</v>
      </c>
      <c r="D53" s="321" t="s">
        <v>2233</v>
      </c>
      <c r="E53" s="321" t="s">
        <v>3988</v>
      </c>
      <c r="F53" s="186">
        <v>0.7708333333333334</v>
      </c>
      <c r="G53" s="186">
        <v>0.8333333333333334</v>
      </c>
      <c r="H53" s="321">
        <f t="shared" si="1"/>
        <v>1.5</v>
      </c>
      <c r="I53" s="187">
        <v>98.4</v>
      </c>
      <c r="J53" s="187">
        <f t="shared" si="2"/>
        <v>8.2</v>
      </c>
      <c r="K53" s="129" t="s">
        <v>8371</v>
      </c>
      <c r="L53" s="129">
        <v>1.0</v>
      </c>
      <c r="M53" s="129">
        <v>8.0</v>
      </c>
    </row>
    <row r="54" ht="15.75" customHeight="1">
      <c r="A54" s="129" t="s">
        <v>8268</v>
      </c>
      <c r="B54" s="129" t="s">
        <v>28</v>
      </c>
      <c r="C54" s="129" t="s">
        <v>8372</v>
      </c>
      <c r="D54" s="321" t="s">
        <v>2233</v>
      </c>
      <c r="E54" s="321" t="s">
        <v>3988</v>
      </c>
      <c r="F54" s="186">
        <v>0.75</v>
      </c>
      <c r="G54" s="186">
        <v>0.7916666666666666</v>
      </c>
      <c r="H54" s="321">
        <f t="shared" si="1"/>
        <v>1</v>
      </c>
      <c r="I54" s="187">
        <v>73.8</v>
      </c>
      <c r="J54" s="187">
        <f t="shared" si="2"/>
        <v>8.2</v>
      </c>
      <c r="K54" s="129" t="s">
        <v>8373</v>
      </c>
      <c r="L54" s="129">
        <v>1.0</v>
      </c>
      <c r="M54" s="129">
        <v>9.0</v>
      </c>
    </row>
    <row r="55" ht="15.75" customHeight="1">
      <c r="A55" s="129" t="s">
        <v>8268</v>
      </c>
      <c r="B55" s="129" t="s">
        <v>28</v>
      </c>
      <c r="C55" s="129" t="s">
        <v>8374</v>
      </c>
      <c r="D55" s="321" t="s">
        <v>2233</v>
      </c>
      <c r="E55" s="321" t="s">
        <v>3988</v>
      </c>
      <c r="F55" s="217">
        <v>0.3541666666666667</v>
      </c>
      <c r="G55" s="186">
        <v>0.3958333333333333</v>
      </c>
      <c r="H55" s="321">
        <f t="shared" si="1"/>
        <v>1</v>
      </c>
      <c r="I55" s="187">
        <v>159.0</v>
      </c>
      <c r="J55" s="187">
        <f t="shared" si="2"/>
        <v>39.75</v>
      </c>
      <c r="K55" s="129" t="s">
        <v>8375</v>
      </c>
      <c r="L55" s="129" t="s">
        <v>431</v>
      </c>
      <c r="M55" s="129">
        <v>4.0</v>
      </c>
    </row>
    <row r="56" ht="15.75" customHeight="1">
      <c r="A56" s="129" t="s">
        <v>8268</v>
      </c>
      <c r="B56" s="129" t="s">
        <v>28</v>
      </c>
      <c r="C56" s="129" t="s">
        <v>8376</v>
      </c>
      <c r="D56" s="321" t="s">
        <v>2233</v>
      </c>
      <c r="E56" s="321" t="s">
        <v>3988</v>
      </c>
      <c r="F56" s="186">
        <v>0.3958333333333333</v>
      </c>
      <c r="G56" s="217">
        <v>0.4375</v>
      </c>
      <c r="H56" s="321">
        <f t="shared" si="1"/>
        <v>1</v>
      </c>
      <c r="I56" s="187">
        <v>299.0</v>
      </c>
      <c r="J56" s="187">
        <f t="shared" si="2"/>
        <v>74.75</v>
      </c>
      <c r="K56" s="129" t="s">
        <v>8377</v>
      </c>
      <c r="L56" s="129">
        <v>1.0</v>
      </c>
      <c r="M56" s="129">
        <v>4.0</v>
      </c>
    </row>
    <row r="57" ht="15.75" customHeight="1">
      <c r="A57" s="129" t="s">
        <v>8268</v>
      </c>
      <c r="B57" s="129" t="s">
        <v>28</v>
      </c>
      <c r="C57" s="129" t="s">
        <v>8378</v>
      </c>
      <c r="D57" s="321" t="s">
        <v>2233</v>
      </c>
      <c r="E57" s="321" t="s">
        <v>3988</v>
      </c>
      <c r="F57" s="186">
        <v>0.25</v>
      </c>
      <c r="G57" s="186">
        <v>0.3333333333333333</v>
      </c>
      <c r="H57" s="321">
        <f t="shared" si="1"/>
        <v>2</v>
      </c>
      <c r="I57" s="187">
        <v>291.6</v>
      </c>
      <c r="J57" s="187">
        <f t="shared" si="2"/>
        <v>12.15</v>
      </c>
      <c r="K57" s="129" t="s">
        <v>8379</v>
      </c>
      <c r="L57" s="129">
        <v>29.0</v>
      </c>
      <c r="M57" s="129">
        <v>12.0</v>
      </c>
    </row>
    <row r="58" ht="15.75" customHeight="1">
      <c r="A58" s="129" t="s">
        <v>8268</v>
      </c>
      <c r="B58" s="129" t="s">
        <v>28</v>
      </c>
      <c r="C58" s="17" t="s">
        <v>3452</v>
      </c>
      <c r="D58" s="321" t="s">
        <v>2233</v>
      </c>
      <c r="E58" s="321" t="s">
        <v>3988</v>
      </c>
      <c r="F58" s="211">
        <v>0.375</v>
      </c>
      <c r="G58" s="211">
        <v>0.4166666666666667</v>
      </c>
      <c r="H58" s="321">
        <f t="shared" si="1"/>
        <v>1</v>
      </c>
      <c r="I58" s="212">
        <v>24.6</v>
      </c>
      <c r="J58" s="187">
        <f t="shared" si="2"/>
        <v>8.2</v>
      </c>
      <c r="K58" s="131" t="s">
        <v>8380</v>
      </c>
      <c r="L58" s="208" t="s">
        <v>431</v>
      </c>
      <c r="M58" s="131">
        <v>3.0</v>
      </c>
    </row>
    <row r="59" ht="15.75" customHeight="1">
      <c r="A59" s="129" t="s">
        <v>8268</v>
      </c>
      <c r="B59" s="129" t="s">
        <v>28</v>
      </c>
      <c r="C59" s="17" t="s">
        <v>3454</v>
      </c>
      <c r="D59" s="321" t="s">
        <v>2233</v>
      </c>
      <c r="E59" s="321" t="s">
        <v>3988</v>
      </c>
      <c r="F59" s="211">
        <v>0.7083333333333334</v>
      </c>
      <c r="G59" s="211">
        <v>0.75</v>
      </c>
      <c r="H59" s="321">
        <f t="shared" si="1"/>
        <v>1</v>
      </c>
      <c r="I59" s="212">
        <v>32.8</v>
      </c>
      <c r="J59" s="187">
        <f t="shared" si="2"/>
        <v>8.2</v>
      </c>
      <c r="K59" s="131" t="s">
        <v>8381</v>
      </c>
      <c r="L59" s="208" t="s">
        <v>431</v>
      </c>
      <c r="M59" s="131">
        <v>4.0</v>
      </c>
    </row>
    <row r="60" ht="15.75" customHeight="1">
      <c r="A60" s="129" t="s">
        <v>8268</v>
      </c>
      <c r="B60" s="129" t="s">
        <v>28</v>
      </c>
      <c r="C60" s="17" t="s">
        <v>8382</v>
      </c>
      <c r="D60" s="321" t="s">
        <v>2233</v>
      </c>
      <c r="E60" s="321" t="s">
        <v>3988</v>
      </c>
      <c r="F60" s="211">
        <v>0.5208333333333334</v>
      </c>
      <c r="G60" s="211">
        <v>0.5625</v>
      </c>
      <c r="H60" s="321">
        <f t="shared" si="1"/>
        <v>1</v>
      </c>
      <c r="I60" s="212">
        <v>32.8</v>
      </c>
      <c r="J60" s="187">
        <f t="shared" si="2"/>
        <v>8.2</v>
      </c>
      <c r="K60" s="131" t="s">
        <v>8383</v>
      </c>
      <c r="L60" s="208" t="s">
        <v>431</v>
      </c>
      <c r="M60" s="131">
        <v>4.0</v>
      </c>
    </row>
    <row r="61" ht="15.75" customHeight="1">
      <c r="A61" s="129" t="s">
        <v>8268</v>
      </c>
      <c r="B61" s="129" t="s">
        <v>28</v>
      </c>
      <c r="C61" s="17" t="s">
        <v>8384</v>
      </c>
      <c r="D61" s="321" t="s">
        <v>2233</v>
      </c>
      <c r="E61" s="321" t="s">
        <v>3988</v>
      </c>
      <c r="F61" s="211">
        <v>0.6458333333333334</v>
      </c>
      <c r="G61" s="211">
        <v>0.6875</v>
      </c>
      <c r="H61" s="321">
        <f t="shared" si="1"/>
        <v>1</v>
      </c>
      <c r="I61" s="212">
        <v>32.8</v>
      </c>
      <c r="J61" s="187">
        <f t="shared" si="2"/>
        <v>8.2</v>
      </c>
      <c r="K61" s="131" t="s">
        <v>8380</v>
      </c>
      <c r="L61" s="131" t="s">
        <v>431</v>
      </c>
      <c r="M61" s="204">
        <v>4.0</v>
      </c>
    </row>
    <row r="62" ht="15.75" customHeight="1">
      <c r="A62" s="129" t="s">
        <v>8268</v>
      </c>
      <c r="B62" s="129" t="s">
        <v>28</v>
      </c>
      <c r="C62" s="208" t="s">
        <v>8385</v>
      </c>
      <c r="D62" s="321" t="s">
        <v>2233</v>
      </c>
      <c r="E62" s="321" t="s">
        <v>3988</v>
      </c>
      <c r="F62" s="211">
        <v>0.5833333333333334</v>
      </c>
      <c r="G62" s="211">
        <v>0.625</v>
      </c>
      <c r="H62" s="321">
        <f t="shared" si="1"/>
        <v>1</v>
      </c>
      <c r="I62" s="212">
        <v>32.8</v>
      </c>
      <c r="J62" s="187">
        <f t="shared" si="2"/>
        <v>8.2</v>
      </c>
      <c r="K62" s="230" t="s">
        <v>8380</v>
      </c>
      <c r="L62" s="323">
        <v>3.0</v>
      </c>
      <c r="M62" s="249">
        <v>4.0</v>
      </c>
    </row>
    <row r="63" ht="15.75" customHeight="1">
      <c r="A63" s="129" t="s">
        <v>8268</v>
      </c>
      <c r="B63" s="129" t="s">
        <v>28</v>
      </c>
      <c r="C63" s="249" t="s">
        <v>8386</v>
      </c>
      <c r="D63" s="321" t="s">
        <v>2233</v>
      </c>
      <c r="E63" s="321" t="s">
        <v>3988</v>
      </c>
      <c r="F63" s="211">
        <v>0.4166666666666667</v>
      </c>
      <c r="G63" s="211">
        <v>0.5</v>
      </c>
      <c r="H63" s="321">
        <f t="shared" si="1"/>
        <v>2</v>
      </c>
      <c r="I63" s="212">
        <v>87.36</v>
      </c>
      <c r="J63" s="187">
        <f t="shared" si="2"/>
        <v>6.24</v>
      </c>
      <c r="K63" s="165" t="s">
        <v>8387</v>
      </c>
      <c r="L63" s="208" t="s">
        <v>431</v>
      </c>
      <c r="M63" s="131">
        <v>7.0</v>
      </c>
    </row>
    <row r="64" ht="15.75" customHeight="1">
      <c r="A64" s="129" t="s">
        <v>8268</v>
      </c>
      <c r="B64" s="129" t="s">
        <v>28</v>
      </c>
      <c r="C64" s="165" t="s">
        <v>8388</v>
      </c>
      <c r="D64" s="321" t="s">
        <v>2233</v>
      </c>
      <c r="E64" s="321" t="s">
        <v>3988</v>
      </c>
      <c r="F64" s="211">
        <v>0.375</v>
      </c>
      <c r="G64" s="211">
        <v>0.4166666666666667</v>
      </c>
      <c r="H64" s="321">
        <f t="shared" si="1"/>
        <v>1</v>
      </c>
      <c r="I64" s="212">
        <v>70.49</v>
      </c>
      <c r="J64" s="187">
        <f t="shared" si="2"/>
        <v>10.07</v>
      </c>
      <c r="K64" s="131" t="s">
        <v>8389</v>
      </c>
      <c r="L64" s="208">
        <v>6.0</v>
      </c>
      <c r="M64" s="131">
        <v>7.0</v>
      </c>
    </row>
    <row r="65" ht="15.75" customHeight="1">
      <c r="A65" s="129" t="s">
        <v>8268</v>
      </c>
      <c r="B65" s="129" t="s">
        <v>28</v>
      </c>
      <c r="C65" s="249" t="s">
        <v>8390</v>
      </c>
      <c r="D65" s="321" t="s">
        <v>2233</v>
      </c>
      <c r="E65" s="321" t="s">
        <v>3988</v>
      </c>
      <c r="F65" s="211">
        <v>0.7708333333333334</v>
      </c>
      <c r="G65" s="211">
        <v>0.8125</v>
      </c>
      <c r="H65" s="321">
        <f t="shared" si="1"/>
        <v>1</v>
      </c>
      <c r="I65" s="212">
        <v>92.64</v>
      </c>
      <c r="J65" s="187">
        <f t="shared" si="2"/>
        <v>11.58</v>
      </c>
      <c r="K65" s="128" t="s">
        <v>8391</v>
      </c>
      <c r="L65" s="208" t="s">
        <v>431</v>
      </c>
      <c r="M65" s="131">
        <v>8.0</v>
      </c>
    </row>
    <row r="66" ht="15.75" customHeight="1">
      <c r="A66" s="129" t="s">
        <v>8268</v>
      </c>
      <c r="B66" s="129" t="s">
        <v>28</v>
      </c>
      <c r="C66" s="165" t="s">
        <v>8392</v>
      </c>
      <c r="D66" s="321" t="s">
        <v>2233</v>
      </c>
      <c r="E66" s="321" t="s">
        <v>3988</v>
      </c>
      <c r="F66" s="211">
        <v>0.7083333333333334</v>
      </c>
      <c r="G66" s="211">
        <v>0.75</v>
      </c>
      <c r="H66" s="321">
        <f t="shared" si="1"/>
        <v>1</v>
      </c>
      <c r="I66" s="212">
        <v>119.5</v>
      </c>
      <c r="J66" s="187">
        <f t="shared" si="2"/>
        <v>11.95</v>
      </c>
      <c r="K66" s="165" t="s">
        <v>8393</v>
      </c>
      <c r="L66" s="131">
        <v>2.0</v>
      </c>
      <c r="M66" s="131">
        <v>10.0</v>
      </c>
    </row>
    <row r="67" ht="15.75" customHeight="1">
      <c r="A67" s="129" t="s">
        <v>8268</v>
      </c>
      <c r="B67" s="129" t="s">
        <v>28</v>
      </c>
      <c r="C67" s="165" t="s">
        <v>8394</v>
      </c>
      <c r="D67" s="321" t="s">
        <v>2233</v>
      </c>
      <c r="E67" s="321" t="s">
        <v>3988</v>
      </c>
      <c r="F67" s="211">
        <v>0.84375</v>
      </c>
      <c r="G67" s="211">
        <v>0.8854166666666666</v>
      </c>
      <c r="H67" s="321">
        <f t="shared" si="1"/>
        <v>1</v>
      </c>
      <c r="I67" s="212">
        <v>155.35</v>
      </c>
      <c r="J67" s="187">
        <f t="shared" si="2"/>
        <v>11.95</v>
      </c>
      <c r="K67" s="231" t="s">
        <v>8395</v>
      </c>
      <c r="L67" s="131" t="s">
        <v>431</v>
      </c>
      <c r="M67" s="131">
        <v>13.0</v>
      </c>
    </row>
    <row r="68" ht="15.75" customHeight="1">
      <c r="A68" s="129" t="s">
        <v>8268</v>
      </c>
      <c r="B68" s="129" t="s">
        <v>28</v>
      </c>
      <c r="C68" s="253" t="s">
        <v>8396</v>
      </c>
      <c r="D68" s="321" t="s">
        <v>2233</v>
      </c>
      <c r="E68" s="321" t="s">
        <v>3988</v>
      </c>
      <c r="F68" s="211">
        <v>0.75</v>
      </c>
      <c r="G68" s="211">
        <v>0.7916666666666666</v>
      </c>
      <c r="H68" s="321">
        <f t="shared" si="1"/>
        <v>1</v>
      </c>
      <c r="I68" s="212">
        <v>119.5</v>
      </c>
      <c r="J68" s="187">
        <f t="shared" si="2"/>
        <v>11.95</v>
      </c>
      <c r="K68" s="165" t="s">
        <v>8397</v>
      </c>
      <c r="L68" s="131" t="s">
        <v>431</v>
      </c>
      <c r="M68" s="131">
        <v>10.0</v>
      </c>
    </row>
    <row r="69" ht="15.75" customHeight="1">
      <c r="A69" s="129" t="s">
        <v>8268</v>
      </c>
      <c r="B69" s="129" t="s">
        <v>64</v>
      </c>
      <c r="C69" s="165" t="s">
        <v>8398</v>
      </c>
      <c r="D69" s="321" t="s">
        <v>2233</v>
      </c>
      <c r="E69" s="321" t="s">
        <v>3988</v>
      </c>
      <c r="F69" s="211">
        <v>0.7916666666666666</v>
      </c>
      <c r="G69" s="211">
        <v>0.8958333333333334</v>
      </c>
      <c r="H69" s="321">
        <f t="shared" si="1"/>
        <v>2.5</v>
      </c>
      <c r="I69" s="212">
        <v>261.0</v>
      </c>
      <c r="J69" s="187">
        <f t="shared" si="2"/>
        <v>13.05</v>
      </c>
      <c r="K69" s="165" t="s">
        <v>8399</v>
      </c>
      <c r="L69" s="131">
        <v>8.0</v>
      </c>
      <c r="M69" s="131">
        <v>8.0</v>
      </c>
    </row>
    <row r="70" ht="15.75" customHeight="1">
      <c r="A70" s="129" t="s">
        <v>8268</v>
      </c>
      <c r="B70" s="129" t="s">
        <v>64</v>
      </c>
      <c r="C70" s="131" t="s">
        <v>8400</v>
      </c>
      <c r="D70" s="321" t="s">
        <v>2233</v>
      </c>
      <c r="E70" s="321" t="s">
        <v>3988</v>
      </c>
      <c r="F70" s="211">
        <v>0.4166666666666667</v>
      </c>
      <c r="G70" s="211">
        <v>0.5416666666666666</v>
      </c>
      <c r="H70" s="321">
        <f t="shared" si="1"/>
        <v>3</v>
      </c>
      <c r="I70" s="212">
        <v>33.87</v>
      </c>
      <c r="J70" s="187">
        <f t="shared" si="2"/>
        <v>11.29</v>
      </c>
      <c r="K70" s="131" t="s">
        <v>8401</v>
      </c>
      <c r="L70" s="131">
        <v>3.0</v>
      </c>
      <c r="M70" s="131">
        <v>1.0</v>
      </c>
    </row>
    <row r="71" ht="15.75" customHeight="1">
      <c r="A71" s="129" t="s">
        <v>8268</v>
      </c>
      <c r="B71" s="129" t="s">
        <v>64</v>
      </c>
      <c r="C71" s="131" t="s">
        <v>8402</v>
      </c>
      <c r="D71" s="321" t="s">
        <v>2233</v>
      </c>
      <c r="E71" s="321" t="s">
        <v>3988</v>
      </c>
      <c r="F71" s="211">
        <v>0.4166666666666667</v>
      </c>
      <c r="G71" s="211">
        <v>0.5416666666666666</v>
      </c>
      <c r="H71" s="321">
        <f t="shared" si="1"/>
        <v>3</v>
      </c>
      <c r="I71" s="324">
        <v>224.0</v>
      </c>
      <c r="J71" s="187">
        <f t="shared" si="2"/>
        <v>9.333333333</v>
      </c>
      <c r="K71" s="131" t="s">
        <v>8403</v>
      </c>
      <c r="L71" s="131">
        <v>6.0</v>
      </c>
      <c r="M71" s="131">
        <v>8.0</v>
      </c>
    </row>
    <row r="72" ht="15.75" customHeight="1">
      <c r="A72" s="129" t="s">
        <v>8268</v>
      </c>
      <c r="B72" s="129" t="s">
        <v>64</v>
      </c>
      <c r="C72" s="128" t="s">
        <v>8404</v>
      </c>
      <c r="D72" s="321" t="s">
        <v>2233</v>
      </c>
      <c r="E72" s="321" t="s">
        <v>3988</v>
      </c>
      <c r="F72" s="190">
        <v>0.5416666666666666</v>
      </c>
      <c r="G72" s="190">
        <v>0.6666666666666666</v>
      </c>
      <c r="H72" s="321">
        <f t="shared" si="1"/>
        <v>3</v>
      </c>
      <c r="I72" s="191">
        <v>217.36</v>
      </c>
      <c r="J72" s="187">
        <f t="shared" si="2"/>
        <v>9.056666667</v>
      </c>
      <c r="K72" s="128" t="s">
        <v>8405</v>
      </c>
      <c r="L72" s="128" t="s">
        <v>431</v>
      </c>
      <c r="M72" s="128">
        <v>8.0</v>
      </c>
    </row>
    <row r="73" ht="15.75" customHeight="1">
      <c r="A73" s="129" t="s">
        <v>8268</v>
      </c>
      <c r="B73" s="129" t="s">
        <v>64</v>
      </c>
      <c r="C73" s="129" t="s">
        <v>8404</v>
      </c>
      <c r="D73" s="321" t="s">
        <v>2233</v>
      </c>
      <c r="E73" s="321" t="s">
        <v>3988</v>
      </c>
      <c r="F73" s="186">
        <v>0.5833333333333334</v>
      </c>
      <c r="G73" s="186">
        <v>0.7083333333333334</v>
      </c>
      <c r="H73" s="321">
        <f t="shared" si="1"/>
        <v>3</v>
      </c>
      <c r="I73" s="196">
        <v>224.4</v>
      </c>
      <c r="J73" s="187">
        <f t="shared" si="2"/>
        <v>9.35</v>
      </c>
      <c r="K73" s="129">
        <v>0.0</v>
      </c>
      <c r="L73" s="129" t="s">
        <v>431</v>
      </c>
      <c r="M73" s="129">
        <v>8.0</v>
      </c>
    </row>
    <row r="74" ht="15.75" customHeight="1">
      <c r="A74" s="129" t="s">
        <v>8406</v>
      </c>
      <c r="B74" s="129" t="s">
        <v>35</v>
      </c>
      <c r="C74" s="129" t="s">
        <v>8407</v>
      </c>
      <c r="D74" s="321" t="s">
        <v>3749</v>
      </c>
      <c r="E74" s="321" t="s">
        <v>3750</v>
      </c>
      <c r="F74" s="186">
        <v>0.3333333333333333</v>
      </c>
      <c r="G74" s="186">
        <v>0.7083333333333334</v>
      </c>
      <c r="H74" s="321">
        <f t="shared" si="1"/>
        <v>9</v>
      </c>
      <c r="I74" s="196">
        <v>379.65</v>
      </c>
      <c r="J74" s="187">
        <f t="shared" si="2"/>
        <v>8.436666667</v>
      </c>
      <c r="K74" s="129" t="s">
        <v>8408</v>
      </c>
      <c r="L74" s="129">
        <v>3.0</v>
      </c>
      <c r="M74" s="129">
        <v>5.0</v>
      </c>
    </row>
    <row r="75" ht="15.75" customHeight="1">
      <c r="A75" s="129" t="s">
        <v>8406</v>
      </c>
      <c r="B75" s="129" t="s">
        <v>35</v>
      </c>
      <c r="C75" s="129" t="s">
        <v>8409</v>
      </c>
      <c r="D75" s="321" t="s">
        <v>384</v>
      </c>
      <c r="E75" s="321" t="s">
        <v>385</v>
      </c>
      <c r="F75" s="186">
        <v>0.3333333333333333</v>
      </c>
      <c r="G75" s="186">
        <v>0.7083333333333334</v>
      </c>
      <c r="H75" s="321">
        <f t="shared" si="1"/>
        <v>9</v>
      </c>
      <c r="I75" s="187">
        <v>379.65</v>
      </c>
      <c r="J75" s="187">
        <f t="shared" si="2"/>
        <v>8.436666667</v>
      </c>
      <c r="K75" s="129" t="s">
        <v>8410</v>
      </c>
      <c r="L75" s="129" t="s">
        <v>431</v>
      </c>
      <c r="M75" s="129">
        <v>5.0</v>
      </c>
    </row>
    <row r="76" ht="15.75" customHeight="1">
      <c r="A76" s="129" t="s">
        <v>8406</v>
      </c>
      <c r="B76" s="129" t="s">
        <v>187</v>
      </c>
      <c r="C76" s="129" t="s">
        <v>8411</v>
      </c>
      <c r="D76" s="321" t="s">
        <v>2734</v>
      </c>
      <c r="E76" s="321" t="s">
        <v>3178</v>
      </c>
      <c r="F76" s="186">
        <v>0.3333333333333333</v>
      </c>
      <c r="G76" s="186">
        <v>0.7083333333333334</v>
      </c>
      <c r="H76" s="321">
        <f t="shared" si="1"/>
        <v>9</v>
      </c>
      <c r="I76" s="187">
        <v>379.65</v>
      </c>
      <c r="J76" s="187">
        <f t="shared" si="2"/>
        <v>8.436666667</v>
      </c>
      <c r="K76" s="129" t="s">
        <v>8412</v>
      </c>
      <c r="L76" s="129" t="s">
        <v>431</v>
      </c>
      <c r="M76" s="129">
        <v>5.0</v>
      </c>
    </row>
    <row r="77" ht="15.75" customHeight="1">
      <c r="A77" s="129" t="s">
        <v>8406</v>
      </c>
      <c r="B77" s="129" t="s">
        <v>35</v>
      </c>
      <c r="C77" s="129" t="s">
        <v>8413</v>
      </c>
      <c r="D77" s="321" t="s">
        <v>3749</v>
      </c>
      <c r="E77" s="321" t="s">
        <v>3750</v>
      </c>
      <c r="F77" s="186">
        <v>0.3333333333333333</v>
      </c>
      <c r="G77" s="186">
        <v>0.7083333333333334</v>
      </c>
      <c r="H77" s="321">
        <f t="shared" si="1"/>
        <v>9</v>
      </c>
      <c r="I77" s="187">
        <v>362.7</v>
      </c>
      <c r="J77" s="187">
        <f t="shared" si="2"/>
        <v>8.06</v>
      </c>
      <c r="K77" s="129" t="s">
        <v>8414</v>
      </c>
      <c r="L77" s="129">
        <v>1.0</v>
      </c>
      <c r="M77" s="129">
        <v>5.0</v>
      </c>
    </row>
    <row r="78" ht="15.75" customHeight="1">
      <c r="A78" s="129" t="s">
        <v>8406</v>
      </c>
      <c r="B78" s="129" t="s">
        <v>35</v>
      </c>
      <c r="C78" s="129" t="s">
        <v>8415</v>
      </c>
      <c r="D78" s="321" t="s">
        <v>2734</v>
      </c>
      <c r="E78" s="321" t="s">
        <v>3178</v>
      </c>
      <c r="F78" s="186">
        <v>0.3333333333333333</v>
      </c>
      <c r="G78" s="186">
        <v>0.7083333333333334</v>
      </c>
      <c r="H78" s="321">
        <f t="shared" si="1"/>
        <v>9</v>
      </c>
      <c r="I78" s="187">
        <v>379.65</v>
      </c>
      <c r="J78" s="187">
        <f t="shared" si="2"/>
        <v>21.09166667</v>
      </c>
      <c r="K78" s="129" t="s">
        <v>8416</v>
      </c>
      <c r="L78" s="129" t="s">
        <v>431</v>
      </c>
      <c r="M78" s="129">
        <v>2.0</v>
      </c>
    </row>
    <row r="79" ht="15.75" customHeight="1">
      <c r="A79" s="129" t="s">
        <v>8406</v>
      </c>
      <c r="B79" s="129" t="s">
        <v>690</v>
      </c>
      <c r="C79" s="129" t="s">
        <v>8417</v>
      </c>
      <c r="D79" s="321" t="s">
        <v>2734</v>
      </c>
      <c r="E79" s="321" t="s">
        <v>3178</v>
      </c>
      <c r="F79" s="186">
        <v>0.3333333333333333</v>
      </c>
      <c r="G79" s="186">
        <v>0.7083333333333334</v>
      </c>
      <c r="H79" s="321">
        <f t="shared" si="1"/>
        <v>9</v>
      </c>
      <c r="I79" s="187">
        <v>440.4</v>
      </c>
      <c r="J79" s="187">
        <f t="shared" si="2"/>
        <v>9.786666667</v>
      </c>
      <c r="K79" s="129" t="s">
        <v>8418</v>
      </c>
      <c r="L79" s="129" t="s">
        <v>431</v>
      </c>
      <c r="M79" s="129">
        <v>5.0</v>
      </c>
    </row>
    <row r="80" ht="15.75" customHeight="1">
      <c r="A80" s="129" t="s">
        <v>8406</v>
      </c>
      <c r="B80" s="129" t="s">
        <v>93</v>
      </c>
      <c r="C80" s="129" t="s">
        <v>8419</v>
      </c>
      <c r="D80" s="321" t="s">
        <v>3749</v>
      </c>
      <c r="E80" s="321" t="s">
        <v>3750</v>
      </c>
      <c r="F80" s="186">
        <v>0.3333333333333333</v>
      </c>
      <c r="G80" s="186">
        <v>0.7083333333333334</v>
      </c>
      <c r="H80" s="321">
        <f t="shared" si="1"/>
        <v>9</v>
      </c>
      <c r="I80" s="187">
        <v>362.7</v>
      </c>
      <c r="J80" s="187">
        <f t="shared" si="2"/>
        <v>8.06</v>
      </c>
      <c r="K80" s="129" t="s">
        <v>8420</v>
      </c>
      <c r="L80" s="129">
        <v>2.0</v>
      </c>
      <c r="M80" s="129">
        <v>5.0</v>
      </c>
    </row>
    <row r="81" ht="15.75" customHeight="1">
      <c r="A81" s="129" t="s">
        <v>8406</v>
      </c>
      <c r="B81" s="129" t="s">
        <v>93</v>
      </c>
      <c r="C81" s="129" t="s">
        <v>8421</v>
      </c>
      <c r="D81" s="321" t="s">
        <v>2734</v>
      </c>
      <c r="E81" s="321" t="s">
        <v>3178</v>
      </c>
      <c r="F81" s="186">
        <v>0.3333333333333333</v>
      </c>
      <c r="G81" s="322">
        <v>0.7083333333333334</v>
      </c>
      <c r="H81" s="321">
        <f t="shared" si="1"/>
        <v>9</v>
      </c>
      <c r="I81" s="187">
        <v>379.65</v>
      </c>
      <c r="J81" s="187">
        <f t="shared" si="2"/>
        <v>8.436666667</v>
      </c>
      <c r="K81" s="129" t="s">
        <v>8422</v>
      </c>
      <c r="L81" s="129">
        <v>10.0</v>
      </c>
      <c r="M81" s="129">
        <v>5.0</v>
      </c>
    </row>
    <row r="82" ht="15.75" customHeight="1">
      <c r="A82" s="129" t="s">
        <v>8406</v>
      </c>
      <c r="B82" s="129" t="s">
        <v>93</v>
      </c>
      <c r="C82" s="129" t="s">
        <v>8423</v>
      </c>
      <c r="D82" s="321" t="s">
        <v>2734</v>
      </c>
      <c r="E82" s="321" t="s">
        <v>3178</v>
      </c>
      <c r="F82" s="186">
        <v>0.3333333333333333</v>
      </c>
      <c r="G82" s="186">
        <v>0.7083333333333334</v>
      </c>
      <c r="H82" s="321">
        <f t="shared" si="1"/>
        <v>9</v>
      </c>
      <c r="I82" s="196">
        <v>0.0</v>
      </c>
      <c r="J82" s="187">
        <f t="shared" si="2"/>
        <v>0</v>
      </c>
      <c r="K82" s="129" t="s">
        <v>8424</v>
      </c>
      <c r="L82" s="129" t="s">
        <v>431</v>
      </c>
      <c r="M82" s="129">
        <v>5.0</v>
      </c>
      <c r="N82" s="55"/>
    </row>
    <row r="83" ht="15.75" customHeight="1">
      <c r="A83" s="129" t="s">
        <v>8406</v>
      </c>
      <c r="B83" s="129" t="s">
        <v>93</v>
      </c>
      <c r="C83" s="129" t="s">
        <v>8425</v>
      </c>
      <c r="D83" s="321" t="s">
        <v>3761</v>
      </c>
      <c r="E83" s="321" t="s">
        <v>3762</v>
      </c>
      <c r="F83" s="186">
        <v>0.3333333333333333</v>
      </c>
      <c r="G83" s="186">
        <v>0.7083333333333334</v>
      </c>
      <c r="H83" s="321">
        <f t="shared" si="1"/>
        <v>9</v>
      </c>
      <c r="I83" s="196">
        <v>0.0</v>
      </c>
      <c r="J83" s="187">
        <f t="shared" si="2"/>
        <v>0</v>
      </c>
      <c r="K83" s="129" t="s">
        <v>8426</v>
      </c>
      <c r="L83" s="129" t="s">
        <v>431</v>
      </c>
      <c r="M83" s="129">
        <v>5.0</v>
      </c>
      <c r="N83" s="55"/>
    </row>
    <row r="84" ht="15.75" customHeight="1">
      <c r="A84" s="129" t="s">
        <v>8406</v>
      </c>
      <c r="B84" s="129" t="s">
        <v>93</v>
      </c>
      <c r="C84" s="129" t="s">
        <v>8427</v>
      </c>
      <c r="D84" s="321" t="s">
        <v>5624</v>
      </c>
      <c r="E84" s="321" t="s">
        <v>5625</v>
      </c>
      <c r="F84" s="186">
        <v>0.3333333333333333</v>
      </c>
      <c r="G84" s="186">
        <v>0.7083333333333334</v>
      </c>
      <c r="H84" s="321">
        <f t="shared" si="1"/>
        <v>9</v>
      </c>
      <c r="I84" s="196">
        <v>0.0</v>
      </c>
      <c r="J84" s="187">
        <f t="shared" si="2"/>
        <v>0</v>
      </c>
      <c r="K84" s="129" t="s">
        <v>8424</v>
      </c>
      <c r="L84" s="129" t="s">
        <v>431</v>
      </c>
      <c r="M84" s="129">
        <v>5.0</v>
      </c>
      <c r="N84" s="55"/>
    </row>
    <row r="85" ht="15.75" customHeight="1">
      <c r="A85" s="129" t="s">
        <v>8406</v>
      </c>
      <c r="B85" s="129" t="s">
        <v>93</v>
      </c>
      <c r="C85" s="129" t="s">
        <v>8428</v>
      </c>
      <c r="D85" s="321" t="s">
        <v>5752</v>
      </c>
      <c r="E85" s="321" t="s">
        <v>5753</v>
      </c>
      <c r="F85" s="186">
        <v>0.3333333333333333</v>
      </c>
      <c r="G85" s="186">
        <v>0.7083333333333334</v>
      </c>
      <c r="H85" s="321">
        <f t="shared" si="1"/>
        <v>9</v>
      </c>
      <c r="I85" s="196">
        <v>0.0</v>
      </c>
      <c r="J85" s="187">
        <f t="shared" si="2"/>
        <v>0</v>
      </c>
      <c r="K85" s="129" t="s">
        <v>8429</v>
      </c>
      <c r="L85" s="129" t="s">
        <v>431</v>
      </c>
      <c r="M85" s="129">
        <v>5.0</v>
      </c>
      <c r="N85" s="55"/>
    </row>
    <row r="86" ht="15.75" customHeight="1">
      <c r="A86" s="129" t="s">
        <v>8406</v>
      </c>
      <c r="B86" s="129" t="s">
        <v>93</v>
      </c>
      <c r="C86" s="129" t="s">
        <v>8430</v>
      </c>
      <c r="D86" s="321" t="s">
        <v>104</v>
      </c>
      <c r="E86" s="321" t="s">
        <v>105</v>
      </c>
      <c r="F86" s="186">
        <v>0.3333333333333333</v>
      </c>
      <c r="G86" s="186">
        <v>0.7083333333333334</v>
      </c>
      <c r="H86" s="321">
        <f t="shared" si="1"/>
        <v>9</v>
      </c>
      <c r="I86" s="196">
        <v>423.45</v>
      </c>
      <c r="J86" s="187">
        <f t="shared" si="2"/>
        <v>9.41</v>
      </c>
      <c r="K86" s="129" t="s">
        <v>8431</v>
      </c>
      <c r="L86" s="129" t="s">
        <v>431</v>
      </c>
      <c r="M86" s="129">
        <v>5.0</v>
      </c>
      <c r="N86" s="55"/>
    </row>
    <row r="87" ht="15.75" customHeight="1">
      <c r="A87" s="129" t="s">
        <v>8406</v>
      </c>
      <c r="B87" s="129" t="s">
        <v>93</v>
      </c>
      <c r="C87" s="129" t="s">
        <v>8432</v>
      </c>
      <c r="D87" s="321" t="s">
        <v>100</v>
      </c>
      <c r="E87" s="321" t="s">
        <v>101</v>
      </c>
      <c r="F87" s="186">
        <v>0.3541666666666667</v>
      </c>
      <c r="G87" s="186">
        <v>0.6875</v>
      </c>
      <c r="H87" s="321">
        <f t="shared" si="1"/>
        <v>8</v>
      </c>
      <c r="I87" s="196">
        <v>0.0</v>
      </c>
      <c r="J87" s="187">
        <f t="shared" si="2"/>
        <v>0</v>
      </c>
      <c r="K87" s="129" t="s">
        <v>8433</v>
      </c>
      <c r="L87" s="129" t="s">
        <v>431</v>
      </c>
      <c r="M87" s="129">
        <v>5.0</v>
      </c>
      <c r="N87" s="55"/>
    </row>
    <row r="88" ht="15.75" customHeight="1">
      <c r="A88" s="129" t="s">
        <v>8406</v>
      </c>
      <c r="B88" s="129" t="s">
        <v>28</v>
      </c>
      <c r="C88" s="129" t="s">
        <v>8434</v>
      </c>
      <c r="D88" s="321" t="s">
        <v>2928</v>
      </c>
      <c r="E88" s="321" t="s">
        <v>2929</v>
      </c>
      <c r="F88" s="186">
        <v>0.3333333333333333</v>
      </c>
      <c r="G88" s="186">
        <v>0.7083333333333334</v>
      </c>
      <c r="H88" s="321">
        <f t="shared" si="1"/>
        <v>9</v>
      </c>
      <c r="I88" s="196">
        <v>595.0</v>
      </c>
      <c r="J88" s="187">
        <f t="shared" si="2"/>
        <v>13.22222222</v>
      </c>
      <c r="K88" s="129" t="s">
        <v>8435</v>
      </c>
      <c r="L88" s="129">
        <v>4.0</v>
      </c>
      <c r="M88" s="129">
        <v>5.0</v>
      </c>
      <c r="N88" s="55"/>
    </row>
    <row r="89" ht="15.75" customHeight="1">
      <c r="A89" s="129" t="s">
        <v>8406</v>
      </c>
      <c r="B89" s="129" t="s">
        <v>28</v>
      </c>
      <c r="C89" s="129" t="s">
        <v>8436</v>
      </c>
      <c r="D89" s="321" t="s">
        <v>2928</v>
      </c>
      <c r="E89" s="321" t="s">
        <v>2929</v>
      </c>
      <c r="F89" s="186">
        <v>0.3333333333333333</v>
      </c>
      <c r="G89" s="186">
        <v>0.7083333333333334</v>
      </c>
      <c r="H89" s="321">
        <f t="shared" si="1"/>
        <v>9</v>
      </c>
      <c r="I89" s="187">
        <v>254.15</v>
      </c>
      <c r="J89" s="187">
        <f t="shared" si="2"/>
        <v>5.647777778</v>
      </c>
      <c r="K89" s="129" t="s">
        <v>8435</v>
      </c>
      <c r="L89" s="129">
        <v>3.0</v>
      </c>
      <c r="M89" s="129">
        <v>5.0</v>
      </c>
      <c r="N89" s="55"/>
    </row>
    <row r="90" ht="15.75" customHeight="1">
      <c r="A90" s="129" t="s">
        <v>8406</v>
      </c>
      <c r="B90" s="129" t="s">
        <v>28</v>
      </c>
      <c r="C90" s="129" t="s">
        <v>8437</v>
      </c>
      <c r="D90" s="321" t="s">
        <v>70</v>
      </c>
      <c r="E90" s="321" t="s">
        <v>71</v>
      </c>
      <c r="F90" s="186">
        <v>0.3333333333333333</v>
      </c>
      <c r="G90" s="186">
        <v>0.7083333333333334</v>
      </c>
      <c r="H90" s="321">
        <f t="shared" si="1"/>
        <v>9</v>
      </c>
      <c r="I90" s="196">
        <v>595.0</v>
      </c>
      <c r="J90" s="187">
        <f t="shared" si="2"/>
        <v>13.22222222</v>
      </c>
      <c r="K90" s="129" t="s">
        <v>8438</v>
      </c>
      <c r="L90" s="129">
        <v>4.0</v>
      </c>
      <c r="M90" s="129">
        <v>5.0</v>
      </c>
      <c r="N90" s="55"/>
    </row>
    <row r="91" ht="15.75" customHeight="1">
      <c r="A91" s="129" t="s">
        <v>8406</v>
      </c>
      <c r="B91" s="129" t="s">
        <v>28</v>
      </c>
      <c r="C91" s="129" t="s">
        <v>8439</v>
      </c>
      <c r="D91" s="321" t="s">
        <v>127</v>
      </c>
      <c r="E91" s="321" t="s">
        <v>128</v>
      </c>
      <c r="F91" s="186">
        <v>0.3333333333333333</v>
      </c>
      <c r="G91" s="186">
        <v>0.7083333333333334</v>
      </c>
      <c r="H91" s="321">
        <f t="shared" si="1"/>
        <v>9</v>
      </c>
      <c r="I91" s="196">
        <v>0.0</v>
      </c>
      <c r="J91" s="187">
        <f t="shared" si="2"/>
        <v>0</v>
      </c>
      <c r="K91" s="129" t="s">
        <v>8440</v>
      </c>
      <c r="L91" s="129" t="s">
        <v>431</v>
      </c>
      <c r="M91" s="129">
        <v>5.0</v>
      </c>
      <c r="N91" s="55"/>
    </row>
    <row r="92" ht="15.75" customHeight="1">
      <c r="A92" s="129" t="s">
        <v>8406</v>
      </c>
      <c r="B92" s="129" t="s">
        <v>93</v>
      </c>
      <c r="C92" s="129" t="s">
        <v>8441</v>
      </c>
      <c r="D92" s="321" t="s">
        <v>243</v>
      </c>
      <c r="E92" s="321" t="s">
        <v>244</v>
      </c>
      <c r="F92" s="186">
        <v>0.3333333333333333</v>
      </c>
      <c r="G92" s="186">
        <v>0.7083333333333334</v>
      </c>
      <c r="H92" s="321">
        <f t="shared" si="1"/>
        <v>9</v>
      </c>
      <c r="I92" s="196">
        <v>0.0</v>
      </c>
      <c r="J92" s="187">
        <f t="shared" si="2"/>
        <v>0</v>
      </c>
      <c r="K92" s="129" t="s">
        <v>8442</v>
      </c>
      <c r="L92" s="129" t="s">
        <v>431</v>
      </c>
      <c r="M92" s="129">
        <v>5.0</v>
      </c>
      <c r="N92" s="55"/>
    </row>
    <row r="93" ht="15.75" customHeight="1">
      <c r="A93" s="129" t="s">
        <v>8406</v>
      </c>
      <c r="B93" s="129" t="s">
        <v>93</v>
      </c>
      <c r="C93" s="129" t="s">
        <v>8443</v>
      </c>
      <c r="D93" s="321" t="s">
        <v>70</v>
      </c>
      <c r="E93" s="321" t="s">
        <v>71</v>
      </c>
      <c r="F93" s="186">
        <v>0.3333333333333333</v>
      </c>
      <c r="G93" s="186">
        <v>0.7083333333333334</v>
      </c>
      <c r="H93" s="321">
        <f t="shared" si="1"/>
        <v>9</v>
      </c>
      <c r="I93" s="196">
        <v>0.0</v>
      </c>
      <c r="J93" s="187">
        <f t="shared" si="2"/>
        <v>0</v>
      </c>
      <c r="K93" s="129" t="s">
        <v>8442</v>
      </c>
      <c r="L93" s="129" t="s">
        <v>431</v>
      </c>
      <c r="M93" s="129">
        <v>1.0</v>
      </c>
      <c r="N93" s="55"/>
    </row>
    <row r="94" ht="15.75" customHeight="1">
      <c r="A94" s="129" t="s">
        <v>8406</v>
      </c>
      <c r="B94" s="129" t="s">
        <v>93</v>
      </c>
      <c r="C94" s="129" t="s">
        <v>8444</v>
      </c>
      <c r="D94" s="321" t="s">
        <v>8445</v>
      </c>
      <c r="E94" s="321" t="s">
        <v>8446</v>
      </c>
      <c r="F94" s="186">
        <v>0.3541666666666667</v>
      </c>
      <c r="G94" s="186">
        <v>0.6875</v>
      </c>
      <c r="H94" s="321">
        <f t="shared" si="1"/>
        <v>8</v>
      </c>
      <c r="I94" s="187">
        <v>455.4</v>
      </c>
      <c r="J94" s="187">
        <f t="shared" si="2"/>
        <v>11.385</v>
      </c>
      <c r="K94" s="129" t="s">
        <v>8447</v>
      </c>
      <c r="L94" s="129" t="s">
        <v>431</v>
      </c>
      <c r="M94" s="129">
        <v>5.0</v>
      </c>
    </row>
    <row r="95" ht="15.75" customHeight="1">
      <c r="A95" s="129" t="s">
        <v>8406</v>
      </c>
      <c r="B95" s="129" t="s">
        <v>93</v>
      </c>
      <c r="C95" s="129" t="s">
        <v>8448</v>
      </c>
      <c r="D95" s="321" t="s">
        <v>6092</v>
      </c>
      <c r="E95" s="321" t="s">
        <v>6093</v>
      </c>
      <c r="F95" s="186">
        <v>0.3333333333333333</v>
      </c>
      <c r="G95" s="186">
        <v>0.7083333333333334</v>
      </c>
      <c r="H95" s="321">
        <f t="shared" si="1"/>
        <v>9</v>
      </c>
      <c r="I95" s="196">
        <v>0.0</v>
      </c>
      <c r="J95" s="187">
        <f t="shared" si="2"/>
        <v>0</v>
      </c>
      <c r="K95" s="129" t="s">
        <v>8449</v>
      </c>
      <c r="L95" s="129" t="s">
        <v>8450</v>
      </c>
      <c r="M95" s="129">
        <v>10.0</v>
      </c>
    </row>
    <row r="96" ht="15.75" customHeight="1">
      <c r="A96" s="129" t="s">
        <v>8406</v>
      </c>
      <c r="B96" s="129" t="s">
        <v>93</v>
      </c>
      <c r="C96" s="129" t="s">
        <v>8451</v>
      </c>
      <c r="D96" s="321" t="s">
        <v>2655</v>
      </c>
      <c r="E96" s="321" t="s">
        <v>8452</v>
      </c>
      <c r="F96" s="186">
        <v>0.3333333333333333</v>
      </c>
      <c r="G96" s="186">
        <v>0.7083333333333334</v>
      </c>
      <c r="H96" s="321">
        <f t="shared" si="1"/>
        <v>9</v>
      </c>
      <c r="I96" s="187">
        <v>362.7</v>
      </c>
      <c r="J96" s="187">
        <f t="shared" si="2"/>
        <v>4.03</v>
      </c>
      <c r="K96" s="129" t="s">
        <v>8453</v>
      </c>
      <c r="L96" s="129" t="s">
        <v>8450</v>
      </c>
      <c r="M96" s="129">
        <v>10.0</v>
      </c>
    </row>
    <row r="97" ht="15.75" customHeight="1">
      <c r="A97" s="129" t="s">
        <v>8406</v>
      </c>
      <c r="B97" s="129" t="s">
        <v>93</v>
      </c>
      <c r="C97" s="129" t="s">
        <v>8454</v>
      </c>
      <c r="D97" s="321" t="s">
        <v>5624</v>
      </c>
      <c r="E97" s="321" t="s">
        <v>5625</v>
      </c>
      <c r="F97" s="186">
        <v>0.3333333333333333</v>
      </c>
      <c r="G97" s="186">
        <v>0.7083333333333334</v>
      </c>
      <c r="H97" s="321">
        <f t="shared" si="1"/>
        <v>9</v>
      </c>
      <c r="I97" s="196">
        <v>0.0</v>
      </c>
      <c r="J97" s="187">
        <f t="shared" si="2"/>
        <v>0</v>
      </c>
      <c r="K97" s="129" t="s">
        <v>8455</v>
      </c>
      <c r="L97" s="129">
        <v>2.0</v>
      </c>
      <c r="M97" s="129">
        <v>5.0</v>
      </c>
    </row>
    <row r="98" ht="15.75" customHeight="1">
      <c r="A98" s="129" t="s">
        <v>8406</v>
      </c>
      <c r="B98" s="129" t="s">
        <v>93</v>
      </c>
      <c r="C98" s="129" t="s">
        <v>8456</v>
      </c>
      <c r="D98" s="321" t="s">
        <v>5752</v>
      </c>
      <c r="E98" s="321" t="s">
        <v>5753</v>
      </c>
      <c r="F98" s="186">
        <v>0.3333333333333333</v>
      </c>
      <c r="G98" s="186">
        <v>0.7083333333333334</v>
      </c>
      <c r="H98" s="321">
        <f t="shared" si="1"/>
        <v>9</v>
      </c>
      <c r="I98" s="196">
        <v>0.0</v>
      </c>
      <c r="J98" s="187">
        <f t="shared" si="2"/>
        <v>0</v>
      </c>
      <c r="K98" s="129" t="s">
        <v>8455</v>
      </c>
      <c r="L98" s="129">
        <v>2.0</v>
      </c>
      <c r="M98" s="129">
        <v>5.0</v>
      </c>
    </row>
    <row r="99" ht="15.75" customHeight="1">
      <c r="A99" s="129" t="s">
        <v>8406</v>
      </c>
      <c r="B99" s="129" t="s">
        <v>93</v>
      </c>
      <c r="C99" s="129" t="s">
        <v>8457</v>
      </c>
      <c r="D99" s="321" t="s">
        <v>143</v>
      </c>
      <c r="E99" s="321" t="s">
        <v>144</v>
      </c>
      <c r="F99" s="186">
        <v>0.375</v>
      </c>
      <c r="G99" s="186">
        <v>0.6666666666666666</v>
      </c>
      <c r="H99" s="321">
        <f t="shared" si="1"/>
        <v>7</v>
      </c>
      <c r="I99" s="196">
        <v>85.0</v>
      </c>
      <c r="J99" s="187">
        <f t="shared" si="2"/>
        <v>12.14285714</v>
      </c>
      <c r="K99" s="129" t="s">
        <v>8458</v>
      </c>
      <c r="L99" s="129">
        <v>20.0</v>
      </c>
      <c r="M99" s="129">
        <v>1.0</v>
      </c>
    </row>
    <row r="100" ht="15.75" customHeight="1">
      <c r="A100" s="129" t="s">
        <v>8406</v>
      </c>
      <c r="B100" s="129" t="s">
        <v>93</v>
      </c>
      <c r="C100" s="129" t="s">
        <v>8425</v>
      </c>
      <c r="D100" s="321" t="s">
        <v>3761</v>
      </c>
      <c r="E100" s="321" t="s">
        <v>3762</v>
      </c>
      <c r="F100" s="186">
        <v>0.3333333333333333</v>
      </c>
      <c r="G100" s="186">
        <v>0.7083333333333334</v>
      </c>
      <c r="H100" s="321">
        <f t="shared" si="1"/>
        <v>9</v>
      </c>
      <c r="I100" s="196">
        <v>0.0</v>
      </c>
      <c r="J100" s="187">
        <f t="shared" si="2"/>
        <v>0</v>
      </c>
      <c r="K100" s="129" t="s">
        <v>8426</v>
      </c>
      <c r="L100" s="129" t="s">
        <v>431</v>
      </c>
      <c r="M100" s="129">
        <v>5.0</v>
      </c>
    </row>
    <row r="101" ht="15.75" customHeight="1">
      <c r="A101" s="129" t="s">
        <v>8406</v>
      </c>
      <c r="B101" s="129" t="s">
        <v>93</v>
      </c>
      <c r="C101" s="129" t="s">
        <v>8459</v>
      </c>
      <c r="D101" s="321" t="s">
        <v>70</v>
      </c>
      <c r="E101" s="321" t="s">
        <v>71</v>
      </c>
      <c r="F101" s="186">
        <v>0.3333333333333333</v>
      </c>
      <c r="G101" s="186">
        <v>0.7083333333333334</v>
      </c>
      <c r="H101" s="321">
        <f t="shared" si="1"/>
        <v>9</v>
      </c>
      <c r="I101" s="196">
        <v>0.0</v>
      </c>
      <c r="J101" s="187">
        <f t="shared" si="2"/>
        <v>0</v>
      </c>
      <c r="K101" s="129" t="s">
        <v>8460</v>
      </c>
      <c r="L101" s="129">
        <v>22.0</v>
      </c>
      <c r="M101" s="129">
        <v>1.0</v>
      </c>
    </row>
    <row r="102" ht="15.75" customHeight="1">
      <c r="A102" s="129" t="s">
        <v>8406</v>
      </c>
      <c r="B102" s="129" t="s">
        <v>93</v>
      </c>
      <c r="C102" s="129" t="s">
        <v>8461</v>
      </c>
      <c r="D102" s="321" t="s">
        <v>100</v>
      </c>
      <c r="E102" s="321" t="s">
        <v>101</v>
      </c>
      <c r="F102" s="186">
        <v>0.375</v>
      </c>
      <c r="G102" s="186">
        <v>0.6666666666666666</v>
      </c>
      <c r="H102" s="321">
        <f t="shared" si="1"/>
        <v>7</v>
      </c>
      <c r="I102" s="196">
        <v>85.0</v>
      </c>
      <c r="J102" s="187">
        <f t="shared" si="2"/>
        <v>12.14285714</v>
      </c>
      <c r="K102" s="129" t="s">
        <v>8462</v>
      </c>
      <c r="L102" s="129">
        <v>16.0</v>
      </c>
      <c r="M102" s="129">
        <v>1.0</v>
      </c>
    </row>
    <row r="103" ht="15.75" customHeight="1">
      <c r="A103" s="129" t="s">
        <v>8406</v>
      </c>
      <c r="B103" s="129" t="s">
        <v>93</v>
      </c>
      <c r="C103" s="129" t="s">
        <v>8463</v>
      </c>
      <c r="D103" s="321" t="s">
        <v>2381</v>
      </c>
      <c r="E103" s="321" t="s">
        <v>3132</v>
      </c>
      <c r="F103" s="186">
        <v>0.3333333333333333</v>
      </c>
      <c r="G103" s="186">
        <v>0.7083333333333334</v>
      </c>
      <c r="H103" s="321">
        <f t="shared" si="1"/>
        <v>9</v>
      </c>
      <c r="I103" s="187">
        <v>91.08</v>
      </c>
      <c r="J103" s="187">
        <f t="shared" si="2"/>
        <v>10.12</v>
      </c>
      <c r="K103" s="129" t="s">
        <v>8464</v>
      </c>
      <c r="L103" s="129">
        <v>9.0</v>
      </c>
      <c r="M103" s="129">
        <v>1.0</v>
      </c>
    </row>
    <row r="104" ht="15.75" customHeight="1">
      <c r="A104" s="129" t="s">
        <v>8406</v>
      </c>
      <c r="B104" s="129" t="s">
        <v>93</v>
      </c>
      <c r="C104" s="129" t="s">
        <v>8465</v>
      </c>
      <c r="D104" s="321" t="s">
        <v>100</v>
      </c>
      <c r="E104" s="321" t="s">
        <v>101</v>
      </c>
      <c r="F104" s="186">
        <v>0.3333333333333333</v>
      </c>
      <c r="G104" s="186">
        <v>0.7083333333333334</v>
      </c>
      <c r="H104" s="321">
        <f t="shared" si="1"/>
        <v>9</v>
      </c>
      <c r="I104" s="187">
        <v>91.08</v>
      </c>
      <c r="J104" s="187">
        <f t="shared" si="2"/>
        <v>10.12</v>
      </c>
      <c r="K104" s="129" t="s">
        <v>8464</v>
      </c>
      <c r="L104" s="129">
        <v>9.0</v>
      </c>
      <c r="M104" s="129">
        <v>1.0</v>
      </c>
    </row>
    <row r="105" ht="15.75" customHeight="1">
      <c r="A105" s="129" t="s">
        <v>8406</v>
      </c>
      <c r="B105" s="129" t="s">
        <v>93</v>
      </c>
      <c r="C105" s="129" t="s">
        <v>8466</v>
      </c>
      <c r="D105" s="321" t="s">
        <v>70</v>
      </c>
      <c r="E105" s="321" t="s">
        <v>71</v>
      </c>
      <c r="F105" s="186">
        <v>0.3333333333333333</v>
      </c>
      <c r="G105" s="186">
        <v>0.7083333333333334</v>
      </c>
      <c r="H105" s="321">
        <f t="shared" si="1"/>
        <v>9</v>
      </c>
      <c r="I105" s="196">
        <v>0.0</v>
      </c>
      <c r="J105" s="187">
        <f t="shared" si="2"/>
        <v>0</v>
      </c>
      <c r="K105" s="129" t="s">
        <v>8467</v>
      </c>
      <c r="L105" s="129">
        <v>5.0</v>
      </c>
      <c r="M105" s="129">
        <v>1.0</v>
      </c>
    </row>
    <row r="106" ht="15.75" customHeight="1">
      <c r="A106" s="129" t="s">
        <v>8406</v>
      </c>
      <c r="B106" s="129" t="s">
        <v>187</v>
      </c>
      <c r="C106" s="129" t="s">
        <v>8468</v>
      </c>
      <c r="D106" s="321" t="s">
        <v>2734</v>
      </c>
      <c r="E106" s="321" t="s">
        <v>3178</v>
      </c>
      <c r="F106" s="186">
        <v>0.3333333333333333</v>
      </c>
      <c r="G106" s="186">
        <v>0.7083333333333334</v>
      </c>
      <c r="H106" s="321">
        <f t="shared" si="1"/>
        <v>9</v>
      </c>
      <c r="I106" s="187">
        <v>582.3</v>
      </c>
      <c r="J106" s="187">
        <f t="shared" si="2"/>
        <v>12.94</v>
      </c>
      <c r="K106" s="129" t="s">
        <v>8469</v>
      </c>
      <c r="L106" s="129" t="s">
        <v>8470</v>
      </c>
      <c r="M106" s="129">
        <v>5.0</v>
      </c>
    </row>
    <row r="107" ht="15.75" customHeight="1">
      <c r="A107" s="129" t="s">
        <v>8406</v>
      </c>
      <c r="B107" s="129" t="s">
        <v>187</v>
      </c>
      <c r="C107" s="208" t="s">
        <v>8471</v>
      </c>
      <c r="D107" s="325" t="s">
        <v>2381</v>
      </c>
      <c r="E107" s="325" t="s">
        <v>3132</v>
      </c>
      <c r="F107" s="211">
        <v>0.3333333333333333</v>
      </c>
      <c r="G107" s="211">
        <v>0.7083333333333334</v>
      </c>
      <c r="H107" s="321">
        <f t="shared" si="1"/>
        <v>9</v>
      </c>
      <c r="I107" s="201">
        <v>423.45</v>
      </c>
      <c r="J107" s="187">
        <f t="shared" si="2"/>
        <v>9.41</v>
      </c>
      <c r="K107" s="131" t="s">
        <v>8472</v>
      </c>
      <c r="L107" s="131" t="s">
        <v>8470</v>
      </c>
      <c r="M107" s="208">
        <v>5.0</v>
      </c>
    </row>
    <row r="108" ht="15.75" customHeight="1">
      <c r="A108" s="129" t="s">
        <v>8406</v>
      </c>
      <c r="B108" s="129" t="s">
        <v>187</v>
      </c>
      <c r="C108" s="208" t="s">
        <v>8473</v>
      </c>
      <c r="D108" s="325" t="s">
        <v>2734</v>
      </c>
      <c r="E108" s="325" t="s">
        <v>3178</v>
      </c>
      <c r="F108" s="211">
        <v>0.3333333333333333</v>
      </c>
      <c r="G108" s="211">
        <v>0.7083333333333334</v>
      </c>
      <c r="H108" s="321">
        <f t="shared" si="1"/>
        <v>9</v>
      </c>
      <c r="I108" s="326">
        <v>423.45</v>
      </c>
      <c r="J108" s="187">
        <f t="shared" si="2"/>
        <v>9.41</v>
      </c>
      <c r="K108" s="131" t="s">
        <v>8472</v>
      </c>
      <c r="L108" s="131" t="s">
        <v>8470</v>
      </c>
      <c r="M108" s="208">
        <v>5.0</v>
      </c>
    </row>
    <row r="109" ht="15.75" customHeight="1">
      <c r="A109" s="129" t="s">
        <v>8406</v>
      </c>
      <c r="B109" s="129" t="s">
        <v>187</v>
      </c>
      <c r="C109" s="208" t="s">
        <v>8474</v>
      </c>
      <c r="D109" s="325" t="s">
        <v>3749</v>
      </c>
      <c r="E109" s="325" t="s">
        <v>3750</v>
      </c>
      <c r="F109" s="211">
        <v>0.3333333333333333</v>
      </c>
      <c r="G109" s="211">
        <v>0.7083333333333334</v>
      </c>
      <c r="H109" s="321">
        <f t="shared" si="1"/>
        <v>9</v>
      </c>
      <c r="I109" s="212">
        <v>423.45</v>
      </c>
      <c r="J109" s="187">
        <f t="shared" si="2"/>
        <v>9.41</v>
      </c>
      <c r="K109" s="131" t="s">
        <v>8475</v>
      </c>
      <c r="L109" s="131" t="s">
        <v>8470</v>
      </c>
      <c r="M109" s="208">
        <v>5.0</v>
      </c>
    </row>
    <row r="110" ht="15.75" customHeight="1">
      <c r="A110" s="129" t="s">
        <v>8406</v>
      </c>
      <c r="B110" s="129" t="s">
        <v>28</v>
      </c>
      <c r="C110" s="128" t="s">
        <v>8476</v>
      </c>
      <c r="D110" s="234" t="s">
        <v>108</v>
      </c>
      <c r="E110" s="234" t="s">
        <v>109</v>
      </c>
      <c r="F110" s="190">
        <v>0.3333333333333333</v>
      </c>
      <c r="G110" s="190">
        <v>0.7083333333333334</v>
      </c>
      <c r="H110" s="321">
        <f t="shared" si="1"/>
        <v>9</v>
      </c>
      <c r="I110" s="191">
        <v>455.4</v>
      </c>
      <c r="J110" s="187">
        <f t="shared" si="2"/>
        <v>10.12</v>
      </c>
      <c r="K110" s="128" t="s">
        <v>8477</v>
      </c>
      <c r="L110" s="128">
        <v>12.0</v>
      </c>
      <c r="M110" s="128">
        <v>5.0</v>
      </c>
    </row>
    <row r="111" ht="15.75" customHeight="1">
      <c r="A111" s="129" t="s">
        <v>8406</v>
      </c>
      <c r="B111" s="129" t="s">
        <v>28</v>
      </c>
      <c r="C111" s="129" t="s">
        <v>8478</v>
      </c>
      <c r="D111" s="321" t="s">
        <v>3761</v>
      </c>
      <c r="E111" s="321" t="s">
        <v>3762</v>
      </c>
      <c r="F111" s="186">
        <v>0.3333333333333333</v>
      </c>
      <c r="G111" s="186">
        <v>0.7083333333333334</v>
      </c>
      <c r="H111" s="321">
        <f t="shared" si="1"/>
        <v>9</v>
      </c>
      <c r="I111" s="187">
        <v>0.0</v>
      </c>
      <c r="J111" s="187">
        <f t="shared" si="2"/>
        <v>0</v>
      </c>
      <c r="K111" s="129" t="s">
        <v>8479</v>
      </c>
      <c r="L111" s="129" t="s">
        <v>8470</v>
      </c>
      <c r="M111" s="129">
        <v>5.0</v>
      </c>
    </row>
    <row r="112" ht="1.5" customHeight="1">
      <c r="A112" s="129" t="s">
        <v>8406</v>
      </c>
      <c r="B112" s="129" t="s">
        <v>28</v>
      </c>
      <c r="C112" s="129" t="s">
        <v>8480</v>
      </c>
      <c r="D112" s="321" t="s">
        <v>2734</v>
      </c>
      <c r="E112" s="321" t="s">
        <v>3178</v>
      </c>
      <c r="F112" s="129" t="s">
        <v>8470</v>
      </c>
      <c r="G112" s="129"/>
      <c r="H112" s="321" t="str">
        <f t="shared" si="1"/>
        <v>#VALUE!</v>
      </c>
      <c r="I112" s="129"/>
      <c r="J112" s="187" t="str">
        <f t="shared" si="2"/>
        <v>#VALUE!</v>
      </c>
      <c r="K112" s="129"/>
      <c r="L112" s="129"/>
      <c r="M112" s="129"/>
    </row>
    <row r="113" ht="15.75" customHeight="1">
      <c r="A113" s="129" t="s">
        <v>8406</v>
      </c>
      <c r="B113" s="129" t="s">
        <v>28</v>
      </c>
      <c r="C113" s="129" t="s">
        <v>8481</v>
      </c>
      <c r="D113" s="321" t="s">
        <v>5752</v>
      </c>
      <c r="E113" s="321" t="s">
        <v>5753</v>
      </c>
      <c r="F113" s="186">
        <v>0.3333333333333333</v>
      </c>
      <c r="G113" s="186">
        <v>0.7083333333333334</v>
      </c>
      <c r="H113" s="321">
        <f t="shared" si="1"/>
        <v>9</v>
      </c>
      <c r="I113" s="187">
        <v>423.45</v>
      </c>
      <c r="J113" s="187">
        <f t="shared" si="2"/>
        <v>9.41</v>
      </c>
      <c r="K113" s="129" t="s">
        <v>8482</v>
      </c>
      <c r="L113" s="129" t="s">
        <v>8470</v>
      </c>
      <c r="M113" s="129">
        <v>5.0</v>
      </c>
    </row>
    <row r="114" ht="15.75" customHeight="1">
      <c r="A114" s="129" t="s">
        <v>8406</v>
      </c>
      <c r="B114" s="129" t="s">
        <v>28</v>
      </c>
      <c r="C114" s="129" t="s">
        <v>8483</v>
      </c>
      <c r="D114" s="321" t="s">
        <v>30</v>
      </c>
      <c r="E114" s="321" t="s">
        <v>31</v>
      </c>
      <c r="F114" s="186">
        <v>0.3333333333333333</v>
      </c>
      <c r="G114" s="186">
        <v>0.7083333333333334</v>
      </c>
      <c r="H114" s="321">
        <f t="shared" si="1"/>
        <v>9</v>
      </c>
      <c r="I114" s="327">
        <v>500.0</v>
      </c>
      <c r="J114" s="187">
        <f t="shared" si="2"/>
        <v>11.11111111</v>
      </c>
      <c r="K114" s="129" t="s">
        <v>8484</v>
      </c>
      <c r="L114" s="129">
        <v>19.0</v>
      </c>
      <c r="M114" s="129">
        <v>5.0</v>
      </c>
    </row>
    <row r="115" ht="15.75" customHeight="1">
      <c r="A115" s="129" t="s">
        <v>8406</v>
      </c>
      <c r="B115" s="129" t="s">
        <v>28</v>
      </c>
      <c r="C115" s="129" t="s">
        <v>8485</v>
      </c>
      <c r="D115" s="321" t="s">
        <v>2381</v>
      </c>
      <c r="E115" s="321" t="s">
        <v>3132</v>
      </c>
      <c r="F115" s="186">
        <v>0.3333333333333333</v>
      </c>
      <c r="G115" s="186">
        <v>0.7083333333333334</v>
      </c>
      <c r="H115" s="321">
        <f t="shared" si="1"/>
        <v>9</v>
      </c>
      <c r="I115" s="328">
        <v>0.0</v>
      </c>
      <c r="J115" s="187">
        <f t="shared" si="2"/>
        <v>0</v>
      </c>
      <c r="K115" s="129" t="s">
        <v>8486</v>
      </c>
      <c r="L115" s="129" t="s">
        <v>8470</v>
      </c>
      <c r="M115" s="129">
        <v>5.0</v>
      </c>
    </row>
    <row r="116" ht="15.75" customHeight="1">
      <c r="A116" s="129" t="s">
        <v>8406</v>
      </c>
      <c r="B116" s="129" t="s">
        <v>28</v>
      </c>
      <c r="C116" s="129" t="s">
        <v>8487</v>
      </c>
      <c r="D116" s="321" t="s">
        <v>2381</v>
      </c>
      <c r="E116" s="321" t="s">
        <v>3132</v>
      </c>
      <c r="F116" s="186">
        <v>0.3333333333333333</v>
      </c>
      <c r="G116" s="186">
        <v>0.7083333333333334</v>
      </c>
      <c r="H116" s="321">
        <f t="shared" si="1"/>
        <v>9</v>
      </c>
      <c r="I116" s="196">
        <v>0.0</v>
      </c>
      <c r="J116" s="187">
        <f t="shared" si="2"/>
        <v>0</v>
      </c>
      <c r="K116" s="129" t="s">
        <v>8488</v>
      </c>
      <c r="L116" s="129" t="s">
        <v>8470</v>
      </c>
      <c r="M116" s="129">
        <v>5.0</v>
      </c>
    </row>
    <row r="117" ht="15.75" customHeight="1">
      <c r="A117" s="129" t="s">
        <v>8406</v>
      </c>
      <c r="B117" s="129" t="s">
        <v>28</v>
      </c>
      <c r="C117" s="129" t="s">
        <v>1412</v>
      </c>
      <c r="D117" s="321" t="s">
        <v>100</v>
      </c>
      <c r="E117" s="321" t="s">
        <v>101</v>
      </c>
      <c r="F117" s="186">
        <v>0.3333333333333333</v>
      </c>
      <c r="G117" s="186">
        <v>0.7083333333333334</v>
      </c>
      <c r="H117" s="321">
        <f t="shared" si="1"/>
        <v>9</v>
      </c>
      <c r="I117" s="196">
        <v>0.0</v>
      </c>
      <c r="J117" s="187">
        <f t="shared" si="2"/>
        <v>0</v>
      </c>
      <c r="K117" s="129" t="s">
        <v>8488</v>
      </c>
      <c r="L117" s="129" t="s">
        <v>8470</v>
      </c>
      <c r="M117" s="129">
        <v>5.0</v>
      </c>
    </row>
    <row r="118" ht="15.75" customHeight="1">
      <c r="A118" s="129" t="s">
        <v>8489</v>
      </c>
      <c r="B118" s="129" t="s">
        <v>28</v>
      </c>
      <c r="C118" s="129" t="s">
        <v>8490</v>
      </c>
      <c r="D118" s="321" t="s">
        <v>2233</v>
      </c>
      <c r="E118" s="321" t="s">
        <v>3988</v>
      </c>
      <c r="F118" s="186">
        <v>0.8125</v>
      </c>
      <c r="G118" s="186">
        <v>0.9791666666666666</v>
      </c>
      <c r="H118" s="321">
        <f t="shared" si="1"/>
        <v>4</v>
      </c>
      <c r="I118" s="187">
        <v>240.0</v>
      </c>
      <c r="J118" s="187">
        <f t="shared" si="2"/>
        <v>5</v>
      </c>
      <c r="K118" s="129" t="s">
        <v>8491</v>
      </c>
      <c r="L118" s="129">
        <v>8.0</v>
      </c>
      <c r="M118" s="129">
        <v>12.0</v>
      </c>
    </row>
    <row r="119" ht="15.75" customHeight="1">
      <c r="A119" s="129" t="s">
        <v>8489</v>
      </c>
      <c r="B119" s="129" t="s">
        <v>28</v>
      </c>
      <c r="C119" s="129" t="s">
        <v>8492</v>
      </c>
      <c r="D119" s="321" t="s">
        <v>2233</v>
      </c>
      <c r="E119" s="321" t="s">
        <v>3988</v>
      </c>
      <c r="F119" s="186">
        <v>0.8645833333333334</v>
      </c>
      <c r="G119" s="186">
        <v>0.9895833333333334</v>
      </c>
      <c r="H119" s="321">
        <f t="shared" si="1"/>
        <v>3</v>
      </c>
      <c r="I119" s="187">
        <v>27.06</v>
      </c>
      <c r="J119" s="187">
        <f t="shared" si="2"/>
        <v>0.7516666667</v>
      </c>
      <c r="K119" s="129" t="s">
        <v>8493</v>
      </c>
      <c r="L119" s="129" t="s">
        <v>431</v>
      </c>
      <c r="M119" s="129">
        <v>12.0</v>
      </c>
    </row>
    <row r="120" ht="15.75" customHeight="1">
      <c r="A120" s="129" t="s">
        <v>8489</v>
      </c>
      <c r="B120" s="129" t="s">
        <v>28</v>
      </c>
      <c r="C120" s="129" t="s">
        <v>8494</v>
      </c>
      <c r="D120" s="321" t="s">
        <v>2233</v>
      </c>
      <c r="E120" s="321" t="s">
        <v>3988</v>
      </c>
      <c r="F120" s="186">
        <v>0.8645833333333334</v>
      </c>
      <c r="G120" s="186">
        <v>0.9895833333333334</v>
      </c>
      <c r="H120" s="321">
        <f t="shared" si="1"/>
        <v>3</v>
      </c>
      <c r="I120" s="187">
        <v>27.06</v>
      </c>
      <c r="J120" s="187">
        <f t="shared" si="2"/>
        <v>0.3758333333</v>
      </c>
      <c r="K120" s="129" t="s">
        <v>8495</v>
      </c>
      <c r="L120" s="129" t="s">
        <v>431</v>
      </c>
      <c r="M120" s="129">
        <v>24.0</v>
      </c>
    </row>
    <row r="121" ht="15.75" customHeight="1">
      <c r="A121" s="129" t="s">
        <v>8489</v>
      </c>
      <c r="B121" s="129" t="s">
        <v>28</v>
      </c>
      <c r="C121" s="129" t="s">
        <v>8496</v>
      </c>
      <c r="D121" s="321" t="s">
        <v>2233</v>
      </c>
      <c r="E121" s="321" t="s">
        <v>3988</v>
      </c>
      <c r="F121" s="186">
        <v>0.3958333333333333</v>
      </c>
      <c r="G121" s="186">
        <v>0.4791666666666667</v>
      </c>
      <c r="H121" s="321">
        <f t="shared" si="1"/>
        <v>2</v>
      </c>
      <c r="I121" s="187">
        <v>390.48</v>
      </c>
      <c r="J121" s="187">
        <f t="shared" si="2"/>
        <v>8.135</v>
      </c>
      <c r="K121" s="129" t="s">
        <v>8497</v>
      </c>
      <c r="L121" s="129">
        <v>2.0</v>
      </c>
      <c r="M121" s="129">
        <v>24.0</v>
      </c>
    </row>
    <row r="122" ht="15.75" customHeight="1">
      <c r="A122" s="129" t="s">
        <v>8489</v>
      </c>
      <c r="B122" s="129" t="s">
        <v>28</v>
      </c>
      <c r="C122" s="129" t="s">
        <v>8498</v>
      </c>
      <c r="D122" s="321" t="s">
        <v>2233</v>
      </c>
      <c r="E122" s="321" t="s">
        <v>3988</v>
      </c>
      <c r="F122" s="186">
        <v>0.2916666666666667</v>
      </c>
      <c r="G122" s="186">
        <v>0.3020833333333333</v>
      </c>
      <c r="H122" s="321">
        <f t="shared" si="1"/>
        <v>0.25</v>
      </c>
      <c r="I122" s="187">
        <v>0.0</v>
      </c>
      <c r="J122" s="187">
        <f t="shared" si="2"/>
        <v>0</v>
      </c>
      <c r="K122" s="129" t="s">
        <v>8499</v>
      </c>
      <c r="L122" s="129" t="s">
        <v>431</v>
      </c>
      <c r="M122" s="129">
        <v>1.0</v>
      </c>
    </row>
    <row r="123" ht="15.75" customHeight="1">
      <c r="A123" s="129" t="s">
        <v>8489</v>
      </c>
      <c r="B123" s="129" t="s">
        <v>28</v>
      </c>
      <c r="C123" s="129" t="s">
        <v>8500</v>
      </c>
      <c r="D123" s="321" t="s">
        <v>2233</v>
      </c>
      <c r="E123" s="321" t="s">
        <v>3988</v>
      </c>
      <c r="F123" s="186">
        <v>0.7708333333333334</v>
      </c>
      <c r="G123" s="186">
        <v>0.9375</v>
      </c>
      <c r="H123" s="321">
        <f t="shared" si="1"/>
        <v>4</v>
      </c>
      <c r="I123" s="187">
        <v>145.44</v>
      </c>
      <c r="J123" s="187">
        <f t="shared" si="2"/>
        <v>3.03</v>
      </c>
      <c r="K123" s="129" t="s">
        <v>8501</v>
      </c>
      <c r="L123" s="129">
        <v>2.0</v>
      </c>
      <c r="M123" s="129">
        <v>12.0</v>
      </c>
    </row>
    <row r="124" ht="15.75" customHeight="1">
      <c r="A124" s="129" t="s">
        <v>8489</v>
      </c>
      <c r="B124" s="129" t="s">
        <v>28</v>
      </c>
      <c r="C124" s="129" t="s">
        <v>8502</v>
      </c>
      <c r="D124" s="321" t="s">
        <v>2233</v>
      </c>
      <c r="E124" s="321" t="s">
        <v>3988</v>
      </c>
      <c r="F124" s="217">
        <v>0.6875</v>
      </c>
      <c r="G124" s="186">
        <v>0.7916666666666666</v>
      </c>
      <c r="H124" s="321">
        <f t="shared" si="1"/>
        <v>2.5</v>
      </c>
      <c r="I124" s="187">
        <v>25.75</v>
      </c>
      <c r="J124" s="187">
        <f t="shared" si="2"/>
        <v>10.3</v>
      </c>
      <c r="K124" s="129" t="s">
        <v>8503</v>
      </c>
      <c r="L124" s="129">
        <v>12.0</v>
      </c>
      <c r="M124" s="129">
        <v>1.0</v>
      </c>
    </row>
    <row r="125" ht="15.75" customHeight="1">
      <c r="A125" s="129" t="s">
        <v>8504</v>
      </c>
      <c r="B125" s="129" t="s">
        <v>28</v>
      </c>
      <c r="C125" s="129" t="s">
        <v>8505</v>
      </c>
      <c r="D125" s="321" t="s">
        <v>297</v>
      </c>
      <c r="E125" s="321" t="s">
        <v>297</v>
      </c>
      <c r="F125" s="217">
        <v>0.4479166666666667</v>
      </c>
      <c r="G125" s="186">
        <v>0.4791666666666667</v>
      </c>
      <c r="H125" s="321">
        <f t="shared" si="1"/>
        <v>0.75</v>
      </c>
      <c r="I125" s="196">
        <v>0.0</v>
      </c>
      <c r="J125" s="187">
        <f t="shared" si="2"/>
        <v>0</v>
      </c>
      <c r="K125" s="129" t="s">
        <v>297</v>
      </c>
      <c r="L125" s="129">
        <v>1.0</v>
      </c>
      <c r="M125" s="129">
        <v>1.0</v>
      </c>
    </row>
    <row r="126" ht="15.75" customHeight="1">
      <c r="A126" s="129" t="s">
        <v>8504</v>
      </c>
      <c r="B126" s="129" t="s">
        <v>28</v>
      </c>
      <c r="C126" s="129" t="s">
        <v>8506</v>
      </c>
      <c r="D126" s="321" t="s">
        <v>297</v>
      </c>
      <c r="E126" s="321" t="s">
        <v>297</v>
      </c>
      <c r="F126" s="217">
        <v>0.4479166666666667</v>
      </c>
      <c r="G126" s="217">
        <v>0.4791666666666667</v>
      </c>
      <c r="H126" s="321">
        <f t="shared" si="1"/>
        <v>0.75</v>
      </c>
      <c r="I126" s="196">
        <v>0.0</v>
      </c>
      <c r="J126" s="187">
        <f t="shared" si="2"/>
        <v>0</v>
      </c>
      <c r="K126" s="129" t="s">
        <v>297</v>
      </c>
      <c r="L126" s="129">
        <v>1.0</v>
      </c>
      <c r="M126" s="129">
        <v>1.0</v>
      </c>
    </row>
    <row r="127" ht="15.75" customHeight="1">
      <c r="A127" s="129" t="s">
        <v>8504</v>
      </c>
      <c r="B127" s="129" t="s">
        <v>35</v>
      </c>
      <c r="C127" s="129" t="s">
        <v>8507</v>
      </c>
      <c r="D127" s="44" t="s">
        <v>297</v>
      </c>
      <c r="E127" s="44" t="s">
        <v>297</v>
      </c>
      <c r="F127" s="186">
        <v>0.3333333333333333</v>
      </c>
      <c r="G127" s="186">
        <v>0.7291666666666666</v>
      </c>
      <c r="H127" s="321">
        <f t="shared" si="1"/>
        <v>9.5</v>
      </c>
      <c r="I127" s="196">
        <v>0.0</v>
      </c>
      <c r="J127" s="187">
        <f t="shared" si="2"/>
        <v>0</v>
      </c>
      <c r="K127" s="129" t="s">
        <v>297</v>
      </c>
      <c r="L127" s="129">
        <v>19.0</v>
      </c>
      <c r="M127" s="129">
        <v>1.0</v>
      </c>
    </row>
    <row r="128" ht="15.75" customHeight="1">
      <c r="A128" s="129" t="s">
        <v>8504</v>
      </c>
      <c r="B128" s="129" t="s">
        <v>35</v>
      </c>
      <c r="C128" s="129" t="s">
        <v>8508</v>
      </c>
      <c r="D128" s="321" t="s">
        <v>297</v>
      </c>
      <c r="E128" s="321" t="s">
        <v>297</v>
      </c>
      <c r="F128" s="186">
        <v>0.75</v>
      </c>
      <c r="G128" s="186">
        <v>0.875</v>
      </c>
      <c r="H128" s="321">
        <f t="shared" si="1"/>
        <v>3</v>
      </c>
      <c r="I128" s="196">
        <v>0.0</v>
      </c>
      <c r="J128" s="187">
        <f t="shared" si="2"/>
        <v>0</v>
      </c>
      <c r="K128" s="129" t="s">
        <v>297</v>
      </c>
      <c r="L128" s="129">
        <v>20.0</v>
      </c>
      <c r="M128" s="129">
        <v>1.0</v>
      </c>
    </row>
    <row r="129" ht="15.75" customHeight="1">
      <c r="A129" s="129" t="s">
        <v>8504</v>
      </c>
      <c r="B129" s="129" t="s">
        <v>98</v>
      </c>
      <c r="C129" s="129" t="s">
        <v>8509</v>
      </c>
      <c r="D129" s="321" t="s">
        <v>297</v>
      </c>
      <c r="E129" s="321" t="s">
        <v>297</v>
      </c>
      <c r="F129" s="186">
        <v>0.3333333333333333</v>
      </c>
      <c r="G129" s="186">
        <v>0.875</v>
      </c>
      <c r="H129" s="321">
        <f t="shared" si="1"/>
        <v>13</v>
      </c>
      <c r="I129" s="196">
        <v>0.0</v>
      </c>
      <c r="J129" s="187">
        <f t="shared" si="2"/>
        <v>0</v>
      </c>
      <c r="K129" s="129" t="s">
        <v>297</v>
      </c>
      <c r="L129" s="129" t="s">
        <v>297</v>
      </c>
      <c r="M129" s="129">
        <v>1.0</v>
      </c>
    </row>
    <row r="130" ht="15.75" customHeight="1">
      <c r="A130" s="129" t="s">
        <v>8504</v>
      </c>
      <c r="B130" s="129" t="s">
        <v>28</v>
      </c>
      <c r="C130" s="129" t="s">
        <v>8510</v>
      </c>
      <c r="D130" s="321" t="s">
        <v>297</v>
      </c>
      <c r="E130" s="321" t="s">
        <v>297</v>
      </c>
      <c r="F130" s="186">
        <v>0.3333333333333333</v>
      </c>
      <c r="G130" s="186">
        <v>0.875</v>
      </c>
      <c r="H130" s="321">
        <f t="shared" si="1"/>
        <v>13</v>
      </c>
      <c r="I130" s="196">
        <v>0.0</v>
      </c>
      <c r="J130" s="187">
        <f t="shared" si="2"/>
        <v>0</v>
      </c>
      <c r="K130" s="183" t="s">
        <v>297</v>
      </c>
      <c r="L130" s="129" t="s">
        <v>297</v>
      </c>
      <c r="M130" s="129">
        <v>1.0</v>
      </c>
    </row>
    <row r="131" ht="15.75" customHeight="1">
      <c r="A131" s="129" t="s">
        <v>8504</v>
      </c>
      <c r="B131" s="129" t="s">
        <v>98</v>
      </c>
      <c r="C131" s="129" t="s">
        <v>2193</v>
      </c>
      <c r="D131" s="321" t="s">
        <v>297</v>
      </c>
      <c r="E131" s="321" t="s">
        <v>297</v>
      </c>
      <c r="F131" s="186">
        <v>0.7291666666666666</v>
      </c>
      <c r="G131" s="186">
        <v>0.7708333333333334</v>
      </c>
      <c r="H131" s="321">
        <f t="shared" si="1"/>
        <v>1</v>
      </c>
      <c r="I131" s="196">
        <v>0.0</v>
      </c>
      <c r="J131" s="187">
        <f t="shared" si="2"/>
        <v>0</v>
      </c>
      <c r="K131" s="129" t="s">
        <v>297</v>
      </c>
      <c r="L131" s="129" t="s">
        <v>297</v>
      </c>
      <c r="M131" s="129">
        <v>1.0</v>
      </c>
    </row>
    <row r="132" ht="15.75" customHeight="1">
      <c r="A132" s="129" t="s">
        <v>8504</v>
      </c>
      <c r="B132" s="129" t="s">
        <v>98</v>
      </c>
      <c r="C132" s="129" t="s">
        <v>8511</v>
      </c>
      <c r="D132" s="321" t="s">
        <v>297</v>
      </c>
      <c r="E132" s="321" t="s">
        <v>297</v>
      </c>
      <c r="F132" s="186">
        <v>0.75</v>
      </c>
      <c r="G132" s="186">
        <v>0.7916666666666666</v>
      </c>
      <c r="H132" s="321">
        <f t="shared" si="1"/>
        <v>1</v>
      </c>
      <c r="I132" s="196">
        <v>0.0</v>
      </c>
      <c r="J132" s="187">
        <f t="shared" si="2"/>
        <v>0</v>
      </c>
      <c r="K132" s="129" t="s">
        <v>297</v>
      </c>
      <c r="L132" s="129" t="s">
        <v>297</v>
      </c>
      <c r="M132" s="129">
        <v>1.0</v>
      </c>
    </row>
    <row r="133" ht="15.75" customHeight="1">
      <c r="A133" s="129" t="s">
        <v>8504</v>
      </c>
      <c r="B133" s="129" t="s">
        <v>98</v>
      </c>
      <c r="C133" s="129" t="s">
        <v>2216</v>
      </c>
      <c r="D133" s="321" t="s">
        <v>297</v>
      </c>
      <c r="E133" s="321" t="s">
        <v>297</v>
      </c>
      <c r="F133" s="186">
        <v>0.75</v>
      </c>
      <c r="G133" s="186">
        <v>0.7916666666666666</v>
      </c>
      <c r="H133" s="321">
        <f t="shared" si="1"/>
        <v>1</v>
      </c>
      <c r="I133" s="196">
        <v>0.0</v>
      </c>
      <c r="J133" s="187">
        <f t="shared" si="2"/>
        <v>0</v>
      </c>
      <c r="K133" s="129" t="s">
        <v>297</v>
      </c>
      <c r="L133" s="129" t="s">
        <v>297</v>
      </c>
      <c r="M133" s="129">
        <v>1.0</v>
      </c>
    </row>
    <row r="134" ht="15.75" customHeight="1">
      <c r="A134" s="129" t="s">
        <v>8504</v>
      </c>
      <c r="B134" s="129" t="s">
        <v>98</v>
      </c>
      <c r="C134" s="129" t="s">
        <v>2181</v>
      </c>
      <c r="D134" s="321" t="s">
        <v>297</v>
      </c>
      <c r="E134" s="321" t="s">
        <v>297</v>
      </c>
      <c r="F134" s="186">
        <v>0.4791666666666667</v>
      </c>
      <c r="G134" s="186">
        <v>0.5208333333333334</v>
      </c>
      <c r="H134" s="321">
        <f t="shared" si="1"/>
        <v>1</v>
      </c>
      <c r="I134" s="196">
        <v>0.0</v>
      </c>
      <c r="J134" s="187">
        <f t="shared" si="2"/>
        <v>0</v>
      </c>
      <c r="K134" s="129" t="s">
        <v>297</v>
      </c>
      <c r="L134" s="129" t="s">
        <v>297</v>
      </c>
      <c r="M134" s="129">
        <v>1.0</v>
      </c>
    </row>
    <row r="135" ht="15.75" customHeight="1">
      <c r="A135" s="129" t="s">
        <v>8504</v>
      </c>
      <c r="B135" s="129" t="s">
        <v>208</v>
      </c>
      <c r="C135" s="129" t="s">
        <v>8512</v>
      </c>
      <c r="D135" s="321" t="s">
        <v>297</v>
      </c>
      <c r="E135" s="321" t="s">
        <v>297</v>
      </c>
      <c r="F135" s="186">
        <v>0.5416666666666666</v>
      </c>
      <c r="G135" s="186">
        <v>0.6875</v>
      </c>
      <c r="H135" s="321">
        <f t="shared" si="1"/>
        <v>3.5</v>
      </c>
      <c r="I135" s="196">
        <v>0.0</v>
      </c>
      <c r="J135" s="187">
        <f t="shared" si="2"/>
        <v>0</v>
      </c>
      <c r="K135" s="129" t="s">
        <v>297</v>
      </c>
      <c r="L135" s="129" t="s">
        <v>297</v>
      </c>
      <c r="M135" s="129">
        <v>1.0</v>
      </c>
    </row>
    <row r="136" ht="15.75" customHeight="1">
      <c r="A136" s="129" t="s">
        <v>8504</v>
      </c>
      <c r="B136" s="129" t="s">
        <v>208</v>
      </c>
      <c r="C136" s="129" t="s">
        <v>8513</v>
      </c>
      <c r="D136" s="321" t="s">
        <v>297</v>
      </c>
      <c r="E136" s="321" t="s">
        <v>297</v>
      </c>
      <c r="F136" s="186">
        <v>0.5416666666666666</v>
      </c>
      <c r="G136" s="186">
        <v>0.6875</v>
      </c>
      <c r="H136" s="321">
        <f t="shared" si="1"/>
        <v>3.5</v>
      </c>
      <c r="I136" s="196">
        <v>0.0</v>
      </c>
      <c r="J136" s="187">
        <f t="shared" si="2"/>
        <v>0</v>
      </c>
      <c r="K136" s="129" t="s">
        <v>297</v>
      </c>
      <c r="L136" s="129" t="s">
        <v>297</v>
      </c>
      <c r="M136" s="129">
        <v>1.0</v>
      </c>
    </row>
    <row r="137" ht="15.75" customHeight="1">
      <c r="A137" s="129" t="s">
        <v>8504</v>
      </c>
      <c r="B137" s="129" t="s">
        <v>64</v>
      </c>
      <c r="C137" s="129" t="s">
        <v>8514</v>
      </c>
      <c r="D137" s="321" t="s">
        <v>297</v>
      </c>
      <c r="E137" s="321" t="s">
        <v>297</v>
      </c>
      <c r="F137" s="186">
        <v>0.5416666666666666</v>
      </c>
      <c r="G137" s="186">
        <v>0.6875</v>
      </c>
      <c r="H137" s="321">
        <f t="shared" si="1"/>
        <v>3.5</v>
      </c>
      <c r="I137" s="196">
        <v>0.0</v>
      </c>
      <c r="J137" s="187">
        <f t="shared" si="2"/>
        <v>0</v>
      </c>
      <c r="K137" s="129" t="s">
        <v>297</v>
      </c>
      <c r="L137" s="129" t="s">
        <v>297</v>
      </c>
      <c r="M137" s="129">
        <v>1.0</v>
      </c>
    </row>
    <row r="138" ht="15.75" customHeight="1">
      <c r="A138" s="129" t="s">
        <v>8504</v>
      </c>
      <c r="B138" s="129" t="s">
        <v>64</v>
      </c>
      <c r="C138" s="129" t="s">
        <v>8515</v>
      </c>
      <c r="D138" s="321" t="s">
        <v>297</v>
      </c>
      <c r="E138" s="321" t="s">
        <v>297</v>
      </c>
      <c r="F138" s="186">
        <v>0.3958333333333333</v>
      </c>
      <c r="G138" s="186">
        <v>0.4583333333333333</v>
      </c>
      <c r="H138" s="321">
        <f t="shared" si="1"/>
        <v>1.5</v>
      </c>
      <c r="I138" s="196">
        <v>0.0</v>
      </c>
      <c r="J138" s="187">
        <f t="shared" si="2"/>
        <v>0</v>
      </c>
      <c r="K138" s="129" t="s">
        <v>297</v>
      </c>
      <c r="L138" s="129" t="s">
        <v>297</v>
      </c>
      <c r="M138" s="129">
        <v>1.0</v>
      </c>
    </row>
    <row r="139" ht="15.75" customHeight="1">
      <c r="A139" s="129" t="s">
        <v>8504</v>
      </c>
      <c r="B139" s="129" t="s">
        <v>64</v>
      </c>
      <c r="C139" s="129" t="s">
        <v>8516</v>
      </c>
      <c r="D139" s="321" t="s">
        <v>297</v>
      </c>
      <c r="E139" s="321" t="s">
        <v>297</v>
      </c>
      <c r="F139" s="186">
        <v>0.4270833333333333</v>
      </c>
      <c r="G139" s="186">
        <v>0.5104166666666666</v>
      </c>
      <c r="H139" s="321">
        <f t="shared" si="1"/>
        <v>2</v>
      </c>
      <c r="I139" s="196">
        <v>0.0</v>
      </c>
      <c r="J139" s="187">
        <f t="shared" si="2"/>
        <v>0</v>
      </c>
      <c r="K139" s="129" t="s">
        <v>297</v>
      </c>
      <c r="L139" s="129" t="s">
        <v>297</v>
      </c>
      <c r="M139" s="129">
        <v>1.0</v>
      </c>
    </row>
    <row r="140" ht="15.75" customHeight="1">
      <c r="A140" s="129" t="s">
        <v>8504</v>
      </c>
      <c r="B140" s="129" t="s">
        <v>28</v>
      </c>
      <c r="C140" s="129" t="s">
        <v>8517</v>
      </c>
      <c r="D140" s="321" t="s">
        <v>2233</v>
      </c>
      <c r="E140" s="321" t="s">
        <v>3988</v>
      </c>
      <c r="F140" s="186">
        <v>0.28125</v>
      </c>
      <c r="G140" s="186">
        <v>0.3541666666666667</v>
      </c>
      <c r="H140" s="321">
        <f t="shared" si="1"/>
        <v>1.75</v>
      </c>
      <c r="I140" s="196">
        <v>0.0</v>
      </c>
      <c r="J140" s="187">
        <f t="shared" si="2"/>
        <v>0</v>
      </c>
      <c r="K140" s="129" t="s">
        <v>297</v>
      </c>
      <c r="L140" s="129">
        <v>24.0</v>
      </c>
      <c r="M140" s="129">
        <v>1.0</v>
      </c>
    </row>
    <row r="141" ht="15.75" customHeight="1">
      <c r="A141" s="129" t="s">
        <v>8504</v>
      </c>
      <c r="B141" s="129" t="s">
        <v>28</v>
      </c>
      <c r="C141" s="129" t="s">
        <v>8518</v>
      </c>
      <c r="D141" s="321" t="s">
        <v>297</v>
      </c>
      <c r="E141" s="321" t="s">
        <v>297</v>
      </c>
      <c r="F141" s="186">
        <v>0.5625</v>
      </c>
      <c r="G141" s="186">
        <v>0.6458333333333334</v>
      </c>
      <c r="H141" s="321">
        <f t="shared" si="1"/>
        <v>2</v>
      </c>
      <c r="I141" s="196">
        <v>0.0</v>
      </c>
      <c r="J141" s="187">
        <f t="shared" si="2"/>
        <v>0</v>
      </c>
      <c r="K141" s="129" t="s">
        <v>297</v>
      </c>
      <c r="L141" s="129">
        <v>2.0</v>
      </c>
      <c r="M141" s="129">
        <v>1.0</v>
      </c>
    </row>
    <row r="142" ht="15.75" customHeight="1">
      <c r="A142" s="129" t="s">
        <v>8504</v>
      </c>
      <c r="B142" s="129" t="s">
        <v>28</v>
      </c>
      <c r="C142" s="129" t="s">
        <v>8519</v>
      </c>
      <c r="D142" s="321" t="s">
        <v>4635</v>
      </c>
      <c r="E142" s="321" t="s">
        <v>8520</v>
      </c>
      <c r="F142" s="186">
        <v>0.2916666666666667</v>
      </c>
      <c r="G142" s="186">
        <v>0.3541666666666667</v>
      </c>
      <c r="H142" s="321">
        <f t="shared" si="1"/>
        <v>1.5</v>
      </c>
      <c r="I142" s="196">
        <v>0.0</v>
      </c>
      <c r="J142" s="187">
        <f t="shared" si="2"/>
        <v>0</v>
      </c>
      <c r="K142" s="129" t="s">
        <v>297</v>
      </c>
      <c r="L142" s="129">
        <v>23.0</v>
      </c>
      <c r="M142" s="129">
        <v>1.0</v>
      </c>
    </row>
    <row r="143" ht="15.75" customHeight="1">
      <c r="A143" s="129" t="s">
        <v>8504</v>
      </c>
      <c r="B143" s="129" t="s">
        <v>28</v>
      </c>
      <c r="C143" s="129" t="s">
        <v>8521</v>
      </c>
      <c r="D143" s="321" t="s">
        <v>4635</v>
      </c>
      <c r="E143" s="321" t="s">
        <v>8520</v>
      </c>
      <c r="F143" s="186">
        <v>0.2916666666666667</v>
      </c>
      <c r="G143" s="186">
        <v>0.3541666666666667</v>
      </c>
      <c r="H143" s="321">
        <f t="shared" si="1"/>
        <v>1.5</v>
      </c>
      <c r="I143" s="196">
        <v>0.0</v>
      </c>
      <c r="J143" s="187">
        <f t="shared" si="2"/>
        <v>0</v>
      </c>
      <c r="K143" s="129" t="s">
        <v>297</v>
      </c>
      <c r="L143" s="129">
        <v>2.0</v>
      </c>
      <c r="M143" s="129">
        <v>1.0</v>
      </c>
    </row>
    <row r="144" ht="15.75" customHeight="1">
      <c r="A144" s="129" t="s">
        <v>8504</v>
      </c>
      <c r="B144" s="129" t="s">
        <v>164</v>
      </c>
      <c r="C144" s="129" t="s">
        <v>8522</v>
      </c>
      <c r="D144" s="321" t="s">
        <v>297</v>
      </c>
      <c r="E144" s="321" t="s">
        <v>297</v>
      </c>
      <c r="F144" s="186">
        <v>0.5625</v>
      </c>
      <c r="G144" s="186">
        <v>0.625</v>
      </c>
      <c r="H144" s="321">
        <f t="shared" si="1"/>
        <v>1.5</v>
      </c>
      <c r="I144" s="196">
        <v>0.0</v>
      </c>
      <c r="J144" s="187">
        <f t="shared" si="2"/>
        <v>0</v>
      </c>
      <c r="K144" s="129" t="s">
        <v>297</v>
      </c>
      <c r="L144" s="129">
        <v>5.0</v>
      </c>
      <c r="M144" s="129">
        <v>1.0</v>
      </c>
    </row>
    <row r="145" ht="15.75" customHeight="1">
      <c r="A145" s="129" t="s">
        <v>8504</v>
      </c>
      <c r="B145" s="129" t="s">
        <v>164</v>
      </c>
      <c r="C145" s="129" t="s">
        <v>8523</v>
      </c>
      <c r="D145" s="321" t="s">
        <v>297</v>
      </c>
      <c r="E145" s="321" t="s">
        <v>297</v>
      </c>
      <c r="F145" s="186">
        <v>0.4791666666666667</v>
      </c>
      <c r="G145" s="186">
        <v>0.5416666666666666</v>
      </c>
      <c r="H145" s="321">
        <f t="shared" si="1"/>
        <v>1.5</v>
      </c>
      <c r="I145" s="196">
        <v>0.0</v>
      </c>
      <c r="J145" s="187">
        <f t="shared" si="2"/>
        <v>0</v>
      </c>
      <c r="K145" s="129" t="s">
        <v>297</v>
      </c>
      <c r="L145" s="129">
        <v>90.0</v>
      </c>
      <c r="M145" s="129">
        <v>1.0</v>
      </c>
    </row>
    <row r="146" ht="15.75" customHeight="1">
      <c r="A146" s="129" t="s">
        <v>8504</v>
      </c>
      <c r="B146" s="129" t="s">
        <v>164</v>
      </c>
      <c r="C146" s="129" t="s">
        <v>8524</v>
      </c>
      <c r="D146" s="321" t="s">
        <v>297</v>
      </c>
      <c r="E146" s="321" t="s">
        <v>297</v>
      </c>
      <c r="F146" s="186">
        <v>0.5</v>
      </c>
      <c r="G146" s="186">
        <v>0.5625</v>
      </c>
      <c r="H146" s="321">
        <f t="shared" si="1"/>
        <v>1.5</v>
      </c>
      <c r="I146" s="196">
        <v>0.0</v>
      </c>
      <c r="J146" s="187">
        <f t="shared" si="2"/>
        <v>0</v>
      </c>
      <c r="K146" s="129" t="s">
        <v>297</v>
      </c>
      <c r="L146" s="129">
        <v>42.0</v>
      </c>
      <c r="M146" s="129">
        <v>1.0</v>
      </c>
    </row>
    <row r="147" ht="15.75" customHeight="1">
      <c r="A147" s="129" t="s">
        <v>8504</v>
      </c>
      <c r="B147" s="129" t="s">
        <v>208</v>
      </c>
      <c r="C147" s="129" t="s">
        <v>8525</v>
      </c>
      <c r="D147" s="321" t="s">
        <v>297</v>
      </c>
      <c r="E147" s="321" t="s">
        <v>297</v>
      </c>
      <c r="F147" s="186">
        <v>0.3333333333333333</v>
      </c>
      <c r="G147" s="186">
        <v>0.875</v>
      </c>
      <c r="H147" s="321">
        <f t="shared" si="1"/>
        <v>13</v>
      </c>
      <c r="I147" s="196">
        <v>0.0</v>
      </c>
      <c r="J147" s="187">
        <f t="shared" si="2"/>
        <v>0</v>
      </c>
      <c r="K147" s="129" t="s">
        <v>297</v>
      </c>
      <c r="L147" s="129" t="s">
        <v>297</v>
      </c>
      <c r="M147" s="129">
        <v>1.0</v>
      </c>
    </row>
    <row r="148" ht="15.75" customHeight="1">
      <c r="A148" s="129" t="s">
        <v>8504</v>
      </c>
      <c r="B148" s="129" t="s">
        <v>208</v>
      </c>
      <c r="C148" s="129" t="s">
        <v>8526</v>
      </c>
      <c r="D148" s="321" t="s">
        <v>297</v>
      </c>
      <c r="E148" s="321" t="s">
        <v>297</v>
      </c>
      <c r="F148" s="186">
        <v>0.3541666666666667</v>
      </c>
      <c r="G148" s="186">
        <v>0.6875</v>
      </c>
      <c r="H148" s="321">
        <f t="shared" si="1"/>
        <v>8</v>
      </c>
      <c r="I148" s="196">
        <v>0.0</v>
      </c>
      <c r="J148" s="187">
        <f t="shared" si="2"/>
        <v>0</v>
      </c>
      <c r="K148" s="129" t="s">
        <v>297</v>
      </c>
      <c r="L148" s="129" t="s">
        <v>297</v>
      </c>
      <c r="M148" s="129">
        <v>1.0</v>
      </c>
    </row>
    <row r="149" ht="15.75" customHeight="1">
      <c r="A149" s="129" t="s">
        <v>8504</v>
      </c>
      <c r="B149" s="129" t="s">
        <v>208</v>
      </c>
      <c r="C149" s="129" t="s">
        <v>8527</v>
      </c>
      <c r="D149" s="321" t="s">
        <v>297</v>
      </c>
      <c r="E149" s="321" t="s">
        <v>297</v>
      </c>
      <c r="F149" s="186">
        <v>0.8541666666666666</v>
      </c>
      <c r="G149" s="186">
        <v>0.6875</v>
      </c>
      <c r="H149" s="321">
        <f t="shared" si="1"/>
        <v>20</v>
      </c>
      <c r="I149" s="196">
        <v>0.0</v>
      </c>
      <c r="J149" s="187">
        <f t="shared" si="2"/>
        <v>0</v>
      </c>
      <c r="K149" s="129" t="s">
        <v>297</v>
      </c>
      <c r="L149" s="129">
        <v>13.0</v>
      </c>
      <c r="M149" s="129">
        <v>1.0</v>
      </c>
    </row>
    <row r="150" ht="15.75" customHeight="1">
      <c r="A150" s="129" t="s">
        <v>8504</v>
      </c>
      <c r="B150" s="129" t="s">
        <v>208</v>
      </c>
      <c r="C150" s="129" t="s">
        <v>8528</v>
      </c>
      <c r="D150" s="321" t="s">
        <v>297</v>
      </c>
      <c r="E150" s="321" t="s">
        <v>297</v>
      </c>
      <c r="F150" s="186">
        <v>0.5416666666666666</v>
      </c>
      <c r="G150" s="186">
        <v>0.6666666666666666</v>
      </c>
      <c r="H150" s="321">
        <f t="shared" si="1"/>
        <v>3</v>
      </c>
      <c r="I150" s="196">
        <v>0.0</v>
      </c>
      <c r="J150" s="187">
        <f t="shared" si="2"/>
        <v>0</v>
      </c>
      <c r="K150" s="129" t="s">
        <v>297</v>
      </c>
      <c r="L150" s="129">
        <v>28.0</v>
      </c>
      <c r="M150" s="129">
        <v>1.0</v>
      </c>
    </row>
    <row r="151" ht="15.75" customHeight="1">
      <c r="A151" s="129" t="s">
        <v>8504</v>
      </c>
      <c r="B151" s="129" t="s">
        <v>208</v>
      </c>
      <c r="C151" s="129" t="s">
        <v>8529</v>
      </c>
      <c r="D151" s="321" t="s">
        <v>297</v>
      </c>
      <c r="E151" s="321" t="s">
        <v>297</v>
      </c>
      <c r="F151" s="186">
        <v>0.5833333333333334</v>
      </c>
      <c r="G151" s="186">
        <v>0.6666666666666666</v>
      </c>
      <c r="H151" s="321">
        <f t="shared" si="1"/>
        <v>2</v>
      </c>
      <c r="I151" s="196">
        <v>0.0</v>
      </c>
      <c r="J151" s="187">
        <f t="shared" si="2"/>
        <v>0</v>
      </c>
      <c r="K151" s="129" t="s">
        <v>297</v>
      </c>
      <c r="L151" s="129">
        <v>20.0</v>
      </c>
      <c r="M151" s="129">
        <v>1.0</v>
      </c>
    </row>
    <row r="152" ht="15.75" customHeight="1">
      <c r="A152" s="129" t="s">
        <v>8504</v>
      </c>
      <c r="B152" s="129" t="s">
        <v>35</v>
      </c>
      <c r="C152" s="129" t="s">
        <v>8530</v>
      </c>
      <c r="D152" s="321" t="s">
        <v>297</v>
      </c>
      <c r="E152" s="321" t="s">
        <v>297</v>
      </c>
      <c r="F152" s="186">
        <v>0.375</v>
      </c>
      <c r="G152" s="186">
        <v>0.6875</v>
      </c>
      <c r="H152" s="321">
        <f t="shared" si="1"/>
        <v>7.5</v>
      </c>
      <c r="I152" s="196">
        <v>0.0</v>
      </c>
      <c r="J152" s="187">
        <f t="shared" si="2"/>
        <v>0</v>
      </c>
      <c r="K152" s="129" t="s">
        <v>297</v>
      </c>
      <c r="L152" s="129">
        <v>16.0</v>
      </c>
      <c r="M152" s="129">
        <v>1.0</v>
      </c>
    </row>
    <row r="153" ht="15.75" customHeight="1">
      <c r="A153" s="129" t="s">
        <v>8504</v>
      </c>
      <c r="B153" s="129" t="s">
        <v>208</v>
      </c>
      <c r="C153" s="129" t="s">
        <v>3970</v>
      </c>
      <c r="D153" s="321" t="s">
        <v>297</v>
      </c>
      <c r="E153" s="321" t="s">
        <v>297</v>
      </c>
      <c r="F153" s="186">
        <v>0.5416666666666666</v>
      </c>
      <c r="G153" s="186">
        <v>0.6666666666666666</v>
      </c>
      <c r="H153" s="321">
        <f t="shared" si="1"/>
        <v>3</v>
      </c>
      <c r="I153" s="196">
        <v>0.0</v>
      </c>
      <c r="J153" s="187">
        <f t="shared" si="2"/>
        <v>0</v>
      </c>
      <c r="K153" s="129" t="s">
        <v>297</v>
      </c>
      <c r="L153" s="129">
        <v>28.0</v>
      </c>
      <c r="M153" s="129">
        <v>1.0</v>
      </c>
    </row>
    <row r="154" ht="15.75" customHeight="1">
      <c r="A154" s="129" t="s">
        <v>8504</v>
      </c>
      <c r="B154" s="129" t="s">
        <v>208</v>
      </c>
      <c r="C154" s="129" t="s">
        <v>8531</v>
      </c>
      <c r="D154" s="321" t="s">
        <v>297</v>
      </c>
      <c r="E154" s="321" t="s">
        <v>297</v>
      </c>
      <c r="F154" s="186">
        <v>0.375</v>
      </c>
      <c r="G154" s="217">
        <v>0.4479166666666667</v>
      </c>
      <c r="H154" s="321">
        <f t="shared" si="1"/>
        <v>1.75</v>
      </c>
      <c r="I154" s="196">
        <v>0.0</v>
      </c>
      <c r="J154" s="187">
        <f t="shared" si="2"/>
        <v>0</v>
      </c>
      <c r="K154" s="129" t="s">
        <v>297</v>
      </c>
      <c r="L154" s="129" t="s">
        <v>297</v>
      </c>
      <c r="M154" s="129">
        <v>1.0</v>
      </c>
    </row>
    <row r="155" ht="15.75" customHeight="1">
      <c r="A155" s="129" t="s">
        <v>8504</v>
      </c>
      <c r="B155" s="129" t="s">
        <v>208</v>
      </c>
      <c r="C155" s="129" t="s">
        <v>8532</v>
      </c>
      <c r="D155" s="321" t="s">
        <v>297</v>
      </c>
      <c r="E155" s="321" t="s">
        <v>297</v>
      </c>
      <c r="F155" s="186">
        <v>0.5208333333333334</v>
      </c>
      <c r="G155" s="186">
        <v>0.625</v>
      </c>
      <c r="H155" s="321">
        <f t="shared" si="1"/>
        <v>2.5</v>
      </c>
      <c r="I155" s="196">
        <v>0.0</v>
      </c>
      <c r="J155" s="187">
        <f t="shared" si="2"/>
        <v>0</v>
      </c>
      <c r="K155" s="129" t="s">
        <v>297</v>
      </c>
      <c r="L155" s="129">
        <v>16.0</v>
      </c>
      <c r="M155" s="129">
        <v>1.0</v>
      </c>
    </row>
    <row r="156" ht="15.75" customHeight="1">
      <c r="A156" s="129" t="s">
        <v>8504</v>
      </c>
      <c r="B156" s="129" t="s">
        <v>208</v>
      </c>
      <c r="C156" s="129" t="s">
        <v>8533</v>
      </c>
      <c r="D156" s="321" t="s">
        <v>297</v>
      </c>
      <c r="E156" s="321" t="s">
        <v>297</v>
      </c>
      <c r="F156" s="186">
        <v>0.5416666666666666</v>
      </c>
      <c r="G156" s="186">
        <v>0.625</v>
      </c>
      <c r="H156" s="321">
        <f t="shared" si="1"/>
        <v>2</v>
      </c>
      <c r="I156" s="196">
        <v>0.0</v>
      </c>
      <c r="J156" s="187">
        <f t="shared" si="2"/>
        <v>0</v>
      </c>
      <c r="K156" s="129" t="s">
        <v>297</v>
      </c>
      <c r="L156" s="129">
        <v>16.0</v>
      </c>
      <c r="M156" s="129">
        <v>1.0</v>
      </c>
    </row>
    <row r="157" ht="15.75" customHeight="1">
      <c r="A157" s="129" t="s">
        <v>8504</v>
      </c>
      <c r="B157" s="129" t="s">
        <v>115</v>
      </c>
      <c r="C157" s="129" t="s">
        <v>115</v>
      </c>
      <c r="D157" s="321" t="s">
        <v>297</v>
      </c>
      <c r="E157" s="321" t="s">
        <v>297</v>
      </c>
      <c r="F157" s="186">
        <v>0.5833333333333334</v>
      </c>
      <c r="G157" s="186">
        <v>0.6666666666666666</v>
      </c>
      <c r="H157" s="321">
        <f t="shared" si="1"/>
        <v>2</v>
      </c>
      <c r="I157" s="196">
        <v>0.0</v>
      </c>
      <c r="J157" s="187">
        <f t="shared" si="2"/>
        <v>0</v>
      </c>
      <c r="K157" s="129" t="s">
        <v>297</v>
      </c>
      <c r="L157" s="129">
        <v>29.0</v>
      </c>
      <c r="M157" s="129">
        <v>1.0</v>
      </c>
    </row>
    <row r="158" ht="15.75" customHeight="1">
      <c r="A158" s="129" t="s">
        <v>8504</v>
      </c>
      <c r="B158" s="129" t="s">
        <v>28</v>
      </c>
      <c r="C158" s="129" t="s">
        <v>2261</v>
      </c>
      <c r="D158" s="321" t="s">
        <v>297</v>
      </c>
      <c r="E158" s="321" t="s">
        <v>297</v>
      </c>
      <c r="F158" s="186">
        <v>0.4479166666666667</v>
      </c>
      <c r="G158" s="186">
        <v>0.53125</v>
      </c>
      <c r="H158" s="321">
        <f t="shared" si="1"/>
        <v>2</v>
      </c>
      <c r="I158" s="196">
        <v>0.0</v>
      </c>
      <c r="J158" s="187">
        <f t="shared" si="2"/>
        <v>0</v>
      </c>
      <c r="K158" s="129" t="s">
        <v>297</v>
      </c>
      <c r="L158" s="129" t="s">
        <v>431</v>
      </c>
      <c r="M158" s="129">
        <v>1.0</v>
      </c>
    </row>
    <row r="159" ht="15.75" customHeight="1">
      <c r="A159" s="129" t="s">
        <v>8504</v>
      </c>
      <c r="B159" s="129" t="s">
        <v>208</v>
      </c>
      <c r="C159" s="129" t="s">
        <v>5046</v>
      </c>
      <c r="D159" s="321" t="s">
        <v>297</v>
      </c>
      <c r="E159" s="321" t="s">
        <v>297</v>
      </c>
      <c r="F159" s="186">
        <v>0.4270833333333333</v>
      </c>
      <c r="G159" s="186">
        <v>0.53125</v>
      </c>
      <c r="H159" s="321">
        <f t="shared" si="1"/>
        <v>2.5</v>
      </c>
      <c r="I159" s="196">
        <v>0.0</v>
      </c>
      <c r="J159" s="187">
        <f t="shared" si="2"/>
        <v>0</v>
      </c>
      <c r="K159" s="129" t="s">
        <v>297</v>
      </c>
      <c r="L159" s="129">
        <v>20.0</v>
      </c>
      <c r="M159" s="129">
        <v>1.0</v>
      </c>
    </row>
    <row r="160" ht="15.75" customHeight="1">
      <c r="A160" s="129" t="s">
        <v>8504</v>
      </c>
      <c r="B160" s="129" t="s">
        <v>28</v>
      </c>
      <c r="C160" s="129" t="s">
        <v>3475</v>
      </c>
      <c r="D160" s="321" t="s">
        <v>297</v>
      </c>
      <c r="E160" s="321" t="s">
        <v>297</v>
      </c>
      <c r="F160" s="186">
        <v>0.4375</v>
      </c>
      <c r="G160" s="186">
        <v>0.5208333333333334</v>
      </c>
      <c r="H160" s="321">
        <f t="shared" si="1"/>
        <v>2</v>
      </c>
      <c r="I160" s="196">
        <v>0.0</v>
      </c>
      <c r="J160" s="187">
        <f t="shared" si="2"/>
        <v>0</v>
      </c>
      <c r="K160" s="129" t="s">
        <v>297</v>
      </c>
      <c r="L160" s="129" t="s">
        <v>431</v>
      </c>
      <c r="M160" s="129">
        <v>1.0</v>
      </c>
    </row>
    <row r="161" ht="15.75" customHeight="1">
      <c r="A161" s="129" t="s">
        <v>8504</v>
      </c>
      <c r="B161" s="129" t="s">
        <v>3035</v>
      </c>
      <c r="C161" s="129" t="s">
        <v>8534</v>
      </c>
      <c r="D161" s="321" t="s">
        <v>297</v>
      </c>
      <c r="E161" s="321" t="s">
        <v>297</v>
      </c>
      <c r="F161" s="186">
        <v>0.625</v>
      </c>
      <c r="G161" s="186">
        <v>0.6666666666666666</v>
      </c>
      <c r="H161" s="321">
        <f t="shared" si="1"/>
        <v>1</v>
      </c>
      <c r="I161" s="196">
        <v>0.0</v>
      </c>
      <c r="J161" s="187">
        <f t="shared" si="2"/>
        <v>0</v>
      </c>
      <c r="K161" s="129" t="s">
        <v>297</v>
      </c>
      <c r="L161" s="129">
        <v>28.0</v>
      </c>
      <c r="M161" s="129">
        <v>1.0</v>
      </c>
    </row>
    <row r="162" ht="15.75" customHeight="1">
      <c r="A162" s="129" t="s">
        <v>8504</v>
      </c>
      <c r="B162" s="129" t="s">
        <v>28</v>
      </c>
      <c r="C162" s="129" t="s">
        <v>8535</v>
      </c>
      <c r="D162" s="321" t="s">
        <v>297</v>
      </c>
      <c r="E162" s="321" t="s">
        <v>297</v>
      </c>
      <c r="F162" s="186">
        <v>0.4583333333333333</v>
      </c>
      <c r="G162" s="186">
        <v>0.5208333333333334</v>
      </c>
      <c r="H162" s="321">
        <f t="shared" si="1"/>
        <v>1.5</v>
      </c>
      <c r="I162" s="196">
        <v>0.0</v>
      </c>
      <c r="J162" s="187">
        <f t="shared" si="2"/>
        <v>0</v>
      </c>
      <c r="K162" s="129" t="s">
        <v>297</v>
      </c>
      <c r="L162" s="129" t="s">
        <v>431</v>
      </c>
      <c r="M162" s="129">
        <v>1.0</v>
      </c>
    </row>
    <row r="163" ht="15.75" customHeight="1">
      <c r="A163" s="129" t="s">
        <v>8504</v>
      </c>
      <c r="B163" s="129" t="s">
        <v>28</v>
      </c>
      <c r="C163" s="129" t="s">
        <v>8536</v>
      </c>
      <c r="D163" s="321" t="s">
        <v>297</v>
      </c>
      <c r="E163" s="321" t="s">
        <v>297</v>
      </c>
      <c r="F163" s="186">
        <v>0.6666666666666666</v>
      </c>
      <c r="G163" s="186">
        <v>0.75</v>
      </c>
      <c r="H163" s="321">
        <f t="shared" si="1"/>
        <v>2</v>
      </c>
      <c r="I163" s="196">
        <v>0.0</v>
      </c>
      <c r="J163" s="187">
        <f t="shared" si="2"/>
        <v>0</v>
      </c>
      <c r="K163" s="129" t="s">
        <v>297</v>
      </c>
      <c r="L163" s="129">
        <v>27.0</v>
      </c>
      <c r="M163" s="129">
        <v>1.0</v>
      </c>
    </row>
    <row r="164" ht="15.75" customHeight="1">
      <c r="A164" s="129" t="s">
        <v>8504</v>
      </c>
      <c r="B164" s="129" t="s">
        <v>28</v>
      </c>
      <c r="C164" s="129" t="s">
        <v>8537</v>
      </c>
      <c r="D164" s="321" t="s">
        <v>297</v>
      </c>
      <c r="E164" s="321" t="s">
        <v>297</v>
      </c>
      <c r="F164" s="186">
        <v>0.7291666666666666</v>
      </c>
      <c r="G164" s="186">
        <v>0.7916666666666666</v>
      </c>
      <c r="H164" s="321">
        <f t="shared" si="1"/>
        <v>1.5</v>
      </c>
      <c r="I164" s="196">
        <v>0.0</v>
      </c>
      <c r="J164" s="187">
        <f t="shared" si="2"/>
        <v>0</v>
      </c>
      <c r="K164" s="129" t="s">
        <v>297</v>
      </c>
      <c r="L164" s="129" t="s">
        <v>431</v>
      </c>
      <c r="M164" s="129">
        <v>1.0</v>
      </c>
    </row>
    <row r="165" ht="15.75" customHeight="1">
      <c r="A165" s="129" t="s">
        <v>8504</v>
      </c>
      <c r="B165" s="129" t="s">
        <v>28</v>
      </c>
      <c r="C165" s="129" t="s">
        <v>8538</v>
      </c>
      <c r="D165" s="321" t="s">
        <v>297</v>
      </c>
      <c r="E165" s="321" t="s">
        <v>297</v>
      </c>
      <c r="F165" s="186">
        <v>0.7916666666666666</v>
      </c>
      <c r="G165" s="186">
        <v>0.8541666666666666</v>
      </c>
      <c r="H165" s="321">
        <f t="shared" si="1"/>
        <v>1.5</v>
      </c>
      <c r="I165" s="196">
        <v>0.0</v>
      </c>
      <c r="J165" s="187">
        <f t="shared" si="2"/>
        <v>0</v>
      </c>
      <c r="K165" s="129" t="s">
        <v>297</v>
      </c>
      <c r="L165" s="129" t="s">
        <v>431</v>
      </c>
      <c r="M165" s="129">
        <v>1.0</v>
      </c>
    </row>
    <row r="166" ht="15.75" customHeight="1">
      <c r="A166" s="129" t="s">
        <v>8504</v>
      </c>
      <c r="B166" s="129" t="s">
        <v>28</v>
      </c>
      <c r="C166" s="129" t="s">
        <v>8539</v>
      </c>
      <c r="D166" s="321" t="s">
        <v>297</v>
      </c>
      <c r="E166" s="321" t="s">
        <v>297</v>
      </c>
      <c r="F166" s="186">
        <v>0.8125</v>
      </c>
      <c r="G166" s="186">
        <v>0.8958333333333334</v>
      </c>
      <c r="H166" s="321">
        <f t="shared" si="1"/>
        <v>2</v>
      </c>
      <c r="I166" s="196">
        <v>0.0</v>
      </c>
      <c r="J166" s="187">
        <f t="shared" si="2"/>
        <v>0</v>
      </c>
      <c r="K166" s="129" t="s">
        <v>297</v>
      </c>
      <c r="L166" s="129" t="s">
        <v>431</v>
      </c>
      <c r="M166" s="129">
        <v>1.0</v>
      </c>
    </row>
    <row r="167" ht="15.75" customHeight="1">
      <c r="A167" s="129" t="s">
        <v>8504</v>
      </c>
      <c r="B167" s="129" t="s">
        <v>28</v>
      </c>
      <c r="C167" s="129" t="s">
        <v>8540</v>
      </c>
      <c r="D167" s="321" t="s">
        <v>297</v>
      </c>
      <c r="E167" s="321" t="s">
        <v>297</v>
      </c>
      <c r="F167" s="186">
        <v>0.5520833333333334</v>
      </c>
      <c r="G167" s="186">
        <v>0.6145833333333334</v>
      </c>
      <c r="H167" s="321">
        <f t="shared" si="1"/>
        <v>1.5</v>
      </c>
      <c r="I167" s="196">
        <v>0.0</v>
      </c>
      <c r="J167" s="187">
        <f t="shared" si="2"/>
        <v>0</v>
      </c>
      <c r="K167" s="129" t="s">
        <v>297</v>
      </c>
      <c r="L167" s="129">
        <v>15.0</v>
      </c>
      <c r="M167" s="129">
        <v>1.0</v>
      </c>
    </row>
    <row r="168" ht="15.75" customHeight="1">
      <c r="A168" s="129" t="s">
        <v>8504</v>
      </c>
      <c r="B168" s="129" t="s">
        <v>28</v>
      </c>
      <c r="C168" s="129" t="s">
        <v>8541</v>
      </c>
      <c r="D168" s="321" t="s">
        <v>297</v>
      </c>
      <c r="E168" s="321" t="s">
        <v>297</v>
      </c>
      <c r="F168" s="186">
        <v>0.7291666666666666</v>
      </c>
      <c r="G168" s="186">
        <v>0.7916666666666666</v>
      </c>
      <c r="H168" s="321">
        <f t="shared" si="1"/>
        <v>1.5</v>
      </c>
      <c r="I168" s="196">
        <v>0.0</v>
      </c>
      <c r="J168" s="187">
        <f t="shared" si="2"/>
        <v>0</v>
      </c>
      <c r="K168" s="129" t="s">
        <v>297</v>
      </c>
      <c r="L168" s="129" t="s">
        <v>431</v>
      </c>
      <c r="M168" s="129">
        <v>1.0</v>
      </c>
    </row>
    <row r="169" ht="15.75" customHeight="1">
      <c r="A169" s="129" t="s">
        <v>8504</v>
      </c>
      <c r="B169" s="129" t="s">
        <v>28</v>
      </c>
      <c r="C169" s="129" t="s">
        <v>8542</v>
      </c>
      <c r="D169" s="321" t="s">
        <v>297</v>
      </c>
      <c r="E169" s="321" t="s">
        <v>297</v>
      </c>
      <c r="F169" s="186">
        <v>0.5416666666666666</v>
      </c>
      <c r="G169" s="186">
        <v>0.6666666666666666</v>
      </c>
      <c r="H169" s="321">
        <f t="shared" si="1"/>
        <v>3</v>
      </c>
      <c r="I169" s="196">
        <v>0.0</v>
      </c>
      <c r="J169" s="187">
        <f t="shared" si="2"/>
        <v>0</v>
      </c>
      <c r="K169" s="129" t="s">
        <v>297</v>
      </c>
      <c r="L169" s="129">
        <v>3.0</v>
      </c>
      <c r="M169" s="129">
        <v>1.0</v>
      </c>
    </row>
    <row r="170" ht="15.75" customHeight="1">
      <c r="A170" s="129" t="s">
        <v>8504</v>
      </c>
      <c r="B170" s="129" t="s">
        <v>28</v>
      </c>
      <c r="C170" s="129" t="s">
        <v>8543</v>
      </c>
      <c r="D170" s="321" t="s">
        <v>297</v>
      </c>
      <c r="E170" s="321" t="s">
        <v>297</v>
      </c>
      <c r="F170" s="186">
        <v>0.5416666666666666</v>
      </c>
      <c r="G170" s="186">
        <v>0.6666666666666666</v>
      </c>
      <c r="H170" s="321">
        <f t="shared" si="1"/>
        <v>3</v>
      </c>
      <c r="I170" s="196">
        <v>0.0</v>
      </c>
      <c r="J170" s="187">
        <f t="shared" si="2"/>
        <v>0</v>
      </c>
      <c r="K170" s="129" t="s">
        <v>297</v>
      </c>
      <c r="L170" s="129" t="s">
        <v>431</v>
      </c>
      <c r="M170" s="129">
        <v>1.0</v>
      </c>
    </row>
    <row r="171" ht="15.75" customHeight="1">
      <c r="A171" s="129" t="s">
        <v>8504</v>
      </c>
      <c r="B171" s="129" t="s">
        <v>28</v>
      </c>
      <c r="C171" s="129" t="s">
        <v>8544</v>
      </c>
      <c r="D171" s="321" t="s">
        <v>297</v>
      </c>
      <c r="E171" s="321" t="s">
        <v>297</v>
      </c>
      <c r="F171" s="186">
        <v>0.375</v>
      </c>
      <c r="G171" s="186">
        <v>0.5</v>
      </c>
      <c r="H171" s="321">
        <f t="shared" si="1"/>
        <v>3</v>
      </c>
      <c r="I171" s="196">
        <v>0.0</v>
      </c>
      <c r="J171" s="187">
        <f t="shared" si="2"/>
        <v>0</v>
      </c>
      <c r="K171" s="129" t="s">
        <v>297</v>
      </c>
      <c r="L171" s="129" t="s">
        <v>431</v>
      </c>
      <c r="M171" s="129">
        <v>1.0</v>
      </c>
    </row>
    <row r="172" ht="15.75" customHeight="1">
      <c r="A172" s="129" t="s">
        <v>8504</v>
      </c>
      <c r="B172" s="129" t="s">
        <v>208</v>
      </c>
      <c r="C172" s="129" t="s">
        <v>8545</v>
      </c>
      <c r="D172" s="321" t="s">
        <v>297</v>
      </c>
      <c r="E172" s="321" t="s">
        <v>297</v>
      </c>
      <c r="F172" s="186">
        <v>0.7083333333333334</v>
      </c>
      <c r="G172" s="186">
        <v>0.8541666666666666</v>
      </c>
      <c r="H172" s="321">
        <f t="shared" si="1"/>
        <v>3.5</v>
      </c>
      <c r="I172" s="196">
        <v>0.0</v>
      </c>
      <c r="J172" s="187">
        <f t="shared" si="2"/>
        <v>0</v>
      </c>
      <c r="K172" s="129" t="s">
        <v>297</v>
      </c>
      <c r="L172" s="129">
        <v>23.0</v>
      </c>
      <c r="M172" s="129">
        <v>1.0</v>
      </c>
    </row>
    <row r="173" ht="15.75" customHeight="1">
      <c r="A173" s="129" t="s">
        <v>8546</v>
      </c>
      <c r="B173" s="129" t="s">
        <v>35</v>
      </c>
      <c r="C173" s="129" t="s">
        <v>8547</v>
      </c>
      <c r="D173" s="321" t="s">
        <v>283</v>
      </c>
      <c r="E173" s="321" t="s">
        <v>284</v>
      </c>
      <c r="F173" s="186">
        <v>0.75</v>
      </c>
      <c r="G173" s="186">
        <v>0.8333333333333334</v>
      </c>
      <c r="H173" s="321">
        <f t="shared" si="1"/>
        <v>2</v>
      </c>
      <c r="I173" s="187">
        <v>180.4</v>
      </c>
      <c r="J173" s="187">
        <f t="shared" si="2"/>
        <v>9.02</v>
      </c>
      <c r="K173" s="129" t="s">
        <v>8548</v>
      </c>
      <c r="L173" s="129">
        <v>3.0</v>
      </c>
      <c r="M173" s="129">
        <v>10.0</v>
      </c>
    </row>
    <row r="174" ht="15.75" customHeight="1">
      <c r="A174" s="129" t="s">
        <v>8546</v>
      </c>
      <c r="B174" s="129" t="s">
        <v>35</v>
      </c>
      <c r="C174" s="129" t="s">
        <v>8549</v>
      </c>
      <c r="D174" s="321" t="s">
        <v>283</v>
      </c>
      <c r="E174" s="321" t="s">
        <v>284</v>
      </c>
      <c r="F174" s="186">
        <v>0.75</v>
      </c>
      <c r="G174" s="186">
        <v>0.8333333333333334</v>
      </c>
      <c r="H174" s="321">
        <f t="shared" si="1"/>
        <v>2</v>
      </c>
      <c r="I174" s="187">
        <v>122.36</v>
      </c>
      <c r="J174" s="187">
        <f t="shared" si="2"/>
        <v>8.74</v>
      </c>
      <c r="K174" s="129" t="s">
        <v>8550</v>
      </c>
      <c r="L174" s="129" t="s">
        <v>8470</v>
      </c>
      <c r="M174" s="129">
        <v>7.0</v>
      </c>
    </row>
    <row r="175" ht="15.75" customHeight="1">
      <c r="A175" s="129" t="s">
        <v>8546</v>
      </c>
      <c r="B175" s="129" t="s">
        <v>690</v>
      </c>
      <c r="C175" s="129" t="s">
        <v>8281</v>
      </c>
      <c r="D175" s="321" t="s">
        <v>283</v>
      </c>
      <c r="E175" s="321" t="s">
        <v>284</v>
      </c>
      <c r="F175" s="186">
        <v>0.75</v>
      </c>
      <c r="G175" s="186">
        <v>0.8333333333333334</v>
      </c>
      <c r="H175" s="321">
        <f t="shared" si="1"/>
        <v>2</v>
      </c>
      <c r="I175" s="187">
        <v>141.2</v>
      </c>
      <c r="J175" s="187">
        <f t="shared" si="2"/>
        <v>14.12</v>
      </c>
      <c r="K175" s="129" t="s">
        <v>8551</v>
      </c>
      <c r="L175" s="129" t="s">
        <v>431</v>
      </c>
      <c r="M175" s="129">
        <v>5.0</v>
      </c>
    </row>
    <row r="176" ht="15.75" customHeight="1">
      <c r="A176" s="129" t="s">
        <v>8546</v>
      </c>
      <c r="B176" s="129" t="s">
        <v>35</v>
      </c>
      <c r="C176" s="129" t="s">
        <v>8552</v>
      </c>
      <c r="D176" s="321" t="s">
        <v>283</v>
      </c>
      <c r="E176" s="321" t="s">
        <v>284</v>
      </c>
      <c r="F176" s="186">
        <v>0.7916666666666666</v>
      </c>
      <c r="G176" s="186">
        <v>0.875</v>
      </c>
      <c r="H176" s="321">
        <f t="shared" si="1"/>
        <v>2</v>
      </c>
      <c r="I176" s="187">
        <v>216.48</v>
      </c>
      <c r="J176" s="187">
        <f t="shared" si="2"/>
        <v>9.02</v>
      </c>
      <c r="K176" s="129" t="s">
        <v>8553</v>
      </c>
      <c r="L176" s="129">
        <v>10.0</v>
      </c>
      <c r="M176" s="129">
        <v>12.0</v>
      </c>
    </row>
    <row r="177" ht="15.75" customHeight="1">
      <c r="A177" s="129" t="s">
        <v>8546</v>
      </c>
      <c r="B177" s="129" t="s">
        <v>187</v>
      </c>
      <c r="C177" s="129" t="s">
        <v>8554</v>
      </c>
      <c r="D177" s="321" t="s">
        <v>283</v>
      </c>
      <c r="E177" s="321" t="s">
        <v>284</v>
      </c>
      <c r="F177" s="186">
        <v>0.5</v>
      </c>
      <c r="G177" s="186">
        <v>0.5833333333333334</v>
      </c>
      <c r="H177" s="321">
        <f t="shared" si="1"/>
        <v>2</v>
      </c>
      <c r="I177" s="187">
        <v>162.36</v>
      </c>
      <c r="J177" s="187">
        <f t="shared" si="2"/>
        <v>9.02</v>
      </c>
      <c r="K177" s="129" t="s">
        <v>8555</v>
      </c>
      <c r="L177" s="129">
        <v>5.0</v>
      </c>
      <c r="M177" s="129">
        <v>9.0</v>
      </c>
    </row>
    <row r="178" ht="15.75" customHeight="1">
      <c r="A178" s="129" t="s">
        <v>8546</v>
      </c>
      <c r="B178" s="129" t="s">
        <v>187</v>
      </c>
      <c r="C178" s="129" t="s">
        <v>8556</v>
      </c>
      <c r="D178" s="321" t="s">
        <v>283</v>
      </c>
      <c r="E178" s="321" t="s">
        <v>284</v>
      </c>
      <c r="F178" s="186">
        <v>0.75</v>
      </c>
      <c r="G178" s="186">
        <v>0.8333333333333334</v>
      </c>
      <c r="H178" s="321">
        <f t="shared" si="1"/>
        <v>2</v>
      </c>
      <c r="I178" s="187">
        <v>139.84</v>
      </c>
      <c r="J178" s="187">
        <f t="shared" si="2"/>
        <v>5.826666667</v>
      </c>
      <c r="K178" s="129" t="s">
        <v>8557</v>
      </c>
      <c r="L178" s="129" t="s">
        <v>431</v>
      </c>
      <c r="M178" s="129">
        <v>12.0</v>
      </c>
    </row>
    <row r="179" ht="15.75" customHeight="1">
      <c r="A179" s="129" t="s">
        <v>8546</v>
      </c>
      <c r="B179" s="129" t="s">
        <v>35</v>
      </c>
      <c r="C179" s="129" t="s">
        <v>8295</v>
      </c>
      <c r="D179" s="321" t="s">
        <v>283</v>
      </c>
      <c r="E179" s="321" t="s">
        <v>284</v>
      </c>
      <c r="F179" s="186">
        <v>0.7916666666666666</v>
      </c>
      <c r="G179" s="186">
        <v>0.875</v>
      </c>
      <c r="H179" s="321">
        <f t="shared" si="1"/>
        <v>2</v>
      </c>
      <c r="I179" s="187">
        <v>225.92</v>
      </c>
      <c r="J179" s="187">
        <f t="shared" si="2"/>
        <v>14.12</v>
      </c>
      <c r="K179" s="129" t="s">
        <v>8558</v>
      </c>
      <c r="L179" s="129">
        <v>3.0</v>
      </c>
      <c r="M179" s="129">
        <v>8.0</v>
      </c>
    </row>
    <row r="180" ht="15.75" customHeight="1">
      <c r="A180" s="129" t="s">
        <v>8546</v>
      </c>
      <c r="B180" s="129" t="s">
        <v>35</v>
      </c>
      <c r="C180" s="129" t="s">
        <v>8299</v>
      </c>
      <c r="D180" s="321" t="s">
        <v>283</v>
      </c>
      <c r="E180" s="321" t="s">
        <v>284</v>
      </c>
      <c r="F180" s="186">
        <v>0.625</v>
      </c>
      <c r="G180" s="186">
        <v>0.7083333333333334</v>
      </c>
      <c r="H180" s="321">
        <f t="shared" si="1"/>
        <v>2</v>
      </c>
      <c r="I180" s="187">
        <v>216.48</v>
      </c>
      <c r="J180" s="187">
        <f t="shared" si="2"/>
        <v>9.02</v>
      </c>
      <c r="K180" s="129" t="s">
        <v>8559</v>
      </c>
      <c r="L180" s="129">
        <v>9.0</v>
      </c>
      <c r="M180" s="129">
        <v>12.0</v>
      </c>
    </row>
    <row r="181" ht="15.75" customHeight="1">
      <c r="A181" s="129" t="s">
        <v>8546</v>
      </c>
      <c r="B181" s="129" t="s">
        <v>35</v>
      </c>
      <c r="C181" s="129" t="s">
        <v>8560</v>
      </c>
      <c r="D181" s="321" t="s">
        <v>283</v>
      </c>
      <c r="E181" s="321" t="s">
        <v>284</v>
      </c>
      <c r="F181" s="186">
        <v>0.7916666666666666</v>
      </c>
      <c r="G181" s="186">
        <v>0.875</v>
      </c>
      <c r="H181" s="321">
        <f t="shared" si="1"/>
        <v>2</v>
      </c>
      <c r="I181" s="187">
        <v>216.48</v>
      </c>
      <c r="J181" s="187">
        <f t="shared" si="2"/>
        <v>9.02</v>
      </c>
      <c r="K181" s="129" t="s">
        <v>8561</v>
      </c>
      <c r="L181" s="129">
        <v>8.0</v>
      </c>
      <c r="M181" s="129">
        <v>12.0</v>
      </c>
    </row>
    <row r="182" ht="15.75" customHeight="1">
      <c r="A182" s="129" t="s">
        <v>8546</v>
      </c>
      <c r="B182" s="129" t="s">
        <v>3035</v>
      </c>
      <c r="C182" s="129" t="s">
        <v>8562</v>
      </c>
      <c r="D182" s="321" t="s">
        <v>283</v>
      </c>
      <c r="E182" s="321" t="s">
        <v>284</v>
      </c>
      <c r="F182" s="186">
        <v>0.71875</v>
      </c>
      <c r="G182" s="186">
        <v>0.7604166666666666</v>
      </c>
      <c r="H182" s="321">
        <f t="shared" si="1"/>
        <v>1</v>
      </c>
      <c r="I182" s="187">
        <v>268.92</v>
      </c>
      <c r="J182" s="187">
        <f t="shared" si="2"/>
        <v>22.41</v>
      </c>
      <c r="K182" s="129" t="s">
        <v>8563</v>
      </c>
      <c r="L182" s="129">
        <v>4.0</v>
      </c>
      <c r="M182" s="129">
        <v>12.0</v>
      </c>
    </row>
    <row r="183" ht="15.75" customHeight="1">
      <c r="A183" s="129" t="s">
        <v>8546</v>
      </c>
      <c r="B183" s="129" t="s">
        <v>98</v>
      </c>
      <c r="C183" s="129" t="s">
        <v>8564</v>
      </c>
      <c r="D183" s="321" t="s">
        <v>6279</v>
      </c>
      <c r="E183" s="321" t="s">
        <v>6280</v>
      </c>
      <c r="F183" s="186">
        <v>0.6875</v>
      </c>
      <c r="G183" s="186">
        <v>0.7291666666666666</v>
      </c>
      <c r="H183" s="321">
        <f t="shared" si="1"/>
        <v>1</v>
      </c>
      <c r="I183" s="187">
        <v>130.23</v>
      </c>
      <c r="J183" s="187">
        <f t="shared" si="2"/>
        <v>14.47</v>
      </c>
      <c r="K183" s="129" t="s">
        <v>8565</v>
      </c>
      <c r="L183" s="129" t="s">
        <v>431</v>
      </c>
      <c r="M183" s="129">
        <v>9.0</v>
      </c>
    </row>
    <row r="184" ht="15.75" customHeight="1">
      <c r="A184" s="129" t="s">
        <v>8546</v>
      </c>
      <c r="B184" s="129" t="s">
        <v>98</v>
      </c>
      <c r="C184" s="129" t="s">
        <v>8566</v>
      </c>
      <c r="D184" s="321" t="s">
        <v>283</v>
      </c>
      <c r="E184" s="321" t="s">
        <v>284</v>
      </c>
      <c r="F184" s="186">
        <v>0.6666666666666666</v>
      </c>
      <c r="G184" s="186">
        <v>0.7083333333333334</v>
      </c>
      <c r="H184" s="321">
        <f t="shared" si="1"/>
        <v>1</v>
      </c>
      <c r="I184" s="187">
        <v>194.22</v>
      </c>
      <c r="J184" s="187">
        <f t="shared" si="2"/>
        <v>14.94</v>
      </c>
      <c r="K184" s="129" t="s">
        <v>8567</v>
      </c>
      <c r="L184" s="129">
        <v>3.0</v>
      </c>
      <c r="M184" s="129">
        <v>13.0</v>
      </c>
    </row>
    <row r="185" ht="15.75" customHeight="1">
      <c r="A185" s="129" t="s">
        <v>8546</v>
      </c>
      <c r="B185" s="129" t="s">
        <v>3035</v>
      </c>
      <c r="C185" s="129" t="s">
        <v>8568</v>
      </c>
      <c r="D185" s="321" t="s">
        <v>283</v>
      </c>
      <c r="E185" s="321" t="s">
        <v>284</v>
      </c>
      <c r="F185" s="186">
        <v>0.75</v>
      </c>
      <c r="G185" s="186">
        <v>0.7916666666666666</v>
      </c>
      <c r="H185" s="321">
        <f t="shared" si="1"/>
        <v>1</v>
      </c>
      <c r="I185" s="187">
        <v>151.9</v>
      </c>
      <c r="J185" s="187">
        <f t="shared" si="2"/>
        <v>21.7</v>
      </c>
      <c r="K185" s="129" t="s">
        <v>8563</v>
      </c>
      <c r="L185" s="129">
        <v>12.0</v>
      </c>
      <c r="M185" s="129">
        <v>7.0</v>
      </c>
    </row>
    <row r="186" ht="15.75" customHeight="1">
      <c r="A186" s="129" t="s">
        <v>8546</v>
      </c>
      <c r="B186" s="129" t="s">
        <v>3035</v>
      </c>
      <c r="C186" s="129" t="s">
        <v>8569</v>
      </c>
      <c r="D186" s="321" t="s">
        <v>283</v>
      </c>
      <c r="E186" s="321" t="s">
        <v>284</v>
      </c>
      <c r="F186" s="186">
        <v>0.75</v>
      </c>
      <c r="G186" s="186">
        <v>0.7916666666666666</v>
      </c>
      <c r="H186" s="321">
        <f t="shared" si="1"/>
        <v>1</v>
      </c>
      <c r="I186" s="187">
        <v>215.16</v>
      </c>
      <c r="J186" s="187">
        <f t="shared" si="2"/>
        <v>17.93</v>
      </c>
      <c r="K186" s="129" t="s">
        <v>8563</v>
      </c>
      <c r="L186" s="129">
        <v>11.0</v>
      </c>
      <c r="M186" s="129">
        <v>12.0</v>
      </c>
    </row>
    <row r="187" ht="15.75" customHeight="1">
      <c r="A187" s="129" t="s">
        <v>8546</v>
      </c>
      <c r="B187" s="129" t="s">
        <v>3002</v>
      </c>
      <c r="C187" s="129" t="s">
        <v>8570</v>
      </c>
      <c r="D187" s="321" t="s">
        <v>23</v>
      </c>
      <c r="E187" s="321" t="s">
        <v>24</v>
      </c>
      <c r="F187" s="186">
        <v>0.375</v>
      </c>
      <c r="G187" s="186">
        <v>0.5416666666666666</v>
      </c>
      <c r="H187" s="321">
        <f t="shared" si="1"/>
        <v>4</v>
      </c>
      <c r="I187" s="187">
        <v>53.56</v>
      </c>
      <c r="J187" s="187">
        <f t="shared" si="2"/>
        <v>13.39</v>
      </c>
      <c r="K187" s="129" t="s">
        <v>8571</v>
      </c>
      <c r="L187" s="129">
        <v>11.0</v>
      </c>
      <c r="M187" s="129">
        <v>1.0</v>
      </c>
    </row>
    <row r="188" ht="15.75" customHeight="1">
      <c r="A188" s="129" t="s">
        <v>8546</v>
      </c>
      <c r="B188" s="129" t="s">
        <v>208</v>
      </c>
      <c r="C188" s="129" t="s">
        <v>8366</v>
      </c>
      <c r="D188" s="321" t="s">
        <v>283</v>
      </c>
      <c r="E188" s="321" t="s">
        <v>284</v>
      </c>
      <c r="F188" s="186">
        <v>0.5625</v>
      </c>
      <c r="G188" s="186">
        <v>0.6041666666666666</v>
      </c>
      <c r="H188" s="321">
        <f t="shared" si="1"/>
        <v>1</v>
      </c>
      <c r="I188" s="187">
        <v>8.88</v>
      </c>
      <c r="J188" s="187">
        <f t="shared" si="2"/>
        <v>8.88</v>
      </c>
      <c r="K188" s="129" t="s">
        <v>8572</v>
      </c>
      <c r="L188" s="129">
        <v>7.0</v>
      </c>
      <c r="M188" s="129">
        <v>1.0</v>
      </c>
    </row>
    <row r="189" ht="15.75" customHeight="1">
      <c r="A189" s="129" t="s">
        <v>8546</v>
      </c>
      <c r="B189" s="129" t="s">
        <v>28</v>
      </c>
      <c r="C189" s="129" t="s">
        <v>8368</v>
      </c>
      <c r="D189" s="321" t="s">
        <v>3225</v>
      </c>
      <c r="E189" s="321" t="s">
        <v>3226</v>
      </c>
      <c r="F189" s="186">
        <v>0.8333333333333334</v>
      </c>
      <c r="G189" s="186">
        <v>0.8958333333333334</v>
      </c>
      <c r="H189" s="321">
        <f t="shared" si="1"/>
        <v>1.5</v>
      </c>
      <c r="I189" s="187">
        <v>72.48</v>
      </c>
      <c r="J189" s="187">
        <f t="shared" si="2"/>
        <v>6.04</v>
      </c>
      <c r="K189" s="129" t="s">
        <v>8573</v>
      </c>
      <c r="L189" s="129" t="s">
        <v>431</v>
      </c>
      <c r="M189" s="129">
        <v>8.0</v>
      </c>
    </row>
    <row r="190" ht="15.75" customHeight="1">
      <c r="A190" s="129" t="s">
        <v>8546</v>
      </c>
      <c r="B190" s="129" t="s">
        <v>28</v>
      </c>
      <c r="C190" s="129" t="s">
        <v>8370</v>
      </c>
      <c r="D190" s="321" t="s">
        <v>3225</v>
      </c>
      <c r="E190" s="321" t="s">
        <v>3226</v>
      </c>
      <c r="F190" s="186">
        <v>0.7604166666666666</v>
      </c>
      <c r="G190" s="186">
        <v>0.8020833333333334</v>
      </c>
      <c r="H190" s="321">
        <f t="shared" si="1"/>
        <v>1</v>
      </c>
      <c r="I190" s="187">
        <v>51.35</v>
      </c>
      <c r="J190" s="187">
        <f t="shared" si="2"/>
        <v>10.27</v>
      </c>
      <c r="K190" s="129" t="s">
        <v>8574</v>
      </c>
      <c r="L190" s="129">
        <v>19.0</v>
      </c>
      <c r="M190" s="129">
        <v>5.0</v>
      </c>
    </row>
    <row r="191" ht="15.75" customHeight="1">
      <c r="A191" s="129" t="s">
        <v>8546</v>
      </c>
      <c r="B191" s="129" t="s">
        <v>28</v>
      </c>
      <c r="C191" s="129" t="s">
        <v>8372</v>
      </c>
      <c r="D191" s="321" t="s">
        <v>3225</v>
      </c>
      <c r="E191" s="321" t="s">
        <v>3226</v>
      </c>
      <c r="F191" s="186">
        <v>0.7083333333333334</v>
      </c>
      <c r="G191" s="186">
        <v>0.75</v>
      </c>
      <c r="H191" s="321">
        <f t="shared" si="1"/>
        <v>1</v>
      </c>
      <c r="I191" s="187">
        <v>138.42</v>
      </c>
      <c r="J191" s="187">
        <f t="shared" si="2"/>
        <v>15.38</v>
      </c>
      <c r="K191" s="129" t="s">
        <v>8575</v>
      </c>
      <c r="L191" s="129" t="s">
        <v>431</v>
      </c>
      <c r="M191" s="129">
        <v>9.0</v>
      </c>
    </row>
    <row r="192" ht="15.75" customHeight="1">
      <c r="A192" s="129" t="s">
        <v>8546</v>
      </c>
      <c r="B192" s="129" t="s">
        <v>28</v>
      </c>
      <c r="C192" s="129" t="s">
        <v>8576</v>
      </c>
      <c r="D192" s="321" t="s">
        <v>283</v>
      </c>
      <c r="E192" s="321" t="s">
        <v>284</v>
      </c>
      <c r="F192" s="186">
        <v>0.5138888888888888</v>
      </c>
      <c r="G192" s="186">
        <v>0.5555555555555556</v>
      </c>
      <c r="H192" s="321">
        <f t="shared" si="1"/>
        <v>1</v>
      </c>
      <c r="I192" s="187">
        <v>127.08</v>
      </c>
      <c r="J192" s="187">
        <f t="shared" si="2"/>
        <v>10.59</v>
      </c>
      <c r="K192" s="129" t="s">
        <v>8577</v>
      </c>
      <c r="L192" s="129">
        <v>11.0</v>
      </c>
      <c r="M192" s="129">
        <v>12.0</v>
      </c>
    </row>
    <row r="193" ht="15.75" customHeight="1">
      <c r="A193" s="129" t="s">
        <v>8546</v>
      </c>
      <c r="B193" s="129" t="s">
        <v>28</v>
      </c>
      <c r="C193" s="129" t="s">
        <v>8578</v>
      </c>
      <c r="D193" s="321" t="s">
        <v>283</v>
      </c>
      <c r="E193" s="321" t="s">
        <v>284</v>
      </c>
      <c r="F193" s="186">
        <v>0.8020833333333334</v>
      </c>
      <c r="G193" s="186">
        <v>0.84375</v>
      </c>
      <c r="H193" s="321">
        <f t="shared" si="1"/>
        <v>1</v>
      </c>
      <c r="I193" s="187">
        <v>137.67</v>
      </c>
      <c r="J193" s="187">
        <f t="shared" si="2"/>
        <v>10.59</v>
      </c>
      <c r="K193" s="129" t="s">
        <v>8579</v>
      </c>
      <c r="L193" s="129">
        <v>8.0</v>
      </c>
      <c r="M193" s="129">
        <v>13.0</v>
      </c>
    </row>
    <row r="194" ht="15.75" customHeight="1">
      <c r="A194" s="129" t="s">
        <v>8546</v>
      </c>
      <c r="B194" s="129" t="s">
        <v>28</v>
      </c>
      <c r="C194" s="129" t="s">
        <v>8578</v>
      </c>
      <c r="D194" s="321" t="s">
        <v>283</v>
      </c>
      <c r="E194" s="321" t="s">
        <v>284</v>
      </c>
      <c r="F194" s="186">
        <v>0.5590277777777778</v>
      </c>
      <c r="G194" s="186">
        <v>0.6006944444444444</v>
      </c>
      <c r="H194" s="321">
        <f t="shared" si="1"/>
        <v>1</v>
      </c>
      <c r="I194" s="187">
        <v>92.25</v>
      </c>
      <c r="J194" s="187">
        <f t="shared" si="2"/>
        <v>10.25</v>
      </c>
      <c r="K194" s="129" t="s">
        <v>8580</v>
      </c>
      <c r="L194" s="129" t="s">
        <v>431</v>
      </c>
      <c r="M194" s="129">
        <v>9.0</v>
      </c>
    </row>
    <row r="195" ht="15.75" customHeight="1">
      <c r="A195" s="129" t="s">
        <v>8546</v>
      </c>
      <c r="B195" s="129" t="s">
        <v>28</v>
      </c>
      <c r="C195" s="129" t="s">
        <v>8390</v>
      </c>
      <c r="D195" s="321" t="s">
        <v>283</v>
      </c>
      <c r="E195" s="321" t="s">
        <v>284</v>
      </c>
      <c r="F195" s="186">
        <v>0.75</v>
      </c>
      <c r="G195" s="186">
        <v>0.7916666666666666</v>
      </c>
      <c r="H195" s="321">
        <f t="shared" si="1"/>
        <v>1</v>
      </c>
      <c r="I195" s="187">
        <v>130.23</v>
      </c>
      <c r="J195" s="187">
        <f t="shared" si="2"/>
        <v>14.47</v>
      </c>
      <c r="K195" s="129" t="s">
        <v>8581</v>
      </c>
      <c r="L195" s="129" t="s">
        <v>431</v>
      </c>
      <c r="M195" s="129">
        <v>9.0</v>
      </c>
    </row>
    <row r="196" ht="15.75" customHeight="1">
      <c r="A196" s="129" t="s">
        <v>8546</v>
      </c>
      <c r="B196" s="129" t="s">
        <v>28</v>
      </c>
      <c r="C196" s="129" t="s">
        <v>8582</v>
      </c>
      <c r="D196" s="321" t="s">
        <v>283</v>
      </c>
      <c r="E196" s="321" t="s">
        <v>284</v>
      </c>
      <c r="F196" s="186">
        <v>0.7083333333333334</v>
      </c>
      <c r="G196" s="186">
        <v>0.75</v>
      </c>
      <c r="H196" s="321">
        <f t="shared" si="1"/>
        <v>1</v>
      </c>
      <c r="I196" s="187">
        <v>173.68</v>
      </c>
      <c r="J196" s="187">
        <f t="shared" si="2"/>
        <v>21.71</v>
      </c>
      <c r="K196" s="129" t="s">
        <v>8583</v>
      </c>
      <c r="L196" s="129">
        <v>4.0</v>
      </c>
      <c r="M196" s="129">
        <v>8.0</v>
      </c>
    </row>
    <row r="197" ht="15.75" customHeight="1">
      <c r="A197" s="129" t="s">
        <v>8546</v>
      </c>
      <c r="B197" s="129" t="s">
        <v>28</v>
      </c>
      <c r="C197" s="129" t="s">
        <v>3482</v>
      </c>
      <c r="D197" s="321" t="s">
        <v>283</v>
      </c>
      <c r="E197" s="321" t="s">
        <v>284</v>
      </c>
      <c r="F197" s="186">
        <v>0.8020833333333334</v>
      </c>
      <c r="G197" s="186">
        <v>0.84375</v>
      </c>
      <c r="H197" s="321">
        <f t="shared" si="1"/>
        <v>1</v>
      </c>
      <c r="I197" s="187">
        <v>194.22</v>
      </c>
      <c r="J197" s="187">
        <f t="shared" si="2"/>
        <v>14.94</v>
      </c>
      <c r="K197" s="129" t="s">
        <v>8584</v>
      </c>
      <c r="L197" s="129">
        <v>2.0</v>
      </c>
      <c r="M197" s="129">
        <v>13.0</v>
      </c>
    </row>
    <row r="198" ht="15.75" customHeight="1">
      <c r="A198" s="129" t="s">
        <v>8546</v>
      </c>
      <c r="B198" s="129" t="s">
        <v>28</v>
      </c>
      <c r="C198" s="129" t="s">
        <v>2265</v>
      </c>
      <c r="D198" s="321" t="s">
        <v>283</v>
      </c>
      <c r="E198" s="321" t="s">
        <v>284</v>
      </c>
      <c r="F198" s="186">
        <v>0.7604166666666666</v>
      </c>
      <c r="G198" s="186">
        <v>0.8020833333333334</v>
      </c>
      <c r="H198" s="321">
        <f t="shared" si="1"/>
        <v>1</v>
      </c>
      <c r="I198" s="196">
        <v>82.0</v>
      </c>
      <c r="J198" s="187">
        <f t="shared" si="2"/>
        <v>10.25</v>
      </c>
      <c r="K198" s="129" t="s">
        <v>8585</v>
      </c>
      <c r="L198" s="129" t="s">
        <v>431</v>
      </c>
      <c r="M198" s="129">
        <v>8.0</v>
      </c>
    </row>
    <row r="199" ht="15.75" customHeight="1">
      <c r="A199" s="129" t="s">
        <v>8546</v>
      </c>
      <c r="B199" s="129" t="s">
        <v>28</v>
      </c>
      <c r="C199" s="129" t="s">
        <v>8586</v>
      </c>
      <c r="D199" s="321" t="s">
        <v>283</v>
      </c>
      <c r="E199" s="321" t="s">
        <v>284</v>
      </c>
      <c r="F199" s="186">
        <v>0.71875</v>
      </c>
      <c r="G199" s="186">
        <v>0.7604166666666666</v>
      </c>
      <c r="H199" s="321">
        <f t="shared" si="1"/>
        <v>1</v>
      </c>
      <c r="I199" s="196">
        <v>82.0</v>
      </c>
      <c r="J199" s="187">
        <f t="shared" si="2"/>
        <v>10.25</v>
      </c>
      <c r="K199" s="129" t="s">
        <v>8587</v>
      </c>
      <c r="L199" s="129">
        <v>15.0</v>
      </c>
      <c r="M199" s="129">
        <v>8.0</v>
      </c>
    </row>
    <row r="200" ht="15.75" customHeight="1">
      <c r="A200" s="129" t="s">
        <v>8546</v>
      </c>
      <c r="B200" s="129" t="s">
        <v>64</v>
      </c>
      <c r="C200" s="129" t="s">
        <v>8404</v>
      </c>
      <c r="D200" s="321" t="s">
        <v>283</v>
      </c>
      <c r="E200" s="321" t="s">
        <v>284</v>
      </c>
      <c r="F200" s="186">
        <v>0.6875</v>
      </c>
      <c r="G200" s="186">
        <v>0.7708333333333334</v>
      </c>
      <c r="H200" s="321">
        <f t="shared" si="1"/>
        <v>2</v>
      </c>
      <c r="I200" s="187">
        <v>144.32</v>
      </c>
      <c r="J200" s="187">
        <f t="shared" si="2"/>
        <v>9.02</v>
      </c>
      <c r="K200" s="129" t="s">
        <v>8588</v>
      </c>
      <c r="L200" s="129" t="s">
        <v>431</v>
      </c>
      <c r="M200" s="129">
        <v>8.0</v>
      </c>
    </row>
    <row r="201" ht="15.75" customHeight="1">
      <c r="A201" s="129" t="s">
        <v>8546</v>
      </c>
      <c r="B201" s="129" t="s">
        <v>8589</v>
      </c>
      <c r="C201" s="129" t="s">
        <v>8590</v>
      </c>
      <c r="D201" s="321" t="s">
        <v>283</v>
      </c>
      <c r="E201" s="321" t="s">
        <v>284</v>
      </c>
      <c r="F201" s="186">
        <v>0.3541666666666667</v>
      </c>
      <c r="G201" s="186">
        <v>0.5208333333333334</v>
      </c>
      <c r="H201" s="321">
        <f t="shared" si="1"/>
        <v>4</v>
      </c>
      <c r="I201" s="187">
        <v>40.48</v>
      </c>
      <c r="J201" s="187">
        <f t="shared" si="2"/>
        <v>10.12</v>
      </c>
      <c r="K201" s="129" t="s">
        <v>8591</v>
      </c>
      <c r="L201" s="129" t="s">
        <v>431</v>
      </c>
      <c r="M201" s="129">
        <v>1.0</v>
      </c>
    </row>
    <row r="202" ht="15.75" customHeight="1">
      <c r="A202" s="129" t="s">
        <v>8592</v>
      </c>
      <c r="B202" s="129" t="s">
        <v>28</v>
      </c>
      <c r="C202" s="129" t="s">
        <v>8593</v>
      </c>
      <c r="D202" s="321" t="s">
        <v>2850</v>
      </c>
      <c r="E202" s="321" t="s">
        <v>5920</v>
      </c>
      <c r="F202" s="217">
        <v>0.13541666666666666</v>
      </c>
      <c r="G202" s="186">
        <v>0.6666666666666666</v>
      </c>
      <c r="H202" s="321">
        <f t="shared" si="1"/>
        <v>12.75</v>
      </c>
      <c r="I202" s="187">
        <v>187.76</v>
      </c>
      <c r="J202" s="187">
        <f t="shared" si="2"/>
        <v>3.681568627</v>
      </c>
      <c r="K202" s="129" t="s">
        <v>8594</v>
      </c>
      <c r="L202" s="129" t="s">
        <v>431</v>
      </c>
      <c r="M202" s="129">
        <v>4.0</v>
      </c>
    </row>
    <row r="203" ht="15.75" customHeight="1">
      <c r="A203" s="129" t="s">
        <v>8595</v>
      </c>
      <c r="B203" s="129" t="s">
        <v>164</v>
      </c>
      <c r="C203" s="129" t="s">
        <v>8596</v>
      </c>
      <c r="D203" s="321" t="s">
        <v>2275</v>
      </c>
      <c r="E203" s="321" t="s">
        <v>3542</v>
      </c>
      <c r="F203" s="186">
        <v>0.3541666666666667</v>
      </c>
      <c r="G203" s="186">
        <v>0.5833333333333334</v>
      </c>
      <c r="H203" s="321">
        <f t="shared" si="1"/>
        <v>5.5</v>
      </c>
      <c r="I203" s="187">
        <v>369.92</v>
      </c>
      <c r="J203" s="187">
        <f t="shared" si="2"/>
        <v>4.483878788</v>
      </c>
      <c r="K203" s="129" t="s">
        <v>8597</v>
      </c>
      <c r="L203" s="129">
        <v>16.0</v>
      </c>
      <c r="M203" s="129">
        <v>15.0</v>
      </c>
    </row>
    <row r="204" ht="15.75" customHeight="1">
      <c r="A204" s="129" t="s">
        <v>8595</v>
      </c>
      <c r="B204" s="129" t="s">
        <v>164</v>
      </c>
      <c r="C204" s="129" t="s">
        <v>8598</v>
      </c>
      <c r="D204" s="321" t="s">
        <v>6279</v>
      </c>
      <c r="E204" s="321" t="s">
        <v>6280</v>
      </c>
      <c r="F204" s="186">
        <v>0.375</v>
      </c>
      <c r="G204" s="186">
        <v>0.7083333333333334</v>
      </c>
      <c r="H204" s="321">
        <f t="shared" si="1"/>
        <v>8</v>
      </c>
      <c r="I204" s="187">
        <v>223.2</v>
      </c>
      <c r="J204" s="187">
        <f t="shared" si="2"/>
        <v>6.975</v>
      </c>
      <c r="K204" s="129" t="s">
        <v>8599</v>
      </c>
      <c r="L204" s="129">
        <v>11.0</v>
      </c>
      <c r="M204" s="129">
        <v>4.0</v>
      </c>
    </row>
    <row r="205" ht="15.75" customHeight="1">
      <c r="A205" s="129" t="s">
        <v>8595</v>
      </c>
      <c r="B205" s="129" t="s">
        <v>164</v>
      </c>
      <c r="C205" s="129" t="s">
        <v>3617</v>
      </c>
      <c r="D205" s="321" t="s">
        <v>166</v>
      </c>
      <c r="E205" s="321" t="s">
        <v>167</v>
      </c>
      <c r="F205" s="186">
        <v>0.375</v>
      </c>
      <c r="G205" s="186">
        <v>0.6666666666666666</v>
      </c>
      <c r="H205" s="321">
        <f t="shared" si="1"/>
        <v>7</v>
      </c>
      <c r="I205" s="187">
        <v>148.07</v>
      </c>
      <c r="J205" s="187">
        <f t="shared" si="2"/>
        <v>10.57642857</v>
      </c>
      <c r="K205" s="129" t="s">
        <v>8600</v>
      </c>
      <c r="L205" s="129">
        <v>1.0</v>
      </c>
      <c r="M205" s="129">
        <v>2.0</v>
      </c>
    </row>
    <row r="206" ht="15.75" customHeight="1">
      <c r="A206" s="129" t="s">
        <v>8595</v>
      </c>
      <c r="B206" s="129" t="s">
        <v>164</v>
      </c>
      <c r="C206" s="129" t="s">
        <v>8601</v>
      </c>
      <c r="D206" s="321" t="s">
        <v>90</v>
      </c>
      <c r="E206" s="321" t="s">
        <v>91</v>
      </c>
      <c r="F206" s="186">
        <v>0.3541666666666667</v>
      </c>
      <c r="G206" s="186">
        <v>0.625</v>
      </c>
      <c r="H206" s="321">
        <f t="shared" si="1"/>
        <v>6.5</v>
      </c>
      <c r="I206" s="187">
        <v>307.5</v>
      </c>
      <c r="J206" s="187">
        <f t="shared" si="2"/>
        <v>11.82692308</v>
      </c>
      <c r="K206" s="129" t="s">
        <v>8602</v>
      </c>
      <c r="L206" s="129">
        <v>2.0</v>
      </c>
      <c r="M206" s="129">
        <v>4.0</v>
      </c>
    </row>
    <row r="207" ht="15.75" customHeight="1">
      <c r="A207" s="129" t="s">
        <v>8595</v>
      </c>
      <c r="B207" s="129" t="s">
        <v>164</v>
      </c>
      <c r="C207" s="129" t="s">
        <v>8603</v>
      </c>
      <c r="D207" s="321" t="s">
        <v>90</v>
      </c>
      <c r="E207" s="321" t="s">
        <v>91</v>
      </c>
      <c r="F207" s="186">
        <v>0.6458333333333334</v>
      </c>
      <c r="G207" s="186">
        <v>0.8541666666666666</v>
      </c>
      <c r="H207" s="321">
        <f t="shared" si="1"/>
        <v>5</v>
      </c>
      <c r="I207" s="187">
        <v>63.25</v>
      </c>
      <c r="J207" s="187">
        <f t="shared" si="2"/>
        <v>12.65</v>
      </c>
      <c r="K207" s="129" t="s">
        <v>8604</v>
      </c>
      <c r="L207" s="129">
        <v>1.0</v>
      </c>
      <c r="M207" s="129">
        <v>1.0</v>
      </c>
    </row>
    <row r="208" ht="15.75" customHeight="1">
      <c r="A208" s="129" t="s">
        <v>8595</v>
      </c>
      <c r="B208" s="129" t="s">
        <v>164</v>
      </c>
      <c r="C208" s="129" t="s">
        <v>8605</v>
      </c>
      <c r="D208" s="321" t="s">
        <v>90</v>
      </c>
      <c r="E208" s="321" t="s">
        <v>91</v>
      </c>
      <c r="F208" s="186">
        <v>0.375</v>
      </c>
      <c r="G208" s="217">
        <v>0.4791666666666667</v>
      </c>
      <c r="H208" s="321">
        <f t="shared" si="1"/>
        <v>2.5</v>
      </c>
      <c r="I208" s="187">
        <v>230.63</v>
      </c>
      <c r="J208" s="187">
        <f t="shared" si="2"/>
        <v>11.5315</v>
      </c>
      <c r="K208" s="129" t="s">
        <v>8606</v>
      </c>
      <c r="L208" s="129" t="s">
        <v>8470</v>
      </c>
      <c r="M208" s="129">
        <v>8.0</v>
      </c>
    </row>
    <row r="209" ht="15.75" customHeight="1">
      <c r="A209" s="129" t="s">
        <v>8595</v>
      </c>
      <c r="B209" s="129" t="s">
        <v>164</v>
      </c>
      <c r="C209" s="129" t="s">
        <v>8607</v>
      </c>
      <c r="D209" s="321" t="s">
        <v>90</v>
      </c>
      <c r="E209" s="321" t="s">
        <v>91</v>
      </c>
      <c r="F209" s="186">
        <v>0.6458333333333334</v>
      </c>
      <c r="G209" s="186">
        <v>0.8541666666666666</v>
      </c>
      <c r="H209" s="321">
        <f t="shared" si="1"/>
        <v>5</v>
      </c>
      <c r="I209" s="187">
        <v>63.25</v>
      </c>
      <c r="J209" s="187">
        <f t="shared" si="2"/>
        <v>12.65</v>
      </c>
      <c r="K209" s="129" t="s">
        <v>8608</v>
      </c>
      <c r="L209" s="129">
        <v>7.0</v>
      </c>
      <c r="M209" s="129">
        <v>1.0</v>
      </c>
    </row>
    <row r="210" ht="15.75" customHeight="1">
      <c r="A210" s="129" t="s">
        <v>8595</v>
      </c>
      <c r="B210" s="129" t="s">
        <v>164</v>
      </c>
      <c r="C210" s="129" t="s">
        <v>2733</v>
      </c>
      <c r="D210" s="321" t="s">
        <v>174</v>
      </c>
      <c r="E210" s="321" t="s">
        <v>175</v>
      </c>
      <c r="F210" s="186">
        <v>0.3541666666666667</v>
      </c>
      <c r="G210" s="129" t="s">
        <v>8609</v>
      </c>
      <c r="H210" s="321" t="str">
        <f t="shared" si="1"/>
        <v>#VALUE!</v>
      </c>
      <c r="I210" s="187">
        <v>88.3</v>
      </c>
      <c r="J210" s="187" t="str">
        <f t="shared" si="2"/>
        <v>#VALUE!</v>
      </c>
      <c r="K210" s="129" t="s">
        <v>8610</v>
      </c>
      <c r="L210" s="129" t="s">
        <v>8470</v>
      </c>
      <c r="M210" s="129">
        <v>5.0</v>
      </c>
    </row>
    <row r="211" ht="15.75" customHeight="1">
      <c r="A211" s="129" t="s">
        <v>8595</v>
      </c>
      <c r="B211" s="129" t="s">
        <v>164</v>
      </c>
      <c r="C211" s="129" t="s">
        <v>8611</v>
      </c>
      <c r="D211" s="321" t="s">
        <v>725</v>
      </c>
      <c r="E211" s="321" t="s">
        <v>725</v>
      </c>
      <c r="F211" s="186">
        <v>0.375</v>
      </c>
      <c r="G211" s="186">
        <v>0.6666666666666666</v>
      </c>
      <c r="H211" s="321">
        <f t="shared" si="1"/>
        <v>7</v>
      </c>
      <c r="I211" s="196">
        <v>70.0</v>
      </c>
      <c r="J211" s="187">
        <f t="shared" si="2"/>
        <v>10</v>
      </c>
      <c r="K211" s="129" t="s">
        <v>8612</v>
      </c>
      <c r="L211" s="129">
        <v>8.0</v>
      </c>
      <c r="M211" s="129">
        <v>1.0</v>
      </c>
    </row>
    <row r="212" ht="15.75" customHeight="1">
      <c r="A212" s="129" t="s">
        <v>8595</v>
      </c>
      <c r="B212" s="129" t="s">
        <v>164</v>
      </c>
      <c r="C212" s="129" t="s">
        <v>8613</v>
      </c>
      <c r="D212" s="321" t="s">
        <v>2259</v>
      </c>
      <c r="E212" s="321" t="s">
        <v>2883</v>
      </c>
      <c r="F212" s="186">
        <v>0.5208333333333334</v>
      </c>
      <c r="G212" s="186">
        <v>0.5625</v>
      </c>
      <c r="H212" s="321">
        <f t="shared" si="1"/>
        <v>1</v>
      </c>
      <c r="I212" s="187">
        <v>15.57</v>
      </c>
      <c r="J212" s="187">
        <f t="shared" si="2"/>
        <v>15.57</v>
      </c>
      <c r="K212" s="129" t="s">
        <v>8614</v>
      </c>
      <c r="L212" s="129">
        <v>1.0</v>
      </c>
      <c r="M212" s="129">
        <v>1.0</v>
      </c>
    </row>
    <row r="213" ht="15.75" customHeight="1">
      <c r="A213" s="129" t="s">
        <v>8595</v>
      </c>
      <c r="B213" s="129" t="s">
        <v>164</v>
      </c>
      <c r="C213" s="129" t="s">
        <v>8615</v>
      </c>
      <c r="D213" s="321" t="s">
        <v>166</v>
      </c>
      <c r="E213" s="321" t="s">
        <v>167</v>
      </c>
      <c r="F213" s="186">
        <v>0.3958333333333333</v>
      </c>
      <c r="G213" s="186">
        <v>0.6666666666666666</v>
      </c>
      <c r="H213" s="321">
        <f t="shared" si="1"/>
        <v>6.5</v>
      </c>
      <c r="I213" s="187">
        <v>70.56</v>
      </c>
      <c r="J213" s="187">
        <f t="shared" si="2"/>
        <v>10.85538462</v>
      </c>
      <c r="K213" s="129" t="s">
        <v>8616</v>
      </c>
      <c r="L213" s="129">
        <v>15.0</v>
      </c>
      <c r="M213" s="129">
        <v>1.0</v>
      </c>
    </row>
    <row r="214" ht="15.75" customHeight="1">
      <c r="A214" s="129" t="s">
        <v>8595</v>
      </c>
      <c r="B214" s="129" t="s">
        <v>164</v>
      </c>
      <c r="C214" s="129" t="s">
        <v>8617</v>
      </c>
      <c r="D214" s="321" t="s">
        <v>166</v>
      </c>
      <c r="E214" s="321" t="s">
        <v>167</v>
      </c>
      <c r="F214" s="186">
        <v>0.6875</v>
      </c>
      <c r="G214" s="186">
        <v>0.8541666666666666</v>
      </c>
      <c r="H214" s="321">
        <f t="shared" si="1"/>
        <v>4</v>
      </c>
      <c r="I214" s="187">
        <v>45.56</v>
      </c>
      <c r="J214" s="187">
        <f t="shared" si="2"/>
        <v>11.39</v>
      </c>
      <c r="K214" s="129" t="s">
        <v>8618</v>
      </c>
      <c r="L214" s="129" t="s">
        <v>431</v>
      </c>
      <c r="M214" s="129">
        <v>1.0</v>
      </c>
    </row>
    <row r="215" ht="15.75" customHeight="1">
      <c r="A215" s="129" t="s">
        <v>8595</v>
      </c>
      <c r="B215" s="129" t="s">
        <v>164</v>
      </c>
      <c r="C215" s="129" t="s">
        <v>8619</v>
      </c>
      <c r="D215" s="321" t="s">
        <v>166</v>
      </c>
      <c r="E215" s="321" t="s">
        <v>167</v>
      </c>
      <c r="F215" s="186">
        <v>0.7083333333333334</v>
      </c>
      <c r="G215" s="186">
        <v>0.875</v>
      </c>
      <c r="H215" s="321">
        <f t="shared" si="1"/>
        <v>4</v>
      </c>
      <c r="I215" s="187">
        <v>332.8</v>
      </c>
      <c r="J215" s="187">
        <f t="shared" si="2"/>
        <v>13.86666667</v>
      </c>
      <c r="K215" s="129" t="s">
        <v>8620</v>
      </c>
      <c r="L215" s="129" t="s">
        <v>431</v>
      </c>
      <c r="M215" s="129">
        <v>6.0</v>
      </c>
    </row>
    <row r="216" ht="15.75" customHeight="1">
      <c r="A216" s="129" t="s">
        <v>8595</v>
      </c>
      <c r="B216" s="129" t="s">
        <v>164</v>
      </c>
      <c r="C216" s="129" t="s">
        <v>8621</v>
      </c>
      <c r="D216" s="321" t="s">
        <v>166</v>
      </c>
      <c r="E216" s="321" t="s">
        <v>167</v>
      </c>
      <c r="F216" s="186">
        <v>0.375</v>
      </c>
      <c r="G216" s="186">
        <v>0.7291666666666666</v>
      </c>
      <c r="H216" s="321">
        <f t="shared" si="1"/>
        <v>8.5</v>
      </c>
      <c r="I216" s="187">
        <v>332.8</v>
      </c>
      <c r="J216" s="187">
        <f t="shared" si="2"/>
        <v>7.830588235</v>
      </c>
      <c r="K216" s="129" t="s">
        <v>8622</v>
      </c>
      <c r="L216" s="129">
        <v>2.0</v>
      </c>
      <c r="M216" s="129">
        <v>5.0</v>
      </c>
    </row>
    <row r="217" ht="15.75" customHeight="1">
      <c r="A217" s="129" t="s">
        <v>8595</v>
      </c>
      <c r="B217" s="129" t="s">
        <v>164</v>
      </c>
      <c r="C217" s="129" t="s">
        <v>2747</v>
      </c>
      <c r="D217" s="321" t="s">
        <v>166</v>
      </c>
      <c r="E217" s="321" t="s">
        <v>167</v>
      </c>
      <c r="F217" s="186">
        <v>0.6458333333333334</v>
      </c>
      <c r="G217" s="186">
        <v>0.8541666666666666</v>
      </c>
      <c r="H217" s="321">
        <f t="shared" si="1"/>
        <v>5</v>
      </c>
      <c r="I217" s="187">
        <v>85.45</v>
      </c>
      <c r="J217" s="187">
        <f t="shared" si="2"/>
        <v>17.09</v>
      </c>
      <c r="K217" s="129" t="s">
        <v>8623</v>
      </c>
      <c r="L217" s="129" t="s">
        <v>431</v>
      </c>
      <c r="M217" s="129">
        <v>1.0</v>
      </c>
    </row>
    <row r="218" ht="15.75" customHeight="1">
      <c r="A218" s="129" t="s">
        <v>8595</v>
      </c>
      <c r="B218" s="129" t="s">
        <v>164</v>
      </c>
      <c r="C218" s="129" t="s">
        <v>8624</v>
      </c>
      <c r="D218" s="321" t="s">
        <v>90</v>
      </c>
      <c r="E218" s="321" t="s">
        <v>91</v>
      </c>
      <c r="F218" s="186">
        <v>0.6666666666666666</v>
      </c>
      <c r="G218" s="186">
        <v>0.8333333333333334</v>
      </c>
      <c r="H218" s="321">
        <f t="shared" si="1"/>
        <v>4</v>
      </c>
      <c r="I218" s="187">
        <v>34.16</v>
      </c>
      <c r="J218" s="187">
        <f t="shared" si="2"/>
        <v>8.54</v>
      </c>
      <c r="K218" s="129" t="s">
        <v>8625</v>
      </c>
      <c r="L218" s="129" t="s">
        <v>431</v>
      </c>
      <c r="M218" s="129">
        <v>1.0</v>
      </c>
    </row>
    <row r="219" ht="15.75" customHeight="1">
      <c r="A219" s="129" t="s">
        <v>8595</v>
      </c>
      <c r="B219" s="129" t="s">
        <v>164</v>
      </c>
      <c r="C219" s="129" t="s">
        <v>8626</v>
      </c>
      <c r="D219" s="321" t="s">
        <v>222</v>
      </c>
      <c r="E219" s="321" t="s">
        <v>223</v>
      </c>
      <c r="F219" s="186">
        <v>0.7916666666666666</v>
      </c>
      <c r="G219" s="186">
        <v>0.8333333333333334</v>
      </c>
      <c r="H219" s="321">
        <f t="shared" si="1"/>
        <v>1</v>
      </c>
      <c r="I219" s="187">
        <v>68.3</v>
      </c>
      <c r="J219" s="187">
        <f t="shared" si="2"/>
        <v>8.5375</v>
      </c>
      <c r="K219" s="129" t="s">
        <v>8627</v>
      </c>
      <c r="L219" s="129" t="s">
        <v>431</v>
      </c>
      <c r="M219" s="129">
        <v>8.0</v>
      </c>
    </row>
    <row r="220" ht="15.75" customHeight="1">
      <c r="A220" s="129" t="s">
        <v>8595</v>
      </c>
      <c r="B220" s="129" t="s">
        <v>164</v>
      </c>
      <c r="C220" s="129" t="s">
        <v>8628</v>
      </c>
      <c r="D220" s="321" t="s">
        <v>90</v>
      </c>
      <c r="E220" s="321" t="s">
        <v>91</v>
      </c>
      <c r="F220" s="186">
        <v>0.3541666666666667</v>
      </c>
      <c r="G220" s="186">
        <v>0.7083333333333334</v>
      </c>
      <c r="H220" s="321">
        <f t="shared" si="1"/>
        <v>8.5</v>
      </c>
      <c r="I220" s="187">
        <v>154.88</v>
      </c>
      <c r="J220" s="187">
        <f t="shared" si="2"/>
        <v>9.110588235</v>
      </c>
      <c r="K220" s="129" t="s">
        <v>8629</v>
      </c>
      <c r="L220" s="129">
        <v>7.0</v>
      </c>
      <c r="M220" s="129">
        <v>2.0</v>
      </c>
    </row>
    <row r="221" ht="15.75" customHeight="1">
      <c r="A221" s="129" t="s">
        <v>8595</v>
      </c>
      <c r="B221" s="129" t="s">
        <v>164</v>
      </c>
      <c r="C221" s="129" t="s">
        <v>8630</v>
      </c>
      <c r="D221" s="321" t="s">
        <v>222</v>
      </c>
      <c r="E221" s="321" t="s">
        <v>223</v>
      </c>
      <c r="F221" s="186">
        <v>0.3541666666666667</v>
      </c>
      <c r="G221" s="186">
        <v>0.7083333333333334</v>
      </c>
      <c r="H221" s="321">
        <f t="shared" si="1"/>
        <v>8.5</v>
      </c>
      <c r="I221" s="196">
        <v>80.0</v>
      </c>
      <c r="J221" s="187">
        <f t="shared" si="2"/>
        <v>9.411764706</v>
      </c>
      <c r="K221" s="129" t="s">
        <v>8631</v>
      </c>
      <c r="L221" s="129">
        <v>10.0</v>
      </c>
      <c r="M221" s="129">
        <v>1.0</v>
      </c>
    </row>
    <row r="222" ht="15.75" customHeight="1">
      <c r="A222" s="129" t="s">
        <v>8595</v>
      </c>
      <c r="B222" s="129" t="s">
        <v>164</v>
      </c>
      <c r="C222" s="129" t="s">
        <v>8632</v>
      </c>
      <c r="D222" s="321" t="s">
        <v>2275</v>
      </c>
      <c r="E222" s="321" t="s">
        <v>3542</v>
      </c>
      <c r="F222" s="186">
        <v>0.6145833333333334</v>
      </c>
      <c r="G222" s="186">
        <v>0.65625</v>
      </c>
      <c r="H222" s="321">
        <f t="shared" si="1"/>
        <v>1</v>
      </c>
      <c r="I222" s="187">
        <v>79.73</v>
      </c>
      <c r="J222" s="187">
        <f t="shared" si="2"/>
        <v>11.39</v>
      </c>
      <c r="K222" s="129" t="s">
        <v>8633</v>
      </c>
      <c r="L222" s="129">
        <v>9.0</v>
      </c>
      <c r="M222" s="129">
        <v>7.0</v>
      </c>
    </row>
    <row r="223" ht="15.75" customHeight="1">
      <c r="A223" s="129" t="s">
        <v>8595</v>
      </c>
      <c r="B223" s="129" t="s">
        <v>164</v>
      </c>
      <c r="C223" s="129" t="s">
        <v>8634</v>
      </c>
      <c r="D223" s="321" t="s">
        <v>2275</v>
      </c>
      <c r="E223" s="321" t="s">
        <v>3542</v>
      </c>
      <c r="F223" s="186">
        <v>0.4166666666666667</v>
      </c>
      <c r="G223" s="186">
        <v>0.4583333333333333</v>
      </c>
      <c r="H223" s="321">
        <f t="shared" si="1"/>
        <v>1</v>
      </c>
      <c r="I223" s="187">
        <v>87.12</v>
      </c>
      <c r="J223" s="187" t="str">
        <f t="shared" si="2"/>
        <v>#DIV/0!</v>
      </c>
      <c r="K223" s="129" t="s">
        <v>8635</v>
      </c>
      <c r="L223" s="129"/>
      <c r="M223" s="129"/>
    </row>
    <row r="224" ht="15.75" customHeight="1">
      <c r="A224" s="129" t="s">
        <v>8595</v>
      </c>
      <c r="B224" s="129" t="s">
        <v>164</v>
      </c>
      <c r="C224" s="129" t="s">
        <v>8636</v>
      </c>
      <c r="D224" s="321" t="s">
        <v>2256</v>
      </c>
      <c r="E224" s="321" t="s">
        <v>3191</v>
      </c>
      <c r="F224" s="217">
        <v>0.3854166666666667</v>
      </c>
      <c r="G224" s="186">
        <v>0.40625</v>
      </c>
      <c r="H224" s="321">
        <f t="shared" si="1"/>
        <v>0.5</v>
      </c>
      <c r="I224" s="187">
        <v>154.1</v>
      </c>
      <c r="J224" s="187">
        <f t="shared" si="2"/>
        <v>61.64</v>
      </c>
      <c r="K224" s="129" t="s">
        <v>8637</v>
      </c>
      <c r="L224" s="129" t="s">
        <v>431</v>
      </c>
      <c r="M224" s="129">
        <v>5.0</v>
      </c>
    </row>
    <row r="225" ht="15.75" customHeight="1">
      <c r="A225" s="129" t="s">
        <v>8595</v>
      </c>
      <c r="B225" s="129" t="s">
        <v>164</v>
      </c>
      <c r="C225" s="129" t="s">
        <v>8638</v>
      </c>
      <c r="D225" s="321" t="s">
        <v>2233</v>
      </c>
      <c r="E225" s="321" t="s">
        <v>3988</v>
      </c>
      <c r="F225" s="186">
        <v>0.8020833333333334</v>
      </c>
      <c r="G225" s="186">
        <v>0.8333333333333334</v>
      </c>
      <c r="H225" s="321">
        <f t="shared" si="1"/>
        <v>0.75</v>
      </c>
      <c r="I225" s="187">
        <v>65.36</v>
      </c>
      <c r="J225" s="187">
        <f t="shared" si="2"/>
        <v>10.89333333</v>
      </c>
      <c r="K225" s="129" t="s">
        <v>8639</v>
      </c>
      <c r="L225" s="129" t="s">
        <v>431</v>
      </c>
      <c r="M225" s="129">
        <v>8.0</v>
      </c>
    </row>
    <row r="226" ht="15.75" customHeight="1">
      <c r="A226" s="129" t="s">
        <v>8595</v>
      </c>
      <c r="B226" s="129" t="s">
        <v>164</v>
      </c>
      <c r="C226" s="129" t="s">
        <v>8640</v>
      </c>
      <c r="D226" s="321" t="s">
        <v>2233</v>
      </c>
      <c r="E226" s="321" t="s">
        <v>3988</v>
      </c>
      <c r="F226" s="186">
        <v>0.8020833333333334</v>
      </c>
      <c r="G226" s="186">
        <v>0.8333333333333334</v>
      </c>
      <c r="H226" s="321">
        <f t="shared" si="1"/>
        <v>0.75</v>
      </c>
      <c r="I226" s="187">
        <v>65.36</v>
      </c>
      <c r="J226" s="187">
        <f t="shared" si="2"/>
        <v>10.89333333</v>
      </c>
      <c r="K226" s="129" t="s">
        <v>8641</v>
      </c>
      <c r="L226" s="129" t="s">
        <v>431</v>
      </c>
      <c r="M226" s="129">
        <v>8.0</v>
      </c>
    </row>
    <row r="227" ht="15.75" customHeight="1">
      <c r="A227" s="129" t="s">
        <v>8595</v>
      </c>
      <c r="B227" s="129" t="s">
        <v>164</v>
      </c>
      <c r="C227" s="129" t="s">
        <v>8642</v>
      </c>
      <c r="D227" s="321" t="s">
        <v>2233</v>
      </c>
      <c r="E227" s="321" t="s">
        <v>3988</v>
      </c>
      <c r="F227" s="186">
        <v>0.4583333333333333</v>
      </c>
      <c r="G227" s="186">
        <v>0.4895833333333333</v>
      </c>
      <c r="H227" s="321">
        <f t="shared" si="1"/>
        <v>0.75</v>
      </c>
      <c r="I227" s="187">
        <v>32.68</v>
      </c>
      <c r="J227" s="187">
        <f t="shared" si="2"/>
        <v>5.446666667</v>
      </c>
      <c r="K227" s="129" t="s">
        <v>8643</v>
      </c>
      <c r="L227" s="129" t="s">
        <v>431</v>
      </c>
      <c r="M227" s="129">
        <v>8.0</v>
      </c>
    </row>
    <row r="228" ht="15.75" customHeight="1">
      <c r="A228" s="129" t="s">
        <v>8595</v>
      </c>
      <c r="B228" s="129" t="s">
        <v>164</v>
      </c>
      <c r="C228" s="129" t="s">
        <v>8644</v>
      </c>
      <c r="D228" s="321" t="s">
        <v>2233</v>
      </c>
      <c r="E228" s="321" t="s">
        <v>3988</v>
      </c>
      <c r="F228" s="186">
        <v>0.8229166666666666</v>
      </c>
      <c r="G228" s="186">
        <v>0.8541666666666666</v>
      </c>
      <c r="H228" s="321">
        <f t="shared" si="1"/>
        <v>0.75</v>
      </c>
      <c r="I228" s="187">
        <v>65.36</v>
      </c>
      <c r="J228" s="187">
        <f t="shared" si="2"/>
        <v>10.89333333</v>
      </c>
      <c r="K228" s="129" t="s">
        <v>8645</v>
      </c>
      <c r="L228" s="129" t="s">
        <v>431</v>
      </c>
      <c r="M228" s="129">
        <v>8.0</v>
      </c>
    </row>
    <row r="229" ht="15.75" customHeight="1">
      <c r="A229" s="129" t="s">
        <v>8595</v>
      </c>
      <c r="B229" s="129" t="s">
        <v>164</v>
      </c>
      <c r="C229" s="129" t="s">
        <v>8646</v>
      </c>
      <c r="D229" s="321" t="s">
        <v>90</v>
      </c>
      <c r="E229" s="321" t="s">
        <v>91</v>
      </c>
      <c r="F229" s="186">
        <v>0.6770833333333334</v>
      </c>
      <c r="G229" s="186">
        <v>0.7083333333333334</v>
      </c>
      <c r="H229" s="321">
        <f t="shared" si="1"/>
        <v>0.75</v>
      </c>
      <c r="I229" s="187">
        <v>92.84</v>
      </c>
      <c r="J229" s="187">
        <f t="shared" si="2"/>
        <v>11.25333333</v>
      </c>
      <c r="K229" s="129" t="s">
        <v>8647</v>
      </c>
      <c r="L229" s="129" t="s">
        <v>431</v>
      </c>
      <c r="M229" s="129">
        <v>11.0</v>
      </c>
    </row>
    <row r="230" ht="15.75" customHeight="1">
      <c r="A230" s="129" t="s">
        <v>8595</v>
      </c>
      <c r="B230" s="129" t="s">
        <v>164</v>
      </c>
      <c r="C230" s="129" t="s">
        <v>8648</v>
      </c>
      <c r="D230" s="321" t="s">
        <v>90</v>
      </c>
      <c r="E230" s="321" t="s">
        <v>91</v>
      </c>
      <c r="F230" s="186">
        <v>0.6770833333333334</v>
      </c>
      <c r="G230" s="186">
        <v>0.7083333333333334</v>
      </c>
      <c r="H230" s="321">
        <f t="shared" si="1"/>
        <v>0.75</v>
      </c>
      <c r="I230" s="187">
        <v>92.84</v>
      </c>
      <c r="J230" s="187">
        <f t="shared" si="2"/>
        <v>11.25333333</v>
      </c>
      <c r="K230" s="129" t="s">
        <v>8647</v>
      </c>
      <c r="L230" s="129" t="s">
        <v>431</v>
      </c>
      <c r="M230" s="129">
        <v>11.0</v>
      </c>
    </row>
    <row r="231" ht="15.75" customHeight="1">
      <c r="A231" s="129" t="s">
        <v>8595</v>
      </c>
      <c r="B231" s="129" t="s">
        <v>164</v>
      </c>
      <c r="C231" s="129" t="s">
        <v>8649</v>
      </c>
      <c r="D231" s="321" t="s">
        <v>90</v>
      </c>
      <c r="E231" s="321" t="s">
        <v>91</v>
      </c>
      <c r="F231" s="186">
        <v>0.84375</v>
      </c>
      <c r="G231" s="186">
        <v>0.875</v>
      </c>
      <c r="H231" s="321">
        <f t="shared" si="1"/>
        <v>0.75</v>
      </c>
      <c r="I231" s="187">
        <v>92.84</v>
      </c>
      <c r="J231" s="187">
        <f t="shared" si="2"/>
        <v>11.25333333</v>
      </c>
      <c r="K231" s="129" t="s">
        <v>8647</v>
      </c>
      <c r="L231" s="129">
        <v>7.0</v>
      </c>
      <c r="M231" s="129">
        <v>11.0</v>
      </c>
    </row>
    <row r="232" ht="15.75" customHeight="1">
      <c r="A232" s="129" t="s">
        <v>8595</v>
      </c>
      <c r="B232" s="129" t="s">
        <v>164</v>
      </c>
      <c r="C232" s="129" t="s">
        <v>8650</v>
      </c>
      <c r="D232" s="321" t="s">
        <v>3848</v>
      </c>
      <c r="E232" s="321" t="s">
        <v>3849</v>
      </c>
      <c r="F232" s="186">
        <v>0.4166666666666667</v>
      </c>
      <c r="G232" s="186">
        <v>0.4583333333333333</v>
      </c>
      <c r="H232" s="321">
        <f t="shared" si="1"/>
        <v>1</v>
      </c>
      <c r="I232" s="187">
        <v>52.64</v>
      </c>
      <c r="J232" s="187">
        <f t="shared" si="2"/>
        <v>13.16</v>
      </c>
      <c r="K232" s="129" t="s">
        <v>8651</v>
      </c>
      <c r="L232" s="129">
        <v>3.0</v>
      </c>
      <c r="M232" s="129">
        <v>4.0</v>
      </c>
    </row>
    <row r="233" ht="15.75" customHeight="1">
      <c r="A233" s="129" t="s">
        <v>8595</v>
      </c>
      <c r="B233" s="129" t="s">
        <v>164</v>
      </c>
      <c r="C233" s="129" t="s">
        <v>2597</v>
      </c>
      <c r="D233" s="321" t="s">
        <v>2682</v>
      </c>
      <c r="E233" s="321" t="s">
        <v>8652</v>
      </c>
      <c r="F233" s="186">
        <v>0.375</v>
      </c>
      <c r="G233" s="186">
        <v>0.3958333333333333</v>
      </c>
      <c r="H233" s="321">
        <f t="shared" si="1"/>
        <v>0.5</v>
      </c>
      <c r="I233" s="187">
        <v>131.6</v>
      </c>
      <c r="J233" s="187">
        <f t="shared" si="2"/>
        <v>26.32</v>
      </c>
      <c r="K233" s="129" t="s">
        <v>8653</v>
      </c>
      <c r="L233" s="129">
        <v>3.0</v>
      </c>
      <c r="M233" s="129">
        <v>10.0</v>
      </c>
    </row>
    <row r="234" ht="15.75" customHeight="1">
      <c r="A234" s="129" t="s">
        <v>8595</v>
      </c>
      <c r="B234" s="129" t="s">
        <v>164</v>
      </c>
      <c r="C234" s="129" t="s">
        <v>8654</v>
      </c>
      <c r="D234" s="321" t="s">
        <v>2682</v>
      </c>
      <c r="E234" s="321" t="s">
        <v>8652</v>
      </c>
      <c r="F234" s="186">
        <v>0.3958333333333333</v>
      </c>
      <c r="G234" s="186">
        <v>0.4166666666666667</v>
      </c>
      <c r="H234" s="321">
        <f t="shared" si="1"/>
        <v>0.5</v>
      </c>
      <c r="I234" s="187">
        <v>65.8</v>
      </c>
      <c r="J234" s="187">
        <f t="shared" si="2"/>
        <v>26.32</v>
      </c>
      <c r="K234" s="129" t="s">
        <v>8655</v>
      </c>
      <c r="L234" s="129" t="s">
        <v>431</v>
      </c>
      <c r="M234" s="129">
        <v>5.0</v>
      </c>
    </row>
    <row r="235" ht="15.75" customHeight="1">
      <c r="A235" s="129" t="s">
        <v>8595</v>
      </c>
      <c r="B235" s="129" t="s">
        <v>164</v>
      </c>
      <c r="C235" s="129" t="s">
        <v>8656</v>
      </c>
      <c r="D235" s="321" t="s">
        <v>4021</v>
      </c>
      <c r="E235" s="321" t="s">
        <v>4022</v>
      </c>
      <c r="F235" s="186">
        <v>0.4166666666666667</v>
      </c>
      <c r="G235" s="186">
        <v>0.4583333333333333</v>
      </c>
      <c r="H235" s="321">
        <f t="shared" si="1"/>
        <v>1</v>
      </c>
      <c r="I235" s="187">
        <v>105.28</v>
      </c>
      <c r="J235" s="187">
        <f t="shared" si="2"/>
        <v>13.16</v>
      </c>
      <c r="K235" s="129" t="s">
        <v>8657</v>
      </c>
      <c r="L235" s="129" t="s">
        <v>431</v>
      </c>
      <c r="M235" s="129">
        <v>8.0</v>
      </c>
    </row>
    <row r="236" ht="15.75" customHeight="1">
      <c r="A236" s="129" t="s">
        <v>8595</v>
      </c>
      <c r="B236" s="129" t="s">
        <v>164</v>
      </c>
      <c r="C236" s="129" t="s">
        <v>2601</v>
      </c>
      <c r="D236" s="321" t="s">
        <v>2682</v>
      </c>
      <c r="E236" s="321" t="s">
        <v>8652</v>
      </c>
      <c r="F236" s="186">
        <v>0.3958333333333333</v>
      </c>
      <c r="G236" s="186">
        <v>0.4166666666666667</v>
      </c>
      <c r="H236" s="321">
        <f t="shared" si="1"/>
        <v>0.5</v>
      </c>
      <c r="I236" s="187">
        <v>131.6</v>
      </c>
      <c r="J236" s="187">
        <f t="shared" si="2"/>
        <v>26.32</v>
      </c>
      <c r="K236" s="129" t="s">
        <v>8658</v>
      </c>
      <c r="L236" s="129" t="s">
        <v>431</v>
      </c>
      <c r="M236" s="129">
        <v>10.0</v>
      </c>
    </row>
    <row r="237" ht="15.75" customHeight="1">
      <c r="A237" s="129" t="s">
        <v>8595</v>
      </c>
      <c r="B237" s="129" t="s">
        <v>164</v>
      </c>
      <c r="C237" s="129" t="s">
        <v>2603</v>
      </c>
      <c r="D237" s="321" t="s">
        <v>2682</v>
      </c>
      <c r="E237" s="321" t="s">
        <v>8652</v>
      </c>
      <c r="F237" s="186">
        <v>0.375</v>
      </c>
      <c r="G237" s="186">
        <v>0.40625</v>
      </c>
      <c r="H237" s="321">
        <f t="shared" si="1"/>
        <v>0.75</v>
      </c>
      <c r="I237" s="187">
        <v>131.6</v>
      </c>
      <c r="J237" s="187">
        <f t="shared" si="2"/>
        <v>17.54666667</v>
      </c>
      <c r="K237" s="129" t="s">
        <v>8659</v>
      </c>
      <c r="L237" s="129">
        <v>2.0</v>
      </c>
      <c r="M237" s="129">
        <v>10.0</v>
      </c>
    </row>
    <row r="238" ht="15.75" customHeight="1">
      <c r="A238" s="129" t="s">
        <v>8595</v>
      </c>
      <c r="B238" s="129" t="s">
        <v>164</v>
      </c>
      <c r="C238" s="129" t="s">
        <v>8660</v>
      </c>
      <c r="D238" s="321" t="s">
        <v>2682</v>
      </c>
      <c r="E238" s="321" t="s">
        <v>8652</v>
      </c>
      <c r="F238" s="186">
        <v>0.375</v>
      </c>
      <c r="G238" s="186">
        <v>0.40625</v>
      </c>
      <c r="H238" s="321">
        <f t="shared" si="1"/>
        <v>0.75</v>
      </c>
      <c r="I238" s="187">
        <v>65.8</v>
      </c>
      <c r="J238" s="187">
        <f t="shared" si="2"/>
        <v>17.54666667</v>
      </c>
      <c r="K238" s="129" t="s">
        <v>8661</v>
      </c>
      <c r="L238" s="129" t="s">
        <v>431</v>
      </c>
      <c r="M238" s="129">
        <v>5.0</v>
      </c>
    </row>
    <row r="239" ht="15.75" customHeight="1">
      <c r="A239" s="129" t="s">
        <v>8595</v>
      </c>
      <c r="B239" s="129" t="s">
        <v>164</v>
      </c>
      <c r="C239" s="129" t="s">
        <v>2605</v>
      </c>
      <c r="D239" s="321" t="s">
        <v>2682</v>
      </c>
      <c r="E239" s="321" t="s">
        <v>8652</v>
      </c>
      <c r="F239" s="186">
        <v>0.375</v>
      </c>
      <c r="G239" s="186">
        <v>0.40625</v>
      </c>
      <c r="H239" s="321">
        <f t="shared" si="1"/>
        <v>0.75</v>
      </c>
      <c r="I239" s="187">
        <v>65.8</v>
      </c>
      <c r="J239" s="187">
        <f t="shared" si="2"/>
        <v>17.54666667</v>
      </c>
      <c r="K239" s="129" t="s">
        <v>8662</v>
      </c>
      <c r="L239" s="129">
        <v>2.0</v>
      </c>
      <c r="M239" s="129">
        <v>5.0</v>
      </c>
    </row>
    <row r="240" ht="15.75" customHeight="1">
      <c r="A240" s="129" t="s">
        <v>8595</v>
      </c>
      <c r="B240" s="129" t="s">
        <v>164</v>
      </c>
      <c r="C240" s="129" t="s">
        <v>2607</v>
      </c>
      <c r="D240" s="321" t="s">
        <v>2682</v>
      </c>
      <c r="E240" s="321" t="s">
        <v>8652</v>
      </c>
      <c r="F240" s="186">
        <v>0.375</v>
      </c>
      <c r="G240" s="186">
        <v>0.40625</v>
      </c>
      <c r="H240" s="321">
        <f t="shared" si="1"/>
        <v>0.75</v>
      </c>
      <c r="I240" s="187">
        <v>131.6</v>
      </c>
      <c r="J240" s="187">
        <f t="shared" si="2"/>
        <v>17.54666667</v>
      </c>
      <c r="K240" s="129" t="s">
        <v>8663</v>
      </c>
      <c r="L240" s="129" t="s">
        <v>431</v>
      </c>
      <c r="M240" s="129">
        <v>10.0</v>
      </c>
    </row>
    <row r="241" ht="15.75" customHeight="1">
      <c r="A241" s="129" t="s">
        <v>8595</v>
      </c>
      <c r="B241" s="129" t="s">
        <v>164</v>
      </c>
      <c r="C241" s="129" t="s">
        <v>2952</v>
      </c>
      <c r="D241" s="321" t="s">
        <v>2682</v>
      </c>
      <c r="E241" s="321" t="s">
        <v>8652</v>
      </c>
      <c r="F241" s="186">
        <v>0.375</v>
      </c>
      <c r="G241" s="186">
        <v>0.40625</v>
      </c>
      <c r="H241" s="321">
        <f t="shared" si="1"/>
        <v>0.75</v>
      </c>
      <c r="I241" s="187">
        <v>65.8</v>
      </c>
      <c r="J241" s="187">
        <f t="shared" si="2"/>
        <v>17.54666667</v>
      </c>
      <c r="K241" s="129" t="s">
        <v>8664</v>
      </c>
      <c r="L241" s="129">
        <v>4.0</v>
      </c>
      <c r="M241" s="129">
        <v>5.0</v>
      </c>
    </row>
    <row r="242" ht="15.75" customHeight="1">
      <c r="A242" s="129" t="s">
        <v>8595</v>
      </c>
      <c r="B242" s="129" t="s">
        <v>164</v>
      </c>
      <c r="C242" s="129" t="s">
        <v>2609</v>
      </c>
      <c r="D242" s="321" t="s">
        <v>2682</v>
      </c>
      <c r="E242" s="321" t="s">
        <v>8652</v>
      </c>
      <c r="F242" s="186">
        <v>0.3958333333333333</v>
      </c>
      <c r="G242" s="186">
        <v>0.4270833333333333</v>
      </c>
      <c r="H242" s="321">
        <f t="shared" si="1"/>
        <v>0.75</v>
      </c>
      <c r="I242" s="187">
        <v>65.8</v>
      </c>
      <c r="J242" s="187">
        <f t="shared" si="2"/>
        <v>17.54666667</v>
      </c>
      <c r="K242" s="129" t="s">
        <v>8665</v>
      </c>
      <c r="L242" s="129">
        <v>3.0</v>
      </c>
      <c r="M242" s="129">
        <v>5.0</v>
      </c>
    </row>
    <row r="243" ht="15.75" customHeight="1">
      <c r="A243" s="129" t="s">
        <v>8595</v>
      </c>
      <c r="B243" s="129" t="s">
        <v>164</v>
      </c>
      <c r="C243" s="129" t="s">
        <v>8666</v>
      </c>
      <c r="D243" s="321" t="s">
        <v>2682</v>
      </c>
      <c r="E243" s="321" t="s">
        <v>8652</v>
      </c>
      <c r="F243" s="186">
        <v>0.3541666666666667</v>
      </c>
      <c r="G243" s="186">
        <v>0.3958333333333333</v>
      </c>
      <c r="H243" s="321">
        <f t="shared" si="1"/>
        <v>1</v>
      </c>
      <c r="I243" s="187">
        <v>65.8</v>
      </c>
      <c r="J243" s="187">
        <f t="shared" si="2"/>
        <v>13.16</v>
      </c>
      <c r="K243" s="129" t="s">
        <v>8667</v>
      </c>
      <c r="L243" s="129">
        <v>6.0</v>
      </c>
      <c r="M243" s="129">
        <v>5.0</v>
      </c>
    </row>
    <row r="244" ht="15.75" customHeight="1">
      <c r="A244" s="129" t="s">
        <v>8595</v>
      </c>
      <c r="B244" s="129" t="s">
        <v>164</v>
      </c>
      <c r="C244" s="129" t="s">
        <v>8668</v>
      </c>
      <c r="D244" s="321" t="s">
        <v>4021</v>
      </c>
      <c r="E244" s="321" t="s">
        <v>4022</v>
      </c>
      <c r="F244" s="186">
        <v>0.6979166666666666</v>
      </c>
      <c r="G244" s="186">
        <v>0.7395833333333334</v>
      </c>
      <c r="H244" s="321">
        <f t="shared" si="1"/>
        <v>1</v>
      </c>
      <c r="I244" s="187">
        <v>105.28</v>
      </c>
      <c r="J244" s="187">
        <f t="shared" si="2"/>
        <v>13.16</v>
      </c>
      <c r="K244" s="129" t="s">
        <v>8669</v>
      </c>
      <c r="L244" s="129">
        <v>4.0</v>
      </c>
      <c r="M244" s="129">
        <v>8.0</v>
      </c>
    </row>
    <row r="245" ht="15.75" customHeight="1">
      <c r="A245" s="129" t="s">
        <v>8595</v>
      </c>
      <c r="B245" s="129" t="s">
        <v>164</v>
      </c>
      <c r="C245" s="129" t="s">
        <v>8670</v>
      </c>
      <c r="D245" s="321" t="s">
        <v>4021</v>
      </c>
      <c r="E245" s="321" t="s">
        <v>4022</v>
      </c>
      <c r="F245" s="217">
        <v>0.7708333333333334</v>
      </c>
      <c r="G245" s="186">
        <v>0.8125</v>
      </c>
      <c r="H245" s="321">
        <f t="shared" si="1"/>
        <v>1</v>
      </c>
      <c r="I245" s="187">
        <v>105.28</v>
      </c>
      <c r="J245" s="187">
        <f t="shared" si="2"/>
        <v>13.16</v>
      </c>
      <c r="K245" s="129" t="s">
        <v>8671</v>
      </c>
      <c r="L245" s="129">
        <v>1.0</v>
      </c>
      <c r="M245" s="129">
        <v>8.0</v>
      </c>
    </row>
    <row r="246" ht="15.75" customHeight="1">
      <c r="A246" s="129" t="s">
        <v>8595</v>
      </c>
      <c r="B246" s="129" t="s">
        <v>164</v>
      </c>
      <c r="C246" s="129" t="s">
        <v>8672</v>
      </c>
      <c r="D246" s="321" t="s">
        <v>4021</v>
      </c>
      <c r="E246" s="321" t="s">
        <v>4022</v>
      </c>
      <c r="F246" s="186">
        <v>0.3541666666666667</v>
      </c>
      <c r="G246" s="186">
        <v>0.3958333333333333</v>
      </c>
      <c r="H246" s="321">
        <f t="shared" si="1"/>
        <v>1</v>
      </c>
      <c r="I246" s="187">
        <v>65.8</v>
      </c>
      <c r="J246" s="187">
        <f t="shared" si="2"/>
        <v>13.16</v>
      </c>
      <c r="K246" s="129" t="s">
        <v>8673</v>
      </c>
      <c r="L246" s="129">
        <v>3.0</v>
      </c>
      <c r="M246" s="129">
        <v>5.0</v>
      </c>
    </row>
    <row r="247" ht="15.75" customHeight="1">
      <c r="A247" s="129" t="s">
        <v>8595</v>
      </c>
      <c r="B247" s="129" t="s">
        <v>164</v>
      </c>
      <c r="C247" s="129" t="s">
        <v>8674</v>
      </c>
      <c r="D247" s="321" t="s">
        <v>4021</v>
      </c>
      <c r="E247" s="321" t="s">
        <v>4022</v>
      </c>
      <c r="F247" s="186">
        <v>0.4166666666666667</v>
      </c>
      <c r="G247" s="186">
        <v>0.4583333333333333</v>
      </c>
      <c r="H247" s="321">
        <f t="shared" si="1"/>
        <v>1</v>
      </c>
      <c r="I247" s="187">
        <v>105.28</v>
      </c>
      <c r="J247" s="187">
        <f t="shared" si="2"/>
        <v>13.16</v>
      </c>
      <c r="K247" s="129" t="s">
        <v>8675</v>
      </c>
      <c r="L247" s="129">
        <v>3.0</v>
      </c>
      <c r="M247" s="129">
        <v>8.0</v>
      </c>
    </row>
    <row r="248" ht="15.75" customHeight="1">
      <c r="A248" s="129" t="s">
        <v>8595</v>
      </c>
      <c r="B248" s="129" t="s">
        <v>164</v>
      </c>
      <c r="C248" s="129" t="s">
        <v>8676</v>
      </c>
      <c r="D248" s="321" t="s">
        <v>4021</v>
      </c>
      <c r="E248" s="321" t="s">
        <v>4022</v>
      </c>
      <c r="F248" s="186">
        <v>0.7395833333333334</v>
      </c>
      <c r="G248" s="186">
        <v>0.78125</v>
      </c>
      <c r="H248" s="321">
        <f t="shared" si="1"/>
        <v>1</v>
      </c>
      <c r="I248" s="187">
        <v>105.28</v>
      </c>
      <c r="J248" s="187">
        <f t="shared" si="2"/>
        <v>13.16</v>
      </c>
      <c r="K248" s="129" t="s">
        <v>8677</v>
      </c>
      <c r="L248" s="129" t="s">
        <v>431</v>
      </c>
      <c r="M248" s="129">
        <v>8.0</v>
      </c>
    </row>
    <row r="249" ht="15.75" customHeight="1">
      <c r="A249" s="129" t="s">
        <v>8595</v>
      </c>
      <c r="B249" s="129" t="s">
        <v>164</v>
      </c>
      <c r="C249" s="129" t="s">
        <v>3890</v>
      </c>
      <c r="D249" s="321" t="s">
        <v>8678</v>
      </c>
      <c r="E249" s="321" t="s">
        <v>8678</v>
      </c>
      <c r="F249" s="186">
        <v>0.4375</v>
      </c>
      <c r="G249" s="186">
        <v>0.4583333333333333</v>
      </c>
      <c r="H249" s="321">
        <f t="shared" si="1"/>
        <v>0.5</v>
      </c>
      <c r="I249" s="187">
        <v>52.64</v>
      </c>
      <c r="J249" s="187">
        <f t="shared" si="2"/>
        <v>26.32</v>
      </c>
      <c r="K249" s="129" t="s">
        <v>8679</v>
      </c>
      <c r="L249" s="129" t="s">
        <v>431</v>
      </c>
      <c r="M249" s="129">
        <v>4.0</v>
      </c>
    </row>
    <row r="250" ht="15.75" customHeight="1">
      <c r="A250" s="129" t="s">
        <v>8595</v>
      </c>
      <c r="B250" s="129" t="s">
        <v>164</v>
      </c>
      <c r="C250" s="129" t="s">
        <v>2620</v>
      </c>
      <c r="D250" s="321" t="s">
        <v>8680</v>
      </c>
      <c r="E250" s="321" t="s">
        <v>8680</v>
      </c>
      <c r="F250" s="186">
        <v>0.4166666666666667</v>
      </c>
      <c r="G250" s="186">
        <v>0.4375</v>
      </c>
      <c r="H250" s="321">
        <f t="shared" si="1"/>
        <v>0.5</v>
      </c>
      <c r="I250" s="187">
        <v>78.96</v>
      </c>
      <c r="J250" s="187">
        <f t="shared" si="2"/>
        <v>26.32</v>
      </c>
      <c r="K250" s="129" t="s">
        <v>8679</v>
      </c>
      <c r="L250" s="129">
        <v>5.0</v>
      </c>
      <c r="M250" s="129">
        <v>6.0</v>
      </c>
    </row>
    <row r="251" ht="15.75" customHeight="1">
      <c r="A251" s="129" t="s">
        <v>8595</v>
      </c>
      <c r="B251" s="129" t="s">
        <v>164</v>
      </c>
      <c r="C251" s="129" t="s">
        <v>8681</v>
      </c>
      <c r="D251" s="321" t="s">
        <v>8682</v>
      </c>
      <c r="E251" s="321" t="s">
        <v>8682</v>
      </c>
      <c r="F251" s="186">
        <v>0.75</v>
      </c>
      <c r="G251" s="186">
        <v>0.7708333333333334</v>
      </c>
      <c r="H251" s="321">
        <f t="shared" si="1"/>
        <v>0.5</v>
      </c>
      <c r="I251" s="187">
        <v>118.44</v>
      </c>
      <c r="J251" s="187">
        <f t="shared" si="2"/>
        <v>26.32</v>
      </c>
      <c r="K251" s="129" t="s">
        <v>8679</v>
      </c>
      <c r="L251" s="129">
        <v>7.0</v>
      </c>
      <c r="M251" s="129">
        <v>9.0</v>
      </c>
    </row>
    <row r="252" ht="15.75" customHeight="1">
      <c r="A252" s="129" t="s">
        <v>8595</v>
      </c>
      <c r="B252" s="129" t="s">
        <v>164</v>
      </c>
      <c r="C252" s="129" t="s">
        <v>3894</v>
      </c>
      <c r="D252" s="321" t="s">
        <v>8683</v>
      </c>
      <c r="E252" s="321" t="s">
        <v>8683</v>
      </c>
      <c r="F252" s="186">
        <v>0.4583333333333333</v>
      </c>
      <c r="G252" s="186">
        <v>0.4791666666666667</v>
      </c>
      <c r="H252" s="321">
        <f t="shared" si="1"/>
        <v>0.5</v>
      </c>
      <c r="I252" s="187">
        <v>52.64</v>
      </c>
      <c r="J252" s="187">
        <f t="shared" si="2"/>
        <v>26.32</v>
      </c>
      <c r="K252" s="129" t="s">
        <v>8679</v>
      </c>
      <c r="L252" s="129" t="s">
        <v>431</v>
      </c>
      <c r="M252" s="129">
        <v>4.0</v>
      </c>
    </row>
    <row r="253" ht="15.75" customHeight="1">
      <c r="A253" s="129" t="s">
        <v>8595</v>
      </c>
      <c r="B253" s="129" t="s">
        <v>164</v>
      </c>
      <c r="C253" s="129" t="s">
        <v>8684</v>
      </c>
      <c r="D253" s="321" t="s">
        <v>8685</v>
      </c>
      <c r="E253" s="321" t="s">
        <v>8685</v>
      </c>
      <c r="F253" s="186">
        <v>0.375</v>
      </c>
      <c r="G253" s="186">
        <v>0.3958333333333333</v>
      </c>
      <c r="H253" s="321">
        <f t="shared" si="1"/>
        <v>0.5</v>
      </c>
      <c r="I253" s="187">
        <v>105.28</v>
      </c>
      <c r="J253" s="187">
        <f t="shared" si="2"/>
        <v>26.32</v>
      </c>
      <c r="K253" s="129" t="s">
        <v>8679</v>
      </c>
      <c r="L253" s="129" t="s">
        <v>431</v>
      </c>
      <c r="M253" s="129">
        <v>8.0</v>
      </c>
    </row>
    <row r="254" ht="15.75" customHeight="1">
      <c r="A254" s="129" t="s">
        <v>8595</v>
      </c>
      <c r="B254" s="129" t="s">
        <v>164</v>
      </c>
      <c r="C254" s="129" t="s">
        <v>8686</v>
      </c>
      <c r="D254" s="321" t="s">
        <v>2493</v>
      </c>
      <c r="E254" s="321" t="s">
        <v>3778</v>
      </c>
      <c r="F254" s="186">
        <v>0.4166666666666667</v>
      </c>
      <c r="G254" s="186">
        <v>0.4375</v>
      </c>
      <c r="H254" s="321">
        <f t="shared" si="1"/>
        <v>0.5</v>
      </c>
      <c r="I254" s="187">
        <v>131.6</v>
      </c>
      <c r="J254" s="187">
        <f t="shared" si="2"/>
        <v>26.32</v>
      </c>
      <c r="K254" s="129" t="s">
        <v>8687</v>
      </c>
      <c r="L254" s="129">
        <v>4.0</v>
      </c>
      <c r="M254" s="129">
        <v>10.0</v>
      </c>
    </row>
    <row r="255" ht="15.75" customHeight="1">
      <c r="A255" s="129" t="s">
        <v>8595</v>
      </c>
      <c r="B255" s="129" t="s">
        <v>164</v>
      </c>
      <c r="C255" s="129" t="s">
        <v>8688</v>
      </c>
      <c r="D255" s="321" t="s">
        <v>2493</v>
      </c>
      <c r="E255" s="321" t="s">
        <v>3778</v>
      </c>
      <c r="F255" s="186">
        <v>0.7708333333333334</v>
      </c>
      <c r="G255" s="186">
        <v>0.7916666666666666</v>
      </c>
      <c r="H255" s="321">
        <f t="shared" si="1"/>
        <v>0.5</v>
      </c>
      <c r="I255" s="187">
        <v>163.08</v>
      </c>
      <c r="J255" s="187">
        <f t="shared" si="2"/>
        <v>27.18</v>
      </c>
      <c r="K255" s="129" t="s">
        <v>8687</v>
      </c>
      <c r="L255" s="129">
        <v>1.0</v>
      </c>
      <c r="M255" s="129">
        <v>12.0</v>
      </c>
    </row>
    <row r="256" ht="15.75" customHeight="1">
      <c r="A256" s="129" t="s">
        <v>8595</v>
      </c>
      <c r="B256" s="129" t="s">
        <v>164</v>
      </c>
      <c r="C256" s="129" t="s">
        <v>8689</v>
      </c>
      <c r="D256" s="321" t="s">
        <v>2493</v>
      </c>
      <c r="E256" s="321" t="s">
        <v>3778</v>
      </c>
      <c r="F256" s="186">
        <v>0.40625</v>
      </c>
      <c r="G256" s="186">
        <v>0.4270833333333333</v>
      </c>
      <c r="H256" s="321">
        <f t="shared" si="1"/>
        <v>0.5</v>
      </c>
      <c r="I256" s="187">
        <v>65.8</v>
      </c>
      <c r="J256" s="187">
        <f t="shared" si="2"/>
        <v>26.32</v>
      </c>
      <c r="K256" s="129" t="s">
        <v>8687</v>
      </c>
      <c r="L256" s="129">
        <v>3.0</v>
      </c>
      <c r="M256" s="129">
        <v>5.0</v>
      </c>
    </row>
    <row r="257" ht="15.75" customHeight="1">
      <c r="A257" s="129" t="s">
        <v>8595</v>
      </c>
      <c r="B257" s="129" t="s">
        <v>164</v>
      </c>
      <c r="C257" s="129" t="s">
        <v>8690</v>
      </c>
      <c r="D257" s="321" t="s">
        <v>2493</v>
      </c>
      <c r="E257" s="321" t="s">
        <v>3778</v>
      </c>
      <c r="F257" s="186">
        <v>0.6979166666666666</v>
      </c>
      <c r="G257" s="186">
        <v>0.71875</v>
      </c>
      <c r="H257" s="321">
        <f t="shared" si="1"/>
        <v>0.5</v>
      </c>
      <c r="I257" s="187">
        <v>105.28</v>
      </c>
      <c r="J257" s="187">
        <f t="shared" si="2"/>
        <v>26.32</v>
      </c>
      <c r="K257" s="129" t="s">
        <v>8687</v>
      </c>
      <c r="L257" s="129">
        <v>1.0</v>
      </c>
      <c r="M257" s="129">
        <v>8.0</v>
      </c>
    </row>
    <row r="258" ht="15.75" customHeight="1">
      <c r="A258" s="129" t="s">
        <v>8595</v>
      </c>
      <c r="B258" s="129" t="s">
        <v>164</v>
      </c>
      <c r="C258" s="129" t="s">
        <v>8691</v>
      </c>
      <c r="D258" s="321" t="s">
        <v>2493</v>
      </c>
      <c r="E258" s="321" t="s">
        <v>3778</v>
      </c>
      <c r="F258" s="186">
        <v>0.4375</v>
      </c>
      <c r="G258" s="186">
        <v>0.4583333333333333</v>
      </c>
      <c r="H258" s="321">
        <f t="shared" si="1"/>
        <v>0.5</v>
      </c>
      <c r="I258" s="187">
        <v>131.6</v>
      </c>
      <c r="J258" s="187">
        <f t="shared" si="2"/>
        <v>26.32</v>
      </c>
      <c r="K258" s="129" t="s">
        <v>8687</v>
      </c>
      <c r="L258" s="129">
        <v>2.0</v>
      </c>
      <c r="M258" s="129">
        <v>10.0</v>
      </c>
    </row>
    <row r="259" ht="15.75" customHeight="1">
      <c r="A259" s="129" t="s">
        <v>8595</v>
      </c>
      <c r="B259" s="129" t="s">
        <v>164</v>
      </c>
      <c r="C259" s="129" t="s">
        <v>8692</v>
      </c>
      <c r="D259" s="321" t="s">
        <v>2493</v>
      </c>
      <c r="E259" s="321" t="s">
        <v>3778</v>
      </c>
      <c r="F259" s="186">
        <v>0.375</v>
      </c>
      <c r="G259" s="186">
        <v>0.3958333333333333</v>
      </c>
      <c r="H259" s="321">
        <f t="shared" si="1"/>
        <v>0.5</v>
      </c>
      <c r="I259" s="187">
        <v>131.6</v>
      </c>
      <c r="J259" s="187">
        <f t="shared" si="2"/>
        <v>26.32</v>
      </c>
      <c r="K259" s="129" t="s">
        <v>8687</v>
      </c>
      <c r="L259" s="129">
        <v>1.0</v>
      </c>
      <c r="M259" s="129">
        <v>10.0</v>
      </c>
    </row>
    <row r="260" ht="15.75" customHeight="1">
      <c r="A260" s="129" t="s">
        <v>8595</v>
      </c>
      <c r="B260" s="129" t="s">
        <v>164</v>
      </c>
      <c r="C260" s="129" t="s">
        <v>8693</v>
      </c>
      <c r="D260" s="321" t="s">
        <v>2493</v>
      </c>
      <c r="E260" s="321" t="s">
        <v>3778</v>
      </c>
      <c r="F260" s="186">
        <v>0.375</v>
      </c>
      <c r="G260" s="186">
        <v>0.3958333333333333</v>
      </c>
      <c r="H260" s="321">
        <f t="shared" si="1"/>
        <v>0.5</v>
      </c>
      <c r="I260" s="187">
        <v>65.8</v>
      </c>
      <c r="J260" s="187">
        <f t="shared" si="2"/>
        <v>26.32</v>
      </c>
      <c r="K260" s="129" t="s">
        <v>8687</v>
      </c>
      <c r="L260" s="129">
        <v>3.0</v>
      </c>
      <c r="M260" s="129">
        <v>5.0</v>
      </c>
    </row>
    <row r="261" ht="15.75" customHeight="1">
      <c r="A261" s="129" t="s">
        <v>8595</v>
      </c>
      <c r="B261" s="129" t="s">
        <v>164</v>
      </c>
      <c r="C261" s="129" t="s">
        <v>8694</v>
      </c>
      <c r="D261" s="321" t="s">
        <v>166</v>
      </c>
      <c r="E261" s="321" t="s">
        <v>167</v>
      </c>
      <c r="F261" s="186">
        <v>0.7291666666666666</v>
      </c>
      <c r="G261" s="186">
        <v>0.75</v>
      </c>
      <c r="H261" s="321">
        <f t="shared" si="1"/>
        <v>0.5</v>
      </c>
      <c r="I261" s="196">
        <v>176.0</v>
      </c>
      <c r="J261" s="187">
        <f t="shared" si="2"/>
        <v>70.4</v>
      </c>
      <c r="K261" s="129" t="s">
        <v>8594</v>
      </c>
      <c r="L261" s="129">
        <v>1.0</v>
      </c>
      <c r="M261" s="129">
        <v>5.0</v>
      </c>
    </row>
    <row r="262" ht="15.75" customHeight="1">
      <c r="A262" s="129" t="s">
        <v>8595</v>
      </c>
      <c r="B262" s="129" t="s">
        <v>164</v>
      </c>
      <c r="C262" s="129" t="s">
        <v>8695</v>
      </c>
      <c r="D262" s="321" t="s">
        <v>8696</v>
      </c>
      <c r="E262" s="321" t="s">
        <v>8697</v>
      </c>
      <c r="F262" s="186">
        <v>0.3541666666666667</v>
      </c>
      <c r="G262" s="186">
        <v>0.375</v>
      </c>
      <c r="H262" s="321">
        <f t="shared" si="1"/>
        <v>0.5</v>
      </c>
      <c r="I262" s="187">
        <v>220.05</v>
      </c>
      <c r="J262" s="187">
        <f t="shared" si="2"/>
        <v>88.02</v>
      </c>
      <c r="K262" s="129" t="s">
        <v>8594</v>
      </c>
      <c r="L262" s="129" t="s">
        <v>431</v>
      </c>
      <c r="M262" s="129">
        <v>5.0</v>
      </c>
    </row>
    <row r="263" ht="15.75" customHeight="1">
      <c r="A263" s="129" t="s">
        <v>8595</v>
      </c>
      <c r="B263" s="129" t="s">
        <v>164</v>
      </c>
      <c r="C263" s="129" t="s">
        <v>8698</v>
      </c>
      <c r="D263" s="321" t="s">
        <v>2493</v>
      </c>
      <c r="E263" s="321" t="s">
        <v>3778</v>
      </c>
      <c r="F263" s="186">
        <v>0.6979166666666666</v>
      </c>
      <c r="G263" s="186">
        <v>0.71875</v>
      </c>
      <c r="H263" s="321">
        <f t="shared" si="1"/>
        <v>0.5</v>
      </c>
      <c r="I263" s="187">
        <v>352.08</v>
      </c>
      <c r="J263" s="187">
        <f t="shared" si="2"/>
        <v>88.02</v>
      </c>
      <c r="K263" s="129" t="s">
        <v>8594</v>
      </c>
      <c r="L263" s="129" t="s">
        <v>431</v>
      </c>
      <c r="M263" s="129">
        <v>8.0</v>
      </c>
    </row>
    <row r="264" ht="15.75" customHeight="1">
      <c r="A264" s="129" t="s">
        <v>8595</v>
      </c>
      <c r="B264" s="129" t="s">
        <v>164</v>
      </c>
      <c r="C264" s="129" t="s">
        <v>8699</v>
      </c>
      <c r="D264" s="321" t="s">
        <v>2493</v>
      </c>
      <c r="E264" s="321" t="s">
        <v>3778</v>
      </c>
      <c r="F264" s="186">
        <v>0.7291666666666666</v>
      </c>
      <c r="G264" s="186">
        <v>0.75</v>
      </c>
      <c r="H264" s="321">
        <f t="shared" si="1"/>
        <v>0.5</v>
      </c>
      <c r="I264" s="187">
        <v>407.28</v>
      </c>
      <c r="J264" s="187">
        <f t="shared" si="2"/>
        <v>67.88</v>
      </c>
      <c r="K264" s="129" t="s">
        <v>8700</v>
      </c>
      <c r="L264" s="129">
        <v>2.0</v>
      </c>
      <c r="M264" s="129">
        <v>12.0</v>
      </c>
    </row>
    <row r="265" ht="15.75" customHeight="1">
      <c r="A265" s="129" t="s">
        <v>8595</v>
      </c>
      <c r="B265" s="129" t="s">
        <v>164</v>
      </c>
      <c r="C265" s="129" t="s">
        <v>8701</v>
      </c>
      <c r="D265" s="321" t="s">
        <v>2493</v>
      </c>
      <c r="E265" s="321" t="s">
        <v>3778</v>
      </c>
      <c r="F265" s="186">
        <v>0.5625</v>
      </c>
      <c r="G265" s="186">
        <v>0.5833333333333334</v>
      </c>
      <c r="H265" s="321">
        <f t="shared" si="1"/>
        <v>0.5</v>
      </c>
      <c r="I265" s="187">
        <v>373.34</v>
      </c>
      <c r="J265" s="187">
        <f t="shared" si="2"/>
        <v>67.88</v>
      </c>
      <c r="K265" s="129" t="s">
        <v>8700</v>
      </c>
      <c r="L265" s="129" t="s">
        <v>431</v>
      </c>
      <c r="M265" s="129">
        <v>11.0</v>
      </c>
    </row>
    <row r="266" ht="15.75" customHeight="1">
      <c r="A266" s="129" t="s">
        <v>8595</v>
      </c>
      <c r="B266" s="129" t="s">
        <v>164</v>
      </c>
      <c r="C266" s="129" t="s">
        <v>8702</v>
      </c>
      <c r="D266" s="321" t="s">
        <v>2493</v>
      </c>
      <c r="E266" s="321" t="s">
        <v>3778</v>
      </c>
      <c r="F266" s="186">
        <v>0.5416666666666666</v>
      </c>
      <c r="G266" s="186">
        <v>0.5625</v>
      </c>
      <c r="H266" s="321">
        <f t="shared" si="1"/>
        <v>0.5</v>
      </c>
      <c r="I266" s="187">
        <v>361.57</v>
      </c>
      <c r="J266" s="187">
        <f t="shared" si="2"/>
        <v>65.74</v>
      </c>
      <c r="K266" s="129" t="s">
        <v>8700</v>
      </c>
      <c r="L266" s="129" t="s">
        <v>431</v>
      </c>
      <c r="M266" s="129">
        <v>11.0</v>
      </c>
    </row>
    <row r="267" ht="15.75" customHeight="1">
      <c r="A267" s="129" t="s">
        <v>8595</v>
      </c>
      <c r="B267" s="129" t="s">
        <v>164</v>
      </c>
      <c r="C267" s="129" t="s">
        <v>8703</v>
      </c>
      <c r="D267" s="321" t="s">
        <v>2493</v>
      </c>
      <c r="E267" s="321" t="s">
        <v>3778</v>
      </c>
      <c r="F267" s="186">
        <v>0.5625</v>
      </c>
      <c r="G267" s="186">
        <v>0.5833333333333334</v>
      </c>
      <c r="H267" s="321">
        <f t="shared" si="1"/>
        <v>0.5</v>
      </c>
      <c r="I267" s="187">
        <v>373.34</v>
      </c>
      <c r="J267" s="187">
        <f t="shared" si="2"/>
        <v>67.88</v>
      </c>
      <c r="K267" s="129" t="s">
        <v>8700</v>
      </c>
      <c r="L267" s="129" t="s">
        <v>431</v>
      </c>
      <c r="M267" s="129">
        <v>11.0</v>
      </c>
    </row>
    <row r="268" ht="15.75" customHeight="1">
      <c r="A268" s="129" t="s">
        <v>8595</v>
      </c>
      <c r="B268" s="129" t="s">
        <v>164</v>
      </c>
      <c r="C268" s="129" t="s">
        <v>8704</v>
      </c>
      <c r="D268" s="321" t="s">
        <v>2493</v>
      </c>
      <c r="E268" s="321" t="s">
        <v>3778</v>
      </c>
      <c r="F268" s="186">
        <v>0.4791666666666667</v>
      </c>
      <c r="G268" s="186">
        <v>0.5</v>
      </c>
      <c r="H268" s="321">
        <f t="shared" si="1"/>
        <v>0.5</v>
      </c>
      <c r="I268" s="187">
        <v>373.34</v>
      </c>
      <c r="J268" s="187">
        <f t="shared" si="2"/>
        <v>67.88</v>
      </c>
      <c r="K268" s="129" t="s">
        <v>8700</v>
      </c>
      <c r="L268" s="129" t="s">
        <v>431</v>
      </c>
      <c r="M268" s="129">
        <v>11.0</v>
      </c>
    </row>
    <row r="269" ht="15.75" customHeight="1">
      <c r="A269" s="129" t="s">
        <v>8595</v>
      </c>
      <c r="B269" s="129" t="s">
        <v>164</v>
      </c>
      <c r="C269" s="129" t="s">
        <v>8705</v>
      </c>
      <c r="D269" s="321" t="s">
        <v>2682</v>
      </c>
      <c r="E269" s="321" t="s">
        <v>8652</v>
      </c>
      <c r="F269" s="186">
        <v>0.7083333333333334</v>
      </c>
      <c r="G269" s="186">
        <v>0.7291666666666666</v>
      </c>
      <c r="H269" s="321">
        <f t="shared" si="1"/>
        <v>0.5</v>
      </c>
      <c r="I269" s="187">
        <v>407.28</v>
      </c>
      <c r="J269" s="187">
        <f t="shared" si="2"/>
        <v>67.88</v>
      </c>
      <c r="K269" s="129" t="s">
        <v>8700</v>
      </c>
      <c r="L269" s="129" t="s">
        <v>431</v>
      </c>
      <c r="M269" s="129">
        <v>12.0</v>
      </c>
    </row>
    <row r="270" ht="15.75" customHeight="1">
      <c r="A270" s="129" t="s">
        <v>8595</v>
      </c>
      <c r="B270" s="129" t="s">
        <v>164</v>
      </c>
      <c r="C270" s="129" t="s">
        <v>8706</v>
      </c>
      <c r="D270" s="321" t="s">
        <v>2682</v>
      </c>
      <c r="E270" s="321" t="s">
        <v>8652</v>
      </c>
      <c r="F270" s="186">
        <v>0.7291666666666666</v>
      </c>
      <c r="G270" s="186">
        <v>0.75</v>
      </c>
      <c r="H270" s="321">
        <f t="shared" si="1"/>
        <v>0.5</v>
      </c>
      <c r="I270" s="187">
        <v>407.28</v>
      </c>
      <c r="J270" s="187">
        <f t="shared" si="2"/>
        <v>67.88</v>
      </c>
      <c r="K270" s="129" t="s">
        <v>8700</v>
      </c>
      <c r="L270" s="129" t="s">
        <v>431</v>
      </c>
      <c r="M270" s="129">
        <v>12.0</v>
      </c>
    </row>
    <row r="271" ht="15.75" customHeight="1">
      <c r="A271" s="129" t="s">
        <v>8595</v>
      </c>
      <c r="B271" s="129" t="s">
        <v>164</v>
      </c>
      <c r="C271" s="129" t="s">
        <v>8707</v>
      </c>
      <c r="D271" s="321" t="s">
        <v>2682</v>
      </c>
      <c r="E271" s="321" t="s">
        <v>8652</v>
      </c>
      <c r="F271" s="186">
        <v>0.7291666666666666</v>
      </c>
      <c r="G271" s="186">
        <v>0.75</v>
      </c>
      <c r="H271" s="321">
        <f t="shared" si="1"/>
        <v>0.5</v>
      </c>
      <c r="I271" s="187">
        <v>373.34</v>
      </c>
      <c r="J271" s="187">
        <f t="shared" si="2"/>
        <v>67.88</v>
      </c>
      <c r="K271" s="129" t="s">
        <v>8700</v>
      </c>
      <c r="L271" s="129" t="s">
        <v>431</v>
      </c>
      <c r="M271" s="129">
        <v>11.0</v>
      </c>
    </row>
    <row r="272" ht="15.75" customHeight="1">
      <c r="A272" s="129" t="s">
        <v>8595</v>
      </c>
      <c r="B272" s="129" t="s">
        <v>164</v>
      </c>
      <c r="C272" s="129" t="s">
        <v>8708</v>
      </c>
      <c r="D272" s="321" t="s">
        <v>2682</v>
      </c>
      <c r="E272" s="321" t="s">
        <v>8652</v>
      </c>
      <c r="F272" s="186">
        <v>0.7708333333333334</v>
      </c>
      <c r="G272" s="186">
        <v>0.7916666666666666</v>
      </c>
      <c r="H272" s="321">
        <f t="shared" si="1"/>
        <v>0.5</v>
      </c>
      <c r="I272" s="187">
        <v>407.28</v>
      </c>
      <c r="J272" s="187">
        <f t="shared" si="2"/>
        <v>67.88</v>
      </c>
      <c r="K272" s="129" t="s">
        <v>8700</v>
      </c>
      <c r="L272" s="129" t="s">
        <v>431</v>
      </c>
      <c r="M272" s="129">
        <v>12.0</v>
      </c>
    </row>
    <row r="273" ht="15.75" customHeight="1">
      <c r="A273" s="129" t="s">
        <v>8595</v>
      </c>
      <c r="B273" s="129" t="s">
        <v>164</v>
      </c>
      <c r="C273" s="129" t="s">
        <v>8709</v>
      </c>
      <c r="D273" s="321" t="s">
        <v>2682</v>
      </c>
      <c r="E273" s="321" t="s">
        <v>8652</v>
      </c>
      <c r="F273" s="186">
        <v>0.6666666666666666</v>
      </c>
      <c r="G273" s="186">
        <v>0.6875</v>
      </c>
      <c r="H273" s="321">
        <f t="shared" si="1"/>
        <v>0.5</v>
      </c>
      <c r="I273" s="187">
        <v>407.28</v>
      </c>
      <c r="J273" s="187">
        <f t="shared" si="2"/>
        <v>67.88</v>
      </c>
      <c r="K273" s="129" t="s">
        <v>8700</v>
      </c>
      <c r="L273" s="129" t="s">
        <v>431</v>
      </c>
      <c r="M273" s="129">
        <v>12.0</v>
      </c>
    </row>
    <row r="274" ht="15.75" customHeight="1">
      <c r="A274" s="129" t="s">
        <v>8595</v>
      </c>
      <c r="B274" s="129" t="s">
        <v>164</v>
      </c>
      <c r="C274" s="129" t="s">
        <v>8710</v>
      </c>
      <c r="D274" s="321" t="s">
        <v>2682</v>
      </c>
      <c r="E274" s="321" t="s">
        <v>8652</v>
      </c>
      <c r="F274" s="186">
        <v>0.7291666666666666</v>
      </c>
      <c r="G274" s="186">
        <v>0.75</v>
      </c>
      <c r="H274" s="321">
        <f t="shared" si="1"/>
        <v>0.5</v>
      </c>
      <c r="I274" s="187">
        <v>407.28</v>
      </c>
      <c r="J274" s="187">
        <f t="shared" si="2"/>
        <v>67.88</v>
      </c>
      <c r="K274" s="129" t="s">
        <v>8700</v>
      </c>
      <c r="L274" s="129" t="s">
        <v>431</v>
      </c>
      <c r="M274" s="129">
        <v>12.0</v>
      </c>
    </row>
    <row r="275" ht="15.75" customHeight="1">
      <c r="A275" s="129" t="s">
        <v>8595</v>
      </c>
      <c r="B275" s="129" t="s">
        <v>164</v>
      </c>
      <c r="C275" s="129" t="s">
        <v>8711</v>
      </c>
      <c r="D275" s="321" t="s">
        <v>2682</v>
      </c>
      <c r="E275" s="321" t="s">
        <v>8652</v>
      </c>
      <c r="F275" s="186">
        <v>0.3541666666666667</v>
      </c>
      <c r="G275" s="186">
        <v>0.3958333333333333</v>
      </c>
      <c r="H275" s="321">
        <f t="shared" si="1"/>
        <v>1</v>
      </c>
      <c r="I275" s="187">
        <v>15.27</v>
      </c>
      <c r="J275" s="187">
        <f t="shared" si="2"/>
        <v>15.27</v>
      </c>
      <c r="K275" s="129" t="s">
        <v>8712</v>
      </c>
      <c r="L275" s="129">
        <v>4.0</v>
      </c>
      <c r="M275" s="129">
        <v>1.0</v>
      </c>
    </row>
    <row r="276" ht="15.75" customHeight="1">
      <c r="A276" s="129" t="s">
        <v>8595</v>
      </c>
      <c r="B276" s="129" t="s">
        <v>164</v>
      </c>
      <c r="C276" s="129" t="s">
        <v>8713</v>
      </c>
      <c r="D276" s="321" t="s">
        <v>2682</v>
      </c>
      <c r="E276" s="321" t="s">
        <v>8652</v>
      </c>
      <c r="F276" s="186">
        <v>0.3958333333333333</v>
      </c>
      <c r="G276" s="186">
        <v>0.4375</v>
      </c>
      <c r="H276" s="321">
        <f t="shared" si="1"/>
        <v>1</v>
      </c>
      <c r="I276" s="187">
        <v>15.27</v>
      </c>
      <c r="J276" s="187">
        <f t="shared" si="2"/>
        <v>15.27</v>
      </c>
      <c r="K276" s="129" t="s">
        <v>8714</v>
      </c>
      <c r="L276" s="129">
        <v>1.0</v>
      </c>
      <c r="M276" s="129">
        <v>1.0</v>
      </c>
    </row>
    <row r="277" ht="15.75" customHeight="1">
      <c r="A277" s="129" t="s">
        <v>8595</v>
      </c>
      <c r="B277" s="129" t="s">
        <v>164</v>
      </c>
      <c r="C277" s="129" t="s">
        <v>8715</v>
      </c>
      <c r="D277" s="321" t="s">
        <v>4021</v>
      </c>
      <c r="E277" s="321" t="s">
        <v>4022</v>
      </c>
      <c r="F277" s="186">
        <v>0.4375</v>
      </c>
      <c r="G277" s="186">
        <v>0.4791666666666667</v>
      </c>
      <c r="H277" s="321">
        <f t="shared" si="1"/>
        <v>1</v>
      </c>
      <c r="I277" s="187">
        <v>68.05</v>
      </c>
      <c r="J277" s="187">
        <f t="shared" si="2"/>
        <v>13.61</v>
      </c>
      <c r="K277" s="129" t="s">
        <v>8716</v>
      </c>
      <c r="L277" s="129">
        <v>1.0</v>
      </c>
      <c r="M277" s="129">
        <v>5.0</v>
      </c>
    </row>
    <row r="278" ht="15.75" customHeight="1">
      <c r="A278" s="129" t="s">
        <v>8595</v>
      </c>
      <c r="B278" s="129" t="s">
        <v>164</v>
      </c>
      <c r="C278" s="129" t="s">
        <v>8715</v>
      </c>
      <c r="D278" s="321" t="s">
        <v>189</v>
      </c>
      <c r="E278" s="321" t="s">
        <v>190</v>
      </c>
      <c r="F278" s="186">
        <v>0.4791666666666667</v>
      </c>
      <c r="G278" s="186">
        <v>0.5208333333333334</v>
      </c>
      <c r="H278" s="321">
        <f t="shared" si="1"/>
        <v>1</v>
      </c>
      <c r="I278" s="187">
        <v>68.05</v>
      </c>
      <c r="J278" s="187">
        <f t="shared" si="2"/>
        <v>13.61</v>
      </c>
      <c r="K278" s="129" t="s">
        <v>8716</v>
      </c>
      <c r="L278" s="129">
        <v>7.0</v>
      </c>
      <c r="M278" s="129">
        <v>5.0</v>
      </c>
    </row>
    <row r="279" ht="15.75" customHeight="1">
      <c r="A279" s="129" t="s">
        <v>8595</v>
      </c>
      <c r="B279" s="129" t="s">
        <v>164</v>
      </c>
      <c r="C279" s="129" t="s">
        <v>8715</v>
      </c>
      <c r="D279" s="321" t="s">
        <v>4021</v>
      </c>
      <c r="E279" s="321" t="s">
        <v>4022</v>
      </c>
      <c r="F279" s="186">
        <v>0.3958333333333333</v>
      </c>
      <c r="G279" s="186">
        <v>0.4375</v>
      </c>
      <c r="H279" s="321">
        <f t="shared" si="1"/>
        <v>1</v>
      </c>
      <c r="I279" s="187">
        <v>154.66</v>
      </c>
      <c r="J279" s="187">
        <f t="shared" si="2"/>
        <v>14.06</v>
      </c>
      <c r="K279" s="129" t="s">
        <v>8716</v>
      </c>
      <c r="L279" s="129">
        <v>9.0</v>
      </c>
      <c r="M279" s="129">
        <v>11.0</v>
      </c>
    </row>
    <row r="280" ht="15.75" customHeight="1">
      <c r="A280" s="129" t="s">
        <v>8595</v>
      </c>
      <c r="B280" s="129" t="s">
        <v>164</v>
      </c>
      <c r="C280" s="129" t="s">
        <v>8717</v>
      </c>
      <c r="D280" s="321" t="s">
        <v>3660</v>
      </c>
      <c r="E280" s="321" t="s">
        <v>3661</v>
      </c>
      <c r="F280" s="186">
        <v>0.3333333333333333</v>
      </c>
      <c r="G280" s="186">
        <v>0.375</v>
      </c>
      <c r="H280" s="321">
        <f t="shared" si="1"/>
        <v>1</v>
      </c>
      <c r="I280" s="187">
        <v>85.49</v>
      </c>
      <c r="J280" s="187">
        <f t="shared" si="2"/>
        <v>12.21285714</v>
      </c>
      <c r="K280" s="129" t="s">
        <v>8718</v>
      </c>
      <c r="L280" s="129">
        <v>8.0</v>
      </c>
      <c r="M280" s="129">
        <v>7.0</v>
      </c>
    </row>
    <row r="281" ht="15.75" customHeight="1">
      <c r="A281" s="129" t="s">
        <v>8595</v>
      </c>
      <c r="B281" s="129" t="s">
        <v>164</v>
      </c>
      <c r="C281" s="129" t="s">
        <v>8719</v>
      </c>
      <c r="D281" s="321" t="s">
        <v>42</v>
      </c>
      <c r="E281" s="321" t="s">
        <v>43</v>
      </c>
      <c r="F281" s="186">
        <v>0.7916666666666666</v>
      </c>
      <c r="G281" s="186">
        <v>0.8333333333333334</v>
      </c>
      <c r="H281" s="321">
        <f t="shared" si="1"/>
        <v>1</v>
      </c>
      <c r="I281" s="187">
        <v>472.8</v>
      </c>
      <c r="J281" s="187">
        <f t="shared" si="2"/>
        <v>15.76</v>
      </c>
      <c r="K281" s="129" t="s">
        <v>8720</v>
      </c>
      <c r="L281" s="129" t="s">
        <v>431</v>
      </c>
      <c r="M281" s="129">
        <v>30.0</v>
      </c>
    </row>
    <row r="282" ht="15.75" customHeight="1">
      <c r="A282" s="129" t="s">
        <v>8595</v>
      </c>
      <c r="B282" s="129" t="s">
        <v>164</v>
      </c>
      <c r="C282" s="129" t="s">
        <v>8721</v>
      </c>
      <c r="D282" s="321" t="s">
        <v>2233</v>
      </c>
      <c r="E282" s="321" t="s">
        <v>3988</v>
      </c>
      <c r="F282" s="186">
        <v>0.3645833333333333</v>
      </c>
      <c r="G282" s="186">
        <v>0.40625</v>
      </c>
      <c r="H282" s="321">
        <f t="shared" si="1"/>
        <v>1</v>
      </c>
      <c r="I282" s="187">
        <v>146.64</v>
      </c>
      <c r="J282" s="187">
        <f t="shared" si="2"/>
        <v>12.22</v>
      </c>
      <c r="K282" s="129" t="s">
        <v>8722</v>
      </c>
      <c r="L282" s="129">
        <v>3.0</v>
      </c>
      <c r="M282" s="129">
        <v>12.0</v>
      </c>
    </row>
    <row r="283" ht="15.75" customHeight="1">
      <c r="A283" s="129" t="s">
        <v>8595</v>
      </c>
      <c r="B283" s="129" t="s">
        <v>164</v>
      </c>
      <c r="C283" s="129" t="s">
        <v>8723</v>
      </c>
      <c r="D283" s="321" t="s">
        <v>8724</v>
      </c>
      <c r="E283" s="321" t="s">
        <v>8725</v>
      </c>
      <c r="F283" s="186">
        <v>0.7291666666666666</v>
      </c>
      <c r="G283" s="186">
        <v>0.7604166666666666</v>
      </c>
      <c r="H283" s="321">
        <f t="shared" si="1"/>
        <v>0.75</v>
      </c>
      <c r="I283" s="187">
        <v>141.84</v>
      </c>
      <c r="J283" s="187">
        <f t="shared" si="2"/>
        <v>15.76</v>
      </c>
      <c r="K283" s="129" t="s">
        <v>8726</v>
      </c>
      <c r="L283" s="129">
        <v>4.0</v>
      </c>
      <c r="M283" s="129">
        <v>12.0</v>
      </c>
    </row>
    <row r="284" ht="15.75" customHeight="1">
      <c r="A284" s="129" t="s">
        <v>8595</v>
      </c>
      <c r="B284" s="129" t="s">
        <v>164</v>
      </c>
      <c r="C284" s="129" t="s">
        <v>8723</v>
      </c>
      <c r="D284" s="321" t="s">
        <v>2652</v>
      </c>
      <c r="E284" s="321" t="s">
        <v>8727</v>
      </c>
      <c r="F284" s="186">
        <v>0.7604166666666666</v>
      </c>
      <c r="G284" s="186">
        <v>0.7916666666666666</v>
      </c>
      <c r="H284" s="321">
        <f t="shared" si="1"/>
        <v>0.75</v>
      </c>
      <c r="I284" s="187">
        <v>141.84</v>
      </c>
      <c r="J284" s="187">
        <f t="shared" si="2"/>
        <v>15.76</v>
      </c>
      <c r="K284" s="129" t="s">
        <v>8726</v>
      </c>
      <c r="L284" s="129" t="s">
        <v>431</v>
      </c>
      <c r="M284" s="129">
        <v>12.0</v>
      </c>
    </row>
    <row r="285" ht="15.75" customHeight="1">
      <c r="A285" s="129" t="s">
        <v>8728</v>
      </c>
      <c r="B285" s="129" t="s">
        <v>35</v>
      </c>
      <c r="C285" s="129" t="s">
        <v>8729</v>
      </c>
      <c r="D285" s="321" t="s">
        <v>70</v>
      </c>
      <c r="E285" s="321" t="s">
        <v>71</v>
      </c>
      <c r="F285" s="186">
        <v>0.4791666666666667</v>
      </c>
      <c r="G285" s="186">
        <v>0.5625</v>
      </c>
      <c r="H285" s="321">
        <f t="shared" si="1"/>
        <v>2</v>
      </c>
      <c r="I285" s="187">
        <v>18.04</v>
      </c>
      <c r="J285" s="187">
        <f t="shared" si="2"/>
        <v>9.02</v>
      </c>
      <c r="K285" s="129" t="s">
        <v>8730</v>
      </c>
      <c r="L285" s="129" t="s">
        <v>431</v>
      </c>
      <c r="M285" s="129">
        <v>1.0</v>
      </c>
    </row>
    <row r="286" ht="15.75" customHeight="1">
      <c r="A286" s="129" t="s">
        <v>8728</v>
      </c>
      <c r="B286" s="129" t="s">
        <v>35</v>
      </c>
      <c r="C286" s="129" t="s">
        <v>8731</v>
      </c>
      <c r="D286" s="321" t="s">
        <v>70</v>
      </c>
      <c r="E286" s="321" t="s">
        <v>71</v>
      </c>
      <c r="F286" s="186">
        <v>0.4791666666666667</v>
      </c>
      <c r="G286" s="186">
        <v>0.5625</v>
      </c>
      <c r="H286" s="321">
        <f t="shared" si="1"/>
        <v>2</v>
      </c>
      <c r="I286" s="187">
        <v>18.04</v>
      </c>
      <c r="J286" s="187">
        <f t="shared" si="2"/>
        <v>9.02</v>
      </c>
      <c r="K286" s="129" t="s">
        <v>8732</v>
      </c>
      <c r="L286" s="129" t="s">
        <v>431</v>
      </c>
      <c r="M286" s="129">
        <v>1.0</v>
      </c>
    </row>
    <row r="287" ht="15.75" customHeight="1">
      <c r="A287" s="129" t="s">
        <v>8728</v>
      </c>
      <c r="B287" s="129" t="s">
        <v>35</v>
      </c>
      <c r="C287" s="129" t="s">
        <v>8733</v>
      </c>
      <c r="D287" s="321" t="s">
        <v>2381</v>
      </c>
      <c r="E287" s="321" t="s">
        <v>3132</v>
      </c>
      <c r="F287" s="186">
        <v>0.6875</v>
      </c>
      <c r="G287" s="186">
        <v>0.7708333333333334</v>
      </c>
      <c r="H287" s="321">
        <f t="shared" si="1"/>
        <v>2</v>
      </c>
      <c r="I287" s="187">
        <v>216.48</v>
      </c>
      <c r="J287" s="187">
        <f t="shared" si="2"/>
        <v>9.02</v>
      </c>
      <c r="K287" s="129" t="s">
        <v>8734</v>
      </c>
      <c r="L287" s="129">
        <v>7.0</v>
      </c>
      <c r="M287" s="129">
        <v>12.0</v>
      </c>
    </row>
    <row r="288" ht="15.75" customHeight="1">
      <c r="A288" s="129" t="s">
        <v>8728</v>
      </c>
      <c r="B288" s="129" t="s">
        <v>35</v>
      </c>
      <c r="C288" s="129" t="s">
        <v>8735</v>
      </c>
      <c r="D288" s="321" t="s">
        <v>100</v>
      </c>
      <c r="E288" s="321" t="s">
        <v>101</v>
      </c>
      <c r="F288" s="186">
        <v>0.7916666666666666</v>
      </c>
      <c r="G288" s="186">
        <v>0.875</v>
      </c>
      <c r="H288" s="321">
        <f t="shared" si="1"/>
        <v>2</v>
      </c>
      <c r="I288" s="187">
        <v>216.48</v>
      </c>
      <c r="J288" s="187">
        <f t="shared" si="2"/>
        <v>9.02</v>
      </c>
      <c r="K288" s="129" t="s">
        <v>8736</v>
      </c>
      <c r="L288" s="129">
        <v>3.0</v>
      </c>
      <c r="M288" s="129">
        <v>12.0</v>
      </c>
    </row>
    <row r="289" ht="15.75" customHeight="1">
      <c r="A289" s="129" t="s">
        <v>8728</v>
      </c>
      <c r="B289" s="129" t="s">
        <v>690</v>
      </c>
      <c r="C289" s="129" t="s">
        <v>8737</v>
      </c>
      <c r="D289" s="321" t="s">
        <v>2381</v>
      </c>
      <c r="E289" s="321" t="s">
        <v>3132</v>
      </c>
      <c r="F289" s="186">
        <v>0.4791666666666667</v>
      </c>
      <c r="G289" s="186">
        <v>0.5416666666666666</v>
      </c>
      <c r="H289" s="321">
        <f t="shared" si="1"/>
        <v>1.5</v>
      </c>
      <c r="I289" s="187">
        <v>105.9</v>
      </c>
      <c r="J289" s="187">
        <f t="shared" si="2"/>
        <v>14.12</v>
      </c>
      <c r="K289" s="129" t="s">
        <v>8738</v>
      </c>
      <c r="L289" s="129" t="s">
        <v>431</v>
      </c>
      <c r="M289" s="129">
        <v>5.0</v>
      </c>
    </row>
    <row r="290" ht="15.75" customHeight="1">
      <c r="A290" s="129" t="s">
        <v>8728</v>
      </c>
      <c r="B290" s="129" t="s">
        <v>690</v>
      </c>
      <c r="C290" s="129" t="s">
        <v>8281</v>
      </c>
      <c r="D290" s="321" t="s">
        <v>100</v>
      </c>
      <c r="E290" s="321" t="s">
        <v>101</v>
      </c>
      <c r="F290" s="186">
        <v>0.75</v>
      </c>
      <c r="G290" s="186">
        <v>0.8333333333333334</v>
      </c>
      <c r="H290" s="321">
        <f t="shared" si="1"/>
        <v>2</v>
      </c>
      <c r="I290" s="187">
        <v>141.2</v>
      </c>
      <c r="J290" s="187">
        <f t="shared" si="2"/>
        <v>14.12</v>
      </c>
      <c r="K290" s="129" t="s">
        <v>8739</v>
      </c>
      <c r="L290" s="129" t="s">
        <v>431</v>
      </c>
      <c r="M290" s="129">
        <v>5.0</v>
      </c>
    </row>
    <row r="291" ht="15.75" customHeight="1">
      <c r="A291" s="129" t="s">
        <v>8728</v>
      </c>
      <c r="B291" s="129" t="s">
        <v>690</v>
      </c>
      <c r="C291" s="129" t="s">
        <v>8740</v>
      </c>
      <c r="D291" s="321" t="s">
        <v>2734</v>
      </c>
      <c r="E291" s="321" t="s">
        <v>3178</v>
      </c>
      <c r="F291" s="186">
        <v>0.7708333333333334</v>
      </c>
      <c r="G291" s="186">
        <v>0.8125</v>
      </c>
      <c r="H291" s="321">
        <f t="shared" si="1"/>
        <v>1</v>
      </c>
      <c r="I291" s="187">
        <v>104.1</v>
      </c>
      <c r="J291" s="187">
        <f t="shared" si="2"/>
        <v>17.35</v>
      </c>
      <c r="K291" s="129" t="s">
        <v>8741</v>
      </c>
      <c r="L291" s="129">
        <v>9.0</v>
      </c>
      <c r="M291" s="129">
        <v>6.0</v>
      </c>
    </row>
    <row r="292" ht="15.75" customHeight="1">
      <c r="A292" s="129" t="s">
        <v>8728</v>
      </c>
      <c r="B292" s="129" t="s">
        <v>690</v>
      </c>
      <c r="C292" s="129" t="s">
        <v>8283</v>
      </c>
      <c r="D292" s="321" t="s">
        <v>2734</v>
      </c>
      <c r="E292" s="321" t="s">
        <v>3178</v>
      </c>
      <c r="F292" s="186">
        <v>0.375</v>
      </c>
      <c r="G292" s="186">
        <v>0.5</v>
      </c>
      <c r="H292" s="321">
        <f t="shared" si="1"/>
        <v>3</v>
      </c>
      <c r="I292" s="187">
        <v>42.36</v>
      </c>
      <c r="J292" s="187">
        <f t="shared" si="2"/>
        <v>14.12</v>
      </c>
      <c r="K292" s="129" t="s">
        <v>8742</v>
      </c>
      <c r="L292" s="129" t="s">
        <v>431</v>
      </c>
      <c r="M292" s="129">
        <v>1.0</v>
      </c>
    </row>
    <row r="293" ht="15.75" customHeight="1">
      <c r="A293" s="129" t="s">
        <v>8728</v>
      </c>
      <c r="B293" s="129" t="s">
        <v>46</v>
      </c>
      <c r="C293" s="129" t="s">
        <v>4149</v>
      </c>
      <c r="D293" s="321" t="s">
        <v>100</v>
      </c>
      <c r="E293" s="321" t="s">
        <v>101</v>
      </c>
      <c r="F293" s="186">
        <v>0.7604166666666666</v>
      </c>
      <c r="G293" s="186">
        <v>0.8020833333333334</v>
      </c>
      <c r="H293" s="321">
        <f t="shared" si="1"/>
        <v>1</v>
      </c>
      <c r="I293" s="187">
        <v>138.49</v>
      </c>
      <c r="J293" s="187">
        <f t="shared" si="2"/>
        <v>12.59</v>
      </c>
      <c r="K293" s="129" t="s">
        <v>8743</v>
      </c>
      <c r="L293" s="129">
        <v>13.0</v>
      </c>
      <c r="M293" s="129">
        <v>11.0</v>
      </c>
    </row>
    <row r="294" ht="15.75" customHeight="1">
      <c r="A294" s="129" t="s">
        <v>8728</v>
      </c>
      <c r="B294" s="129" t="s">
        <v>46</v>
      </c>
      <c r="C294" s="129" t="s">
        <v>8744</v>
      </c>
      <c r="D294" s="321" t="s">
        <v>2381</v>
      </c>
      <c r="E294" s="321" t="s">
        <v>3132</v>
      </c>
      <c r="F294" s="186">
        <v>0.7083333333333334</v>
      </c>
      <c r="G294" s="186">
        <v>0.75</v>
      </c>
      <c r="H294" s="321">
        <f t="shared" si="1"/>
        <v>1</v>
      </c>
      <c r="I294" s="187">
        <v>138.49</v>
      </c>
      <c r="J294" s="187">
        <f t="shared" si="2"/>
        <v>12.59</v>
      </c>
      <c r="K294" s="129" t="s">
        <v>8745</v>
      </c>
      <c r="L294" s="129">
        <v>1.0</v>
      </c>
      <c r="M294" s="129">
        <v>11.0</v>
      </c>
    </row>
    <row r="295" ht="15.75" customHeight="1">
      <c r="A295" s="129" t="s">
        <v>8728</v>
      </c>
      <c r="B295" s="129" t="s">
        <v>46</v>
      </c>
      <c r="C295" s="129" t="s">
        <v>8287</v>
      </c>
      <c r="D295" s="321" t="s">
        <v>136</v>
      </c>
      <c r="E295" s="321" t="s">
        <v>137</v>
      </c>
      <c r="F295" s="186">
        <v>0.75</v>
      </c>
      <c r="G295" s="186">
        <v>0.7916666666666666</v>
      </c>
      <c r="H295" s="321">
        <f t="shared" si="1"/>
        <v>1</v>
      </c>
      <c r="I295" s="196">
        <v>230.0</v>
      </c>
      <c r="J295" s="187">
        <f t="shared" si="2"/>
        <v>17.69230769</v>
      </c>
      <c r="K295" s="129" t="s">
        <v>8746</v>
      </c>
      <c r="L295" s="129" t="s">
        <v>431</v>
      </c>
      <c r="M295" s="129">
        <v>13.0</v>
      </c>
    </row>
    <row r="296" ht="15.75" customHeight="1">
      <c r="A296" s="129" t="s">
        <v>8728</v>
      </c>
      <c r="B296" s="129" t="s">
        <v>46</v>
      </c>
      <c r="C296" s="129" t="s">
        <v>8307</v>
      </c>
      <c r="D296" s="321" t="s">
        <v>2381</v>
      </c>
      <c r="E296" s="321" t="s">
        <v>3132</v>
      </c>
      <c r="F296" s="186">
        <v>0.7083333333333334</v>
      </c>
      <c r="G296" s="186">
        <v>0.75</v>
      </c>
      <c r="H296" s="321">
        <f t="shared" si="1"/>
        <v>1</v>
      </c>
      <c r="I296" s="187">
        <v>138.49</v>
      </c>
      <c r="J296" s="187">
        <f t="shared" si="2"/>
        <v>12.59</v>
      </c>
      <c r="K296" s="129" t="s">
        <v>8747</v>
      </c>
      <c r="L296" s="129">
        <v>7.0</v>
      </c>
      <c r="M296" s="129">
        <v>11.0</v>
      </c>
    </row>
    <row r="297" ht="15.75" customHeight="1">
      <c r="A297" s="129" t="s">
        <v>8728</v>
      </c>
      <c r="B297" s="129" t="s">
        <v>46</v>
      </c>
      <c r="C297" s="129" t="s">
        <v>8307</v>
      </c>
      <c r="D297" s="321" t="s">
        <v>100</v>
      </c>
      <c r="E297" s="321" t="s">
        <v>101</v>
      </c>
      <c r="F297" s="186">
        <v>0.7604166666666666</v>
      </c>
      <c r="G297" s="186">
        <v>0.8020833333333334</v>
      </c>
      <c r="H297" s="321">
        <f t="shared" si="1"/>
        <v>1</v>
      </c>
      <c r="I297" s="187">
        <v>138.49</v>
      </c>
      <c r="J297" s="187">
        <f t="shared" si="2"/>
        <v>12.59</v>
      </c>
      <c r="K297" s="129" t="s">
        <v>8747</v>
      </c>
      <c r="L297" s="129">
        <v>13.0</v>
      </c>
      <c r="M297" s="129">
        <v>11.0</v>
      </c>
    </row>
    <row r="298" ht="15.75" customHeight="1">
      <c r="A298" s="129" t="s">
        <v>8728</v>
      </c>
      <c r="B298" s="129" t="s">
        <v>46</v>
      </c>
      <c r="C298" s="129" t="s">
        <v>8748</v>
      </c>
      <c r="D298" s="321" t="s">
        <v>2381</v>
      </c>
      <c r="E298" s="321" t="s">
        <v>3132</v>
      </c>
      <c r="F298" s="186">
        <v>0.7083333333333334</v>
      </c>
      <c r="G298" s="186">
        <v>0.75</v>
      </c>
      <c r="H298" s="321">
        <f t="shared" si="1"/>
        <v>1</v>
      </c>
      <c r="I298" s="187">
        <v>138.49</v>
      </c>
      <c r="J298" s="187">
        <f t="shared" si="2"/>
        <v>12.59</v>
      </c>
      <c r="K298" s="129" t="s">
        <v>8749</v>
      </c>
      <c r="L298" s="129" t="s">
        <v>431</v>
      </c>
      <c r="M298" s="129">
        <v>11.0</v>
      </c>
    </row>
    <row r="299" ht="15.75" customHeight="1">
      <c r="A299" s="129" t="s">
        <v>8728</v>
      </c>
      <c r="B299" s="129" t="s">
        <v>46</v>
      </c>
      <c r="C299" s="129" t="s">
        <v>8748</v>
      </c>
      <c r="D299" s="321" t="s">
        <v>100</v>
      </c>
      <c r="E299" s="321" t="s">
        <v>101</v>
      </c>
      <c r="F299" s="186">
        <v>0.7604166666666666</v>
      </c>
      <c r="G299" s="186">
        <v>0.8020833333333334</v>
      </c>
      <c r="H299" s="321">
        <f t="shared" si="1"/>
        <v>1</v>
      </c>
      <c r="I299" s="187">
        <v>138.49</v>
      </c>
      <c r="J299" s="187">
        <f t="shared" si="2"/>
        <v>12.59</v>
      </c>
      <c r="K299" s="129" t="s">
        <v>8749</v>
      </c>
      <c r="L299" s="129">
        <v>9.0</v>
      </c>
      <c r="M299" s="129">
        <v>11.0</v>
      </c>
    </row>
    <row r="300" ht="15.75" customHeight="1">
      <c r="A300" s="129" t="s">
        <v>8728</v>
      </c>
      <c r="B300" s="129" t="s">
        <v>46</v>
      </c>
      <c r="C300" s="129" t="s">
        <v>3299</v>
      </c>
      <c r="D300" s="321" t="s">
        <v>2381</v>
      </c>
      <c r="E300" s="321" t="s">
        <v>3132</v>
      </c>
      <c r="F300" s="186">
        <v>0.7083333333333334</v>
      </c>
      <c r="G300" s="186">
        <v>0.75</v>
      </c>
      <c r="H300" s="321">
        <f t="shared" si="1"/>
        <v>1</v>
      </c>
      <c r="I300" s="187">
        <v>138.49</v>
      </c>
      <c r="J300" s="187">
        <f t="shared" si="2"/>
        <v>12.59</v>
      </c>
      <c r="K300" s="129" t="s">
        <v>8750</v>
      </c>
      <c r="L300" s="129" t="s">
        <v>431</v>
      </c>
      <c r="M300" s="129">
        <v>11.0</v>
      </c>
    </row>
    <row r="301" ht="15.75" customHeight="1">
      <c r="A301" s="129" t="s">
        <v>8728</v>
      </c>
      <c r="B301" s="129" t="s">
        <v>46</v>
      </c>
      <c r="C301" s="129" t="s">
        <v>3299</v>
      </c>
      <c r="D301" s="321" t="s">
        <v>100</v>
      </c>
      <c r="E301" s="321" t="s">
        <v>101</v>
      </c>
      <c r="F301" s="186">
        <v>0.7604166666666666</v>
      </c>
      <c r="G301" s="186">
        <v>0.8020833333333334</v>
      </c>
      <c r="H301" s="321">
        <f t="shared" si="1"/>
        <v>1</v>
      </c>
      <c r="I301" s="187">
        <v>138.49</v>
      </c>
      <c r="J301" s="187">
        <f t="shared" si="2"/>
        <v>12.59</v>
      </c>
      <c r="K301" s="129" t="s">
        <v>8750</v>
      </c>
      <c r="L301" s="129" t="s">
        <v>431</v>
      </c>
      <c r="M301" s="129">
        <v>11.0</v>
      </c>
    </row>
    <row r="302" ht="15.75" customHeight="1">
      <c r="A302" s="129" t="s">
        <v>8728</v>
      </c>
      <c r="B302" s="129" t="s">
        <v>35</v>
      </c>
      <c r="C302" s="129" t="s">
        <v>8751</v>
      </c>
      <c r="D302" s="321" t="s">
        <v>100</v>
      </c>
      <c r="E302" s="321" t="s">
        <v>101</v>
      </c>
      <c r="F302" s="186">
        <v>0.6875</v>
      </c>
      <c r="G302" s="186">
        <v>0.7708333333333334</v>
      </c>
      <c r="H302" s="321">
        <f t="shared" si="1"/>
        <v>2</v>
      </c>
      <c r="I302" s="187">
        <v>216.48</v>
      </c>
      <c r="J302" s="187">
        <f t="shared" si="2"/>
        <v>9.02</v>
      </c>
      <c r="K302" s="129" t="s">
        <v>8752</v>
      </c>
      <c r="L302" s="129" t="s">
        <v>431</v>
      </c>
      <c r="M302" s="129">
        <v>12.0</v>
      </c>
    </row>
    <row r="303" ht="15.75" customHeight="1">
      <c r="A303" s="129" t="s">
        <v>8728</v>
      </c>
      <c r="B303" s="129" t="s">
        <v>187</v>
      </c>
      <c r="C303" s="129" t="s">
        <v>8753</v>
      </c>
      <c r="D303" s="321" t="s">
        <v>100</v>
      </c>
      <c r="E303" s="321" t="s">
        <v>101</v>
      </c>
      <c r="F303" s="186">
        <v>0.625</v>
      </c>
      <c r="G303" s="186">
        <v>0.7083333333333334</v>
      </c>
      <c r="H303" s="321">
        <f t="shared" si="1"/>
        <v>2</v>
      </c>
      <c r="I303" s="187">
        <v>216.48</v>
      </c>
      <c r="J303" s="187">
        <f t="shared" si="2"/>
        <v>9.02</v>
      </c>
      <c r="K303" s="129" t="s">
        <v>8754</v>
      </c>
      <c r="L303" s="129">
        <v>4.0</v>
      </c>
      <c r="M303" s="129">
        <v>12.0</v>
      </c>
    </row>
    <row r="304" ht="15.75" customHeight="1">
      <c r="A304" s="129" t="s">
        <v>8728</v>
      </c>
      <c r="B304" s="129" t="s">
        <v>187</v>
      </c>
      <c r="C304" s="129" t="s">
        <v>8554</v>
      </c>
      <c r="D304" s="321" t="s">
        <v>100</v>
      </c>
      <c r="E304" s="321" t="s">
        <v>101</v>
      </c>
      <c r="F304" s="186">
        <v>0.375</v>
      </c>
      <c r="G304" s="186">
        <v>0.4583333333333333</v>
      </c>
      <c r="H304" s="321">
        <f t="shared" si="1"/>
        <v>2</v>
      </c>
      <c r="I304" s="187">
        <v>162.36</v>
      </c>
      <c r="J304" s="187">
        <f t="shared" si="2"/>
        <v>9.02</v>
      </c>
      <c r="K304" s="129" t="s">
        <v>8755</v>
      </c>
      <c r="L304" s="129">
        <v>2.0</v>
      </c>
      <c r="M304" s="129">
        <v>9.0</v>
      </c>
    </row>
    <row r="305" ht="15.75" customHeight="1">
      <c r="A305" s="129" t="s">
        <v>8728</v>
      </c>
      <c r="B305" s="129" t="s">
        <v>187</v>
      </c>
      <c r="C305" s="129" t="s">
        <v>8756</v>
      </c>
      <c r="D305" s="321" t="s">
        <v>70</v>
      </c>
      <c r="E305" s="321" t="s">
        <v>71</v>
      </c>
      <c r="F305" s="186">
        <v>0.7916666666666666</v>
      </c>
      <c r="G305" s="186">
        <v>0.8541666666666666</v>
      </c>
      <c r="H305" s="321">
        <f t="shared" si="1"/>
        <v>1.5</v>
      </c>
      <c r="I305" s="187">
        <v>327.96</v>
      </c>
      <c r="J305" s="187">
        <f t="shared" si="2"/>
        <v>18.22</v>
      </c>
      <c r="K305" s="129" t="s">
        <v>8757</v>
      </c>
      <c r="L305" s="129">
        <v>18.0</v>
      </c>
      <c r="M305" s="129">
        <v>12.0</v>
      </c>
    </row>
    <row r="306" ht="15.75" customHeight="1">
      <c r="A306" s="129" t="s">
        <v>8728</v>
      </c>
      <c r="B306" s="129" t="s">
        <v>187</v>
      </c>
      <c r="C306" s="129" t="s">
        <v>8758</v>
      </c>
      <c r="D306" s="321" t="s">
        <v>70</v>
      </c>
      <c r="E306" s="321" t="s">
        <v>71</v>
      </c>
      <c r="F306" s="186">
        <v>0.75</v>
      </c>
      <c r="G306" s="186">
        <v>0.8125</v>
      </c>
      <c r="H306" s="321">
        <f t="shared" si="1"/>
        <v>1.5</v>
      </c>
      <c r="I306" s="196">
        <v>164.0</v>
      </c>
      <c r="J306" s="187">
        <f t="shared" si="2"/>
        <v>18.22222222</v>
      </c>
      <c r="K306" s="129" t="s">
        <v>8759</v>
      </c>
      <c r="L306" s="129">
        <v>2.0</v>
      </c>
      <c r="M306" s="129">
        <v>6.0</v>
      </c>
    </row>
    <row r="307" ht="15.75" customHeight="1">
      <c r="A307" s="129" t="s">
        <v>8728</v>
      </c>
      <c r="B307" s="129" t="s">
        <v>64</v>
      </c>
      <c r="C307" s="129" t="s">
        <v>8760</v>
      </c>
      <c r="D307" s="321" t="s">
        <v>100</v>
      </c>
      <c r="E307" s="321" t="s">
        <v>101</v>
      </c>
      <c r="F307" s="186">
        <v>0.5</v>
      </c>
      <c r="G307" s="186">
        <v>0.5833333333333334</v>
      </c>
      <c r="H307" s="321">
        <f t="shared" si="1"/>
        <v>2</v>
      </c>
      <c r="I307" s="187">
        <v>216.48</v>
      </c>
      <c r="J307" s="187">
        <f t="shared" si="2"/>
        <v>9.02</v>
      </c>
      <c r="K307" s="129" t="s">
        <v>8761</v>
      </c>
      <c r="L307" s="129">
        <v>3.0</v>
      </c>
      <c r="M307" s="129">
        <v>12.0</v>
      </c>
    </row>
    <row r="308" ht="15.75" customHeight="1">
      <c r="A308" s="129" t="s">
        <v>8728</v>
      </c>
      <c r="B308" s="129" t="s">
        <v>35</v>
      </c>
      <c r="C308" s="129" t="s">
        <v>8295</v>
      </c>
      <c r="D308" s="321" t="s">
        <v>100</v>
      </c>
      <c r="E308" s="321" t="s">
        <v>101</v>
      </c>
      <c r="F308" s="186">
        <v>0.6875</v>
      </c>
      <c r="G308" s="186">
        <v>0.7708333333333334</v>
      </c>
      <c r="H308" s="321">
        <f t="shared" si="1"/>
        <v>2</v>
      </c>
      <c r="I308" s="187">
        <v>225.92</v>
      </c>
      <c r="J308" s="187">
        <f t="shared" si="2"/>
        <v>14.12</v>
      </c>
      <c r="K308" s="129" t="s">
        <v>8762</v>
      </c>
      <c r="L308" s="129" t="s">
        <v>431</v>
      </c>
      <c r="M308" s="129">
        <v>8.0</v>
      </c>
    </row>
    <row r="309" ht="15.75" customHeight="1">
      <c r="A309" s="129" t="s">
        <v>8728</v>
      </c>
      <c r="B309" s="129" t="s">
        <v>35</v>
      </c>
      <c r="C309" s="129" t="s">
        <v>8763</v>
      </c>
      <c r="D309" s="321" t="s">
        <v>2381</v>
      </c>
      <c r="E309" s="321" t="s">
        <v>3132</v>
      </c>
      <c r="F309" s="186">
        <v>0.6875</v>
      </c>
      <c r="G309" s="186">
        <v>0.7708333333333334</v>
      </c>
      <c r="H309" s="321">
        <f t="shared" si="1"/>
        <v>2</v>
      </c>
      <c r="I309" s="187">
        <v>216.48</v>
      </c>
      <c r="J309" s="187">
        <f t="shared" si="2"/>
        <v>9.02</v>
      </c>
      <c r="K309" s="129" t="s">
        <v>8764</v>
      </c>
      <c r="L309" s="129" t="s">
        <v>431</v>
      </c>
      <c r="M309" s="129">
        <v>12.0</v>
      </c>
    </row>
    <row r="310" ht="15.75" customHeight="1">
      <c r="A310" s="129" t="s">
        <v>8728</v>
      </c>
      <c r="B310" s="129" t="s">
        <v>35</v>
      </c>
      <c r="C310" s="129" t="s">
        <v>8763</v>
      </c>
      <c r="D310" s="321" t="s">
        <v>100</v>
      </c>
      <c r="E310" s="321" t="s">
        <v>101</v>
      </c>
      <c r="F310" s="186">
        <v>0.7916666666666666</v>
      </c>
      <c r="G310" s="186">
        <v>0.875</v>
      </c>
      <c r="H310" s="321">
        <f t="shared" si="1"/>
        <v>2</v>
      </c>
      <c r="I310" s="187">
        <v>216.48</v>
      </c>
      <c r="J310" s="187">
        <f t="shared" si="2"/>
        <v>9.02</v>
      </c>
      <c r="K310" s="129" t="s">
        <v>8764</v>
      </c>
      <c r="L310" s="129">
        <v>1.0</v>
      </c>
      <c r="M310" s="129">
        <v>12.0</v>
      </c>
    </row>
    <row r="311" ht="15.75" customHeight="1">
      <c r="A311" s="129" t="s">
        <v>8728</v>
      </c>
      <c r="B311" s="129" t="s">
        <v>35</v>
      </c>
      <c r="C311" s="129" t="s">
        <v>8765</v>
      </c>
      <c r="D311" s="321" t="s">
        <v>100</v>
      </c>
      <c r="E311" s="321" t="s">
        <v>101</v>
      </c>
      <c r="F311" s="186">
        <v>0.6875</v>
      </c>
      <c r="G311" s="186">
        <v>0.7708333333333334</v>
      </c>
      <c r="H311" s="321">
        <f t="shared" si="1"/>
        <v>2</v>
      </c>
      <c r="I311" s="187">
        <v>216.48</v>
      </c>
      <c r="J311" s="187">
        <f t="shared" si="2"/>
        <v>9.02</v>
      </c>
      <c r="K311" s="129" t="s">
        <v>8766</v>
      </c>
      <c r="L311" s="129">
        <v>4.0</v>
      </c>
      <c r="M311" s="129">
        <v>12.0</v>
      </c>
    </row>
    <row r="312" ht="15.75" customHeight="1">
      <c r="A312" s="129" t="s">
        <v>8728</v>
      </c>
      <c r="B312" s="129" t="s">
        <v>35</v>
      </c>
      <c r="C312" s="129" t="s">
        <v>8303</v>
      </c>
      <c r="D312" s="321" t="s">
        <v>2381</v>
      </c>
      <c r="E312" s="321" t="s">
        <v>3132</v>
      </c>
      <c r="F312" s="186">
        <v>0.4166666666666667</v>
      </c>
      <c r="G312" s="186">
        <v>0.5</v>
      </c>
      <c r="H312" s="321">
        <f t="shared" si="1"/>
        <v>2</v>
      </c>
      <c r="I312" s="196">
        <v>75.0</v>
      </c>
      <c r="J312" s="187">
        <f t="shared" si="2"/>
        <v>18.75</v>
      </c>
      <c r="K312" s="129" t="s">
        <v>8767</v>
      </c>
      <c r="L312" s="129">
        <v>4.0</v>
      </c>
      <c r="M312" s="129">
        <v>2.0</v>
      </c>
    </row>
    <row r="313" ht="15.75" customHeight="1">
      <c r="A313" s="129" t="s">
        <v>8728</v>
      </c>
      <c r="B313" s="129" t="s">
        <v>35</v>
      </c>
      <c r="C313" s="129" t="s">
        <v>8768</v>
      </c>
      <c r="D313" s="321" t="s">
        <v>70</v>
      </c>
      <c r="E313" s="321" t="s">
        <v>71</v>
      </c>
      <c r="F313" s="186">
        <v>0.375</v>
      </c>
      <c r="G313" s="186">
        <v>0.4583333333333333</v>
      </c>
      <c r="H313" s="321">
        <f t="shared" si="1"/>
        <v>2</v>
      </c>
      <c r="I313" s="187">
        <v>18.04</v>
      </c>
      <c r="J313" s="187">
        <f t="shared" si="2"/>
        <v>9.02</v>
      </c>
      <c r="K313" s="129" t="s">
        <v>8769</v>
      </c>
      <c r="L313" s="129">
        <v>8.0</v>
      </c>
      <c r="M313" s="129">
        <v>1.0</v>
      </c>
    </row>
    <row r="314" ht="15.75" customHeight="1">
      <c r="A314" s="129" t="s">
        <v>8728</v>
      </c>
      <c r="B314" s="129" t="s">
        <v>3035</v>
      </c>
      <c r="C314" s="129" t="s">
        <v>8770</v>
      </c>
      <c r="D314" s="321" t="s">
        <v>104</v>
      </c>
      <c r="E314" s="321" t="s">
        <v>105</v>
      </c>
      <c r="F314" s="186">
        <v>0.7604166666666666</v>
      </c>
      <c r="G314" s="186">
        <v>0.8020833333333334</v>
      </c>
      <c r="H314" s="321">
        <f t="shared" si="1"/>
        <v>1</v>
      </c>
      <c r="I314" s="187">
        <v>151.9</v>
      </c>
      <c r="J314" s="187">
        <f t="shared" si="2"/>
        <v>21.7</v>
      </c>
      <c r="K314" s="129" t="s">
        <v>8771</v>
      </c>
      <c r="L314" s="129">
        <v>5.0</v>
      </c>
      <c r="M314" s="129">
        <v>7.0</v>
      </c>
    </row>
    <row r="315" ht="15.75" customHeight="1">
      <c r="A315" s="129" t="s">
        <v>8728</v>
      </c>
      <c r="B315" s="129" t="s">
        <v>98</v>
      </c>
      <c r="C315" s="129" t="s">
        <v>8772</v>
      </c>
      <c r="D315" s="321" t="s">
        <v>104</v>
      </c>
      <c r="E315" s="321" t="s">
        <v>105</v>
      </c>
      <c r="F315" s="186">
        <v>0.6875</v>
      </c>
      <c r="G315" s="186">
        <v>0.7291666666666666</v>
      </c>
      <c r="H315" s="321">
        <f t="shared" si="1"/>
        <v>1</v>
      </c>
      <c r="I315" s="187">
        <v>194.22</v>
      </c>
      <c r="J315" s="187">
        <f t="shared" si="2"/>
        <v>14.94</v>
      </c>
      <c r="K315" s="129" t="s">
        <v>8773</v>
      </c>
      <c r="L315" s="129" t="s">
        <v>431</v>
      </c>
      <c r="M315" s="129">
        <v>13.0</v>
      </c>
    </row>
    <row r="316" ht="15.75" customHeight="1">
      <c r="A316" s="129" t="s">
        <v>8728</v>
      </c>
      <c r="B316" s="129" t="s">
        <v>3035</v>
      </c>
      <c r="C316" s="129" t="s">
        <v>8774</v>
      </c>
      <c r="D316" s="321" t="s">
        <v>104</v>
      </c>
      <c r="E316" s="321" t="s">
        <v>105</v>
      </c>
      <c r="F316" s="186">
        <v>0.6666666666666666</v>
      </c>
      <c r="G316" s="186">
        <v>0.7083333333333334</v>
      </c>
      <c r="H316" s="321">
        <f t="shared" si="1"/>
        <v>1</v>
      </c>
      <c r="I316" s="187">
        <v>130.2</v>
      </c>
      <c r="J316" s="187">
        <f t="shared" si="2"/>
        <v>16.275</v>
      </c>
      <c r="K316" s="129" t="s">
        <v>8775</v>
      </c>
      <c r="L316" s="129" t="s">
        <v>431</v>
      </c>
      <c r="M316" s="129">
        <v>8.0</v>
      </c>
    </row>
    <row r="317" ht="15.75" customHeight="1">
      <c r="A317" s="129" t="s">
        <v>8728</v>
      </c>
      <c r="B317" s="129" t="s">
        <v>3035</v>
      </c>
      <c r="C317" s="129" t="s">
        <v>8776</v>
      </c>
      <c r="D317" s="321" t="s">
        <v>104</v>
      </c>
      <c r="E317" s="321" t="s">
        <v>105</v>
      </c>
      <c r="F317" s="186">
        <v>0.71875</v>
      </c>
      <c r="G317" s="186">
        <v>0.7604166666666666</v>
      </c>
      <c r="H317" s="321">
        <f t="shared" si="1"/>
        <v>1</v>
      </c>
      <c r="I317" s="187">
        <v>130.2</v>
      </c>
      <c r="J317" s="187">
        <f t="shared" si="2"/>
        <v>10.85</v>
      </c>
      <c r="K317" s="129" t="s">
        <v>8777</v>
      </c>
      <c r="L317" s="129" t="s">
        <v>431</v>
      </c>
      <c r="M317" s="129">
        <v>12.0</v>
      </c>
    </row>
    <row r="318" ht="15.75" customHeight="1">
      <c r="A318" s="129" t="s">
        <v>8728</v>
      </c>
      <c r="B318" s="129" t="s">
        <v>28</v>
      </c>
      <c r="C318" s="129" t="s">
        <v>8778</v>
      </c>
      <c r="D318" s="321" t="s">
        <v>104</v>
      </c>
      <c r="E318" s="321" t="s">
        <v>105</v>
      </c>
      <c r="F318" s="186">
        <v>0.6875</v>
      </c>
      <c r="G318" s="186">
        <v>0.75</v>
      </c>
      <c r="H318" s="321">
        <f t="shared" si="1"/>
        <v>1.5</v>
      </c>
      <c r="I318" s="187">
        <v>182.21</v>
      </c>
      <c r="J318" s="187">
        <f t="shared" si="2"/>
        <v>17.35333333</v>
      </c>
      <c r="K318" s="129" t="s">
        <v>8779</v>
      </c>
      <c r="L318" s="129" t="s">
        <v>431</v>
      </c>
      <c r="M318" s="129">
        <v>7.0</v>
      </c>
    </row>
    <row r="319" ht="15.75" customHeight="1">
      <c r="A319" s="129" t="s">
        <v>8728</v>
      </c>
      <c r="B319" s="129" t="s">
        <v>28</v>
      </c>
      <c r="C319" s="129" t="s">
        <v>8780</v>
      </c>
      <c r="D319" s="321" t="s">
        <v>104</v>
      </c>
      <c r="E319" s="321" t="s">
        <v>105</v>
      </c>
      <c r="F319" s="186">
        <v>0.3958333333333333</v>
      </c>
      <c r="G319" s="186">
        <v>0.4583333333333333</v>
      </c>
      <c r="H319" s="321">
        <f t="shared" si="1"/>
        <v>1.5</v>
      </c>
      <c r="I319" s="187">
        <v>156.18</v>
      </c>
      <c r="J319" s="187">
        <f t="shared" si="2"/>
        <v>17.35333333</v>
      </c>
      <c r="K319" s="129" t="s">
        <v>8781</v>
      </c>
      <c r="L319" s="129">
        <v>2.0</v>
      </c>
      <c r="M319" s="129">
        <v>6.0</v>
      </c>
    </row>
    <row r="320" ht="15.75" customHeight="1">
      <c r="A320" s="129" t="s">
        <v>8728</v>
      </c>
      <c r="B320" s="129" t="s">
        <v>98</v>
      </c>
      <c r="C320" s="129" t="s">
        <v>8782</v>
      </c>
      <c r="D320" s="321" t="s">
        <v>66</v>
      </c>
      <c r="E320" s="321" t="s">
        <v>67</v>
      </c>
      <c r="F320" s="186">
        <v>0.7708333333333334</v>
      </c>
      <c r="G320" s="186">
        <v>0.8125</v>
      </c>
      <c r="H320" s="321">
        <f t="shared" si="1"/>
        <v>1</v>
      </c>
      <c r="I320" s="187">
        <v>77.4</v>
      </c>
      <c r="J320" s="187">
        <f t="shared" si="2"/>
        <v>8.6</v>
      </c>
      <c r="K320" s="129" t="s">
        <v>8783</v>
      </c>
      <c r="L320" s="129" t="s">
        <v>431</v>
      </c>
      <c r="M320" s="129">
        <v>9.0</v>
      </c>
    </row>
    <row r="321" ht="15.75" customHeight="1">
      <c r="A321" s="129" t="s">
        <v>8728</v>
      </c>
      <c r="B321" s="129" t="s">
        <v>98</v>
      </c>
      <c r="C321" s="129" t="s">
        <v>8784</v>
      </c>
      <c r="D321" s="321" t="s">
        <v>8785</v>
      </c>
      <c r="E321" s="321" t="s">
        <v>8786</v>
      </c>
      <c r="F321" s="186">
        <v>0.75</v>
      </c>
      <c r="G321" s="186">
        <v>0.7916666666666666</v>
      </c>
      <c r="H321" s="321">
        <f t="shared" si="1"/>
        <v>1</v>
      </c>
      <c r="I321" s="187">
        <v>51.6</v>
      </c>
      <c r="J321" s="187">
        <f t="shared" si="2"/>
        <v>8.6</v>
      </c>
      <c r="K321" s="129" t="s">
        <v>8787</v>
      </c>
      <c r="L321" s="129">
        <v>17.0</v>
      </c>
      <c r="M321" s="129">
        <v>6.0</v>
      </c>
    </row>
    <row r="322" ht="15.75" customHeight="1">
      <c r="A322" s="129" t="s">
        <v>8728</v>
      </c>
      <c r="B322" s="129" t="s">
        <v>35</v>
      </c>
      <c r="C322" s="129" t="s">
        <v>8788</v>
      </c>
      <c r="D322" s="321" t="s">
        <v>70</v>
      </c>
      <c r="E322" s="321" t="s">
        <v>71</v>
      </c>
      <c r="F322" s="186">
        <v>0.5625</v>
      </c>
      <c r="G322" s="186">
        <v>0.6041666666666666</v>
      </c>
      <c r="H322" s="321">
        <f t="shared" si="1"/>
        <v>1</v>
      </c>
      <c r="I322" s="187">
        <v>7.59</v>
      </c>
      <c r="J322" s="187">
        <f t="shared" si="2"/>
        <v>7.59</v>
      </c>
      <c r="K322" s="129" t="s">
        <v>8789</v>
      </c>
      <c r="L322" s="129">
        <v>9.0</v>
      </c>
      <c r="M322" s="129">
        <v>1.0</v>
      </c>
    </row>
    <row r="323" ht="15.75" customHeight="1">
      <c r="A323" s="129" t="s">
        <v>8728</v>
      </c>
      <c r="B323" s="129" t="s">
        <v>64</v>
      </c>
      <c r="C323" s="129" t="s">
        <v>8790</v>
      </c>
      <c r="D323" s="321" t="s">
        <v>3125</v>
      </c>
      <c r="E323" s="321" t="s">
        <v>3126</v>
      </c>
      <c r="F323" s="186">
        <v>0.4166666666666667</v>
      </c>
      <c r="G323" s="186">
        <v>0.6875</v>
      </c>
      <c r="H323" s="321">
        <f t="shared" si="1"/>
        <v>6.5</v>
      </c>
      <c r="I323" s="196">
        <v>85.0</v>
      </c>
      <c r="J323" s="187">
        <f t="shared" si="2"/>
        <v>13.07692308</v>
      </c>
      <c r="K323" s="129" t="s">
        <v>8791</v>
      </c>
      <c r="L323" s="129" t="s">
        <v>8470</v>
      </c>
      <c r="M323" s="129">
        <v>1.0</v>
      </c>
    </row>
    <row r="324" ht="15.75" customHeight="1">
      <c r="A324" s="129" t="s">
        <v>8728</v>
      </c>
      <c r="B324" s="129" t="s">
        <v>35</v>
      </c>
      <c r="C324" s="129" t="s">
        <v>8792</v>
      </c>
      <c r="D324" s="321" t="s">
        <v>70</v>
      </c>
      <c r="E324" s="321" t="s">
        <v>71</v>
      </c>
      <c r="F324" s="186">
        <v>0.5625</v>
      </c>
      <c r="G324" s="186">
        <v>0.6041666666666666</v>
      </c>
      <c r="H324" s="321">
        <f t="shared" si="1"/>
        <v>1</v>
      </c>
      <c r="I324" s="187">
        <v>7.59</v>
      </c>
      <c r="J324" s="187">
        <f t="shared" si="2"/>
        <v>7.59</v>
      </c>
      <c r="K324" s="129" t="s">
        <v>8793</v>
      </c>
      <c r="L324" s="129">
        <v>10.0</v>
      </c>
      <c r="M324" s="129">
        <v>1.0</v>
      </c>
    </row>
    <row r="325" ht="15.75" customHeight="1">
      <c r="A325" s="129" t="s">
        <v>8728</v>
      </c>
      <c r="B325" s="129" t="s">
        <v>208</v>
      </c>
      <c r="C325" s="129" t="s">
        <v>8366</v>
      </c>
      <c r="D325" s="321" t="s">
        <v>2734</v>
      </c>
      <c r="E325" s="321" t="s">
        <v>3178</v>
      </c>
      <c r="F325" s="186">
        <v>0.5625</v>
      </c>
      <c r="G325" s="186">
        <v>0.6041666666666666</v>
      </c>
      <c r="H325" s="321">
        <f t="shared" si="1"/>
        <v>1</v>
      </c>
      <c r="I325" s="187">
        <v>8.88</v>
      </c>
      <c r="J325" s="187">
        <f t="shared" si="2"/>
        <v>8.88</v>
      </c>
      <c r="K325" s="129" t="s">
        <v>8794</v>
      </c>
      <c r="L325" s="129">
        <v>10.0</v>
      </c>
      <c r="M325" s="129">
        <v>1.0</v>
      </c>
    </row>
    <row r="326" ht="15.75" customHeight="1">
      <c r="A326" s="129" t="s">
        <v>8728</v>
      </c>
      <c r="B326" s="129" t="s">
        <v>64</v>
      </c>
      <c r="C326" s="129" t="s">
        <v>8795</v>
      </c>
      <c r="D326" s="321" t="s">
        <v>127</v>
      </c>
      <c r="E326" s="321" t="s">
        <v>128</v>
      </c>
      <c r="F326" s="186">
        <v>0.4375</v>
      </c>
      <c r="G326" s="186">
        <v>0.4791666666666667</v>
      </c>
      <c r="H326" s="321">
        <f t="shared" si="1"/>
        <v>1</v>
      </c>
      <c r="I326" s="196">
        <v>93.0</v>
      </c>
      <c r="J326" s="187">
        <f t="shared" si="2"/>
        <v>23.25</v>
      </c>
      <c r="K326" s="129" t="s">
        <v>8796</v>
      </c>
      <c r="L326" s="129">
        <v>8.0</v>
      </c>
      <c r="M326" s="129">
        <v>4.0</v>
      </c>
    </row>
    <row r="327" ht="15.75" customHeight="1">
      <c r="A327" s="129" t="s">
        <v>8728</v>
      </c>
      <c r="B327" s="129" t="s">
        <v>64</v>
      </c>
      <c r="C327" s="129" t="s">
        <v>8795</v>
      </c>
      <c r="D327" s="321" t="s">
        <v>100</v>
      </c>
      <c r="E327" s="321" t="s">
        <v>101</v>
      </c>
      <c r="F327" s="186">
        <v>0.4791666666666667</v>
      </c>
      <c r="G327" s="186">
        <v>0.5208333333333334</v>
      </c>
      <c r="H327" s="321">
        <f t="shared" si="1"/>
        <v>1</v>
      </c>
      <c r="I327" s="196">
        <v>93.0</v>
      </c>
      <c r="J327" s="187">
        <f t="shared" si="2"/>
        <v>23.25</v>
      </c>
      <c r="K327" s="129" t="s">
        <v>8796</v>
      </c>
      <c r="L327" s="129">
        <v>10.0</v>
      </c>
      <c r="M327" s="129">
        <v>4.0</v>
      </c>
    </row>
    <row r="328" ht="15.75" customHeight="1">
      <c r="A328" s="129" t="s">
        <v>8728</v>
      </c>
      <c r="B328" s="129" t="s">
        <v>3035</v>
      </c>
      <c r="C328" s="129" t="s">
        <v>8797</v>
      </c>
      <c r="D328" s="321" t="s">
        <v>70</v>
      </c>
      <c r="E328" s="321" t="s">
        <v>71</v>
      </c>
      <c r="F328" s="186">
        <v>0.7083333333333334</v>
      </c>
      <c r="G328" s="186">
        <v>0.75</v>
      </c>
      <c r="H328" s="321">
        <f t="shared" si="1"/>
        <v>1</v>
      </c>
      <c r="I328" s="187">
        <v>208.2</v>
      </c>
      <c r="J328" s="187">
        <f t="shared" si="2"/>
        <v>16.01538462</v>
      </c>
      <c r="K328" s="129" t="s">
        <v>8798</v>
      </c>
      <c r="L328" s="129">
        <v>3.0</v>
      </c>
      <c r="M328" s="129">
        <v>13.0</v>
      </c>
    </row>
    <row r="329" ht="15.75" customHeight="1">
      <c r="A329" s="129" t="s">
        <v>8728</v>
      </c>
      <c r="B329" s="129" t="s">
        <v>3035</v>
      </c>
      <c r="C329" s="129" t="s">
        <v>8799</v>
      </c>
      <c r="D329" s="321" t="s">
        <v>70</v>
      </c>
      <c r="E329" s="321" t="s">
        <v>71</v>
      </c>
      <c r="F329" s="186">
        <v>0.78125</v>
      </c>
      <c r="G329" s="186">
        <v>0.8229166666666666</v>
      </c>
      <c r="H329" s="321">
        <f t="shared" si="1"/>
        <v>1</v>
      </c>
      <c r="I329" s="187">
        <v>225.55</v>
      </c>
      <c r="J329" s="187">
        <f t="shared" si="2"/>
        <v>17.35</v>
      </c>
      <c r="K329" s="129" t="s">
        <v>8800</v>
      </c>
      <c r="L329" s="129" t="s">
        <v>431</v>
      </c>
      <c r="M329" s="129">
        <v>13.0</v>
      </c>
    </row>
    <row r="330" ht="15.75" customHeight="1">
      <c r="A330" s="129" t="s">
        <v>8728</v>
      </c>
      <c r="B330" s="129" t="s">
        <v>114</v>
      </c>
      <c r="C330" s="129" t="s">
        <v>8801</v>
      </c>
      <c r="D330" s="321" t="s">
        <v>2381</v>
      </c>
      <c r="E330" s="321" t="s">
        <v>3132</v>
      </c>
      <c r="F330" s="186">
        <v>0.4583333333333333</v>
      </c>
      <c r="G330" s="186">
        <v>0.020833333333333332</v>
      </c>
      <c r="H330" s="321">
        <f t="shared" si="1"/>
        <v>13.5</v>
      </c>
      <c r="I330" s="187">
        <v>143.54</v>
      </c>
      <c r="J330" s="187">
        <f t="shared" si="2"/>
        <v>1.181399177</v>
      </c>
      <c r="K330" s="129" t="s">
        <v>8802</v>
      </c>
      <c r="L330" s="129" t="s">
        <v>431</v>
      </c>
      <c r="M330" s="129">
        <v>9.0</v>
      </c>
    </row>
    <row r="331" ht="15.75" customHeight="1">
      <c r="A331" s="129" t="s">
        <v>8728</v>
      </c>
      <c r="B331" s="129" t="s">
        <v>28</v>
      </c>
      <c r="C331" s="129" t="s">
        <v>8803</v>
      </c>
      <c r="D331" s="321" t="s">
        <v>70</v>
      </c>
      <c r="E331" s="321" t="s">
        <v>71</v>
      </c>
      <c r="F331" s="186">
        <v>0.7291666666666666</v>
      </c>
      <c r="G331" s="186">
        <v>0.7708333333333334</v>
      </c>
      <c r="H331" s="321">
        <f t="shared" si="1"/>
        <v>1</v>
      </c>
      <c r="I331" s="187">
        <v>312.72</v>
      </c>
      <c r="J331" s="187">
        <f t="shared" si="2"/>
        <v>26.06</v>
      </c>
      <c r="K331" s="129" t="s">
        <v>8804</v>
      </c>
      <c r="L331" s="129">
        <v>3.0</v>
      </c>
      <c r="M331" s="129">
        <v>12.0</v>
      </c>
    </row>
    <row r="332" ht="15.75" customHeight="1">
      <c r="A332" s="129" t="s">
        <v>8728</v>
      </c>
      <c r="B332" s="129" t="s">
        <v>28</v>
      </c>
      <c r="C332" s="129" t="s">
        <v>8805</v>
      </c>
      <c r="D332" s="321" t="s">
        <v>70</v>
      </c>
      <c r="E332" s="321" t="s">
        <v>71</v>
      </c>
      <c r="F332" s="186">
        <v>0.7708333333333334</v>
      </c>
      <c r="G332" s="186">
        <v>0.8125</v>
      </c>
      <c r="H332" s="321">
        <f t="shared" si="1"/>
        <v>1</v>
      </c>
      <c r="I332" s="187">
        <v>312.72</v>
      </c>
      <c r="J332" s="187">
        <f t="shared" si="2"/>
        <v>26.06</v>
      </c>
      <c r="K332" s="129" t="s">
        <v>8804</v>
      </c>
      <c r="L332" s="129">
        <v>3.0</v>
      </c>
      <c r="M332" s="129">
        <v>12.0</v>
      </c>
    </row>
    <row r="333" ht="15.75" customHeight="1">
      <c r="A333" s="129" t="s">
        <v>8728</v>
      </c>
      <c r="B333" s="129" t="s">
        <v>28</v>
      </c>
      <c r="C333" s="129" t="s">
        <v>8806</v>
      </c>
      <c r="D333" s="321" t="s">
        <v>70</v>
      </c>
      <c r="E333" s="321" t="s">
        <v>71</v>
      </c>
      <c r="F333" s="186">
        <v>0.8125</v>
      </c>
      <c r="G333" s="186">
        <v>0.8541666666666666</v>
      </c>
      <c r="H333" s="321">
        <f t="shared" si="1"/>
        <v>1</v>
      </c>
      <c r="I333" s="187">
        <v>312.72</v>
      </c>
      <c r="J333" s="187">
        <f t="shared" si="2"/>
        <v>26.06</v>
      </c>
      <c r="K333" s="129" t="s">
        <v>8804</v>
      </c>
      <c r="L333" s="129">
        <v>3.0</v>
      </c>
      <c r="M333" s="129">
        <v>12.0</v>
      </c>
    </row>
    <row r="334" ht="15.75" customHeight="1">
      <c r="A334" s="129" t="s">
        <v>8728</v>
      </c>
      <c r="B334" s="129" t="s">
        <v>28</v>
      </c>
      <c r="C334" s="129" t="s">
        <v>8807</v>
      </c>
      <c r="D334" s="321" t="s">
        <v>70</v>
      </c>
      <c r="E334" s="321" t="s">
        <v>71</v>
      </c>
      <c r="F334" s="186">
        <v>0.7291666666666666</v>
      </c>
      <c r="G334" s="186">
        <v>0.7708333333333334</v>
      </c>
      <c r="H334" s="321">
        <f t="shared" si="1"/>
        <v>1</v>
      </c>
      <c r="I334" s="187">
        <v>312.72</v>
      </c>
      <c r="J334" s="187">
        <f t="shared" si="2"/>
        <v>26.06</v>
      </c>
      <c r="K334" s="129" t="s">
        <v>8808</v>
      </c>
      <c r="L334" s="129">
        <v>1.0</v>
      </c>
      <c r="M334" s="129">
        <v>12.0</v>
      </c>
    </row>
    <row r="335" ht="15.75" customHeight="1">
      <c r="A335" s="129" t="s">
        <v>8728</v>
      </c>
      <c r="B335" s="129" t="s">
        <v>28</v>
      </c>
      <c r="C335" s="129" t="s">
        <v>8809</v>
      </c>
      <c r="D335" s="321" t="s">
        <v>70</v>
      </c>
      <c r="E335" s="321" t="s">
        <v>71</v>
      </c>
      <c r="F335" s="186">
        <v>0.7708333333333334</v>
      </c>
      <c r="G335" s="186">
        <v>0.8125</v>
      </c>
      <c r="H335" s="321">
        <f t="shared" si="1"/>
        <v>1</v>
      </c>
      <c r="I335" s="187">
        <v>312.72</v>
      </c>
      <c r="J335" s="187">
        <f t="shared" si="2"/>
        <v>26.06</v>
      </c>
      <c r="K335" s="129" t="s">
        <v>8808</v>
      </c>
      <c r="L335" s="129">
        <v>2.0</v>
      </c>
      <c r="M335" s="129">
        <v>12.0</v>
      </c>
    </row>
    <row r="336" ht="15.75" customHeight="1">
      <c r="A336" s="129" t="s">
        <v>8728</v>
      </c>
      <c r="B336" s="129" t="s">
        <v>28</v>
      </c>
      <c r="C336" s="129" t="s">
        <v>8810</v>
      </c>
      <c r="D336" s="321" t="s">
        <v>70</v>
      </c>
      <c r="E336" s="321" t="s">
        <v>71</v>
      </c>
      <c r="F336" s="186">
        <v>0.8125</v>
      </c>
      <c r="G336" s="186">
        <v>0.8541666666666666</v>
      </c>
      <c r="H336" s="321">
        <f t="shared" si="1"/>
        <v>1</v>
      </c>
      <c r="I336" s="187">
        <v>312.72</v>
      </c>
      <c r="J336" s="187">
        <f t="shared" si="2"/>
        <v>26.06</v>
      </c>
      <c r="K336" s="129" t="s">
        <v>8808</v>
      </c>
      <c r="L336" s="129" t="s">
        <v>431</v>
      </c>
      <c r="M336" s="129">
        <v>12.0</v>
      </c>
    </row>
    <row r="337" ht="15.75" customHeight="1">
      <c r="A337" s="129" t="s">
        <v>8728</v>
      </c>
      <c r="B337" s="129" t="s">
        <v>28</v>
      </c>
      <c r="C337" s="129" t="s">
        <v>8811</v>
      </c>
      <c r="D337" s="321" t="s">
        <v>108</v>
      </c>
      <c r="E337" s="321" t="s">
        <v>109</v>
      </c>
      <c r="F337" s="186">
        <v>0.4583333333333333</v>
      </c>
      <c r="G337" s="186">
        <v>0.5</v>
      </c>
      <c r="H337" s="321">
        <f t="shared" si="1"/>
        <v>1</v>
      </c>
      <c r="I337" s="187">
        <v>77.4</v>
      </c>
      <c r="J337" s="187">
        <f t="shared" si="2"/>
        <v>8.6</v>
      </c>
      <c r="K337" s="129" t="s">
        <v>8812</v>
      </c>
      <c r="L337" s="129" t="s">
        <v>431</v>
      </c>
      <c r="M337" s="129">
        <v>9.0</v>
      </c>
    </row>
    <row r="338" ht="15.75" customHeight="1">
      <c r="A338" s="129" t="s">
        <v>8728</v>
      </c>
      <c r="B338" s="129" t="s">
        <v>28</v>
      </c>
      <c r="C338" s="129" t="s">
        <v>8370</v>
      </c>
      <c r="D338" s="321" t="s">
        <v>100</v>
      </c>
      <c r="E338" s="321" t="s">
        <v>101</v>
      </c>
      <c r="F338" s="186">
        <v>0.71875</v>
      </c>
      <c r="G338" s="186">
        <v>0.7604166666666666</v>
      </c>
      <c r="H338" s="321">
        <f t="shared" si="1"/>
        <v>1</v>
      </c>
      <c r="I338" s="187">
        <v>51.25</v>
      </c>
      <c r="J338" s="187">
        <f t="shared" si="2"/>
        <v>10.25</v>
      </c>
      <c r="K338" s="129" t="s">
        <v>8813</v>
      </c>
      <c r="L338" s="129">
        <v>5.0</v>
      </c>
      <c r="M338" s="129">
        <v>5.0</v>
      </c>
    </row>
    <row r="339" ht="15.75" customHeight="1">
      <c r="A339" s="129" t="s">
        <v>8728</v>
      </c>
      <c r="B339" s="129" t="s">
        <v>28</v>
      </c>
      <c r="C339" s="129" t="s">
        <v>8372</v>
      </c>
      <c r="D339" s="321" t="s">
        <v>100</v>
      </c>
      <c r="E339" s="321" t="s">
        <v>101</v>
      </c>
      <c r="F339" s="186">
        <v>0.7708333333333334</v>
      </c>
      <c r="G339" s="186">
        <v>0.8125</v>
      </c>
      <c r="H339" s="321">
        <f t="shared" si="1"/>
        <v>1</v>
      </c>
      <c r="I339" s="187">
        <v>71.75</v>
      </c>
      <c r="J339" s="187">
        <f t="shared" si="2"/>
        <v>10.25</v>
      </c>
      <c r="K339" s="129" t="s">
        <v>8813</v>
      </c>
      <c r="L339" s="129">
        <v>2.0</v>
      </c>
      <c r="M339" s="129">
        <v>7.0</v>
      </c>
    </row>
    <row r="340" ht="15.75" customHeight="1">
      <c r="A340" s="129" t="s">
        <v>8728</v>
      </c>
      <c r="B340" s="129" t="s">
        <v>28</v>
      </c>
      <c r="C340" s="129" t="s">
        <v>8814</v>
      </c>
      <c r="D340" s="321" t="s">
        <v>100</v>
      </c>
      <c r="E340" s="321" t="s">
        <v>101</v>
      </c>
      <c r="F340" s="186">
        <v>0.7291666666666666</v>
      </c>
      <c r="G340" s="186">
        <v>0.7708333333333334</v>
      </c>
      <c r="H340" s="321">
        <f t="shared" si="1"/>
        <v>1</v>
      </c>
      <c r="I340" s="187">
        <v>71.75</v>
      </c>
      <c r="J340" s="187">
        <f t="shared" si="2"/>
        <v>10.25</v>
      </c>
      <c r="K340" s="129" t="s">
        <v>8813</v>
      </c>
      <c r="L340" s="129" t="s">
        <v>431</v>
      </c>
      <c r="M340" s="129">
        <v>7.0</v>
      </c>
    </row>
    <row r="341" ht="15.75" customHeight="1">
      <c r="A341" s="129" t="s">
        <v>8728</v>
      </c>
      <c r="B341" s="129" t="s">
        <v>28</v>
      </c>
      <c r="C341" s="129" t="s">
        <v>8578</v>
      </c>
      <c r="D341" s="321" t="s">
        <v>2381</v>
      </c>
      <c r="E341" s="321" t="s">
        <v>3132</v>
      </c>
      <c r="F341" s="186">
        <v>0.71875</v>
      </c>
      <c r="G341" s="186">
        <v>0.7604166666666666</v>
      </c>
      <c r="H341" s="321">
        <f t="shared" si="1"/>
        <v>1</v>
      </c>
      <c r="I341" s="187">
        <v>71.75</v>
      </c>
      <c r="J341" s="187">
        <f t="shared" si="2"/>
        <v>10.25</v>
      </c>
      <c r="K341" s="129" t="s">
        <v>8813</v>
      </c>
      <c r="L341" s="129">
        <v>3.0</v>
      </c>
      <c r="M341" s="129">
        <v>7.0</v>
      </c>
    </row>
    <row r="342" ht="15.75" customHeight="1">
      <c r="A342" s="129" t="s">
        <v>8728</v>
      </c>
      <c r="B342" s="129" t="s">
        <v>28</v>
      </c>
      <c r="C342" s="129" t="s">
        <v>8578</v>
      </c>
      <c r="D342" s="321" t="s">
        <v>100</v>
      </c>
      <c r="E342" s="321" t="s">
        <v>101</v>
      </c>
      <c r="F342" s="217">
        <v>0.7604166666666666</v>
      </c>
      <c r="G342" s="186">
        <v>0.8020833333333334</v>
      </c>
      <c r="H342" s="321">
        <f t="shared" si="1"/>
        <v>1</v>
      </c>
      <c r="I342" s="187">
        <v>71.75</v>
      </c>
      <c r="J342" s="187">
        <f t="shared" si="2"/>
        <v>10.25</v>
      </c>
      <c r="K342" s="129" t="s">
        <v>8813</v>
      </c>
      <c r="L342" s="129" t="s">
        <v>431</v>
      </c>
      <c r="M342" s="129">
        <v>7.0</v>
      </c>
    </row>
    <row r="343" ht="15.75" customHeight="1">
      <c r="A343" s="129" t="s">
        <v>8728</v>
      </c>
      <c r="B343" s="129" t="s">
        <v>28</v>
      </c>
      <c r="C343" s="129" t="s">
        <v>8815</v>
      </c>
      <c r="D343" s="321" t="s">
        <v>2381</v>
      </c>
      <c r="E343" s="321" t="s">
        <v>3132</v>
      </c>
      <c r="F343" s="186">
        <v>0.75</v>
      </c>
      <c r="G343" s="186">
        <v>0.7916666666666666</v>
      </c>
      <c r="H343" s="321">
        <f t="shared" si="1"/>
        <v>1</v>
      </c>
      <c r="I343" s="196">
        <v>82.0</v>
      </c>
      <c r="J343" s="187">
        <f t="shared" si="2"/>
        <v>10.25</v>
      </c>
      <c r="K343" s="129" t="s">
        <v>8816</v>
      </c>
      <c r="L343" s="129" t="s">
        <v>431</v>
      </c>
      <c r="M343" s="129">
        <v>8.0</v>
      </c>
    </row>
    <row r="344" ht="15.75" customHeight="1">
      <c r="A344" s="129" t="s">
        <v>8728</v>
      </c>
      <c r="B344" s="129" t="s">
        <v>28</v>
      </c>
      <c r="C344" s="129" t="s">
        <v>8815</v>
      </c>
      <c r="D344" s="321" t="s">
        <v>100</v>
      </c>
      <c r="E344" s="321" t="s">
        <v>101</v>
      </c>
      <c r="F344" s="186">
        <v>0.7916666666666666</v>
      </c>
      <c r="G344" s="186">
        <v>0.8333333333333334</v>
      </c>
      <c r="H344" s="321">
        <f t="shared" si="1"/>
        <v>1</v>
      </c>
      <c r="I344" s="196">
        <v>82.0</v>
      </c>
      <c r="J344" s="187">
        <f t="shared" si="2"/>
        <v>10.25</v>
      </c>
      <c r="K344" s="129" t="s">
        <v>8816</v>
      </c>
      <c r="L344" s="129" t="s">
        <v>431</v>
      </c>
      <c r="M344" s="129">
        <v>8.0</v>
      </c>
    </row>
    <row r="345" ht="15.75" customHeight="1">
      <c r="A345" s="129" t="s">
        <v>8728</v>
      </c>
      <c r="B345" s="129" t="s">
        <v>28</v>
      </c>
      <c r="C345" s="129" t="s">
        <v>8817</v>
      </c>
      <c r="D345" s="321" t="s">
        <v>384</v>
      </c>
      <c r="E345" s="321" t="s">
        <v>385</v>
      </c>
      <c r="F345" s="186">
        <v>0.4375</v>
      </c>
      <c r="G345" s="186">
        <v>0.4791666666666667</v>
      </c>
      <c r="H345" s="321">
        <f t="shared" si="1"/>
        <v>1</v>
      </c>
      <c r="I345" s="196">
        <v>159.0</v>
      </c>
      <c r="J345" s="187">
        <f t="shared" si="2"/>
        <v>39.75</v>
      </c>
      <c r="K345" s="129" t="s">
        <v>8818</v>
      </c>
      <c r="L345" s="129" t="s">
        <v>431</v>
      </c>
      <c r="M345" s="129">
        <v>4.0</v>
      </c>
    </row>
    <row r="346" ht="15.75" customHeight="1">
      <c r="A346" s="129" t="s">
        <v>8728</v>
      </c>
      <c r="B346" s="129" t="s">
        <v>28</v>
      </c>
      <c r="C346" s="129" t="s">
        <v>8819</v>
      </c>
      <c r="D346" s="321" t="s">
        <v>108</v>
      </c>
      <c r="E346" s="321" t="s">
        <v>109</v>
      </c>
      <c r="F346" s="186">
        <v>0.4791666666666667</v>
      </c>
      <c r="G346" s="186">
        <v>0.5208333333333334</v>
      </c>
      <c r="H346" s="321">
        <f t="shared" si="1"/>
        <v>1</v>
      </c>
      <c r="I346" s="196">
        <v>159.0</v>
      </c>
      <c r="J346" s="187">
        <f t="shared" si="2"/>
        <v>39.75</v>
      </c>
      <c r="K346" s="129" t="s">
        <v>8820</v>
      </c>
      <c r="L346" s="129" t="s">
        <v>431</v>
      </c>
      <c r="M346" s="129">
        <v>4.0</v>
      </c>
    </row>
    <row r="347" ht="15.75" customHeight="1">
      <c r="A347" s="129" t="s">
        <v>8728</v>
      </c>
      <c r="B347" s="129" t="s">
        <v>28</v>
      </c>
      <c r="C347" s="129" t="s">
        <v>8821</v>
      </c>
      <c r="D347" s="321" t="s">
        <v>2381</v>
      </c>
      <c r="E347" s="321" t="s">
        <v>3132</v>
      </c>
      <c r="F347" s="186">
        <v>0.7291666666666666</v>
      </c>
      <c r="G347" s="186">
        <v>0.7708333333333334</v>
      </c>
      <c r="H347" s="321">
        <f t="shared" si="1"/>
        <v>1</v>
      </c>
      <c r="I347" s="187">
        <v>92.25</v>
      </c>
      <c r="J347" s="187">
        <f t="shared" si="2"/>
        <v>10.25</v>
      </c>
      <c r="K347" s="129" t="s">
        <v>8822</v>
      </c>
      <c r="L347" s="129" t="s">
        <v>431</v>
      </c>
      <c r="M347" s="129">
        <v>9.0</v>
      </c>
    </row>
    <row r="348" ht="15.75" customHeight="1">
      <c r="A348" s="129" t="s">
        <v>8728</v>
      </c>
      <c r="B348" s="129" t="s">
        <v>28</v>
      </c>
      <c r="C348" s="129" t="s">
        <v>8821</v>
      </c>
      <c r="D348" s="321" t="s">
        <v>100</v>
      </c>
      <c r="E348" s="321" t="s">
        <v>101</v>
      </c>
      <c r="F348" s="186">
        <v>0.7708333333333334</v>
      </c>
      <c r="G348" s="186">
        <v>0.8125</v>
      </c>
      <c r="H348" s="321">
        <f t="shared" si="1"/>
        <v>1</v>
      </c>
      <c r="I348" s="187">
        <v>92.25</v>
      </c>
      <c r="J348" s="187" t="str">
        <f t="shared" si="2"/>
        <v>#DIV/0!</v>
      </c>
      <c r="K348" s="129" t="s">
        <v>8822</v>
      </c>
      <c r="L348" s="129" t="s">
        <v>431</v>
      </c>
      <c r="M348" s="129"/>
    </row>
    <row r="349" ht="15.75" customHeight="1">
      <c r="A349" s="129" t="s">
        <v>8823</v>
      </c>
      <c r="B349" s="129" t="s">
        <v>98</v>
      </c>
      <c r="C349" s="129" t="s">
        <v>8824</v>
      </c>
      <c r="D349" s="321" t="s">
        <v>4635</v>
      </c>
      <c r="E349" s="321" t="s">
        <v>8520</v>
      </c>
      <c r="F349" s="186">
        <v>0.3854166666666667</v>
      </c>
      <c r="G349" s="186">
        <v>0.4895833333333333</v>
      </c>
      <c r="H349" s="321">
        <f t="shared" si="1"/>
        <v>2.5</v>
      </c>
      <c r="I349" s="187">
        <v>89.8</v>
      </c>
      <c r="J349" s="187">
        <f t="shared" si="2"/>
        <v>4.49</v>
      </c>
      <c r="K349" s="129" t="s">
        <v>8825</v>
      </c>
      <c r="L349" s="129" t="s">
        <v>431</v>
      </c>
      <c r="M349" s="129">
        <v>8.0</v>
      </c>
    </row>
    <row r="350" ht="15.75" customHeight="1">
      <c r="A350" s="129" t="s">
        <v>8823</v>
      </c>
      <c r="B350" s="129" t="s">
        <v>98</v>
      </c>
      <c r="C350" s="129" t="s">
        <v>8826</v>
      </c>
      <c r="D350" s="321" t="s">
        <v>4635</v>
      </c>
      <c r="E350" s="321" t="s">
        <v>8520</v>
      </c>
      <c r="F350" s="186">
        <v>0.3854166666666667</v>
      </c>
      <c r="G350" s="186">
        <v>0.4895833333333333</v>
      </c>
      <c r="H350" s="321">
        <f t="shared" si="1"/>
        <v>2.5</v>
      </c>
      <c r="I350" s="187">
        <v>89.8</v>
      </c>
      <c r="J350" s="187">
        <f t="shared" si="2"/>
        <v>4.49</v>
      </c>
      <c r="K350" s="129" t="s">
        <v>8827</v>
      </c>
      <c r="L350" s="129">
        <v>11.0</v>
      </c>
      <c r="M350" s="129">
        <v>8.0</v>
      </c>
    </row>
    <row r="351" ht="15.75" customHeight="1">
      <c r="A351" s="129" t="s">
        <v>8823</v>
      </c>
      <c r="B351" s="129" t="s">
        <v>98</v>
      </c>
      <c r="C351" s="129" t="s">
        <v>8828</v>
      </c>
      <c r="D351" s="321" t="s">
        <v>4635</v>
      </c>
      <c r="E351" s="321" t="s">
        <v>8520</v>
      </c>
      <c r="F351" s="186">
        <v>0.3958333333333333</v>
      </c>
      <c r="G351" s="186">
        <v>0.4791666666666667</v>
      </c>
      <c r="H351" s="321">
        <f t="shared" si="1"/>
        <v>2</v>
      </c>
      <c r="I351" s="187">
        <v>71.84</v>
      </c>
      <c r="J351" s="187">
        <f t="shared" si="2"/>
        <v>4.49</v>
      </c>
      <c r="K351" s="129" t="s">
        <v>8829</v>
      </c>
      <c r="L351" s="129">
        <v>13.0</v>
      </c>
      <c r="M351" s="129">
        <v>8.0</v>
      </c>
    </row>
    <row r="352" ht="15.75" customHeight="1">
      <c r="A352" s="129" t="s">
        <v>8823</v>
      </c>
      <c r="B352" s="129" t="s">
        <v>98</v>
      </c>
      <c r="C352" s="129" t="s">
        <v>8830</v>
      </c>
      <c r="D352" s="321" t="s">
        <v>4635</v>
      </c>
      <c r="E352" s="321" t="s">
        <v>8520</v>
      </c>
      <c r="F352" s="186">
        <v>0.3854166666666667</v>
      </c>
      <c r="G352" s="186">
        <v>0.4895833333333333</v>
      </c>
      <c r="H352" s="321">
        <f t="shared" si="1"/>
        <v>2.5</v>
      </c>
      <c r="I352" s="187">
        <v>89.8</v>
      </c>
      <c r="J352" s="187">
        <f t="shared" si="2"/>
        <v>4.49</v>
      </c>
      <c r="K352" s="129" t="s">
        <v>8831</v>
      </c>
      <c r="L352" s="129" t="s">
        <v>431</v>
      </c>
      <c r="M352" s="129">
        <v>8.0</v>
      </c>
    </row>
    <row r="353" ht="15.75" customHeight="1">
      <c r="A353" s="129" t="s">
        <v>8823</v>
      </c>
      <c r="B353" s="129" t="s">
        <v>98</v>
      </c>
      <c r="C353" s="129" t="s">
        <v>8832</v>
      </c>
      <c r="D353" s="321" t="s">
        <v>4635</v>
      </c>
      <c r="E353" s="321" t="s">
        <v>8520</v>
      </c>
      <c r="F353" s="186">
        <v>0.3854166666666667</v>
      </c>
      <c r="G353" s="186">
        <v>0.4895833333333333</v>
      </c>
      <c r="H353" s="321">
        <f t="shared" si="1"/>
        <v>2.5</v>
      </c>
      <c r="I353" s="187">
        <v>44.9</v>
      </c>
      <c r="J353" s="187">
        <f t="shared" si="2"/>
        <v>4.49</v>
      </c>
      <c r="K353" s="129" t="s">
        <v>8833</v>
      </c>
      <c r="L353" s="129">
        <v>8.0</v>
      </c>
      <c r="M353" s="129">
        <v>4.0</v>
      </c>
    </row>
    <row r="354" ht="15.75" customHeight="1">
      <c r="A354" s="129" t="s">
        <v>8823</v>
      </c>
      <c r="B354" s="129" t="s">
        <v>46</v>
      </c>
      <c r="C354" s="129" t="s">
        <v>8834</v>
      </c>
      <c r="D354" s="321" t="s">
        <v>4635</v>
      </c>
      <c r="E354" s="321" t="s">
        <v>8520</v>
      </c>
      <c r="F354" s="186">
        <v>0.5208333333333334</v>
      </c>
      <c r="G354" s="186">
        <v>0.5625</v>
      </c>
      <c r="H354" s="321">
        <f t="shared" si="1"/>
        <v>1</v>
      </c>
      <c r="I354" s="187">
        <v>61.04</v>
      </c>
      <c r="J354" s="187">
        <f t="shared" si="2"/>
        <v>7.63</v>
      </c>
      <c r="K354" s="129" t="s">
        <v>8835</v>
      </c>
      <c r="L354" s="129">
        <v>5.0</v>
      </c>
      <c r="M354" s="129">
        <v>8.0</v>
      </c>
    </row>
    <row r="355" ht="15.75" customHeight="1">
      <c r="A355" s="129" t="s">
        <v>8823</v>
      </c>
      <c r="B355" s="129" t="s">
        <v>46</v>
      </c>
      <c r="C355" s="129" t="s">
        <v>8836</v>
      </c>
      <c r="D355" s="321" t="s">
        <v>4635</v>
      </c>
      <c r="E355" s="321" t="s">
        <v>8520</v>
      </c>
      <c r="F355" s="186">
        <v>0.3958333333333333</v>
      </c>
      <c r="G355" s="186">
        <v>0.4375</v>
      </c>
      <c r="H355" s="321">
        <f t="shared" si="1"/>
        <v>1</v>
      </c>
      <c r="I355" s="187">
        <v>91.56</v>
      </c>
      <c r="J355" s="187">
        <f t="shared" si="2"/>
        <v>7.63</v>
      </c>
      <c r="K355" s="129" t="s">
        <v>8837</v>
      </c>
      <c r="L355" s="129" t="s">
        <v>431</v>
      </c>
      <c r="M355" s="129">
        <v>12.0</v>
      </c>
    </row>
    <row r="356" ht="15.75" customHeight="1">
      <c r="A356" s="129" t="s">
        <v>8823</v>
      </c>
      <c r="B356" s="129" t="s">
        <v>46</v>
      </c>
      <c r="C356" s="129" t="s">
        <v>8838</v>
      </c>
      <c r="D356" s="321" t="s">
        <v>4635</v>
      </c>
      <c r="E356" s="321" t="s">
        <v>8520</v>
      </c>
      <c r="F356" s="186">
        <v>0.5416666666666666</v>
      </c>
      <c r="G356" s="186">
        <v>0.6041666666666666</v>
      </c>
      <c r="H356" s="321">
        <f t="shared" si="1"/>
        <v>1.5</v>
      </c>
      <c r="I356" s="187">
        <v>67.4</v>
      </c>
      <c r="J356" s="187">
        <f t="shared" si="2"/>
        <v>4.493333333</v>
      </c>
      <c r="K356" s="129" t="s">
        <v>8839</v>
      </c>
      <c r="L356" s="129">
        <v>16.0</v>
      </c>
      <c r="M356" s="129">
        <v>10.0</v>
      </c>
    </row>
    <row r="357" ht="15.75" customHeight="1">
      <c r="A357" s="129" t="s">
        <v>8823</v>
      </c>
      <c r="B357" s="129" t="s">
        <v>46</v>
      </c>
      <c r="C357" s="129" t="s">
        <v>8840</v>
      </c>
      <c r="D357" s="321" t="s">
        <v>4635</v>
      </c>
      <c r="E357" s="321" t="s">
        <v>8520</v>
      </c>
      <c r="F357" s="186">
        <v>0.3958333333333333</v>
      </c>
      <c r="G357" s="186">
        <v>0.4375</v>
      </c>
      <c r="H357" s="321">
        <f t="shared" si="1"/>
        <v>1</v>
      </c>
      <c r="I357" s="187">
        <v>76.3</v>
      </c>
      <c r="J357" s="187">
        <f t="shared" si="2"/>
        <v>7.63</v>
      </c>
      <c r="K357" s="129" t="s">
        <v>8841</v>
      </c>
      <c r="L357" s="129">
        <v>16.0</v>
      </c>
      <c r="M357" s="129">
        <v>10.0</v>
      </c>
    </row>
    <row r="358" ht="15.75" customHeight="1">
      <c r="A358" s="129" t="s">
        <v>8823</v>
      </c>
      <c r="B358" s="129" t="s">
        <v>46</v>
      </c>
      <c r="C358" s="129" t="s">
        <v>8842</v>
      </c>
      <c r="D358" s="321" t="s">
        <v>4635</v>
      </c>
      <c r="E358" s="321" t="s">
        <v>8520</v>
      </c>
      <c r="F358" s="186">
        <v>0.3958333333333333</v>
      </c>
      <c r="G358" s="186">
        <v>0.4375</v>
      </c>
      <c r="H358" s="321">
        <f t="shared" si="1"/>
        <v>1</v>
      </c>
      <c r="I358" s="187">
        <v>91.56</v>
      </c>
      <c r="J358" s="187">
        <f t="shared" si="2"/>
        <v>7.63</v>
      </c>
      <c r="K358" s="129" t="s">
        <v>8843</v>
      </c>
      <c r="L358" s="129">
        <v>14.0</v>
      </c>
      <c r="M358" s="129">
        <v>12.0</v>
      </c>
    </row>
    <row r="359" ht="15.75" customHeight="1">
      <c r="A359" s="129" t="s">
        <v>8823</v>
      </c>
      <c r="B359" s="129" t="s">
        <v>187</v>
      </c>
      <c r="C359" s="129" t="s">
        <v>8844</v>
      </c>
      <c r="D359" s="321" t="s">
        <v>4635</v>
      </c>
      <c r="E359" s="321" t="s">
        <v>8520</v>
      </c>
      <c r="F359" s="186">
        <v>0.5625</v>
      </c>
      <c r="G359" s="186">
        <v>0.6041666666666666</v>
      </c>
      <c r="H359" s="321">
        <f t="shared" si="1"/>
        <v>1</v>
      </c>
      <c r="I359" s="187">
        <v>96.24</v>
      </c>
      <c r="J359" s="187">
        <f t="shared" si="2"/>
        <v>16.04</v>
      </c>
      <c r="K359" s="129" t="s">
        <v>8845</v>
      </c>
      <c r="L359" s="129">
        <v>4.0</v>
      </c>
      <c r="M359" s="129">
        <v>6.0</v>
      </c>
    </row>
    <row r="360" ht="15.75" customHeight="1">
      <c r="A360" s="129" t="s">
        <v>8823</v>
      </c>
      <c r="B360" s="129" t="s">
        <v>187</v>
      </c>
      <c r="C360" s="129" t="s">
        <v>8846</v>
      </c>
      <c r="D360" s="321" t="s">
        <v>4635</v>
      </c>
      <c r="E360" s="321" t="s">
        <v>8520</v>
      </c>
      <c r="F360" s="186">
        <v>0.5625</v>
      </c>
      <c r="G360" s="186">
        <v>0.6041666666666666</v>
      </c>
      <c r="H360" s="321">
        <f t="shared" si="1"/>
        <v>1</v>
      </c>
      <c r="I360" s="187">
        <v>96.24</v>
      </c>
      <c r="J360" s="187">
        <f t="shared" si="2"/>
        <v>16.04</v>
      </c>
      <c r="K360" s="129" t="s">
        <v>8847</v>
      </c>
      <c r="L360" s="129" t="s">
        <v>431</v>
      </c>
      <c r="M360" s="129">
        <v>6.0</v>
      </c>
    </row>
    <row r="361" ht="15.75" customHeight="1">
      <c r="A361" s="129" t="s">
        <v>8823</v>
      </c>
      <c r="B361" s="129" t="s">
        <v>187</v>
      </c>
      <c r="C361" s="129" t="s">
        <v>8848</v>
      </c>
      <c r="D361" s="321" t="s">
        <v>4635</v>
      </c>
      <c r="E361" s="321" t="s">
        <v>8520</v>
      </c>
      <c r="F361" s="186">
        <v>0.5104166666666666</v>
      </c>
      <c r="G361" s="186">
        <v>0.5520833333333334</v>
      </c>
      <c r="H361" s="321">
        <f t="shared" si="1"/>
        <v>1</v>
      </c>
      <c r="I361" s="187">
        <v>96.24</v>
      </c>
      <c r="J361" s="187">
        <f t="shared" si="2"/>
        <v>16.04</v>
      </c>
      <c r="K361" s="129" t="s">
        <v>8849</v>
      </c>
      <c r="L361" s="129">
        <v>3.0</v>
      </c>
      <c r="M361" s="129">
        <v>6.0</v>
      </c>
    </row>
    <row r="362" ht="15.75" customHeight="1">
      <c r="A362" s="129" t="s">
        <v>8823</v>
      </c>
      <c r="B362" s="129" t="s">
        <v>187</v>
      </c>
      <c r="C362" s="129" t="s">
        <v>8850</v>
      </c>
      <c r="D362" s="321" t="s">
        <v>4635</v>
      </c>
      <c r="E362" s="321" t="s">
        <v>8520</v>
      </c>
      <c r="F362" s="186">
        <v>0.5104166666666666</v>
      </c>
      <c r="G362" s="186">
        <v>0.5520833333333334</v>
      </c>
      <c r="H362" s="321">
        <f t="shared" si="1"/>
        <v>1</v>
      </c>
      <c r="I362" s="187">
        <v>96.24</v>
      </c>
      <c r="J362" s="187">
        <f t="shared" si="2"/>
        <v>16.04</v>
      </c>
      <c r="K362" s="129" t="s">
        <v>8851</v>
      </c>
      <c r="L362" s="129">
        <v>3.0</v>
      </c>
      <c r="M362" s="129">
        <v>6.0</v>
      </c>
    </row>
    <row r="363" ht="15.75" customHeight="1">
      <c r="A363" s="129" t="s">
        <v>8823</v>
      </c>
      <c r="B363" s="129" t="s">
        <v>35</v>
      </c>
      <c r="C363" s="129" t="s">
        <v>8852</v>
      </c>
      <c r="D363" s="321" t="s">
        <v>4635</v>
      </c>
      <c r="E363" s="321" t="s">
        <v>8520</v>
      </c>
      <c r="F363" s="186">
        <v>0.5416666666666666</v>
      </c>
      <c r="G363" s="186">
        <v>0.625</v>
      </c>
      <c r="H363" s="321">
        <f t="shared" si="1"/>
        <v>2</v>
      </c>
      <c r="I363" s="187">
        <v>176.54</v>
      </c>
      <c r="J363" s="187">
        <f t="shared" si="2"/>
        <v>6.79</v>
      </c>
      <c r="K363" s="129" t="s">
        <v>8853</v>
      </c>
      <c r="L363" s="129">
        <v>6.0</v>
      </c>
      <c r="M363" s="129">
        <v>13.0</v>
      </c>
    </row>
    <row r="364" ht="15.75" customHeight="1">
      <c r="A364" s="129" t="s">
        <v>8823</v>
      </c>
      <c r="B364" s="129" t="s">
        <v>35</v>
      </c>
      <c r="C364" s="129" t="s">
        <v>8854</v>
      </c>
      <c r="D364" s="321" t="s">
        <v>4635</v>
      </c>
      <c r="E364" s="321" t="s">
        <v>8520</v>
      </c>
      <c r="F364" s="186">
        <v>0.5833333333333334</v>
      </c>
      <c r="G364" s="186">
        <v>0.7083333333333334</v>
      </c>
      <c r="H364" s="321">
        <f t="shared" si="1"/>
        <v>3</v>
      </c>
      <c r="I364" s="187">
        <v>22.89</v>
      </c>
      <c r="J364" s="187">
        <f t="shared" si="2"/>
        <v>7.63</v>
      </c>
      <c r="K364" s="129" t="s">
        <v>8855</v>
      </c>
      <c r="L364" s="129">
        <v>9.0</v>
      </c>
      <c r="M364" s="129">
        <v>1.0</v>
      </c>
    </row>
    <row r="365" ht="15.75" customHeight="1">
      <c r="A365" s="129" t="s">
        <v>8823</v>
      </c>
      <c r="B365" s="129" t="s">
        <v>35</v>
      </c>
      <c r="C365" s="129" t="s">
        <v>8856</v>
      </c>
      <c r="D365" s="321" t="s">
        <v>4635</v>
      </c>
      <c r="E365" s="321" t="s">
        <v>8520</v>
      </c>
      <c r="F365" s="186">
        <v>0.4791666666666667</v>
      </c>
      <c r="G365" s="186">
        <v>0.5625</v>
      </c>
      <c r="H365" s="321">
        <f t="shared" si="1"/>
        <v>2</v>
      </c>
      <c r="I365" s="187">
        <v>95.06</v>
      </c>
      <c r="J365" s="187">
        <f t="shared" si="2"/>
        <v>6.79</v>
      </c>
      <c r="K365" s="129" t="s">
        <v>8857</v>
      </c>
      <c r="L365" s="129">
        <v>4.0</v>
      </c>
      <c r="M365" s="129">
        <v>7.0</v>
      </c>
    </row>
    <row r="366" ht="15.75" customHeight="1">
      <c r="A366" s="129" t="s">
        <v>8823</v>
      </c>
      <c r="B366" s="129" t="s">
        <v>35</v>
      </c>
      <c r="C366" s="129" t="s">
        <v>8858</v>
      </c>
      <c r="D366" s="321" t="s">
        <v>4635</v>
      </c>
      <c r="E366" s="321" t="s">
        <v>8520</v>
      </c>
      <c r="F366" s="186">
        <v>0.4791666666666667</v>
      </c>
      <c r="G366" s="186">
        <v>0.5625</v>
      </c>
      <c r="H366" s="321">
        <f t="shared" si="1"/>
        <v>2</v>
      </c>
      <c r="I366" s="187">
        <v>81.48</v>
      </c>
      <c r="J366" s="187">
        <f t="shared" si="2"/>
        <v>6.79</v>
      </c>
      <c r="K366" s="129" t="s">
        <v>8859</v>
      </c>
      <c r="L366" s="129">
        <v>5.0</v>
      </c>
      <c r="M366" s="129">
        <v>6.0</v>
      </c>
    </row>
    <row r="367" ht="15.75" customHeight="1">
      <c r="A367" s="129" t="s">
        <v>8823</v>
      </c>
      <c r="B367" s="129" t="s">
        <v>35</v>
      </c>
      <c r="C367" s="129" t="s">
        <v>8860</v>
      </c>
      <c r="D367" s="321" t="s">
        <v>4635</v>
      </c>
      <c r="E367" s="321" t="s">
        <v>8520</v>
      </c>
      <c r="F367" s="186">
        <v>0.375</v>
      </c>
      <c r="G367" s="186">
        <v>0.4583333333333333</v>
      </c>
      <c r="H367" s="321">
        <f t="shared" si="1"/>
        <v>2</v>
      </c>
      <c r="I367" s="187">
        <v>176.54</v>
      </c>
      <c r="J367" s="187">
        <f t="shared" si="2"/>
        <v>6.79</v>
      </c>
      <c r="K367" s="129" t="s">
        <v>8861</v>
      </c>
      <c r="L367" s="129">
        <v>8.0</v>
      </c>
      <c r="M367" s="129">
        <v>13.0</v>
      </c>
    </row>
    <row r="368" ht="15.75" customHeight="1">
      <c r="A368" s="129" t="s">
        <v>8823</v>
      </c>
      <c r="B368" s="129" t="s">
        <v>35</v>
      </c>
      <c r="C368" s="129" t="s">
        <v>8862</v>
      </c>
      <c r="D368" s="321" t="s">
        <v>4635</v>
      </c>
      <c r="E368" s="321" t="s">
        <v>8520</v>
      </c>
      <c r="F368" s="186">
        <v>0.3958333333333333</v>
      </c>
      <c r="G368" s="186">
        <v>0.4791666666666667</v>
      </c>
      <c r="H368" s="321">
        <f t="shared" si="1"/>
        <v>2</v>
      </c>
      <c r="I368" s="187">
        <v>108.64</v>
      </c>
      <c r="J368" s="187">
        <f t="shared" si="2"/>
        <v>6.79</v>
      </c>
      <c r="K368" s="129" t="s">
        <v>8863</v>
      </c>
      <c r="L368" s="129">
        <v>4.0</v>
      </c>
      <c r="M368" s="129">
        <v>8.0</v>
      </c>
    </row>
    <row r="369" ht="15.75" customHeight="1">
      <c r="A369" s="129" t="s">
        <v>8823</v>
      </c>
      <c r="B369" s="129" t="s">
        <v>35</v>
      </c>
      <c r="C369" s="129" t="s">
        <v>8864</v>
      </c>
      <c r="D369" s="321" t="s">
        <v>4635</v>
      </c>
      <c r="E369" s="321" t="s">
        <v>8520</v>
      </c>
      <c r="F369" s="186">
        <v>0.4583333333333333</v>
      </c>
      <c r="G369" s="186">
        <v>0.5416666666666666</v>
      </c>
      <c r="H369" s="321">
        <f t="shared" si="1"/>
        <v>2</v>
      </c>
      <c r="I369" s="187">
        <v>122.22</v>
      </c>
      <c r="J369" s="187">
        <f t="shared" si="2"/>
        <v>10.185</v>
      </c>
      <c r="K369" s="129" t="s">
        <v>8865</v>
      </c>
      <c r="L369" s="129" t="s">
        <v>431</v>
      </c>
      <c r="M369" s="129">
        <v>6.0</v>
      </c>
    </row>
    <row r="370" ht="15.75" customHeight="1">
      <c r="A370" s="129" t="s">
        <v>8823</v>
      </c>
      <c r="B370" s="129" t="s">
        <v>35</v>
      </c>
      <c r="C370" s="129" t="s">
        <v>8866</v>
      </c>
      <c r="D370" s="321" t="s">
        <v>4635</v>
      </c>
      <c r="E370" s="321" t="s">
        <v>8520</v>
      </c>
      <c r="F370" s="186">
        <v>0.375</v>
      </c>
      <c r="G370" s="186">
        <v>0.4583333333333333</v>
      </c>
      <c r="H370" s="321">
        <f t="shared" si="1"/>
        <v>2</v>
      </c>
      <c r="I370" s="187">
        <v>122.22</v>
      </c>
      <c r="J370" s="187">
        <f t="shared" si="2"/>
        <v>6.79</v>
      </c>
      <c r="K370" s="129" t="s">
        <v>8867</v>
      </c>
      <c r="L370" s="129">
        <v>3.0</v>
      </c>
      <c r="M370" s="129">
        <v>9.0</v>
      </c>
    </row>
    <row r="371" ht="15.75" customHeight="1">
      <c r="A371" s="129" t="s">
        <v>8823</v>
      </c>
      <c r="B371" s="129" t="s">
        <v>35</v>
      </c>
      <c r="C371" s="129" t="s">
        <v>8868</v>
      </c>
      <c r="D371" s="321" t="s">
        <v>4635</v>
      </c>
      <c r="E371" s="321" t="s">
        <v>8520</v>
      </c>
      <c r="F371" s="186">
        <v>0.5208333333333334</v>
      </c>
      <c r="G371" s="186">
        <v>0.6041666666666666</v>
      </c>
      <c r="H371" s="321">
        <f t="shared" si="1"/>
        <v>2</v>
      </c>
      <c r="I371" s="187">
        <v>122.22</v>
      </c>
      <c r="J371" s="187">
        <f t="shared" si="2"/>
        <v>6.79</v>
      </c>
      <c r="K371" s="129" t="s">
        <v>8869</v>
      </c>
      <c r="L371" s="129">
        <v>6.0</v>
      </c>
      <c r="M371" s="129">
        <v>9.0</v>
      </c>
    </row>
    <row r="372" ht="15.75" customHeight="1">
      <c r="A372" s="129" t="s">
        <v>8823</v>
      </c>
      <c r="B372" s="129" t="s">
        <v>98</v>
      </c>
      <c r="C372" s="129" t="s">
        <v>8870</v>
      </c>
      <c r="D372" s="321" t="s">
        <v>4635</v>
      </c>
      <c r="E372" s="321" t="s">
        <v>8520</v>
      </c>
      <c r="F372" s="186">
        <v>0.375</v>
      </c>
      <c r="G372" s="186">
        <v>0.4166666666666667</v>
      </c>
      <c r="H372" s="321">
        <f t="shared" si="1"/>
        <v>1</v>
      </c>
      <c r="I372" s="187">
        <v>68.67</v>
      </c>
      <c r="J372" s="187">
        <f t="shared" si="2"/>
        <v>7.63</v>
      </c>
      <c r="K372" s="129" t="s">
        <v>8871</v>
      </c>
      <c r="L372" s="129">
        <v>5.0</v>
      </c>
      <c r="M372" s="129">
        <v>9.0</v>
      </c>
    </row>
    <row r="373" ht="15.75" customHeight="1">
      <c r="A373" s="129" t="s">
        <v>8823</v>
      </c>
      <c r="B373" s="129" t="s">
        <v>98</v>
      </c>
      <c r="C373" s="129" t="s">
        <v>3573</v>
      </c>
      <c r="D373" s="321" t="s">
        <v>4635</v>
      </c>
      <c r="E373" s="321" t="s">
        <v>8520</v>
      </c>
      <c r="F373" s="186">
        <v>0.5416666666666666</v>
      </c>
      <c r="G373" s="186">
        <v>0.5833333333333334</v>
      </c>
      <c r="H373" s="321">
        <f t="shared" si="1"/>
        <v>1</v>
      </c>
      <c r="I373" s="129">
        <v>91.56</v>
      </c>
      <c r="J373" s="187">
        <f t="shared" si="2"/>
        <v>7.63</v>
      </c>
      <c r="K373" s="129" t="s">
        <v>8872</v>
      </c>
      <c r="L373" s="129">
        <v>10.0</v>
      </c>
      <c r="M373" s="129">
        <v>12.0</v>
      </c>
    </row>
    <row r="374" ht="15.75" customHeight="1">
      <c r="A374" s="129" t="s">
        <v>8823</v>
      </c>
      <c r="B374" s="129" t="s">
        <v>98</v>
      </c>
      <c r="C374" s="129" t="s">
        <v>8313</v>
      </c>
      <c r="D374" s="321" t="s">
        <v>4635</v>
      </c>
      <c r="E374" s="321" t="s">
        <v>8520</v>
      </c>
      <c r="F374" s="186">
        <v>0.4791666666666667</v>
      </c>
      <c r="G374" s="186">
        <v>0.5208333333333334</v>
      </c>
      <c r="H374" s="321">
        <f t="shared" si="1"/>
        <v>1</v>
      </c>
      <c r="I374" s="187">
        <v>99.19</v>
      </c>
      <c r="J374" s="187">
        <f t="shared" si="2"/>
        <v>7.63</v>
      </c>
      <c r="K374" s="129" t="s">
        <v>8873</v>
      </c>
      <c r="L374" s="129">
        <v>7.0</v>
      </c>
      <c r="M374" s="129">
        <v>13.0</v>
      </c>
    </row>
    <row r="375" ht="15.75" customHeight="1">
      <c r="A375" s="129" t="s">
        <v>8823</v>
      </c>
      <c r="B375" s="129" t="s">
        <v>46</v>
      </c>
      <c r="C375" s="129" t="s">
        <v>8874</v>
      </c>
      <c r="D375" s="321" t="s">
        <v>4635</v>
      </c>
      <c r="E375" s="321" t="s">
        <v>8520</v>
      </c>
      <c r="F375" s="186">
        <v>0.4270833333333333</v>
      </c>
      <c r="G375" s="186">
        <v>0.46875</v>
      </c>
      <c r="H375" s="321">
        <f t="shared" si="1"/>
        <v>1</v>
      </c>
      <c r="I375" s="187">
        <v>61.04</v>
      </c>
      <c r="J375" s="187">
        <f t="shared" si="2"/>
        <v>7.63</v>
      </c>
      <c r="K375" s="129" t="s">
        <v>8875</v>
      </c>
      <c r="L375" s="129">
        <v>7.0</v>
      </c>
      <c r="M375" s="129">
        <v>8.0</v>
      </c>
    </row>
    <row r="376" ht="15.75" customHeight="1">
      <c r="A376" s="129" t="s">
        <v>8823</v>
      </c>
      <c r="B376" s="129" t="s">
        <v>46</v>
      </c>
      <c r="C376" s="129" t="s">
        <v>1818</v>
      </c>
      <c r="D376" s="321" t="s">
        <v>4635</v>
      </c>
      <c r="E376" s="321" t="s">
        <v>8520</v>
      </c>
      <c r="F376" s="186">
        <v>0.5</v>
      </c>
      <c r="G376" s="186">
        <v>0.5416666666666666</v>
      </c>
      <c r="H376" s="321">
        <f t="shared" si="1"/>
        <v>1</v>
      </c>
      <c r="I376" s="187">
        <v>68.67</v>
      </c>
      <c r="J376" s="187">
        <f t="shared" si="2"/>
        <v>7.63</v>
      </c>
      <c r="K376" s="129" t="s">
        <v>8876</v>
      </c>
      <c r="L376" s="129">
        <v>3.0</v>
      </c>
      <c r="M376" s="129">
        <v>9.0</v>
      </c>
    </row>
    <row r="377" ht="15.75" customHeight="1">
      <c r="A377" s="129" t="s">
        <v>8823</v>
      </c>
      <c r="B377" s="129" t="s">
        <v>98</v>
      </c>
      <c r="C377" s="129" t="s">
        <v>8877</v>
      </c>
      <c r="D377" s="321" t="s">
        <v>4635</v>
      </c>
      <c r="E377" s="321" t="s">
        <v>8520</v>
      </c>
      <c r="F377" s="186">
        <v>0.4166666666666667</v>
      </c>
      <c r="G377" s="186">
        <v>0.4583333333333333</v>
      </c>
      <c r="H377" s="321">
        <f t="shared" si="1"/>
        <v>1</v>
      </c>
      <c r="I377" s="187">
        <v>68.67</v>
      </c>
      <c r="J377" s="187">
        <f t="shared" si="2"/>
        <v>7.63</v>
      </c>
      <c r="K377" s="129" t="s">
        <v>8878</v>
      </c>
      <c r="L377" s="129" t="s">
        <v>431</v>
      </c>
      <c r="M377" s="129">
        <v>9.0</v>
      </c>
    </row>
    <row r="378" ht="15.75" customHeight="1">
      <c r="A378" s="129" t="s">
        <v>8823</v>
      </c>
      <c r="B378" s="129" t="s">
        <v>98</v>
      </c>
      <c r="C378" s="129" t="s">
        <v>8879</v>
      </c>
      <c r="D378" s="321" t="s">
        <v>4635</v>
      </c>
      <c r="E378" s="321" t="s">
        <v>8520</v>
      </c>
      <c r="F378" s="186">
        <v>0.6875</v>
      </c>
      <c r="G378" s="186">
        <v>0.7291666666666666</v>
      </c>
      <c r="H378" s="321">
        <f t="shared" si="1"/>
        <v>1</v>
      </c>
      <c r="I378" s="187">
        <v>61.04</v>
      </c>
      <c r="J378" s="187">
        <f t="shared" si="2"/>
        <v>7.63</v>
      </c>
      <c r="K378" s="129" t="s">
        <v>8880</v>
      </c>
      <c r="L378" s="129">
        <v>16.0</v>
      </c>
      <c r="M378" s="129">
        <v>8.0</v>
      </c>
    </row>
    <row r="379" ht="15.75" customHeight="1">
      <c r="A379" s="129" t="s">
        <v>8823</v>
      </c>
      <c r="B379" s="129" t="s">
        <v>98</v>
      </c>
      <c r="C379" s="129" t="s">
        <v>8881</v>
      </c>
      <c r="D379" s="321" t="s">
        <v>4635</v>
      </c>
      <c r="E379" s="321" t="s">
        <v>8520</v>
      </c>
      <c r="F379" s="186">
        <v>0.5833333333333334</v>
      </c>
      <c r="G379" s="186">
        <v>0.625</v>
      </c>
      <c r="H379" s="321">
        <f t="shared" si="1"/>
        <v>1</v>
      </c>
      <c r="I379" s="187">
        <v>53.41</v>
      </c>
      <c r="J379" s="187">
        <f t="shared" si="2"/>
        <v>7.63</v>
      </c>
      <c r="K379" s="129" t="s">
        <v>8882</v>
      </c>
      <c r="L379" s="129" t="s">
        <v>431</v>
      </c>
      <c r="M379" s="129">
        <v>7.0</v>
      </c>
    </row>
    <row r="380" ht="15.75" customHeight="1">
      <c r="A380" s="129" t="s">
        <v>8823</v>
      </c>
      <c r="B380" s="129" t="s">
        <v>98</v>
      </c>
      <c r="C380" s="129" t="s">
        <v>8883</v>
      </c>
      <c r="D380" s="321" t="s">
        <v>4635</v>
      </c>
      <c r="E380" s="321" t="s">
        <v>8520</v>
      </c>
      <c r="F380" s="186">
        <v>0.5833333333333334</v>
      </c>
      <c r="G380" s="186">
        <v>0.625</v>
      </c>
      <c r="H380" s="321">
        <f t="shared" si="1"/>
        <v>1</v>
      </c>
      <c r="I380" s="187">
        <v>99.19</v>
      </c>
      <c r="J380" s="187">
        <f t="shared" si="2"/>
        <v>7.63</v>
      </c>
      <c r="K380" s="129" t="s">
        <v>8884</v>
      </c>
      <c r="L380" s="129" t="s">
        <v>431</v>
      </c>
      <c r="M380" s="129">
        <v>13.0</v>
      </c>
    </row>
    <row r="381" ht="15.75" customHeight="1">
      <c r="A381" s="129" t="s">
        <v>8823</v>
      </c>
      <c r="B381" s="129" t="s">
        <v>98</v>
      </c>
      <c r="C381" s="129" t="s">
        <v>8885</v>
      </c>
      <c r="D381" s="321" t="s">
        <v>4635</v>
      </c>
      <c r="E381" s="321" t="s">
        <v>8520</v>
      </c>
      <c r="F381" s="186">
        <v>0.375</v>
      </c>
      <c r="G381" s="186">
        <v>0.4166666666666667</v>
      </c>
      <c r="H381" s="321">
        <f t="shared" si="1"/>
        <v>1</v>
      </c>
      <c r="I381" s="187">
        <v>68.67</v>
      </c>
      <c r="J381" s="187">
        <f t="shared" si="2"/>
        <v>7.63</v>
      </c>
      <c r="K381" s="129" t="s">
        <v>8886</v>
      </c>
      <c r="L381" s="129">
        <v>19.0</v>
      </c>
      <c r="M381" s="129">
        <v>9.0</v>
      </c>
    </row>
    <row r="382" ht="15.75" customHeight="1">
      <c r="A382" s="129" t="s">
        <v>8823</v>
      </c>
      <c r="B382" s="129" t="s">
        <v>98</v>
      </c>
      <c r="C382" s="129" t="s">
        <v>8887</v>
      </c>
      <c r="D382" s="321" t="s">
        <v>4635</v>
      </c>
      <c r="E382" s="321" t="s">
        <v>8520</v>
      </c>
      <c r="F382" s="186">
        <v>0.5</v>
      </c>
      <c r="G382" s="186">
        <v>0.5416666666666666</v>
      </c>
      <c r="H382" s="321">
        <f t="shared" si="1"/>
        <v>1</v>
      </c>
      <c r="I382" s="187">
        <v>45.78</v>
      </c>
      <c r="J382" s="187">
        <f t="shared" si="2"/>
        <v>7.63</v>
      </c>
      <c r="K382" s="129" t="s">
        <v>8888</v>
      </c>
      <c r="L382" s="129" t="s">
        <v>431</v>
      </c>
      <c r="M382" s="129">
        <v>6.0</v>
      </c>
    </row>
    <row r="383" ht="15.75" customHeight="1">
      <c r="A383" s="129" t="s">
        <v>8823</v>
      </c>
      <c r="B383" s="129" t="s">
        <v>98</v>
      </c>
      <c r="C383" s="129" t="s">
        <v>3513</v>
      </c>
      <c r="D383" s="321" t="s">
        <v>4635</v>
      </c>
      <c r="E383" s="321" t="s">
        <v>8520</v>
      </c>
      <c r="F383" s="186">
        <v>0.46875</v>
      </c>
      <c r="G383" s="186">
        <v>0.5104166666666666</v>
      </c>
      <c r="H383" s="321">
        <f t="shared" si="1"/>
        <v>1</v>
      </c>
      <c r="I383" s="187">
        <v>68.67</v>
      </c>
      <c r="J383" s="187">
        <f t="shared" si="2"/>
        <v>7.63</v>
      </c>
      <c r="K383" s="129" t="s">
        <v>8889</v>
      </c>
      <c r="L383" s="129">
        <v>7.0</v>
      </c>
      <c r="M383" s="129">
        <v>9.0</v>
      </c>
    </row>
    <row r="384" ht="15.75" customHeight="1">
      <c r="A384" s="129" t="s">
        <v>8823</v>
      </c>
      <c r="B384" s="129" t="s">
        <v>98</v>
      </c>
      <c r="C384" s="129" t="s">
        <v>8890</v>
      </c>
      <c r="D384" s="321" t="s">
        <v>4635</v>
      </c>
      <c r="E384" s="321" t="s">
        <v>8520</v>
      </c>
      <c r="F384" s="186">
        <v>0.5416666666666666</v>
      </c>
      <c r="G384" s="186">
        <v>0.5833333333333334</v>
      </c>
      <c r="H384" s="321">
        <f t="shared" si="1"/>
        <v>1</v>
      </c>
      <c r="I384" s="187">
        <v>99.19</v>
      </c>
      <c r="J384" s="187">
        <f t="shared" si="2"/>
        <v>7.63</v>
      </c>
      <c r="K384" s="129" t="s">
        <v>8891</v>
      </c>
      <c r="L384" s="129">
        <v>5.0</v>
      </c>
      <c r="M384" s="129">
        <v>13.0</v>
      </c>
    </row>
    <row r="385" ht="15.75" customHeight="1">
      <c r="A385" s="129" t="s">
        <v>8823</v>
      </c>
      <c r="B385" s="129" t="s">
        <v>98</v>
      </c>
      <c r="C385" s="129" t="s">
        <v>8892</v>
      </c>
      <c r="D385" s="321" t="s">
        <v>4635</v>
      </c>
      <c r="E385" s="321" t="s">
        <v>8520</v>
      </c>
      <c r="F385" s="186">
        <v>0.5729166666666666</v>
      </c>
      <c r="G385" s="186">
        <v>0.6145833333333334</v>
      </c>
      <c r="H385" s="321">
        <f t="shared" si="1"/>
        <v>1</v>
      </c>
      <c r="I385" s="187">
        <v>68.67</v>
      </c>
      <c r="J385" s="187">
        <f t="shared" si="2"/>
        <v>7.63</v>
      </c>
      <c r="K385" s="129" t="s">
        <v>8893</v>
      </c>
      <c r="L385" s="129" t="s">
        <v>431</v>
      </c>
      <c r="M385" s="129">
        <v>9.0</v>
      </c>
    </row>
    <row r="386" ht="15.75" customHeight="1">
      <c r="A386" s="129" t="s">
        <v>8823</v>
      </c>
      <c r="B386" s="129" t="s">
        <v>98</v>
      </c>
      <c r="C386" s="129" t="s">
        <v>8894</v>
      </c>
      <c r="D386" s="321" t="s">
        <v>4635</v>
      </c>
      <c r="E386" s="321" t="s">
        <v>8520</v>
      </c>
      <c r="F386" s="186">
        <v>0.4375</v>
      </c>
      <c r="G386" s="186">
        <v>0.4791666666666667</v>
      </c>
      <c r="H386" s="321">
        <f t="shared" si="1"/>
        <v>1</v>
      </c>
      <c r="I386" s="187">
        <v>99.19</v>
      </c>
      <c r="J386" s="187">
        <f t="shared" si="2"/>
        <v>7.63</v>
      </c>
      <c r="K386" s="129" t="s">
        <v>8895</v>
      </c>
      <c r="L386" s="129">
        <v>4.0</v>
      </c>
      <c r="M386" s="129">
        <v>13.0</v>
      </c>
    </row>
    <row r="387" ht="15.75" customHeight="1">
      <c r="A387" s="129" t="s">
        <v>8823</v>
      </c>
      <c r="B387" s="129" t="s">
        <v>98</v>
      </c>
      <c r="C387" s="129" t="s">
        <v>8328</v>
      </c>
      <c r="D387" s="321" t="s">
        <v>4635</v>
      </c>
      <c r="E387" s="321" t="s">
        <v>8520</v>
      </c>
      <c r="F387" s="186">
        <v>0.375</v>
      </c>
      <c r="G387" s="186">
        <v>0.4166666666666667</v>
      </c>
      <c r="H387" s="321">
        <f t="shared" si="1"/>
        <v>1</v>
      </c>
      <c r="I387" s="187">
        <v>79.92</v>
      </c>
      <c r="J387" s="187">
        <f t="shared" si="2"/>
        <v>8.88</v>
      </c>
      <c r="K387" s="129" t="s">
        <v>8896</v>
      </c>
      <c r="L387" s="129" t="s">
        <v>431</v>
      </c>
      <c r="M387" s="129">
        <v>9.0</v>
      </c>
    </row>
    <row r="388" ht="15.75" customHeight="1">
      <c r="A388" s="129" t="s">
        <v>8823</v>
      </c>
      <c r="B388" s="129" t="s">
        <v>98</v>
      </c>
      <c r="C388" s="129" t="s">
        <v>8330</v>
      </c>
      <c r="D388" s="321" t="s">
        <v>4635</v>
      </c>
      <c r="E388" s="321" t="s">
        <v>8520</v>
      </c>
      <c r="F388" s="186">
        <v>0.4270833333333333</v>
      </c>
      <c r="G388" s="186">
        <v>0.46875</v>
      </c>
      <c r="H388" s="321">
        <f t="shared" si="1"/>
        <v>1</v>
      </c>
      <c r="I388" s="187">
        <v>106.56</v>
      </c>
      <c r="J388" s="187">
        <f t="shared" si="2"/>
        <v>8.88</v>
      </c>
      <c r="K388" s="129" t="s">
        <v>8897</v>
      </c>
      <c r="L388" s="129">
        <v>2.0</v>
      </c>
      <c r="M388" s="129">
        <v>12.0</v>
      </c>
    </row>
    <row r="389" ht="15.75" customHeight="1">
      <c r="A389" s="129" t="s">
        <v>8823</v>
      </c>
      <c r="B389" s="129" t="s">
        <v>98</v>
      </c>
      <c r="C389" s="129" t="s">
        <v>8898</v>
      </c>
      <c r="D389" s="321" t="s">
        <v>4635</v>
      </c>
      <c r="E389" s="321" t="s">
        <v>8520</v>
      </c>
      <c r="F389" s="186">
        <v>0.3854166666666667</v>
      </c>
      <c r="G389" s="186">
        <v>0.4270833333333333</v>
      </c>
      <c r="H389" s="321">
        <f t="shared" si="1"/>
        <v>1</v>
      </c>
      <c r="I389" s="187">
        <v>68.67</v>
      </c>
      <c r="J389" s="187">
        <f t="shared" si="2"/>
        <v>7.63</v>
      </c>
      <c r="K389" s="129" t="s">
        <v>8899</v>
      </c>
      <c r="L389" s="129">
        <v>11.0</v>
      </c>
      <c r="M389" s="129">
        <v>9.0</v>
      </c>
    </row>
    <row r="390" ht="15.75" customHeight="1">
      <c r="A390" s="129" t="s">
        <v>8823</v>
      </c>
      <c r="B390" s="129" t="s">
        <v>98</v>
      </c>
      <c r="C390" s="129" t="s">
        <v>8900</v>
      </c>
      <c r="D390" s="321" t="s">
        <v>4635</v>
      </c>
      <c r="E390" s="321" t="s">
        <v>8520</v>
      </c>
      <c r="F390" s="186">
        <v>0.5625</v>
      </c>
      <c r="G390" s="186">
        <v>0.6041666666666666</v>
      </c>
      <c r="H390" s="321">
        <f t="shared" si="1"/>
        <v>1</v>
      </c>
      <c r="I390" s="187">
        <v>99.19</v>
      </c>
      <c r="J390" s="187">
        <f t="shared" si="2"/>
        <v>7.63</v>
      </c>
      <c r="K390" s="129" t="s">
        <v>8334</v>
      </c>
      <c r="L390" s="129" t="s">
        <v>431</v>
      </c>
      <c r="M390" s="129">
        <v>13.0</v>
      </c>
    </row>
    <row r="391" ht="15.75" customHeight="1">
      <c r="A391" s="129" t="s">
        <v>8823</v>
      </c>
      <c r="B391" s="129" t="s">
        <v>3035</v>
      </c>
      <c r="C391" s="129" t="s">
        <v>8901</v>
      </c>
      <c r="D391" s="321" t="s">
        <v>4635</v>
      </c>
      <c r="E391" s="321" t="s">
        <v>8520</v>
      </c>
      <c r="F391" s="186">
        <v>0.4375</v>
      </c>
      <c r="G391" s="186">
        <v>0.4791666666666667</v>
      </c>
      <c r="H391" s="321">
        <f t="shared" si="1"/>
        <v>1</v>
      </c>
      <c r="I391" s="187">
        <v>99.19</v>
      </c>
      <c r="J391" s="187">
        <f t="shared" si="2"/>
        <v>7.63</v>
      </c>
      <c r="K391" s="129" t="s">
        <v>8902</v>
      </c>
      <c r="L391" s="129">
        <v>7.0</v>
      </c>
      <c r="M391" s="129">
        <v>13.0</v>
      </c>
    </row>
    <row r="392" ht="15.75" customHeight="1">
      <c r="A392" s="129" t="s">
        <v>8823</v>
      </c>
      <c r="B392" s="129" t="s">
        <v>3035</v>
      </c>
      <c r="C392" s="129" t="s">
        <v>8903</v>
      </c>
      <c r="D392" s="321" t="s">
        <v>4635</v>
      </c>
      <c r="E392" s="321" t="s">
        <v>8520</v>
      </c>
      <c r="F392" s="186">
        <v>0.4375</v>
      </c>
      <c r="G392" s="186">
        <v>0.4791666666666667</v>
      </c>
      <c r="H392" s="321">
        <f t="shared" si="1"/>
        <v>1</v>
      </c>
      <c r="I392" s="187">
        <v>53.41</v>
      </c>
      <c r="J392" s="187">
        <f t="shared" si="2"/>
        <v>7.63</v>
      </c>
      <c r="K392" s="129" t="s">
        <v>8904</v>
      </c>
      <c r="L392" s="129">
        <v>6.0</v>
      </c>
      <c r="M392" s="129">
        <v>7.0</v>
      </c>
    </row>
    <row r="393" ht="15.75" customHeight="1">
      <c r="A393" s="129" t="s">
        <v>8823</v>
      </c>
      <c r="B393" s="129" t="s">
        <v>3035</v>
      </c>
      <c r="C393" s="129" t="s">
        <v>8905</v>
      </c>
      <c r="D393" s="321" t="s">
        <v>4635</v>
      </c>
      <c r="E393" s="321" t="s">
        <v>8520</v>
      </c>
      <c r="F393" s="186">
        <v>0.625</v>
      </c>
      <c r="G393" s="186">
        <v>0.6666666666666666</v>
      </c>
      <c r="H393" s="321">
        <f t="shared" si="1"/>
        <v>1</v>
      </c>
      <c r="I393" s="187">
        <v>99.19</v>
      </c>
      <c r="J393" s="187">
        <f t="shared" si="2"/>
        <v>7.63</v>
      </c>
      <c r="K393" s="129" t="s">
        <v>8906</v>
      </c>
      <c r="L393" s="129">
        <v>6.0</v>
      </c>
      <c r="M393" s="129">
        <v>13.0</v>
      </c>
    </row>
    <row r="394" ht="15.75" customHeight="1">
      <c r="A394" s="129" t="s">
        <v>8823</v>
      </c>
      <c r="B394" s="129" t="s">
        <v>3035</v>
      </c>
      <c r="C394" s="129" t="s">
        <v>8907</v>
      </c>
      <c r="D394" s="321" t="s">
        <v>4635</v>
      </c>
      <c r="E394" s="321" t="s">
        <v>8520</v>
      </c>
      <c r="F394" s="186">
        <v>0.375</v>
      </c>
      <c r="G394" s="186">
        <v>0.4166666666666667</v>
      </c>
      <c r="H394" s="321">
        <f t="shared" si="1"/>
        <v>1</v>
      </c>
      <c r="I394" s="187">
        <v>53.41</v>
      </c>
      <c r="J394" s="187">
        <f t="shared" si="2"/>
        <v>7.63</v>
      </c>
      <c r="K394" s="129" t="s">
        <v>8908</v>
      </c>
      <c r="L394" s="129" t="s">
        <v>431</v>
      </c>
      <c r="M394" s="129">
        <v>7.0</v>
      </c>
    </row>
    <row r="395" ht="15.75" customHeight="1">
      <c r="A395" s="129" t="s">
        <v>8823</v>
      </c>
      <c r="B395" s="129" t="s">
        <v>3035</v>
      </c>
      <c r="C395" s="129" t="s">
        <v>8909</v>
      </c>
      <c r="D395" s="321" t="s">
        <v>4635</v>
      </c>
      <c r="E395" s="321" t="s">
        <v>8520</v>
      </c>
      <c r="F395" s="186">
        <v>0.46875</v>
      </c>
      <c r="G395" s="186">
        <v>0.5104166666666666</v>
      </c>
      <c r="H395" s="321">
        <f t="shared" si="1"/>
        <v>1</v>
      </c>
      <c r="I395" s="187">
        <v>45.78</v>
      </c>
      <c r="J395" s="187">
        <f t="shared" si="2"/>
        <v>7.63</v>
      </c>
      <c r="K395" s="129" t="s">
        <v>8910</v>
      </c>
      <c r="L395" s="129">
        <v>4.0</v>
      </c>
      <c r="M395" s="129">
        <v>6.0</v>
      </c>
    </row>
    <row r="396" ht="15.75" customHeight="1">
      <c r="A396" s="129" t="s">
        <v>8823</v>
      </c>
      <c r="B396" s="129" t="s">
        <v>98</v>
      </c>
      <c r="C396" s="129" t="s">
        <v>1782</v>
      </c>
      <c r="D396" s="321" t="s">
        <v>4635</v>
      </c>
      <c r="E396" s="321" t="s">
        <v>8520</v>
      </c>
      <c r="F396" s="186">
        <v>0.4791666666666667</v>
      </c>
      <c r="G396" s="186">
        <v>0.5208333333333334</v>
      </c>
      <c r="H396" s="321">
        <f t="shared" si="1"/>
        <v>1</v>
      </c>
      <c r="I396" s="187">
        <v>61.04</v>
      </c>
      <c r="J396" s="187">
        <f t="shared" si="2"/>
        <v>7.63</v>
      </c>
      <c r="K396" s="129" t="s">
        <v>8911</v>
      </c>
      <c r="L396" s="129" t="s">
        <v>431</v>
      </c>
      <c r="M396" s="129">
        <v>8.0</v>
      </c>
    </row>
    <row r="397" ht="15.75" customHeight="1">
      <c r="A397" s="129" t="s">
        <v>8823</v>
      </c>
      <c r="B397" s="129" t="s">
        <v>98</v>
      </c>
      <c r="C397" s="129" t="s">
        <v>8345</v>
      </c>
      <c r="D397" s="321" t="s">
        <v>4635</v>
      </c>
      <c r="E397" s="321" t="s">
        <v>8520</v>
      </c>
      <c r="F397" s="186">
        <v>0.4270833333333333</v>
      </c>
      <c r="G397" s="186">
        <v>0.46875</v>
      </c>
      <c r="H397" s="321">
        <f t="shared" si="1"/>
        <v>1</v>
      </c>
      <c r="I397" s="187">
        <v>119.43</v>
      </c>
      <c r="J397" s="187">
        <f t="shared" si="2"/>
        <v>13.27</v>
      </c>
      <c r="K397" s="129" t="s">
        <v>8912</v>
      </c>
      <c r="L397" s="129">
        <v>1.0</v>
      </c>
      <c r="M397" s="129">
        <v>9.0</v>
      </c>
    </row>
    <row r="398" ht="15.75" customHeight="1">
      <c r="A398" s="129" t="s">
        <v>8823</v>
      </c>
      <c r="B398" s="129" t="s">
        <v>98</v>
      </c>
      <c r="C398" s="129" t="s">
        <v>8913</v>
      </c>
      <c r="D398" s="321" t="s">
        <v>4635</v>
      </c>
      <c r="E398" s="321" t="s">
        <v>8520</v>
      </c>
      <c r="F398" s="186">
        <v>0.375</v>
      </c>
      <c r="G398" s="186">
        <v>0.4166666666666667</v>
      </c>
      <c r="H398" s="321">
        <f t="shared" si="1"/>
        <v>1</v>
      </c>
      <c r="I398" s="187">
        <v>106.16</v>
      </c>
      <c r="J398" s="187">
        <f t="shared" si="2"/>
        <v>13.27</v>
      </c>
      <c r="K398" s="129" t="s">
        <v>8914</v>
      </c>
      <c r="L398" s="129">
        <v>1.0</v>
      </c>
      <c r="M398" s="129">
        <v>8.0</v>
      </c>
    </row>
    <row r="399" ht="15.75" customHeight="1">
      <c r="A399" s="129" t="s">
        <v>8823</v>
      </c>
      <c r="B399" s="129" t="s">
        <v>98</v>
      </c>
      <c r="C399" s="129" t="s">
        <v>1957</v>
      </c>
      <c r="D399" s="321" t="s">
        <v>4635</v>
      </c>
      <c r="E399" s="321" t="s">
        <v>8520</v>
      </c>
      <c r="F399" s="186">
        <v>0.4895833333333333</v>
      </c>
      <c r="G399" s="186">
        <v>0.53125</v>
      </c>
      <c r="H399" s="321">
        <f t="shared" si="1"/>
        <v>1</v>
      </c>
      <c r="I399" s="187">
        <v>68.67</v>
      </c>
      <c r="J399" s="187">
        <f t="shared" si="2"/>
        <v>7.63</v>
      </c>
      <c r="K399" s="129" t="s">
        <v>8915</v>
      </c>
      <c r="L399" s="129">
        <v>1.0</v>
      </c>
      <c r="M399" s="129">
        <v>9.0</v>
      </c>
    </row>
    <row r="400" ht="15.75" customHeight="1">
      <c r="A400" s="129" t="s">
        <v>8823</v>
      </c>
      <c r="B400" s="129" t="s">
        <v>98</v>
      </c>
      <c r="C400" s="129" t="s">
        <v>3599</v>
      </c>
      <c r="D400" s="321" t="s">
        <v>4635</v>
      </c>
      <c r="E400" s="321" t="s">
        <v>8520</v>
      </c>
      <c r="F400" s="186">
        <v>0.4583333333333333</v>
      </c>
      <c r="G400" s="186">
        <v>0.5</v>
      </c>
      <c r="H400" s="321">
        <f t="shared" si="1"/>
        <v>1</v>
      </c>
      <c r="I400" s="187">
        <v>99.19</v>
      </c>
      <c r="J400" s="187">
        <f t="shared" si="2"/>
        <v>7.63</v>
      </c>
      <c r="K400" s="129" t="s">
        <v>8916</v>
      </c>
      <c r="L400" s="129">
        <v>2.0</v>
      </c>
      <c r="M400" s="129">
        <v>13.0</v>
      </c>
    </row>
    <row r="401" ht="15.75" customHeight="1">
      <c r="A401" s="129" t="s">
        <v>8823</v>
      </c>
      <c r="B401" s="129" t="s">
        <v>98</v>
      </c>
      <c r="C401" s="129" t="s">
        <v>8917</v>
      </c>
      <c r="D401" s="321" t="s">
        <v>4635</v>
      </c>
      <c r="E401" s="321" t="s">
        <v>8520</v>
      </c>
      <c r="F401" s="186">
        <v>0.5625</v>
      </c>
      <c r="G401" s="186">
        <v>0.6041666666666666</v>
      </c>
      <c r="H401" s="321">
        <f t="shared" si="1"/>
        <v>1</v>
      </c>
      <c r="I401" s="187">
        <v>38.15</v>
      </c>
      <c r="J401" s="187">
        <f t="shared" si="2"/>
        <v>7.63</v>
      </c>
      <c r="K401" s="129" t="s">
        <v>8918</v>
      </c>
      <c r="L401" s="129" t="s">
        <v>431</v>
      </c>
      <c r="M401" s="129">
        <v>5.0</v>
      </c>
    </row>
    <row r="402" ht="15.75" customHeight="1">
      <c r="A402" s="129" t="s">
        <v>8823</v>
      </c>
      <c r="B402" s="129" t="s">
        <v>98</v>
      </c>
      <c r="C402" s="129" t="s">
        <v>8919</v>
      </c>
      <c r="D402" s="321" t="s">
        <v>4635</v>
      </c>
      <c r="E402" s="321" t="s">
        <v>8520</v>
      </c>
      <c r="F402" s="186">
        <v>0.5416666666666666</v>
      </c>
      <c r="G402" s="186">
        <v>0.5833333333333334</v>
      </c>
      <c r="H402" s="321">
        <f t="shared" si="1"/>
        <v>1</v>
      </c>
      <c r="I402" s="187">
        <v>53.41</v>
      </c>
      <c r="J402" s="187">
        <f t="shared" si="2"/>
        <v>7.63</v>
      </c>
      <c r="K402" s="129" t="s">
        <v>8920</v>
      </c>
      <c r="L402" s="129">
        <v>1.0</v>
      </c>
      <c r="M402" s="129">
        <v>7.0</v>
      </c>
    </row>
    <row r="403" ht="15.75" customHeight="1">
      <c r="A403" s="129" t="s">
        <v>8823</v>
      </c>
      <c r="B403" s="129" t="s">
        <v>98</v>
      </c>
      <c r="C403" s="129" t="s">
        <v>8921</v>
      </c>
      <c r="D403" s="321" t="s">
        <v>4635</v>
      </c>
      <c r="E403" s="321" t="s">
        <v>8520</v>
      </c>
      <c r="F403" s="186">
        <v>0.375</v>
      </c>
      <c r="G403" s="186">
        <v>0.4166666666666667</v>
      </c>
      <c r="H403" s="321">
        <f t="shared" si="1"/>
        <v>1</v>
      </c>
      <c r="I403" s="187">
        <v>61.04</v>
      </c>
      <c r="J403" s="187">
        <f t="shared" si="2"/>
        <v>7.63</v>
      </c>
      <c r="K403" s="129" t="s">
        <v>8922</v>
      </c>
      <c r="L403" s="129">
        <v>23.0</v>
      </c>
      <c r="M403" s="129">
        <v>8.0</v>
      </c>
    </row>
    <row r="404" ht="15.75" customHeight="1">
      <c r="A404" s="129" t="s">
        <v>8823</v>
      </c>
      <c r="B404" s="129" t="s">
        <v>64</v>
      </c>
      <c r="C404" s="129" t="s">
        <v>8923</v>
      </c>
      <c r="D404" s="321" t="s">
        <v>4635</v>
      </c>
      <c r="E404" s="321" t="s">
        <v>8520</v>
      </c>
      <c r="F404" s="186">
        <v>0.4479166666666667</v>
      </c>
      <c r="G404" s="186">
        <v>0.5104166666666666</v>
      </c>
      <c r="H404" s="321">
        <f t="shared" si="1"/>
        <v>1.5</v>
      </c>
      <c r="I404" s="187">
        <v>112.09</v>
      </c>
      <c r="J404" s="187">
        <f t="shared" si="2"/>
        <v>6.793333333</v>
      </c>
      <c r="K404" s="129" t="s">
        <v>8924</v>
      </c>
      <c r="L404" s="129" t="s">
        <v>431</v>
      </c>
      <c r="M404" s="129">
        <v>11.0</v>
      </c>
    </row>
    <row r="405" ht="15.75" customHeight="1">
      <c r="A405" s="129" t="s">
        <v>8823</v>
      </c>
      <c r="B405" s="129" t="s">
        <v>64</v>
      </c>
      <c r="C405" s="129" t="s">
        <v>8925</v>
      </c>
      <c r="D405" s="321" t="s">
        <v>4635</v>
      </c>
      <c r="E405" s="321" t="s">
        <v>8520</v>
      </c>
      <c r="F405" s="186">
        <v>0.375</v>
      </c>
      <c r="G405" s="186">
        <v>0.4375</v>
      </c>
      <c r="H405" s="321">
        <f t="shared" si="1"/>
        <v>1.5</v>
      </c>
      <c r="I405" s="187">
        <v>112.09</v>
      </c>
      <c r="J405" s="187">
        <f t="shared" si="2"/>
        <v>6.793333333</v>
      </c>
      <c r="K405" s="129" t="s">
        <v>8926</v>
      </c>
      <c r="L405" s="129" t="s">
        <v>431</v>
      </c>
      <c r="M405" s="129">
        <v>11.0</v>
      </c>
    </row>
    <row r="406" ht="15.75" customHeight="1">
      <c r="A406" s="129" t="s">
        <v>8823</v>
      </c>
      <c r="B406" s="129" t="s">
        <v>64</v>
      </c>
      <c r="C406" s="129" t="s">
        <v>8927</v>
      </c>
      <c r="D406" s="321" t="s">
        <v>4635</v>
      </c>
      <c r="E406" s="321" t="s">
        <v>8520</v>
      </c>
      <c r="F406" s="186">
        <v>0.3958333333333333</v>
      </c>
      <c r="G406" s="186">
        <v>0.4791666666666667</v>
      </c>
      <c r="H406" s="321">
        <f t="shared" si="1"/>
        <v>2</v>
      </c>
      <c r="I406" s="187">
        <v>116.74</v>
      </c>
      <c r="J406" s="187">
        <f t="shared" si="2"/>
        <v>4.49</v>
      </c>
      <c r="K406" s="129" t="s">
        <v>8928</v>
      </c>
      <c r="L406" s="129">
        <v>27.0</v>
      </c>
      <c r="M406" s="129">
        <v>13.0</v>
      </c>
    </row>
    <row r="407" ht="15.75" customHeight="1">
      <c r="A407" s="129" t="s">
        <v>8823</v>
      </c>
      <c r="B407" s="129" t="s">
        <v>64</v>
      </c>
      <c r="C407" s="129" t="s">
        <v>8929</v>
      </c>
      <c r="D407" s="321" t="s">
        <v>4635</v>
      </c>
      <c r="E407" s="321" t="s">
        <v>8520</v>
      </c>
      <c r="F407" s="186">
        <v>0.5729166666666666</v>
      </c>
      <c r="G407" s="186">
        <v>0.6354166666666666</v>
      </c>
      <c r="H407" s="321">
        <f t="shared" si="1"/>
        <v>1.5</v>
      </c>
      <c r="I407" s="187">
        <v>132.41</v>
      </c>
      <c r="J407" s="187">
        <f t="shared" si="2"/>
        <v>6.79025641</v>
      </c>
      <c r="K407" s="129" t="s">
        <v>8930</v>
      </c>
      <c r="L407" s="129" t="s">
        <v>431</v>
      </c>
      <c r="M407" s="129">
        <v>13.0</v>
      </c>
    </row>
    <row r="408" ht="15.75" customHeight="1">
      <c r="A408" s="129" t="s">
        <v>8823</v>
      </c>
      <c r="B408" s="129" t="s">
        <v>64</v>
      </c>
      <c r="C408" s="129" t="s">
        <v>8931</v>
      </c>
      <c r="D408" s="321" t="s">
        <v>4635</v>
      </c>
      <c r="E408" s="321" t="s">
        <v>8520</v>
      </c>
      <c r="F408" s="186">
        <v>0.375</v>
      </c>
      <c r="G408" s="186">
        <v>0.4375</v>
      </c>
      <c r="H408" s="321">
        <f t="shared" si="1"/>
        <v>1.5</v>
      </c>
      <c r="I408" s="187">
        <v>132.41</v>
      </c>
      <c r="J408" s="187">
        <f t="shared" si="2"/>
        <v>6.79025641</v>
      </c>
      <c r="K408" s="129" t="s">
        <v>8932</v>
      </c>
      <c r="L408" s="129" t="s">
        <v>431</v>
      </c>
      <c r="M408" s="129">
        <v>13.0</v>
      </c>
    </row>
    <row r="409" ht="15.75" customHeight="1">
      <c r="A409" s="129" t="s">
        <v>8823</v>
      </c>
      <c r="B409" s="129" t="s">
        <v>64</v>
      </c>
      <c r="C409" s="129" t="s">
        <v>8933</v>
      </c>
      <c r="D409" s="321" t="s">
        <v>4635</v>
      </c>
      <c r="E409" s="321" t="s">
        <v>8520</v>
      </c>
      <c r="F409" s="186">
        <v>0.4479166666666667</v>
      </c>
      <c r="G409" s="186">
        <v>0.5104166666666666</v>
      </c>
      <c r="H409" s="321">
        <f t="shared" si="1"/>
        <v>1.5</v>
      </c>
      <c r="I409" s="187">
        <v>132.41</v>
      </c>
      <c r="J409" s="187">
        <f t="shared" si="2"/>
        <v>6.79025641</v>
      </c>
      <c r="K409" s="129" t="s">
        <v>8934</v>
      </c>
      <c r="L409" s="129">
        <v>3.0</v>
      </c>
      <c r="M409" s="129">
        <v>13.0</v>
      </c>
    </row>
    <row r="410" ht="15.75" customHeight="1">
      <c r="A410" s="129" t="s">
        <v>8823</v>
      </c>
      <c r="B410" s="129" t="s">
        <v>64</v>
      </c>
      <c r="C410" s="129" t="s">
        <v>8935</v>
      </c>
      <c r="D410" s="321" t="s">
        <v>4635</v>
      </c>
      <c r="E410" s="321" t="s">
        <v>8520</v>
      </c>
      <c r="F410" s="186">
        <v>0.40625</v>
      </c>
      <c r="G410" s="186">
        <v>0.4479166666666667</v>
      </c>
      <c r="H410" s="321">
        <f t="shared" si="1"/>
        <v>1</v>
      </c>
      <c r="I410" s="187">
        <v>81.48</v>
      </c>
      <c r="J410" s="187">
        <f t="shared" si="2"/>
        <v>6.79</v>
      </c>
      <c r="K410" s="129" t="s">
        <v>8936</v>
      </c>
      <c r="L410" s="129" t="s">
        <v>431</v>
      </c>
      <c r="M410" s="129">
        <v>12.0</v>
      </c>
    </row>
    <row r="411" ht="15.75" customHeight="1">
      <c r="A411" s="129" t="s">
        <v>8823</v>
      </c>
      <c r="B411" s="129" t="s">
        <v>64</v>
      </c>
      <c r="C411" s="129" t="s">
        <v>8937</v>
      </c>
      <c r="D411" s="321" t="s">
        <v>4635</v>
      </c>
      <c r="E411" s="321" t="s">
        <v>8520</v>
      </c>
      <c r="F411" s="186">
        <v>0.5104166666666666</v>
      </c>
      <c r="G411" s="186">
        <v>0.5520833333333334</v>
      </c>
      <c r="H411" s="321">
        <f t="shared" si="1"/>
        <v>1</v>
      </c>
      <c r="I411" s="187">
        <v>81.48</v>
      </c>
      <c r="J411" s="187">
        <f t="shared" si="2"/>
        <v>6.79</v>
      </c>
      <c r="K411" s="129" t="s">
        <v>8938</v>
      </c>
      <c r="L411" s="129" t="s">
        <v>431</v>
      </c>
      <c r="M411" s="129">
        <v>12.0</v>
      </c>
    </row>
    <row r="412" ht="15.75" customHeight="1">
      <c r="A412" s="129" t="s">
        <v>8823</v>
      </c>
      <c r="B412" s="129" t="s">
        <v>28</v>
      </c>
      <c r="C412" s="129" t="s">
        <v>8370</v>
      </c>
      <c r="D412" s="321" t="s">
        <v>4635</v>
      </c>
      <c r="E412" s="321" t="s">
        <v>8520</v>
      </c>
      <c r="F412" s="186">
        <v>0.6458333333333334</v>
      </c>
      <c r="G412" s="186">
        <v>0.6875</v>
      </c>
      <c r="H412" s="321">
        <f t="shared" si="1"/>
        <v>1</v>
      </c>
      <c r="I412" s="187">
        <v>70.32</v>
      </c>
      <c r="J412" s="187">
        <f t="shared" si="2"/>
        <v>5.86</v>
      </c>
      <c r="K412" s="129" t="s">
        <v>8939</v>
      </c>
      <c r="L412" s="129">
        <v>9.0</v>
      </c>
      <c r="M412" s="129">
        <v>12.0</v>
      </c>
    </row>
    <row r="413" ht="15.75" customHeight="1">
      <c r="A413" s="129" t="s">
        <v>8823</v>
      </c>
      <c r="B413" s="129" t="s">
        <v>28</v>
      </c>
      <c r="C413" s="129" t="s">
        <v>3452</v>
      </c>
      <c r="D413" s="321" t="s">
        <v>4635</v>
      </c>
      <c r="E413" s="321" t="s">
        <v>8520</v>
      </c>
      <c r="F413" s="186">
        <v>0.4166666666666667</v>
      </c>
      <c r="G413" s="186">
        <v>0.4583333333333333</v>
      </c>
      <c r="H413" s="321">
        <f t="shared" si="1"/>
        <v>1</v>
      </c>
      <c r="I413" s="187">
        <v>41.02</v>
      </c>
      <c r="J413" s="187">
        <f t="shared" si="2"/>
        <v>5.86</v>
      </c>
      <c r="K413" s="129" t="s">
        <v>8380</v>
      </c>
      <c r="L413" s="129" t="s">
        <v>431</v>
      </c>
      <c r="M413" s="129">
        <v>7.0</v>
      </c>
    </row>
    <row r="414" ht="15.75" customHeight="1">
      <c r="A414" s="129" t="s">
        <v>8823</v>
      </c>
      <c r="B414" s="129" t="s">
        <v>28</v>
      </c>
      <c r="C414" s="129" t="s">
        <v>3454</v>
      </c>
      <c r="D414" s="321" t="s">
        <v>4635</v>
      </c>
      <c r="E414" s="321" t="s">
        <v>8520</v>
      </c>
      <c r="F414" s="186">
        <v>0.4375</v>
      </c>
      <c r="G414" s="186">
        <v>0.4791666666666667</v>
      </c>
      <c r="H414" s="321">
        <f t="shared" si="1"/>
        <v>1</v>
      </c>
      <c r="I414" s="187">
        <v>76.18</v>
      </c>
      <c r="J414" s="187">
        <f t="shared" si="2"/>
        <v>5.86</v>
      </c>
      <c r="K414" s="129" t="s">
        <v>8940</v>
      </c>
      <c r="L414" s="129">
        <v>10.0</v>
      </c>
      <c r="M414" s="129">
        <v>13.0</v>
      </c>
    </row>
    <row r="415" ht="15.75" customHeight="1">
      <c r="A415" s="129" t="s">
        <v>8823</v>
      </c>
      <c r="B415" s="129" t="s">
        <v>28</v>
      </c>
      <c r="C415" s="129" t="s">
        <v>3456</v>
      </c>
      <c r="D415" s="321" t="s">
        <v>4635</v>
      </c>
      <c r="E415" s="321" t="s">
        <v>8520</v>
      </c>
      <c r="F415" s="186">
        <v>0.5659722222222222</v>
      </c>
      <c r="G415" s="186">
        <v>0.6076388888888888</v>
      </c>
      <c r="H415" s="321">
        <f t="shared" si="1"/>
        <v>1</v>
      </c>
      <c r="I415" s="187">
        <v>23.44</v>
      </c>
      <c r="J415" s="187">
        <f t="shared" si="2"/>
        <v>5.86</v>
      </c>
      <c r="K415" s="129" t="s">
        <v>8380</v>
      </c>
      <c r="L415" s="129" t="s">
        <v>431</v>
      </c>
      <c r="M415" s="129">
        <v>4.0</v>
      </c>
    </row>
    <row r="416" ht="15.75" customHeight="1">
      <c r="A416" s="129" t="s">
        <v>8823</v>
      </c>
      <c r="B416" s="129" t="s">
        <v>64</v>
      </c>
      <c r="C416" s="129" t="s">
        <v>8941</v>
      </c>
      <c r="D416" s="321" t="s">
        <v>4635</v>
      </c>
      <c r="E416" s="321" t="s">
        <v>8520</v>
      </c>
      <c r="F416" s="186">
        <v>0.3958333333333333</v>
      </c>
      <c r="G416" s="186">
        <v>0.4791666666666667</v>
      </c>
      <c r="H416" s="321">
        <f t="shared" si="1"/>
        <v>2</v>
      </c>
      <c r="I416" s="187">
        <v>176.54</v>
      </c>
      <c r="J416" s="187">
        <f t="shared" si="2"/>
        <v>6.79</v>
      </c>
      <c r="K416" s="129" t="s">
        <v>8942</v>
      </c>
      <c r="L416" s="129">
        <v>1.0</v>
      </c>
      <c r="M416" s="129">
        <v>13.0</v>
      </c>
    </row>
    <row r="417" ht="15.75" customHeight="1">
      <c r="D417" s="44"/>
      <c r="H417" s="44"/>
    </row>
    <row r="418" ht="15.75" customHeight="1">
      <c r="D418" s="44"/>
      <c r="H418" s="44"/>
    </row>
    <row r="419" ht="15.75" customHeight="1">
      <c r="D419" s="44"/>
      <c r="H419" s="44"/>
    </row>
    <row r="420" ht="15.75" customHeight="1">
      <c r="D420" s="44"/>
      <c r="H420" s="44"/>
    </row>
    <row r="421" ht="15.75" customHeight="1">
      <c r="D421" s="44"/>
      <c r="H421" s="44"/>
    </row>
    <row r="422" ht="15.75" customHeight="1">
      <c r="D422" s="44"/>
      <c r="H422" s="44"/>
    </row>
    <row r="423" ht="15.75" customHeight="1">
      <c r="D423" s="44"/>
      <c r="H423" s="44"/>
    </row>
    <row r="424" ht="15.75" customHeight="1">
      <c r="D424" s="44"/>
      <c r="H424" s="44"/>
    </row>
    <row r="425" ht="15.75" customHeight="1">
      <c r="D425" s="44"/>
      <c r="H425" s="44"/>
    </row>
    <row r="426" ht="15.75" customHeight="1">
      <c r="D426" s="44"/>
      <c r="H426" s="44"/>
    </row>
    <row r="427" ht="15.75" customHeight="1">
      <c r="D427" s="44"/>
      <c r="H427" s="44"/>
    </row>
    <row r="428" ht="15.75" customHeight="1">
      <c r="D428" s="44"/>
      <c r="H428" s="44"/>
    </row>
    <row r="429" ht="15.75" customHeight="1">
      <c r="D429" s="44"/>
      <c r="H429" s="44"/>
    </row>
    <row r="430" ht="15.75" customHeight="1">
      <c r="D430" s="44"/>
      <c r="H430" s="44"/>
    </row>
    <row r="431" ht="15.75" customHeight="1">
      <c r="D431" s="44"/>
      <c r="H431" s="44"/>
    </row>
    <row r="432" ht="15.75" customHeight="1">
      <c r="D432" s="44"/>
      <c r="H432" s="44"/>
    </row>
    <row r="433" ht="15.75" customHeight="1">
      <c r="D433" s="44"/>
      <c r="H433" s="44"/>
    </row>
    <row r="434" ht="15.75" customHeight="1">
      <c r="D434" s="44"/>
      <c r="H434" s="44"/>
    </row>
    <row r="435" ht="15.75" customHeight="1">
      <c r="D435" s="44"/>
      <c r="H435" s="44"/>
    </row>
    <row r="436" ht="15.75" customHeight="1">
      <c r="D436" s="44"/>
      <c r="H436" s="44"/>
    </row>
    <row r="437" ht="15.75" customHeight="1">
      <c r="D437" s="44"/>
      <c r="H437" s="44"/>
    </row>
    <row r="438" ht="15.75" customHeight="1">
      <c r="D438" s="44"/>
      <c r="H438" s="44"/>
    </row>
    <row r="439" ht="15.75" customHeight="1">
      <c r="D439" s="44"/>
      <c r="H439" s="44"/>
    </row>
    <row r="440" ht="15.75" customHeight="1">
      <c r="D440" s="44"/>
      <c r="H440" s="44"/>
    </row>
    <row r="441" ht="15.75" customHeight="1">
      <c r="D441" s="44"/>
      <c r="H441" s="44"/>
    </row>
    <row r="442" ht="15.75" customHeight="1">
      <c r="D442" s="44"/>
      <c r="H442" s="44"/>
    </row>
    <row r="443" ht="15.75" customHeight="1">
      <c r="D443" s="44"/>
      <c r="H443" s="44"/>
    </row>
    <row r="444" ht="15.75" customHeight="1">
      <c r="D444" s="44"/>
      <c r="H444" s="44"/>
    </row>
    <row r="445" ht="15.75" customHeight="1">
      <c r="D445" s="44"/>
      <c r="H445" s="44"/>
    </row>
    <row r="446" ht="15.75" customHeight="1">
      <c r="D446" s="44"/>
      <c r="H446" s="44"/>
    </row>
    <row r="447" ht="15.75" customHeight="1">
      <c r="D447" s="44"/>
      <c r="H447" s="44"/>
    </row>
    <row r="448" ht="15.75" customHeight="1">
      <c r="D448" s="44"/>
      <c r="H448" s="44"/>
    </row>
    <row r="449" ht="15.75" customHeight="1">
      <c r="D449" s="44"/>
      <c r="H449" s="44"/>
    </row>
    <row r="450" ht="15.75" customHeight="1">
      <c r="D450" s="44"/>
      <c r="H450" s="44"/>
    </row>
    <row r="451" ht="15.75" customHeight="1">
      <c r="D451" s="44"/>
      <c r="H451" s="44"/>
    </row>
    <row r="452" ht="15.75" customHeight="1">
      <c r="D452" s="44"/>
      <c r="H452" s="44"/>
    </row>
    <row r="453" ht="15.75" customHeight="1">
      <c r="D453" s="44"/>
      <c r="H453" s="44"/>
    </row>
    <row r="454" ht="15.75" customHeight="1">
      <c r="D454" s="44"/>
      <c r="H454" s="44"/>
    </row>
    <row r="455" ht="15.75" customHeight="1">
      <c r="D455" s="44"/>
      <c r="H455" s="44"/>
    </row>
    <row r="456" ht="15.75" customHeight="1">
      <c r="D456" s="44"/>
      <c r="H456" s="44"/>
    </row>
    <row r="457" ht="15.75" customHeight="1">
      <c r="D457" s="44"/>
      <c r="H457" s="44"/>
    </row>
    <row r="458" ht="15.75" customHeight="1">
      <c r="D458" s="44"/>
      <c r="H458" s="44"/>
    </row>
    <row r="459" ht="15.75" customHeight="1">
      <c r="D459" s="44"/>
      <c r="H459" s="44"/>
    </row>
    <row r="460" ht="15.75" customHeight="1">
      <c r="D460" s="44"/>
      <c r="H460" s="44"/>
    </row>
    <row r="461" ht="15.75" customHeight="1">
      <c r="D461" s="44"/>
      <c r="H461" s="44"/>
    </row>
    <row r="462" ht="15.75" customHeight="1">
      <c r="D462" s="44"/>
      <c r="H462" s="44"/>
    </row>
    <row r="463" ht="15.75" customHeight="1">
      <c r="D463" s="44"/>
      <c r="H463" s="44"/>
    </row>
    <row r="464" ht="15.75" customHeight="1">
      <c r="D464" s="44"/>
      <c r="H464" s="44"/>
    </row>
    <row r="465" ht="15.75" customHeight="1">
      <c r="D465" s="44"/>
      <c r="H465" s="44"/>
    </row>
    <row r="466" ht="15.75" customHeight="1">
      <c r="D466" s="44"/>
      <c r="H466" s="44"/>
    </row>
    <row r="467" ht="15.75" customHeight="1">
      <c r="D467" s="44"/>
      <c r="H467" s="44"/>
    </row>
    <row r="468" ht="15.75" customHeight="1">
      <c r="D468" s="44"/>
      <c r="H468" s="44"/>
    </row>
    <row r="469" ht="15.75" customHeight="1">
      <c r="D469" s="44"/>
      <c r="H469" s="44"/>
    </row>
    <row r="470" ht="15.75" customHeight="1">
      <c r="D470" s="44"/>
      <c r="H470" s="44"/>
    </row>
    <row r="471" ht="15.75" customHeight="1">
      <c r="D471" s="44"/>
      <c r="H471" s="44"/>
    </row>
    <row r="472" ht="15.75" customHeight="1">
      <c r="D472" s="44"/>
      <c r="H472" s="44"/>
    </row>
    <row r="473" ht="15.75" customHeight="1">
      <c r="D473" s="44"/>
      <c r="H473" s="44"/>
    </row>
    <row r="474" ht="15.75" customHeight="1">
      <c r="D474" s="44"/>
      <c r="H474" s="44"/>
    </row>
    <row r="475" ht="15.75" customHeight="1">
      <c r="D475" s="44"/>
      <c r="H475" s="44"/>
    </row>
    <row r="476" ht="15.75" customHeight="1">
      <c r="D476" s="44"/>
      <c r="H476" s="44"/>
    </row>
    <row r="477" ht="15.75" customHeight="1">
      <c r="D477" s="44"/>
      <c r="H477" s="44"/>
    </row>
    <row r="478" ht="15.75" customHeight="1">
      <c r="D478" s="44"/>
      <c r="H478" s="44"/>
    </row>
    <row r="479" ht="15.75" customHeight="1">
      <c r="D479" s="44"/>
      <c r="H479" s="44"/>
    </row>
    <row r="480" ht="15.75" customHeight="1">
      <c r="D480" s="44"/>
      <c r="H480" s="44"/>
    </row>
    <row r="481" ht="15.75" customHeight="1">
      <c r="D481" s="44"/>
      <c r="H481" s="44"/>
    </row>
    <row r="482" ht="15.75" customHeight="1">
      <c r="D482" s="44"/>
      <c r="H482" s="44"/>
    </row>
    <row r="483" ht="15.75" customHeight="1">
      <c r="D483" s="44"/>
      <c r="H483" s="44"/>
    </row>
    <row r="484" ht="15.75" customHeight="1">
      <c r="D484" s="44"/>
      <c r="H484" s="44"/>
    </row>
    <row r="485" ht="15.75" customHeight="1">
      <c r="D485" s="44"/>
      <c r="H485" s="44"/>
    </row>
    <row r="486" ht="15.75" customHeight="1">
      <c r="D486" s="44"/>
      <c r="H486" s="44"/>
    </row>
    <row r="487" ht="15.75" customHeight="1">
      <c r="D487" s="44"/>
      <c r="H487" s="44"/>
    </row>
    <row r="488" ht="15.75" customHeight="1">
      <c r="D488" s="44"/>
      <c r="H488" s="44"/>
    </row>
    <row r="489" ht="15.75" customHeight="1">
      <c r="D489" s="44"/>
      <c r="H489" s="44"/>
    </row>
    <row r="490" ht="15.75" customHeight="1">
      <c r="D490" s="44"/>
      <c r="H490" s="44"/>
    </row>
    <row r="491" ht="15.75" customHeight="1">
      <c r="D491" s="44"/>
      <c r="H491" s="44"/>
    </row>
    <row r="492" ht="15.75" customHeight="1">
      <c r="D492" s="44"/>
      <c r="H492" s="44"/>
    </row>
    <row r="493" ht="15.75" customHeight="1">
      <c r="D493" s="44"/>
      <c r="H493" s="44"/>
    </row>
    <row r="494" ht="15.75" customHeight="1">
      <c r="D494" s="44"/>
      <c r="H494" s="44"/>
    </row>
    <row r="495" ht="15.75" customHeight="1">
      <c r="D495" s="44"/>
      <c r="H495" s="44"/>
    </row>
    <row r="496" ht="15.75" customHeight="1">
      <c r="D496" s="44"/>
      <c r="H496" s="44"/>
    </row>
    <row r="497" ht="15.75" customHeight="1">
      <c r="D497" s="44"/>
      <c r="H497" s="44"/>
    </row>
    <row r="498" ht="15.75" customHeight="1">
      <c r="D498" s="44"/>
      <c r="H498" s="44"/>
    </row>
    <row r="499" ht="15.75" customHeight="1">
      <c r="D499" s="44"/>
      <c r="H499" s="44"/>
    </row>
    <row r="500" ht="15.75" customHeight="1">
      <c r="D500" s="44"/>
      <c r="H500" s="44"/>
    </row>
    <row r="501" ht="15.75" customHeight="1">
      <c r="D501" s="44"/>
      <c r="H501" s="44"/>
    </row>
    <row r="502" ht="15.75" customHeight="1">
      <c r="D502" s="44"/>
      <c r="H502" s="44"/>
    </row>
    <row r="503" ht="15.75" customHeight="1">
      <c r="D503" s="44"/>
      <c r="H503" s="44"/>
    </row>
    <row r="504" ht="15.75" customHeight="1">
      <c r="D504" s="44"/>
      <c r="H504" s="44"/>
    </row>
    <row r="505" ht="15.75" customHeight="1">
      <c r="D505" s="44"/>
      <c r="H505" s="44"/>
    </row>
    <row r="506" ht="15.75" customHeight="1">
      <c r="D506" s="44"/>
      <c r="H506" s="44"/>
    </row>
    <row r="507" ht="15.75" customHeight="1">
      <c r="D507" s="44"/>
      <c r="H507" s="44"/>
    </row>
    <row r="508" ht="15.75" customHeight="1">
      <c r="D508" s="44"/>
      <c r="H508" s="44"/>
    </row>
    <row r="509" ht="15.75" customHeight="1">
      <c r="D509" s="44"/>
      <c r="H509" s="44"/>
    </row>
    <row r="510" ht="15.75" customHeight="1">
      <c r="D510" s="44"/>
      <c r="H510" s="44"/>
    </row>
    <row r="511" ht="15.75" customHeight="1">
      <c r="D511" s="44"/>
      <c r="H511" s="44"/>
    </row>
    <row r="512" ht="15.75" customHeight="1">
      <c r="D512" s="44"/>
      <c r="H512" s="44"/>
    </row>
    <row r="513" ht="15.75" customHeight="1">
      <c r="D513" s="44"/>
      <c r="H513" s="44"/>
    </row>
    <row r="514" ht="15.75" customHeight="1">
      <c r="D514" s="44"/>
      <c r="H514" s="44"/>
    </row>
    <row r="515" ht="15.75" customHeight="1">
      <c r="D515" s="44"/>
      <c r="H515" s="44"/>
    </row>
    <row r="516" ht="15.75" customHeight="1">
      <c r="D516" s="44"/>
      <c r="H516" s="44"/>
    </row>
    <row r="517" ht="15.75" customHeight="1">
      <c r="D517" s="44"/>
      <c r="H517" s="44"/>
    </row>
    <row r="518" ht="15.75" customHeight="1">
      <c r="D518" s="44"/>
      <c r="H518" s="44"/>
    </row>
    <row r="519" ht="15.75" customHeight="1">
      <c r="D519" s="44"/>
      <c r="H519" s="44"/>
    </row>
    <row r="520" ht="15.75" customHeight="1">
      <c r="D520" s="44"/>
      <c r="H520" s="44"/>
    </row>
    <row r="521" ht="15.75" customHeight="1">
      <c r="D521" s="44"/>
      <c r="H521" s="44"/>
    </row>
    <row r="522" ht="15.75" customHeight="1">
      <c r="D522" s="44"/>
      <c r="H522" s="44"/>
    </row>
    <row r="523" ht="15.75" customHeight="1">
      <c r="D523" s="44"/>
      <c r="H523" s="44"/>
    </row>
    <row r="524" ht="15.75" customHeight="1">
      <c r="D524" s="44"/>
      <c r="H524" s="44"/>
    </row>
    <row r="525" ht="15.75" customHeight="1">
      <c r="D525" s="44"/>
      <c r="H525" s="44"/>
    </row>
    <row r="526" ht="15.75" customHeight="1">
      <c r="D526" s="44"/>
      <c r="H526" s="44"/>
    </row>
    <row r="527" ht="15.75" customHeight="1">
      <c r="D527" s="44"/>
      <c r="H527" s="44"/>
    </row>
    <row r="528" ht="15.75" customHeight="1">
      <c r="D528" s="44"/>
      <c r="H528" s="44"/>
    </row>
    <row r="529" ht="15.75" customHeight="1">
      <c r="D529" s="44"/>
      <c r="H529" s="44"/>
    </row>
    <row r="530" ht="15.75" customHeight="1">
      <c r="D530" s="44"/>
      <c r="H530" s="44"/>
    </row>
    <row r="531" ht="15.75" customHeight="1">
      <c r="D531" s="44"/>
      <c r="H531" s="44"/>
    </row>
    <row r="532" ht="15.75" customHeight="1">
      <c r="D532" s="44"/>
      <c r="H532" s="44"/>
    </row>
    <row r="533" ht="15.75" customHeight="1">
      <c r="D533" s="44"/>
      <c r="H533" s="44"/>
    </row>
    <row r="534" ht="15.75" customHeight="1">
      <c r="D534" s="44"/>
      <c r="H534" s="44"/>
    </row>
    <row r="535" ht="15.75" customHeight="1">
      <c r="D535" s="44"/>
      <c r="H535" s="44"/>
    </row>
    <row r="536" ht="15.75" customHeight="1">
      <c r="D536" s="44"/>
      <c r="H536" s="44"/>
    </row>
    <row r="537" ht="15.75" customHeight="1">
      <c r="D537" s="44"/>
      <c r="H537" s="44"/>
    </row>
    <row r="538" ht="15.75" customHeight="1">
      <c r="D538" s="44"/>
      <c r="H538" s="44"/>
    </row>
    <row r="539" ht="15.75" customHeight="1">
      <c r="D539" s="44"/>
      <c r="H539" s="44"/>
    </row>
    <row r="540" ht="15.75" customHeight="1">
      <c r="D540" s="44"/>
      <c r="H540" s="44"/>
    </row>
    <row r="541" ht="15.75" customHeight="1">
      <c r="D541" s="44"/>
      <c r="H541" s="44"/>
    </row>
    <row r="542" ht="15.75" customHeight="1">
      <c r="D542" s="44"/>
      <c r="H542" s="44"/>
    </row>
    <row r="543" ht="15.75" customHeight="1">
      <c r="D543" s="44"/>
      <c r="H543" s="44"/>
    </row>
    <row r="544" ht="15.75" customHeight="1">
      <c r="D544" s="44"/>
      <c r="H544" s="44"/>
    </row>
    <row r="545" ht="15.75" customHeight="1">
      <c r="D545" s="44"/>
      <c r="H545" s="44"/>
    </row>
    <row r="546" ht="15.75" customHeight="1">
      <c r="D546" s="44"/>
      <c r="H546" s="44"/>
    </row>
    <row r="547" ht="15.75" customHeight="1">
      <c r="D547" s="44"/>
      <c r="H547" s="44"/>
    </row>
    <row r="548" ht="15.75" customHeight="1">
      <c r="D548" s="44"/>
      <c r="H548" s="44"/>
    </row>
    <row r="549" ht="15.75" customHeight="1">
      <c r="D549" s="44"/>
      <c r="H549" s="44"/>
    </row>
    <row r="550" ht="15.75" customHeight="1">
      <c r="D550" s="44"/>
      <c r="H550" s="44"/>
    </row>
    <row r="551" ht="15.75" customHeight="1">
      <c r="D551" s="44"/>
      <c r="H551" s="44"/>
    </row>
    <row r="552" ht="15.75" customHeight="1">
      <c r="D552" s="44"/>
      <c r="H552" s="44"/>
    </row>
    <row r="553" ht="15.75" customHeight="1">
      <c r="D553" s="44"/>
      <c r="H553" s="44"/>
    </row>
    <row r="554" ht="15.75" customHeight="1">
      <c r="D554" s="44"/>
      <c r="H554" s="44"/>
    </row>
    <row r="555" ht="15.75" customHeight="1">
      <c r="D555" s="44"/>
      <c r="H555" s="44"/>
    </row>
    <row r="556" ht="15.75" customHeight="1">
      <c r="D556" s="44"/>
      <c r="H556" s="44"/>
    </row>
    <row r="557" ht="15.75" customHeight="1">
      <c r="D557" s="44"/>
      <c r="H557" s="44"/>
    </row>
    <row r="558" ht="15.75" customHeight="1">
      <c r="D558" s="44"/>
      <c r="H558" s="44"/>
    </row>
    <row r="559" ht="15.75" customHeight="1">
      <c r="D559" s="44"/>
      <c r="H559" s="44"/>
    </row>
    <row r="560" ht="15.75" customHeight="1">
      <c r="D560" s="44"/>
      <c r="H560" s="44"/>
    </row>
    <row r="561" ht="15.75" customHeight="1">
      <c r="D561" s="44"/>
      <c r="H561" s="44"/>
    </row>
    <row r="562" ht="15.75" customHeight="1">
      <c r="D562" s="44"/>
      <c r="H562" s="44"/>
    </row>
    <row r="563" ht="15.75" customHeight="1">
      <c r="D563" s="44"/>
      <c r="H563" s="44"/>
    </row>
    <row r="564" ht="15.75" customHeight="1">
      <c r="D564" s="44"/>
      <c r="H564" s="44"/>
    </row>
    <row r="565" ht="15.75" customHeight="1">
      <c r="D565" s="44"/>
      <c r="H565" s="44"/>
    </row>
    <row r="566" ht="15.75" customHeight="1">
      <c r="D566" s="44"/>
      <c r="H566" s="44"/>
    </row>
    <row r="567" ht="15.75" customHeight="1">
      <c r="D567" s="44"/>
      <c r="H567" s="44"/>
    </row>
    <row r="568" ht="15.75" customHeight="1">
      <c r="D568" s="44"/>
      <c r="H568" s="44"/>
    </row>
    <row r="569" ht="15.75" customHeight="1">
      <c r="D569" s="44"/>
      <c r="H569" s="44"/>
    </row>
    <row r="570" ht="15.75" customHeight="1">
      <c r="D570" s="44"/>
      <c r="H570" s="44"/>
    </row>
    <row r="571" ht="15.75" customHeight="1">
      <c r="D571" s="44"/>
      <c r="H571" s="44"/>
    </row>
    <row r="572" ht="15.75" customHeight="1">
      <c r="D572" s="44"/>
      <c r="H572" s="44"/>
    </row>
    <row r="573" ht="15.75" customHeight="1">
      <c r="D573" s="44"/>
      <c r="H573" s="44"/>
    </row>
    <row r="574" ht="15.75" customHeight="1">
      <c r="D574" s="44"/>
      <c r="H574" s="44"/>
    </row>
    <row r="575" ht="15.75" customHeight="1">
      <c r="D575" s="44"/>
      <c r="H575" s="44"/>
    </row>
    <row r="576" ht="15.75" customHeight="1">
      <c r="D576" s="44"/>
      <c r="H576" s="44"/>
    </row>
    <row r="577" ht="15.75" customHeight="1">
      <c r="D577" s="44"/>
      <c r="H577" s="44"/>
    </row>
    <row r="578" ht="15.75" customHeight="1">
      <c r="D578" s="44"/>
      <c r="H578" s="44"/>
    </row>
    <row r="579" ht="15.75" customHeight="1">
      <c r="D579" s="44"/>
      <c r="H579" s="44"/>
    </row>
    <row r="580" ht="15.75" customHeight="1">
      <c r="D580" s="44"/>
      <c r="H580" s="44"/>
    </row>
    <row r="581" ht="15.75" customHeight="1">
      <c r="D581" s="44"/>
      <c r="H581" s="44"/>
    </row>
    <row r="582" ht="15.75" customHeight="1">
      <c r="D582" s="44"/>
      <c r="H582" s="44"/>
    </row>
    <row r="583" ht="15.75" customHeight="1">
      <c r="D583" s="44"/>
      <c r="H583" s="44"/>
    </row>
    <row r="584" ht="15.75" customHeight="1">
      <c r="D584" s="44"/>
      <c r="H584" s="44"/>
    </row>
    <row r="585" ht="15.75" customHeight="1">
      <c r="D585" s="44"/>
      <c r="H585" s="44"/>
    </row>
    <row r="586" ht="15.75" customHeight="1">
      <c r="D586" s="44"/>
      <c r="H586" s="44"/>
    </row>
    <row r="587" ht="15.75" customHeight="1">
      <c r="D587" s="44"/>
      <c r="H587" s="44"/>
    </row>
    <row r="588" ht="15.75" customHeight="1">
      <c r="D588" s="44"/>
      <c r="H588" s="44"/>
    </row>
    <row r="589" ht="15.75" customHeight="1">
      <c r="D589" s="44"/>
      <c r="H589" s="44"/>
    </row>
    <row r="590" ht="15.75" customHeight="1">
      <c r="D590" s="44"/>
      <c r="H590" s="44"/>
    </row>
    <row r="591" ht="15.75" customHeight="1">
      <c r="D591" s="44"/>
      <c r="H591" s="44"/>
    </row>
    <row r="592" ht="15.75" customHeight="1">
      <c r="D592" s="44"/>
      <c r="H592" s="44"/>
    </row>
    <row r="593" ht="15.75" customHeight="1">
      <c r="D593" s="44"/>
      <c r="H593" s="44"/>
    </row>
    <row r="594" ht="15.75" customHeight="1">
      <c r="D594" s="44"/>
      <c r="H594" s="44"/>
    </row>
    <row r="595" ht="15.75" customHeight="1">
      <c r="D595" s="44"/>
      <c r="H595" s="44"/>
    </row>
    <row r="596" ht="15.75" customHeight="1">
      <c r="D596" s="44"/>
      <c r="H596" s="44"/>
    </row>
    <row r="597" ht="15.75" customHeight="1">
      <c r="D597" s="44"/>
      <c r="H597" s="44"/>
    </row>
    <row r="598" ht="15.75" customHeight="1">
      <c r="D598" s="44"/>
      <c r="H598" s="44"/>
    </row>
    <row r="599" ht="15.75" customHeight="1">
      <c r="D599" s="44"/>
      <c r="H599" s="44"/>
    </row>
    <row r="600" ht="15.75" customHeight="1">
      <c r="D600" s="44"/>
      <c r="H600" s="44"/>
    </row>
    <row r="601" ht="15.75" customHeight="1">
      <c r="D601" s="44"/>
      <c r="H601" s="44"/>
    </row>
    <row r="602" ht="15.75" customHeight="1">
      <c r="D602" s="44"/>
      <c r="H602" s="44"/>
    </row>
    <row r="603" ht="15.75" customHeight="1">
      <c r="D603" s="44"/>
      <c r="H603" s="44"/>
    </row>
    <row r="604" ht="15.75" customHeight="1">
      <c r="D604" s="44"/>
      <c r="H604" s="44"/>
    </row>
    <row r="605" ht="15.75" customHeight="1">
      <c r="D605" s="44"/>
      <c r="H605" s="44"/>
    </row>
    <row r="606" ht="15.75" customHeight="1">
      <c r="D606" s="44"/>
      <c r="H606" s="44"/>
    </row>
    <row r="607" ht="15.75" customHeight="1">
      <c r="D607" s="44"/>
      <c r="H607" s="44"/>
    </row>
    <row r="608" ht="15.75" customHeight="1">
      <c r="D608" s="44"/>
      <c r="H608" s="44"/>
    </row>
    <row r="609" ht="15.75" customHeight="1">
      <c r="D609" s="44"/>
      <c r="H609" s="44"/>
    </row>
    <row r="610" ht="15.75" customHeight="1">
      <c r="D610" s="44"/>
      <c r="H610" s="44"/>
    </row>
    <row r="611" ht="15.75" customHeight="1">
      <c r="D611" s="44"/>
      <c r="H611" s="44"/>
    </row>
    <row r="612" ht="15.75" customHeight="1">
      <c r="D612" s="44"/>
      <c r="H612" s="44"/>
    </row>
    <row r="613" ht="15.75" customHeight="1">
      <c r="D613" s="44"/>
      <c r="H613" s="44"/>
    </row>
    <row r="614" ht="15.75" customHeight="1">
      <c r="D614" s="44"/>
      <c r="H614" s="44"/>
    </row>
    <row r="615" ht="15.75" customHeight="1">
      <c r="D615" s="44"/>
      <c r="H615" s="44"/>
    </row>
    <row r="616" ht="15.75" customHeight="1">
      <c r="D616" s="44"/>
      <c r="H616" s="44"/>
    </row>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75"/>
    <col customWidth="1" min="2" max="2" width="31.75"/>
    <col customWidth="1" min="3" max="3" width="14.88"/>
    <col customWidth="1" min="4" max="4" width="17.0"/>
    <col customWidth="1" min="5" max="5" width="15.38"/>
    <col customWidth="1" min="6" max="6" width="10.25"/>
    <col customWidth="1" min="7" max="7" width="62.63"/>
    <col customWidth="1" min="9" max="9" width="14.88"/>
  </cols>
  <sheetData>
    <row r="1" ht="15.75" customHeight="1">
      <c r="A1" s="329" t="s">
        <v>0</v>
      </c>
      <c r="B1" s="329" t="s">
        <v>2</v>
      </c>
      <c r="C1" s="330" t="s">
        <v>3</v>
      </c>
      <c r="D1" s="329" t="s">
        <v>5</v>
      </c>
      <c r="E1" s="329" t="s">
        <v>6</v>
      </c>
      <c r="F1" s="331" t="s">
        <v>8</v>
      </c>
      <c r="G1" s="329" t="s">
        <v>10</v>
      </c>
      <c r="H1" s="329" t="s">
        <v>11</v>
      </c>
      <c r="I1" s="329" t="s">
        <v>12</v>
      </c>
    </row>
    <row r="2" ht="15.75" customHeight="1">
      <c r="A2" s="208" t="s">
        <v>8943</v>
      </c>
      <c r="B2" s="208" t="s">
        <v>8944</v>
      </c>
      <c r="C2" s="332" t="s">
        <v>3225</v>
      </c>
      <c r="D2" s="208" t="s">
        <v>8945</v>
      </c>
      <c r="E2" s="208" t="s">
        <v>8945</v>
      </c>
      <c r="F2" s="333">
        <v>0.0</v>
      </c>
      <c r="G2" s="208" t="s">
        <v>8946</v>
      </c>
      <c r="H2" s="208" t="s">
        <v>297</v>
      </c>
      <c r="I2" s="208" t="s">
        <v>8947</v>
      </c>
      <c r="J2" s="55"/>
    </row>
    <row r="3" ht="15.75" customHeight="1">
      <c r="A3" s="208" t="s">
        <v>8943</v>
      </c>
      <c r="B3" s="208" t="s">
        <v>8948</v>
      </c>
      <c r="C3" s="332" t="s">
        <v>2233</v>
      </c>
      <c r="D3" s="208" t="s">
        <v>8945</v>
      </c>
      <c r="E3" s="208" t="s">
        <v>8945</v>
      </c>
      <c r="F3" s="333">
        <v>0.0</v>
      </c>
      <c r="G3" s="208" t="s">
        <v>8949</v>
      </c>
      <c r="H3" s="208" t="s">
        <v>297</v>
      </c>
      <c r="I3" s="208" t="s">
        <v>8947</v>
      </c>
      <c r="J3" s="55"/>
    </row>
    <row r="4" ht="15.75" customHeight="1">
      <c r="A4" s="208" t="s">
        <v>8943</v>
      </c>
      <c r="B4" s="208" t="s">
        <v>8950</v>
      </c>
      <c r="C4" s="332" t="s">
        <v>483</v>
      </c>
      <c r="D4" s="208" t="s">
        <v>8945</v>
      </c>
      <c r="E4" s="208" t="s">
        <v>8945</v>
      </c>
      <c r="F4" s="333">
        <v>0.0</v>
      </c>
      <c r="G4" s="208" t="s">
        <v>8951</v>
      </c>
      <c r="H4" s="208" t="s">
        <v>297</v>
      </c>
      <c r="I4" s="208" t="s">
        <v>8947</v>
      </c>
      <c r="J4" s="55"/>
    </row>
    <row r="5" ht="15.75" customHeight="1">
      <c r="A5" s="208" t="s">
        <v>8952</v>
      </c>
      <c r="B5" s="208" t="s">
        <v>8953</v>
      </c>
      <c r="C5" s="332" t="s">
        <v>725</v>
      </c>
      <c r="D5" s="209">
        <v>0.5416666666666666</v>
      </c>
      <c r="E5" s="209">
        <v>0.6666666666666666</v>
      </c>
      <c r="F5" s="333">
        <v>0.0</v>
      </c>
      <c r="G5" s="208" t="s">
        <v>8954</v>
      </c>
      <c r="H5" s="208" t="s">
        <v>297</v>
      </c>
      <c r="I5" s="208">
        <v>1.0</v>
      </c>
      <c r="J5" s="55"/>
    </row>
    <row r="6" ht="15.75" customHeight="1">
      <c r="A6" s="208" t="s">
        <v>187</v>
      </c>
      <c r="B6" s="208" t="s">
        <v>8955</v>
      </c>
      <c r="C6" s="332" t="s">
        <v>725</v>
      </c>
      <c r="D6" s="209">
        <v>0.5833333333333334</v>
      </c>
      <c r="E6" s="209">
        <v>0.6666666666666666</v>
      </c>
      <c r="F6" s="333">
        <v>0.0</v>
      </c>
      <c r="G6" s="208" t="s">
        <v>8956</v>
      </c>
      <c r="H6" s="208" t="s">
        <v>371</v>
      </c>
      <c r="I6" s="208">
        <v>1.0</v>
      </c>
      <c r="J6" s="55"/>
    </row>
    <row r="7" ht="15.75" customHeight="1">
      <c r="A7" s="208" t="s">
        <v>8943</v>
      </c>
      <c r="B7" s="208" t="s">
        <v>8957</v>
      </c>
      <c r="C7" s="332" t="s">
        <v>2233</v>
      </c>
      <c r="D7" s="209">
        <v>0.7916666666666666</v>
      </c>
      <c r="E7" s="208" t="s">
        <v>8958</v>
      </c>
      <c r="F7" s="333">
        <v>0.0</v>
      </c>
      <c r="G7" s="208" t="s">
        <v>8959</v>
      </c>
      <c r="H7" s="208">
        <v>30.0</v>
      </c>
      <c r="I7" s="208">
        <v>1.0</v>
      </c>
      <c r="J7" s="55"/>
    </row>
    <row r="8" ht="15.75" customHeight="1">
      <c r="A8" s="208" t="s">
        <v>8952</v>
      </c>
      <c r="B8" s="208" t="s">
        <v>8960</v>
      </c>
      <c r="C8" s="334">
        <v>46009.0</v>
      </c>
      <c r="D8" s="208" t="s">
        <v>8945</v>
      </c>
      <c r="E8" s="208" t="s">
        <v>8945</v>
      </c>
      <c r="F8" s="333">
        <v>0.0</v>
      </c>
      <c r="G8" s="208" t="s">
        <v>8961</v>
      </c>
      <c r="H8" s="208" t="s">
        <v>297</v>
      </c>
      <c r="I8" s="208">
        <v>1.0</v>
      </c>
      <c r="J8" s="55"/>
    </row>
    <row r="9" ht="15.75" customHeight="1">
      <c r="A9" s="208" t="s">
        <v>8962</v>
      </c>
      <c r="B9" s="208" t="s">
        <v>2783</v>
      </c>
      <c r="C9" s="332" t="s">
        <v>2233</v>
      </c>
      <c r="D9" s="209">
        <v>0.7708333333333334</v>
      </c>
      <c r="E9" s="209">
        <v>0.8125</v>
      </c>
      <c r="F9" s="333">
        <v>0.0</v>
      </c>
      <c r="G9" s="208" t="s">
        <v>8963</v>
      </c>
      <c r="H9" s="208" t="s">
        <v>297</v>
      </c>
      <c r="I9" s="208" t="s">
        <v>8964</v>
      </c>
      <c r="J9" s="55"/>
    </row>
    <row r="10" ht="15.75" customHeight="1">
      <c r="A10" s="208" t="s">
        <v>8943</v>
      </c>
      <c r="B10" s="208" t="s">
        <v>8965</v>
      </c>
      <c r="C10" s="334">
        <v>45787.0</v>
      </c>
      <c r="D10" s="209">
        <v>0.6666666666666666</v>
      </c>
      <c r="E10" s="209">
        <v>0.75</v>
      </c>
      <c r="F10" s="333">
        <v>0.0</v>
      </c>
      <c r="G10" s="208" t="s">
        <v>8966</v>
      </c>
      <c r="H10" s="208" t="s">
        <v>297</v>
      </c>
      <c r="I10" s="208">
        <v>10.0</v>
      </c>
      <c r="J10" s="55"/>
    </row>
    <row r="11" ht="15.75" customHeight="1">
      <c r="A11" s="208" t="s">
        <v>8943</v>
      </c>
      <c r="B11" s="208" t="s">
        <v>8967</v>
      </c>
      <c r="C11" s="332" t="s">
        <v>2233</v>
      </c>
      <c r="D11" s="209">
        <v>0.5833333333333334</v>
      </c>
      <c r="E11" s="209">
        <v>0.625</v>
      </c>
      <c r="F11" s="333">
        <v>0.0</v>
      </c>
      <c r="G11" s="208" t="s">
        <v>8968</v>
      </c>
      <c r="H11" s="208" t="s">
        <v>297</v>
      </c>
      <c r="I11" s="208">
        <v>3.0</v>
      </c>
      <c r="J11" s="55"/>
    </row>
    <row r="12" ht="15.75" customHeight="1">
      <c r="A12" s="208" t="s">
        <v>8969</v>
      </c>
      <c r="B12" s="208" t="s">
        <v>8970</v>
      </c>
      <c r="C12" s="332" t="s">
        <v>3225</v>
      </c>
      <c r="D12" s="209">
        <v>0.7708333333333334</v>
      </c>
      <c r="E12" s="209">
        <v>0.8125</v>
      </c>
      <c r="F12" s="333">
        <v>0.0</v>
      </c>
      <c r="G12" s="208" t="s">
        <v>8971</v>
      </c>
      <c r="H12" s="208" t="s">
        <v>297</v>
      </c>
      <c r="I12" s="208">
        <v>1.0</v>
      </c>
      <c r="J12" s="55"/>
    </row>
    <row r="13" ht="15.75" customHeight="1">
      <c r="A13" s="208" t="s">
        <v>8943</v>
      </c>
      <c r="B13" s="208" t="s">
        <v>8972</v>
      </c>
      <c r="C13" s="332" t="s">
        <v>2233</v>
      </c>
      <c r="D13" s="208" t="s">
        <v>8945</v>
      </c>
      <c r="E13" s="208" t="s">
        <v>8945</v>
      </c>
      <c r="F13" s="333">
        <v>0.0</v>
      </c>
      <c r="G13" s="208" t="s">
        <v>8973</v>
      </c>
      <c r="H13" s="208" t="s">
        <v>297</v>
      </c>
      <c r="I13" s="208" t="s">
        <v>8974</v>
      </c>
      <c r="J13" s="55"/>
    </row>
    <row r="14" ht="15.75" customHeight="1">
      <c r="A14" s="208" t="s">
        <v>8952</v>
      </c>
      <c r="B14" s="208" t="s">
        <v>8975</v>
      </c>
      <c r="C14" s="332" t="s">
        <v>2233</v>
      </c>
      <c r="D14" s="209">
        <v>0.75</v>
      </c>
      <c r="E14" s="209">
        <v>0.7916666666666666</v>
      </c>
      <c r="F14" s="333">
        <v>0.0</v>
      </c>
      <c r="G14" s="208" t="s">
        <v>8976</v>
      </c>
      <c r="H14" s="208">
        <v>29.0</v>
      </c>
      <c r="I14" s="208">
        <v>1.0</v>
      </c>
      <c r="J14" s="55"/>
    </row>
    <row r="15" ht="15.75" customHeight="1">
      <c r="A15" s="208" t="s">
        <v>8943</v>
      </c>
      <c r="B15" s="208" t="s">
        <v>2757</v>
      </c>
      <c r="C15" s="332" t="s">
        <v>725</v>
      </c>
      <c r="D15" s="209">
        <v>0.4270833333333333</v>
      </c>
      <c r="E15" s="209">
        <v>0.9479166666666666</v>
      </c>
      <c r="F15" s="333">
        <v>0.0</v>
      </c>
      <c r="G15" s="208" t="s">
        <v>8977</v>
      </c>
      <c r="H15" s="208" t="s">
        <v>297</v>
      </c>
      <c r="I15" s="208">
        <v>12.0</v>
      </c>
      <c r="J15" s="55"/>
    </row>
    <row r="16" ht="15.75" customHeight="1">
      <c r="A16" s="208" t="s">
        <v>8978</v>
      </c>
      <c r="B16" s="208" t="s">
        <v>8979</v>
      </c>
      <c r="C16" s="332" t="s">
        <v>483</v>
      </c>
      <c r="D16" s="209">
        <v>0.4270833333333333</v>
      </c>
      <c r="E16" s="209">
        <v>0.4479166666666667</v>
      </c>
      <c r="F16" s="333">
        <v>0.0</v>
      </c>
      <c r="G16" s="208" t="s">
        <v>8980</v>
      </c>
      <c r="H16" s="208" t="s">
        <v>297</v>
      </c>
      <c r="I16" s="208">
        <v>22.0</v>
      </c>
      <c r="J16" s="55"/>
    </row>
    <row r="17" ht="15.75" customHeight="1">
      <c r="A17" s="208" t="s">
        <v>8962</v>
      </c>
      <c r="B17" s="208" t="s">
        <v>8981</v>
      </c>
      <c r="C17" s="332" t="s">
        <v>725</v>
      </c>
      <c r="D17" s="209">
        <v>0.75</v>
      </c>
      <c r="E17" s="209">
        <v>0.7916666666666666</v>
      </c>
      <c r="F17" s="333">
        <v>0.0</v>
      </c>
      <c r="G17" s="208" t="s">
        <v>8982</v>
      </c>
      <c r="H17" s="208" t="s">
        <v>297</v>
      </c>
      <c r="I17" s="208">
        <v>12.0</v>
      </c>
      <c r="J17" s="55"/>
    </row>
    <row r="18" ht="15.75" customHeight="1">
      <c r="A18" s="208"/>
      <c r="B18" s="208" t="s">
        <v>8983</v>
      </c>
      <c r="C18" s="332" t="s">
        <v>3225</v>
      </c>
      <c r="D18" s="209">
        <v>0.75</v>
      </c>
      <c r="E18" s="209">
        <v>0.8333333333333334</v>
      </c>
      <c r="F18" s="333">
        <v>0.0</v>
      </c>
      <c r="G18" s="208" t="s">
        <v>8984</v>
      </c>
      <c r="H18" s="208" t="s">
        <v>297</v>
      </c>
      <c r="I18" s="208">
        <v>4.0</v>
      </c>
      <c r="J18" s="55"/>
    </row>
    <row r="19" ht="15.75" customHeight="1">
      <c r="A19" s="208" t="s">
        <v>8985</v>
      </c>
      <c r="B19" s="208" t="s">
        <v>8986</v>
      </c>
      <c r="C19" s="332" t="s">
        <v>725</v>
      </c>
      <c r="D19" s="209">
        <v>0.5833333333333334</v>
      </c>
      <c r="E19" s="209">
        <v>0.625</v>
      </c>
      <c r="F19" s="333">
        <v>0.0</v>
      </c>
      <c r="G19" s="208" t="s">
        <v>8987</v>
      </c>
      <c r="H19" s="208" t="s">
        <v>297</v>
      </c>
      <c r="I19" s="208">
        <v>1.0</v>
      </c>
      <c r="J19" s="55"/>
    </row>
    <row r="20" ht="15.75" customHeight="1">
      <c r="A20" s="208" t="s">
        <v>187</v>
      </c>
      <c r="B20" s="208" t="s">
        <v>8988</v>
      </c>
      <c r="C20" s="332" t="s">
        <v>725</v>
      </c>
      <c r="D20" s="209">
        <v>0.5833333333333334</v>
      </c>
      <c r="E20" s="209">
        <v>0.6666666666666666</v>
      </c>
      <c r="F20" s="333">
        <v>0.0</v>
      </c>
      <c r="G20" s="208" t="s">
        <v>8989</v>
      </c>
      <c r="H20" s="208" t="s">
        <v>297</v>
      </c>
      <c r="I20" s="208">
        <v>3.0</v>
      </c>
      <c r="J20" s="55"/>
    </row>
    <row r="21" ht="15.75" customHeight="1">
      <c r="A21" s="208" t="s">
        <v>8943</v>
      </c>
      <c r="B21" s="208" t="s">
        <v>8990</v>
      </c>
      <c r="C21" s="334">
        <v>45786.0</v>
      </c>
      <c r="D21" s="209">
        <v>0.6041666666666666</v>
      </c>
      <c r="E21" s="209">
        <v>0.6458333333333334</v>
      </c>
      <c r="F21" s="333">
        <v>0.0</v>
      </c>
      <c r="G21" s="208" t="s">
        <v>8991</v>
      </c>
      <c r="H21" s="208" t="s">
        <v>297</v>
      </c>
      <c r="I21" s="208">
        <v>1.0</v>
      </c>
      <c r="J21" s="55"/>
    </row>
    <row r="22" ht="15.75" customHeight="1">
      <c r="A22" s="208" t="s">
        <v>8985</v>
      </c>
      <c r="B22" s="208" t="s">
        <v>8992</v>
      </c>
      <c r="C22" s="332" t="s">
        <v>3225</v>
      </c>
      <c r="D22" s="209">
        <v>0.75</v>
      </c>
      <c r="E22" s="209">
        <v>0.7916666666666666</v>
      </c>
      <c r="F22" s="333">
        <v>0.0</v>
      </c>
      <c r="G22" s="208" t="s">
        <v>8993</v>
      </c>
      <c r="H22" s="208" t="s">
        <v>297</v>
      </c>
      <c r="I22" s="208">
        <v>1.0</v>
      </c>
      <c r="J22" s="55"/>
    </row>
    <row r="23" ht="15.75" customHeight="1">
      <c r="A23" s="208" t="s">
        <v>8985</v>
      </c>
      <c r="B23" s="208" t="s">
        <v>8994</v>
      </c>
      <c r="C23" s="332" t="s">
        <v>2233</v>
      </c>
      <c r="D23" s="209">
        <v>0.5833333333333334</v>
      </c>
      <c r="E23" s="209">
        <v>0.6458333333333334</v>
      </c>
      <c r="F23" s="333">
        <v>0.0</v>
      </c>
      <c r="G23" s="208" t="s">
        <v>8995</v>
      </c>
      <c r="H23" s="208" t="s">
        <v>297</v>
      </c>
      <c r="I23" s="208">
        <v>1.0</v>
      </c>
      <c r="J23" s="55"/>
    </row>
    <row r="24" ht="15.75" customHeight="1">
      <c r="A24" s="208" t="s">
        <v>8996</v>
      </c>
      <c r="B24" s="208" t="s">
        <v>8997</v>
      </c>
      <c r="C24" s="334">
        <v>45912.0</v>
      </c>
      <c r="D24" s="209">
        <v>0.75</v>
      </c>
      <c r="E24" s="209">
        <v>0.7916666666666666</v>
      </c>
      <c r="F24" s="333">
        <v>0.0</v>
      </c>
      <c r="G24" s="208" t="s">
        <v>8998</v>
      </c>
      <c r="H24" s="208" t="s">
        <v>297</v>
      </c>
      <c r="I24" s="208">
        <v>1.0</v>
      </c>
      <c r="J24" s="55"/>
    </row>
    <row r="25" ht="15.75" customHeight="1">
      <c r="A25" s="208" t="s">
        <v>8996</v>
      </c>
      <c r="B25" s="208" t="s">
        <v>8999</v>
      </c>
      <c r="C25" s="332" t="s">
        <v>2233</v>
      </c>
      <c r="D25" s="209">
        <v>0.75</v>
      </c>
      <c r="E25" s="209">
        <v>0.7916666666666666</v>
      </c>
      <c r="F25" s="333">
        <v>0.0</v>
      </c>
      <c r="G25" s="208" t="s">
        <v>9000</v>
      </c>
      <c r="H25" s="208" t="s">
        <v>297</v>
      </c>
      <c r="I25" s="208">
        <v>1.0</v>
      </c>
      <c r="J25" s="55"/>
    </row>
    <row r="26" ht="15.75" customHeight="1">
      <c r="A26" s="208" t="s">
        <v>8985</v>
      </c>
      <c r="B26" s="208" t="s">
        <v>9001</v>
      </c>
      <c r="C26" s="334">
        <v>45759.0</v>
      </c>
      <c r="D26" s="209">
        <v>0.75</v>
      </c>
      <c r="E26" s="209">
        <v>0.7916666666666666</v>
      </c>
      <c r="F26" s="333">
        <v>0.0</v>
      </c>
      <c r="G26" s="208" t="s">
        <v>9002</v>
      </c>
      <c r="H26" s="208" t="s">
        <v>297</v>
      </c>
      <c r="I26" s="208">
        <v>1.0</v>
      </c>
      <c r="J26" s="55"/>
    </row>
    <row r="27" ht="15.75" customHeight="1">
      <c r="A27" s="208"/>
      <c r="B27" s="208" t="s">
        <v>9003</v>
      </c>
      <c r="C27" s="332" t="s">
        <v>2233</v>
      </c>
      <c r="D27" s="209">
        <v>0.5833333333333334</v>
      </c>
      <c r="E27" s="209">
        <v>0.625</v>
      </c>
      <c r="F27" s="333">
        <v>0.0</v>
      </c>
      <c r="G27" s="208" t="s">
        <v>9004</v>
      </c>
      <c r="H27" s="208" t="s">
        <v>297</v>
      </c>
      <c r="I27" s="208">
        <v>1.0</v>
      </c>
      <c r="J27" s="55"/>
    </row>
    <row r="28" ht="15.75" customHeight="1">
      <c r="A28" s="208" t="s">
        <v>8996</v>
      </c>
      <c r="B28" s="208" t="s">
        <v>9005</v>
      </c>
      <c r="C28" s="332" t="s">
        <v>2233</v>
      </c>
      <c r="D28" s="209">
        <v>0.7708333333333334</v>
      </c>
      <c r="E28" s="209">
        <v>0.8125</v>
      </c>
      <c r="F28" s="333">
        <v>0.0</v>
      </c>
      <c r="G28" s="208" t="s">
        <v>9006</v>
      </c>
      <c r="H28" s="208" t="s">
        <v>297</v>
      </c>
      <c r="I28" s="208">
        <v>1.0</v>
      </c>
      <c r="J28" s="55"/>
    </row>
    <row r="29" ht="15.75" customHeight="1">
      <c r="A29" s="208" t="s">
        <v>8985</v>
      </c>
      <c r="B29" s="208" t="s">
        <v>9007</v>
      </c>
      <c r="C29" s="332" t="s">
        <v>725</v>
      </c>
      <c r="D29" s="209">
        <v>0.5833333333333334</v>
      </c>
      <c r="E29" s="209">
        <v>0.6666666666666666</v>
      </c>
      <c r="F29" s="333">
        <v>0.0</v>
      </c>
      <c r="G29" s="208" t="s">
        <v>9008</v>
      </c>
      <c r="H29" s="208" t="s">
        <v>297</v>
      </c>
      <c r="I29" s="208">
        <v>1.0</v>
      </c>
      <c r="J29" s="55"/>
    </row>
    <row r="30" ht="15.75" customHeight="1">
      <c r="A30" s="208" t="s">
        <v>8952</v>
      </c>
      <c r="B30" s="208" t="s">
        <v>9009</v>
      </c>
      <c r="C30" s="332" t="s">
        <v>2233</v>
      </c>
      <c r="D30" s="209">
        <v>0.4166666666666667</v>
      </c>
      <c r="E30" s="209">
        <v>0.625</v>
      </c>
      <c r="F30" s="333">
        <v>0.0</v>
      </c>
      <c r="G30" s="208" t="s">
        <v>9010</v>
      </c>
      <c r="H30" s="208" t="s">
        <v>297</v>
      </c>
      <c r="I30" s="208">
        <v>2.0</v>
      </c>
      <c r="J30" s="55"/>
    </row>
    <row r="31" ht="15.75" customHeight="1">
      <c r="A31" s="208" t="s">
        <v>8952</v>
      </c>
      <c r="B31" s="208" t="s">
        <v>9011</v>
      </c>
      <c r="C31" s="332" t="s">
        <v>2233</v>
      </c>
      <c r="D31" s="209">
        <v>0.5416666666666666</v>
      </c>
      <c r="E31" s="209">
        <v>0.6666666666666666</v>
      </c>
      <c r="F31" s="333">
        <v>0.0</v>
      </c>
      <c r="G31" s="208" t="s">
        <v>9012</v>
      </c>
      <c r="H31" s="208" t="s">
        <v>297</v>
      </c>
      <c r="I31" s="208">
        <v>2.0</v>
      </c>
      <c r="J31" s="55"/>
    </row>
    <row r="32" ht="15.75" customHeight="1">
      <c r="A32" s="208" t="s">
        <v>8996</v>
      </c>
      <c r="B32" s="208" t="s">
        <v>9013</v>
      </c>
      <c r="C32" s="332" t="s">
        <v>483</v>
      </c>
      <c r="D32" s="209">
        <v>0.4166666666666667</v>
      </c>
      <c r="E32" s="209">
        <v>0.4479166666666667</v>
      </c>
      <c r="F32" s="333">
        <v>0.0</v>
      </c>
      <c r="G32" s="208" t="s">
        <v>9014</v>
      </c>
      <c r="H32" s="335">
        <v>45713.0</v>
      </c>
      <c r="I32" s="208">
        <v>4.0</v>
      </c>
      <c r="J32" s="55"/>
    </row>
    <row r="33" ht="15.75" customHeight="1">
      <c r="A33" s="208" t="s">
        <v>187</v>
      </c>
      <c r="B33" s="208" t="s">
        <v>9015</v>
      </c>
      <c r="C33" s="334">
        <v>45786.0</v>
      </c>
      <c r="D33" s="209">
        <v>0.6666666666666666</v>
      </c>
      <c r="E33" s="209">
        <v>0.6979166666666666</v>
      </c>
      <c r="F33" s="333">
        <v>0.0</v>
      </c>
      <c r="G33" s="208" t="s">
        <v>9016</v>
      </c>
      <c r="H33" s="208">
        <v>23.0</v>
      </c>
      <c r="I33" s="208">
        <v>6.0</v>
      </c>
      <c r="J33" s="55"/>
    </row>
    <row r="34" ht="15.75" customHeight="1">
      <c r="A34" s="208" t="s">
        <v>187</v>
      </c>
      <c r="B34" s="208" t="s">
        <v>9017</v>
      </c>
      <c r="C34" s="334">
        <v>45912.0</v>
      </c>
      <c r="D34" s="209">
        <v>0.6666666666666666</v>
      </c>
      <c r="E34" s="209">
        <v>0.6979166666666666</v>
      </c>
      <c r="F34" s="333">
        <v>0.0</v>
      </c>
      <c r="G34" s="208" t="s">
        <v>9018</v>
      </c>
      <c r="H34" s="208">
        <v>17.0</v>
      </c>
      <c r="I34" s="208">
        <v>3.0</v>
      </c>
      <c r="J34" s="55"/>
    </row>
    <row r="35" ht="15.75" customHeight="1">
      <c r="A35" s="208" t="s">
        <v>8943</v>
      </c>
      <c r="B35" s="208" t="s">
        <v>9019</v>
      </c>
      <c r="C35" s="332" t="s">
        <v>9020</v>
      </c>
      <c r="D35" s="209">
        <v>0.5833333333333334</v>
      </c>
      <c r="E35" s="209">
        <v>0.625</v>
      </c>
      <c r="F35" s="333">
        <v>0.0</v>
      </c>
      <c r="G35" s="208" t="s">
        <v>9021</v>
      </c>
      <c r="H35" s="208">
        <v>47.0</v>
      </c>
      <c r="I35" s="208">
        <v>1.0</v>
      </c>
      <c r="J35" s="55"/>
    </row>
    <row r="36" ht="15.75" customHeight="1">
      <c r="A36" s="208" t="s">
        <v>8985</v>
      </c>
      <c r="B36" s="208" t="s">
        <v>9022</v>
      </c>
      <c r="C36" s="334">
        <v>45660.0</v>
      </c>
      <c r="D36" s="209">
        <v>0.4375</v>
      </c>
      <c r="E36" s="209">
        <v>0.9791666666666666</v>
      </c>
      <c r="F36" s="333">
        <v>0.0</v>
      </c>
      <c r="G36" s="208" t="s">
        <v>9023</v>
      </c>
      <c r="H36" s="208">
        <v>14.0</v>
      </c>
      <c r="I36" s="208">
        <v>1.0</v>
      </c>
      <c r="J36" s="55"/>
    </row>
    <row r="37" ht="15.75" customHeight="1">
      <c r="A37" s="208"/>
      <c r="B37" s="208" t="s">
        <v>9024</v>
      </c>
      <c r="C37" s="332" t="s">
        <v>725</v>
      </c>
      <c r="D37" s="209">
        <v>0.4166666666666667</v>
      </c>
      <c r="E37" s="209">
        <v>0.5416666666666666</v>
      </c>
      <c r="F37" s="333">
        <v>0.0</v>
      </c>
      <c r="G37" s="208" t="s">
        <v>9025</v>
      </c>
      <c r="H37" s="208" t="s">
        <v>297</v>
      </c>
      <c r="I37" s="208">
        <v>1.0</v>
      </c>
      <c r="J37" s="55"/>
    </row>
    <row r="38" ht="15.75" customHeight="1">
      <c r="A38" s="208" t="s">
        <v>8985</v>
      </c>
      <c r="B38" s="208" t="s">
        <v>9026</v>
      </c>
      <c r="C38" s="332" t="s">
        <v>3225</v>
      </c>
      <c r="D38" s="209">
        <v>0.75</v>
      </c>
      <c r="E38" s="209">
        <v>0.7916666666666666</v>
      </c>
      <c r="F38" s="333">
        <v>0.0</v>
      </c>
      <c r="G38" s="208" t="s">
        <v>9027</v>
      </c>
      <c r="H38" s="208">
        <v>20.0</v>
      </c>
      <c r="I38" s="208">
        <v>1.0</v>
      </c>
      <c r="J38" s="55"/>
    </row>
    <row r="39" ht="15.75" customHeight="1">
      <c r="A39" s="208" t="s">
        <v>8985</v>
      </c>
      <c r="B39" s="208" t="s">
        <v>9028</v>
      </c>
      <c r="C39" s="334">
        <v>45786.0</v>
      </c>
      <c r="D39" s="209">
        <v>0.6666666666666666</v>
      </c>
      <c r="E39" s="209">
        <v>0.6979166666666666</v>
      </c>
      <c r="F39" s="333">
        <v>0.0</v>
      </c>
      <c r="G39" s="208" t="s">
        <v>9029</v>
      </c>
      <c r="H39" s="208">
        <v>15.0</v>
      </c>
      <c r="I39" s="208">
        <v>1.0</v>
      </c>
      <c r="J39" s="55"/>
    </row>
    <row r="40" ht="15.75" customHeight="1">
      <c r="A40" s="208" t="s">
        <v>8985</v>
      </c>
      <c r="B40" s="208" t="s">
        <v>9007</v>
      </c>
      <c r="C40" s="332" t="s">
        <v>725</v>
      </c>
      <c r="D40" s="209">
        <v>0.6666666666666666</v>
      </c>
      <c r="E40" s="209">
        <v>0.7083333333333334</v>
      </c>
      <c r="F40" s="333">
        <v>0.0</v>
      </c>
      <c r="G40" s="208" t="s">
        <v>9008</v>
      </c>
      <c r="H40" s="208" t="s">
        <v>297</v>
      </c>
      <c r="I40" s="208">
        <v>1.0</v>
      </c>
      <c r="J40" s="55"/>
    </row>
    <row r="41" ht="15.75" customHeight="1">
      <c r="A41" s="208" t="s">
        <v>8943</v>
      </c>
      <c r="B41" s="208" t="s">
        <v>9030</v>
      </c>
      <c r="C41" s="332" t="s">
        <v>2233</v>
      </c>
      <c r="D41" s="209">
        <v>0.75</v>
      </c>
      <c r="E41" s="209">
        <v>0.7916666666666666</v>
      </c>
      <c r="F41" s="333">
        <v>0.0</v>
      </c>
      <c r="G41" s="208" t="s">
        <v>9031</v>
      </c>
      <c r="H41" s="208">
        <v>2.0</v>
      </c>
      <c r="I41" s="208">
        <v>1.0</v>
      </c>
      <c r="J41" s="55"/>
    </row>
    <row r="42" ht="15.75" customHeight="1">
      <c r="A42" s="208" t="s">
        <v>8996</v>
      </c>
      <c r="B42" s="208" t="s">
        <v>9032</v>
      </c>
      <c r="C42" s="334">
        <v>45912.0</v>
      </c>
      <c r="D42" s="209">
        <v>0.6041666666666666</v>
      </c>
      <c r="E42" s="209">
        <v>0.6458333333333334</v>
      </c>
      <c r="F42" s="333">
        <v>0.0</v>
      </c>
      <c r="G42" s="208" t="s">
        <v>9033</v>
      </c>
      <c r="H42" s="208">
        <v>0.0</v>
      </c>
      <c r="I42" s="208">
        <v>1.0</v>
      </c>
      <c r="J42" s="55"/>
    </row>
    <row r="43" ht="15.75" customHeight="1">
      <c r="A43" s="208" t="s">
        <v>8943</v>
      </c>
      <c r="B43" s="208" t="s">
        <v>9034</v>
      </c>
      <c r="C43" s="332" t="s">
        <v>2233</v>
      </c>
      <c r="D43" s="209">
        <v>0.8125</v>
      </c>
      <c r="E43" s="209">
        <v>0.8541666666666666</v>
      </c>
      <c r="F43" s="333">
        <v>0.0</v>
      </c>
      <c r="G43" s="208" t="s">
        <v>9035</v>
      </c>
      <c r="H43" s="208">
        <v>50.0</v>
      </c>
      <c r="I43" s="208">
        <v>1.0</v>
      </c>
      <c r="J43" s="55"/>
    </row>
    <row r="44" ht="15.75" customHeight="1">
      <c r="A44" s="208" t="s">
        <v>8943</v>
      </c>
      <c r="B44" s="208" t="s">
        <v>9036</v>
      </c>
      <c r="C44" s="332" t="s">
        <v>725</v>
      </c>
      <c r="D44" s="209">
        <v>0.5833333333333334</v>
      </c>
      <c r="E44" s="209">
        <v>0.6666666666666666</v>
      </c>
      <c r="F44" s="333">
        <v>0.0</v>
      </c>
      <c r="G44" s="208" t="s">
        <v>9037</v>
      </c>
      <c r="H44" s="208" t="s">
        <v>297</v>
      </c>
      <c r="I44" s="208">
        <v>1.0</v>
      </c>
      <c r="J44" s="55"/>
    </row>
    <row r="45" ht="15.75" customHeight="1">
      <c r="A45" s="208" t="s">
        <v>8996</v>
      </c>
      <c r="B45" s="208" t="s">
        <v>9038</v>
      </c>
      <c r="C45" s="332" t="s">
        <v>2233</v>
      </c>
      <c r="D45" s="209">
        <v>0.7708333333333334</v>
      </c>
      <c r="E45" s="209">
        <v>0.8125</v>
      </c>
      <c r="F45" s="333">
        <v>0.0</v>
      </c>
      <c r="G45" s="208" t="s">
        <v>9039</v>
      </c>
      <c r="H45" s="208" t="s">
        <v>9040</v>
      </c>
      <c r="I45" s="208">
        <v>12.0</v>
      </c>
      <c r="J45" s="55"/>
    </row>
    <row r="46" ht="15.75" customHeight="1">
      <c r="A46" s="208" t="s">
        <v>8996</v>
      </c>
      <c r="B46" s="208" t="s">
        <v>9041</v>
      </c>
      <c r="C46" s="332" t="s">
        <v>3225</v>
      </c>
      <c r="D46" s="209">
        <v>0.7083333333333334</v>
      </c>
      <c r="E46" s="209">
        <v>0.7916666666666666</v>
      </c>
      <c r="F46" s="333">
        <v>0.0</v>
      </c>
      <c r="G46" s="208" t="s">
        <v>9042</v>
      </c>
      <c r="H46" s="208">
        <v>0.0</v>
      </c>
      <c r="I46" s="208">
        <v>1.0</v>
      </c>
      <c r="J46" s="55"/>
    </row>
    <row r="47" ht="15.75" customHeight="1">
      <c r="A47" s="208" t="s">
        <v>8996</v>
      </c>
      <c r="B47" s="208" t="s">
        <v>9043</v>
      </c>
      <c r="C47" s="334">
        <v>45912.0</v>
      </c>
      <c r="D47" s="209">
        <v>0.75</v>
      </c>
      <c r="E47" s="209">
        <v>0.7916666666666666</v>
      </c>
      <c r="F47" s="333">
        <v>0.0</v>
      </c>
      <c r="G47" s="208" t="s">
        <v>9044</v>
      </c>
      <c r="H47" s="208" t="s">
        <v>297</v>
      </c>
      <c r="I47" s="208">
        <v>7.0</v>
      </c>
      <c r="J47" s="55"/>
    </row>
    <row r="48" ht="15.75" customHeight="1">
      <c r="A48" s="208" t="s">
        <v>8985</v>
      </c>
      <c r="B48" s="208" t="s">
        <v>9045</v>
      </c>
      <c r="C48" s="334">
        <v>45912.0</v>
      </c>
      <c r="D48" s="209">
        <v>0.5833333333333334</v>
      </c>
      <c r="E48" s="209">
        <v>0.625</v>
      </c>
      <c r="F48" s="333">
        <v>0.0</v>
      </c>
      <c r="G48" s="208" t="s">
        <v>9046</v>
      </c>
      <c r="H48" s="208">
        <v>0.0</v>
      </c>
      <c r="I48" s="208">
        <v>1.0</v>
      </c>
      <c r="J48" s="55"/>
    </row>
    <row r="49" ht="15.75" customHeight="1">
      <c r="A49" s="208" t="s">
        <v>8985</v>
      </c>
      <c r="B49" s="208" t="s">
        <v>9047</v>
      </c>
      <c r="C49" s="332" t="s">
        <v>2233</v>
      </c>
      <c r="D49" s="209">
        <v>0.75</v>
      </c>
      <c r="E49" s="209">
        <v>0.7916666666666666</v>
      </c>
      <c r="F49" s="333">
        <v>0.0</v>
      </c>
      <c r="G49" s="208" t="s">
        <v>9048</v>
      </c>
      <c r="H49" s="208">
        <v>23.0</v>
      </c>
      <c r="I49" s="208">
        <v>3.0</v>
      </c>
      <c r="J49" s="55"/>
    </row>
    <row r="50" ht="15.75" customHeight="1">
      <c r="A50" s="208" t="s">
        <v>8996</v>
      </c>
      <c r="B50" s="208" t="s">
        <v>9049</v>
      </c>
      <c r="C50" s="332" t="s">
        <v>9050</v>
      </c>
      <c r="D50" s="209">
        <v>0.4166666666666667</v>
      </c>
      <c r="E50" s="209">
        <v>0.07291666666666667</v>
      </c>
      <c r="F50" s="333">
        <v>0.0</v>
      </c>
      <c r="G50" s="208" t="s">
        <v>9051</v>
      </c>
      <c r="H50" s="208" t="s">
        <v>297</v>
      </c>
      <c r="I50" s="208">
        <v>3.0</v>
      </c>
      <c r="J50" s="55"/>
    </row>
    <row r="51" ht="15.75" customHeight="1">
      <c r="A51" s="208" t="s">
        <v>8996</v>
      </c>
      <c r="B51" s="208" t="s">
        <v>9052</v>
      </c>
      <c r="C51" s="332" t="s">
        <v>725</v>
      </c>
      <c r="D51" s="209">
        <v>0.5833333333333334</v>
      </c>
      <c r="E51" s="209">
        <v>0.625</v>
      </c>
      <c r="F51" s="333">
        <v>0.0</v>
      </c>
      <c r="G51" s="208" t="s">
        <v>9053</v>
      </c>
      <c r="H51" s="208">
        <v>46.0</v>
      </c>
      <c r="I51" s="208">
        <v>3.0</v>
      </c>
      <c r="J51" s="55"/>
    </row>
    <row r="52" ht="15.75" customHeight="1">
      <c r="A52" s="208" t="s">
        <v>187</v>
      </c>
      <c r="B52" s="208" t="s">
        <v>9054</v>
      </c>
      <c r="C52" s="332" t="s">
        <v>2233</v>
      </c>
      <c r="D52" s="209">
        <v>0.75</v>
      </c>
      <c r="E52" s="209">
        <v>0.8125</v>
      </c>
      <c r="F52" s="336">
        <v>0.0</v>
      </c>
      <c r="G52" s="208" t="s">
        <v>9055</v>
      </c>
      <c r="H52" s="208">
        <v>12.0</v>
      </c>
      <c r="I52" s="208">
        <v>1.0</v>
      </c>
      <c r="J52" s="55"/>
    </row>
    <row r="53" ht="15.75" customHeight="1">
      <c r="A53" s="208" t="s">
        <v>8985</v>
      </c>
      <c r="B53" s="208" t="s">
        <v>9056</v>
      </c>
      <c r="C53" s="334">
        <v>45786.0</v>
      </c>
      <c r="D53" s="209">
        <v>0.6666666666666666</v>
      </c>
      <c r="E53" s="209">
        <v>0.6979166666666666</v>
      </c>
      <c r="F53" s="333">
        <v>0.0</v>
      </c>
      <c r="G53" s="208" t="s">
        <v>9057</v>
      </c>
      <c r="H53" s="208">
        <v>20.0</v>
      </c>
      <c r="I53" s="208">
        <v>10.0</v>
      </c>
      <c r="J53" s="55"/>
    </row>
    <row r="54" ht="15.75" customHeight="1">
      <c r="A54" s="208" t="s">
        <v>8943</v>
      </c>
      <c r="B54" s="208" t="s">
        <v>9058</v>
      </c>
      <c r="C54" s="332" t="s">
        <v>2233</v>
      </c>
      <c r="D54" s="209">
        <v>0.5833333333333334</v>
      </c>
      <c r="E54" s="209">
        <v>0.6458333333333334</v>
      </c>
      <c r="F54" s="333">
        <v>0.0</v>
      </c>
      <c r="G54" s="208" t="s">
        <v>9059</v>
      </c>
      <c r="H54" s="208">
        <v>12.0</v>
      </c>
      <c r="I54" s="208">
        <v>3.0</v>
      </c>
      <c r="J54" s="55"/>
    </row>
    <row r="55" ht="15.75" customHeight="1">
      <c r="A55" s="208" t="s">
        <v>8985</v>
      </c>
      <c r="B55" s="208" t="s">
        <v>9060</v>
      </c>
      <c r="C55" s="332" t="s">
        <v>725</v>
      </c>
      <c r="D55" s="209">
        <v>0.75</v>
      </c>
      <c r="E55" s="209">
        <v>0.7916666666666666</v>
      </c>
      <c r="F55" s="333">
        <v>0.0</v>
      </c>
      <c r="G55" s="208" t="s">
        <v>9061</v>
      </c>
      <c r="H55" s="208">
        <v>29.0</v>
      </c>
      <c r="I55" s="208">
        <v>1.0</v>
      </c>
    </row>
    <row r="56" ht="15.75" customHeight="1">
      <c r="A56" s="208" t="s">
        <v>8962</v>
      </c>
      <c r="B56" s="208" t="s">
        <v>9062</v>
      </c>
      <c r="C56" s="332" t="s">
        <v>2233</v>
      </c>
      <c r="D56" s="209">
        <v>0.4166666666666667</v>
      </c>
      <c r="E56" s="209">
        <v>0.5</v>
      </c>
      <c r="F56" s="333">
        <v>0.0</v>
      </c>
      <c r="G56" s="208" t="s">
        <v>9063</v>
      </c>
      <c r="H56" s="208" t="s">
        <v>297</v>
      </c>
      <c r="I56" s="208">
        <v>1.0</v>
      </c>
    </row>
    <row r="57" ht="15.75" customHeight="1">
      <c r="A57" s="208" t="s">
        <v>8952</v>
      </c>
      <c r="B57" s="208" t="s">
        <v>9064</v>
      </c>
      <c r="C57" s="332" t="s">
        <v>2233</v>
      </c>
      <c r="D57" s="209">
        <v>0.5416666666666666</v>
      </c>
      <c r="E57" s="209">
        <v>0.75</v>
      </c>
      <c r="F57" s="333">
        <v>0.0</v>
      </c>
      <c r="G57" s="208" t="s">
        <v>9065</v>
      </c>
      <c r="H57" s="208" t="s">
        <v>297</v>
      </c>
      <c r="I57" s="208">
        <v>1.0</v>
      </c>
    </row>
    <row r="58" ht="15.75" customHeight="1">
      <c r="A58" s="208" t="s">
        <v>8943</v>
      </c>
      <c r="B58" s="208" t="s">
        <v>9066</v>
      </c>
      <c r="C58" s="332" t="s">
        <v>725</v>
      </c>
      <c r="D58" s="209">
        <v>0.5833333333333334</v>
      </c>
      <c r="E58" s="209">
        <v>0.6666666666666666</v>
      </c>
      <c r="F58" s="333">
        <v>0.0</v>
      </c>
      <c r="G58" s="208" t="s">
        <v>9067</v>
      </c>
      <c r="H58" s="208" t="s">
        <v>5200</v>
      </c>
      <c r="I58" s="208">
        <v>1.0</v>
      </c>
    </row>
    <row r="59" ht="15.75" customHeight="1">
      <c r="A59" s="208" t="s">
        <v>8996</v>
      </c>
      <c r="B59" s="208" t="s">
        <v>9068</v>
      </c>
      <c r="C59" s="332" t="s">
        <v>3196</v>
      </c>
      <c r="D59" s="209">
        <v>0.4375</v>
      </c>
      <c r="E59" s="209">
        <v>0.4791666666666667</v>
      </c>
      <c r="F59" s="333">
        <v>0.0</v>
      </c>
      <c r="G59" s="208" t="s">
        <v>9069</v>
      </c>
      <c r="H59" s="208">
        <v>30.0</v>
      </c>
      <c r="I59" s="208">
        <v>1.0</v>
      </c>
    </row>
    <row r="60" ht="15.75" customHeight="1">
      <c r="A60" s="208" t="s">
        <v>8985</v>
      </c>
      <c r="B60" s="208" t="s">
        <v>9026</v>
      </c>
      <c r="C60" s="332" t="s">
        <v>3225</v>
      </c>
      <c r="D60" s="209">
        <v>0.75</v>
      </c>
      <c r="E60" s="209">
        <v>0.7916666666666666</v>
      </c>
      <c r="F60" s="333">
        <v>0.0</v>
      </c>
      <c r="G60" s="208" t="s">
        <v>9027</v>
      </c>
      <c r="H60" s="208">
        <v>20.0</v>
      </c>
      <c r="I60" s="208">
        <v>1.0</v>
      </c>
    </row>
    <row r="61" ht="15.75" customHeight="1">
      <c r="A61" s="208" t="s">
        <v>8952</v>
      </c>
      <c r="B61" s="208" t="s">
        <v>9070</v>
      </c>
      <c r="C61" s="332" t="s">
        <v>2233</v>
      </c>
      <c r="D61" s="209">
        <v>0.5416666666666666</v>
      </c>
      <c r="E61" s="209">
        <v>0.6666666666666666</v>
      </c>
      <c r="F61" s="333">
        <v>0.0</v>
      </c>
      <c r="G61" s="208" t="s">
        <v>9071</v>
      </c>
      <c r="H61" s="208" t="s">
        <v>297</v>
      </c>
      <c r="I61" s="208">
        <v>1.0</v>
      </c>
    </row>
    <row r="62" ht="15.75" customHeight="1">
      <c r="A62" s="208" t="s">
        <v>8952</v>
      </c>
      <c r="B62" s="208" t="s">
        <v>9072</v>
      </c>
      <c r="C62" s="332" t="s">
        <v>2233</v>
      </c>
      <c r="D62" s="209">
        <v>0.75</v>
      </c>
      <c r="E62" s="209">
        <v>0.8125</v>
      </c>
      <c r="F62" s="333">
        <v>0.0</v>
      </c>
      <c r="G62" s="208" t="s">
        <v>9073</v>
      </c>
      <c r="H62" s="208">
        <v>12.0</v>
      </c>
      <c r="I62" s="208">
        <v>1.0</v>
      </c>
    </row>
    <row r="63" ht="15.75" customHeight="1">
      <c r="A63" s="208" t="s">
        <v>187</v>
      </c>
      <c r="B63" s="208" t="s">
        <v>9074</v>
      </c>
      <c r="C63" s="334">
        <v>45786.0</v>
      </c>
      <c r="D63" s="209">
        <v>0.5833333333333334</v>
      </c>
      <c r="E63" s="209">
        <v>0.6458333333333334</v>
      </c>
      <c r="F63" s="333">
        <v>0.0</v>
      </c>
      <c r="G63" s="208" t="s">
        <v>9075</v>
      </c>
      <c r="H63" s="208">
        <v>24.0</v>
      </c>
      <c r="I63" s="208">
        <v>1.0</v>
      </c>
    </row>
    <row r="64" ht="15.75" customHeight="1">
      <c r="A64" s="208" t="s">
        <v>187</v>
      </c>
      <c r="B64" s="208" t="s">
        <v>9076</v>
      </c>
      <c r="C64" s="332" t="s">
        <v>725</v>
      </c>
      <c r="D64" s="209">
        <v>0.5833333333333334</v>
      </c>
      <c r="E64" s="209">
        <v>0.625</v>
      </c>
      <c r="F64" s="333">
        <v>0.0</v>
      </c>
      <c r="G64" s="208" t="s">
        <v>9077</v>
      </c>
      <c r="H64" s="208">
        <v>0.0</v>
      </c>
      <c r="I64" s="208">
        <v>1.0</v>
      </c>
    </row>
    <row r="65" ht="15.75" customHeight="1">
      <c r="A65" s="208" t="s">
        <v>9078</v>
      </c>
      <c r="B65" s="204" t="s">
        <v>9079</v>
      </c>
      <c r="C65" s="332" t="s">
        <v>2233</v>
      </c>
      <c r="D65" s="209">
        <v>0.4583333333333333</v>
      </c>
      <c r="E65" s="209">
        <v>0.5416666666666666</v>
      </c>
      <c r="F65" s="333">
        <v>0.0</v>
      </c>
      <c r="G65" s="208" t="s">
        <v>9080</v>
      </c>
      <c r="H65" s="208" t="s">
        <v>297</v>
      </c>
      <c r="I65" s="208">
        <v>1.0</v>
      </c>
    </row>
    <row r="66" ht="15.75" customHeight="1">
      <c r="A66" s="208" t="s">
        <v>8996</v>
      </c>
      <c r="B66" s="204" t="s">
        <v>9081</v>
      </c>
      <c r="C66" s="332" t="s">
        <v>725</v>
      </c>
      <c r="D66" s="209">
        <v>0.5833333333333334</v>
      </c>
      <c r="E66" s="209">
        <v>0.6666666666666666</v>
      </c>
      <c r="F66" s="333">
        <v>0.0</v>
      </c>
      <c r="G66" s="208" t="s">
        <v>9082</v>
      </c>
      <c r="H66" s="208" t="s">
        <v>297</v>
      </c>
      <c r="I66" s="208">
        <v>1.0</v>
      </c>
    </row>
    <row r="67" ht="15.75" customHeight="1">
      <c r="A67" s="204" t="s">
        <v>8943</v>
      </c>
      <c r="B67" s="204" t="s">
        <v>9083</v>
      </c>
      <c r="C67" s="332" t="s">
        <v>2233</v>
      </c>
      <c r="D67" s="209">
        <v>0.5416666666666666</v>
      </c>
      <c r="E67" s="209">
        <v>0.5833333333333334</v>
      </c>
      <c r="F67" s="333">
        <v>0.0</v>
      </c>
      <c r="G67" s="208" t="s">
        <v>9084</v>
      </c>
      <c r="H67" s="208">
        <v>3.0</v>
      </c>
      <c r="I67" s="208">
        <v>4.0</v>
      </c>
    </row>
    <row r="68" ht="15.75" customHeight="1">
      <c r="A68" s="208" t="s">
        <v>8996</v>
      </c>
      <c r="B68" s="204" t="s">
        <v>9085</v>
      </c>
      <c r="C68" s="332" t="s">
        <v>2233</v>
      </c>
      <c r="D68" s="209">
        <v>0.7291666666666666</v>
      </c>
      <c r="E68" s="209">
        <v>0.8125</v>
      </c>
      <c r="F68" s="333">
        <v>0.0</v>
      </c>
      <c r="G68" s="208" t="s">
        <v>9086</v>
      </c>
      <c r="H68" s="208" t="s">
        <v>297</v>
      </c>
      <c r="I68" s="204">
        <v>4.0</v>
      </c>
    </row>
    <row r="69" ht="15.75" customHeight="1">
      <c r="A69" s="208" t="s">
        <v>8962</v>
      </c>
      <c r="B69" s="208" t="s">
        <v>9087</v>
      </c>
      <c r="C69" s="332" t="s">
        <v>2233</v>
      </c>
      <c r="D69" s="209">
        <v>0.5</v>
      </c>
      <c r="E69" s="209">
        <v>0.5416666666666666</v>
      </c>
      <c r="F69" s="333">
        <v>0.0</v>
      </c>
      <c r="G69" s="204" t="s">
        <v>9088</v>
      </c>
      <c r="H69" s="208" t="s">
        <v>297</v>
      </c>
      <c r="I69" s="204">
        <v>3.0</v>
      </c>
    </row>
    <row r="70" ht="15.75" customHeight="1">
      <c r="A70" s="208" t="s">
        <v>9089</v>
      </c>
      <c r="B70" s="204" t="s">
        <v>9090</v>
      </c>
      <c r="C70" s="332" t="s">
        <v>2233</v>
      </c>
      <c r="D70" s="209">
        <v>0.6041666666666666</v>
      </c>
      <c r="E70" s="209">
        <v>0.6458333333333334</v>
      </c>
      <c r="F70" s="333">
        <v>0.0</v>
      </c>
      <c r="G70" s="208" t="s">
        <v>9091</v>
      </c>
      <c r="H70" s="208">
        <v>30.0</v>
      </c>
      <c r="I70" s="208">
        <v>1.0</v>
      </c>
    </row>
    <row r="71" ht="15.75" customHeight="1">
      <c r="A71" s="208" t="s">
        <v>8952</v>
      </c>
      <c r="B71" s="204" t="s">
        <v>9092</v>
      </c>
      <c r="C71" s="332" t="s">
        <v>2233</v>
      </c>
      <c r="D71" s="209">
        <v>0.5833333333333334</v>
      </c>
      <c r="E71" s="209">
        <v>0.6458333333333334</v>
      </c>
      <c r="F71" s="333">
        <v>0.0</v>
      </c>
      <c r="G71" s="204" t="s">
        <v>9093</v>
      </c>
      <c r="H71" s="208">
        <v>20.0</v>
      </c>
      <c r="I71" s="208">
        <v>1.0</v>
      </c>
    </row>
    <row r="72" ht="15.75" customHeight="1">
      <c r="A72" s="208" t="s">
        <v>8996</v>
      </c>
      <c r="B72" s="204" t="s">
        <v>9094</v>
      </c>
      <c r="C72" s="332" t="s">
        <v>725</v>
      </c>
      <c r="D72" s="209">
        <v>0.7604166666666666</v>
      </c>
      <c r="E72" s="209">
        <v>0.7916666666666666</v>
      </c>
      <c r="F72" s="333">
        <v>0.0</v>
      </c>
      <c r="G72" s="204" t="s">
        <v>9095</v>
      </c>
      <c r="H72" s="208" t="s">
        <v>297</v>
      </c>
      <c r="I72" s="208">
        <v>3.0</v>
      </c>
    </row>
    <row r="73" ht="15.75" customHeight="1">
      <c r="A73" s="208" t="s">
        <v>8996</v>
      </c>
      <c r="B73" s="204" t="s">
        <v>9096</v>
      </c>
      <c r="C73" s="332" t="s">
        <v>3225</v>
      </c>
      <c r="D73" s="209">
        <v>0.5833333333333334</v>
      </c>
      <c r="E73" s="209">
        <v>0.6458333333333334</v>
      </c>
      <c r="F73" s="333">
        <v>0.0</v>
      </c>
      <c r="G73" s="208" t="s">
        <v>9097</v>
      </c>
      <c r="H73" s="208">
        <v>14.0</v>
      </c>
      <c r="I73" s="208">
        <v>1.0</v>
      </c>
    </row>
    <row r="74" ht="15.75" customHeight="1">
      <c r="A74" s="204" t="s">
        <v>187</v>
      </c>
      <c r="B74" s="204" t="s">
        <v>9098</v>
      </c>
      <c r="C74" s="332" t="s">
        <v>3825</v>
      </c>
      <c r="D74" s="209">
        <v>0.7083333333333334</v>
      </c>
      <c r="E74" s="209">
        <v>0.7916666666666666</v>
      </c>
      <c r="F74" s="333">
        <v>0.0</v>
      </c>
      <c r="G74" s="208" t="s">
        <v>9099</v>
      </c>
      <c r="H74" s="208" t="s">
        <v>297</v>
      </c>
      <c r="I74" s="208">
        <v>10.0</v>
      </c>
    </row>
    <row r="75" ht="15.75" customHeight="1">
      <c r="A75" s="208" t="s">
        <v>8952</v>
      </c>
      <c r="B75" s="204" t="s">
        <v>9100</v>
      </c>
      <c r="C75" s="332" t="s">
        <v>2233</v>
      </c>
      <c r="D75" s="209">
        <v>0.75</v>
      </c>
      <c r="E75" s="209">
        <v>0.7916666666666666</v>
      </c>
      <c r="F75" s="333">
        <v>0.0</v>
      </c>
      <c r="G75" s="204" t="s">
        <v>9101</v>
      </c>
      <c r="H75" s="208">
        <v>36.0</v>
      </c>
      <c r="I75" s="208">
        <v>3.0</v>
      </c>
    </row>
    <row r="76" ht="15.75" customHeight="1">
      <c r="A76" s="208" t="s">
        <v>8996</v>
      </c>
      <c r="B76" s="204" t="s">
        <v>9102</v>
      </c>
      <c r="C76" s="334">
        <v>45721.0</v>
      </c>
      <c r="D76" s="209">
        <v>0.4583333333333333</v>
      </c>
      <c r="E76" s="209">
        <v>0.4895833333333333</v>
      </c>
      <c r="F76" s="333">
        <v>0.0</v>
      </c>
      <c r="G76" s="204" t="s">
        <v>9103</v>
      </c>
      <c r="H76" s="208">
        <v>8.0</v>
      </c>
      <c r="I76" s="208">
        <v>10.0</v>
      </c>
    </row>
    <row r="77" ht="15.75" customHeight="1">
      <c r="A77" s="208" t="s">
        <v>8952</v>
      </c>
      <c r="B77" s="337" t="s">
        <v>9104</v>
      </c>
      <c r="C77" s="332" t="s">
        <v>725</v>
      </c>
      <c r="D77" s="209">
        <v>0.5625</v>
      </c>
      <c r="E77" s="209">
        <v>0.6041666666666666</v>
      </c>
      <c r="F77" s="333">
        <v>0.0</v>
      </c>
      <c r="G77" s="204" t="s">
        <v>297</v>
      </c>
      <c r="H77" s="208">
        <v>20.0</v>
      </c>
      <c r="I77" s="208">
        <v>3.0</v>
      </c>
    </row>
    <row r="78" ht="15.75" customHeight="1">
      <c r="A78" s="208" t="s">
        <v>8985</v>
      </c>
      <c r="B78" s="204" t="s">
        <v>9105</v>
      </c>
      <c r="C78" s="332" t="s">
        <v>725</v>
      </c>
      <c r="D78" s="209">
        <v>0.75</v>
      </c>
      <c r="E78" s="209">
        <v>0.8125</v>
      </c>
      <c r="F78" s="333">
        <v>0.0</v>
      </c>
      <c r="G78" s="204" t="s">
        <v>9106</v>
      </c>
      <c r="H78" s="208" t="s">
        <v>297</v>
      </c>
      <c r="I78" s="208">
        <v>3.0</v>
      </c>
    </row>
    <row r="79" ht="15.75" customHeight="1">
      <c r="A79" s="208" t="s">
        <v>8996</v>
      </c>
      <c r="B79" s="208" t="s">
        <v>9107</v>
      </c>
      <c r="C79" s="332" t="s">
        <v>2233</v>
      </c>
      <c r="D79" s="209">
        <v>0.5833333333333334</v>
      </c>
      <c r="E79" s="209">
        <v>0.6458333333333334</v>
      </c>
      <c r="F79" s="333">
        <v>0.0</v>
      </c>
      <c r="G79" s="208" t="s">
        <v>9108</v>
      </c>
      <c r="H79" s="208">
        <v>36.0</v>
      </c>
      <c r="I79" s="208">
        <v>1.0</v>
      </c>
    </row>
    <row r="80" ht="15.75" customHeight="1">
      <c r="A80" s="208" t="s">
        <v>8943</v>
      </c>
      <c r="B80" s="208" t="s">
        <v>9109</v>
      </c>
      <c r="C80" s="332" t="s">
        <v>2233</v>
      </c>
      <c r="D80" s="209">
        <v>0.75</v>
      </c>
      <c r="E80" s="209">
        <v>0.7916666666666666</v>
      </c>
      <c r="F80" s="333">
        <v>0.0</v>
      </c>
      <c r="G80" s="208" t="s">
        <v>9110</v>
      </c>
      <c r="H80" s="208">
        <v>29.0</v>
      </c>
      <c r="I80" s="208">
        <v>1.0</v>
      </c>
    </row>
    <row r="81" ht="15.75" customHeight="1">
      <c r="A81" s="208" t="s">
        <v>8996</v>
      </c>
      <c r="B81" s="208" t="s">
        <v>9111</v>
      </c>
      <c r="C81" s="332" t="s">
        <v>725</v>
      </c>
      <c r="D81" s="209">
        <v>0.5416666666666666</v>
      </c>
      <c r="E81" s="209">
        <v>0.6666666666666666</v>
      </c>
      <c r="F81" s="333">
        <v>0.0</v>
      </c>
      <c r="G81" s="208" t="s">
        <v>9112</v>
      </c>
      <c r="H81" s="208" t="s">
        <v>297</v>
      </c>
      <c r="I81" s="208">
        <v>1.0</v>
      </c>
    </row>
    <row r="82" ht="15.75" customHeight="1">
      <c r="A82" s="208" t="s">
        <v>8943</v>
      </c>
      <c r="B82" s="208" t="s">
        <v>9113</v>
      </c>
      <c r="C82" s="332" t="s">
        <v>483</v>
      </c>
      <c r="D82" s="209">
        <v>0.7708333333333334</v>
      </c>
      <c r="E82" s="209">
        <v>0.8125</v>
      </c>
      <c r="F82" s="333">
        <v>0.0</v>
      </c>
      <c r="G82" s="208" t="s">
        <v>9114</v>
      </c>
      <c r="H82" s="208" t="s">
        <v>297</v>
      </c>
      <c r="I82" s="208">
        <v>1.0</v>
      </c>
    </row>
    <row r="83" ht="15.75" customHeight="1">
      <c r="A83" s="208" t="s">
        <v>8996</v>
      </c>
      <c r="B83" s="208" t="s">
        <v>9115</v>
      </c>
      <c r="C83" s="332" t="s">
        <v>2233</v>
      </c>
      <c r="D83" s="209">
        <v>0.7083333333333334</v>
      </c>
      <c r="E83" s="209">
        <v>0.875</v>
      </c>
      <c r="F83" s="333">
        <v>0.0</v>
      </c>
      <c r="G83" s="208" t="s">
        <v>9116</v>
      </c>
      <c r="H83" s="208" t="s">
        <v>297</v>
      </c>
      <c r="I83" s="208">
        <v>1.0</v>
      </c>
    </row>
    <row r="84" ht="15.75" customHeight="1">
      <c r="A84" s="208" t="s">
        <v>8985</v>
      </c>
      <c r="B84" s="208" t="s">
        <v>9117</v>
      </c>
      <c r="C84" s="332" t="s">
        <v>3225</v>
      </c>
      <c r="D84" s="209">
        <v>0.5833333333333334</v>
      </c>
      <c r="E84" s="209">
        <v>0.6666666666666666</v>
      </c>
      <c r="F84" s="333">
        <v>0.0</v>
      </c>
      <c r="G84" s="208" t="s">
        <v>9118</v>
      </c>
      <c r="H84" s="208">
        <v>9.0</v>
      </c>
      <c r="I84" s="208">
        <v>1.0</v>
      </c>
    </row>
    <row r="85" ht="15.75" customHeight="1">
      <c r="A85" s="208" t="s">
        <v>187</v>
      </c>
      <c r="B85" s="208" t="s">
        <v>9119</v>
      </c>
      <c r="C85" s="332" t="s">
        <v>725</v>
      </c>
      <c r="D85" s="209">
        <v>0.75</v>
      </c>
      <c r="E85" s="209">
        <v>0.7916666666666666</v>
      </c>
      <c r="F85" s="333">
        <v>0.0</v>
      </c>
      <c r="G85" s="208" t="s">
        <v>9120</v>
      </c>
      <c r="H85" s="208">
        <v>42.0</v>
      </c>
      <c r="I85" s="208">
        <v>1.0</v>
      </c>
    </row>
    <row r="86" ht="15.75" customHeight="1">
      <c r="A86" s="208" t="s">
        <v>8985</v>
      </c>
      <c r="B86" s="208" t="s">
        <v>9121</v>
      </c>
      <c r="C86" s="332" t="s">
        <v>2233</v>
      </c>
      <c r="D86" s="209">
        <v>0.7291666666666666</v>
      </c>
      <c r="E86" s="209">
        <v>0.8125</v>
      </c>
      <c r="F86" s="333">
        <v>0.0</v>
      </c>
      <c r="G86" s="208" t="s">
        <v>9122</v>
      </c>
      <c r="H86" s="208">
        <v>5.0</v>
      </c>
      <c r="I86" s="208">
        <v>1.0</v>
      </c>
    </row>
    <row r="87" ht="15.75" customHeight="1">
      <c r="A87" s="208" t="s">
        <v>9123</v>
      </c>
      <c r="B87" s="208" t="s">
        <v>9124</v>
      </c>
      <c r="C87" s="332" t="s">
        <v>3769</v>
      </c>
      <c r="D87" s="209">
        <v>0.3854166666666667</v>
      </c>
      <c r="E87" s="209">
        <v>0.40625</v>
      </c>
      <c r="F87" s="333">
        <v>40.0</v>
      </c>
      <c r="G87" s="208" t="s">
        <v>9125</v>
      </c>
      <c r="H87" s="208">
        <v>0.0</v>
      </c>
      <c r="I87" s="208">
        <v>4.0</v>
      </c>
    </row>
    <row r="88" ht="15.75" customHeight="1">
      <c r="A88" s="208" t="s">
        <v>9123</v>
      </c>
      <c r="B88" s="208" t="s">
        <v>9126</v>
      </c>
      <c r="C88" s="332" t="s">
        <v>3196</v>
      </c>
      <c r="D88" s="208" t="s">
        <v>9127</v>
      </c>
      <c r="E88" s="208" t="s">
        <v>9127</v>
      </c>
      <c r="F88" s="333">
        <v>110.0</v>
      </c>
      <c r="G88" s="208" t="s">
        <v>9125</v>
      </c>
      <c r="H88" s="208">
        <v>12.0</v>
      </c>
      <c r="I88" s="208">
        <v>12.0</v>
      </c>
    </row>
    <row r="89" ht="15.75" customHeight="1">
      <c r="A89" s="208" t="s">
        <v>9123</v>
      </c>
      <c r="B89" s="208" t="s">
        <v>9128</v>
      </c>
      <c r="C89" s="332" t="s">
        <v>3769</v>
      </c>
      <c r="D89" s="208" t="s">
        <v>9127</v>
      </c>
      <c r="E89" s="208" t="s">
        <v>9127</v>
      </c>
      <c r="F89" s="333">
        <v>110.0</v>
      </c>
      <c r="G89" s="208" t="s">
        <v>9129</v>
      </c>
      <c r="H89" s="208">
        <v>12.0</v>
      </c>
      <c r="I89" s="208">
        <v>12.0</v>
      </c>
    </row>
    <row r="90" ht="15.75" customHeight="1">
      <c r="A90" s="208" t="s">
        <v>9123</v>
      </c>
      <c r="B90" s="208" t="s">
        <v>9130</v>
      </c>
      <c r="C90" s="334">
        <v>45691.0</v>
      </c>
      <c r="D90" s="208" t="s">
        <v>9127</v>
      </c>
      <c r="E90" s="208" t="s">
        <v>9127</v>
      </c>
      <c r="F90" s="333">
        <v>110.0</v>
      </c>
      <c r="G90" s="208" t="s">
        <v>9131</v>
      </c>
      <c r="H90" s="208">
        <v>12.0</v>
      </c>
      <c r="I90" s="208">
        <v>12.0</v>
      </c>
    </row>
    <row r="91" ht="15.75" customHeight="1">
      <c r="A91" s="208" t="s">
        <v>9123</v>
      </c>
      <c r="B91" s="208" t="s">
        <v>9132</v>
      </c>
      <c r="C91" s="334">
        <v>45693.0</v>
      </c>
      <c r="D91" s="208" t="s">
        <v>9127</v>
      </c>
      <c r="E91" s="208" t="s">
        <v>9127</v>
      </c>
      <c r="F91" s="333">
        <v>110.0</v>
      </c>
      <c r="G91" s="208" t="s">
        <v>9133</v>
      </c>
      <c r="H91" s="208">
        <v>12.0</v>
      </c>
      <c r="I91" s="208">
        <v>12.0</v>
      </c>
    </row>
    <row r="92" ht="15.75" customHeight="1">
      <c r="A92" s="208" t="s">
        <v>9123</v>
      </c>
      <c r="B92" s="208" t="s">
        <v>9134</v>
      </c>
      <c r="C92" s="334">
        <v>45693.0</v>
      </c>
      <c r="D92" s="208" t="s">
        <v>9127</v>
      </c>
      <c r="E92" s="208" t="s">
        <v>9127</v>
      </c>
      <c r="F92" s="333">
        <v>110.0</v>
      </c>
      <c r="G92" s="208" t="s">
        <v>9133</v>
      </c>
      <c r="H92" s="208">
        <v>12.0</v>
      </c>
      <c r="I92" s="338">
        <v>45752.0</v>
      </c>
    </row>
    <row r="93" ht="15.75" customHeight="1">
      <c r="A93" s="208" t="s">
        <v>8996</v>
      </c>
      <c r="B93" s="208" t="s">
        <v>9135</v>
      </c>
      <c r="C93" s="332" t="s">
        <v>297</v>
      </c>
      <c r="D93" s="209">
        <v>0.7291666666666666</v>
      </c>
      <c r="E93" s="209">
        <v>0.75</v>
      </c>
      <c r="F93" s="333">
        <v>9.99</v>
      </c>
      <c r="G93" s="208" t="s">
        <v>9136</v>
      </c>
      <c r="H93" s="208">
        <v>12.0</v>
      </c>
      <c r="I93" s="208">
        <v>1.0</v>
      </c>
    </row>
    <row r="94" ht="15.75" customHeight="1">
      <c r="A94" s="208" t="s">
        <v>9137</v>
      </c>
      <c r="B94" s="208" t="s">
        <v>9138</v>
      </c>
      <c r="C94" s="332" t="s">
        <v>2243</v>
      </c>
      <c r="D94" s="209">
        <v>0.7083333333333334</v>
      </c>
      <c r="E94" s="209">
        <v>0.7916666666666666</v>
      </c>
      <c r="F94" s="333">
        <v>0.0</v>
      </c>
      <c r="G94" s="208" t="s">
        <v>9139</v>
      </c>
      <c r="H94" s="208">
        <v>8.0</v>
      </c>
      <c r="I94" s="208">
        <v>1.0</v>
      </c>
    </row>
    <row r="95" ht="15.75" customHeight="1">
      <c r="A95" s="208" t="s">
        <v>9137</v>
      </c>
      <c r="B95" s="208" t="s">
        <v>9140</v>
      </c>
      <c r="C95" s="332" t="s">
        <v>90</v>
      </c>
      <c r="D95" s="209">
        <v>0.625</v>
      </c>
      <c r="E95" s="209">
        <v>0.6875</v>
      </c>
      <c r="F95" s="333">
        <v>336.0</v>
      </c>
      <c r="G95" s="208" t="s">
        <v>9141</v>
      </c>
      <c r="H95" s="208">
        <v>0.0</v>
      </c>
      <c r="I95" s="208">
        <v>10.0</v>
      </c>
    </row>
    <row r="96" ht="15.75" customHeight="1">
      <c r="A96" s="208" t="s">
        <v>9137</v>
      </c>
      <c r="B96" s="208" t="s">
        <v>9142</v>
      </c>
      <c r="C96" s="332" t="s">
        <v>90</v>
      </c>
      <c r="D96" s="209">
        <v>0.4583333333333333</v>
      </c>
      <c r="E96" s="209">
        <v>0.5833333333333334</v>
      </c>
      <c r="F96" s="333">
        <v>336.0</v>
      </c>
      <c r="G96" s="208" t="s">
        <v>9141</v>
      </c>
      <c r="H96" s="208">
        <v>16.0</v>
      </c>
      <c r="I96" s="208">
        <v>11.0</v>
      </c>
    </row>
    <row r="97" ht="15.75" customHeight="1">
      <c r="A97" s="208" t="s">
        <v>9137</v>
      </c>
      <c r="B97" s="208" t="s">
        <v>9143</v>
      </c>
      <c r="C97" s="332" t="s">
        <v>90</v>
      </c>
      <c r="D97" s="208" t="s">
        <v>9127</v>
      </c>
      <c r="E97" s="208" t="s">
        <v>9127</v>
      </c>
      <c r="F97" s="333">
        <v>224.0</v>
      </c>
      <c r="G97" s="208" t="s">
        <v>9144</v>
      </c>
      <c r="H97" s="208">
        <v>16.0</v>
      </c>
      <c r="I97" s="208">
        <v>12.0</v>
      </c>
    </row>
    <row r="98" ht="15.75" customHeight="1">
      <c r="A98" s="208" t="s">
        <v>9137</v>
      </c>
      <c r="B98" s="208" t="s">
        <v>9145</v>
      </c>
      <c r="C98" s="334">
        <v>45943.0</v>
      </c>
      <c r="D98" s="208" t="s">
        <v>9127</v>
      </c>
      <c r="E98" s="208" t="s">
        <v>9127</v>
      </c>
      <c r="F98" s="333">
        <v>134.0</v>
      </c>
      <c r="G98" s="208" t="s">
        <v>9146</v>
      </c>
      <c r="H98" s="208">
        <v>0.0</v>
      </c>
      <c r="I98" s="208">
        <v>5.0</v>
      </c>
      <c r="J98" s="55"/>
    </row>
    <row r="99" ht="15.75" customHeight="1">
      <c r="A99" s="208" t="s">
        <v>9137</v>
      </c>
      <c r="B99" s="208" t="s">
        <v>9147</v>
      </c>
      <c r="C99" s="332" t="s">
        <v>2259</v>
      </c>
      <c r="D99" s="208" t="s">
        <v>9127</v>
      </c>
      <c r="E99" s="208" t="s">
        <v>9127</v>
      </c>
      <c r="F99" s="333">
        <v>134.0</v>
      </c>
      <c r="G99" s="208" t="s">
        <v>9146</v>
      </c>
      <c r="H99" s="208">
        <v>10.0</v>
      </c>
      <c r="I99" s="208">
        <v>10.0</v>
      </c>
      <c r="J99" s="55"/>
    </row>
    <row r="100" ht="15.75" customHeight="1">
      <c r="A100" s="208" t="s">
        <v>9137</v>
      </c>
      <c r="B100" s="208" t="s">
        <v>9148</v>
      </c>
      <c r="C100" s="332" t="s">
        <v>166</v>
      </c>
      <c r="D100" s="209">
        <v>0.3541666666666667</v>
      </c>
      <c r="E100" s="209">
        <v>0.0625</v>
      </c>
      <c r="F100" s="333">
        <v>272.0</v>
      </c>
      <c r="G100" s="208" t="s">
        <v>9149</v>
      </c>
      <c r="H100" s="208">
        <v>16.0</v>
      </c>
      <c r="I100" s="208">
        <v>4.0</v>
      </c>
      <c r="J100" s="55"/>
    </row>
    <row r="101" ht="15.75" customHeight="1">
      <c r="A101" s="208" t="s">
        <v>9137</v>
      </c>
      <c r="B101" s="208" t="s">
        <v>9150</v>
      </c>
      <c r="C101" s="332" t="s">
        <v>166</v>
      </c>
      <c r="D101" s="208" t="s">
        <v>9127</v>
      </c>
      <c r="E101" s="208" t="s">
        <v>9127</v>
      </c>
      <c r="F101" s="333">
        <v>360.0</v>
      </c>
      <c r="G101" s="208" t="s">
        <v>9151</v>
      </c>
      <c r="H101" s="208">
        <v>16.0</v>
      </c>
      <c r="I101" s="208">
        <v>11.0</v>
      </c>
      <c r="J101" s="55"/>
    </row>
    <row r="102" ht="15.75" customHeight="1">
      <c r="A102" s="208" t="s">
        <v>9137</v>
      </c>
      <c r="B102" s="208" t="s">
        <v>9152</v>
      </c>
      <c r="C102" s="332" t="s">
        <v>9153</v>
      </c>
      <c r="D102" s="209">
        <v>0.3541666666666667</v>
      </c>
      <c r="E102" s="209">
        <v>0.5625</v>
      </c>
      <c r="F102" s="333">
        <v>92.0</v>
      </c>
      <c r="G102" s="208" t="s">
        <v>9154</v>
      </c>
      <c r="H102" s="208">
        <v>16.0</v>
      </c>
      <c r="I102" s="208">
        <v>1.0</v>
      </c>
      <c r="J102" s="55"/>
    </row>
    <row r="103" ht="15.75" customHeight="1">
      <c r="A103" s="208" t="s">
        <v>9137</v>
      </c>
      <c r="B103" s="208" t="s">
        <v>9155</v>
      </c>
      <c r="C103" s="332" t="s">
        <v>9156</v>
      </c>
      <c r="D103" s="209">
        <v>0.375</v>
      </c>
      <c r="E103" s="209">
        <v>0.7083333333333334</v>
      </c>
      <c r="F103" s="333">
        <v>70.4</v>
      </c>
      <c r="G103" s="208" t="s">
        <v>9157</v>
      </c>
      <c r="H103" s="208">
        <v>16.0</v>
      </c>
      <c r="I103" s="208">
        <v>1.0</v>
      </c>
      <c r="J103" s="55"/>
    </row>
    <row r="104" ht="15.75" customHeight="1">
      <c r="A104" s="208" t="s">
        <v>9137</v>
      </c>
      <c r="B104" s="208" t="s">
        <v>9158</v>
      </c>
      <c r="C104" s="332" t="s">
        <v>90</v>
      </c>
      <c r="D104" s="209">
        <v>0.375</v>
      </c>
      <c r="E104" s="209">
        <v>0.7083333333333334</v>
      </c>
      <c r="F104" s="333">
        <v>140.8</v>
      </c>
      <c r="G104" s="208" t="s">
        <v>9159</v>
      </c>
      <c r="H104" s="208">
        <v>16.0</v>
      </c>
      <c r="I104" s="208">
        <v>2.0</v>
      </c>
      <c r="J104" s="55"/>
    </row>
    <row r="105" ht="15.75" customHeight="1">
      <c r="A105" s="208" t="s">
        <v>9137</v>
      </c>
      <c r="B105" s="208" t="s">
        <v>9160</v>
      </c>
      <c r="C105" s="332" t="s">
        <v>166</v>
      </c>
      <c r="D105" s="209">
        <v>0.4166666666666667</v>
      </c>
      <c r="E105" s="209">
        <v>0.5208333333333334</v>
      </c>
      <c r="F105" s="333">
        <v>256.0</v>
      </c>
      <c r="G105" s="208" t="s">
        <v>9161</v>
      </c>
      <c r="H105" s="208">
        <v>12.0</v>
      </c>
      <c r="I105" s="208">
        <v>10.0</v>
      </c>
      <c r="J105" s="55"/>
    </row>
    <row r="106" ht="15.75" customHeight="1">
      <c r="A106" s="208" t="s">
        <v>9123</v>
      </c>
      <c r="B106" s="208" t="s">
        <v>9162</v>
      </c>
      <c r="C106" s="332" t="s">
        <v>4635</v>
      </c>
      <c r="D106" s="208" t="s">
        <v>9127</v>
      </c>
      <c r="E106" s="208" t="s">
        <v>9127</v>
      </c>
      <c r="F106" s="333">
        <v>88.8</v>
      </c>
      <c r="G106" s="208" t="s">
        <v>9163</v>
      </c>
      <c r="H106" s="208">
        <v>20.0</v>
      </c>
      <c r="I106" s="208">
        <v>13.0</v>
      </c>
      <c r="J106" s="55"/>
    </row>
    <row r="107" ht="15.75" customHeight="1">
      <c r="A107" s="208" t="s">
        <v>9123</v>
      </c>
      <c r="B107" s="208" t="s">
        <v>9164</v>
      </c>
      <c r="C107" s="332" t="s">
        <v>166</v>
      </c>
      <c r="D107" s="208" t="s">
        <v>9127</v>
      </c>
      <c r="E107" s="208" t="s">
        <v>9127</v>
      </c>
      <c r="F107" s="333">
        <v>48.1</v>
      </c>
      <c r="G107" s="208" t="s">
        <v>9165</v>
      </c>
      <c r="H107" s="208">
        <v>20.0</v>
      </c>
      <c r="I107" s="208">
        <v>17.0</v>
      </c>
      <c r="J107" s="55"/>
    </row>
    <row r="108" ht="15.75" customHeight="1">
      <c r="A108" s="208" t="s">
        <v>8985</v>
      </c>
      <c r="B108" s="208" t="s">
        <v>9166</v>
      </c>
      <c r="C108" s="332" t="s">
        <v>2275</v>
      </c>
      <c r="D108" s="209">
        <v>0.7916666666666666</v>
      </c>
      <c r="E108" s="209">
        <v>0.875</v>
      </c>
      <c r="F108" s="333">
        <v>76.0</v>
      </c>
      <c r="G108" s="208" t="s">
        <v>9167</v>
      </c>
      <c r="H108" s="208">
        <v>16.0</v>
      </c>
      <c r="I108" s="208">
        <v>5.0</v>
      </c>
      <c r="J108" s="55"/>
    </row>
    <row r="109" ht="15.75" customHeight="1">
      <c r="A109" s="208" t="s">
        <v>9123</v>
      </c>
      <c r="B109" s="208" t="s">
        <v>9168</v>
      </c>
      <c r="C109" s="332" t="s">
        <v>166</v>
      </c>
      <c r="D109" s="209">
        <v>0.4166666666666667</v>
      </c>
      <c r="E109" s="209">
        <v>0.4479166666666667</v>
      </c>
      <c r="F109" s="333">
        <v>95.7</v>
      </c>
      <c r="G109" s="208" t="s">
        <v>9169</v>
      </c>
      <c r="H109" s="208">
        <v>25.0</v>
      </c>
      <c r="I109" s="208">
        <v>11.0</v>
      </c>
      <c r="J109" s="55"/>
    </row>
    <row r="110" ht="15.75" customHeight="1">
      <c r="A110" s="208" t="s">
        <v>9123</v>
      </c>
      <c r="B110" s="208" t="s">
        <v>9170</v>
      </c>
      <c r="C110" s="332" t="s">
        <v>166</v>
      </c>
      <c r="D110" s="208" t="s">
        <v>9127</v>
      </c>
      <c r="E110" s="208" t="s">
        <v>9127</v>
      </c>
      <c r="F110" s="333">
        <v>95.7</v>
      </c>
      <c r="G110" s="208" t="s">
        <v>9171</v>
      </c>
      <c r="H110" s="208">
        <v>25.0</v>
      </c>
      <c r="I110" s="208">
        <v>11.0</v>
      </c>
      <c r="J110" s="55"/>
    </row>
    <row r="111" ht="15.75" customHeight="1">
      <c r="A111" s="208" t="s">
        <v>9137</v>
      </c>
      <c r="B111" s="208" t="s">
        <v>9172</v>
      </c>
      <c r="C111" s="332" t="s">
        <v>2162</v>
      </c>
      <c r="D111" s="209">
        <v>0.375</v>
      </c>
      <c r="E111" s="209">
        <v>0.7083333333333334</v>
      </c>
      <c r="F111" s="333">
        <v>89.6</v>
      </c>
      <c r="G111" s="208" t="s">
        <v>9173</v>
      </c>
      <c r="H111" s="208">
        <v>16.0</v>
      </c>
      <c r="I111" s="208">
        <v>1.0</v>
      </c>
      <c r="J111" s="55"/>
    </row>
    <row r="112" ht="15.75" customHeight="1">
      <c r="A112" s="208" t="s">
        <v>9123</v>
      </c>
      <c r="B112" s="208" t="s">
        <v>9174</v>
      </c>
      <c r="C112" s="332" t="s">
        <v>166</v>
      </c>
      <c r="D112" s="209">
        <v>0.7951388888888888</v>
      </c>
      <c r="E112" s="209">
        <v>0.8333333333333334</v>
      </c>
      <c r="F112" s="333">
        <v>96.2</v>
      </c>
      <c r="G112" s="208" t="s">
        <v>9175</v>
      </c>
      <c r="H112" s="208">
        <v>20.0</v>
      </c>
      <c r="I112" s="208">
        <v>13.0</v>
      </c>
    </row>
    <row r="113" ht="15.75" customHeight="1">
      <c r="A113" s="208" t="s">
        <v>9123</v>
      </c>
      <c r="B113" s="208" t="s">
        <v>9176</v>
      </c>
      <c r="C113" s="332" t="s">
        <v>166</v>
      </c>
      <c r="D113" s="208" t="s">
        <v>9127</v>
      </c>
      <c r="E113" s="208" t="s">
        <v>9127</v>
      </c>
      <c r="F113" s="333">
        <v>96.2</v>
      </c>
      <c r="G113" s="208" t="s">
        <v>9175</v>
      </c>
      <c r="H113" s="208">
        <v>20.0</v>
      </c>
      <c r="I113" s="208">
        <v>13.0</v>
      </c>
    </row>
    <row r="114" ht="15.75" customHeight="1">
      <c r="A114" s="208" t="s">
        <v>9123</v>
      </c>
      <c r="B114" s="208" t="s">
        <v>9177</v>
      </c>
      <c r="C114" s="332" t="s">
        <v>166</v>
      </c>
      <c r="D114" s="208" t="s">
        <v>9127</v>
      </c>
      <c r="E114" s="208" t="s">
        <v>9127</v>
      </c>
      <c r="F114" s="333" t="s">
        <v>9127</v>
      </c>
      <c r="G114" s="208" t="s">
        <v>9178</v>
      </c>
      <c r="H114" s="208">
        <v>20.0</v>
      </c>
      <c r="I114" s="208">
        <v>13.0</v>
      </c>
    </row>
    <row r="115" ht="15.75" customHeight="1">
      <c r="A115" s="208" t="s">
        <v>9123</v>
      </c>
      <c r="B115" s="208" t="s">
        <v>3571</v>
      </c>
      <c r="C115" s="332" t="s">
        <v>166</v>
      </c>
      <c r="D115" s="208" t="s">
        <v>9127</v>
      </c>
      <c r="E115" s="208" t="s">
        <v>9127</v>
      </c>
      <c r="F115" s="333">
        <v>96.2</v>
      </c>
      <c r="G115" s="208" t="s">
        <v>9179</v>
      </c>
      <c r="H115" s="208"/>
      <c r="I115" s="208">
        <v>13.0</v>
      </c>
    </row>
    <row r="116" ht="15.75" customHeight="1">
      <c r="A116" s="208" t="s">
        <v>9123</v>
      </c>
      <c r="B116" s="208" t="s">
        <v>9180</v>
      </c>
      <c r="C116" s="332" t="s">
        <v>2233</v>
      </c>
      <c r="D116" s="209">
        <v>0.78125</v>
      </c>
      <c r="E116" s="209">
        <v>0.8229166666666666</v>
      </c>
      <c r="F116" s="333">
        <v>101.2</v>
      </c>
      <c r="G116" s="208" t="s">
        <v>9181</v>
      </c>
      <c r="H116" s="208">
        <v>24.0</v>
      </c>
      <c r="I116" s="208">
        <v>11.0</v>
      </c>
    </row>
    <row r="117" ht="15.75" customHeight="1">
      <c r="A117" s="208" t="s">
        <v>9123</v>
      </c>
      <c r="B117" s="208" t="s">
        <v>9182</v>
      </c>
      <c r="C117" s="332" t="s">
        <v>2233</v>
      </c>
      <c r="D117" s="209">
        <v>0.8229166666666666</v>
      </c>
      <c r="E117" s="209">
        <v>0.8645833333333334</v>
      </c>
      <c r="F117" s="333">
        <v>101.2</v>
      </c>
      <c r="G117" s="208" t="s">
        <v>9183</v>
      </c>
      <c r="H117" s="208">
        <v>20.0</v>
      </c>
      <c r="I117" s="208">
        <v>11.0</v>
      </c>
    </row>
    <row r="118" ht="15.75" customHeight="1">
      <c r="A118" s="208" t="s">
        <v>9123</v>
      </c>
      <c r="B118" s="208" t="s">
        <v>9184</v>
      </c>
      <c r="C118" s="332" t="s">
        <v>166</v>
      </c>
      <c r="D118" s="208" t="s">
        <v>9127</v>
      </c>
      <c r="E118" s="208" t="s">
        <v>9127</v>
      </c>
      <c r="F118" s="333">
        <v>72.15</v>
      </c>
      <c r="G118" s="208" t="s">
        <v>9185</v>
      </c>
      <c r="H118" s="208">
        <v>13.0</v>
      </c>
      <c r="I118" s="208">
        <v>13.0</v>
      </c>
    </row>
    <row r="119" ht="15.75" customHeight="1">
      <c r="A119" s="208" t="s">
        <v>9123</v>
      </c>
      <c r="B119" s="208" t="s">
        <v>9186</v>
      </c>
      <c r="C119" s="332" t="s">
        <v>166</v>
      </c>
      <c r="D119" s="208" t="s">
        <v>9127</v>
      </c>
      <c r="E119" s="208" t="s">
        <v>9127</v>
      </c>
      <c r="F119" s="333">
        <v>96.2</v>
      </c>
      <c r="G119" s="208" t="s">
        <v>9187</v>
      </c>
      <c r="H119" s="208">
        <v>20.0</v>
      </c>
      <c r="I119" s="208">
        <v>13.0</v>
      </c>
    </row>
    <row r="120" ht="15.75" customHeight="1">
      <c r="A120" s="208" t="s">
        <v>9123</v>
      </c>
      <c r="B120" s="208" t="s">
        <v>9188</v>
      </c>
      <c r="C120" s="332" t="s">
        <v>2233</v>
      </c>
      <c r="D120" s="208" t="s">
        <v>9127</v>
      </c>
      <c r="E120" s="208" t="s">
        <v>9127</v>
      </c>
      <c r="F120" s="333">
        <v>95.7</v>
      </c>
      <c r="G120" s="208" t="s">
        <v>9189</v>
      </c>
      <c r="H120" s="208">
        <v>25.0</v>
      </c>
      <c r="I120" s="208">
        <v>11.0</v>
      </c>
    </row>
    <row r="121" ht="15.75" customHeight="1">
      <c r="A121" s="208" t="s">
        <v>9123</v>
      </c>
      <c r="B121" s="208" t="s">
        <v>9190</v>
      </c>
      <c r="C121" s="332" t="s">
        <v>2233</v>
      </c>
      <c r="D121" s="208" t="s">
        <v>9127</v>
      </c>
      <c r="E121" s="208" t="s">
        <v>9127</v>
      </c>
      <c r="F121" s="333">
        <v>116.0</v>
      </c>
      <c r="G121" s="208" t="s">
        <v>9191</v>
      </c>
      <c r="H121" s="208">
        <v>30.0</v>
      </c>
      <c r="I121" s="208">
        <v>10.0</v>
      </c>
    </row>
    <row r="122" ht="15.75" customHeight="1">
      <c r="A122" s="208" t="s">
        <v>9123</v>
      </c>
      <c r="B122" s="208" t="s">
        <v>9192</v>
      </c>
      <c r="C122" s="332" t="s">
        <v>2233</v>
      </c>
      <c r="D122" s="209">
        <v>0.8333333333333334</v>
      </c>
      <c r="E122" s="209">
        <v>0.8680555555555556</v>
      </c>
      <c r="F122" s="333">
        <v>116.0</v>
      </c>
      <c r="G122" s="208" t="s">
        <v>9191</v>
      </c>
      <c r="H122" s="208">
        <v>30.0</v>
      </c>
      <c r="I122" s="208">
        <v>10.0</v>
      </c>
    </row>
    <row r="123" ht="15.75" customHeight="1">
      <c r="A123" s="208" t="s">
        <v>9123</v>
      </c>
      <c r="B123" s="208" t="s">
        <v>9193</v>
      </c>
      <c r="C123" s="332" t="s">
        <v>2233</v>
      </c>
      <c r="D123" s="209">
        <v>0.875</v>
      </c>
      <c r="E123" s="209">
        <v>0.9166666666666666</v>
      </c>
      <c r="F123" s="333">
        <v>79.2</v>
      </c>
      <c r="G123" s="208" t="s">
        <v>9194</v>
      </c>
      <c r="H123" s="208">
        <v>24.0</v>
      </c>
      <c r="I123" s="208">
        <v>11.0</v>
      </c>
    </row>
    <row r="124" ht="15.75" customHeight="1">
      <c r="A124" s="208" t="s">
        <v>9123</v>
      </c>
      <c r="B124" s="208" t="s">
        <v>9195</v>
      </c>
      <c r="C124" s="332" t="s">
        <v>2233</v>
      </c>
      <c r="D124" s="208" t="s">
        <v>9127</v>
      </c>
      <c r="E124" s="208" t="s">
        <v>9127</v>
      </c>
      <c r="F124" s="333">
        <v>114.4</v>
      </c>
      <c r="G124" s="208" t="s">
        <v>9196</v>
      </c>
      <c r="H124" s="208">
        <v>20.0</v>
      </c>
      <c r="I124" s="208">
        <v>13.0</v>
      </c>
    </row>
    <row r="125" ht="15.75" customHeight="1">
      <c r="A125" s="208" t="s">
        <v>9123</v>
      </c>
      <c r="B125" s="208" t="s">
        <v>9197</v>
      </c>
      <c r="C125" s="332" t="s">
        <v>2275</v>
      </c>
      <c r="D125" s="209">
        <v>0.7916666666666666</v>
      </c>
      <c r="E125" s="209">
        <v>0.875</v>
      </c>
      <c r="F125" s="333">
        <v>91.2</v>
      </c>
      <c r="G125" s="208" t="s">
        <v>9198</v>
      </c>
      <c r="H125" s="208">
        <v>12.0</v>
      </c>
      <c r="I125" s="208">
        <v>6.0</v>
      </c>
    </row>
    <row r="126" ht="15.75" customHeight="1">
      <c r="A126" s="208" t="s">
        <v>9123</v>
      </c>
      <c r="B126" s="208" t="s">
        <v>9199</v>
      </c>
      <c r="C126" s="332" t="s">
        <v>166</v>
      </c>
      <c r="D126" s="208" t="s">
        <v>9127</v>
      </c>
      <c r="E126" s="208" t="s">
        <v>9127</v>
      </c>
      <c r="F126" s="333">
        <v>96.2</v>
      </c>
      <c r="G126" s="208" t="s">
        <v>9200</v>
      </c>
      <c r="H126" s="208">
        <v>20.0</v>
      </c>
      <c r="I126" s="208">
        <v>13.0</v>
      </c>
    </row>
    <row r="127" ht="15.75" customHeight="1">
      <c r="A127" s="208" t="s">
        <v>8985</v>
      </c>
      <c r="B127" s="208" t="s">
        <v>9201</v>
      </c>
      <c r="C127" s="332" t="s">
        <v>2275</v>
      </c>
      <c r="D127" s="209">
        <v>0.7083333333333334</v>
      </c>
      <c r="E127" s="209">
        <v>0.7708333333333334</v>
      </c>
      <c r="F127" s="333">
        <v>191.5</v>
      </c>
      <c r="G127" s="208" t="s">
        <v>9202</v>
      </c>
      <c r="H127" s="208">
        <v>12.0</v>
      </c>
      <c r="I127" s="208">
        <v>11.0</v>
      </c>
    </row>
    <row r="128" ht="15.75" customHeight="1">
      <c r="A128" s="208" t="s">
        <v>8985</v>
      </c>
      <c r="B128" s="208" t="s">
        <v>9203</v>
      </c>
      <c r="C128" s="332" t="s">
        <v>2275</v>
      </c>
      <c r="D128" s="209">
        <v>0.7916666666666666</v>
      </c>
      <c r="E128" s="209">
        <v>0.875</v>
      </c>
      <c r="F128" s="333">
        <v>242.0</v>
      </c>
      <c r="G128" s="208" t="s">
        <v>9204</v>
      </c>
      <c r="H128" s="208">
        <v>12.0</v>
      </c>
      <c r="I128" s="208">
        <v>11.0</v>
      </c>
    </row>
    <row r="129" ht="15.75" customHeight="1">
      <c r="A129" s="208" t="s">
        <v>8985</v>
      </c>
      <c r="B129" s="208" t="s">
        <v>9205</v>
      </c>
      <c r="C129" s="332" t="s">
        <v>2275</v>
      </c>
      <c r="D129" s="209">
        <v>0.7916666666666666</v>
      </c>
      <c r="E129" s="209">
        <v>0.875</v>
      </c>
      <c r="F129" s="333">
        <v>242.0</v>
      </c>
      <c r="G129" s="208" t="s">
        <v>9206</v>
      </c>
      <c r="H129" s="208">
        <v>12.0</v>
      </c>
      <c r="I129" s="208">
        <v>11.0</v>
      </c>
    </row>
    <row r="130" ht="15.75" customHeight="1">
      <c r="A130" s="208" t="s">
        <v>8985</v>
      </c>
      <c r="B130" s="208" t="s">
        <v>9207</v>
      </c>
      <c r="C130" s="332" t="s">
        <v>2275</v>
      </c>
      <c r="D130" s="209">
        <v>0.3958333333333333</v>
      </c>
      <c r="E130" s="209">
        <v>0.5208333333333334</v>
      </c>
      <c r="F130" s="333">
        <v>75.0</v>
      </c>
      <c r="G130" s="208" t="s">
        <v>9208</v>
      </c>
      <c r="H130" s="208">
        <v>12.0</v>
      </c>
      <c r="I130" s="208">
        <v>1.0</v>
      </c>
    </row>
    <row r="131" ht="15.75" customHeight="1">
      <c r="A131" s="208" t="s">
        <v>9123</v>
      </c>
      <c r="B131" s="208" t="s">
        <v>9209</v>
      </c>
      <c r="C131" s="332" t="s">
        <v>166</v>
      </c>
      <c r="D131" s="209">
        <v>0.4375</v>
      </c>
      <c r="E131" s="209">
        <v>0.4756944444444444</v>
      </c>
      <c r="F131" s="333">
        <v>96.2</v>
      </c>
      <c r="G131" s="208" t="s">
        <v>9210</v>
      </c>
      <c r="H131" s="208">
        <v>20.0</v>
      </c>
      <c r="I131" s="208">
        <v>12.0</v>
      </c>
    </row>
    <row r="132" ht="15.75" customHeight="1">
      <c r="A132" s="208" t="s">
        <v>8985</v>
      </c>
      <c r="B132" s="208" t="s">
        <v>9211</v>
      </c>
      <c r="C132" s="332" t="s">
        <v>2275</v>
      </c>
      <c r="D132" s="209">
        <v>0.4479166666666667</v>
      </c>
      <c r="E132" s="209">
        <v>0.4895833333333333</v>
      </c>
      <c r="F132" s="339">
        <v>83.6</v>
      </c>
      <c r="G132" s="208" t="s">
        <v>9212</v>
      </c>
      <c r="H132" s="208">
        <v>12.0</v>
      </c>
      <c r="I132" s="208">
        <v>11.0</v>
      </c>
    </row>
    <row r="133" ht="15.75" customHeight="1">
      <c r="A133" s="208" t="s">
        <v>9123</v>
      </c>
      <c r="B133" s="208" t="s">
        <v>9213</v>
      </c>
      <c r="C133" s="332" t="s">
        <v>166</v>
      </c>
      <c r="D133" s="209">
        <v>0.8125</v>
      </c>
      <c r="E133" s="209">
        <v>0.8506944444444444</v>
      </c>
      <c r="F133" s="340">
        <v>96.2</v>
      </c>
      <c r="G133" s="208" t="s">
        <v>9214</v>
      </c>
      <c r="H133" s="208">
        <v>20.0</v>
      </c>
      <c r="I133" s="208">
        <v>13.0</v>
      </c>
    </row>
    <row r="134" ht="15.75" customHeight="1">
      <c r="A134" s="208" t="s">
        <v>9123</v>
      </c>
      <c r="B134" s="208" t="s">
        <v>8351</v>
      </c>
      <c r="C134" s="332" t="s">
        <v>166</v>
      </c>
      <c r="D134" s="209">
        <v>0.2951388888888889</v>
      </c>
      <c r="E134" s="209">
        <v>0.8333333333333334</v>
      </c>
      <c r="F134" s="333">
        <v>114.4</v>
      </c>
      <c r="G134" s="208" t="s">
        <v>9215</v>
      </c>
      <c r="H134" s="208">
        <v>10.0</v>
      </c>
      <c r="I134" s="208">
        <v>13.0</v>
      </c>
    </row>
    <row r="135" ht="15.75" customHeight="1">
      <c r="A135" s="208" t="s">
        <v>9123</v>
      </c>
      <c r="B135" s="208" t="s">
        <v>9216</v>
      </c>
      <c r="C135" s="332" t="s">
        <v>166</v>
      </c>
      <c r="D135" s="208" t="s">
        <v>9127</v>
      </c>
      <c r="E135" s="208" t="s">
        <v>9127</v>
      </c>
      <c r="F135" s="333" t="s">
        <v>9217</v>
      </c>
      <c r="G135" s="208" t="s">
        <v>9218</v>
      </c>
      <c r="H135" s="208">
        <v>20.0</v>
      </c>
      <c r="I135" s="208">
        <v>12.0</v>
      </c>
    </row>
    <row r="136" ht="15.75" customHeight="1">
      <c r="A136" s="208" t="s">
        <v>9123</v>
      </c>
      <c r="B136" s="208" t="s">
        <v>2161</v>
      </c>
      <c r="C136" s="332" t="s">
        <v>166</v>
      </c>
      <c r="D136" s="208" t="s">
        <v>9127</v>
      </c>
      <c r="E136" s="208" t="s">
        <v>9127</v>
      </c>
      <c r="F136" s="333">
        <v>119.6</v>
      </c>
      <c r="G136" s="208" t="s">
        <v>9219</v>
      </c>
      <c r="H136" s="208">
        <v>20.0</v>
      </c>
      <c r="I136" s="208">
        <v>13.0</v>
      </c>
    </row>
    <row r="137" ht="15.75" customHeight="1">
      <c r="A137" s="208" t="s">
        <v>9123</v>
      </c>
      <c r="B137" s="208" t="s">
        <v>9220</v>
      </c>
      <c r="C137" s="334">
        <v>45784.0</v>
      </c>
      <c r="D137" s="208" t="s">
        <v>9127</v>
      </c>
      <c r="E137" s="208" t="s">
        <v>9127</v>
      </c>
      <c r="F137" s="333">
        <v>49.5</v>
      </c>
      <c r="G137" s="208" t="s">
        <v>9221</v>
      </c>
      <c r="H137" s="208">
        <v>12.0</v>
      </c>
      <c r="I137" s="208">
        <v>11.0</v>
      </c>
    </row>
    <row r="138" ht="1.5" customHeight="1">
      <c r="A138" s="256"/>
      <c r="B138" s="256"/>
      <c r="C138" s="183"/>
      <c r="D138" s="323"/>
      <c r="E138" s="323"/>
      <c r="F138" s="187"/>
      <c r="G138" s="208"/>
      <c r="H138" s="55"/>
      <c r="I138" s="81"/>
    </row>
    <row r="139" ht="15.75" customHeight="1">
      <c r="A139" s="341" t="s">
        <v>8985</v>
      </c>
      <c r="B139" s="341" t="s">
        <v>9222</v>
      </c>
      <c r="C139" s="342">
        <v>45945.0</v>
      </c>
      <c r="D139" s="343">
        <v>0.7604166666666666</v>
      </c>
      <c r="E139" s="343">
        <v>0.8229166666666666</v>
      </c>
      <c r="F139" s="344">
        <v>184.8</v>
      </c>
      <c r="G139" s="341" t="s">
        <v>9223</v>
      </c>
      <c r="H139" s="341">
        <v>12.0</v>
      </c>
      <c r="I139" s="341">
        <v>11.0</v>
      </c>
    </row>
    <row r="140" ht="15.75" customHeight="1">
      <c r="A140" s="341" t="s">
        <v>8985</v>
      </c>
      <c r="B140" s="341" t="s">
        <v>9224</v>
      </c>
      <c r="C140" s="342">
        <v>45882.0</v>
      </c>
      <c r="D140" s="343">
        <v>0.7708333333333334</v>
      </c>
      <c r="E140" s="343">
        <v>0.8125</v>
      </c>
      <c r="F140" s="345">
        <v>123.2</v>
      </c>
      <c r="G140" s="341" t="s">
        <v>9225</v>
      </c>
      <c r="H140" s="341">
        <v>12.0</v>
      </c>
      <c r="I140" s="341">
        <v>11.0</v>
      </c>
    </row>
    <row r="141" ht="15.75" customHeight="1">
      <c r="A141" s="341" t="s">
        <v>8985</v>
      </c>
      <c r="B141" s="341" t="s">
        <v>9226</v>
      </c>
      <c r="C141" s="342">
        <v>45820.0</v>
      </c>
      <c r="D141" s="343">
        <v>0.7083333333333334</v>
      </c>
      <c r="E141" s="343">
        <v>0.75</v>
      </c>
      <c r="F141" s="346">
        <v>123.2</v>
      </c>
      <c r="G141" s="341" t="s">
        <v>9227</v>
      </c>
      <c r="H141" s="341">
        <v>12.0</v>
      </c>
      <c r="I141" s="341">
        <v>11.0</v>
      </c>
    </row>
    <row r="142" ht="15.75" customHeight="1">
      <c r="A142" s="341" t="s">
        <v>9137</v>
      </c>
      <c r="B142" s="341" t="s">
        <v>9172</v>
      </c>
      <c r="C142" s="347" t="s">
        <v>2162</v>
      </c>
      <c r="D142" s="343">
        <v>0.375</v>
      </c>
      <c r="E142" s="343">
        <v>0.7083333333333334</v>
      </c>
      <c r="F142" s="344">
        <v>89.6</v>
      </c>
      <c r="G142" s="341" t="s">
        <v>9173</v>
      </c>
      <c r="H142" s="341">
        <v>16.0</v>
      </c>
      <c r="I142" s="341">
        <v>1.0</v>
      </c>
    </row>
    <row r="143" ht="15.75" customHeight="1">
      <c r="A143" s="341" t="s">
        <v>9123</v>
      </c>
      <c r="B143" s="341" t="s">
        <v>2258</v>
      </c>
      <c r="C143" s="342">
        <v>45975.0</v>
      </c>
      <c r="D143" s="343">
        <v>0.65625</v>
      </c>
      <c r="E143" s="343">
        <v>0.7083333333333334</v>
      </c>
      <c r="F143" s="344" t="s">
        <v>9228</v>
      </c>
      <c r="G143" s="341" t="s">
        <v>9229</v>
      </c>
      <c r="H143" s="341">
        <v>12.0</v>
      </c>
      <c r="I143" s="341">
        <v>11.0</v>
      </c>
    </row>
    <row r="144" ht="15.75" customHeight="1">
      <c r="A144" s="341" t="s">
        <v>9123</v>
      </c>
      <c r="B144" s="341" t="s">
        <v>2258</v>
      </c>
      <c r="C144" s="342">
        <v>45848.0</v>
      </c>
      <c r="D144" s="341" t="s">
        <v>9127</v>
      </c>
      <c r="E144" s="341" t="s">
        <v>9127</v>
      </c>
      <c r="F144" s="344" t="s">
        <v>9230</v>
      </c>
      <c r="G144" s="341" t="s">
        <v>9229</v>
      </c>
      <c r="H144" s="341">
        <v>12.0</v>
      </c>
      <c r="I144" s="341">
        <v>11.0</v>
      </c>
    </row>
    <row r="145" ht="15.75" customHeight="1">
      <c r="A145" s="341" t="s">
        <v>9123</v>
      </c>
      <c r="B145" s="341" t="s">
        <v>4149</v>
      </c>
      <c r="C145" s="342">
        <v>45753.0</v>
      </c>
      <c r="D145" s="341" t="s">
        <v>9127</v>
      </c>
      <c r="E145" s="341" t="s">
        <v>9127</v>
      </c>
      <c r="F145" s="344">
        <v>49.5</v>
      </c>
      <c r="G145" s="341" t="s">
        <v>9231</v>
      </c>
      <c r="H145" s="341">
        <v>12.0</v>
      </c>
      <c r="I145" s="341">
        <v>11.0</v>
      </c>
    </row>
    <row r="146" ht="15.75" customHeight="1">
      <c r="A146" s="341" t="s">
        <v>9123</v>
      </c>
      <c r="B146" s="341" t="s">
        <v>4149</v>
      </c>
      <c r="C146" s="342">
        <v>45848.0</v>
      </c>
      <c r="D146" s="341" t="s">
        <v>9127</v>
      </c>
      <c r="E146" s="341" t="s">
        <v>9127</v>
      </c>
      <c r="F146" s="344">
        <v>49.5</v>
      </c>
      <c r="G146" s="348" t="s">
        <v>9232</v>
      </c>
      <c r="H146" s="341">
        <v>16.0</v>
      </c>
      <c r="I146" s="341">
        <v>11.0</v>
      </c>
    </row>
    <row r="147" ht="15.75" customHeight="1">
      <c r="A147" s="341" t="s">
        <v>9123</v>
      </c>
      <c r="B147" s="341" t="s">
        <v>2267</v>
      </c>
      <c r="C147" s="342">
        <v>45975.0</v>
      </c>
      <c r="D147" s="341" t="s">
        <v>9127</v>
      </c>
      <c r="E147" s="341" t="s">
        <v>9127</v>
      </c>
      <c r="F147" s="344">
        <v>72.6</v>
      </c>
      <c r="G147" s="341" t="s">
        <v>9233</v>
      </c>
      <c r="H147" s="341">
        <v>16.0</v>
      </c>
      <c r="I147" s="341">
        <v>11.0</v>
      </c>
    </row>
    <row r="148" ht="15.75" customHeight="1">
      <c r="A148" s="341" t="s">
        <v>9123</v>
      </c>
      <c r="B148" s="341" t="s">
        <v>2267</v>
      </c>
      <c r="C148" s="342">
        <v>45848.0</v>
      </c>
      <c r="D148" s="341" t="s">
        <v>9127</v>
      </c>
      <c r="E148" s="341" t="s">
        <v>9127</v>
      </c>
      <c r="F148" s="344">
        <v>72.6</v>
      </c>
      <c r="G148" s="341" t="s">
        <v>9233</v>
      </c>
      <c r="H148" s="341">
        <v>16.0</v>
      </c>
      <c r="I148" s="341">
        <v>11.0</v>
      </c>
    </row>
    <row r="149" ht="15.75" customHeight="1">
      <c r="A149" s="341" t="s">
        <v>8985</v>
      </c>
      <c r="B149" s="341" t="s">
        <v>9234</v>
      </c>
      <c r="C149" s="342">
        <v>45820.0</v>
      </c>
      <c r="D149" s="343">
        <v>0.7604166666666666</v>
      </c>
      <c r="E149" s="343">
        <v>0.8020833333333334</v>
      </c>
      <c r="F149" s="344">
        <v>123.2</v>
      </c>
      <c r="G149" s="341" t="s">
        <v>9235</v>
      </c>
      <c r="H149" s="341">
        <v>12.0</v>
      </c>
      <c r="I149" s="341">
        <v>11.0</v>
      </c>
    </row>
    <row r="150" ht="15.75" customHeight="1">
      <c r="A150" s="341" t="s">
        <v>8985</v>
      </c>
      <c r="B150" s="341" t="s">
        <v>9236</v>
      </c>
      <c r="C150" s="342">
        <v>45820.0</v>
      </c>
      <c r="D150" s="343">
        <v>0.7083333333333334</v>
      </c>
      <c r="E150" s="343">
        <v>0.7708333333333334</v>
      </c>
      <c r="F150" s="344">
        <v>184.8</v>
      </c>
      <c r="G150" s="341" t="s">
        <v>9237</v>
      </c>
      <c r="H150" s="341">
        <v>12.0</v>
      </c>
      <c r="I150" s="341">
        <v>11.0</v>
      </c>
    </row>
    <row r="151" ht="15.75" customHeight="1">
      <c r="A151" s="341" t="s">
        <v>8985</v>
      </c>
      <c r="B151" s="341" t="s">
        <v>9238</v>
      </c>
      <c r="C151" s="342">
        <v>45725.0</v>
      </c>
      <c r="D151" s="343">
        <v>0.7083333333333334</v>
      </c>
      <c r="E151" s="343">
        <v>0.75</v>
      </c>
      <c r="F151" s="344">
        <v>123.2</v>
      </c>
      <c r="G151" s="341" t="s">
        <v>9239</v>
      </c>
      <c r="H151" s="341">
        <v>12.0</v>
      </c>
      <c r="I151" s="341">
        <v>11.0</v>
      </c>
    </row>
    <row r="152" ht="15.75" customHeight="1">
      <c r="A152" s="341" t="s">
        <v>8985</v>
      </c>
      <c r="B152" s="341" t="s">
        <v>9240</v>
      </c>
      <c r="C152" s="342">
        <v>45753.0</v>
      </c>
      <c r="D152" s="343">
        <v>0.7083333333333334</v>
      </c>
      <c r="E152" s="343">
        <v>0.7395833333333334</v>
      </c>
      <c r="F152" s="344">
        <v>66.0</v>
      </c>
      <c r="G152" s="341" t="s">
        <v>9241</v>
      </c>
      <c r="H152" s="341">
        <v>12.0</v>
      </c>
      <c r="I152" s="341">
        <v>11.0</v>
      </c>
    </row>
    <row r="153" ht="15.75" customHeight="1">
      <c r="A153" s="341" t="s">
        <v>9123</v>
      </c>
      <c r="B153" s="341" t="s">
        <v>9242</v>
      </c>
      <c r="C153" s="342">
        <v>45721.0</v>
      </c>
      <c r="D153" s="341" t="s">
        <v>9127</v>
      </c>
      <c r="E153" s="341" t="s">
        <v>9127</v>
      </c>
      <c r="F153" s="344" t="s">
        <v>9243</v>
      </c>
      <c r="G153" s="341" t="s">
        <v>9244</v>
      </c>
      <c r="H153" s="341">
        <v>12.0</v>
      </c>
      <c r="I153" s="341">
        <v>11.0</v>
      </c>
    </row>
    <row r="154" ht="15.75" customHeight="1">
      <c r="A154" s="341" t="s">
        <v>9123</v>
      </c>
      <c r="B154" s="341" t="s">
        <v>4983</v>
      </c>
      <c r="C154" s="342">
        <v>45848.0</v>
      </c>
      <c r="D154" s="341" t="s">
        <v>9127</v>
      </c>
      <c r="E154" s="341" t="s">
        <v>9127</v>
      </c>
      <c r="F154" s="344" t="s">
        <v>9245</v>
      </c>
      <c r="G154" s="341" t="s">
        <v>9246</v>
      </c>
      <c r="H154" s="341">
        <v>20.0</v>
      </c>
      <c r="I154" s="341">
        <v>6.0</v>
      </c>
    </row>
    <row r="155" ht="15.75" customHeight="1">
      <c r="A155" s="341" t="s">
        <v>9123</v>
      </c>
      <c r="B155" s="341" t="s">
        <v>4983</v>
      </c>
      <c r="C155" s="342">
        <v>45975.0</v>
      </c>
      <c r="D155" s="343">
        <v>0.78125</v>
      </c>
      <c r="E155" s="343">
        <v>0.8229166666666666</v>
      </c>
      <c r="F155" s="344">
        <v>39.6</v>
      </c>
      <c r="G155" s="341" t="s">
        <v>9246</v>
      </c>
      <c r="H155" s="341">
        <v>20.0</v>
      </c>
      <c r="I155" s="341">
        <v>6.0</v>
      </c>
    </row>
    <row r="156" ht="15.75" customHeight="1">
      <c r="A156" s="341" t="s">
        <v>9123</v>
      </c>
      <c r="B156" s="341" t="s">
        <v>9247</v>
      </c>
      <c r="C156" s="347" t="s">
        <v>166</v>
      </c>
      <c r="D156" s="343">
        <v>0.5416666666666666</v>
      </c>
      <c r="E156" s="343">
        <v>0.5729166666666666</v>
      </c>
      <c r="F156" s="344">
        <v>95.7</v>
      </c>
      <c r="G156" s="341" t="s">
        <v>9248</v>
      </c>
      <c r="H156" s="341">
        <v>25.0</v>
      </c>
      <c r="I156" s="341">
        <v>11.0</v>
      </c>
    </row>
    <row r="157" ht="15.75" customHeight="1">
      <c r="A157" s="341" t="s">
        <v>9123</v>
      </c>
      <c r="B157" s="341" t="s">
        <v>9249</v>
      </c>
      <c r="C157" s="342">
        <v>45661.0</v>
      </c>
      <c r="D157" s="343">
        <v>0.3854166666666667</v>
      </c>
      <c r="E157" s="343">
        <v>0.4166666666666667</v>
      </c>
      <c r="F157" s="344">
        <v>66.0</v>
      </c>
      <c r="G157" s="341" t="s">
        <v>9250</v>
      </c>
      <c r="H157" s="341">
        <v>12.0</v>
      </c>
      <c r="I157" s="341">
        <v>11.0</v>
      </c>
    </row>
    <row r="158" ht="15.75" customHeight="1">
      <c r="A158" s="341" t="s">
        <v>9123</v>
      </c>
      <c r="B158" s="341" t="s">
        <v>9251</v>
      </c>
      <c r="C158" s="347" t="s">
        <v>166</v>
      </c>
      <c r="D158" s="341" t="s">
        <v>9127</v>
      </c>
      <c r="E158" s="341" t="s">
        <v>9127</v>
      </c>
      <c r="F158" s="344" t="s">
        <v>9252</v>
      </c>
      <c r="G158" s="341" t="s">
        <v>9253</v>
      </c>
      <c r="H158" s="341">
        <v>15.0</v>
      </c>
      <c r="I158" s="341">
        <v>11.0</v>
      </c>
    </row>
    <row r="159" ht="15.75" customHeight="1">
      <c r="A159" s="341" t="s">
        <v>9123</v>
      </c>
      <c r="B159" s="341" t="s">
        <v>9254</v>
      </c>
      <c r="C159" s="342">
        <v>45694.0</v>
      </c>
      <c r="D159" s="341" t="s">
        <v>9127</v>
      </c>
      <c r="E159" s="341" t="s">
        <v>9127</v>
      </c>
      <c r="F159" s="344">
        <v>27.5</v>
      </c>
      <c r="G159" s="341" t="s">
        <v>9253</v>
      </c>
      <c r="H159" s="341">
        <v>15.0</v>
      </c>
      <c r="I159" s="341">
        <v>11.0</v>
      </c>
    </row>
    <row r="160" ht="15.75" customHeight="1">
      <c r="A160" s="341" t="s">
        <v>8985</v>
      </c>
      <c r="B160" s="341" t="s">
        <v>9255</v>
      </c>
      <c r="C160" s="342">
        <v>45692.0</v>
      </c>
      <c r="D160" s="341" t="s">
        <v>9127</v>
      </c>
      <c r="E160" s="341" t="s">
        <v>9127</v>
      </c>
      <c r="F160" s="344">
        <v>66.0</v>
      </c>
      <c r="G160" s="341" t="s">
        <v>9256</v>
      </c>
      <c r="H160" s="341">
        <v>12.0</v>
      </c>
      <c r="I160" s="341">
        <v>11.0</v>
      </c>
    </row>
    <row r="161" ht="15.75" customHeight="1">
      <c r="A161" s="341" t="s">
        <v>9123</v>
      </c>
      <c r="B161" s="341" t="s">
        <v>9257</v>
      </c>
      <c r="C161" s="342">
        <v>45660.0</v>
      </c>
      <c r="D161" s="343">
        <v>0.3958333333333333</v>
      </c>
      <c r="E161" s="341" t="s">
        <v>9258</v>
      </c>
      <c r="F161" s="344">
        <v>66.0</v>
      </c>
      <c r="G161" s="341" t="s">
        <v>9259</v>
      </c>
      <c r="H161" s="341">
        <v>12.0</v>
      </c>
      <c r="I161" s="341">
        <v>11.0</v>
      </c>
    </row>
    <row r="162" ht="15.75" customHeight="1">
      <c r="A162" s="341" t="s">
        <v>8952</v>
      </c>
      <c r="B162" s="341" t="s">
        <v>9260</v>
      </c>
      <c r="C162" s="342">
        <v>45720.0</v>
      </c>
      <c r="D162" s="343">
        <v>0.3854166666666667</v>
      </c>
      <c r="E162" s="343">
        <v>0.4479166666666667</v>
      </c>
      <c r="F162" s="344">
        <v>72.0</v>
      </c>
      <c r="G162" s="341" t="s">
        <v>9261</v>
      </c>
      <c r="H162" s="341">
        <v>8.0</v>
      </c>
      <c r="I162" s="341">
        <v>6.0</v>
      </c>
    </row>
    <row r="163" ht="15.75" customHeight="1">
      <c r="A163" s="341" t="s">
        <v>9123</v>
      </c>
      <c r="B163" s="341" t="s">
        <v>9262</v>
      </c>
      <c r="C163" s="342">
        <v>45691.0</v>
      </c>
      <c r="D163" s="343">
        <v>0.6666666666666666</v>
      </c>
      <c r="E163" s="343">
        <v>0.6979166666666666</v>
      </c>
      <c r="F163" s="344">
        <v>229.13</v>
      </c>
      <c r="G163" s="341" t="s">
        <v>9263</v>
      </c>
      <c r="H163" s="349">
        <v>45672.0</v>
      </c>
      <c r="I163" s="349">
        <v>45667.0</v>
      </c>
    </row>
    <row r="164" ht="15.75" customHeight="1">
      <c r="A164" s="341" t="s">
        <v>8996</v>
      </c>
      <c r="B164" s="341" t="s">
        <v>9264</v>
      </c>
      <c r="C164" s="342">
        <v>45722.0</v>
      </c>
      <c r="D164" s="341" t="s">
        <v>9127</v>
      </c>
      <c r="E164" s="341" t="s">
        <v>9127</v>
      </c>
      <c r="F164" s="344">
        <v>48.0</v>
      </c>
      <c r="G164" s="341" t="s">
        <v>9265</v>
      </c>
      <c r="H164" s="341">
        <v>8.0</v>
      </c>
      <c r="I164" s="349">
        <v>45662.0</v>
      </c>
    </row>
    <row r="165" ht="15.75" customHeight="1">
      <c r="A165" s="341" t="s">
        <v>9123</v>
      </c>
      <c r="B165" s="341" t="s">
        <v>9266</v>
      </c>
      <c r="C165" s="342">
        <v>45691.0</v>
      </c>
      <c r="D165" s="341" t="s">
        <v>9127</v>
      </c>
      <c r="E165" s="341" t="s">
        <v>9127</v>
      </c>
      <c r="F165" s="344">
        <v>66.0</v>
      </c>
      <c r="G165" s="341" t="s">
        <v>9267</v>
      </c>
      <c r="H165" s="341">
        <v>8.0</v>
      </c>
      <c r="I165" s="341">
        <v>6.0</v>
      </c>
    </row>
    <row r="166" ht="15.75" customHeight="1">
      <c r="A166" s="341" t="s">
        <v>9123</v>
      </c>
      <c r="B166" s="341" t="s">
        <v>9268</v>
      </c>
      <c r="C166" s="347" t="s">
        <v>2275</v>
      </c>
      <c r="D166" s="341" t="s">
        <v>9127</v>
      </c>
      <c r="E166" s="341" t="s">
        <v>9127</v>
      </c>
      <c r="F166" s="344">
        <v>105.6</v>
      </c>
      <c r="G166" s="341" t="s">
        <v>9269</v>
      </c>
      <c r="H166" s="341">
        <v>10.0</v>
      </c>
      <c r="I166" s="341">
        <v>12.0</v>
      </c>
    </row>
    <row r="167" ht="15.75" customHeight="1">
      <c r="A167" s="341" t="s">
        <v>9123</v>
      </c>
      <c r="B167" s="341" t="s">
        <v>9270</v>
      </c>
      <c r="C167" s="342">
        <v>45945.0</v>
      </c>
      <c r="D167" s="341" t="s">
        <v>9127</v>
      </c>
      <c r="E167" s="341" t="s">
        <v>9127</v>
      </c>
      <c r="F167" s="344">
        <v>60.0</v>
      </c>
      <c r="G167" s="341" t="s">
        <v>9269</v>
      </c>
      <c r="H167" s="341">
        <v>10.0</v>
      </c>
      <c r="I167" s="341">
        <v>12.0</v>
      </c>
    </row>
    <row r="168" ht="15.75" customHeight="1">
      <c r="A168" s="341" t="s">
        <v>3245</v>
      </c>
      <c r="B168" s="341" t="s">
        <v>9271</v>
      </c>
      <c r="C168" s="347" t="s">
        <v>222</v>
      </c>
      <c r="D168" s="343">
        <v>0.4166666666666667</v>
      </c>
      <c r="E168" s="343">
        <v>0.6666666666666666</v>
      </c>
      <c r="F168" s="344">
        <v>168.0</v>
      </c>
      <c r="G168" s="341" t="s">
        <v>9272</v>
      </c>
      <c r="H168" s="341">
        <v>0.0</v>
      </c>
      <c r="I168" s="341">
        <v>5.0</v>
      </c>
    </row>
    <row r="169" ht="15.75" customHeight="1">
      <c r="A169" s="341" t="s">
        <v>3245</v>
      </c>
      <c r="B169" s="341" t="s">
        <v>9273</v>
      </c>
      <c r="C169" s="342">
        <v>45760.0</v>
      </c>
      <c r="D169" s="341" t="s">
        <v>9127</v>
      </c>
      <c r="E169" s="341" t="s">
        <v>9127</v>
      </c>
      <c r="F169" s="344">
        <v>28.0</v>
      </c>
      <c r="G169" s="341" t="s">
        <v>9274</v>
      </c>
      <c r="H169" s="341">
        <v>97.0</v>
      </c>
      <c r="I169" s="341">
        <v>5.0</v>
      </c>
    </row>
    <row r="170" ht="15.75" customHeight="1">
      <c r="A170" s="341" t="s">
        <v>3245</v>
      </c>
      <c r="B170" s="341" t="s">
        <v>9275</v>
      </c>
      <c r="C170" s="342">
        <v>45851.0</v>
      </c>
      <c r="D170" s="343">
        <v>0.375</v>
      </c>
      <c r="E170" s="343">
        <v>0.6875</v>
      </c>
      <c r="F170" s="344">
        <v>210.0</v>
      </c>
      <c r="G170" s="341" t="s">
        <v>9276</v>
      </c>
      <c r="H170" s="341">
        <v>7.0</v>
      </c>
      <c r="I170" s="341">
        <v>5.0</v>
      </c>
    </row>
    <row r="171" ht="15.75" customHeight="1">
      <c r="A171" s="341" t="s">
        <v>3245</v>
      </c>
      <c r="B171" s="341" t="s">
        <v>9277</v>
      </c>
      <c r="C171" s="342">
        <v>45760.0</v>
      </c>
      <c r="D171" s="343">
        <v>0.3333333333333333</v>
      </c>
      <c r="E171" s="343">
        <v>0.375</v>
      </c>
      <c r="F171" s="344">
        <v>28.0</v>
      </c>
      <c r="G171" s="341" t="s">
        <v>9274</v>
      </c>
      <c r="H171" s="341">
        <v>91.0</v>
      </c>
      <c r="I171" s="341">
        <v>5.0</v>
      </c>
    </row>
    <row r="172" ht="15.75" customHeight="1">
      <c r="A172" s="341" t="s">
        <v>3245</v>
      </c>
      <c r="B172" s="341" t="s">
        <v>9278</v>
      </c>
      <c r="C172" s="342">
        <v>45851.0</v>
      </c>
      <c r="D172" s="343">
        <v>0.375</v>
      </c>
      <c r="E172" s="343">
        <v>0.6875</v>
      </c>
      <c r="F172" s="344">
        <v>210.0</v>
      </c>
      <c r="G172" s="341" t="s">
        <v>9279</v>
      </c>
      <c r="H172" s="341">
        <v>0.0</v>
      </c>
      <c r="I172" s="341">
        <v>5.0</v>
      </c>
    </row>
    <row r="173" ht="15.75" customHeight="1">
      <c r="A173" s="341" t="s">
        <v>3245</v>
      </c>
      <c r="B173" s="341" t="s">
        <v>9280</v>
      </c>
      <c r="C173" s="342">
        <v>45851.0</v>
      </c>
      <c r="D173" s="343">
        <v>0.375</v>
      </c>
      <c r="E173" s="343">
        <v>0.6875</v>
      </c>
      <c r="F173" s="344">
        <v>210.0</v>
      </c>
      <c r="G173" s="341" t="s">
        <v>9281</v>
      </c>
      <c r="H173" s="341">
        <v>5.0</v>
      </c>
      <c r="I173" s="341">
        <v>5.0</v>
      </c>
    </row>
    <row r="174" ht="15.75" customHeight="1">
      <c r="A174" s="341" t="s">
        <v>3245</v>
      </c>
      <c r="B174" s="341" t="s">
        <v>9282</v>
      </c>
      <c r="C174" s="342">
        <v>45883.0</v>
      </c>
      <c r="D174" s="343">
        <v>0.375</v>
      </c>
      <c r="E174" s="343">
        <v>0.6875</v>
      </c>
      <c r="F174" s="344">
        <v>360.0</v>
      </c>
      <c r="G174" s="341" t="s">
        <v>9283</v>
      </c>
      <c r="H174" s="341">
        <v>0.0</v>
      </c>
      <c r="I174" s="341">
        <v>5.0</v>
      </c>
    </row>
    <row r="175" ht="15.75" customHeight="1">
      <c r="A175" s="341" t="s">
        <v>3245</v>
      </c>
      <c r="B175" s="341" t="s">
        <v>9284</v>
      </c>
      <c r="C175" s="342">
        <v>45760.0</v>
      </c>
      <c r="D175" s="343">
        <v>0.3333333333333333</v>
      </c>
      <c r="E175" s="343">
        <v>0.375</v>
      </c>
      <c r="F175" s="344">
        <v>28.0</v>
      </c>
      <c r="G175" s="341" t="s">
        <v>9274</v>
      </c>
      <c r="H175" s="341">
        <v>100.0</v>
      </c>
      <c r="I175" s="341">
        <v>1.0</v>
      </c>
    </row>
    <row r="176" ht="15.75" customHeight="1">
      <c r="A176" s="341" t="s">
        <v>3245</v>
      </c>
      <c r="B176" s="341" t="s">
        <v>9285</v>
      </c>
      <c r="C176" s="342">
        <v>45851.0</v>
      </c>
      <c r="D176" s="343">
        <v>0.3541666666666667</v>
      </c>
      <c r="E176" s="343">
        <v>0.6875</v>
      </c>
      <c r="F176" s="344">
        <v>272.0</v>
      </c>
      <c r="G176" s="341" t="s">
        <v>9286</v>
      </c>
      <c r="H176" s="349">
        <v>45658.0</v>
      </c>
      <c r="I176" s="341">
        <v>5.0</v>
      </c>
    </row>
    <row r="177" ht="15.75" customHeight="1">
      <c r="A177" s="341" t="s">
        <v>3245</v>
      </c>
      <c r="B177" s="341" t="s">
        <v>9287</v>
      </c>
      <c r="C177" s="342">
        <v>45761.0</v>
      </c>
      <c r="D177" s="343">
        <v>0.375</v>
      </c>
      <c r="E177" s="343">
        <v>0.6875</v>
      </c>
      <c r="F177" s="344">
        <v>0.0</v>
      </c>
      <c r="G177" s="341" t="s">
        <v>9288</v>
      </c>
      <c r="H177" s="341">
        <v>0.0</v>
      </c>
      <c r="I177" s="341">
        <v>5.0</v>
      </c>
    </row>
    <row r="178" ht="15.75" customHeight="1">
      <c r="A178" s="341" t="s">
        <v>9137</v>
      </c>
      <c r="B178" s="341" t="s">
        <v>9289</v>
      </c>
      <c r="C178" s="342">
        <v>46005.0</v>
      </c>
      <c r="D178" s="343">
        <v>0.375</v>
      </c>
      <c r="E178" s="343">
        <v>0.6875</v>
      </c>
      <c r="F178" s="344">
        <v>210.0</v>
      </c>
      <c r="G178" s="341" t="s">
        <v>9290</v>
      </c>
      <c r="H178" s="341"/>
      <c r="I178" s="341"/>
    </row>
    <row r="179" ht="15.75" customHeight="1">
      <c r="A179" s="341" t="s">
        <v>3245</v>
      </c>
      <c r="B179" s="341" t="s">
        <v>9291</v>
      </c>
      <c r="C179" s="342">
        <v>45851.0</v>
      </c>
      <c r="D179" s="343">
        <v>0.375</v>
      </c>
      <c r="E179" s="343">
        <v>0.6875</v>
      </c>
      <c r="F179" s="344">
        <v>210.0</v>
      </c>
      <c r="G179" s="341" t="s">
        <v>9292</v>
      </c>
      <c r="H179" s="341">
        <v>1.0</v>
      </c>
      <c r="I179" s="341">
        <v>5.0</v>
      </c>
    </row>
    <row r="180" ht="15.75" customHeight="1">
      <c r="A180" s="341" t="s">
        <v>3245</v>
      </c>
      <c r="B180" s="341" t="s">
        <v>9293</v>
      </c>
      <c r="C180" s="342">
        <v>45753.0</v>
      </c>
      <c r="D180" s="343">
        <v>0.375</v>
      </c>
      <c r="E180" s="343">
        <v>0.6875</v>
      </c>
      <c r="F180" s="344">
        <v>210.0</v>
      </c>
      <c r="G180" s="341" t="s">
        <v>9294</v>
      </c>
      <c r="H180" s="341">
        <v>4.0</v>
      </c>
      <c r="I180" s="341">
        <v>5.0</v>
      </c>
    </row>
    <row r="181" ht="15.75" customHeight="1">
      <c r="A181" s="341" t="s">
        <v>3245</v>
      </c>
      <c r="B181" s="341" t="s">
        <v>9295</v>
      </c>
      <c r="C181" s="342">
        <v>45753.0</v>
      </c>
      <c r="D181" s="343">
        <v>0.375</v>
      </c>
      <c r="E181" s="343">
        <v>0.6875</v>
      </c>
      <c r="F181" s="344">
        <v>210.0</v>
      </c>
      <c r="G181" s="341" t="s">
        <v>9296</v>
      </c>
      <c r="H181" s="341">
        <v>3.0</v>
      </c>
      <c r="I181" s="341">
        <v>5.0</v>
      </c>
    </row>
    <row r="182" ht="15.75" customHeight="1">
      <c r="A182" s="341" t="s">
        <v>3245</v>
      </c>
      <c r="B182" s="341" t="s">
        <v>9297</v>
      </c>
      <c r="C182" s="342">
        <v>45753.0</v>
      </c>
      <c r="D182" s="343">
        <v>0.375</v>
      </c>
      <c r="E182" s="343">
        <v>0.6875</v>
      </c>
      <c r="F182" s="344">
        <v>210.0</v>
      </c>
      <c r="G182" s="341" t="s">
        <v>9298</v>
      </c>
      <c r="H182" s="341">
        <v>0.0</v>
      </c>
      <c r="I182" s="341">
        <v>6.0</v>
      </c>
    </row>
    <row r="183" ht="15.75" customHeight="1">
      <c r="A183" s="341" t="s">
        <v>3245</v>
      </c>
      <c r="B183" s="341" t="s">
        <v>9299</v>
      </c>
      <c r="C183" s="342">
        <v>45760.0</v>
      </c>
      <c r="D183" s="343">
        <v>0.3333333333333333</v>
      </c>
      <c r="E183" s="343">
        <v>0.375</v>
      </c>
      <c r="F183" s="344">
        <v>28.0</v>
      </c>
      <c r="G183" s="341" t="s">
        <v>9274</v>
      </c>
      <c r="H183" s="341">
        <v>96.0</v>
      </c>
      <c r="I183" s="341">
        <v>5.0</v>
      </c>
    </row>
    <row r="184" ht="15.75" customHeight="1">
      <c r="A184" s="341" t="s">
        <v>3245</v>
      </c>
      <c r="B184" s="341" t="s">
        <v>9300</v>
      </c>
      <c r="C184" s="342">
        <v>45851.0</v>
      </c>
      <c r="D184" s="343">
        <v>0.375</v>
      </c>
      <c r="E184" s="343">
        <v>0.6875</v>
      </c>
      <c r="F184" s="344"/>
      <c r="G184" s="341" t="s">
        <v>9301</v>
      </c>
      <c r="H184" s="341">
        <v>10.0</v>
      </c>
      <c r="I184" s="341">
        <v>5.0</v>
      </c>
    </row>
    <row r="185" ht="15.75" customHeight="1">
      <c r="A185" s="341" t="s">
        <v>3245</v>
      </c>
      <c r="B185" s="341" t="s">
        <v>9302</v>
      </c>
      <c r="C185" s="342">
        <v>45851.0</v>
      </c>
      <c r="D185" s="343">
        <v>0.375</v>
      </c>
      <c r="E185" s="343">
        <v>0.6875</v>
      </c>
      <c r="F185" s="344">
        <v>42.0</v>
      </c>
      <c r="G185" s="341" t="s">
        <v>9303</v>
      </c>
      <c r="H185" s="341">
        <v>20.0</v>
      </c>
      <c r="I185" s="341">
        <v>1.0</v>
      </c>
    </row>
    <row r="186" ht="15.75" customHeight="1">
      <c r="A186" s="341" t="s">
        <v>3245</v>
      </c>
      <c r="B186" s="341" t="s">
        <v>9304</v>
      </c>
      <c r="C186" s="342">
        <v>45753.0</v>
      </c>
      <c r="D186" s="343">
        <v>0.375</v>
      </c>
      <c r="E186" s="343">
        <v>0.6875</v>
      </c>
      <c r="F186" s="344">
        <v>42.0</v>
      </c>
      <c r="G186" s="341" t="s">
        <v>9305</v>
      </c>
      <c r="H186" s="341">
        <v>16.0</v>
      </c>
      <c r="I186" s="341">
        <v>1.0</v>
      </c>
    </row>
    <row r="187" ht="15.75" customHeight="1">
      <c r="A187" s="341" t="s">
        <v>3245</v>
      </c>
      <c r="B187" s="341" t="s">
        <v>9306</v>
      </c>
      <c r="C187" s="342">
        <v>45753.0</v>
      </c>
      <c r="D187" s="343">
        <v>0.375</v>
      </c>
      <c r="E187" s="343">
        <v>0.6875</v>
      </c>
      <c r="F187" s="344">
        <v>42.0</v>
      </c>
      <c r="G187" s="341" t="s">
        <v>9307</v>
      </c>
      <c r="H187" s="341">
        <v>16.0</v>
      </c>
      <c r="I187" s="341">
        <v>1.0</v>
      </c>
    </row>
    <row r="188" ht="15.75" customHeight="1">
      <c r="A188" s="341" t="s">
        <v>8985</v>
      </c>
      <c r="B188" s="341" t="s">
        <v>9308</v>
      </c>
      <c r="C188" s="350">
        <v>45944.0</v>
      </c>
      <c r="D188" s="341" t="s">
        <v>9127</v>
      </c>
      <c r="E188" s="341" t="s">
        <v>9127</v>
      </c>
      <c r="F188" s="351">
        <v>184.4</v>
      </c>
      <c r="G188" s="341" t="s">
        <v>9309</v>
      </c>
      <c r="H188" s="352">
        <v>12.0</v>
      </c>
      <c r="I188" s="341">
        <v>11.0</v>
      </c>
    </row>
    <row r="189" ht="15.75" customHeight="1">
      <c r="A189" s="341" t="s">
        <v>8985</v>
      </c>
      <c r="B189" s="341" t="s">
        <v>9308</v>
      </c>
      <c r="C189" s="350">
        <v>45786.0</v>
      </c>
      <c r="D189" s="341" t="s">
        <v>9127</v>
      </c>
      <c r="E189" s="341" t="s">
        <v>9127</v>
      </c>
      <c r="F189" s="351">
        <v>123.2</v>
      </c>
      <c r="G189" s="341" t="s">
        <v>9310</v>
      </c>
      <c r="H189" s="352">
        <v>10.0</v>
      </c>
      <c r="I189" s="341">
        <v>11.0</v>
      </c>
    </row>
    <row r="190" ht="15.75" customHeight="1">
      <c r="A190" s="341" t="s">
        <v>8985</v>
      </c>
      <c r="B190" s="341" t="s">
        <v>9311</v>
      </c>
      <c r="C190" s="350">
        <v>45721.0</v>
      </c>
      <c r="D190" s="343">
        <v>0.4548611111111111</v>
      </c>
      <c r="E190" s="343">
        <v>0.4756944444444444</v>
      </c>
      <c r="F190" s="351">
        <v>49.5</v>
      </c>
      <c r="G190" s="341" t="s">
        <v>9312</v>
      </c>
      <c r="H190" s="352">
        <v>12.0</v>
      </c>
      <c r="I190" s="341">
        <v>11.0</v>
      </c>
    </row>
    <row r="191" ht="15.75" customHeight="1">
      <c r="A191" s="341" t="s">
        <v>8985</v>
      </c>
      <c r="B191" s="341" t="s">
        <v>9313</v>
      </c>
      <c r="C191" s="350">
        <v>45820.0</v>
      </c>
      <c r="D191" s="343">
        <v>0.7395833333333334</v>
      </c>
      <c r="E191" s="343">
        <v>0.78125</v>
      </c>
      <c r="F191" s="351">
        <v>123.2</v>
      </c>
      <c r="G191" s="341" t="s">
        <v>9314</v>
      </c>
      <c r="H191" s="352">
        <v>12.0</v>
      </c>
      <c r="I191" s="341">
        <v>11.0</v>
      </c>
    </row>
    <row r="192" ht="15.75" customHeight="1">
      <c r="A192" s="341" t="s">
        <v>9123</v>
      </c>
      <c r="B192" s="341" t="s">
        <v>9315</v>
      </c>
      <c r="C192" s="342">
        <v>45848.0</v>
      </c>
      <c r="D192" s="343">
        <v>0.7673611111111112</v>
      </c>
      <c r="E192" s="343">
        <v>0.7881944444444444</v>
      </c>
      <c r="F192" s="351">
        <v>49.5</v>
      </c>
      <c r="G192" s="341" t="s">
        <v>9316</v>
      </c>
      <c r="H192" s="352">
        <v>12.0</v>
      </c>
      <c r="I192" s="341">
        <v>11.0</v>
      </c>
    </row>
    <row r="193" ht="15.75" customHeight="1">
      <c r="A193" s="341" t="s">
        <v>9317</v>
      </c>
      <c r="B193" s="341" t="s">
        <v>115</v>
      </c>
      <c r="C193" s="350">
        <v>45944.0</v>
      </c>
      <c r="D193" s="343">
        <v>0.7916666666666666</v>
      </c>
      <c r="E193" s="343">
        <v>0.8333333333333334</v>
      </c>
      <c r="F193" s="351">
        <v>116.6</v>
      </c>
      <c r="G193" s="341" t="s">
        <v>9318</v>
      </c>
      <c r="H193" s="352">
        <v>9.0</v>
      </c>
      <c r="I193" s="341">
        <v>11.0</v>
      </c>
    </row>
    <row r="194" ht="15.75" customHeight="1">
      <c r="A194" s="341" t="s">
        <v>9317</v>
      </c>
      <c r="B194" s="341" t="s">
        <v>115</v>
      </c>
      <c r="C194" s="350">
        <v>45817.0</v>
      </c>
      <c r="D194" s="343">
        <v>0.7395833333333334</v>
      </c>
      <c r="E194" s="341" t="s">
        <v>9319</v>
      </c>
      <c r="F194" s="351">
        <v>116.6</v>
      </c>
      <c r="G194" s="341" t="s">
        <v>9318</v>
      </c>
      <c r="H194" s="352">
        <v>10.0</v>
      </c>
      <c r="I194" s="341">
        <v>11.0</v>
      </c>
    </row>
    <row r="195" ht="15.75" customHeight="1">
      <c r="A195" s="341" t="s">
        <v>9123</v>
      </c>
      <c r="B195" s="341" t="s">
        <v>3299</v>
      </c>
      <c r="C195" s="350">
        <v>45753.0</v>
      </c>
      <c r="D195" s="341" t="s">
        <v>9127</v>
      </c>
      <c r="E195" s="341" t="s">
        <v>9127</v>
      </c>
      <c r="F195" s="351">
        <v>49.5</v>
      </c>
      <c r="G195" s="341" t="s">
        <v>9320</v>
      </c>
      <c r="H195" s="352">
        <v>16.0</v>
      </c>
      <c r="I195" s="341">
        <v>11.0</v>
      </c>
    </row>
    <row r="196" ht="15.75" customHeight="1">
      <c r="A196" s="341" t="s">
        <v>9123</v>
      </c>
      <c r="B196" s="341" t="s">
        <v>3299</v>
      </c>
      <c r="C196" s="350">
        <v>45848.0</v>
      </c>
      <c r="D196" s="341" t="s">
        <v>9127</v>
      </c>
      <c r="E196" s="341" t="s">
        <v>9127</v>
      </c>
      <c r="F196" s="351">
        <v>49.5</v>
      </c>
      <c r="G196" s="341" t="s">
        <v>9320</v>
      </c>
      <c r="H196" s="352">
        <v>12.0</v>
      </c>
      <c r="I196" s="341">
        <v>11.0</v>
      </c>
    </row>
    <row r="197" ht="15.75" customHeight="1">
      <c r="A197" s="341" t="s">
        <v>9123</v>
      </c>
      <c r="B197" s="341" t="s">
        <v>9321</v>
      </c>
      <c r="C197" s="350">
        <v>45816.0</v>
      </c>
      <c r="D197" s="341" t="s">
        <v>9127</v>
      </c>
      <c r="E197" s="341" t="s">
        <v>9127</v>
      </c>
      <c r="F197" s="351">
        <v>110.0</v>
      </c>
      <c r="G197" s="341" t="s">
        <v>9322</v>
      </c>
      <c r="H197" s="352">
        <v>15.0</v>
      </c>
      <c r="I197" s="341">
        <v>10.0</v>
      </c>
    </row>
    <row r="198" ht="15.75" customHeight="1">
      <c r="A198" s="341" t="s">
        <v>9123</v>
      </c>
      <c r="B198" s="341" t="s">
        <v>9321</v>
      </c>
      <c r="C198" s="350">
        <v>45912.0</v>
      </c>
      <c r="D198" s="341" t="s">
        <v>9127</v>
      </c>
      <c r="E198" s="341" t="s">
        <v>9127</v>
      </c>
      <c r="F198" s="351">
        <v>110.0</v>
      </c>
      <c r="G198" s="341" t="s">
        <v>9322</v>
      </c>
      <c r="H198" s="352">
        <v>30.0</v>
      </c>
      <c r="I198" s="341">
        <v>10.0</v>
      </c>
    </row>
    <row r="199" ht="15.75" customHeight="1">
      <c r="A199" s="341" t="s">
        <v>9317</v>
      </c>
      <c r="B199" s="341" t="s">
        <v>9323</v>
      </c>
      <c r="C199" s="350">
        <v>45820.0</v>
      </c>
      <c r="D199" s="341" t="s">
        <v>9127</v>
      </c>
      <c r="E199" s="341" t="s">
        <v>9127</v>
      </c>
      <c r="F199" s="351">
        <v>85.5</v>
      </c>
      <c r="G199" s="341" t="s">
        <v>9324</v>
      </c>
      <c r="H199" s="352">
        <v>16.0</v>
      </c>
      <c r="I199" s="341">
        <v>11.0</v>
      </c>
    </row>
    <row r="200" ht="15.75" customHeight="1">
      <c r="A200" s="341" t="s">
        <v>9123</v>
      </c>
      <c r="B200" s="341" t="s">
        <v>9325</v>
      </c>
      <c r="C200" s="350">
        <v>45753.0</v>
      </c>
      <c r="D200" s="341" t="s">
        <v>9127</v>
      </c>
      <c r="E200" s="341" t="s">
        <v>9127</v>
      </c>
      <c r="F200" s="351" t="s">
        <v>9326</v>
      </c>
      <c r="G200" s="341" t="s">
        <v>9327</v>
      </c>
      <c r="H200" s="352">
        <v>10.0</v>
      </c>
      <c r="I200" s="341">
        <v>8.0</v>
      </c>
    </row>
    <row r="201" ht="15.75" customHeight="1">
      <c r="A201" s="341" t="s">
        <v>9123</v>
      </c>
      <c r="B201" s="341" t="s">
        <v>9328</v>
      </c>
      <c r="C201" s="350">
        <v>45883.0</v>
      </c>
      <c r="D201" s="341" t="s">
        <v>9127</v>
      </c>
      <c r="E201" s="341" t="s">
        <v>9127</v>
      </c>
      <c r="F201" s="351">
        <v>110.0</v>
      </c>
      <c r="G201" s="341" t="s">
        <v>9329</v>
      </c>
      <c r="H201" s="352">
        <v>20.0</v>
      </c>
      <c r="I201" s="341">
        <v>13.0</v>
      </c>
    </row>
    <row r="202" ht="15.75" customHeight="1">
      <c r="A202" s="341" t="s">
        <v>9123</v>
      </c>
      <c r="B202" s="341" t="s">
        <v>9192</v>
      </c>
      <c r="C202" s="350">
        <v>46008.0</v>
      </c>
      <c r="D202" s="341" t="s">
        <v>9127</v>
      </c>
      <c r="E202" s="341" t="s">
        <v>9127</v>
      </c>
      <c r="F202" s="351"/>
      <c r="G202" s="341" t="s">
        <v>9330</v>
      </c>
      <c r="H202" s="352">
        <v>20.0</v>
      </c>
      <c r="I202" s="341">
        <v>13.0</v>
      </c>
    </row>
    <row r="203" ht="15.75" customHeight="1">
      <c r="A203" s="341" t="s">
        <v>9123</v>
      </c>
      <c r="B203" s="341" t="s">
        <v>9192</v>
      </c>
      <c r="C203" s="350">
        <v>45788.0</v>
      </c>
      <c r="D203" s="341" t="s">
        <v>9127</v>
      </c>
      <c r="E203" s="341" t="s">
        <v>9127</v>
      </c>
      <c r="F203" s="351"/>
      <c r="G203" s="341" t="s">
        <v>9330</v>
      </c>
      <c r="H203" s="352">
        <v>20.0</v>
      </c>
      <c r="I203" s="341">
        <v>13.0</v>
      </c>
    </row>
    <row r="204" ht="15.75" customHeight="1">
      <c r="A204" s="341" t="s">
        <v>9123</v>
      </c>
      <c r="B204" s="341" t="s">
        <v>9331</v>
      </c>
      <c r="C204" s="350">
        <v>45693.0</v>
      </c>
      <c r="D204" s="341" t="s">
        <v>9127</v>
      </c>
      <c r="E204" s="341" t="s">
        <v>9127</v>
      </c>
      <c r="F204" s="351" t="s">
        <v>9332</v>
      </c>
      <c r="G204" s="341" t="s">
        <v>9333</v>
      </c>
      <c r="H204" s="352">
        <v>12.0</v>
      </c>
      <c r="I204" s="341">
        <v>11.0</v>
      </c>
    </row>
    <row r="205" ht="15.75" customHeight="1">
      <c r="A205" s="341" t="s">
        <v>9123</v>
      </c>
      <c r="B205" s="341" t="s">
        <v>9334</v>
      </c>
      <c r="C205" s="350">
        <v>45721.0</v>
      </c>
      <c r="D205" s="343">
        <v>0.7083333333333334</v>
      </c>
      <c r="E205" s="343">
        <v>0.7430555555555556</v>
      </c>
      <c r="F205" s="351">
        <v>116.0</v>
      </c>
      <c r="G205" s="341" t="s">
        <v>9335</v>
      </c>
      <c r="H205" s="352">
        <v>10.0</v>
      </c>
      <c r="I205" s="352">
        <v>10.0</v>
      </c>
    </row>
    <row r="206" ht="15.75" customHeight="1">
      <c r="A206" s="341" t="s">
        <v>9123</v>
      </c>
      <c r="B206" s="341" t="s">
        <v>9336</v>
      </c>
      <c r="C206" s="350">
        <v>45691.0</v>
      </c>
      <c r="D206" s="341" t="s">
        <v>9127</v>
      </c>
      <c r="E206" s="341" t="s">
        <v>9127</v>
      </c>
      <c r="F206" s="351">
        <v>66.0</v>
      </c>
      <c r="G206" s="341" t="s">
        <v>9327</v>
      </c>
      <c r="H206" s="352">
        <v>15.0</v>
      </c>
      <c r="I206" s="341">
        <v>11.0</v>
      </c>
    </row>
    <row r="207" ht="15.75" customHeight="1">
      <c r="A207" s="341" t="s">
        <v>9123</v>
      </c>
      <c r="B207" s="341" t="s">
        <v>9337</v>
      </c>
      <c r="C207" s="350">
        <v>45693.0</v>
      </c>
      <c r="D207" s="341" t="s">
        <v>9127</v>
      </c>
      <c r="E207" s="341" t="s">
        <v>9127</v>
      </c>
      <c r="F207" s="351" t="s">
        <v>9338</v>
      </c>
      <c r="G207" s="341" t="s">
        <v>9339</v>
      </c>
      <c r="H207" s="352">
        <v>20.0</v>
      </c>
      <c r="I207" s="341">
        <v>10.0</v>
      </c>
    </row>
    <row r="208" ht="15.75" customHeight="1">
      <c r="A208" s="341" t="s">
        <v>8962</v>
      </c>
      <c r="B208" s="341" t="s">
        <v>9340</v>
      </c>
      <c r="C208" s="350">
        <v>45693.0</v>
      </c>
      <c r="D208" s="343">
        <v>0.4166666666666667</v>
      </c>
      <c r="E208" s="343">
        <v>0.4479166666666667</v>
      </c>
      <c r="F208" s="351">
        <v>87.45</v>
      </c>
      <c r="G208" s="341" t="s">
        <v>9341</v>
      </c>
      <c r="H208" s="352">
        <v>12.0</v>
      </c>
      <c r="I208" s="341">
        <v>11.0</v>
      </c>
    </row>
    <row r="209" ht="15.75" customHeight="1">
      <c r="A209" s="341" t="s">
        <v>9123</v>
      </c>
      <c r="B209" s="341" t="s">
        <v>9342</v>
      </c>
      <c r="C209" s="350">
        <v>45721.0</v>
      </c>
      <c r="D209" s="341" t="s">
        <v>9127</v>
      </c>
      <c r="E209" s="341" t="s">
        <v>9127</v>
      </c>
      <c r="F209" s="351">
        <v>40.0</v>
      </c>
      <c r="G209" s="341" t="s">
        <v>9343</v>
      </c>
      <c r="H209" s="352" t="s">
        <v>3769</v>
      </c>
      <c r="I209" s="341">
        <v>11.0</v>
      </c>
    </row>
    <row r="210" ht="15.75" customHeight="1">
      <c r="A210" s="341" t="s">
        <v>9123</v>
      </c>
      <c r="B210" s="341" t="s">
        <v>9344</v>
      </c>
      <c r="C210" s="350">
        <v>45721.0</v>
      </c>
      <c r="D210" s="341" t="s">
        <v>9127</v>
      </c>
      <c r="E210" s="341" t="s">
        <v>9127</v>
      </c>
      <c r="F210" s="351" t="s">
        <v>9345</v>
      </c>
      <c r="G210" s="341" t="s">
        <v>9346</v>
      </c>
      <c r="H210" s="352" t="s">
        <v>3769</v>
      </c>
      <c r="I210" s="341">
        <v>11.0</v>
      </c>
    </row>
    <row r="211" ht="15.75" customHeight="1">
      <c r="A211" s="341" t="s">
        <v>9123</v>
      </c>
      <c r="B211" s="341" t="s">
        <v>9347</v>
      </c>
      <c r="C211" s="350">
        <v>45721.0</v>
      </c>
      <c r="D211" s="341" t="s">
        <v>9127</v>
      </c>
      <c r="E211" s="341" t="s">
        <v>9127</v>
      </c>
      <c r="F211" s="351">
        <v>40.0</v>
      </c>
      <c r="G211" s="341" t="s">
        <v>9346</v>
      </c>
      <c r="H211" s="352" t="s">
        <v>3769</v>
      </c>
      <c r="I211" s="341">
        <v>11.0</v>
      </c>
    </row>
    <row r="212" ht="15.75" customHeight="1">
      <c r="A212" s="341" t="s">
        <v>9123</v>
      </c>
      <c r="B212" s="341" t="s">
        <v>9348</v>
      </c>
      <c r="C212" s="350">
        <v>45823.0</v>
      </c>
      <c r="D212" s="341" t="s">
        <v>9127</v>
      </c>
      <c r="E212" s="341" t="s">
        <v>9127</v>
      </c>
      <c r="F212" s="351" t="s">
        <v>9349</v>
      </c>
      <c r="G212" s="341" t="s">
        <v>9350</v>
      </c>
      <c r="H212" s="353">
        <v>45661.0</v>
      </c>
      <c r="I212" s="349">
        <v>45788.0</v>
      </c>
    </row>
    <row r="213" ht="15.75" customHeight="1">
      <c r="A213" s="341" t="s">
        <v>9123</v>
      </c>
      <c r="B213" s="341" t="s">
        <v>9351</v>
      </c>
      <c r="C213" s="350">
        <v>45731.0</v>
      </c>
      <c r="D213" s="341" t="s">
        <v>9127</v>
      </c>
      <c r="E213" s="341" t="s">
        <v>9127</v>
      </c>
      <c r="F213" s="351" t="s">
        <v>9352</v>
      </c>
      <c r="G213" s="341" t="s">
        <v>9353</v>
      </c>
      <c r="H213" s="352" t="s">
        <v>3765</v>
      </c>
      <c r="I213" s="349">
        <v>45788.0</v>
      </c>
    </row>
    <row r="214" ht="15.75" customHeight="1">
      <c r="A214" s="341" t="s">
        <v>9123</v>
      </c>
      <c r="B214" s="341" t="s">
        <v>9354</v>
      </c>
      <c r="C214" s="350">
        <v>45721.0</v>
      </c>
      <c r="D214" s="341" t="s">
        <v>9127</v>
      </c>
      <c r="E214" s="341" t="s">
        <v>9127</v>
      </c>
      <c r="F214" s="351">
        <v>211.2</v>
      </c>
      <c r="G214" s="341" t="s">
        <v>9355</v>
      </c>
      <c r="H214" s="352" t="s">
        <v>3769</v>
      </c>
      <c r="I214" s="341">
        <v>11.0</v>
      </c>
    </row>
    <row r="215" ht="15.75" customHeight="1">
      <c r="A215" s="341" t="s">
        <v>9123</v>
      </c>
      <c r="B215" s="341" t="s">
        <v>9356</v>
      </c>
      <c r="C215" s="350">
        <v>45823.0</v>
      </c>
      <c r="D215" s="341" t="s">
        <v>9127</v>
      </c>
      <c r="E215" s="341" t="s">
        <v>9127</v>
      </c>
      <c r="F215" s="351" t="s">
        <v>9357</v>
      </c>
      <c r="G215" s="341" t="s">
        <v>9358</v>
      </c>
      <c r="H215" s="352" t="s">
        <v>3196</v>
      </c>
      <c r="I215" s="341">
        <v>11.0</v>
      </c>
    </row>
    <row r="216" ht="15.75" customHeight="1">
      <c r="A216" s="341" t="s">
        <v>9123</v>
      </c>
      <c r="B216" s="341" t="s">
        <v>9359</v>
      </c>
      <c r="C216" s="350">
        <v>45823.0</v>
      </c>
      <c r="D216" s="341" t="s">
        <v>9127</v>
      </c>
      <c r="E216" s="341" t="s">
        <v>9127</v>
      </c>
      <c r="F216" s="351">
        <v>211.2</v>
      </c>
      <c r="G216" s="341" t="s">
        <v>9360</v>
      </c>
      <c r="H216" s="352" t="s">
        <v>3196</v>
      </c>
      <c r="I216" s="341">
        <v>11.0</v>
      </c>
    </row>
    <row r="217" ht="15.75" customHeight="1">
      <c r="A217" s="341" t="s">
        <v>9123</v>
      </c>
      <c r="B217" s="341" t="s">
        <v>9361</v>
      </c>
      <c r="C217" s="350">
        <v>45823.0</v>
      </c>
      <c r="D217" s="341" t="s">
        <v>9127</v>
      </c>
      <c r="E217" s="341" t="s">
        <v>9127</v>
      </c>
      <c r="F217" s="351">
        <v>221.2</v>
      </c>
      <c r="G217" s="341" t="s">
        <v>9362</v>
      </c>
      <c r="H217" s="352" t="s">
        <v>3765</v>
      </c>
      <c r="I217" s="341">
        <v>11.0</v>
      </c>
    </row>
    <row r="218" ht="15.75" customHeight="1">
      <c r="A218" s="341" t="s">
        <v>9123</v>
      </c>
      <c r="B218" s="341" t="s">
        <v>9363</v>
      </c>
      <c r="C218" s="350">
        <v>45823.0</v>
      </c>
      <c r="D218" s="341" t="s">
        <v>9127</v>
      </c>
      <c r="E218" s="341" t="s">
        <v>9127</v>
      </c>
      <c r="F218" s="351">
        <v>221.2</v>
      </c>
      <c r="G218" s="341" t="s">
        <v>9364</v>
      </c>
      <c r="H218" s="352" t="s">
        <v>3196</v>
      </c>
      <c r="I218" s="341">
        <v>11.0</v>
      </c>
    </row>
    <row r="219" ht="15.75" customHeight="1">
      <c r="A219" s="341" t="s">
        <v>9123</v>
      </c>
      <c r="B219" s="341" t="s">
        <v>9365</v>
      </c>
      <c r="C219" s="350">
        <v>45731.0</v>
      </c>
      <c r="D219" s="341" t="s">
        <v>9127</v>
      </c>
      <c r="E219" s="341" t="s">
        <v>9127</v>
      </c>
      <c r="F219" s="351">
        <v>148.5</v>
      </c>
      <c r="G219" s="341" t="s">
        <v>9366</v>
      </c>
      <c r="H219" s="352" t="s">
        <v>3765</v>
      </c>
      <c r="I219" s="341">
        <v>5.0</v>
      </c>
    </row>
    <row r="220" ht="15.75" customHeight="1">
      <c r="A220" s="341" t="s">
        <v>9123</v>
      </c>
      <c r="B220" s="341" t="s">
        <v>9367</v>
      </c>
      <c r="C220" s="350">
        <v>45731.0</v>
      </c>
      <c r="D220" s="341" t="s">
        <v>9127</v>
      </c>
      <c r="E220" s="341" t="s">
        <v>9127</v>
      </c>
      <c r="F220" s="351">
        <v>326.7</v>
      </c>
      <c r="G220" s="341" t="s">
        <v>9368</v>
      </c>
      <c r="H220" s="352">
        <v>0.0</v>
      </c>
      <c r="I220" s="341">
        <v>10.0</v>
      </c>
    </row>
    <row r="221" ht="15.75" customHeight="1">
      <c r="A221" s="341" t="s">
        <v>9123</v>
      </c>
      <c r="B221" s="341" t="s">
        <v>9369</v>
      </c>
      <c r="C221" s="350">
        <v>45731.0</v>
      </c>
      <c r="D221" s="341" t="s">
        <v>9127</v>
      </c>
      <c r="E221" s="341" t="s">
        <v>9127</v>
      </c>
      <c r="F221" s="351">
        <v>326.7</v>
      </c>
      <c r="G221" s="341" t="s">
        <v>9368</v>
      </c>
      <c r="H221" s="352">
        <v>0.0</v>
      </c>
      <c r="I221" s="341">
        <v>11.0</v>
      </c>
    </row>
    <row r="222" ht="15.75" customHeight="1">
      <c r="A222" s="341" t="s">
        <v>9123</v>
      </c>
      <c r="B222" s="341" t="s">
        <v>9370</v>
      </c>
      <c r="C222" s="354" t="s">
        <v>2233</v>
      </c>
      <c r="D222" s="341" t="s">
        <v>9127</v>
      </c>
      <c r="E222" s="341" t="s">
        <v>9127</v>
      </c>
      <c r="F222" s="351">
        <v>110.0</v>
      </c>
      <c r="G222" s="341" t="s">
        <v>9371</v>
      </c>
      <c r="H222" s="352" t="s">
        <v>3765</v>
      </c>
      <c r="I222" s="341">
        <v>11.0</v>
      </c>
    </row>
    <row r="223" ht="15.75" customHeight="1">
      <c r="A223" s="341" t="s">
        <v>9123</v>
      </c>
      <c r="B223" s="341" t="s">
        <v>9372</v>
      </c>
      <c r="C223" s="354" t="s">
        <v>2233</v>
      </c>
      <c r="D223" s="341" t="s">
        <v>9127</v>
      </c>
      <c r="E223" s="341" t="s">
        <v>9127</v>
      </c>
      <c r="F223" s="351">
        <v>110.0</v>
      </c>
      <c r="G223" s="341" t="s">
        <v>9373</v>
      </c>
      <c r="H223" s="352">
        <v>4.0</v>
      </c>
      <c r="I223" s="341">
        <v>11.0</v>
      </c>
    </row>
    <row r="224" ht="15.75" customHeight="1">
      <c r="A224" s="341" t="s">
        <v>9123</v>
      </c>
      <c r="B224" s="341" t="s">
        <v>2648</v>
      </c>
      <c r="C224" s="354" t="s">
        <v>2525</v>
      </c>
      <c r="D224" s="341" t="s">
        <v>9127</v>
      </c>
      <c r="E224" s="341" t="s">
        <v>9127</v>
      </c>
      <c r="F224" s="351">
        <v>110.0</v>
      </c>
      <c r="G224" s="341" t="s">
        <v>9374</v>
      </c>
      <c r="H224" s="352">
        <v>5.0</v>
      </c>
      <c r="I224" s="341">
        <v>11.0</v>
      </c>
    </row>
    <row r="225" ht="15.75" customHeight="1">
      <c r="A225" s="341" t="s">
        <v>9123</v>
      </c>
      <c r="B225" s="341" t="s">
        <v>9375</v>
      </c>
      <c r="C225" s="354" t="s">
        <v>2525</v>
      </c>
      <c r="D225" s="341" t="s">
        <v>9127</v>
      </c>
      <c r="E225" s="341" t="s">
        <v>9127</v>
      </c>
      <c r="F225" s="351">
        <v>90.0</v>
      </c>
      <c r="G225" s="341" t="s">
        <v>9376</v>
      </c>
      <c r="H225" s="353">
        <v>45756.0</v>
      </c>
      <c r="I225" s="341">
        <v>9.0</v>
      </c>
    </row>
    <row r="226" ht="15.75" customHeight="1">
      <c r="A226" s="341" t="s">
        <v>9123</v>
      </c>
      <c r="B226" s="341" t="s">
        <v>9377</v>
      </c>
      <c r="C226" s="354" t="s">
        <v>684</v>
      </c>
      <c r="D226" s="343">
        <v>0.7916666666666666</v>
      </c>
      <c r="E226" s="343">
        <v>0.8229166666666666</v>
      </c>
      <c r="F226" s="351">
        <v>110.0</v>
      </c>
      <c r="G226" s="341" t="s">
        <v>9378</v>
      </c>
      <c r="H226" s="352">
        <v>4.0</v>
      </c>
      <c r="I226" s="341">
        <v>11.0</v>
      </c>
    </row>
    <row r="227" ht="15.75" customHeight="1">
      <c r="A227" s="341" t="s">
        <v>9123</v>
      </c>
      <c r="B227" s="341" t="s">
        <v>9379</v>
      </c>
      <c r="C227" s="354" t="s">
        <v>2233</v>
      </c>
      <c r="D227" s="343">
        <v>0.7708333333333334</v>
      </c>
      <c r="E227" s="343">
        <v>0.7986111111111112</v>
      </c>
      <c r="F227" s="351">
        <v>110.0</v>
      </c>
      <c r="G227" s="341" t="s">
        <v>9380</v>
      </c>
      <c r="H227" s="352">
        <v>15.0</v>
      </c>
      <c r="I227" s="341">
        <v>11.0</v>
      </c>
    </row>
    <row r="228" ht="15.75" customHeight="1">
      <c r="A228" s="341" t="s">
        <v>9123</v>
      </c>
      <c r="B228" s="341" t="s">
        <v>9381</v>
      </c>
      <c r="C228" s="350">
        <v>46008.0</v>
      </c>
      <c r="D228" s="343">
        <v>0.7395833333333334</v>
      </c>
      <c r="E228" s="343">
        <v>0.7708333333333334</v>
      </c>
      <c r="F228" s="351">
        <v>110.0</v>
      </c>
      <c r="G228" s="341" t="s">
        <v>9382</v>
      </c>
      <c r="H228" s="352">
        <v>1.0</v>
      </c>
      <c r="I228" s="341">
        <v>11.0</v>
      </c>
    </row>
    <row r="229" ht="15.75" customHeight="1">
      <c r="A229" s="341" t="s">
        <v>9123</v>
      </c>
      <c r="B229" s="341" t="s">
        <v>9383</v>
      </c>
      <c r="C229" s="350">
        <v>45944.0</v>
      </c>
      <c r="D229" s="343">
        <v>0.7708333333333334</v>
      </c>
      <c r="E229" s="343">
        <v>0.8020833333333334</v>
      </c>
      <c r="F229" s="351">
        <v>110.0</v>
      </c>
      <c r="G229" s="341" t="s">
        <v>9384</v>
      </c>
      <c r="H229" s="352">
        <v>7.0</v>
      </c>
      <c r="I229" s="341">
        <v>11.0</v>
      </c>
    </row>
    <row r="230" ht="15.75" customHeight="1">
      <c r="A230" s="256"/>
      <c r="B230" s="256"/>
      <c r="C230" s="183"/>
      <c r="D230" s="323"/>
      <c r="E230" s="323"/>
      <c r="F230" s="187"/>
      <c r="G230" s="208"/>
      <c r="I230" s="245"/>
    </row>
    <row r="231" ht="15.75" customHeight="1">
      <c r="A231" s="256"/>
      <c r="B231" s="256"/>
      <c r="C231" s="183"/>
      <c r="D231" s="323"/>
      <c r="E231" s="323"/>
      <c r="F231" s="187"/>
      <c r="G231" s="208"/>
      <c r="I231" s="245"/>
    </row>
    <row r="232" ht="15.75" customHeight="1">
      <c r="A232" s="256"/>
      <c r="B232" s="256"/>
      <c r="C232" s="183"/>
      <c r="D232" s="323"/>
      <c r="E232" s="323"/>
      <c r="F232" s="187"/>
      <c r="G232" s="208"/>
      <c r="I232" s="245"/>
    </row>
    <row r="233" ht="15.75" customHeight="1">
      <c r="A233" s="256"/>
      <c r="B233" s="256"/>
      <c r="C233" s="183"/>
      <c r="D233" s="323"/>
      <c r="E233" s="323"/>
      <c r="F233" s="187"/>
      <c r="G233" s="208"/>
      <c r="I233" s="245"/>
    </row>
    <row r="234" ht="15.75" customHeight="1">
      <c r="A234" s="256"/>
      <c r="B234" s="256"/>
      <c r="C234" s="183"/>
      <c r="D234" s="323"/>
      <c r="E234" s="323"/>
      <c r="F234" s="187"/>
      <c r="G234" s="208"/>
      <c r="I234" s="245"/>
    </row>
    <row r="235" ht="15.75" customHeight="1">
      <c r="A235" s="256"/>
      <c r="B235" s="256"/>
      <c r="C235" s="183"/>
      <c r="D235" s="323"/>
      <c r="E235" s="323"/>
      <c r="F235" s="187"/>
      <c r="G235" s="208"/>
      <c r="I235" s="245"/>
    </row>
    <row r="236" ht="15.75" customHeight="1">
      <c r="A236" s="256"/>
      <c r="B236" s="256"/>
      <c r="C236" s="183"/>
      <c r="D236" s="323"/>
      <c r="E236" s="323"/>
      <c r="F236" s="187"/>
      <c r="G236" s="208"/>
      <c r="I236" s="245"/>
    </row>
    <row r="237" ht="15.75" customHeight="1">
      <c r="A237" s="256"/>
      <c r="B237" s="256"/>
      <c r="C237" s="183"/>
      <c r="D237" s="323"/>
      <c r="E237" s="323"/>
      <c r="F237" s="187"/>
      <c r="G237" s="208"/>
      <c r="I237" s="245"/>
    </row>
    <row r="238" ht="15.75" customHeight="1">
      <c r="A238" s="256"/>
      <c r="B238" s="256"/>
      <c r="C238" s="183"/>
      <c r="D238" s="323"/>
      <c r="E238" s="323"/>
      <c r="F238" s="187"/>
      <c r="G238" s="208"/>
      <c r="I238" s="245"/>
    </row>
    <row r="239" ht="15.75" customHeight="1">
      <c r="A239" s="256"/>
      <c r="B239" s="256"/>
      <c r="C239" s="183"/>
      <c r="D239" s="323"/>
      <c r="E239" s="323"/>
      <c r="F239" s="187"/>
      <c r="G239" s="208"/>
      <c r="I239" s="245"/>
    </row>
    <row r="240" ht="15.75" customHeight="1">
      <c r="A240" s="256"/>
      <c r="B240" s="256"/>
      <c r="C240" s="183"/>
      <c r="D240" s="323"/>
      <c r="E240" s="323"/>
      <c r="F240" s="187"/>
      <c r="G240" s="208"/>
      <c r="I240" s="245"/>
    </row>
    <row r="241" ht="15.75" customHeight="1">
      <c r="A241" s="256"/>
      <c r="B241" s="256"/>
      <c r="C241" s="183"/>
      <c r="D241" s="323"/>
      <c r="E241" s="323"/>
      <c r="F241" s="187"/>
      <c r="G241" s="208"/>
      <c r="I241" s="245"/>
    </row>
    <row r="242" ht="15.75" customHeight="1">
      <c r="A242" s="256"/>
      <c r="B242" s="256"/>
      <c r="C242" s="183"/>
      <c r="D242" s="323"/>
      <c r="E242" s="323"/>
      <c r="F242" s="187"/>
      <c r="G242" s="208"/>
      <c r="I242" s="245"/>
    </row>
    <row r="243" ht="15.75" customHeight="1">
      <c r="A243" s="256"/>
      <c r="B243" s="256"/>
      <c r="C243" s="183"/>
      <c r="D243" s="323"/>
      <c r="E243" s="323"/>
      <c r="F243" s="187"/>
      <c r="G243" s="208"/>
      <c r="I243" s="245"/>
    </row>
    <row r="244" ht="15.75" customHeight="1">
      <c r="A244" s="256"/>
      <c r="B244" s="256"/>
      <c r="C244" s="183"/>
      <c r="D244" s="323"/>
      <c r="E244" s="323"/>
      <c r="F244" s="187"/>
      <c r="G244" s="208"/>
      <c r="I244" s="245"/>
    </row>
    <row r="245" ht="15.75" customHeight="1">
      <c r="A245" s="256"/>
      <c r="B245" s="256"/>
      <c r="C245" s="183"/>
      <c r="D245" s="323"/>
      <c r="E245" s="323"/>
      <c r="F245" s="187"/>
      <c r="G245" s="208"/>
      <c r="I245" s="245"/>
    </row>
    <row r="246" ht="15.75" customHeight="1">
      <c r="A246" s="256"/>
      <c r="B246" s="256"/>
      <c r="C246" s="183"/>
      <c r="D246" s="323"/>
      <c r="E246" s="323"/>
      <c r="F246" s="187"/>
      <c r="G246" s="208"/>
      <c r="I246" s="245"/>
    </row>
    <row r="247" ht="15.75" customHeight="1">
      <c r="A247" s="256"/>
      <c r="B247" s="256"/>
      <c r="C247" s="183"/>
      <c r="D247" s="323"/>
      <c r="E247" s="323"/>
      <c r="F247" s="187"/>
      <c r="G247" s="208"/>
      <c r="I247" s="245"/>
    </row>
    <row r="248" ht="15.75" customHeight="1">
      <c r="A248" s="256"/>
      <c r="B248" s="256"/>
      <c r="C248" s="183"/>
      <c r="D248" s="323"/>
      <c r="E248" s="323"/>
      <c r="F248" s="187"/>
      <c r="G248" s="208"/>
      <c r="I248" s="245"/>
    </row>
    <row r="249" ht="15.75" customHeight="1">
      <c r="A249" s="256"/>
      <c r="B249" s="256"/>
      <c r="C249" s="183"/>
      <c r="D249" s="323"/>
      <c r="E249" s="323"/>
      <c r="F249" s="187"/>
      <c r="G249" s="208"/>
      <c r="I249" s="245"/>
    </row>
    <row r="250" ht="15.75" customHeight="1">
      <c r="A250" s="256"/>
      <c r="B250" s="256"/>
      <c r="C250" s="183"/>
      <c r="D250" s="323"/>
      <c r="E250" s="323"/>
      <c r="F250" s="187"/>
      <c r="G250" s="208"/>
      <c r="I250" s="245"/>
    </row>
    <row r="251" ht="15.75" customHeight="1">
      <c r="A251" s="256"/>
      <c r="B251" s="256"/>
      <c r="C251" s="183"/>
      <c r="D251" s="323"/>
      <c r="E251" s="323"/>
      <c r="F251" s="187"/>
      <c r="G251" s="208"/>
      <c r="I251" s="245"/>
    </row>
    <row r="252" ht="15.75" customHeight="1">
      <c r="A252" s="256"/>
      <c r="B252" s="256"/>
      <c r="C252" s="183"/>
      <c r="D252" s="323"/>
      <c r="E252" s="323"/>
      <c r="F252" s="187"/>
      <c r="G252" s="208"/>
      <c r="I252" s="245"/>
    </row>
    <row r="253" ht="15.75" customHeight="1">
      <c r="A253" s="256"/>
      <c r="B253" s="256"/>
      <c r="C253" s="183"/>
      <c r="D253" s="323"/>
      <c r="E253" s="323"/>
      <c r="F253" s="187"/>
      <c r="G253" s="208"/>
      <c r="I253" s="245"/>
    </row>
    <row r="254" ht="15.75" customHeight="1">
      <c r="A254" s="256"/>
      <c r="B254" s="256"/>
      <c r="C254" s="183"/>
      <c r="D254" s="323"/>
      <c r="E254" s="323"/>
      <c r="F254" s="187"/>
      <c r="G254" s="208"/>
      <c r="I254" s="245"/>
    </row>
    <row r="255" ht="15.75" customHeight="1">
      <c r="A255" s="256"/>
      <c r="B255" s="256"/>
      <c r="C255" s="183"/>
      <c r="D255" s="323"/>
      <c r="E255" s="323"/>
      <c r="F255" s="187"/>
      <c r="G255" s="208"/>
      <c r="I255" s="245"/>
    </row>
    <row r="256" ht="15.75" customHeight="1">
      <c r="A256" s="256"/>
      <c r="B256" s="256"/>
      <c r="C256" s="183"/>
      <c r="D256" s="323"/>
      <c r="E256" s="323"/>
      <c r="F256" s="187"/>
      <c r="G256" s="208"/>
      <c r="I256" s="245"/>
    </row>
    <row r="257" ht="15.75" customHeight="1">
      <c r="A257" s="256"/>
      <c r="B257" s="256"/>
      <c r="C257" s="183"/>
      <c r="D257" s="323"/>
      <c r="E257" s="323"/>
      <c r="F257" s="187"/>
      <c r="G257" s="208"/>
      <c r="I257" s="245"/>
    </row>
    <row r="258" ht="15.75" customHeight="1">
      <c r="A258" s="256"/>
      <c r="B258" s="256"/>
      <c r="C258" s="183"/>
      <c r="D258" s="323"/>
      <c r="E258" s="323"/>
      <c r="F258" s="187"/>
      <c r="G258" s="208"/>
      <c r="I258" s="245"/>
    </row>
    <row r="259" ht="15.75" customHeight="1">
      <c r="A259" s="256"/>
      <c r="B259" s="256"/>
      <c r="C259" s="183"/>
      <c r="D259" s="323"/>
      <c r="E259" s="323"/>
      <c r="F259" s="187"/>
      <c r="G259" s="208"/>
      <c r="I259" s="245"/>
    </row>
    <row r="260" ht="15.75" customHeight="1">
      <c r="A260" s="256"/>
      <c r="B260" s="256"/>
      <c r="C260" s="183"/>
      <c r="D260" s="323"/>
      <c r="E260" s="323"/>
      <c r="F260" s="187"/>
      <c r="G260" s="208"/>
      <c r="I260" s="245"/>
    </row>
    <row r="261" ht="15.75" customHeight="1">
      <c r="A261" s="256"/>
      <c r="B261" s="256"/>
      <c r="C261" s="183"/>
      <c r="D261" s="323"/>
      <c r="E261" s="323"/>
      <c r="F261" s="187"/>
      <c r="G261" s="208"/>
      <c r="I261" s="245"/>
    </row>
    <row r="262" ht="15.75" customHeight="1">
      <c r="A262" s="256"/>
      <c r="B262" s="256"/>
      <c r="C262" s="183"/>
      <c r="D262" s="323"/>
      <c r="E262" s="323"/>
      <c r="F262" s="187"/>
      <c r="G262" s="208"/>
      <c r="I262" s="245"/>
    </row>
    <row r="263" ht="15.75" customHeight="1">
      <c r="A263" s="256"/>
      <c r="B263" s="256"/>
      <c r="C263" s="183"/>
      <c r="D263" s="323"/>
      <c r="E263" s="323"/>
      <c r="F263" s="187"/>
      <c r="G263" s="208"/>
      <c r="I263" s="245"/>
    </row>
    <row r="264" ht="15.75" customHeight="1">
      <c r="A264" s="256"/>
      <c r="B264" s="256"/>
      <c r="C264" s="183"/>
      <c r="D264" s="323"/>
      <c r="E264" s="323"/>
      <c r="F264" s="187"/>
      <c r="G264" s="208"/>
      <c r="I264" s="245"/>
    </row>
    <row r="265" ht="15.75" customHeight="1">
      <c r="A265" s="256"/>
      <c r="B265" s="256"/>
      <c r="C265" s="183"/>
      <c r="D265" s="323"/>
      <c r="E265" s="323"/>
      <c r="F265" s="187"/>
      <c r="G265" s="208"/>
      <c r="I265" s="245"/>
    </row>
    <row r="266" ht="15.75" customHeight="1">
      <c r="A266" s="256"/>
      <c r="B266" s="256"/>
      <c r="C266" s="183"/>
      <c r="D266" s="323"/>
      <c r="E266" s="323"/>
      <c r="F266" s="187"/>
      <c r="G266" s="208"/>
      <c r="I266" s="245"/>
    </row>
    <row r="267" ht="15.75" customHeight="1">
      <c r="A267" s="256"/>
      <c r="B267" s="256"/>
      <c r="C267" s="183"/>
      <c r="D267" s="323"/>
      <c r="E267" s="323"/>
      <c r="F267" s="187"/>
      <c r="G267" s="208"/>
      <c r="I267" s="245"/>
    </row>
    <row r="268" ht="15.75" customHeight="1">
      <c r="A268" s="256"/>
      <c r="B268" s="256"/>
      <c r="C268" s="183"/>
      <c r="D268" s="323"/>
      <c r="E268" s="323"/>
      <c r="F268" s="187"/>
      <c r="G268" s="208"/>
      <c r="I268" s="245"/>
    </row>
    <row r="269" ht="15.75" customHeight="1">
      <c r="A269" s="256"/>
      <c r="B269" s="256"/>
      <c r="C269" s="183"/>
      <c r="D269" s="323"/>
      <c r="E269" s="323"/>
      <c r="F269" s="187"/>
      <c r="G269" s="208"/>
      <c r="I269" s="245"/>
    </row>
    <row r="270" ht="15.75" customHeight="1">
      <c r="A270" s="256"/>
      <c r="B270" s="256"/>
      <c r="C270" s="183"/>
      <c r="D270" s="323"/>
      <c r="E270" s="323"/>
      <c r="F270" s="187"/>
      <c r="G270" s="208"/>
      <c r="I270" s="245"/>
    </row>
    <row r="271" ht="15.75" customHeight="1">
      <c r="A271" s="256"/>
      <c r="B271" s="256"/>
      <c r="C271" s="183"/>
      <c r="D271" s="323"/>
      <c r="E271" s="323"/>
      <c r="F271" s="187"/>
      <c r="G271" s="208"/>
      <c r="I271" s="245"/>
    </row>
    <row r="272" ht="15.75" customHeight="1">
      <c r="A272" s="256"/>
      <c r="B272" s="256"/>
      <c r="C272" s="183"/>
      <c r="D272" s="323"/>
      <c r="E272" s="323"/>
      <c r="F272" s="187"/>
      <c r="G272" s="208"/>
      <c r="I272" s="245"/>
    </row>
    <row r="273" ht="15.75" customHeight="1">
      <c r="A273" s="256"/>
      <c r="B273" s="256"/>
      <c r="C273" s="183"/>
      <c r="D273" s="323"/>
      <c r="E273" s="323"/>
      <c r="F273" s="187"/>
      <c r="G273" s="208"/>
      <c r="I273" s="245"/>
    </row>
    <row r="274" ht="15.75" customHeight="1">
      <c r="A274" s="256"/>
      <c r="B274" s="256"/>
      <c r="C274" s="183"/>
      <c r="D274" s="323"/>
      <c r="E274" s="323"/>
      <c r="F274" s="187"/>
      <c r="G274" s="208"/>
      <c r="I274" s="245"/>
    </row>
    <row r="275" ht="15.75" customHeight="1">
      <c r="A275" s="256"/>
      <c r="B275" s="256"/>
      <c r="C275" s="183"/>
      <c r="D275" s="323"/>
      <c r="E275" s="323"/>
      <c r="F275" s="187"/>
      <c r="G275" s="208"/>
      <c r="I275" s="245"/>
    </row>
    <row r="276" ht="15.75" customHeight="1">
      <c r="A276" s="256"/>
      <c r="B276" s="256"/>
      <c r="C276" s="183"/>
      <c r="D276" s="323"/>
      <c r="E276" s="323"/>
      <c r="F276" s="187"/>
      <c r="G276" s="208"/>
      <c r="I276" s="245"/>
    </row>
    <row r="277" ht="15.75" customHeight="1">
      <c r="A277" s="256"/>
      <c r="B277" s="256"/>
      <c r="C277" s="183"/>
      <c r="D277" s="323"/>
      <c r="E277" s="323"/>
      <c r="F277" s="187"/>
      <c r="G277" s="208"/>
      <c r="I277" s="245"/>
    </row>
    <row r="278" ht="15.75" customHeight="1">
      <c r="A278" s="256"/>
      <c r="B278" s="256"/>
      <c r="C278" s="183"/>
      <c r="D278" s="323"/>
      <c r="E278" s="323"/>
      <c r="F278" s="187"/>
      <c r="G278" s="208"/>
      <c r="I278" s="245"/>
    </row>
    <row r="279" ht="15.75" customHeight="1">
      <c r="A279" s="256"/>
      <c r="B279" s="256"/>
      <c r="C279" s="183"/>
      <c r="D279" s="323"/>
      <c r="E279" s="323"/>
      <c r="F279" s="187"/>
      <c r="G279" s="208"/>
      <c r="I279" s="245"/>
    </row>
    <row r="280" ht="15.75" customHeight="1">
      <c r="A280" s="256"/>
      <c r="B280" s="256"/>
      <c r="C280" s="183"/>
      <c r="D280" s="323"/>
      <c r="E280" s="323"/>
      <c r="F280" s="187"/>
      <c r="G280" s="208"/>
      <c r="I280" s="245"/>
    </row>
    <row r="281" ht="15.75" customHeight="1">
      <c r="A281" s="256"/>
      <c r="B281" s="256"/>
      <c r="C281" s="183"/>
      <c r="D281" s="323"/>
      <c r="E281" s="323"/>
      <c r="F281" s="187"/>
      <c r="G281" s="208"/>
      <c r="I281" s="245"/>
    </row>
    <row r="282" ht="15.75" customHeight="1">
      <c r="A282" s="256"/>
      <c r="B282" s="256"/>
      <c r="C282" s="183"/>
      <c r="D282" s="323"/>
      <c r="E282" s="323"/>
      <c r="F282" s="187"/>
      <c r="G282" s="208"/>
      <c r="I282" s="245"/>
    </row>
    <row r="283" ht="15.75" customHeight="1">
      <c r="A283" s="256"/>
      <c r="B283" s="256"/>
      <c r="C283" s="183"/>
      <c r="D283" s="323"/>
      <c r="E283" s="323"/>
      <c r="F283" s="187"/>
      <c r="G283" s="208"/>
      <c r="I283" s="245"/>
    </row>
    <row r="284" ht="15.75" customHeight="1">
      <c r="A284" s="256"/>
      <c r="B284" s="256"/>
      <c r="C284" s="183"/>
      <c r="D284" s="323"/>
      <c r="E284" s="323"/>
      <c r="F284" s="187"/>
      <c r="G284" s="208"/>
      <c r="I284" s="245"/>
    </row>
    <row r="285" ht="15.75" customHeight="1">
      <c r="A285" s="256"/>
      <c r="B285" s="256"/>
      <c r="C285" s="183"/>
      <c r="D285" s="323"/>
      <c r="E285" s="323"/>
      <c r="F285" s="187"/>
      <c r="G285" s="208"/>
      <c r="I285" s="245"/>
    </row>
    <row r="286" ht="15.75" customHeight="1">
      <c r="A286" s="256"/>
      <c r="B286" s="256"/>
      <c r="C286" s="183"/>
      <c r="D286" s="323"/>
      <c r="E286" s="323"/>
      <c r="F286" s="187"/>
      <c r="G286" s="208"/>
      <c r="I286" s="245"/>
    </row>
    <row r="287" ht="15.75" customHeight="1">
      <c r="A287" s="256"/>
      <c r="B287" s="256"/>
      <c r="C287" s="183"/>
      <c r="D287" s="323"/>
      <c r="E287" s="323"/>
      <c r="F287" s="187"/>
      <c r="G287" s="208"/>
      <c r="I287" s="245"/>
    </row>
    <row r="288" ht="15.75" customHeight="1">
      <c r="A288" s="256"/>
      <c r="B288" s="256"/>
      <c r="C288" s="183"/>
      <c r="D288" s="323"/>
      <c r="E288" s="323"/>
      <c r="F288" s="187"/>
      <c r="G288" s="208"/>
      <c r="I288" s="245"/>
    </row>
    <row r="289" ht="15.75" customHeight="1">
      <c r="A289" s="256"/>
      <c r="B289" s="256"/>
      <c r="C289" s="183"/>
      <c r="D289" s="323"/>
      <c r="E289" s="323"/>
      <c r="F289" s="187"/>
      <c r="G289" s="208"/>
      <c r="I289" s="245"/>
    </row>
    <row r="290" ht="15.75" customHeight="1">
      <c r="A290" s="256"/>
      <c r="B290" s="256"/>
      <c r="C290" s="183"/>
      <c r="D290" s="323"/>
      <c r="E290" s="323"/>
      <c r="F290" s="187"/>
      <c r="G290" s="208"/>
      <c r="I290" s="245"/>
    </row>
    <row r="291" ht="15.75" customHeight="1">
      <c r="A291" s="256"/>
      <c r="B291" s="256"/>
      <c r="C291" s="183"/>
      <c r="D291" s="323"/>
      <c r="E291" s="323"/>
      <c r="F291" s="187"/>
      <c r="G291" s="208"/>
      <c r="I291" s="245"/>
    </row>
    <row r="292" ht="15.75" customHeight="1">
      <c r="A292" s="256"/>
      <c r="B292" s="256"/>
      <c r="C292" s="183"/>
      <c r="D292" s="323"/>
      <c r="E292" s="323"/>
      <c r="F292" s="187"/>
      <c r="G292" s="208"/>
      <c r="I292" s="245"/>
    </row>
    <row r="293" ht="15.75" customHeight="1">
      <c r="A293" s="256"/>
      <c r="B293" s="256"/>
      <c r="C293" s="183"/>
      <c r="D293" s="323"/>
      <c r="E293" s="323"/>
      <c r="F293" s="187"/>
      <c r="G293" s="208"/>
      <c r="I293" s="245"/>
    </row>
    <row r="294" ht="15.75" customHeight="1">
      <c r="A294" s="256"/>
      <c r="B294" s="256"/>
      <c r="C294" s="183"/>
      <c r="D294" s="323"/>
      <c r="E294" s="323"/>
      <c r="F294" s="187"/>
      <c r="G294" s="208"/>
      <c r="I294" s="245"/>
    </row>
    <row r="295" ht="15.75" customHeight="1">
      <c r="A295" s="256"/>
      <c r="B295" s="256"/>
      <c r="C295" s="183"/>
      <c r="D295" s="323"/>
      <c r="E295" s="323"/>
      <c r="F295" s="187"/>
      <c r="G295" s="208"/>
      <c r="I295" s="245"/>
    </row>
    <row r="296" ht="15.75" customHeight="1">
      <c r="A296" s="256"/>
      <c r="B296" s="256"/>
      <c r="C296" s="183"/>
      <c r="D296" s="323"/>
      <c r="E296" s="323"/>
      <c r="F296" s="187"/>
      <c r="G296" s="208"/>
      <c r="I296" s="245"/>
    </row>
    <row r="297" ht="15.75" customHeight="1">
      <c r="A297" s="256"/>
      <c r="B297" s="256"/>
      <c r="C297" s="183"/>
      <c r="D297" s="323"/>
      <c r="E297" s="323"/>
      <c r="F297" s="187"/>
      <c r="G297" s="208"/>
      <c r="I297" s="245"/>
    </row>
    <row r="298" ht="15.75" customHeight="1">
      <c r="A298" s="256"/>
      <c r="B298" s="256"/>
      <c r="C298" s="183"/>
      <c r="D298" s="323"/>
      <c r="E298" s="323"/>
      <c r="F298" s="187"/>
      <c r="G298" s="208"/>
      <c r="I298" s="245"/>
    </row>
    <row r="299" ht="15.75" customHeight="1">
      <c r="A299" s="256"/>
      <c r="B299" s="256"/>
      <c r="C299" s="183"/>
      <c r="D299" s="323"/>
      <c r="E299" s="323"/>
      <c r="F299" s="187"/>
      <c r="G299" s="208"/>
      <c r="I299" s="245"/>
    </row>
    <row r="300" ht="15.75" customHeight="1">
      <c r="A300" s="256"/>
      <c r="B300" s="256"/>
      <c r="C300" s="183"/>
      <c r="D300" s="323"/>
      <c r="E300" s="323"/>
      <c r="F300" s="187"/>
      <c r="G300" s="208"/>
      <c r="I300" s="245"/>
    </row>
    <row r="301" ht="15.75" customHeight="1">
      <c r="A301" s="256"/>
      <c r="B301" s="256"/>
      <c r="C301" s="183"/>
      <c r="D301" s="323"/>
      <c r="E301" s="323"/>
      <c r="F301" s="187"/>
      <c r="G301" s="208"/>
      <c r="I301" s="245"/>
    </row>
    <row r="302" ht="15.75" customHeight="1">
      <c r="A302" s="256"/>
      <c r="B302" s="256"/>
      <c r="C302" s="183"/>
      <c r="D302" s="323"/>
      <c r="E302" s="323"/>
      <c r="F302" s="187"/>
      <c r="G302" s="208"/>
      <c r="I302" s="245"/>
    </row>
    <row r="303" ht="15.75" customHeight="1">
      <c r="A303" s="256"/>
      <c r="B303" s="256"/>
      <c r="C303" s="183"/>
      <c r="D303" s="323"/>
      <c r="E303" s="323"/>
      <c r="F303" s="187"/>
      <c r="G303" s="208"/>
      <c r="I303" s="245"/>
    </row>
    <row r="304" ht="15.75" customHeight="1">
      <c r="A304" s="256"/>
      <c r="B304" s="256"/>
      <c r="C304" s="183"/>
      <c r="D304" s="323"/>
      <c r="E304" s="323"/>
      <c r="F304" s="187"/>
      <c r="G304" s="208"/>
      <c r="I304" s="245"/>
    </row>
    <row r="305" ht="15.75" customHeight="1">
      <c r="A305" s="256"/>
      <c r="B305" s="256"/>
      <c r="C305" s="183"/>
      <c r="D305" s="323"/>
      <c r="E305" s="323"/>
      <c r="F305" s="187"/>
      <c r="G305" s="208"/>
      <c r="I305" s="245"/>
    </row>
    <row r="306" ht="15.75" customHeight="1">
      <c r="A306" s="256"/>
      <c r="B306" s="256"/>
      <c r="C306" s="183"/>
      <c r="D306" s="323"/>
      <c r="E306" s="323"/>
      <c r="F306" s="187"/>
      <c r="G306" s="208"/>
      <c r="I306" s="245"/>
    </row>
    <row r="307" ht="15.75" customHeight="1">
      <c r="A307" s="256"/>
      <c r="B307" s="256"/>
      <c r="C307" s="183"/>
      <c r="D307" s="323"/>
      <c r="E307" s="323"/>
      <c r="F307" s="187"/>
      <c r="G307" s="208"/>
      <c r="I307" s="245"/>
    </row>
    <row r="308" ht="15.75" customHeight="1">
      <c r="A308" s="256"/>
      <c r="B308" s="256"/>
      <c r="C308" s="183"/>
      <c r="D308" s="323"/>
      <c r="E308" s="323"/>
      <c r="F308" s="187"/>
      <c r="G308" s="208"/>
      <c r="I308" s="245"/>
    </row>
    <row r="309" ht="15.75" customHeight="1">
      <c r="A309" s="256"/>
      <c r="B309" s="256"/>
      <c r="C309" s="183"/>
      <c r="D309" s="323"/>
      <c r="E309" s="323"/>
      <c r="F309" s="187"/>
      <c r="G309" s="208"/>
      <c r="I309" s="245"/>
    </row>
    <row r="310" ht="15.75" customHeight="1">
      <c r="A310" s="256"/>
      <c r="B310" s="256"/>
      <c r="C310" s="183"/>
      <c r="D310" s="323"/>
      <c r="E310" s="323"/>
      <c r="F310" s="187"/>
      <c r="G310" s="208"/>
      <c r="I310" s="245"/>
    </row>
    <row r="311" ht="15.75" customHeight="1">
      <c r="A311" s="256"/>
      <c r="B311" s="256"/>
      <c r="C311" s="183"/>
      <c r="D311" s="323"/>
      <c r="E311" s="323"/>
      <c r="F311" s="187"/>
      <c r="G311" s="208"/>
      <c r="I311" s="245"/>
    </row>
    <row r="312" ht="15.75" customHeight="1">
      <c r="A312" s="256"/>
      <c r="B312" s="256"/>
      <c r="C312" s="183"/>
      <c r="D312" s="323"/>
      <c r="E312" s="323"/>
      <c r="F312" s="187"/>
      <c r="G312" s="208"/>
      <c r="I312" s="245"/>
    </row>
    <row r="313" ht="15.75" customHeight="1">
      <c r="A313" s="256"/>
      <c r="B313" s="256"/>
      <c r="C313" s="183"/>
      <c r="D313" s="323"/>
      <c r="E313" s="323"/>
      <c r="F313" s="187"/>
      <c r="G313" s="208"/>
      <c r="I313" s="245"/>
    </row>
    <row r="314" ht="15.75" customHeight="1">
      <c r="A314" s="256"/>
      <c r="B314" s="256"/>
      <c r="C314" s="183"/>
      <c r="D314" s="323"/>
      <c r="E314" s="323"/>
      <c r="F314" s="187"/>
      <c r="G314" s="208"/>
      <c r="I314" s="245"/>
    </row>
    <row r="315" ht="15.75" customHeight="1">
      <c r="A315" s="256"/>
      <c r="B315" s="256"/>
      <c r="C315" s="183"/>
      <c r="D315" s="323"/>
      <c r="E315" s="323"/>
      <c r="F315" s="187"/>
      <c r="G315" s="208"/>
      <c r="I315" s="245"/>
    </row>
    <row r="316" ht="15.75" customHeight="1">
      <c r="A316" s="256"/>
      <c r="B316" s="256"/>
      <c r="C316" s="183"/>
      <c r="D316" s="323"/>
      <c r="E316" s="323"/>
      <c r="F316" s="187"/>
      <c r="G316" s="208"/>
      <c r="I316" s="245"/>
    </row>
    <row r="317" ht="15.75" customHeight="1">
      <c r="A317" s="256"/>
      <c r="B317" s="256"/>
      <c r="C317" s="183"/>
      <c r="D317" s="323"/>
      <c r="E317" s="323"/>
      <c r="F317" s="187"/>
      <c r="G317" s="208"/>
      <c r="I317" s="245"/>
    </row>
    <row r="318" ht="15.75" customHeight="1">
      <c r="A318" s="256"/>
      <c r="B318" s="256"/>
      <c r="C318" s="183"/>
      <c r="D318" s="323"/>
      <c r="E318" s="323"/>
      <c r="F318" s="187"/>
      <c r="G318" s="208"/>
      <c r="I318" s="245"/>
    </row>
    <row r="319" ht="15.75" customHeight="1">
      <c r="A319" s="256"/>
      <c r="B319" s="256"/>
      <c r="C319" s="183"/>
      <c r="D319" s="323"/>
      <c r="E319" s="323"/>
      <c r="F319" s="187"/>
      <c r="G319" s="208"/>
      <c r="I319" s="245"/>
    </row>
    <row r="320" ht="15.75" customHeight="1">
      <c r="A320" s="256"/>
      <c r="B320" s="256"/>
      <c r="C320" s="183"/>
      <c r="D320" s="323"/>
      <c r="E320" s="323"/>
      <c r="F320" s="187"/>
      <c r="G320" s="208"/>
      <c r="I320" s="245"/>
    </row>
    <row r="321" ht="15.75" customHeight="1">
      <c r="A321" s="256"/>
      <c r="B321" s="256"/>
      <c r="C321" s="183"/>
      <c r="D321" s="323"/>
      <c r="E321" s="323"/>
      <c r="F321" s="187"/>
      <c r="G321" s="208"/>
      <c r="I321" s="245"/>
    </row>
    <row r="322" ht="15.75" customHeight="1">
      <c r="A322" s="256"/>
      <c r="B322" s="256"/>
      <c r="C322" s="183"/>
      <c r="D322" s="323"/>
      <c r="E322" s="323"/>
      <c r="F322" s="187"/>
      <c r="G322" s="208"/>
      <c r="I322" s="245"/>
    </row>
    <row r="323" ht="15.75" customHeight="1">
      <c r="A323" s="256"/>
      <c r="B323" s="256"/>
      <c r="C323" s="183"/>
      <c r="D323" s="323"/>
      <c r="E323" s="323"/>
      <c r="F323" s="187"/>
      <c r="G323" s="208"/>
      <c r="I323" s="245"/>
    </row>
    <row r="324" ht="15.75" customHeight="1">
      <c r="A324" s="256"/>
      <c r="B324" s="256"/>
      <c r="C324" s="183"/>
      <c r="D324" s="323"/>
      <c r="E324" s="323"/>
      <c r="F324" s="187"/>
      <c r="G324" s="208"/>
      <c r="I324" s="245"/>
    </row>
    <row r="325" ht="15.75" customHeight="1">
      <c r="A325" s="256"/>
      <c r="B325" s="256"/>
      <c r="C325" s="183"/>
      <c r="D325" s="323"/>
      <c r="E325" s="323"/>
      <c r="F325" s="187"/>
      <c r="G325" s="208"/>
      <c r="I325" s="245"/>
    </row>
    <row r="326" ht="15.75" customHeight="1">
      <c r="A326" s="256"/>
      <c r="B326" s="256"/>
      <c r="C326" s="183"/>
      <c r="D326" s="323"/>
      <c r="E326" s="323"/>
      <c r="F326" s="187"/>
      <c r="G326" s="208"/>
      <c r="I326" s="245"/>
    </row>
    <row r="327" ht="15.75" customHeight="1">
      <c r="A327" s="256"/>
      <c r="B327" s="256"/>
      <c r="C327" s="183"/>
      <c r="D327" s="323"/>
      <c r="E327" s="323"/>
      <c r="F327" s="187"/>
      <c r="G327" s="208"/>
      <c r="I327" s="245"/>
    </row>
    <row r="328" ht="15.75" customHeight="1">
      <c r="A328" s="256"/>
      <c r="B328" s="256"/>
      <c r="C328" s="183"/>
      <c r="D328" s="323"/>
      <c r="E328" s="323"/>
      <c r="F328" s="187"/>
      <c r="G328" s="208"/>
      <c r="I328" s="245"/>
    </row>
    <row r="329" ht="15.75" customHeight="1">
      <c r="A329" s="256"/>
      <c r="B329" s="256"/>
      <c r="C329" s="183"/>
      <c r="D329" s="323"/>
      <c r="E329" s="323"/>
      <c r="F329" s="187"/>
      <c r="G329" s="208"/>
      <c r="I329" s="245"/>
    </row>
    <row r="330" ht="15.75" customHeight="1">
      <c r="A330" s="256"/>
      <c r="B330" s="256"/>
      <c r="C330" s="183"/>
      <c r="D330" s="323"/>
      <c r="E330" s="323"/>
      <c r="F330" s="187"/>
      <c r="G330" s="208"/>
      <c r="I330" s="245"/>
    </row>
    <row r="331" ht="15.75" customHeight="1">
      <c r="A331" s="256"/>
      <c r="B331" s="256"/>
      <c r="C331" s="183"/>
      <c r="D331" s="323"/>
      <c r="E331" s="323"/>
      <c r="F331" s="187"/>
      <c r="G331" s="208"/>
      <c r="I331" s="245"/>
    </row>
    <row r="332" ht="15.75" customHeight="1">
      <c r="A332" s="256"/>
      <c r="B332" s="256"/>
      <c r="C332" s="183"/>
      <c r="D332" s="323"/>
      <c r="E332" s="323"/>
      <c r="F332" s="187"/>
      <c r="G332" s="208"/>
      <c r="I332" s="245"/>
    </row>
    <row r="333" ht="15.75" customHeight="1">
      <c r="A333" s="256"/>
      <c r="B333" s="256"/>
      <c r="C333" s="183"/>
      <c r="D333" s="323"/>
      <c r="E333" s="323"/>
      <c r="F333" s="187"/>
      <c r="G333" s="208"/>
      <c r="I333" s="245"/>
    </row>
    <row r="334" ht="15.75" customHeight="1">
      <c r="A334" s="256"/>
      <c r="B334" s="256"/>
      <c r="C334" s="183"/>
      <c r="D334" s="323"/>
      <c r="E334" s="323"/>
      <c r="F334" s="187"/>
      <c r="G334" s="208"/>
      <c r="I334" s="245"/>
    </row>
    <row r="335" ht="15.75" customHeight="1">
      <c r="A335" s="256"/>
      <c r="B335" s="256"/>
      <c r="C335" s="183"/>
      <c r="D335" s="323"/>
      <c r="E335" s="323"/>
      <c r="F335" s="187"/>
      <c r="G335" s="208"/>
      <c r="I335" s="245"/>
    </row>
    <row r="336" ht="15.75" customHeight="1">
      <c r="A336" s="256"/>
      <c r="B336" s="256"/>
      <c r="C336" s="183"/>
      <c r="D336" s="323"/>
      <c r="E336" s="323"/>
      <c r="F336" s="187"/>
      <c r="G336" s="208"/>
      <c r="I336" s="245"/>
    </row>
    <row r="337" ht="15.75" customHeight="1">
      <c r="A337" s="256"/>
      <c r="B337" s="256"/>
      <c r="C337" s="183"/>
      <c r="D337" s="323"/>
      <c r="E337" s="323"/>
      <c r="F337" s="187"/>
      <c r="G337" s="208"/>
      <c r="I337" s="245"/>
    </row>
    <row r="338" ht="15.75" customHeight="1">
      <c r="A338" s="256"/>
      <c r="B338" s="256"/>
      <c r="C338" s="183"/>
      <c r="D338" s="323"/>
      <c r="E338" s="323"/>
      <c r="F338" s="187"/>
      <c r="G338" s="208"/>
      <c r="I338" s="245"/>
    </row>
    <row r="339" ht="15.75" customHeight="1">
      <c r="A339" s="256"/>
      <c r="B339" s="256"/>
      <c r="C339" s="183"/>
      <c r="D339" s="323"/>
      <c r="E339" s="323"/>
      <c r="F339" s="187"/>
      <c r="G339" s="208"/>
      <c r="I339" s="245"/>
    </row>
    <row r="340" ht="15.75" customHeight="1">
      <c r="A340" s="256"/>
      <c r="B340" s="256"/>
      <c r="C340" s="183"/>
      <c r="D340" s="323"/>
      <c r="E340" s="323"/>
      <c r="F340" s="187"/>
      <c r="G340" s="208"/>
      <c r="I340" s="245"/>
    </row>
    <row r="341" ht="15.75" customHeight="1">
      <c r="A341" s="256"/>
      <c r="B341" s="256"/>
      <c r="C341" s="183"/>
      <c r="D341" s="323"/>
      <c r="E341" s="323"/>
      <c r="F341" s="187"/>
      <c r="G341" s="208"/>
      <c r="I341" s="245"/>
    </row>
    <row r="342" ht="15.75" customHeight="1">
      <c r="A342" s="256"/>
      <c r="B342" s="256"/>
      <c r="C342" s="183"/>
      <c r="D342" s="323"/>
      <c r="E342" s="323"/>
      <c r="F342" s="187"/>
      <c r="G342" s="208"/>
      <c r="I342" s="245"/>
    </row>
    <row r="343" ht="15.75" customHeight="1">
      <c r="A343" s="256"/>
      <c r="B343" s="256"/>
      <c r="C343" s="183"/>
      <c r="D343" s="323"/>
      <c r="E343" s="323"/>
      <c r="F343" s="187"/>
      <c r="G343" s="208"/>
      <c r="I343" s="245"/>
    </row>
    <row r="344" ht="15.75" customHeight="1">
      <c r="A344" s="256"/>
      <c r="B344" s="256"/>
      <c r="C344" s="183"/>
      <c r="D344" s="323"/>
      <c r="E344" s="323"/>
      <c r="F344" s="187"/>
      <c r="G344" s="208"/>
      <c r="I344" s="245"/>
    </row>
    <row r="345" ht="15.75" customHeight="1">
      <c r="A345" s="256"/>
      <c r="B345" s="256"/>
      <c r="C345" s="183"/>
      <c r="D345" s="323"/>
      <c r="E345" s="323"/>
      <c r="F345" s="187"/>
      <c r="G345" s="208"/>
      <c r="I345" s="245"/>
    </row>
    <row r="346" ht="15.75" customHeight="1">
      <c r="A346" s="256"/>
      <c r="B346" s="256"/>
      <c r="C346" s="183"/>
      <c r="D346" s="323"/>
      <c r="E346" s="323"/>
      <c r="F346" s="187"/>
      <c r="G346" s="208"/>
      <c r="I346" s="245"/>
    </row>
    <row r="347" ht="15.75" customHeight="1">
      <c r="A347" s="256"/>
      <c r="B347" s="256"/>
      <c r="C347" s="183"/>
      <c r="D347" s="323"/>
      <c r="E347" s="323"/>
      <c r="F347" s="187"/>
      <c r="G347" s="208"/>
      <c r="I347" s="245"/>
    </row>
    <row r="348" ht="15.75" customHeight="1">
      <c r="A348" s="256"/>
      <c r="B348" s="256"/>
      <c r="C348" s="183"/>
      <c r="D348" s="323"/>
      <c r="E348" s="323"/>
      <c r="F348" s="187"/>
      <c r="G348" s="208"/>
      <c r="I348" s="245"/>
    </row>
    <row r="349" ht="15.75" customHeight="1">
      <c r="A349" s="256"/>
      <c r="B349" s="256"/>
      <c r="C349" s="183"/>
      <c r="D349" s="323"/>
      <c r="E349" s="323"/>
      <c r="F349" s="187"/>
      <c r="G349" s="208"/>
      <c r="I349" s="245"/>
    </row>
    <row r="350" ht="15.75" customHeight="1">
      <c r="A350" s="256"/>
      <c r="B350" s="256"/>
      <c r="C350" s="183"/>
      <c r="D350" s="323"/>
      <c r="E350" s="323"/>
      <c r="F350" s="187"/>
      <c r="G350" s="208"/>
      <c r="I350" s="245"/>
    </row>
    <row r="351" ht="15.75" customHeight="1">
      <c r="A351" s="256"/>
      <c r="B351" s="256"/>
      <c r="C351" s="183"/>
      <c r="D351" s="323"/>
      <c r="E351" s="323"/>
      <c r="F351" s="187"/>
      <c r="G351" s="208"/>
      <c r="I351" s="245"/>
    </row>
    <row r="352" ht="15.75" customHeight="1">
      <c r="A352" s="256"/>
      <c r="B352" s="256"/>
      <c r="C352" s="183"/>
      <c r="D352" s="323"/>
      <c r="E352" s="323"/>
      <c r="F352" s="187"/>
      <c r="G352" s="208"/>
      <c r="I352" s="245"/>
    </row>
    <row r="353" ht="15.75" customHeight="1">
      <c r="A353" s="256"/>
      <c r="B353" s="256"/>
      <c r="C353" s="183"/>
      <c r="D353" s="323"/>
      <c r="E353" s="323"/>
      <c r="F353" s="187"/>
      <c r="G353" s="208"/>
      <c r="I353" s="245"/>
    </row>
    <row r="354" ht="15.75" customHeight="1">
      <c r="A354" s="256"/>
      <c r="B354" s="256"/>
      <c r="C354" s="183"/>
      <c r="D354" s="323"/>
      <c r="E354" s="323"/>
      <c r="F354" s="187"/>
      <c r="G354" s="208"/>
      <c r="I354" s="245"/>
    </row>
    <row r="355" ht="15.75" customHeight="1">
      <c r="A355" s="256"/>
      <c r="B355" s="256"/>
      <c r="C355" s="183"/>
      <c r="D355" s="323"/>
      <c r="E355" s="323"/>
      <c r="F355" s="187"/>
      <c r="G355" s="208"/>
      <c r="I355" s="245"/>
    </row>
    <row r="356" ht="15.75" customHeight="1">
      <c r="A356" s="256"/>
      <c r="B356" s="256"/>
      <c r="C356" s="183"/>
      <c r="D356" s="323"/>
      <c r="E356" s="323"/>
      <c r="F356" s="187"/>
      <c r="G356" s="208"/>
      <c r="I356" s="245"/>
    </row>
    <row r="357" ht="15.75" customHeight="1">
      <c r="A357" s="256"/>
      <c r="B357" s="256"/>
      <c r="C357" s="183"/>
      <c r="D357" s="323"/>
      <c r="E357" s="323"/>
      <c r="F357" s="187"/>
      <c r="G357" s="208"/>
      <c r="I357" s="245"/>
    </row>
    <row r="358" ht="15.75" customHeight="1">
      <c r="A358" s="256"/>
      <c r="B358" s="256"/>
      <c r="C358" s="183"/>
      <c r="D358" s="323"/>
      <c r="E358" s="323"/>
      <c r="F358" s="187"/>
      <c r="G358" s="208"/>
      <c r="I358" s="245"/>
    </row>
    <row r="359" ht="15.75" customHeight="1">
      <c r="A359" s="256"/>
      <c r="B359" s="256"/>
      <c r="C359" s="183"/>
      <c r="D359" s="323"/>
      <c r="E359" s="323"/>
      <c r="F359" s="187"/>
      <c r="G359" s="208"/>
      <c r="I359" s="245"/>
    </row>
    <row r="360" ht="15.75" customHeight="1">
      <c r="A360" s="256"/>
      <c r="B360" s="256"/>
      <c r="C360" s="183"/>
      <c r="D360" s="323"/>
      <c r="E360" s="323"/>
      <c r="F360" s="187"/>
      <c r="G360" s="208"/>
      <c r="I360" s="245"/>
    </row>
    <row r="361" ht="15.75" customHeight="1">
      <c r="A361" s="256"/>
      <c r="B361" s="256"/>
      <c r="C361" s="183"/>
      <c r="D361" s="323"/>
      <c r="E361" s="323"/>
      <c r="F361" s="187"/>
      <c r="G361" s="208"/>
      <c r="I361" s="245"/>
    </row>
    <row r="362" ht="15.75" customHeight="1">
      <c r="A362" s="256"/>
      <c r="B362" s="256"/>
      <c r="C362" s="183"/>
      <c r="D362" s="323"/>
      <c r="E362" s="323"/>
      <c r="F362" s="187"/>
      <c r="G362" s="208"/>
      <c r="I362" s="245"/>
    </row>
    <row r="363" ht="15.75" customHeight="1">
      <c r="A363" s="256"/>
      <c r="B363" s="256"/>
      <c r="C363" s="183"/>
      <c r="D363" s="323"/>
      <c r="E363" s="323"/>
      <c r="F363" s="187"/>
      <c r="G363" s="208"/>
      <c r="I363" s="245"/>
    </row>
    <row r="364" ht="15.75" customHeight="1">
      <c r="A364" s="256"/>
      <c r="B364" s="256"/>
      <c r="C364" s="183"/>
      <c r="D364" s="323"/>
      <c r="E364" s="323"/>
      <c r="F364" s="187"/>
      <c r="G364" s="208"/>
      <c r="I364" s="245"/>
    </row>
    <row r="365" ht="15.75" customHeight="1">
      <c r="A365" s="256"/>
      <c r="B365" s="256"/>
      <c r="C365" s="183"/>
      <c r="D365" s="323"/>
      <c r="E365" s="323"/>
      <c r="F365" s="187"/>
      <c r="G365" s="208"/>
      <c r="I365" s="245"/>
    </row>
    <row r="366" ht="15.75" customHeight="1">
      <c r="A366" s="256"/>
      <c r="B366" s="256"/>
      <c r="C366" s="183"/>
      <c r="D366" s="323"/>
      <c r="E366" s="323"/>
      <c r="F366" s="187"/>
      <c r="G366" s="208"/>
      <c r="I366" s="245"/>
    </row>
    <row r="367" ht="15.75" customHeight="1">
      <c r="A367" s="256"/>
      <c r="B367" s="256"/>
      <c r="C367" s="183"/>
      <c r="D367" s="323"/>
      <c r="E367" s="323"/>
      <c r="F367" s="187"/>
      <c r="G367" s="208"/>
      <c r="I367" s="245"/>
    </row>
    <row r="368" ht="15.75" customHeight="1">
      <c r="A368" s="256"/>
      <c r="B368" s="256"/>
      <c r="C368" s="183"/>
      <c r="D368" s="323"/>
      <c r="E368" s="323"/>
      <c r="F368" s="187"/>
      <c r="G368" s="208"/>
      <c r="I368" s="245"/>
    </row>
    <row r="369" ht="15.75" customHeight="1">
      <c r="A369" s="256"/>
      <c r="B369" s="256"/>
      <c r="C369" s="183"/>
      <c r="D369" s="323"/>
      <c r="E369" s="323"/>
      <c r="F369" s="187"/>
      <c r="G369" s="208"/>
      <c r="I369" s="245"/>
    </row>
    <row r="370" ht="15.75" customHeight="1">
      <c r="A370" s="256"/>
      <c r="B370" s="256"/>
      <c r="C370" s="183"/>
      <c r="D370" s="323"/>
      <c r="E370" s="323"/>
      <c r="F370" s="187"/>
      <c r="G370" s="208"/>
      <c r="I370" s="245"/>
    </row>
    <row r="371" ht="15.75" customHeight="1">
      <c r="A371" s="256"/>
      <c r="B371" s="256"/>
      <c r="C371" s="183"/>
      <c r="D371" s="323"/>
      <c r="E371" s="323"/>
      <c r="F371" s="187"/>
      <c r="G371" s="208"/>
      <c r="I371" s="245"/>
    </row>
    <row r="372" ht="15.75" customHeight="1">
      <c r="A372" s="256"/>
      <c r="B372" s="256"/>
      <c r="C372" s="183"/>
      <c r="D372" s="323"/>
      <c r="E372" s="323"/>
      <c r="F372" s="187"/>
      <c r="G372" s="208"/>
      <c r="I372" s="245"/>
    </row>
    <row r="373" ht="15.75" customHeight="1">
      <c r="A373" s="256"/>
      <c r="B373" s="256"/>
      <c r="C373" s="183"/>
      <c r="D373" s="323"/>
      <c r="E373" s="323"/>
      <c r="F373" s="187"/>
      <c r="G373" s="208"/>
      <c r="I373" s="245"/>
    </row>
    <row r="374" ht="15.75" customHeight="1">
      <c r="A374" s="256"/>
      <c r="B374" s="256"/>
      <c r="C374" s="183"/>
      <c r="D374" s="323"/>
      <c r="E374" s="323"/>
      <c r="F374" s="187"/>
      <c r="G374" s="208"/>
      <c r="I374" s="245"/>
    </row>
    <row r="375" ht="15.75" customHeight="1">
      <c r="A375" s="256"/>
      <c r="B375" s="256"/>
      <c r="C375" s="183"/>
      <c r="D375" s="323"/>
      <c r="E375" s="323"/>
      <c r="F375" s="187"/>
      <c r="G375" s="208"/>
      <c r="I375" s="245"/>
    </row>
    <row r="376" ht="15.75" customHeight="1">
      <c r="A376" s="256"/>
      <c r="B376" s="256"/>
      <c r="C376" s="183"/>
      <c r="D376" s="323"/>
      <c r="E376" s="323"/>
      <c r="F376" s="187"/>
      <c r="G376" s="208"/>
      <c r="I376" s="245"/>
    </row>
    <row r="377" ht="15.75" customHeight="1">
      <c r="A377" s="256"/>
      <c r="B377" s="256"/>
      <c r="C377" s="183"/>
      <c r="D377" s="323"/>
      <c r="E377" s="323"/>
      <c r="F377" s="187"/>
      <c r="G377" s="208"/>
      <c r="I377" s="245"/>
    </row>
    <row r="378" ht="15.75" customHeight="1">
      <c r="A378" s="256"/>
      <c r="B378" s="256"/>
      <c r="C378" s="183"/>
      <c r="D378" s="323"/>
      <c r="E378" s="323"/>
      <c r="F378" s="187"/>
      <c r="G378" s="208"/>
      <c r="I378" s="245"/>
    </row>
    <row r="379" ht="15.75" customHeight="1">
      <c r="A379" s="256"/>
      <c r="B379" s="256"/>
      <c r="C379" s="183"/>
      <c r="D379" s="323"/>
      <c r="E379" s="323"/>
      <c r="F379" s="187"/>
      <c r="G379" s="208"/>
      <c r="I379" s="245"/>
    </row>
    <row r="380" ht="15.75" customHeight="1">
      <c r="A380" s="256"/>
      <c r="B380" s="256"/>
      <c r="C380" s="183"/>
      <c r="D380" s="323"/>
      <c r="E380" s="323"/>
      <c r="F380" s="187"/>
      <c r="G380" s="208"/>
      <c r="I380" s="245"/>
    </row>
    <row r="381" ht="15.75" customHeight="1">
      <c r="A381" s="256"/>
      <c r="B381" s="256"/>
      <c r="C381" s="183"/>
      <c r="D381" s="323"/>
      <c r="E381" s="323"/>
      <c r="F381" s="187"/>
      <c r="G381" s="208"/>
      <c r="I381" s="245"/>
    </row>
    <row r="382" ht="15.75" customHeight="1">
      <c r="A382" s="256"/>
      <c r="B382" s="256"/>
      <c r="C382" s="183"/>
      <c r="D382" s="323"/>
      <c r="E382" s="323"/>
      <c r="F382" s="187"/>
      <c r="G382" s="208"/>
      <c r="I382" s="245"/>
    </row>
    <row r="383" ht="15.75" customHeight="1">
      <c r="A383" s="256"/>
      <c r="B383" s="256"/>
      <c r="C383" s="183"/>
      <c r="D383" s="323"/>
      <c r="E383" s="323"/>
      <c r="F383" s="187"/>
      <c r="G383" s="208"/>
      <c r="I383" s="245"/>
    </row>
    <row r="384" ht="15.75" customHeight="1">
      <c r="A384" s="256"/>
      <c r="B384" s="256"/>
      <c r="C384" s="183"/>
      <c r="D384" s="323"/>
      <c r="E384" s="323"/>
      <c r="F384" s="187"/>
      <c r="G384" s="208"/>
      <c r="I384" s="245"/>
    </row>
    <row r="385" ht="15.75" customHeight="1">
      <c r="A385" s="256"/>
      <c r="B385" s="256"/>
      <c r="C385" s="183"/>
      <c r="D385" s="323"/>
      <c r="E385" s="323"/>
      <c r="F385" s="187"/>
      <c r="G385" s="208"/>
      <c r="I385" s="245"/>
    </row>
    <row r="386" ht="15.75" customHeight="1">
      <c r="A386" s="256"/>
      <c r="B386" s="256"/>
      <c r="C386" s="183"/>
      <c r="D386" s="323"/>
      <c r="E386" s="323"/>
      <c r="F386" s="187"/>
      <c r="G386" s="208"/>
      <c r="I386" s="245"/>
    </row>
    <row r="387" ht="15.75" customHeight="1">
      <c r="A387" s="256"/>
      <c r="B387" s="256"/>
      <c r="C387" s="183"/>
      <c r="D387" s="323"/>
      <c r="E387" s="323"/>
      <c r="F387" s="187"/>
      <c r="G387" s="208"/>
      <c r="I387" s="245"/>
    </row>
    <row r="388" ht="15.75" customHeight="1">
      <c r="A388" s="256"/>
      <c r="B388" s="256"/>
      <c r="C388" s="183"/>
      <c r="D388" s="323"/>
      <c r="E388" s="323"/>
      <c r="F388" s="187"/>
      <c r="G388" s="208"/>
      <c r="I388" s="245"/>
    </row>
    <row r="389" ht="15.75" customHeight="1">
      <c r="A389" s="256"/>
      <c r="B389" s="256"/>
      <c r="C389" s="183"/>
      <c r="D389" s="323"/>
      <c r="E389" s="323"/>
      <c r="F389" s="187"/>
      <c r="G389" s="208"/>
      <c r="I389" s="245"/>
    </row>
    <row r="390" ht="15.75" customHeight="1">
      <c r="A390" s="256"/>
      <c r="B390" s="256"/>
      <c r="C390" s="183"/>
      <c r="D390" s="323"/>
      <c r="E390" s="323"/>
      <c r="F390" s="187"/>
      <c r="G390" s="208"/>
      <c r="I390" s="245"/>
    </row>
    <row r="391" ht="15.75" customHeight="1">
      <c r="A391" s="256"/>
      <c r="B391" s="256"/>
      <c r="C391" s="183"/>
      <c r="D391" s="323"/>
      <c r="E391" s="323"/>
      <c r="F391" s="187"/>
      <c r="G391" s="208"/>
      <c r="I391" s="245"/>
    </row>
    <row r="392" ht="15.75" customHeight="1">
      <c r="A392" s="256"/>
      <c r="B392" s="256"/>
      <c r="C392" s="183"/>
      <c r="D392" s="323"/>
      <c r="E392" s="323"/>
      <c r="F392" s="187"/>
      <c r="G392" s="208"/>
      <c r="I392" s="245"/>
    </row>
    <row r="393" ht="15.75" customHeight="1">
      <c r="A393" s="256"/>
      <c r="B393" s="256"/>
      <c r="C393" s="183"/>
      <c r="D393" s="323"/>
      <c r="E393" s="323"/>
      <c r="F393" s="187"/>
      <c r="G393" s="208"/>
      <c r="I393" s="245"/>
    </row>
    <row r="394" ht="15.75" customHeight="1">
      <c r="A394" s="256"/>
      <c r="B394" s="256"/>
      <c r="C394" s="183"/>
      <c r="D394" s="323"/>
      <c r="E394" s="323"/>
      <c r="F394" s="187"/>
      <c r="G394" s="208"/>
      <c r="I394" s="245"/>
    </row>
    <row r="395" ht="15.75" customHeight="1">
      <c r="A395" s="256"/>
      <c r="B395" s="256"/>
      <c r="C395" s="183"/>
      <c r="D395" s="323"/>
      <c r="E395" s="323"/>
      <c r="F395" s="187"/>
      <c r="G395" s="208"/>
      <c r="I395" s="245"/>
    </row>
    <row r="396" ht="15.75" customHeight="1">
      <c r="A396" s="256"/>
      <c r="B396" s="256"/>
      <c r="C396" s="183"/>
      <c r="D396" s="323"/>
      <c r="E396" s="323"/>
      <c r="F396" s="187"/>
      <c r="G396" s="208"/>
      <c r="I396" s="245"/>
    </row>
    <row r="397" ht="15.75" customHeight="1">
      <c r="A397" s="256"/>
      <c r="B397" s="256"/>
      <c r="C397" s="183"/>
      <c r="D397" s="323"/>
      <c r="E397" s="323"/>
      <c r="F397" s="187"/>
      <c r="G397" s="208"/>
      <c r="I397" s="245"/>
    </row>
    <row r="398" ht="15.75" customHeight="1">
      <c r="A398" s="256"/>
      <c r="B398" s="256"/>
      <c r="C398" s="183"/>
      <c r="D398" s="323"/>
      <c r="E398" s="323"/>
      <c r="F398" s="187"/>
      <c r="G398" s="208"/>
      <c r="I398" s="245"/>
    </row>
    <row r="399" ht="15.75" customHeight="1">
      <c r="A399" s="256"/>
      <c r="B399" s="256"/>
      <c r="C399" s="183"/>
      <c r="D399" s="323"/>
      <c r="E399" s="323"/>
      <c r="F399" s="187"/>
      <c r="G399" s="208"/>
      <c r="I399" s="245"/>
    </row>
    <row r="400" ht="15.75" customHeight="1">
      <c r="A400" s="256"/>
      <c r="B400" s="256"/>
      <c r="C400" s="183"/>
      <c r="D400" s="323"/>
      <c r="E400" s="323"/>
      <c r="F400" s="187"/>
      <c r="G400" s="208"/>
      <c r="I400" s="245"/>
    </row>
    <row r="401" ht="15.75" customHeight="1">
      <c r="A401" s="256"/>
      <c r="B401" s="256"/>
      <c r="C401" s="183"/>
      <c r="D401" s="323"/>
      <c r="E401" s="323"/>
      <c r="F401" s="187"/>
      <c r="G401" s="208"/>
      <c r="I401" s="245"/>
    </row>
    <row r="402" ht="15.75" customHeight="1">
      <c r="A402" s="256"/>
      <c r="B402" s="256"/>
      <c r="C402" s="183"/>
      <c r="D402" s="323"/>
      <c r="E402" s="323"/>
      <c r="F402" s="187"/>
      <c r="G402" s="208"/>
      <c r="I402" s="245"/>
    </row>
    <row r="403" ht="15.75" customHeight="1">
      <c r="A403" s="256"/>
      <c r="B403" s="256"/>
      <c r="C403" s="183"/>
      <c r="D403" s="323"/>
      <c r="E403" s="323"/>
      <c r="F403" s="187"/>
      <c r="G403" s="208"/>
      <c r="I403" s="245"/>
    </row>
    <row r="404" ht="15.75" customHeight="1">
      <c r="A404" s="256"/>
      <c r="B404" s="256"/>
      <c r="C404" s="183"/>
      <c r="D404" s="323"/>
      <c r="E404" s="323"/>
      <c r="F404" s="187"/>
      <c r="G404" s="208"/>
      <c r="I404" s="245"/>
    </row>
    <row r="405" ht="15.75" customHeight="1">
      <c r="A405" s="256"/>
      <c r="B405" s="256"/>
      <c r="C405" s="183"/>
      <c r="D405" s="323"/>
      <c r="E405" s="323"/>
      <c r="F405" s="187"/>
      <c r="G405" s="208"/>
      <c r="I405" s="245"/>
    </row>
    <row r="406" ht="15.75" customHeight="1">
      <c r="A406" s="256"/>
      <c r="B406" s="256"/>
      <c r="C406" s="183"/>
      <c r="D406" s="323"/>
      <c r="E406" s="323"/>
      <c r="F406" s="187"/>
      <c r="G406" s="208"/>
      <c r="I406" s="245"/>
    </row>
    <row r="407" ht="15.75" customHeight="1">
      <c r="A407" s="256"/>
      <c r="B407" s="256"/>
      <c r="C407" s="183"/>
      <c r="D407" s="323"/>
      <c r="E407" s="323"/>
      <c r="F407" s="187"/>
      <c r="G407" s="208"/>
      <c r="I407" s="245"/>
    </row>
    <row r="408" ht="15.75" customHeight="1">
      <c r="A408" s="256"/>
      <c r="B408" s="256"/>
      <c r="C408" s="183"/>
      <c r="D408" s="323"/>
      <c r="E408" s="323"/>
      <c r="F408" s="187"/>
      <c r="G408" s="208"/>
      <c r="I408" s="245"/>
    </row>
    <row r="409" ht="15.75" customHeight="1">
      <c r="A409" s="256"/>
      <c r="B409" s="256"/>
      <c r="C409" s="183"/>
      <c r="D409" s="323"/>
      <c r="E409" s="323"/>
      <c r="F409" s="187"/>
      <c r="G409" s="208"/>
      <c r="I409" s="245"/>
    </row>
    <row r="410" ht="15.75" customHeight="1">
      <c r="A410" s="256"/>
      <c r="B410" s="256"/>
      <c r="C410" s="183"/>
      <c r="D410" s="323"/>
      <c r="E410" s="323"/>
      <c r="F410" s="187"/>
      <c r="G410" s="208"/>
      <c r="I410" s="245"/>
    </row>
    <row r="411" ht="15.75" customHeight="1">
      <c r="A411" s="256"/>
      <c r="B411" s="256"/>
      <c r="C411" s="183"/>
      <c r="D411" s="323"/>
      <c r="E411" s="323"/>
      <c r="F411" s="187"/>
      <c r="G411" s="208"/>
      <c r="I411" s="245"/>
    </row>
    <row r="412" ht="15.75" customHeight="1">
      <c r="A412" s="256"/>
      <c r="B412" s="256"/>
      <c r="C412" s="183"/>
      <c r="D412" s="323"/>
      <c r="E412" s="323"/>
      <c r="F412" s="187"/>
      <c r="G412" s="208"/>
      <c r="I412" s="245"/>
    </row>
    <row r="413" ht="15.75" customHeight="1">
      <c r="A413" s="256"/>
      <c r="B413" s="256"/>
      <c r="C413" s="183"/>
      <c r="D413" s="323"/>
      <c r="E413" s="323"/>
      <c r="F413" s="187"/>
      <c r="G413" s="208"/>
      <c r="I413" s="245"/>
    </row>
    <row r="414" ht="15.75" customHeight="1">
      <c r="A414" s="256"/>
      <c r="B414" s="256"/>
      <c r="C414" s="183"/>
      <c r="D414" s="323"/>
      <c r="E414" s="323"/>
      <c r="F414" s="187"/>
      <c r="G414" s="208"/>
      <c r="I414" s="245"/>
    </row>
    <row r="415" ht="15.75" customHeight="1">
      <c r="A415" s="256"/>
      <c r="B415" s="256"/>
      <c r="C415" s="183"/>
      <c r="D415" s="323"/>
      <c r="E415" s="323"/>
      <c r="F415" s="187"/>
      <c r="G415" s="208"/>
      <c r="I415" s="245"/>
    </row>
    <row r="416" ht="15.75" customHeight="1">
      <c r="A416" s="256"/>
      <c r="B416" s="256"/>
      <c r="C416" s="183"/>
      <c r="D416" s="323"/>
      <c r="E416" s="323"/>
      <c r="F416" s="187"/>
      <c r="G416" s="208"/>
      <c r="I416" s="245"/>
    </row>
    <row r="417" ht="15.75" customHeight="1">
      <c r="A417" s="256"/>
      <c r="B417" s="256"/>
      <c r="C417" s="183"/>
      <c r="D417" s="323"/>
      <c r="E417" s="323"/>
      <c r="F417" s="187"/>
      <c r="G417" s="208"/>
      <c r="I417" s="245"/>
    </row>
    <row r="418" ht="15.75" customHeight="1">
      <c r="A418" s="256"/>
      <c r="B418" s="256"/>
      <c r="C418" s="183"/>
      <c r="D418" s="323"/>
      <c r="E418" s="323"/>
      <c r="F418" s="187"/>
      <c r="G418" s="208"/>
      <c r="I418" s="245"/>
    </row>
    <row r="419" ht="15.75" customHeight="1">
      <c r="A419" s="256"/>
      <c r="B419" s="256"/>
      <c r="C419" s="183"/>
      <c r="D419" s="323"/>
      <c r="E419" s="323"/>
      <c r="F419" s="187"/>
      <c r="G419" s="208"/>
      <c r="I419" s="245"/>
    </row>
    <row r="420" ht="15.75" customHeight="1">
      <c r="A420" s="256"/>
      <c r="B420" s="256"/>
      <c r="C420" s="183"/>
      <c r="D420" s="323"/>
      <c r="E420" s="323"/>
      <c r="F420" s="187"/>
      <c r="G420" s="208"/>
      <c r="I420" s="245"/>
    </row>
    <row r="421" ht="15.75" customHeight="1">
      <c r="A421" s="256"/>
      <c r="B421" s="256"/>
      <c r="C421" s="183"/>
      <c r="D421" s="323"/>
      <c r="E421" s="323"/>
      <c r="F421" s="187"/>
      <c r="G421" s="208"/>
      <c r="I421" s="245"/>
    </row>
    <row r="422" ht="15.75" customHeight="1">
      <c r="A422" s="256"/>
      <c r="B422" s="256"/>
      <c r="C422" s="183"/>
      <c r="D422" s="323"/>
      <c r="E422" s="323"/>
      <c r="F422" s="187"/>
      <c r="G422" s="208"/>
      <c r="I422" s="245"/>
    </row>
    <row r="423" ht="15.75" customHeight="1">
      <c r="A423" s="256"/>
      <c r="B423" s="256"/>
      <c r="C423" s="183"/>
      <c r="D423" s="323"/>
      <c r="E423" s="323"/>
      <c r="F423" s="187"/>
      <c r="G423" s="208"/>
      <c r="I423" s="245"/>
    </row>
    <row r="424" ht="15.75" customHeight="1">
      <c r="A424" s="256"/>
      <c r="B424" s="256"/>
      <c r="C424" s="183"/>
      <c r="D424" s="323"/>
      <c r="E424" s="323"/>
      <c r="F424" s="187"/>
      <c r="G424" s="208"/>
      <c r="I424" s="245"/>
    </row>
    <row r="425" ht="15.75" customHeight="1">
      <c r="A425" s="256"/>
      <c r="B425" s="256"/>
      <c r="C425" s="183"/>
      <c r="D425" s="323"/>
      <c r="E425" s="323"/>
      <c r="F425" s="187"/>
      <c r="G425" s="208"/>
      <c r="I425" s="245"/>
    </row>
    <row r="426" ht="15.75" customHeight="1">
      <c r="A426" s="256"/>
      <c r="B426" s="256"/>
      <c r="C426" s="183"/>
      <c r="D426" s="323"/>
      <c r="E426" s="323"/>
      <c r="F426" s="187"/>
      <c r="G426" s="208"/>
      <c r="I426" s="245"/>
    </row>
    <row r="427" ht="15.75" customHeight="1">
      <c r="A427" s="256"/>
      <c r="B427" s="256"/>
      <c r="C427" s="183"/>
      <c r="D427" s="323"/>
      <c r="E427" s="323"/>
      <c r="F427" s="187"/>
      <c r="G427" s="208"/>
      <c r="I427" s="245"/>
    </row>
    <row r="428" ht="15.75" customHeight="1">
      <c r="A428" s="256"/>
      <c r="B428" s="256"/>
      <c r="C428" s="183"/>
      <c r="D428" s="323"/>
      <c r="E428" s="323"/>
      <c r="F428" s="187"/>
      <c r="G428" s="208"/>
      <c r="I428" s="245"/>
    </row>
    <row r="429" ht="15.75" customHeight="1">
      <c r="A429" s="256"/>
      <c r="B429" s="256"/>
      <c r="C429" s="183"/>
      <c r="D429" s="323"/>
      <c r="E429" s="323"/>
      <c r="F429" s="187"/>
      <c r="G429" s="208"/>
      <c r="I429" s="245"/>
    </row>
    <row r="430" ht="15.75" customHeight="1">
      <c r="C430" s="355"/>
    </row>
    <row r="431" ht="15.75" customHeight="1">
      <c r="C431" s="355"/>
    </row>
    <row r="432" ht="15.75" customHeight="1">
      <c r="C432" s="355"/>
    </row>
    <row r="433" ht="15.75" customHeight="1">
      <c r="C433" s="355"/>
    </row>
    <row r="434" ht="15.75" customHeight="1">
      <c r="C434" s="355"/>
    </row>
    <row r="435" ht="15.75" customHeight="1">
      <c r="C435" s="355"/>
    </row>
    <row r="436" ht="15.75" customHeight="1">
      <c r="C436" s="355"/>
    </row>
    <row r="437" ht="15.75" customHeight="1">
      <c r="C437" s="355"/>
    </row>
    <row r="438" ht="15.75" customHeight="1">
      <c r="C438" s="355"/>
    </row>
    <row r="439" ht="15.75" customHeight="1">
      <c r="C439" s="355"/>
    </row>
    <row r="440" ht="15.75" customHeight="1">
      <c r="C440" s="355"/>
    </row>
    <row r="441" ht="15.75" customHeight="1">
      <c r="C441" s="355"/>
    </row>
    <row r="442" ht="15.75" customHeight="1">
      <c r="C442" s="355"/>
    </row>
    <row r="443" ht="15.75" customHeight="1">
      <c r="C443" s="355"/>
    </row>
    <row r="444" ht="15.75" customHeight="1">
      <c r="C444" s="355"/>
    </row>
    <row r="445" ht="15.75" customHeight="1">
      <c r="C445" s="355"/>
    </row>
    <row r="446" ht="15.75" customHeight="1">
      <c r="C446" s="355"/>
    </row>
    <row r="447" ht="15.75" customHeight="1">
      <c r="C447" s="355"/>
    </row>
    <row r="448" ht="15.75" customHeight="1">
      <c r="C448" s="355"/>
    </row>
    <row r="449" ht="15.75" customHeight="1">
      <c r="C449" s="355"/>
    </row>
    <row r="450" ht="15.75" customHeight="1">
      <c r="C450" s="355"/>
    </row>
    <row r="451" ht="15.75" customHeight="1">
      <c r="C451" s="355"/>
    </row>
    <row r="452" ht="15.75" customHeight="1">
      <c r="C452" s="355"/>
    </row>
    <row r="453" ht="15.75" customHeight="1">
      <c r="C453" s="355"/>
    </row>
    <row r="454" ht="15.75" customHeight="1">
      <c r="C454" s="355"/>
    </row>
    <row r="455" ht="15.75" customHeight="1">
      <c r="C455" s="355"/>
    </row>
    <row r="456" ht="15.75" customHeight="1">
      <c r="C456" s="355"/>
    </row>
    <row r="457" ht="15.75" customHeight="1">
      <c r="C457" s="355"/>
    </row>
    <row r="458" ht="15.75" customHeight="1">
      <c r="C458" s="355"/>
    </row>
    <row r="459" ht="15.75" customHeight="1">
      <c r="C459" s="355"/>
    </row>
    <row r="460" ht="15.75" customHeight="1">
      <c r="C460" s="355"/>
    </row>
    <row r="461" ht="15.75" customHeight="1">
      <c r="C461" s="355"/>
    </row>
    <row r="462" ht="15.75" customHeight="1">
      <c r="C462" s="355"/>
    </row>
    <row r="463" ht="15.75" customHeight="1">
      <c r="C463" s="355"/>
    </row>
    <row r="464" ht="15.75" customHeight="1">
      <c r="C464" s="355"/>
    </row>
    <row r="465" ht="15.75" customHeight="1">
      <c r="C465" s="355"/>
    </row>
    <row r="466" ht="15.75" customHeight="1">
      <c r="C466" s="355"/>
    </row>
    <row r="467" ht="15.75" customHeight="1">
      <c r="C467" s="355"/>
    </row>
    <row r="468" ht="15.75" customHeight="1">
      <c r="C468" s="355"/>
    </row>
    <row r="469" ht="15.75" customHeight="1">
      <c r="C469" s="355"/>
    </row>
    <row r="470" ht="15.75" customHeight="1">
      <c r="C470" s="355"/>
    </row>
    <row r="471" ht="15.75" customHeight="1">
      <c r="C471" s="355"/>
    </row>
    <row r="472" ht="15.75" customHeight="1">
      <c r="C472" s="355"/>
    </row>
    <row r="473" ht="15.75" customHeight="1">
      <c r="C473" s="355"/>
    </row>
    <row r="474" ht="15.75" customHeight="1">
      <c r="C474" s="355"/>
    </row>
    <row r="475" ht="15.75" customHeight="1">
      <c r="C475" s="355"/>
    </row>
    <row r="476" ht="15.75" customHeight="1">
      <c r="C476" s="355"/>
    </row>
    <row r="477" ht="15.75" customHeight="1">
      <c r="C477" s="355"/>
    </row>
    <row r="478" ht="15.75" customHeight="1">
      <c r="C478" s="355"/>
    </row>
    <row r="479" ht="15.75" customHeight="1">
      <c r="C479" s="355"/>
    </row>
    <row r="480" ht="15.75" customHeight="1">
      <c r="C480" s="355"/>
    </row>
    <row r="481" ht="15.75" customHeight="1">
      <c r="C481" s="355"/>
    </row>
    <row r="482" ht="15.75" customHeight="1">
      <c r="C482" s="355"/>
    </row>
    <row r="483" ht="15.75" customHeight="1">
      <c r="C483" s="355"/>
    </row>
    <row r="484" ht="15.75" customHeight="1">
      <c r="C484" s="355"/>
    </row>
    <row r="485" ht="15.75" customHeight="1">
      <c r="C485" s="355"/>
    </row>
    <row r="486" ht="15.75" customHeight="1">
      <c r="C486" s="355"/>
    </row>
    <row r="487" ht="15.75" customHeight="1">
      <c r="C487" s="355"/>
    </row>
    <row r="488" ht="15.75" customHeight="1">
      <c r="C488" s="355"/>
    </row>
    <row r="489" ht="15.75" customHeight="1">
      <c r="C489" s="355"/>
    </row>
    <row r="490" ht="15.75" customHeight="1">
      <c r="C490" s="355"/>
    </row>
    <row r="491" ht="15.75" customHeight="1">
      <c r="C491" s="355"/>
    </row>
    <row r="492" ht="15.75" customHeight="1">
      <c r="C492" s="355"/>
    </row>
    <row r="493" ht="15.75" customHeight="1">
      <c r="C493" s="355"/>
    </row>
    <row r="494" ht="15.75" customHeight="1">
      <c r="C494" s="355"/>
    </row>
    <row r="495" ht="15.75" customHeight="1">
      <c r="C495" s="355"/>
    </row>
    <row r="496" ht="15.75" customHeight="1">
      <c r="C496" s="355"/>
    </row>
    <row r="497" ht="15.75" customHeight="1">
      <c r="C497" s="355"/>
    </row>
    <row r="498" ht="15.75" customHeight="1">
      <c r="C498" s="355"/>
    </row>
    <row r="499" ht="15.75" customHeight="1">
      <c r="C499" s="355"/>
    </row>
    <row r="500" ht="15.75" customHeight="1">
      <c r="C500" s="355"/>
    </row>
    <row r="501" ht="15.75" customHeight="1">
      <c r="C501" s="355"/>
    </row>
    <row r="502" ht="15.75" customHeight="1">
      <c r="C502" s="355"/>
    </row>
    <row r="503" ht="15.75" customHeight="1">
      <c r="C503" s="355"/>
    </row>
    <row r="504" ht="15.75" customHeight="1">
      <c r="C504" s="355"/>
    </row>
    <row r="505" ht="15.75" customHeight="1">
      <c r="C505" s="355"/>
    </row>
    <row r="506" ht="15.75" customHeight="1">
      <c r="C506" s="355"/>
    </row>
    <row r="507" ht="15.75" customHeight="1">
      <c r="C507" s="355"/>
    </row>
    <row r="508" ht="15.75" customHeight="1">
      <c r="C508" s="355"/>
    </row>
    <row r="509" ht="15.75" customHeight="1">
      <c r="C509" s="355"/>
    </row>
    <row r="510" ht="15.75" customHeight="1">
      <c r="C510" s="355"/>
    </row>
    <row r="511" ht="15.75" customHeight="1">
      <c r="C511" s="355"/>
    </row>
    <row r="512" ht="15.75" customHeight="1">
      <c r="C512" s="355"/>
    </row>
    <row r="513" ht="15.75" customHeight="1">
      <c r="C513" s="355"/>
    </row>
    <row r="514" ht="15.75" customHeight="1">
      <c r="C514" s="355"/>
    </row>
    <row r="515" ht="15.75" customHeight="1">
      <c r="C515" s="355"/>
    </row>
    <row r="516" ht="15.75" customHeight="1">
      <c r="C516" s="355"/>
    </row>
    <row r="517" ht="15.75" customHeight="1">
      <c r="C517" s="355"/>
    </row>
    <row r="518" ht="15.75" customHeight="1">
      <c r="C518" s="355"/>
    </row>
    <row r="519" ht="15.75" customHeight="1">
      <c r="C519" s="355"/>
    </row>
    <row r="520" ht="15.75" customHeight="1">
      <c r="C520" s="355"/>
    </row>
    <row r="521" ht="15.75" customHeight="1">
      <c r="C521" s="355"/>
    </row>
    <row r="522" ht="15.75" customHeight="1">
      <c r="C522" s="355"/>
    </row>
    <row r="523" ht="15.75" customHeight="1">
      <c r="C523" s="355"/>
    </row>
    <row r="524" ht="15.75" customHeight="1">
      <c r="C524" s="355"/>
    </row>
    <row r="525" ht="15.75" customHeight="1">
      <c r="C525" s="355"/>
    </row>
    <row r="526" ht="15.75" customHeight="1">
      <c r="C526" s="355"/>
    </row>
    <row r="527" ht="15.75" customHeight="1">
      <c r="C527" s="355"/>
    </row>
    <row r="528" ht="15.75" customHeight="1">
      <c r="C528" s="355"/>
    </row>
    <row r="529" ht="15.75" customHeight="1">
      <c r="C529" s="355"/>
    </row>
    <row r="530" ht="15.75" customHeight="1">
      <c r="C530" s="355"/>
    </row>
    <row r="531" ht="15.75" customHeight="1">
      <c r="C531" s="355"/>
    </row>
    <row r="532" ht="15.75" customHeight="1">
      <c r="C532" s="355"/>
    </row>
    <row r="533" ht="15.75" customHeight="1">
      <c r="C533" s="355"/>
    </row>
    <row r="534" ht="15.75" customHeight="1">
      <c r="C534" s="355"/>
    </row>
    <row r="535" ht="15.75" customHeight="1">
      <c r="C535" s="355"/>
    </row>
    <row r="536" ht="15.75" customHeight="1">
      <c r="C536" s="355"/>
    </row>
    <row r="537" ht="15.75" customHeight="1">
      <c r="C537" s="355"/>
    </row>
    <row r="538" ht="15.75" customHeight="1">
      <c r="C538" s="355"/>
    </row>
    <row r="539" ht="15.75" customHeight="1">
      <c r="C539" s="355"/>
    </row>
    <row r="540" ht="15.75" customHeight="1">
      <c r="C540" s="355"/>
    </row>
    <row r="541" ht="15.75" customHeight="1">
      <c r="C541" s="355"/>
    </row>
    <row r="542" ht="15.75" customHeight="1">
      <c r="C542" s="355"/>
    </row>
    <row r="543" ht="15.75" customHeight="1">
      <c r="C543" s="355"/>
    </row>
    <row r="544" ht="15.75" customHeight="1">
      <c r="C544" s="355"/>
    </row>
    <row r="545" ht="15.75" customHeight="1">
      <c r="C545" s="355"/>
    </row>
    <row r="546" ht="15.75" customHeight="1">
      <c r="C546" s="355"/>
    </row>
    <row r="547" ht="15.75" customHeight="1">
      <c r="C547" s="355"/>
    </row>
    <row r="548" ht="15.75" customHeight="1">
      <c r="C548" s="355"/>
    </row>
    <row r="549" ht="15.75" customHeight="1">
      <c r="C549" s="355"/>
    </row>
    <row r="550" ht="15.75" customHeight="1">
      <c r="C550" s="355"/>
    </row>
    <row r="551" ht="15.75" customHeight="1">
      <c r="C551" s="355"/>
    </row>
    <row r="552" ht="15.75" customHeight="1">
      <c r="C552" s="355"/>
    </row>
    <row r="553" ht="15.75" customHeight="1">
      <c r="C553" s="355"/>
    </row>
    <row r="554" ht="15.75" customHeight="1">
      <c r="C554" s="355"/>
    </row>
    <row r="555" ht="15.75" customHeight="1">
      <c r="C555" s="355"/>
    </row>
    <row r="556" ht="15.75" customHeight="1">
      <c r="C556" s="355"/>
    </row>
    <row r="557" ht="15.75" customHeight="1">
      <c r="C557" s="355"/>
    </row>
    <row r="558" ht="15.75" customHeight="1">
      <c r="C558" s="355"/>
    </row>
    <row r="559" ht="15.75" customHeight="1">
      <c r="C559" s="355"/>
    </row>
    <row r="560" ht="15.75" customHeight="1">
      <c r="C560" s="355"/>
    </row>
    <row r="561" ht="15.75" customHeight="1">
      <c r="C561" s="355"/>
    </row>
    <row r="562" ht="15.75" customHeight="1">
      <c r="C562" s="355"/>
    </row>
    <row r="563" ht="15.75" customHeight="1">
      <c r="C563" s="355"/>
    </row>
    <row r="564" ht="15.75" customHeight="1">
      <c r="C564" s="355"/>
    </row>
    <row r="565" ht="15.75" customHeight="1">
      <c r="C565" s="355"/>
    </row>
    <row r="566" ht="15.75" customHeight="1">
      <c r="C566" s="355"/>
    </row>
    <row r="567" ht="15.75" customHeight="1">
      <c r="C567" s="355"/>
    </row>
    <row r="568" ht="15.75" customHeight="1">
      <c r="C568" s="355"/>
    </row>
    <row r="569" ht="15.75" customHeight="1">
      <c r="C569" s="355"/>
    </row>
    <row r="570" ht="15.75" customHeight="1">
      <c r="C570" s="355"/>
    </row>
    <row r="571" ht="15.75" customHeight="1">
      <c r="C571" s="355"/>
    </row>
    <row r="572" ht="15.75" customHeight="1">
      <c r="C572" s="355"/>
    </row>
    <row r="573" ht="15.75" customHeight="1">
      <c r="C573" s="355"/>
    </row>
    <row r="574" ht="15.75" customHeight="1">
      <c r="C574" s="355"/>
    </row>
    <row r="575" ht="15.75" customHeight="1">
      <c r="C575" s="355"/>
    </row>
    <row r="576" ht="15.75" customHeight="1">
      <c r="C576" s="355"/>
    </row>
    <row r="577" ht="15.75" customHeight="1">
      <c r="C577" s="355"/>
    </row>
    <row r="578" ht="15.75" customHeight="1">
      <c r="C578" s="355"/>
    </row>
    <row r="579" ht="15.75" customHeight="1">
      <c r="C579" s="355"/>
    </row>
    <row r="580" ht="15.75" customHeight="1">
      <c r="C580" s="355"/>
    </row>
    <row r="581" ht="15.75" customHeight="1">
      <c r="C581" s="355"/>
    </row>
    <row r="582" ht="15.75" customHeight="1">
      <c r="C582" s="355"/>
    </row>
    <row r="583" ht="15.75" customHeight="1">
      <c r="C583" s="355"/>
    </row>
    <row r="584" ht="15.75" customHeight="1">
      <c r="C584" s="355"/>
    </row>
    <row r="585" ht="15.75" customHeight="1">
      <c r="C585" s="355"/>
    </row>
    <row r="586" ht="15.75" customHeight="1">
      <c r="C586" s="355"/>
    </row>
    <row r="587" ht="15.75" customHeight="1">
      <c r="C587" s="355"/>
    </row>
    <row r="588" ht="15.75" customHeight="1">
      <c r="C588" s="355"/>
    </row>
    <row r="589" ht="15.75" customHeight="1">
      <c r="C589" s="355"/>
    </row>
    <row r="590" ht="15.75" customHeight="1">
      <c r="C590" s="355"/>
    </row>
    <row r="591" ht="15.75" customHeight="1">
      <c r="C591" s="355"/>
    </row>
    <row r="592" ht="15.75" customHeight="1">
      <c r="C592" s="355"/>
    </row>
    <row r="593" ht="15.75" customHeight="1">
      <c r="C593" s="355"/>
    </row>
    <row r="594" ht="15.75" customHeight="1">
      <c r="C594" s="355"/>
    </row>
    <row r="595" ht="15.75" customHeight="1">
      <c r="C595" s="355"/>
    </row>
    <row r="596" ht="15.75" customHeight="1">
      <c r="C596" s="355"/>
    </row>
    <row r="597" ht="15.75" customHeight="1">
      <c r="C597" s="355"/>
    </row>
    <row r="598" ht="15.75" customHeight="1">
      <c r="C598" s="355"/>
    </row>
    <row r="599" ht="15.75" customHeight="1">
      <c r="C599" s="355"/>
    </row>
    <row r="600" ht="15.75" customHeight="1">
      <c r="C600" s="355"/>
    </row>
    <row r="601" ht="15.75" customHeight="1">
      <c r="C601" s="355"/>
    </row>
    <row r="602" ht="15.75" customHeight="1">
      <c r="C602" s="355"/>
    </row>
    <row r="603" ht="15.75" customHeight="1">
      <c r="C603" s="355"/>
    </row>
    <row r="604" ht="15.75" customHeight="1">
      <c r="C604" s="355"/>
    </row>
    <row r="605" ht="15.75" customHeight="1">
      <c r="C605" s="355"/>
    </row>
    <row r="606" ht="15.75" customHeight="1">
      <c r="C606" s="355"/>
    </row>
    <row r="607" ht="15.75" customHeight="1">
      <c r="C607" s="355"/>
    </row>
    <row r="608" ht="15.75" customHeight="1">
      <c r="C608" s="355"/>
    </row>
    <row r="609" ht="15.75" customHeight="1">
      <c r="C609" s="355"/>
    </row>
    <row r="610" ht="15.75" customHeight="1">
      <c r="C610" s="355"/>
    </row>
    <row r="611" ht="15.75" customHeight="1">
      <c r="C611" s="355"/>
    </row>
    <row r="612" ht="15.75" customHeight="1">
      <c r="C612" s="355"/>
    </row>
    <row r="613" ht="15.75" customHeight="1">
      <c r="C613" s="355"/>
    </row>
    <row r="614" ht="15.75" customHeight="1">
      <c r="C614" s="355"/>
    </row>
    <row r="615" ht="15.75" customHeight="1">
      <c r="C615" s="355"/>
    </row>
    <row r="616" ht="15.75" customHeight="1">
      <c r="C616" s="355"/>
    </row>
    <row r="617" ht="15.75" customHeight="1">
      <c r="C617" s="355"/>
    </row>
    <row r="618" ht="15.75" customHeight="1">
      <c r="C618" s="355"/>
    </row>
    <row r="619" ht="15.75" customHeight="1">
      <c r="C619" s="355"/>
    </row>
    <row r="620" ht="15.75" customHeight="1">
      <c r="C620" s="355"/>
    </row>
    <row r="621" ht="15.75" customHeight="1">
      <c r="C621" s="355"/>
    </row>
    <row r="622" ht="15.75" customHeight="1">
      <c r="C622" s="355"/>
    </row>
    <row r="623" ht="15.75" customHeight="1">
      <c r="C623" s="355"/>
    </row>
    <row r="624" ht="15.75" customHeight="1">
      <c r="C624" s="355"/>
    </row>
    <row r="625" ht="15.75" customHeight="1">
      <c r="C625" s="355"/>
    </row>
    <row r="626" ht="15.75" customHeight="1">
      <c r="C626" s="355"/>
    </row>
    <row r="627" ht="15.75" customHeight="1">
      <c r="C627" s="355"/>
    </row>
    <row r="628" ht="15.75" customHeight="1">
      <c r="C628" s="355"/>
    </row>
    <row r="629" ht="15.75" customHeight="1">
      <c r="C629" s="355"/>
    </row>
    <row r="630" ht="15.75" customHeight="1">
      <c r="C630" s="355"/>
    </row>
    <row r="631" ht="15.75" customHeight="1">
      <c r="C631" s="355"/>
    </row>
    <row r="632" ht="15.75" customHeight="1">
      <c r="C632" s="355"/>
    </row>
    <row r="633" ht="15.75" customHeight="1">
      <c r="C633" s="355"/>
    </row>
    <row r="634" ht="15.75" customHeight="1">
      <c r="C634" s="355"/>
    </row>
    <row r="635" ht="15.75" customHeight="1">
      <c r="C635" s="355"/>
    </row>
    <row r="636" ht="15.75" customHeight="1">
      <c r="C636" s="355"/>
    </row>
    <row r="637" ht="15.75" customHeight="1">
      <c r="C637" s="355"/>
    </row>
    <row r="638" ht="15.75" customHeight="1">
      <c r="C638" s="355"/>
    </row>
    <row r="639" ht="15.75" customHeight="1">
      <c r="C639" s="355"/>
    </row>
    <row r="640" ht="15.75" customHeight="1">
      <c r="C640" s="355"/>
    </row>
    <row r="641" ht="15.75" customHeight="1">
      <c r="C641" s="355"/>
    </row>
    <row r="642" ht="15.75" customHeight="1">
      <c r="C642" s="355"/>
    </row>
    <row r="643" ht="15.75" customHeight="1">
      <c r="C643" s="355"/>
    </row>
    <row r="644" ht="15.75" customHeight="1">
      <c r="C644" s="355"/>
    </row>
    <row r="645" ht="15.75" customHeight="1">
      <c r="C645" s="355"/>
    </row>
    <row r="646" ht="15.75" customHeight="1">
      <c r="C646" s="355"/>
    </row>
    <row r="647" ht="15.75" customHeight="1">
      <c r="C647" s="355"/>
    </row>
    <row r="648" ht="15.75" customHeight="1">
      <c r="C648" s="355"/>
    </row>
    <row r="649" ht="15.75" customHeight="1">
      <c r="C649" s="355"/>
    </row>
    <row r="650" ht="15.75" customHeight="1">
      <c r="C650" s="355"/>
    </row>
    <row r="651" ht="15.75" customHeight="1">
      <c r="C651" s="355"/>
    </row>
    <row r="652" ht="15.75" customHeight="1">
      <c r="C652" s="355"/>
    </row>
    <row r="653" ht="15.75" customHeight="1">
      <c r="C653" s="355"/>
    </row>
    <row r="654" ht="15.75" customHeight="1">
      <c r="C654" s="355"/>
    </row>
    <row r="655" ht="15.75" customHeight="1">
      <c r="C655" s="355"/>
    </row>
    <row r="656" ht="15.75" customHeight="1">
      <c r="C656" s="355"/>
    </row>
    <row r="657" ht="15.75" customHeight="1">
      <c r="C657" s="355"/>
    </row>
    <row r="658" ht="15.75" customHeight="1">
      <c r="C658" s="355"/>
    </row>
    <row r="659" ht="15.75" customHeight="1">
      <c r="C659" s="355"/>
    </row>
    <row r="660" ht="15.75" customHeight="1">
      <c r="C660" s="355"/>
    </row>
    <row r="661" ht="15.75" customHeight="1">
      <c r="C661" s="355"/>
    </row>
    <row r="662" ht="15.75" customHeight="1">
      <c r="C662" s="355"/>
    </row>
    <row r="663" ht="15.75" customHeight="1">
      <c r="C663" s="355"/>
    </row>
    <row r="664" ht="15.75" customHeight="1">
      <c r="C664" s="355"/>
    </row>
    <row r="665" ht="15.75" customHeight="1">
      <c r="C665" s="355"/>
    </row>
    <row r="666" ht="15.75" customHeight="1">
      <c r="C666" s="355"/>
    </row>
    <row r="667" ht="15.75" customHeight="1">
      <c r="C667" s="355"/>
    </row>
    <row r="668" ht="15.75" customHeight="1">
      <c r="C668" s="355"/>
    </row>
    <row r="669" ht="15.75" customHeight="1">
      <c r="C669" s="355"/>
    </row>
    <row r="670" ht="15.75" customHeight="1">
      <c r="C670" s="355"/>
    </row>
    <row r="671" ht="15.75" customHeight="1">
      <c r="C671" s="355"/>
    </row>
    <row r="672" ht="15.75" customHeight="1">
      <c r="C672" s="355"/>
    </row>
    <row r="673" ht="15.75" customHeight="1">
      <c r="C673" s="355"/>
    </row>
    <row r="674" ht="15.75" customHeight="1">
      <c r="C674" s="355"/>
    </row>
    <row r="675" ht="15.75" customHeight="1">
      <c r="C675" s="355"/>
    </row>
    <row r="676" ht="15.75" customHeight="1">
      <c r="C676" s="355"/>
    </row>
    <row r="677" ht="15.75" customHeight="1">
      <c r="C677" s="355"/>
    </row>
    <row r="678" ht="15.75" customHeight="1">
      <c r="C678" s="355"/>
    </row>
    <row r="679" ht="15.75" customHeight="1">
      <c r="C679" s="355"/>
    </row>
    <row r="680" ht="15.75" customHeight="1">
      <c r="C680" s="355"/>
    </row>
    <row r="681" ht="15.75" customHeight="1">
      <c r="C681" s="355"/>
    </row>
    <row r="682" ht="15.75" customHeight="1">
      <c r="C682" s="355"/>
    </row>
    <row r="683" ht="15.75" customHeight="1">
      <c r="C683" s="355"/>
    </row>
    <row r="684" ht="15.75" customHeight="1">
      <c r="C684" s="355"/>
    </row>
    <row r="685" ht="15.75" customHeight="1">
      <c r="C685" s="355"/>
    </row>
    <row r="686" ht="15.75" customHeight="1">
      <c r="C686" s="355"/>
    </row>
    <row r="687" ht="15.75" customHeight="1">
      <c r="C687" s="355"/>
    </row>
    <row r="688" ht="15.75" customHeight="1">
      <c r="C688" s="355"/>
    </row>
    <row r="689" ht="15.75" customHeight="1">
      <c r="C689" s="355"/>
    </row>
    <row r="690" ht="15.75" customHeight="1">
      <c r="C690" s="355"/>
    </row>
    <row r="691" ht="15.75" customHeight="1">
      <c r="C691" s="355"/>
    </row>
    <row r="692" ht="15.75" customHeight="1">
      <c r="C692" s="355"/>
    </row>
    <row r="693" ht="15.75" customHeight="1">
      <c r="C693" s="355"/>
    </row>
    <row r="694" ht="15.75" customHeight="1">
      <c r="C694" s="355"/>
    </row>
    <row r="695" ht="15.75" customHeight="1">
      <c r="C695" s="355"/>
    </row>
    <row r="696" ht="15.75" customHeight="1">
      <c r="C696" s="355"/>
    </row>
    <row r="697" ht="15.75" customHeight="1">
      <c r="C697" s="355"/>
    </row>
    <row r="698" ht="15.75" customHeight="1">
      <c r="C698" s="355"/>
    </row>
    <row r="699" ht="15.75" customHeight="1">
      <c r="C699" s="355"/>
    </row>
    <row r="700" ht="15.75" customHeight="1">
      <c r="C700" s="355"/>
    </row>
    <row r="701" ht="15.75" customHeight="1">
      <c r="C701" s="355"/>
    </row>
    <row r="702" ht="15.75" customHeight="1">
      <c r="C702" s="355"/>
    </row>
    <row r="703" ht="15.75" customHeight="1">
      <c r="C703" s="355"/>
    </row>
    <row r="704" ht="15.75" customHeight="1">
      <c r="C704" s="355"/>
    </row>
    <row r="705" ht="15.75" customHeight="1">
      <c r="C705" s="355"/>
    </row>
    <row r="706" ht="15.75" customHeight="1">
      <c r="C706" s="355"/>
    </row>
    <row r="707" ht="15.75" customHeight="1">
      <c r="C707" s="355"/>
    </row>
    <row r="708" ht="15.75" customHeight="1">
      <c r="C708" s="355"/>
    </row>
    <row r="709" ht="15.75" customHeight="1">
      <c r="C709" s="355"/>
    </row>
    <row r="710" ht="15.75" customHeight="1">
      <c r="C710" s="355"/>
    </row>
    <row r="711" ht="15.75" customHeight="1">
      <c r="C711" s="355"/>
    </row>
    <row r="712" ht="15.75" customHeight="1">
      <c r="C712" s="355"/>
    </row>
    <row r="713" ht="15.75" customHeight="1">
      <c r="C713" s="355"/>
    </row>
    <row r="714" ht="15.75" customHeight="1">
      <c r="C714" s="355"/>
    </row>
    <row r="715" ht="15.75" customHeight="1">
      <c r="C715" s="355"/>
    </row>
    <row r="716" ht="15.75" customHeight="1">
      <c r="C716" s="355"/>
    </row>
    <row r="717" ht="15.75" customHeight="1">
      <c r="C717" s="355"/>
    </row>
    <row r="718" ht="15.75" customHeight="1">
      <c r="C718" s="355"/>
    </row>
    <row r="719" ht="15.75" customHeight="1">
      <c r="C719" s="355"/>
    </row>
    <row r="720" ht="15.75" customHeight="1">
      <c r="C720" s="355"/>
    </row>
    <row r="721" ht="15.75" customHeight="1">
      <c r="C721" s="355"/>
    </row>
    <row r="722" ht="15.75" customHeight="1">
      <c r="C722" s="355"/>
    </row>
    <row r="723" ht="15.75" customHeight="1">
      <c r="C723" s="355"/>
    </row>
    <row r="724" ht="15.75" customHeight="1">
      <c r="C724" s="355"/>
    </row>
    <row r="725" ht="15.75" customHeight="1">
      <c r="C725" s="355"/>
    </row>
    <row r="726" ht="15.75" customHeight="1">
      <c r="C726" s="355"/>
    </row>
    <row r="727" ht="15.75" customHeight="1">
      <c r="C727" s="355"/>
    </row>
    <row r="728" ht="15.75" customHeight="1">
      <c r="C728" s="355"/>
    </row>
    <row r="729" ht="15.75" customHeight="1">
      <c r="C729" s="355"/>
    </row>
    <row r="730" ht="15.75" customHeight="1">
      <c r="C730" s="355"/>
    </row>
    <row r="731" ht="15.75" customHeight="1">
      <c r="C731" s="355"/>
    </row>
    <row r="732" ht="15.75" customHeight="1">
      <c r="C732" s="355"/>
    </row>
    <row r="733" ht="15.75" customHeight="1">
      <c r="C733" s="355"/>
    </row>
    <row r="734" ht="15.75" customHeight="1">
      <c r="C734" s="355"/>
    </row>
    <row r="735" ht="15.75" customHeight="1">
      <c r="C735" s="355"/>
    </row>
    <row r="736" ht="15.75" customHeight="1">
      <c r="C736" s="355"/>
    </row>
    <row r="737" ht="15.75" customHeight="1">
      <c r="C737" s="355"/>
    </row>
    <row r="738" ht="15.75" customHeight="1">
      <c r="C738" s="355"/>
    </row>
    <row r="739" ht="15.75" customHeight="1">
      <c r="C739" s="355"/>
    </row>
    <row r="740" ht="15.75" customHeight="1">
      <c r="C740" s="355"/>
    </row>
    <row r="741" ht="15.75" customHeight="1">
      <c r="C741" s="355"/>
    </row>
    <row r="742" ht="15.75" customHeight="1">
      <c r="C742" s="355"/>
    </row>
    <row r="743" ht="15.75" customHeight="1">
      <c r="C743" s="355"/>
    </row>
    <row r="744" ht="15.75" customHeight="1">
      <c r="C744" s="355"/>
    </row>
    <row r="745" ht="15.75" customHeight="1">
      <c r="C745" s="355"/>
    </row>
    <row r="746" ht="15.75" customHeight="1">
      <c r="C746" s="355"/>
    </row>
    <row r="747" ht="15.75" customHeight="1">
      <c r="C747" s="355"/>
    </row>
    <row r="748" ht="15.75" customHeight="1">
      <c r="C748" s="355"/>
    </row>
    <row r="749" ht="15.75" customHeight="1">
      <c r="C749" s="355"/>
    </row>
    <row r="750" ht="15.75" customHeight="1">
      <c r="C750" s="355"/>
    </row>
    <row r="751" ht="15.75" customHeight="1">
      <c r="C751" s="355"/>
    </row>
    <row r="752" ht="15.75" customHeight="1">
      <c r="C752" s="355"/>
    </row>
    <row r="753" ht="15.75" customHeight="1">
      <c r="C753" s="355"/>
    </row>
    <row r="754" ht="15.75" customHeight="1">
      <c r="C754" s="355"/>
    </row>
    <row r="755" ht="15.75" customHeight="1">
      <c r="C755" s="355"/>
    </row>
    <row r="756" ht="15.75" customHeight="1">
      <c r="C756" s="355"/>
    </row>
    <row r="757" ht="15.75" customHeight="1">
      <c r="C757" s="355"/>
    </row>
    <row r="758" ht="15.75" customHeight="1">
      <c r="C758" s="355"/>
    </row>
    <row r="759" ht="15.75" customHeight="1">
      <c r="C759" s="355"/>
    </row>
    <row r="760" ht="15.75" customHeight="1">
      <c r="C760" s="355"/>
    </row>
    <row r="761" ht="15.75" customHeight="1">
      <c r="C761" s="355"/>
    </row>
    <row r="762" ht="15.75" customHeight="1">
      <c r="C762" s="355"/>
    </row>
    <row r="763" ht="15.75" customHeight="1">
      <c r="C763" s="355"/>
    </row>
    <row r="764" ht="15.75" customHeight="1">
      <c r="C764" s="355"/>
    </row>
    <row r="765" ht="15.75" customHeight="1">
      <c r="C765" s="355"/>
    </row>
    <row r="766" ht="15.75" customHeight="1">
      <c r="C766" s="355"/>
    </row>
    <row r="767" ht="15.75" customHeight="1">
      <c r="C767" s="355"/>
    </row>
    <row r="768" ht="15.75" customHeight="1">
      <c r="C768" s="355"/>
    </row>
    <row r="769" ht="15.75" customHeight="1">
      <c r="C769" s="355"/>
    </row>
    <row r="770" ht="15.75" customHeight="1">
      <c r="C770" s="355"/>
    </row>
    <row r="771" ht="15.75" customHeight="1">
      <c r="C771" s="355"/>
    </row>
    <row r="772" ht="15.75" customHeight="1">
      <c r="C772" s="355"/>
    </row>
    <row r="773" ht="15.75" customHeight="1">
      <c r="C773" s="355"/>
    </row>
    <row r="774" ht="15.75" customHeight="1">
      <c r="C774" s="355"/>
    </row>
    <row r="775" ht="15.75" customHeight="1">
      <c r="C775" s="355"/>
    </row>
    <row r="776" ht="15.75" customHeight="1">
      <c r="C776" s="355"/>
    </row>
    <row r="777" ht="15.75" customHeight="1">
      <c r="C777" s="355"/>
    </row>
    <row r="778" ht="15.75" customHeight="1">
      <c r="C778" s="355"/>
    </row>
    <row r="779" ht="15.75" customHeight="1">
      <c r="C779" s="355"/>
    </row>
    <row r="780" ht="15.75" customHeight="1">
      <c r="C780" s="355"/>
    </row>
    <row r="781" ht="15.75" customHeight="1">
      <c r="C781" s="355"/>
    </row>
    <row r="782" ht="15.75" customHeight="1">
      <c r="C782" s="355"/>
    </row>
    <row r="783" ht="15.75" customHeight="1">
      <c r="C783" s="355"/>
    </row>
    <row r="784" ht="15.75" customHeight="1">
      <c r="C784" s="355"/>
    </row>
    <row r="785" ht="15.75" customHeight="1">
      <c r="C785" s="355"/>
    </row>
    <row r="786" ht="15.75" customHeight="1">
      <c r="C786" s="355"/>
    </row>
    <row r="787" ht="15.75" customHeight="1">
      <c r="C787" s="355"/>
    </row>
    <row r="788" ht="15.75" customHeight="1">
      <c r="C788" s="355"/>
    </row>
    <row r="789" ht="15.75" customHeight="1">
      <c r="C789" s="355"/>
    </row>
    <row r="790" ht="15.75" customHeight="1">
      <c r="C790" s="355"/>
    </row>
    <row r="791" ht="15.75" customHeight="1">
      <c r="C791" s="355"/>
    </row>
    <row r="792" ht="15.75" customHeight="1">
      <c r="C792" s="355"/>
    </row>
    <row r="793" ht="15.75" customHeight="1">
      <c r="C793" s="355"/>
    </row>
    <row r="794" ht="15.75" customHeight="1">
      <c r="C794" s="355"/>
    </row>
    <row r="795" ht="15.75" customHeight="1">
      <c r="C795" s="355"/>
    </row>
    <row r="796" ht="15.75" customHeight="1">
      <c r="C796" s="355"/>
    </row>
    <row r="797" ht="15.75" customHeight="1">
      <c r="C797" s="355"/>
    </row>
    <row r="798" ht="15.75" customHeight="1">
      <c r="C798" s="355"/>
    </row>
    <row r="799" ht="15.75" customHeight="1">
      <c r="C799" s="355"/>
    </row>
    <row r="800" ht="15.75" customHeight="1">
      <c r="C800" s="355"/>
    </row>
    <row r="801" ht="15.75" customHeight="1">
      <c r="C801" s="355"/>
    </row>
    <row r="802" ht="15.75" customHeight="1">
      <c r="C802" s="355"/>
    </row>
    <row r="803" ht="15.75" customHeight="1">
      <c r="C803" s="355"/>
    </row>
    <row r="804" ht="15.75" customHeight="1">
      <c r="C804" s="355"/>
    </row>
    <row r="805" ht="15.75" customHeight="1">
      <c r="C805" s="355"/>
    </row>
    <row r="806" ht="15.75" customHeight="1">
      <c r="C806" s="355"/>
    </row>
    <row r="807" ht="15.75" customHeight="1">
      <c r="C807" s="355"/>
    </row>
    <row r="808" ht="15.75" customHeight="1">
      <c r="C808" s="355"/>
    </row>
    <row r="809" ht="15.75" customHeight="1">
      <c r="C809" s="355"/>
    </row>
    <row r="810" ht="15.75" customHeight="1">
      <c r="C810" s="355"/>
    </row>
    <row r="811" ht="15.75" customHeight="1">
      <c r="C811" s="355"/>
    </row>
    <row r="812" ht="15.75" customHeight="1">
      <c r="C812" s="355"/>
    </row>
    <row r="813" ht="15.75" customHeight="1">
      <c r="C813" s="355"/>
    </row>
    <row r="814" ht="15.75" customHeight="1">
      <c r="C814" s="355"/>
    </row>
    <row r="815" ht="15.75" customHeight="1">
      <c r="C815" s="355"/>
    </row>
    <row r="816" ht="15.75" customHeight="1">
      <c r="C816" s="355"/>
    </row>
    <row r="817" ht="15.75" customHeight="1">
      <c r="C817" s="355"/>
    </row>
    <row r="818" ht="15.75" customHeight="1">
      <c r="C818" s="355"/>
    </row>
    <row r="819" ht="15.75" customHeight="1">
      <c r="C819" s="355"/>
    </row>
    <row r="820" ht="15.75" customHeight="1">
      <c r="C820" s="355"/>
    </row>
    <row r="821" ht="15.75" customHeight="1">
      <c r="C821" s="355"/>
    </row>
    <row r="822" ht="15.75" customHeight="1">
      <c r="C822" s="355"/>
    </row>
    <row r="823" ht="15.75" customHeight="1">
      <c r="C823" s="355"/>
    </row>
    <row r="824" ht="15.75" customHeight="1">
      <c r="C824" s="355"/>
    </row>
    <row r="825" ht="15.75" customHeight="1">
      <c r="C825" s="355"/>
    </row>
    <row r="826" ht="15.75" customHeight="1">
      <c r="C826" s="355"/>
    </row>
    <row r="827" ht="15.75" customHeight="1">
      <c r="C827" s="355"/>
    </row>
    <row r="828" ht="15.75" customHeight="1">
      <c r="C828" s="355"/>
    </row>
    <row r="829" ht="15.75" customHeight="1">
      <c r="C829" s="355"/>
    </row>
    <row r="830" ht="15.75" customHeight="1">
      <c r="C830" s="355"/>
    </row>
    <row r="831" ht="15.75" customHeight="1">
      <c r="C831" s="355"/>
    </row>
    <row r="832" ht="15.75" customHeight="1">
      <c r="C832" s="355"/>
    </row>
    <row r="833" ht="15.75" customHeight="1">
      <c r="C833" s="355"/>
    </row>
    <row r="834" ht="15.75" customHeight="1">
      <c r="C834" s="355"/>
    </row>
    <row r="835" ht="15.75" customHeight="1">
      <c r="C835" s="355"/>
    </row>
    <row r="836" ht="15.75" customHeight="1">
      <c r="C836" s="355"/>
    </row>
    <row r="837" ht="15.75" customHeight="1">
      <c r="C837" s="355"/>
    </row>
    <row r="838" ht="15.75" customHeight="1">
      <c r="C838" s="355"/>
    </row>
    <row r="839" ht="15.75" customHeight="1">
      <c r="C839" s="355"/>
    </row>
    <row r="840" ht="15.75" customHeight="1">
      <c r="C840" s="355"/>
    </row>
    <row r="841" ht="15.75" customHeight="1">
      <c r="C841" s="355"/>
    </row>
    <row r="842" ht="15.75" customHeight="1">
      <c r="C842" s="355"/>
    </row>
    <row r="843" ht="15.75" customHeight="1">
      <c r="C843" s="355"/>
    </row>
    <row r="844" ht="15.75" customHeight="1">
      <c r="C844" s="355"/>
    </row>
    <row r="845" ht="15.75" customHeight="1">
      <c r="C845" s="355"/>
    </row>
    <row r="846" ht="15.75" customHeight="1">
      <c r="C846" s="355"/>
    </row>
    <row r="847" ht="15.75" customHeight="1">
      <c r="C847" s="355"/>
    </row>
    <row r="848" ht="15.75" customHeight="1">
      <c r="C848" s="355"/>
    </row>
    <row r="849" ht="15.75" customHeight="1">
      <c r="C849" s="355"/>
    </row>
    <row r="850" ht="15.75" customHeight="1">
      <c r="C850" s="355"/>
    </row>
    <row r="851" ht="15.75" customHeight="1">
      <c r="C851" s="355"/>
    </row>
    <row r="852" ht="15.75" customHeight="1">
      <c r="C852" s="355"/>
    </row>
    <row r="853" ht="15.75" customHeight="1">
      <c r="C853" s="355"/>
    </row>
    <row r="854" ht="15.75" customHeight="1">
      <c r="C854" s="355"/>
    </row>
    <row r="855" ht="15.75" customHeight="1">
      <c r="C855" s="355"/>
    </row>
    <row r="856" ht="15.75" customHeight="1">
      <c r="C856" s="355"/>
    </row>
    <row r="857" ht="15.75" customHeight="1">
      <c r="C857" s="355"/>
    </row>
    <row r="858" ht="15.75" customHeight="1">
      <c r="C858" s="355"/>
    </row>
    <row r="859" ht="15.75" customHeight="1">
      <c r="C859" s="355"/>
    </row>
    <row r="860" ht="15.75" customHeight="1">
      <c r="C860" s="355"/>
    </row>
    <row r="861" ht="15.75" customHeight="1">
      <c r="C861" s="355"/>
    </row>
    <row r="862" ht="15.75" customHeight="1">
      <c r="C862" s="355"/>
    </row>
    <row r="863" ht="15.75" customHeight="1">
      <c r="C863" s="355"/>
    </row>
    <row r="864" ht="15.75" customHeight="1">
      <c r="C864" s="355"/>
    </row>
    <row r="865" ht="15.75" customHeight="1">
      <c r="C865" s="355"/>
    </row>
    <row r="866" ht="15.75" customHeight="1">
      <c r="C866" s="355"/>
    </row>
    <row r="867" ht="15.75" customHeight="1">
      <c r="C867" s="355"/>
    </row>
    <row r="868" ht="15.75" customHeight="1">
      <c r="C868" s="355"/>
    </row>
    <row r="869" ht="15.75" customHeight="1">
      <c r="C869" s="355"/>
    </row>
    <row r="870" ht="15.75" customHeight="1">
      <c r="C870" s="355"/>
    </row>
    <row r="871" ht="15.75" customHeight="1">
      <c r="C871" s="355"/>
    </row>
    <row r="872" ht="15.75" customHeight="1">
      <c r="C872" s="355"/>
    </row>
    <row r="873" ht="15.75" customHeight="1">
      <c r="C873" s="355"/>
    </row>
    <row r="874" ht="15.75" customHeight="1">
      <c r="C874" s="355"/>
    </row>
    <row r="875" ht="15.75" customHeight="1">
      <c r="C875" s="355"/>
    </row>
    <row r="876" ht="15.75" customHeight="1">
      <c r="C876" s="355"/>
    </row>
    <row r="877" ht="15.75" customHeight="1">
      <c r="C877" s="355"/>
    </row>
    <row r="878" ht="15.75" customHeight="1">
      <c r="C878" s="355"/>
    </row>
    <row r="879" ht="15.75" customHeight="1">
      <c r="C879" s="355"/>
    </row>
    <row r="880" ht="15.75" customHeight="1">
      <c r="C880" s="355"/>
    </row>
    <row r="881" ht="15.75" customHeight="1">
      <c r="C881" s="355"/>
    </row>
    <row r="882" ht="15.75" customHeight="1">
      <c r="C882" s="355"/>
    </row>
    <row r="883" ht="15.75" customHeight="1">
      <c r="C883" s="355"/>
    </row>
    <row r="884" ht="15.75" customHeight="1">
      <c r="C884" s="355"/>
    </row>
    <row r="885" ht="15.75" customHeight="1">
      <c r="C885" s="355"/>
    </row>
    <row r="886" ht="15.75" customHeight="1">
      <c r="C886" s="355"/>
    </row>
    <row r="887" ht="15.75" customHeight="1">
      <c r="C887" s="355"/>
    </row>
    <row r="888" ht="15.75" customHeight="1">
      <c r="C888" s="355"/>
    </row>
    <row r="889" ht="15.75" customHeight="1">
      <c r="C889" s="355"/>
    </row>
    <row r="890" ht="15.75" customHeight="1">
      <c r="C890" s="355"/>
    </row>
    <row r="891" ht="15.75" customHeight="1">
      <c r="C891" s="355"/>
    </row>
    <row r="892" ht="15.75" customHeight="1">
      <c r="C892" s="355"/>
    </row>
    <row r="893" ht="15.75" customHeight="1">
      <c r="C893" s="355"/>
    </row>
    <row r="894" ht="15.75" customHeight="1">
      <c r="C894" s="355"/>
    </row>
    <row r="895" ht="15.75" customHeight="1">
      <c r="C895" s="355"/>
    </row>
    <row r="896" ht="15.75" customHeight="1">
      <c r="C896" s="355"/>
    </row>
    <row r="897" ht="15.75" customHeight="1">
      <c r="C897" s="355"/>
    </row>
    <row r="898" ht="15.75" customHeight="1">
      <c r="C898" s="355"/>
    </row>
    <row r="899" ht="15.75" customHeight="1">
      <c r="C899" s="355"/>
    </row>
    <row r="900" ht="15.75" customHeight="1">
      <c r="C900" s="355"/>
    </row>
    <row r="901" ht="15.75" customHeight="1">
      <c r="C901" s="355"/>
    </row>
    <row r="902" ht="15.75" customHeight="1">
      <c r="C902" s="355"/>
    </row>
    <row r="903" ht="15.75" customHeight="1">
      <c r="C903" s="355"/>
    </row>
    <row r="904" ht="15.75" customHeight="1">
      <c r="C904" s="355"/>
    </row>
    <row r="905" ht="15.75" customHeight="1">
      <c r="C905" s="355"/>
    </row>
    <row r="906" ht="15.75" customHeight="1">
      <c r="C906" s="355"/>
    </row>
    <row r="907" ht="15.75" customHeight="1">
      <c r="C907" s="355"/>
    </row>
    <row r="908" ht="15.75" customHeight="1">
      <c r="C908" s="355"/>
    </row>
    <row r="909" ht="15.75" customHeight="1">
      <c r="C909" s="355"/>
    </row>
    <row r="910" ht="15.75" customHeight="1">
      <c r="C910" s="355"/>
    </row>
    <row r="911" ht="15.75" customHeight="1">
      <c r="C911" s="355"/>
    </row>
    <row r="912" ht="15.75" customHeight="1">
      <c r="C912" s="355"/>
    </row>
    <row r="913" ht="15.75" customHeight="1">
      <c r="C913" s="355"/>
    </row>
    <row r="914" ht="15.75" customHeight="1">
      <c r="C914" s="355"/>
    </row>
    <row r="915" ht="15.75" customHeight="1">
      <c r="C915" s="355"/>
    </row>
    <row r="916" ht="15.75" customHeight="1">
      <c r="C916" s="355"/>
    </row>
    <row r="917" ht="15.75" customHeight="1">
      <c r="C917" s="355"/>
    </row>
    <row r="918" ht="15.75" customHeight="1">
      <c r="C918" s="355"/>
    </row>
    <row r="919" ht="15.75" customHeight="1">
      <c r="C919" s="355"/>
    </row>
    <row r="920" ht="15.75" customHeight="1">
      <c r="C920" s="355"/>
    </row>
    <row r="921" ht="15.75" customHeight="1">
      <c r="C921" s="355"/>
    </row>
    <row r="922" ht="15.75" customHeight="1">
      <c r="C922" s="355"/>
    </row>
    <row r="923" ht="15.75" customHeight="1">
      <c r="C923" s="355"/>
    </row>
    <row r="924" ht="15.75" customHeight="1">
      <c r="C924" s="355"/>
    </row>
    <row r="925" ht="15.75" customHeight="1">
      <c r="C925" s="355"/>
    </row>
    <row r="926" ht="15.75" customHeight="1">
      <c r="C926" s="355"/>
    </row>
    <row r="927" ht="15.75" customHeight="1">
      <c r="C927" s="355"/>
    </row>
    <row r="928" ht="15.75" customHeight="1">
      <c r="C928" s="355"/>
    </row>
    <row r="929" ht="15.75" customHeight="1">
      <c r="C929" s="355"/>
    </row>
    <row r="930" ht="15.75" customHeight="1">
      <c r="C930" s="355"/>
    </row>
    <row r="931" ht="15.75" customHeight="1">
      <c r="C931" s="355"/>
    </row>
    <row r="932" ht="15.75" customHeight="1">
      <c r="C932" s="355"/>
    </row>
    <row r="933" ht="15.75" customHeight="1">
      <c r="C933" s="355"/>
    </row>
    <row r="934" ht="15.75" customHeight="1">
      <c r="C934" s="355"/>
    </row>
    <row r="935" ht="15.75" customHeight="1">
      <c r="C935" s="355"/>
    </row>
    <row r="936" ht="15.75" customHeight="1">
      <c r="C936" s="355"/>
    </row>
    <row r="937" ht="15.75" customHeight="1">
      <c r="C937" s="355"/>
    </row>
    <row r="938" ht="15.75" customHeight="1">
      <c r="C938" s="355"/>
    </row>
    <row r="939" ht="15.75" customHeight="1">
      <c r="C939" s="355"/>
    </row>
    <row r="940" ht="15.75" customHeight="1">
      <c r="C940" s="355"/>
    </row>
    <row r="941" ht="15.75" customHeight="1">
      <c r="C941" s="355"/>
    </row>
    <row r="942" ht="15.75" customHeight="1">
      <c r="C942" s="355"/>
    </row>
    <row r="943" ht="15.75" customHeight="1">
      <c r="C943" s="355"/>
    </row>
    <row r="944" ht="15.75" customHeight="1">
      <c r="C944" s="355"/>
    </row>
    <row r="945" ht="15.75" customHeight="1">
      <c r="C945" s="355"/>
    </row>
    <row r="946" ht="15.75" customHeight="1">
      <c r="C946" s="355"/>
    </row>
    <row r="947" ht="15.75" customHeight="1">
      <c r="C947" s="355"/>
    </row>
    <row r="948" ht="15.75" customHeight="1">
      <c r="C948" s="355"/>
    </row>
    <row r="949" ht="15.75" customHeight="1">
      <c r="C949" s="355"/>
    </row>
    <row r="950" ht="15.75" customHeight="1">
      <c r="C950" s="355"/>
    </row>
    <row r="951" ht="15.75" customHeight="1">
      <c r="C951" s="355"/>
    </row>
    <row r="952" ht="15.75" customHeight="1">
      <c r="C952" s="355"/>
    </row>
    <row r="953" ht="15.75" customHeight="1">
      <c r="C953" s="355"/>
    </row>
    <row r="954" ht="15.75" customHeight="1">
      <c r="C954" s="355"/>
    </row>
    <row r="955" ht="15.75" customHeight="1">
      <c r="C955" s="355"/>
    </row>
    <row r="956" ht="15.75" customHeight="1">
      <c r="C956" s="355"/>
    </row>
    <row r="957" ht="15.75" customHeight="1">
      <c r="C957" s="355"/>
    </row>
    <row r="958" ht="15.75" customHeight="1">
      <c r="C958" s="355"/>
    </row>
    <row r="959" ht="15.75" customHeight="1">
      <c r="C959" s="355"/>
    </row>
    <row r="960" ht="15.75" customHeight="1">
      <c r="C960" s="355"/>
    </row>
    <row r="961" ht="15.75" customHeight="1">
      <c r="C961" s="355"/>
    </row>
    <row r="962" ht="15.75" customHeight="1">
      <c r="C962" s="355"/>
    </row>
    <row r="963" ht="15.75" customHeight="1">
      <c r="C963" s="355"/>
    </row>
    <row r="964" ht="15.75" customHeight="1">
      <c r="C964" s="355"/>
    </row>
    <row r="965" ht="15.75" customHeight="1">
      <c r="C965" s="355"/>
    </row>
    <row r="966" ht="15.75" customHeight="1">
      <c r="C966" s="355"/>
    </row>
    <row r="967" ht="15.75" customHeight="1">
      <c r="C967" s="355"/>
    </row>
    <row r="968" ht="15.75" customHeight="1">
      <c r="C968" s="355"/>
    </row>
    <row r="969" ht="15.75" customHeight="1">
      <c r="C969" s="355"/>
    </row>
    <row r="970" ht="15.75" customHeight="1">
      <c r="C970" s="355"/>
    </row>
    <row r="971" ht="15.75" customHeight="1">
      <c r="C971" s="355"/>
    </row>
    <row r="972" ht="15.75" customHeight="1">
      <c r="C972" s="355"/>
    </row>
    <row r="973" ht="15.75" customHeight="1">
      <c r="C973" s="355"/>
    </row>
    <row r="974" ht="15.75" customHeight="1">
      <c r="C974" s="355"/>
    </row>
    <row r="975" ht="15.75" customHeight="1">
      <c r="C975" s="355"/>
    </row>
    <row r="976" ht="15.75" customHeight="1">
      <c r="C976" s="355"/>
    </row>
    <row r="977" ht="15.75" customHeight="1">
      <c r="C977" s="355"/>
    </row>
    <row r="978" ht="15.75" customHeight="1">
      <c r="C978" s="355"/>
    </row>
    <row r="979" ht="15.75" customHeight="1">
      <c r="C979" s="355"/>
    </row>
    <row r="980" ht="15.75" customHeight="1">
      <c r="C980" s="355"/>
    </row>
    <row r="981" ht="15.75" customHeight="1">
      <c r="C981" s="355"/>
    </row>
    <row r="982" ht="15.75" customHeight="1">
      <c r="C982" s="355"/>
    </row>
    <row r="983" ht="15.75" customHeight="1">
      <c r="C983" s="355"/>
    </row>
    <row r="984" ht="15.75" customHeight="1">
      <c r="C984" s="355"/>
    </row>
    <row r="985" ht="15.75" customHeight="1">
      <c r="C985" s="355"/>
    </row>
    <row r="986" ht="15.75" customHeight="1">
      <c r="C986" s="355"/>
    </row>
    <row r="987" ht="15.75" customHeight="1">
      <c r="C987" s="355"/>
    </row>
    <row r="988" ht="15.75" customHeight="1">
      <c r="C988" s="355"/>
    </row>
    <row r="989" ht="15.75" customHeight="1">
      <c r="C989" s="355"/>
    </row>
    <row r="990" ht="15.75" customHeight="1">
      <c r="C990" s="355"/>
    </row>
    <row r="991" ht="15.75" customHeight="1">
      <c r="C991" s="355"/>
    </row>
    <row r="992" ht="15.75" customHeight="1">
      <c r="C992" s="355"/>
    </row>
    <row r="993" ht="15.75" customHeight="1">
      <c r="C993" s="355"/>
    </row>
    <row r="994" ht="15.75" customHeight="1">
      <c r="C994" s="355"/>
    </row>
    <row r="995" ht="15.75" customHeight="1">
      <c r="C995" s="355"/>
    </row>
    <row r="996" ht="15.75" customHeight="1">
      <c r="C996" s="355"/>
    </row>
    <row r="997" ht="15.75" customHeight="1">
      <c r="C997" s="355"/>
    </row>
    <row r="998" ht="15.75" customHeight="1">
      <c r="C998" s="355"/>
    </row>
    <row r="999" ht="15.75" customHeight="1">
      <c r="C999" s="355"/>
    </row>
    <row r="1000" ht="15.75" customHeight="1">
      <c r="C1000" s="355"/>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34.63"/>
    <col customWidth="1" min="3" max="3" width="37.75"/>
    <col customWidth="1" min="4" max="5" width="17.38"/>
    <col customWidth="1" min="6" max="6" width="12.63"/>
    <col customWidth="1" min="11" max="11" width="18.63"/>
    <col customWidth="1" min="13" max="13" width="28.13"/>
  </cols>
  <sheetData>
    <row r="1" ht="15.75" customHeight="1">
      <c r="A1" s="356" t="s">
        <v>0</v>
      </c>
      <c r="B1" s="356" t="s">
        <v>1</v>
      </c>
      <c r="C1" s="356" t="s">
        <v>2</v>
      </c>
      <c r="D1" s="357" t="s">
        <v>3</v>
      </c>
      <c r="E1" s="356" t="s">
        <v>4</v>
      </c>
      <c r="F1" s="356" t="s">
        <v>5</v>
      </c>
      <c r="G1" s="356" t="s">
        <v>6</v>
      </c>
      <c r="H1" s="357" t="s">
        <v>7</v>
      </c>
      <c r="I1" s="358" t="s">
        <v>8</v>
      </c>
      <c r="J1" s="358" t="s">
        <v>9</v>
      </c>
      <c r="K1" s="356" t="s">
        <v>10</v>
      </c>
      <c r="L1" s="356" t="s">
        <v>11</v>
      </c>
      <c r="M1" s="356" t="s">
        <v>12</v>
      </c>
      <c r="N1" s="183" t="s">
        <v>13</v>
      </c>
      <c r="O1" s="129"/>
      <c r="P1" s="129"/>
      <c r="Q1" s="129"/>
      <c r="R1" s="129"/>
      <c r="S1" s="129"/>
      <c r="T1" s="129"/>
      <c r="U1" s="129"/>
      <c r="V1" s="129"/>
      <c r="W1" s="129"/>
      <c r="X1" s="129"/>
      <c r="Y1" s="129"/>
      <c r="Z1" s="129"/>
      <c r="AA1" s="129"/>
      <c r="AB1" s="129"/>
      <c r="AC1" s="129"/>
    </row>
    <row r="2" ht="15.75" customHeight="1">
      <c r="A2" s="129" t="s">
        <v>1593</v>
      </c>
      <c r="B2" s="129" t="s">
        <v>35</v>
      </c>
      <c r="C2" s="129" t="s">
        <v>9385</v>
      </c>
      <c r="D2" s="321" t="s">
        <v>2381</v>
      </c>
      <c r="E2" s="321" t="s">
        <v>3132</v>
      </c>
      <c r="F2" s="322">
        <v>0.4583333333333333</v>
      </c>
      <c r="G2" s="322">
        <v>0.5104166666666666</v>
      </c>
      <c r="H2" s="321">
        <f t="shared" ref="H2:H415" si="1">IF(G2&lt;F2, (G2+1)-F2, G2-F2)*24</f>
        <v>1.25</v>
      </c>
      <c r="I2" s="187">
        <v>70.88</v>
      </c>
      <c r="J2" s="187">
        <f t="shared" ref="J2:J415" si="2">DIVIDE(I2,H2)/N2</f>
        <v>5.6704</v>
      </c>
      <c r="K2" s="129" t="s">
        <v>9386</v>
      </c>
      <c r="L2" s="129">
        <v>11.0</v>
      </c>
      <c r="M2" s="129" t="s">
        <v>3869</v>
      </c>
      <c r="N2" s="129">
        <f>IFERROR(__xludf.DUMMYFUNCTION("IFERROR(VALUE(REGEXEXTRACT(M2, ""(\d+)\s+(sessions?|days?|weeks?|Weeks?|Sessions?|Days?)"")), 1)"),10.0)</f>
        <v>10</v>
      </c>
      <c r="O2" s="129"/>
      <c r="P2" s="129"/>
      <c r="Q2" s="129"/>
      <c r="R2" s="129"/>
      <c r="S2" s="129"/>
      <c r="T2" s="129"/>
      <c r="U2" s="129"/>
      <c r="V2" s="129"/>
      <c r="W2" s="129"/>
      <c r="X2" s="129"/>
      <c r="Y2" s="129"/>
      <c r="Z2" s="129"/>
      <c r="AA2" s="129"/>
      <c r="AB2" s="129"/>
      <c r="AC2" s="129"/>
    </row>
    <row r="3" ht="15.75" customHeight="1">
      <c r="A3" s="128" t="s">
        <v>9387</v>
      </c>
      <c r="B3" s="128" t="s">
        <v>28</v>
      </c>
      <c r="C3" s="128" t="s">
        <v>9388</v>
      </c>
      <c r="D3" s="234" t="s">
        <v>253</v>
      </c>
      <c r="E3" s="234" t="s">
        <v>254</v>
      </c>
      <c r="F3" s="359">
        <v>0.4895833333333333</v>
      </c>
      <c r="G3" s="359">
        <v>0.53125</v>
      </c>
      <c r="H3" s="321">
        <f t="shared" si="1"/>
        <v>1</v>
      </c>
      <c r="I3" s="191">
        <v>79.3</v>
      </c>
      <c r="J3" s="187">
        <f t="shared" si="2"/>
        <v>7.93</v>
      </c>
      <c r="K3" s="128" t="s">
        <v>9389</v>
      </c>
      <c r="L3" s="128">
        <v>18.0</v>
      </c>
      <c r="M3" s="360" t="s">
        <v>3869</v>
      </c>
      <c r="N3" s="129">
        <f>IFERROR(__xludf.DUMMYFUNCTION("IFERROR(VALUE(REGEXEXTRACT(M3, ""(\d+)\s+(sessions?|days?|weeks?|Weeks?|Sessions?|Days?)"")), 1)"),10.0)</f>
        <v>10</v>
      </c>
      <c r="O3" s="129"/>
      <c r="P3" s="129"/>
      <c r="Q3" s="129"/>
      <c r="R3" s="129"/>
      <c r="S3" s="129"/>
      <c r="T3" s="129"/>
      <c r="U3" s="129"/>
      <c r="V3" s="129"/>
      <c r="W3" s="129"/>
      <c r="X3" s="129"/>
      <c r="Y3" s="129"/>
      <c r="Z3" s="129"/>
      <c r="AA3" s="129"/>
      <c r="AB3" s="129"/>
      <c r="AC3" s="129"/>
    </row>
    <row r="4" ht="15.75" customHeight="1">
      <c r="A4" s="128" t="s">
        <v>9387</v>
      </c>
      <c r="B4" s="128" t="s">
        <v>28</v>
      </c>
      <c r="C4" s="129" t="s">
        <v>9390</v>
      </c>
      <c r="D4" s="321" t="s">
        <v>253</v>
      </c>
      <c r="E4" s="321" t="s">
        <v>254</v>
      </c>
      <c r="F4" s="322">
        <v>0.7291666666666666</v>
      </c>
      <c r="G4" s="322">
        <v>0.7708333333333334</v>
      </c>
      <c r="H4" s="321">
        <f t="shared" si="1"/>
        <v>1</v>
      </c>
      <c r="I4" s="187">
        <v>79.3</v>
      </c>
      <c r="J4" s="187">
        <f t="shared" si="2"/>
        <v>7.93</v>
      </c>
      <c r="K4" s="129" t="s">
        <v>9391</v>
      </c>
      <c r="L4" s="129">
        <v>16.0</v>
      </c>
      <c r="M4" s="129" t="s">
        <v>3869</v>
      </c>
      <c r="N4" s="129">
        <f>IFERROR(__xludf.DUMMYFUNCTION("IFERROR(VALUE(REGEXEXTRACT(M4, ""(\d+)\s+(sessions?|days?|weeks?|Weeks?|Sessions?|Days?)"")), 1)"),10.0)</f>
        <v>10</v>
      </c>
      <c r="O4" s="129"/>
      <c r="P4" s="129"/>
      <c r="Q4" s="129"/>
      <c r="R4" s="129"/>
      <c r="S4" s="129"/>
      <c r="T4" s="129"/>
      <c r="U4" s="129"/>
      <c r="V4" s="129"/>
      <c r="W4" s="129"/>
      <c r="X4" s="129"/>
      <c r="Y4" s="129"/>
      <c r="Z4" s="129"/>
      <c r="AA4" s="129"/>
      <c r="AB4" s="129"/>
      <c r="AC4" s="129"/>
    </row>
    <row r="5" ht="15.75" customHeight="1">
      <c r="A5" s="128" t="s">
        <v>9387</v>
      </c>
      <c r="B5" s="128" t="s">
        <v>28</v>
      </c>
      <c r="C5" s="129" t="s">
        <v>9392</v>
      </c>
      <c r="D5" s="321" t="s">
        <v>253</v>
      </c>
      <c r="E5" s="321" t="s">
        <v>254</v>
      </c>
      <c r="F5" s="322">
        <v>0.7916666666666666</v>
      </c>
      <c r="G5" s="322">
        <v>0.8333333333333334</v>
      </c>
      <c r="H5" s="321">
        <f t="shared" si="1"/>
        <v>1</v>
      </c>
      <c r="I5" s="187">
        <v>23.79</v>
      </c>
      <c r="J5" s="187">
        <f t="shared" si="2"/>
        <v>7.93</v>
      </c>
      <c r="K5" s="129" t="s">
        <v>9391</v>
      </c>
      <c r="L5" s="129">
        <v>0.0</v>
      </c>
      <c r="M5" s="129" t="s">
        <v>19</v>
      </c>
      <c r="N5" s="129">
        <f>IFERROR(__xludf.DUMMYFUNCTION("IFERROR(VALUE(REGEXEXTRACT(M5, ""(\d+)\s+(sessions?|days?|weeks?|Weeks?|Sessions?|Days?)"")), 1)"),3.0)</f>
        <v>3</v>
      </c>
      <c r="O5" s="129"/>
      <c r="P5" s="129"/>
      <c r="Q5" s="129"/>
      <c r="R5" s="129"/>
      <c r="S5" s="129"/>
      <c r="T5" s="129"/>
      <c r="U5" s="129"/>
      <c r="V5" s="129"/>
      <c r="W5" s="129"/>
      <c r="X5" s="129"/>
      <c r="Y5" s="129"/>
      <c r="Z5" s="129"/>
      <c r="AA5" s="129"/>
      <c r="AB5" s="129"/>
      <c r="AC5" s="129"/>
    </row>
    <row r="6" ht="15.75" customHeight="1">
      <c r="A6" s="129" t="s">
        <v>9387</v>
      </c>
      <c r="B6" s="128" t="s">
        <v>28</v>
      </c>
      <c r="C6" s="129" t="s">
        <v>9393</v>
      </c>
      <c r="D6" s="321" t="s">
        <v>2381</v>
      </c>
      <c r="E6" s="321" t="s">
        <v>3132</v>
      </c>
      <c r="F6" s="322">
        <v>0.6388888888888888</v>
      </c>
      <c r="G6" s="322">
        <v>0.6805555555555556</v>
      </c>
      <c r="H6" s="321">
        <f t="shared" si="1"/>
        <v>1</v>
      </c>
      <c r="I6" s="187">
        <v>79.3</v>
      </c>
      <c r="J6" s="187">
        <f t="shared" si="2"/>
        <v>7.93</v>
      </c>
      <c r="K6" s="129" t="s">
        <v>9391</v>
      </c>
      <c r="L6" s="129">
        <v>9.0</v>
      </c>
      <c r="M6" s="129" t="s">
        <v>3869</v>
      </c>
      <c r="N6" s="129">
        <f>IFERROR(__xludf.DUMMYFUNCTION("IFERROR(VALUE(REGEXEXTRACT(M6, ""(\d+)\s+(sessions?|days?|weeks?|Weeks?|Sessions?|Days?)"")), 1)"),10.0)</f>
        <v>10</v>
      </c>
      <c r="O6" s="129"/>
      <c r="P6" s="129"/>
      <c r="Q6" s="129"/>
      <c r="R6" s="129"/>
      <c r="S6" s="129"/>
      <c r="T6" s="129"/>
      <c r="U6" s="129"/>
      <c r="V6" s="129"/>
      <c r="W6" s="129"/>
      <c r="X6" s="129"/>
      <c r="Y6" s="129"/>
      <c r="Z6" s="129"/>
      <c r="AA6" s="129"/>
      <c r="AB6" s="129"/>
      <c r="AC6" s="129"/>
    </row>
    <row r="7" ht="15.75" customHeight="1">
      <c r="A7" s="129" t="s">
        <v>9387</v>
      </c>
      <c r="B7" s="128" t="s">
        <v>28</v>
      </c>
      <c r="C7" s="129" t="s">
        <v>9393</v>
      </c>
      <c r="D7" s="321" t="s">
        <v>2381</v>
      </c>
      <c r="E7" s="321" t="s">
        <v>3132</v>
      </c>
      <c r="F7" s="322">
        <v>0.3854166666666667</v>
      </c>
      <c r="G7" s="322">
        <v>0.4270833333333333</v>
      </c>
      <c r="H7" s="321">
        <f t="shared" si="1"/>
        <v>1</v>
      </c>
      <c r="I7" s="187">
        <v>79.3</v>
      </c>
      <c r="J7" s="187">
        <f t="shared" si="2"/>
        <v>7.93</v>
      </c>
      <c r="K7" s="129" t="s">
        <v>9394</v>
      </c>
      <c r="L7" s="129">
        <v>18.0</v>
      </c>
      <c r="M7" s="360" t="s">
        <v>3869</v>
      </c>
      <c r="N7" s="129">
        <f>IFERROR(__xludf.DUMMYFUNCTION("IFERROR(VALUE(REGEXEXTRACT(M7, ""(\d+)\s+(sessions?|days?|weeks?|Weeks?|Sessions?|Days?)"")), 1)"),10.0)</f>
        <v>10</v>
      </c>
      <c r="O7" s="129"/>
      <c r="P7" s="129"/>
      <c r="Q7" s="129"/>
      <c r="R7" s="129"/>
      <c r="S7" s="129"/>
      <c r="T7" s="129"/>
      <c r="U7" s="129"/>
      <c r="V7" s="129"/>
      <c r="W7" s="129"/>
      <c r="X7" s="129"/>
      <c r="Y7" s="129"/>
      <c r="Z7" s="129"/>
      <c r="AA7" s="129"/>
      <c r="AB7" s="129"/>
      <c r="AC7" s="129"/>
    </row>
    <row r="8" ht="15.75" customHeight="1">
      <c r="A8" s="128" t="s">
        <v>9387</v>
      </c>
      <c r="B8" s="128" t="s">
        <v>28</v>
      </c>
      <c r="C8" s="128" t="s">
        <v>9395</v>
      </c>
      <c r="D8" s="234" t="s">
        <v>4395</v>
      </c>
      <c r="E8" s="234" t="s">
        <v>180</v>
      </c>
      <c r="F8" s="359">
        <v>0.4375</v>
      </c>
      <c r="G8" s="359">
        <v>0.4791666666666667</v>
      </c>
      <c r="H8" s="321">
        <f t="shared" si="1"/>
        <v>1</v>
      </c>
      <c r="I8" s="187">
        <v>79.3</v>
      </c>
      <c r="J8" s="187">
        <f t="shared" si="2"/>
        <v>7.93</v>
      </c>
      <c r="K8" s="128" t="s">
        <v>9396</v>
      </c>
      <c r="L8" s="128">
        <v>16.0</v>
      </c>
      <c r="M8" s="360" t="s">
        <v>3869</v>
      </c>
      <c r="N8" s="129">
        <f>IFERROR(__xludf.DUMMYFUNCTION("IFERROR(VALUE(REGEXEXTRACT(M8, ""(\d+)\s+(sessions?|days?|weeks?|Weeks?|Sessions?|Days?)"")), 1)"),10.0)</f>
        <v>10</v>
      </c>
      <c r="O8" s="129"/>
      <c r="P8" s="129"/>
      <c r="Q8" s="129"/>
      <c r="R8" s="129"/>
      <c r="S8" s="129"/>
      <c r="T8" s="129"/>
      <c r="U8" s="129"/>
      <c r="V8" s="129"/>
      <c r="W8" s="129"/>
      <c r="X8" s="129"/>
      <c r="Y8" s="129"/>
      <c r="Z8" s="129"/>
      <c r="AA8" s="129"/>
      <c r="AB8" s="129"/>
      <c r="AC8" s="129"/>
    </row>
    <row r="9" ht="15.75" customHeight="1">
      <c r="A9" s="128" t="s">
        <v>9387</v>
      </c>
      <c r="B9" s="128" t="s">
        <v>28</v>
      </c>
      <c r="C9" s="129" t="s">
        <v>9397</v>
      </c>
      <c r="D9" s="321" t="s">
        <v>8724</v>
      </c>
      <c r="E9" s="321" t="s">
        <v>8725</v>
      </c>
      <c r="F9" s="322">
        <v>0.6840277777777778</v>
      </c>
      <c r="G9" s="322">
        <v>0.7256944444444444</v>
      </c>
      <c r="H9" s="321">
        <f t="shared" si="1"/>
        <v>1</v>
      </c>
      <c r="I9" s="187">
        <v>79.3</v>
      </c>
      <c r="J9" s="187">
        <f t="shared" si="2"/>
        <v>7.93</v>
      </c>
      <c r="K9" s="129" t="s">
        <v>9391</v>
      </c>
      <c r="L9" s="129">
        <v>14.0</v>
      </c>
      <c r="M9" s="360" t="s">
        <v>3869</v>
      </c>
      <c r="N9" s="129">
        <f>IFERROR(__xludf.DUMMYFUNCTION("IFERROR(VALUE(REGEXEXTRACT(M9, ""(\d+)\s+(sessions?|days?|weeks?|Weeks?|Sessions?|Days?)"")), 1)"),10.0)</f>
        <v>10</v>
      </c>
      <c r="O9" s="129"/>
      <c r="P9" s="129"/>
      <c r="Q9" s="129"/>
      <c r="R9" s="129"/>
      <c r="S9" s="129"/>
      <c r="T9" s="129"/>
      <c r="U9" s="129"/>
      <c r="V9" s="129"/>
      <c r="W9" s="129"/>
      <c r="X9" s="129"/>
      <c r="Y9" s="129"/>
      <c r="Z9" s="129"/>
      <c r="AA9" s="129"/>
      <c r="AB9" s="129"/>
      <c r="AC9" s="129"/>
    </row>
    <row r="10" ht="15.75" customHeight="1">
      <c r="A10" s="129" t="s">
        <v>9387</v>
      </c>
      <c r="B10" s="128" t="s">
        <v>28</v>
      </c>
      <c r="C10" s="129" t="s">
        <v>9397</v>
      </c>
      <c r="D10" s="321" t="s">
        <v>8724</v>
      </c>
      <c r="E10" s="321" t="s">
        <v>8725</v>
      </c>
      <c r="F10" s="322">
        <v>0.7395833333333334</v>
      </c>
      <c r="G10" s="322">
        <v>0.78125</v>
      </c>
      <c r="H10" s="321">
        <f t="shared" si="1"/>
        <v>1</v>
      </c>
      <c r="I10" s="187">
        <v>23.79</v>
      </c>
      <c r="J10" s="187">
        <f t="shared" si="2"/>
        <v>7.93</v>
      </c>
      <c r="K10" s="129" t="s">
        <v>9391</v>
      </c>
      <c r="L10" s="129">
        <v>0.0</v>
      </c>
      <c r="M10" s="129" t="s">
        <v>19</v>
      </c>
      <c r="N10" s="129">
        <f>IFERROR(__xludf.DUMMYFUNCTION("IFERROR(VALUE(REGEXEXTRACT(M10, ""(\d+)\s+(sessions?|days?|weeks?|Weeks?|Sessions?|Days?)"")), 1)"),3.0)</f>
        <v>3</v>
      </c>
      <c r="O10" s="129"/>
      <c r="P10" s="129"/>
      <c r="Q10" s="129"/>
      <c r="R10" s="129"/>
      <c r="S10" s="129"/>
      <c r="T10" s="129"/>
      <c r="U10" s="129"/>
      <c r="V10" s="129"/>
      <c r="W10" s="129"/>
      <c r="X10" s="129"/>
      <c r="Y10" s="129"/>
      <c r="Z10" s="129"/>
      <c r="AA10" s="129"/>
      <c r="AB10" s="129"/>
      <c r="AC10" s="129"/>
    </row>
    <row r="11" ht="15.75" customHeight="1">
      <c r="A11" s="129" t="s">
        <v>9387</v>
      </c>
      <c r="B11" s="128" t="s">
        <v>28</v>
      </c>
      <c r="C11" s="129" t="s">
        <v>9398</v>
      </c>
      <c r="D11" s="321" t="s">
        <v>197</v>
      </c>
      <c r="E11" s="321" t="s">
        <v>198</v>
      </c>
      <c r="F11" s="322">
        <v>0.5729166666666666</v>
      </c>
      <c r="G11" s="322">
        <v>0.6145833333333334</v>
      </c>
      <c r="H11" s="321">
        <f t="shared" si="1"/>
        <v>1</v>
      </c>
      <c r="I11" s="187">
        <v>79.3</v>
      </c>
      <c r="J11" s="187">
        <f t="shared" si="2"/>
        <v>7.93</v>
      </c>
      <c r="K11" s="129" t="s">
        <v>9399</v>
      </c>
      <c r="L11" s="129">
        <v>8.0</v>
      </c>
      <c r="M11" s="360" t="s">
        <v>3869</v>
      </c>
      <c r="N11" s="129">
        <f>IFERROR(__xludf.DUMMYFUNCTION("IFERROR(VALUE(REGEXEXTRACT(M11, ""(\d+)\s+(sessions?|days?|weeks?|Weeks?|Sessions?|Days?)"")), 1)"),10.0)</f>
        <v>10</v>
      </c>
      <c r="O11" s="129"/>
      <c r="P11" s="129"/>
      <c r="Q11" s="129"/>
      <c r="R11" s="129"/>
      <c r="S11" s="129"/>
      <c r="T11" s="129"/>
      <c r="U11" s="129"/>
      <c r="V11" s="129"/>
      <c r="W11" s="129"/>
      <c r="X11" s="129"/>
      <c r="Y11" s="129"/>
      <c r="Z11" s="129"/>
      <c r="AA11" s="129"/>
      <c r="AB11" s="129"/>
      <c r="AC11" s="129"/>
    </row>
    <row r="12" ht="15.75" customHeight="1">
      <c r="A12" s="128" t="s">
        <v>9387</v>
      </c>
      <c r="B12" s="128" t="s">
        <v>28</v>
      </c>
      <c r="C12" s="128" t="s">
        <v>9400</v>
      </c>
      <c r="D12" s="234" t="s">
        <v>4395</v>
      </c>
      <c r="E12" s="234" t="s">
        <v>180</v>
      </c>
      <c r="F12" s="359">
        <v>0.7986111111111112</v>
      </c>
      <c r="G12" s="359">
        <v>0.8402777777777778</v>
      </c>
      <c r="H12" s="321">
        <f t="shared" si="1"/>
        <v>1</v>
      </c>
      <c r="I12" s="187">
        <v>79.3</v>
      </c>
      <c r="J12" s="187">
        <f t="shared" si="2"/>
        <v>6.608333333</v>
      </c>
      <c r="K12" s="128" t="s">
        <v>9401</v>
      </c>
      <c r="L12" s="128">
        <v>13.0</v>
      </c>
      <c r="M12" s="128" t="s">
        <v>40</v>
      </c>
      <c r="N12" s="129">
        <f>IFERROR(__xludf.DUMMYFUNCTION("IFERROR(VALUE(REGEXEXTRACT(M12, ""(\d+)\s+(sessions?|days?|weeks?|Weeks?|Sessions?|Days?)"")), 1)"),12.0)</f>
        <v>12</v>
      </c>
      <c r="O12" s="129"/>
      <c r="P12" s="129"/>
      <c r="Q12" s="129"/>
      <c r="R12" s="129"/>
      <c r="S12" s="129"/>
      <c r="T12" s="129"/>
      <c r="U12" s="129"/>
      <c r="V12" s="129"/>
      <c r="W12" s="129"/>
      <c r="X12" s="129"/>
      <c r="Y12" s="129"/>
      <c r="Z12" s="129"/>
      <c r="AA12" s="129"/>
      <c r="AB12" s="129"/>
      <c r="AC12" s="129"/>
    </row>
    <row r="13" ht="15.75" customHeight="1">
      <c r="A13" s="129" t="s">
        <v>9387</v>
      </c>
      <c r="B13" s="128" t="s">
        <v>28</v>
      </c>
      <c r="C13" s="129" t="s">
        <v>9402</v>
      </c>
      <c r="D13" s="321" t="s">
        <v>104</v>
      </c>
      <c r="E13" s="321" t="s">
        <v>105</v>
      </c>
      <c r="F13" s="322">
        <v>0.75</v>
      </c>
      <c r="G13" s="322">
        <v>0.7916666666666666</v>
      </c>
      <c r="H13" s="321">
        <f t="shared" si="1"/>
        <v>1</v>
      </c>
      <c r="I13" s="187">
        <v>79.3</v>
      </c>
      <c r="J13" s="187">
        <f t="shared" si="2"/>
        <v>6.608333333</v>
      </c>
      <c r="K13" s="129" t="s">
        <v>9403</v>
      </c>
      <c r="L13" s="129">
        <v>18.0</v>
      </c>
      <c r="M13" s="128" t="s">
        <v>40</v>
      </c>
      <c r="N13" s="129">
        <f>IFERROR(__xludf.DUMMYFUNCTION("IFERROR(VALUE(REGEXEXTRACT(M13, ""(\d+)\s+(sessions?|days?|weeks?|Weeks?|Sessions?|Days?)"")), 1)"),12.0)</f>
        <v>12</v>
      </c>
      <c r="O13" s="129"/>
      <c r="P13" s="129"/>
      <c r="Q13" s="129"/>
      <c r="R13" s="129"/>
      <c r="S13" s="129"/>
      <c r="T13" s="129"/>
      <c r="U13" s="129"/>
      <c r="V13" s="129"/>
      <c r="W13" s="129"/>
      <c r="X13" s="129"/>
      <c r="Y13" s="129"/>
      <c r="Z13" s="129"/>
      <c r="AA13" s="129"/>
      <c r="AB13" s="129"/>
      <c r="AC13" s="129"/>
    </row>
    <row r="14" ht="15.75" customHeight="1">
      <c r="A14" s="129" t="s">
        <v>1593</v>
      </c>
      <c r="B14" s="128" t="s">
        <v>28</v>
      </c>
      <c r="C14" s="129" t="s">
        <v>9404</v>
      </c>
      <c r="D14" s="321" t="s">
        <v>626</v>
      </c>
      <c r="E14" s="321" t="s">
        <v>627</v>
      </c>
      <c r="F14" s="322">
        <v>0.7083333333333334</v>
      </c>
      <c r="G14" s="322">
        <v>0.7708333333333334</v>
      </c>
      <c r="H14" s="321">
        <f t="shared" si="1"/>
        <v>1.5</v>
      </c>
      <c r="I14" s="187">
        <v>224.1</v>
      </c>
      <c r="J14" s="187">
        <f t="shared" si="2"/>
        <v>14.94</v>
      </c>
      <c r="K14" s="129" t="s">
        <v>9405</v>
      </c>
      <c r="L14" s="129">
        <v>10.0</v>
      </c>
      <c r="M14" s="360" t="s">
        <v>3869</v>
      </c>
      <c r="N14" s="129">
        <f>IFERROR(__xludf.DUMMYFUNCTION("IFERROR(VALUE(REGEXEXTRACT(M14, ""(\d+)\s+(sessions?|days?|weeks?|Weeks?|Sessions?|Days?)"")), 1)"),10.0)</f>
        <v>10</v>
      </c>
      <c r="O14" s="129"/>
      <c r="P14" s="129"/>
      <c r="Q14" s="129"/>
      <c r="R14" s="129"/>
      <c r="S14" s="129"/>
      <c r="T14" s="129"/>
      <c r="U14" s="129"/>
      <c r="V14" s="129"/>
      <c r="W14" s="129"/>
      <c r="X14" s="129"/>
      <c r="Y14" s="129"/>
      <c r="Z14" s="129"/>
      <c r="AA14" s="129"/>
      <c r="AB14" s="129"/>
      <c r="AC14" s="129"/>
    </row>
    <row r="15" ht="15.75" customHeight="1">
      <c r="A15" s="129" t="s">
        <v>9387</v>
      </c>
      <c r="B15" s="128" t="s">
        <v>28</v>
      </c>
      <c r="C15" s="129" t="s">
        <v>9406</v>
      </c>
      <c r="D15" s="321" t="s">
        <v>384</v>
      </c>
      <c r="E15" s="321" t="s">
        <v>385</v>
      </c>
      <c r="F15" s="322">
        <v>0.75</v>
      </c>
      <c r="G15" s="322">
        <v>0.7916666666666666</v>
      </c>
      <c r="H15" s="321">
        <f t="shared" si="1"/>
        <v>1</v>
      </c>
      <c r="I15" s="187">
        <v>79.3</v>
      </c>
      <c r="J15" s="187">
        <f t="shared" si="2"/>
        <v>7.209090909</v>
      </c>
      <c r="K15" s="129" t="s">
        <v>9407</v>
      </c>
      <c r="L15" s="129">
        <v>0.0</v>
      </c>
      <c r="M15" s="129" t="s">
        <v>3885</v>
      </c>
      <c r="N15" s="129">
        <f>IFERROR(__xludf.DUMMYFUNCTION("IFERROR(VALUE(REGEXEXTRACT(M15, ""(\d+)\s+(sessions?|days?|weeks?|Weeks?|Sessions?|Days?)"")), 1)"),11.0)</f>
        <v>11</v>
      </c>
      <c r="O15" s="129"/>
      <c r="P15" s="129"/>
      <c r="Q15" s="129"/>
      <c r="R15" s="129"/>
      <c r="S15" s="129"/>
      <c r="T15" s="129"/>
      <c r="U15" s="129"/>
      <c r="V15" s="129"/>
      <c r="W15" s="129"/>
      <c r="X15" s="129"/>
      <c r="Y15" s="129"/>
      <c r="Z15" s="129"/>
      <c r="AA15" s="129"/>
      <c r="AB15" s="129"/>
      <c r="AC15" s="129"/>
    </row>
    <row r="16" ht="15.75" customHeight="1">
      <c r="A16" s="128" t="s">
        <v>9387</v>
      </c>
      <c r="B16" s="128" t="s">
        <v>28</v>
      </c>
      <c r="C16" s="129" t="s">
        <v>9406</v>
      </c>
      <c r="D16" s="321" t="s">
        <v>384</v>
      </c>
      <c r="E16" s="321" t="s">
        <v>385</v>
      </c>
      <c r="F16" s="322">
        <v>0.7083333333333334</v>
      </c>
      <c r="G16" s="322">
        <v>0.75</v>
      </c>
      <c r="H16" s="321">
        <f t="shared" si="1"/>
        <v>1</v>
      </c>
      <c r="I16" s="187">
        <v>31.72</v>
      </c>
      <c r="J16" s="187">
        <f t="shared" si="2"/>
        <v>7.93</v>
      </c>
      <c r="K16" s="129" t="s">
        <v>9407</v>
      </c>
      <c r="L16" s="129">
        <v>0.0</v>
      </c>
      <c r="M16" s="129" t="s">
        <v>3854</v>
      </c>
      <c r="N16" s="129">
        <f>IFERROR(__xludf.DUMMYFUNCTION("IFERROR(VALUE(REGEXEXTRACT(M16, ""(\d+)\s+(sessions?|days?|weeks?|Weeks?|Sessions?|Days?)"")), 1)"),4.0)</f>
        <v>4</v>
      </c>
      <c r="O16" s="129"/>
      <c r="P16" s="129"/>
      <c r="Q16" s="129"/>
      <c r="R16" s="129"/>
      <c r="S16" s="129"/>
      <c r="T16" s="129"/>
      <c r="U16" s="129"/>
      <c r="V16" s="129"/>
      <c r="W16" s="129"/>
      <c r="X16" s="129"/>
      <c r="Y16" s="129"/>
      <c r="Z16" s="129"/>
      <c r="AA16" s="129"/>
      <c r="AB16" s="129"/>
      <c r="AC16" s="129"/>
    </row>
    <row r="17" ht="15.75" customHeight="1">
      <c r="A17" s="128" t="s">
        <v>9387</v>
      </c>
      <c r="B17" s="128" t="s">
        <v>28</v>
      </c>
      <c r="C17" s="128" t="s">
        <v>9406</v>
      </c>
      <c r="D17" s="321" t="s">
        <v>384</v>
      </c>
      <c r="E17" s="321" t="s">
        <v>385</v>
      </c>
      <c r="F17" s="322">
        <v>0.7083333333333334</v>
      </c>
      <c r="G17" s="322">
        <v>0.75</v>
      </c>
      <c r="H17" s="321">
        <f t="shared" si="1"/>
        <v>1</v>
      </c>
      <c r="I17" s="187">
        <v>31.72</v>
      </c>
      <c r="J17" s="187">
        <f t="shared" si="2"/>
        <v>7.93</v>
      </c>
      <c r="K17" s="128" t="s">
        <v>9407</v>
      </c>
      <c r="L17" s="129">
        <v>0.0</v>
      </c>
      <c r="M17" s="129" t="s">
        <v>3854</v>
      </c>
      <c r="N17" s="129">
        <f>IFERROR(__xludf.DUMMYFUNCTION("IFERROR(VALUE(REGEXEXTRACT(M17, ""(\d+)\s+(sessions?|days?|weeks?|Weeks?|Sessions?|Days?)"")), 1)"),4.0)</f>
        <v>4</v>
      </c>
      <c r="O17" s="129"/>
      <c r="P17" s="129"/>
      <c r="Q17" s="129"/>
      <c r="R17" s="129"/>
      <c r="S17" s="129"/>
      <c r="T17" s="129"/>
      <c r="U17" s="129"/>
      <c r="V17" s="129"/>
      <c r="W17" s="129"/>
      <c r="X17" s="129"/>
      <c r="Y17" s="129"/>
      <c r="Z17" s="129"/>
      <c r="AA17" s="129"/>
      <c r="AB17" s="129"/>
      <c r="AC17" s="129"/>
    </row>
    <row r="18" ht="15.75" customHeight="1">
      <c r="A18" s="129" t="s">
        <v>9387</v>
      </c>
      <c r="B18" s="128" t="s">
        <v>28</v>
      </c>
      <c r="C18" s="129" t="s">
        <v>9408</v>
      </c>
      <c r="D18" s="321" t="s">
        <v>48</v>
      </c>
      <c r="E18" s="321" t="s">
        <v>49</v>
      </c>
      <c r="F18" s="322">
        <v>0.7083333333333334</v>
      </c>
      <c r="G18" s="322">
        <v>0.7395833333333334</v>
      </c>
      <c r="H18" s="321">
        <f t="shared" si="1"/>
        <v>0.75</v>
      </c>
      <c r="I18" s="187">
        <v>57.0</v>
      </c>
      <c r="J18" s="187">
        <f t="shared" si="2"/>
        <v>9.5</v>
      </c>
      <c r="K18" s="129" t="s">
        <v>9409</v>
      </c>
      <c r="L18" s="129">
        <v>14.0</v>
      </c>
      <c r="M18" s="129" t="s">
        <v>34</v>
      </c>
      <c r="N18" s="129">
        <f>IFERROR(__xludf.DUMMYFUNCTION("IFERROR(VALUE(REGEXEXTRACT(M18, ""(\d+)\s+(sessions?|days?|weeks?|Weeks?|Sessions?|Days?)"")), 1)"),8.0)</f>
        <v>8</v>
      </c>
      <c r="O18" s="129"/>
      <c r="P18" s="129"/>
      <c r="Q18" s="129"/>
      <c r="R18" s="129"/>
      <c r="S18" s="129"/>
      <c r="T18" s="129"/>
      <c r="U18" s="129"/>
      <c r="V18" s="129"/>
      <c r="W18" s="129"/>
      <c r="X18" s="129"/>
      <c r="Y18" s="129"/>
      <c r="Z18" s="129"/>
      <c r="AA18" s="129"/>
      <c r="AB18" s="129"/>
      <c r="AC18" s="129"/>
    </row>
    <row r="19" ht="15.75" customHeight="1">
      <c r="A19" s="129" t="s">
        <v>9387</v>
      </c>
      <c r="B19" s="128" t="s">
        <v>28</v>
      </c>
      <c r="C19" s="129" t="s">
        <v>9410</v>
      </c>
      <c r="D19" s="321" t="s">
        <v>9411</v>
      </c>
      <c r="E19" s="321" t="s">
        <v>9412</v>
      </c>
      <c r="F19" s="322">
        <v>0.8333333333333334</v>
      </c>
      <c r="G19" s="322">
        <v>0.8958333333333334</v>
      </c>
      <c r="H19" s="321">
        <f t="shared" si="1"/>
        <v>1.5</v>
      </c>
      <c r="I19" s="187">
        <v>79.3</v>
      </c>
      <c r="J19" s="187">
        <f t="shared" si="2"/>
        <v>4.405555556</v>
      </c>
      <c r="K19" s="129" t="s">
        <v>9413</v>
      </c>
      <c r="L19" s="129">
        <v>14.0</v>
      </c>
      <c r="M19" s="128" t="s">
        <v>40</v>
      </c>
      <c r="N19" s="129">
        <f>IFERROR(__xludf.DUMMYFUNCTION("IFERROR(VALUE(REGEXEXTRACT(M19, ""(\d+)\s+(sessions?|days?|weeks?|Weeks?|Sessions?|Days?)"")), 1)"),12.0)</f>
        <v>12</v>
      </c>
      <c r="O19" s="129"/>
      <c r="P19" s="129"/>
      <c r="Q19" s="129"/>
      <c r="R19" s="129"/>
      <c r="S19" s="129"/>
      <c r="T19" s="129"/>
      <c r="U19" s="129"/>
      <c r="V19" s="129"/>
      <c r="W19" s="129"/>
      <c r="X19" s="129"/>
      <c r="Y19" s="129"/>
      <c r="Z19" s="129"/>
      <c r="AA19" s="129"/>
      <c r="AB19" s="129"/>
      <c r="AC19" s="129"/>
    </row>
    <row r="20" ht="15.75" customHeight="1">
      <c r="A20" s="128" t="s">
        <v>1593</v>
      </c>
      <c r="B20" s="128" t="s">
        <v>35</v>
      </c>
      <c r="C20" s="129" t="s">
        <v>9414</v>
      </c>
      <c r="D20" s="321" t="s">
        <v>2381</v>
      </c>
      <c r="E20" s="321" t="s">
        <v>3132</v>
      </c>
      <c r="F20" s="322">
        <v>0.6666666666666666</v>
      </c>
      <c r="G20" s="322">
        <v>0.71875</v>
      </c>
      <c r="H20" s="321">
        <f t="shared" si="1"/>
        <v>1.25</v>
      </c>
      <c r="I20" s="187">
        <v>70.88</v>
      </c>
      <c r="J20" s="187">
        <f t="shared" si="2"/>
        <v>5.6704</v>
      </c>
      <c r="K20" s="129" t="s">
        <v>9415</v>
      </c>
      <c r="L20" s="129">
        <v>11.0</v>
      </c>
      <c r="M20" s="129" t="s">
        <v>3869</v>
      </c>
      <c r="N20" s="129">
        <f>IFERROR(__xludf.DUMMYFUNCTION("IFERROR(VALUE(REGEXEXTRACT(M20, ""(\d+)\s+(sessions?|days?|weeks?|Weeks?|Sessions?|Days?)"")), 1)"),10.0)</f>
        <v>10</v>
      </c>
      <c r="O20" s="129"/>
      <c r="P20" s="129"/>
      <c r="Q20" s="129"/>
      <c r="R20" s="129"/>
      <c r="S20" s="129"/>
      <c r="T20" s="129"/>
      <c r="U20" s="129"/>
      <c r="V20" s="129"/>
      <c r="W20" s="129"/>
      <c r="X20" s="129"/>
      <c r="Y20" s="129"/>
      <c r="Z20" s="129"/>
      <c r="AA20" s="129"/>
      <c r="AB20" s="129"/>
      <c r="AC20" s="129"/>
    </row>
    <row r="21" ht="15.75" customHeight="1">
      <c r="A21" s="128" t="s">
        <v>1593</v>
      </c>
      <c r="B21" s="128" t="s">
        <v>35</v>
      </c>
      <c r="C21" s="129" t="s">
        <v>9416</v>
      </c>
      <c r="D21" s="321" t="s">
        <v>104</v>
      </c>
      <c r="E21" s="321" t="s">
        <v>105</v>
      </c>
      <c r="F21" s="322">
        <v>0.5208333333333334</v>
      </c>
      <c r="G21" s="322">
        <v>0.5729166666666666</v>
      </c>
      <c r="H21" s="321">
        <f t="shared" si="1"/>
        <v>1.25</v>
      </c>
      <c r="I21" s="187">
        <v>70.88</v>
      </c>
      <c r="J21" s="187">
        <f t="shared" si="2"/>
        <v>5.6704</v>
      </c>
      <c r="K21" s="129" t="s">
        <v>9417</v>
      </c>
      <c r="L21" s="129">
        <v>14.0</v>
      </c>
      <c r="M21" s="129" t="s">
        <v>3869</v>
      </c>
      <c r="N21" s="129">
        <f>IFERROR(__xludf.DUMMYFUNCTION("IFERROR(VALUE(REGEXEXTRACT(M21, ""(\d+)\s+(sessions?|days?|weeks?|Weeks?|Sessions?|Days?)"")), 1)"),10.0)</f>
        <v>10</v>
      </c>
      <c r="O21" s="129"/>
      <c r="P21" s="129"/>
      <c r="Q21" s="129"/>
      <c r="R21" s="129"/>
      <c r="S21" s="129"/>
      <c r="T21" s="129"/>
      <c r="U21" s="129"/>
      <c r="V21" s="129"/>
      <c r="W21" s="129"/>
      <c r="X21" s="129"/>
      <c r="Y21" s="129"/>
      <c r="Z21" s="129"/>
      <c r="AA21" s="129"/>
      <c r="AB21" s="129"/>
      <c r="AC21" s="129"/>
    </row>
    <row r="22" ht="15.75" customHeight="1">
      <c r="A22" s="128" t="s">
        <v>1593</v>
      </c>
      <c r="B22" s="128" t="s">
        <v>35</v>
      </c>
      <c r="C22" s="128" t="s">
        <v>9418</v>
      </c>
      <c r="D22" s="234" t="s">
        <v>257</v>
      </c>
      <c r="E22" s="234" t="s">
        <v>258</v>
      </c>
      <c r="F22" s="359">
        <v>0.5833333333333334</v>
      </c>
      <c r="G22" s="359">
        <v>0.6354166666666666</v>
      </c>
      <c r="H22" s="321">
        <f t="shared" si="1"/>
        <v>1.25</v>
      </c>
      <c r="I22" s="187">
        <v>70.88</v>
      </c>
      <c r="J22" s="187">
        <f t="shared" si="2"/>
        <v>5.6704</v>
      </c>
      <c r="K22" s="128" t="s">
        <v>9419</v>
      </c>
      <c r="L22" s="128">
        <v>10.0</v>
      </c>
      <c r="M22" s="129" t="s">
        <v>3869</v>
      </c>
      <c r="N22" s="129">
        <f>IFERROR(__xludf.DUMMYFUNCTION("IFERROR(VALUE(REGEXEXTRACT(M22, ""(\d+)\s+(sessions?|days?|weeks?|Weeks?|Sessions?|Days?)"")), 1)"),10.0)</f>
        <v>10</v>
      </c>
      <c r="O22" s="129"/>
      <c r="P22" s="129"/>
      <c r="Q22" s="129"/>
      <c r="R22" s="129"/>
      <c r="S22" s="129"/>
      <c r="T22" s="129"/>
      <c r="U22" s="129"/>
      <c r="V22" s="129"/>
      <c r="W22" s="129"/>
      <c r="X22" s="129"/>
      <c r="Y22" s="129"/>
      <c r="Z22" s="129"/>
      <c r="AA22" s="129"/>
      <c r="AB22" s="129"/>
      <c r="AC22" s="129"/>
    </row>
    <row r="23" ht="15.75" customHeight="1">
      <c r="A23" s="128" t="s">
        <v>1593</v>
      </c>
      <c r="B23" s="128" t="s">
        <v>35</v>
      </c>
      <c r="C23" s="129" t="s">
        <v>9420</v>
      </c>
      <c r="D23" s="321" t="s">
        <v>148</v>
      </c>
      <c r="E23" s="321" t="s">
        <v>149</v>
      </c>
      <c r="F23" s="322">
        <v>0.4479166666666667</v>
      </c>
      <c r="G23" s="322">
        <v>0.5</v>
      </c>
      <c r="H23" s="321">
        <f t="shared" si="1"/>
        <v>1.25</v>
      </c>
      <c r="I23" s="187">
        <v>70.88</v>
      </c>
      <c r="J23" s="187">
        <f t="shared" si="2"/>
        <v>5.6704</v>
      </c>
      <c r="K23" s="129" t="s">
        <v>9421</v>
      </c>
      <c r="L23" s="129">
        <v>10.0</v>
      </c>
      <c r="M23" s="129" t="s">
        <v>3869</v>
      </c>
      <c r="N23" s="129">
        <f>IFERROR(__xludf.DUMMYFUNCTION("IFERROR(VALUE(REGEXEXTRACT(M23, ""(\d+)\s+(sessions?|days?|weeks?|Weeks?|Sessions?|Days?)"")), 1)"),10.0)</f>
        <v>10</v>
      </c>
      <c r="O23" s="129"/>
      <c r="P23" s="129"/>
      <c r="Q23" s="129"/>
      <c r="R23" s="129"/>
      <c r="S23" s="129"/>
      <c r="T23" s="129"/>
      <c r="U23" s="129"/>
      <c r="V23" s="129"/>
      <c r="W23" s="129"/>
      <c r="X23" s="129"/>
      <c r="Y23" s="129"/>
      <c r="Z23" s="129"/>
      <c r="AA23" s="129"/>
      <c r="AB23" s="129"/>
      <c r="AC23" s="129"/>
    </row>
    <row r="24" ht="15.75" customHeight="1">
      <c r="A24" s="128" t="s">
        <v>1593</v>
      </c>
      <c r="B24" s="128" t="s">
        <v>35</v>
      </c>
      <c r="C24" s="129" t="s">
        <v>9422</v>
      </c>
      <c r="D24" s="321" t="s">
        <v>237</v>
      </c>
      <c r="E24" s="321" t="s">
        <v>238</v>
      </c>
      <c r="F24" s="322">
        <v>0.375</v>
      </c>
      <c r="G24" s="322">
        <v>0.4270833333333333</v>
      </c>
      <c r="H24" s="321">
        <f t="shared" si="1"/>
        <v>1.25</v>
      </c>
      <c r="I24" s="187">
        <v>70.88</v>
      </c>
      <c r="J24" s="187">
        <f t="shared" si="2"/>
        <v>5.6704</v>
      </c>
      <c r="K24" s="129" t="s">
        <v>9423</v>
      </c>
      <c r="L24" s="129">
        <v>10.0</v>
      </c>
      <c r="M24" s="129" t="s">
        <v>3869</v>
      </c>
      <c r="N24" s="129">
        <f>IFERROR(__xludf.DUMMYFUNCTION("IFERROR(VALUE(REGEXEXTRACT(M24, ""(\d+)\s+(sessions?|days?|weeks?|Weeks?|Sessions?|Days?)"")), 1)"),10.0)</f>
        <v>10</v>
      </c>
      <c r="O24" s="129"/>
      <c r="P24" s="129"/>
      <c r="Q24" s="129"/>
      <c r="R24" s="129"/>
      <c r="S24" s="129"/>
      <c r="T24" s="129"/>
      <c r="U24" s="129"/>
      <c r="V24" s="129"/>
      <c r="W24" s="129"/>
      <c r="X24" s="129"/>
      <c r="Y24" s="129"/>
      <c r="Z24" s="129"/>
      <c r="AA24" s="129"/>
      <c r="AB24" s="129"/>
      <c r="AC24" s="129"/>
    </row>
    <row r="25" ht="15.75" customHeight="1">
      <c r="A25" s="128" t="s">
        <v>9387</v>
      </c>
      <c r="B25" s="128" t="s">
        <v>28</v>
      </c>
      <c r="C25" s="129" t="s">
        <v>9424</v>
      </c>
      <c r="D25" s="321" t="s">
        <v>4056</v>
      </c>
      <c r="E25" s="321" t="s">
        <v>4057</v>
      </c>
      <c r="F25" s="322">
        <v>0.75</v>
      </c>
      <c r="G25" s="322">
        <v>0.7916666666666666</v>
      </c>
      <c r="H25" s="321">
        <f t="shared" si="1"/>
        <v>1</v>
      </c>
      <c r="I25" s="187">
        <v>79.3</v>
      </c>
      <c r="J25" s="187">
        <f t="shared" si="2"/>
        <v>7.93</v>
      </c>
      <c r="K25" s="129" t="s">
        <v>9425</v>
      </c>
      <c r="L25" s="129">
        <v>7.0</v>
      </c>
      <c r="M25" s="129" t="s">
        <v>3869</v>
      </c>
      <c r="N25" s="129">
        <f>IFERROR(__xludf.DUMMYFUNCTION("IFERROR(VALUE(REGEXEXTRACT(M25, ""(\d+)\s+(sessions?|days?|weeks?|Weeks?|Sessions?|Days?)"")), 1)"),10.0)</f>
        <v>10</v>
      </c>
      <c r="O25" s="129"/>
      <c r="P25" s="129"/>
      <c r="Q25" s="129"/>
      <c r="R25" s="129"/>
      <c r="S25" s="129"/>
      <c r="T25" s="129"/>
      <c r="U25" s="129"/>
      <c r="V25" s="129"/>
      <c r="W25" s="129"/>
      <c r="X25" s="129"/>
      <c r="Y25" s="129"/>
      <c r="Z25" s="129"/>
      <c r="AA25" s="129"/>
      <c r="AB25" s="129"/>
      <c r="AC25" s="129"/>
    </row>
    <row r="26" ht="15.75" customHeight="1">
      <c r="A26" s="129" t="s">
        <v>9387</v>
      </c>
      <c r="B26" s="128" t="s">
        <v>28</v>
      </c>
      <c r="C26" s="129" t="s">
        <v>9424</v>
      </c>
      <c r="D26" s="321" t="s">
        <v>4056</v>
      </c>
      <c r="E26" s="321" t="s">
        <v>4057</v>
      </c>
      <c r="F26" s="322">
        <v>0.4583333333333333</v>
      </c>
      <c r="G26" s="322">
        <v>0.5</v>
      </c>
      <c r="H26" s="321">
        <f t="shared" si="1"/>
        <v>1</v>
      </c>
      <c r="I26" s="187">
        <v>79.3</v>
      </c>
      <c r="J26" s="187">
        <f t="shared" si="2"/>
        <v>7.93</v>
      </c>
      <c r="K26" s="129" t="s">
        <v>9425</v>
      </c>
      <c r="L26" s="129">
        <v>13.0</v>
      </c>
      <c r="M26" s="129" t="s">
        <v>3869</v>
      </c>
      <c r="N26" s="129">
        <f>IFERROR(__xludf.DUMMYFUNCTION("IFERROR(VALUE(REGEXEXTRACT(M26, ""(\d+)\s+(sessions?|days?|weeks?|Weeks?|Sessions?|Days?)"")), 1)"),10.0)</f>
        <v>10</v>
      </c>
      <c r="O26" s="129"/>
      <c r="P26" s="129"/>
      <c r="Q26" s="129"/>
      <c r="R26" s="129"/>
      <c r="S26" s="129"/>
      <c r="T26" s="129"/>
      <c r="U26" s="129"/>
      <c r="V26" s="129"/>
      <c r="W26" s="129"/>
      <c r="X26" s="129"/>
      <c r="Y26" s="129"/>
      <c r="Z26" s="129"/>
      <c r="AA26" s="129"/>
      <c r="AB26" s="129"/>
      <c r="AC26" s="129"/>
    </row>
    <row r="27" ht="15.75" customHeight="1">
      <c r="A27" s="129" t="s">
        <v>9387</v>
      </c>
      <c r="B27" s="128" t="s">
        <v>28</v>
      </c>
      <c r="C27" s="128" t="s">
        <v>9426</v>
      </c>
      <c r="D27" s="234" t="s">
        <v>104</v>
      </c>
      <c r="E27" s="234" t="s">
        <v>105</v>
      </c>
      <c r="F27" s="359">
        <v>0.8020833333333334</v>
      </c>
      <c r="G27" s="359">
        <v>0.84375</v>
      </c>
      <c r="H27" s="321">
        <f t="shared" si="1"/>
        <v>1</v>
      </c>
      <c r="I27" s="187">
        <v>79.3</v>
      </c>
      <c r="J27" s="187">
        <f t="shared" si="2"/>
        <v>7.93</v>
      </c>
      <c r="K27" s="128" t="s">
        <v>9427</v>
      </c>
      <c r="L27" s="128">
        <v>2.0</v>
      </c>
      <c r="M27" s="129" t="s">
        <v>3869</v>
      </c>
      <c r="N27" s="129">
        <f>IFERROR(__xludf.DUMMYFUNCTION("IFERROR(VALUE(REGEXEXTRACT(M27, ""(\d+)\s+(sessions?|days?|weeks?|Weeks?|Sessions?|Days?)"")), 1)"),10.0)</f>
        <v>10</v>
      </c>
      <c r="O27" s="129"/>
      <c r="P27" s="129"/>
      <c r="Q27" s="129"/>
      <c r="R27" s="129"/>
      <c r="S27" s="129"/>
      <c r="T27" s="129"/>
      <c r="U27" s="129"/>
      <c r="V27" s="129"/>
      <c r="W27" s="129"/>
      <c r="X27" s="129"/>
      <c r="Y27" s="129"/>
      <c r="Z27" s="129"/>
      <c r="AA27" s="129"/>
      <c r="AB27" s="129"/>
      <c r="AC27" s="129"/>
    </row>
    <row r="28" ht="15.75" customHeight="1">
      <c r="A28" s="128" t="s">
        <v>9387</v>
      </c>
      <c r="B28" s="128" t="s">
        <v>28</v>
      </c>
      <c r="C28" s="129" t="s">
        <v>9428</v>
      </c>
      <c r="D28" s="321" t="s">
        <v>104</v>
      </c>
      <c r="E28" s="321" t="s">
        <v>105</v>
      </c>
      <c r="F28" s="322">
        <v>0.4583333333333333</v>
      </c>
      <c r="G28" s="322">
        <v>0.5</v>
      </c>
      <c r="H28" s="321">
        <f t="shared" si="1"/>
        <v>1</v>
      </c>
      <c r="I28" s="187">
        <v>79.3</v>
      </c>
      <c r="J28" s="187">
        <f t="shared" si="2"/>
        <v>7.93</v>
      </c>
      <c r="K28" s="129" t="s">
        <v>9429</v>
      </c>
      <c r="L28" s="129">
        <v>11.0</v>
      </c>
      <c r="M28" s="129" t="s">
        <v>3869</v>
      </c>
      <c r="N28" s="129">
        <f>IFERROR(__xludf.DUMMYFUNCTION("IFERROR(VALUE(REGEXEXTRACT(M28, ""(\d+)\s+(sessions?|days?|weeks?|Weeks?|Sessions?|Days?)"")), 1)"),10.0)</f>
        <v>10</v>
      </c>
      <c r="O28" s="129"/>
      <c r="P28" s="129"/>
      <c r="Q28" s="129"/>
      <c r="R28" s="129"/>
      <c r="S28" s="129"/>
      <c r="T28" s="129"/>
      <c r="U28" s="129"/>
      <c r="V28" s="129"/>
      <c r="W28" s="129"/>
      <c r="X28" s="129"/>
      <c r="Y28" s="129"/>
      <c r="Z28" s="129"/>
      <c r="AA28" s="129"/>
      <c r="AB28" s="129"/>
      <c r="AC28" s="129"/>
    </row>
    <row r="29" ht="15.75" customHeight="1">
      <c r="A29" s="128" t="s">
        <v>9387</v>
      </c>
      <c r="B29" s="128" t="s">
        <v>28</v>
      </c>
      <c r="C29" s="129" t="s">
        <v>9430</v>
      </c>
      <c r="D29" s="321" t="s">
        <v>2381</v>
      </c>
      <c r="E29" s="321" t="s">
        <v>3132</v>
      </c>
      <c r="F29" s="322">
        <v>0.6875</v>
      </c>
      <c r="G29" s="322">
        <v>0.7291666666666666</v>
      </c>
      <c r="H29" s="321">
        <f t="shared" si="1"/>
        <v>1</v>
      </c>
      <c r="I29" s="187">
        <v>23.79</v>
      </c>
      <c r="J29" s="187">
        <f t="shared" si="2"/>
        <v>7.93</v>
      </c>
      <c r="K29" s="129" t="s">
        <v>9391</v>
      </c>
      <c r="L29" s="129">
        <v>2.0</v>
      </c>
      <c r="M29" s="129" t="s">
        <v>19</v>
      </c>
      <c r="N29" s="129">
        <f>IFERROR(__xludf.DUMMYFUNCTION("IFERROR(VALUE(REGEXEXTRACT(M29, ""(\d+)\s+(sessions?|days?|weeks?|Weeks?|Sessions?|Days?)"")), 1)"),3.0)</f>
        <v>3</v>
      </c>
      <c r="O29" s="129"/>
      <c r="P29" s="129"/>
      <c r="Q29" s="129"/>
      <c r="R29" s="129"/>
      <c r="S29" s="129"/>
      <c r="T29" s="129"/>
      <c r="U29" s="129"/>
      <c r="V29" s="129"/>
      <c r="W29" s="129"/>
      <c r="X29" s="129"/>
      <c r="Y29" s="129"/>
      <c r="Z29" s="129"/>
      <c r="AA29" s="129"/>
      <c r="AB29" s="129"/>
      <c r="AC29" s="129"/>
    </row>
    <row r="30" ht="15.75" customHeight="1">
      <c r="A30" s="129" t="s">
        <v>9387</v>
      </c>
      <c r="B30" s="128" t="s">
        <v>28</v>
      </c>
      <c r="C30" s="129" t="s">
        <v>9430</v>
      </c>
      <c r="D30" s="321" t="s">
        <v>2381</v>
      </c>
      <c r="E30" s="321" t="s">
        <v>3132</v>
      </c>
      <c r="F30" s="322">
        <v>0.7604166666666666</v>
      </c>
      <c r="G30" s="322">
        <v>0.8020833333333334</v>
      </c>
      <c r="H30" s="321">
        <f t="shared" si="1"/>
        <v>1</v>
      </c>
      <c r="I30" s="187">
        <v>79.3</v>
      </c>
      <c r="J30" s="187">
        <f t="shared" si="2"/>
        <v>7.93</v>
      </c>
      <c r="K30" s="129" t="s">
        <v>9391</v>
      </c>
      <c r="L30" s="129">
        <v>7.0</v>
      </c>
      <c r="M30" s="129" t="s">
        <v>3869</v>
      </c>
      <c r="N30" s="129">
        <f>IFERROR(__xludf.DUMMYFUNCTION("IFERROR(VALUE(REGEXEXTRACT(M30, ""(\d+)\s+(sessions?|days?|weeks?|Weeks?|Sessions?|Days?)"")), 1)"),10.0)</f>
        <v>10</v>
      </c>
      <c r="O30" s="129"/>
      <c r="P30" s="129"/>
      <c r="Q30" s="129"/>
      <c r="R30" s="129"/>
      <c r="S30" s="129"/>
      <c r="T30" s="129"/>
      <c r="U30" s="129"/>
      <c r="V30" s="129"/>
      <c r="W30" s="129"/>
      <c r="X30" s="129"/>
      <c r="Y30" s="129"/>
      <c r="Z30" s="129"/>
      <c r="AA30" s="129"/>
      <c r="AB30" s="129"/>
      <c r="AC30" s="129"/>
    </row>
    <row r="31" ht="15.75" customHeight="1">
      <c r="A31" s="129" t="s">
        <v>9387</v>
      </c>
      <c r="B31" s="128" t="s">
        <v>28</v>
      </c>
      <c r="C31" s="128" t="s">
        <v>9430</v>
      </c>
      <c r="D31" s="321" t="s">
        <v>2381</v>
      </c>
      <c r="E31" s="321" t="s">
        <v>3132</v>
      </c>
      <c r="F31" s="359">
        <v>0.7083333333333334</v>
      </c>
      <c r="G31" s="359">
        <v>0.75</v>
      </c>
      <c r="H31" s="321">
        <f t="shared" si="1"/>
        <v>1</v>
      </c>
      <c r="I31" s="187">
        <v>79.3</v>
      </c>
      <c r="J31" s="187">
        <f t="shared" si="2"/>
        <v>7.209090909</v>
      </c>
      <c r="K31" s="129" t="s">
        <v>9391</v>
      </c>
      <c r="L31" s="128">
        <v>10.0</v>
      </c>
      <c r="M31" s="129" t="s">
        <v>3885</v>
      </c>
      <c r="N31" s="129">
        <f>IFERROR(__xludf.DUMMYFUNCTION("IFERROR(VALUE(REGEXEXTRACT(M31, ""(\d+)\s+(sessions?|days?|weeks?|Weeks?|Sessions?|Days?)"")), 1)"),11.0)</f>
        <v>11</v>
      </c>
      <c r="O31" s="129"/>
      <c r="P31" s="129"/>
      <c r="Q31" s="129"/>
      <c r="R31" s="129"/>
      <c r="S31" s="129"/>
      <c r="T31" s="129"/>
      <c r="U31" s="129"/>
      <c r="V31" s="129"/>
      <c r="W31" s="129"/>
      <c r="X31" s="129"/>
      <c r="Y31" s="129"/>
      <c r="Z31" s="129"/>
      <c r="AA31" s="129"/>
      <c r="AB31" s="129"/>
      <c r="AC31" s="129"/>
    </row>
    <row r="32" ht="15.75" customHeight="1">
      <c r="A32" s="128" t="s">
        <v>9387</v>
      </c>
      <c r="B32" s="128" t="s">
        <v>28</v>
      </c>
      <c r="C32" s="129" t="s">
        <v>9431</v>
      </c>
      <c r="D32" s="321" t="s">
        <v>100</v>
      </c>
      <c r="E32" s="321" t="s">
        <v>101</v>
      </c>
      <c r="F32" s="322">
        <v>0.8125</v>
      </c>
      <c r="G32" s="322">
        <v>0.8541666666666666</v>
      </c>
      <c r="H32" s="321">
        <f t="shared" si="1"/>
        <v>1</v>
      </c>
      <c r="I32" s="187">
        <v>79.3</v>
      </c>
      <c r="J32" s="187">
        <f t="shared" si="2"/>
        <v>6.608333333</v>
      </c>
      <c r="K32" s="129" t="s">
        <v>9432</v>
      </c>
      <c r="L32" s="129">
        <v>15.0</v>
      </c>
      <c r="M32" s="129" t="s">
        <v>40</v>
      </c>
      <c r="N32" s="129">
        <f>IFERROR(__xludf.DUMMYFUNCTION("IFERROR(VALUE(REGEXEXTRACT(M32, ""(\d+)\s+(sessions?|days?|weeks?|Weeks?|Sessions?|Days?)"")), 1)"),12.0)</f>
        <v>12</v>
      </c>
      <c r="O32" s="129"/>
      <c r="P32" s="129"/>
      <c r="Q32" s="129"/>
      <c r="R32" s="129"/>
      <c r="S32" s="129"/>
      <c r="T32" s="129"/>
      <c r="U32" s="129"/>
      <c r="V32" s="129"/>
      <c r="W32" s="129"/>
      <c r="X32" s="129"/>
      <c r="Y32" s="129"/>
      <c r="Z32" s="129"/>
      <c r="AA32" s="129"/>
      <c r="AB32" s="129"/>
      <c r="AC32" s="129"/>
    </row>
    <row r="33" ht="15.75" customHeight="1">
      <c r="A33" s="128" t="s">
        <v>9387</v>
      </c>
      <c r="B33" s="128" t="s">
        <v>28</v>
      </c>
      <c r="C33" s="129" t="s">
        <v>9431</v>
      </c>
      <c r="D33" s="321" t="s">
        <v>100</v>
      </c>
      <c r="E33" s="321" t="s">
        <v>101</v>
      </c>
      <c r="F33" s="322">
        <v>0.7986111111111112</v>
      </c>
      <c r="G33" s="322">
        <v>0.8402777777777778</v>
      </c>
      <c r="H33" s="321">
        <f t="shared" si="1"/>
        <v>1</v>
      </c>
      <c r="I33" s="187">
        <v>79.3</v>
      </c>
      <c r="J33" s="187">
        <f t="shared" si="2"/>
        <v>7.93</v>
      </c>
      <c r="K33" s="129" t="s">
        <v>9432</v>
      </c>
      <c r="L33" s="129">
        <v>18.0</v>
      </c>
      <c r="M33" s="129" t="s">
        <v>3869</v>
      </c>
      <c r="N33" s="129">
        <f>IFERROR(__xludf.DUMMYFUNCTION("IFERROR(VALUE(REGEXEXTRACT(M33, ""(\d+)\s+(sessions?|days?|weeks?|Weeks?|Sessions?|Days?)"")), 1)"),10.0)</f>
        <v>10</v>
      </c>
      <c r="O33" s="129"/>
      <c r="P33" s="129"/>
      <c r="Q33" s="129"/>
      <c r="R33" s="129"/>
      <c r="S33" s="129"/>
      <c r="T33" s="129"/>
      <c r="U33" s="129"/>
      <c r="V33" s="129"/>
      <c r="W33" s="129"/>
      <c r="X33" s="129"/>
      <c r="Y33" s="129"/>
      <c r="Z33" s="129"/>
      <c r="AA33" s="129"/>
      <c r="AB33" s="129"/>
      <c r="AC33" s="129"/>
    </row>
    <row r="34" ht="15.75" customHeight="1">
      <c r="A34" s="129" t="s">
        <v>1593</v>
      </c>
      <c r="B34" s="128" t="s">
        <v>1593</v>
      </c>
      <c r="C34" s="129" t="s">
        <v>9433</v>
      </c>
      <c r="D34" s="321" t="s">
        <v>148</v>
      </c>
      <c r="E34" s="321" t="s">
        <v>149</v>
      </c>
      <c r="F34" s="322">
        <v>0.7291666666666666</v>
      </c>
      <c r="G34" s="322">
        <v>0.78125</v>
      </c>
      <c r="H34" s="321">
        <f t="shared" si="1"/>
        <v>1.25</v>
      </c>
      <c r="I34" s="187">
        <v>70.88</v>
      </c>
      <c r="J34" s="187">
        <f t="shared" si="2"/>
        <v>5.6704</v>
      </c>
      <c r="K34" s="129" t="s">
        <v>9434</v>
      </c>
      <c r="L34" s="129">
        <v>12.0</v>
      </c>
      <c r="M34" s="129" t="s">
        <v>3869</v>
      </c>
      <c r="N34" s="129">
        <f>IFERROR(__xludf.DUMMYFUNCTION("IFERROR(VALUE(REGEXEXTRACT(M34, ""(\d+)\s+(sessions?|days?|weeks?|Weeks?|Sessions?|Days?)"")), 1)"),10.0)</f>
        <v>10</v>
      </c>
      <c r="O34" s="129"/>
      <c r="P34" s="129"/>
      <c r="Q34" s="129"/>
      <c r="R34" s="129"/>
      <c r="S34" s="129"/>
      <c r="T34" s="129"/>
      <c r="U34" s="129"/>
      <c r="V34" s="129"/>
      <c r="W34" s="129"/>
      <c r="X34" s="129"/>
      <c r="Y34" s="129"/>
      <c r="Z34" s="129"/>
      <c r="AA34" s="129"/>
      <c r="AB34" s="129"/>
      <c r="AC34" s="129"/>
    </row>
    <row r="35" ht="15.75" customHeight="1">
      <c r="A35" s="129" t="s">
        <v>9387</v>
      </c>
      <c r="B35" s="128" t="s">
        <v>28</v>
      </c>
      <c r="C35" s="128" t="s">
        <v>9435</v>
      </c>
      <c r="D35" s="234" t="s">
        <v>48</v>
      </c>
      <c r="E35" s="234" t="s">
        <v>49</v>
      </c>
      <c r="F35" s="359">
        <v>0.4270833333333333</v>
      </c>
      <c r="G35" s="359">
        <v>0.4791666666666667</v>
      </c>
      <c r="H35" s="321">
        <f t="shared" si="1"/>
        <v>1.25</v>
      </c>
      <c r="I35" s="191">
        <v>113.3</v>
      </c>
      <c r="J35" s="187">
        <f t="shared" si="2"/>
        <v>11.33</v>
      </c>
      <c r="K35" s="128" t="s">
        <v>9436</v>
      </c>
      <c r="L35" s="128">
        <v>4.0</v>
      </c>
      <c r="M35" s="128" t="s">
        <v>34</v>
      </c>
      <c r="N35" s="129">
        <f>IFERROR(__xludf.DUMMYFUNCTION("IFERROR(VALUE(REGEXEXTRACT(M35, ""(\d+)\s+(sessions?|days?|weeks?|Weeks?|Sessions?|Days?)"")), 1)"),8.0)</f>
        <v>8</v>
      </c>
      <c r="O35" s="129"/>
      <c r="P35" s="129"/>
      <c r="Q35" s="129"/>
      <c r="R35" s="129"/>
      <c r="S35" s="129"/>
      <c r="T35" s="129"/>
      <c r="U35" s="129"/>
      <c r="V35" s="129"/>
      <c r="W35" s="129"/>
      <c r="X35" s="129"/>
      <c r="Y35" s="129"/>
      <c r="Z35" s="129"/>
      <c r="AA35" s="129"/>
      <c r="AB35" s="129"/>
      <c r="AC35" s="129"/>
    </row>
    <row r="36" ht="15.75" customHeight="1">
      <c r="A36" s="128" t="s">
        <v>9387</v>
      </c>
      <c r="B36" s="128" t="s">
        <v>28</v>
      </c>
      <c r="C36" s="128" t="s">
        <v>9435</v>
      </c>
      <c r="D36" s="234" t="s">
        <v>48</v>
      </c>
      <c r="E36" s="234" t="s">
        <v>49</v>
      </c>
      <c r="F36" s="359">
        <v>0.4270833333333333</v>
      </c>
      <c r="G36" s="359">
        <v>0.4791666666666667</v>
      </c>
      <c r="H36" s="321">
        <f t="shared" si="1"/>
        <v>1.25</v>
      </c>
      <c r="I36" s="191">
        <v>141.63</v>
      </c>
      <c r="J36" s="187">
        <f t="shared" si="2"/>
        <v>11.3304</v>
      </c>
      <c r="K36" s="128" t="s">
        <v>9436</v>
      </c>
      <c r="L36" s="128">
        <v>10.0</v>
      </c>
      <c r="M36" s="129" t="s">
        <v>3869</v>
      </c>
      <c r="N36" s="129">
        <f>IFERROR(__xludf.DUMMYFUNCTION("IFERROR(VALUE(REGEXEXTRACT(M36, ""(\d+)\s+(sessions?|days?|weeks?|Weeks?|Sessions?|Days?)"")), 1)"),10.0)</f>
        <v>10</v>
      </c>
      <c r="O36" s="129"/>
      <c r="P36" s="129"/>
      <c r="Q36" s="129"/>
      <c r="R36" s="129"/>
      <c r="S36" s="129"/>
      <c r="T36" s="129"/>
      <c r="U36" s="129"/>
      <c r="V36" s="129"/>
      <c r="W36" s="129"/>
      <c r="X36" s="129"/>
      <c r="Y36" s="129"/>
      <c r="Z36" s="129"/>
      <c r="AA36" s="129"/>
      <c r="AB36" s="129"/>
      <c r="AC36" s="129"/>
    </row>
    <row r="37" ht="15.75" customHeight="1">
      <c r="A37" s="128" t="s">
        <v>1593</v>
      </c>
      <c r="B37" s="128" t="s">
        <v>1593</v>
      </c>
      <c r="C37" s="129" t="s">
        <v>9437</v>
      </c>
      <c r="D37" s="321" t="s">
        <v>48</v>
      </c>
      <c r="E37" s="321" t="s">
        <v>49</v>
      </c>
      <c r="F37" s="322">
        <v>0.375</v>
      </c>
      <c r="G37" s="322">
        <v>0.4270833333333333</v>
      </c>
      <c r="H37" s="321">
        <f t="shared" si="1"/>
        <v>1.25</v>
      </c>
      <c r="I37" s="187">
        <v>70.88</v>
      </c>
      <c r="J37" s="187">
        <f t="shared" si="2"/>
        <v>5.6704</v>
      </c>
      <c r="K37" s="129" t="s">
        <v>9438</v>
      </c>
      <c r="L37" s="129">
        <v>8.0</v>
      </c>
      <c r="M37" s="129" t="s">
        <v>3869</v>
      </c>
      <c r="N37" s="129">
        <f>IFERROR(__xludf.DUMMYFUNCTION("IFERROR(VALUE(REGEXEXTRACT(M37, ""(\d+)\s+(sessions?|days?|weeks?|Weeks?|Sessions?|Days?)"")), 1)"),10.0)</f>
        <v>10</v>
      </c>
      <c r="O37" s="129"/>
      <c r="P37" s="129"/>
      <c r="Q37" s="129"/>
      <c r="R37" s="129"/>
      <c r="S37" s="129"/>
      <c r="T37" s="129"/>
      <c r="U37" s="129"/>
      <c r="V37" s="129"/>
      <c r="W37" s="129"/>
      <c r="X37" s="129"/>
      <c r="Y37" s="129"/>
      <c r="Z37" s="129"/>
      <c r="AA37" s="129"/>
      <c r="AB37" s="129"/>
      <c r="AC37" s="129"/>
    </row>
    <row r="38" ht="15.75" customHeight="1">
      <c r="A38" s="129" t="s">
        <v>9387</v>
      </c>
      <c r="B38" s="129" t="s">
        <v>28</v>
      </c>
      <c r="C38" s="129" t="s">
        <v>9439</v>
      </c>
      <c r="D38" s="321" t="s">
        <v>108</v>
      </c>
      <c r="E38" s="321" t="s">
        <v>109</v>
      </c>
      <c r="F38" s="322">
        <v>0.8125</v>
      </c>
      <c r="G38" s="322">
        <v>0.8541666666666666</v>
      </c>
      <c r="H38" s="321">
        <f t="shared" si="1"/>
        <v>1</v>
      </c>
      <c r="I38" s="187">
        <v>79.3</v>
      </c>
      <c r="J38" s="187">
        <f t="shared" si="2"/>
        <v>6.608333333</v>
      </c>
      <c r="K38" s="129" t="s">
        <v>9440</v>
      </c>
      <c r="L38" s="129">
        <v>10.0</v>
      </c>
      <c r="M38" s="129" t="s">
        <v>40</v>
      </c>
      <c r="N38" s="129">
        <f>IFERROR(__xludf.DUMMYFUNCTION("IFERROR(VALUE(REGEXEXTRACT(M38, ""(\d+)\s+(sessions?|days?|weeks?|Weeks?|Sessions?|Days?)"")), 1)"),12.0)</f>
        <v>12</v>
      </c>
      <c r="O38" s="129"/>
      <c r="P38" s="129"/>
      <c r="Q38" s="129"/>
      <c r="R38" s="129"/>
      <c r="S38" s="129"/>
      <c r="T38" s="129"/>
      <c r="U38" s="129"/>
      <c r="V38" s="129"/>
      <c r="W38" s="129"/>
      <c r="X38" s="129"/>
      <c r="Y38" s="129"/>
      <c r="Z38" s="129"/>
      <c r="AA38" s="129"/>
      <c r="AB38" s="129"/>
      <c r="AC38" s="129"/>
    </row>
    <row r="39" ht="15.75" customHeight="1">
      <c r="A39" s="129" t="s">
        <v>9387</v>
      </c>
      <c r="B39" s="129" t="s">
        <v>28</v>
      </c>
      <c r="C39" s="129" t="s">
        <v>9441</v>
      </c>
      <c r="D39" s="321" t="s">
        <v>100</v>
      </c>
      <c r="E39" s="321" t="s">
        <v>101</v>
      </c>
      <c r="F39" s="322">
        <v>0.6666666666666666</v>
      </c>
      <c r="G39" s="322">
        <v>0.75</v>
      </c>
      <c r="H39" s="321">
        <f t="shared" si="1"/>
        <v>2</v>
      </c>
      <c r="I39" s="187">
        <v>31.72</v>
      </c>
      <c r="J39" s="187">
        <f t="shared" si="2"/>
        <v>3.965</v>
      </c>
      <c r="K39" s="129" t="s">
        <v>9440</v>
      </c>
      <c r="L39" s="129">
        <v>2.0</v>
      </c>
      <c r="M39" s="129" t="s">
        <v>3854</v>
      </c>
      <c r="N39" s="129">
        <f>IFERROR(__xludf.DUMMYFUNCTION("IFERROR(VALUE(REGEXEXTRACT(M39, ""(\d+)\s+(sessions?|days?|weeks?|Weeks?|Sessions?|Days?)"")), 1)"),4.0)</f>
        <v>4</v>
      </c>
      <c r="O39" s="129"/>
      <c r="P39" s="129"/>
      <c r="Q39" s="129"/>
      <c r="R39" s="129"/>
      <c r="S39" s="129"/>
      <c r="T39" s="129"/>
      <c r="U39" s="129"/>
      <c r="V39" s="129"/>
      <c r="W39" s="129"/>
      <c r="X39" s="129"/>
      <c r="Y39" s="129"/>
      <c r="Z39" s="129"/>
      <c r="AA39" s="129"/>
      <c r="AB39" s="129"/>
      <c r="AC39" s="129"/>
    </row>
    <row r="40" ht="15.75" customHeight="1">
      <c r="A40" s="128" t="s">
        <v>9387</v>
      </c>
      <c r="B40" s="129" t="s">
        <v>28</v>
      </c>
      <c r="C40" s="129" t="s">
        <v>9442</v>
      </c>
      <c r="D40" s="321" t="s">
        <v>48</v>
      </c>
      <c r="E40" s="321" t="s">
        <v>49</v>
      </c>
      <c r="F40" s="322">
        <v>0.3854166666666667</v>
      </c>
      <c r="G40" s="322">
        <v>0.4479166666666667</v>
      </c>
      <c r="H40" s="321">
        <f t="shared" si="1"/>
        <v>1.5</v>
      </c>
      <c r="I40" s="187">
        <v>118.95</v>
      </c>
      <c r="J40" s="187">
        <f t="shared" si="2"/>
        <v>7.93</v>
      </c>
      <c r="K40" s="129" t="s">
        <v>9443</v>
      </c>
      <c r="L40" s="129">
        <v>13.0</v>
      </c>
      <c r="M40" s="129" t="s">
        <v>3869</v>
      </c>
      <c r="N40" s="129">
        <f>IFERROR(__xludf.DUMMYFUNCTION("IFERROR(VALUE(REGEXEXTRACT(M40, ""(\d+)\s+(sessions?|days?|weeks?|Weeks?|Sessions?|Days?)"")), 1)"),10.0)</f>
        <v>10</v>
      </c>
      <c r="O40" s="129"/>
      <c r="P40" s="129"/>
      <c r="Q40" s="129"/>
      <c r="R40" s="129"/>
      <c r="S40" s="129"/>
      <c r="T40" s="129"/>
      <c r="U40" s="129"/>
      <c r="V40" s="129"/>
      <c r="W40" s="129"/>
      <c r="X40" s="129"/>
      <c r="Y40" s="129"/>
      <c r="Z40" s="129"/>
      <c r="AA40" s="129"/>
      <c r="AB40" s="129"/>
      <c r="AC40" s="129"/>
    </row>
    <row r="41" ht="15.75" customHeight="1">
      <c r="A41" s="128" t="s">
        <v>9387</v>
      </c>
      <c r="B41" s="128" t="s">
        <v>46</v>
      </c>
      <c r="C41" s="129" t="s">
        <v>9444</v>
      </c>
      <c r="D41" s="321" t="s">
        <v>148</v>
      </c>
      <c r="E41" s="321" t="s">
        <v>149</v>
      </c>
      <c r="F41" s="322">
        <v>0.6041666666666666</v>
      </c>
      <c r="G41" s="322">
        <v>0.65625</v>
      </c>
      <c r="H41" s="321">
        <f t="shared" si="1"/>
        <v>1.25</v>
      </c>
      <c r="I41" s="187">
        <v>141.63</v>
      </c>
      <c r="J41" s="187">
        <f t="shared" si="2"/>
        <v>11.3304</v>
      </c>
      <c r="K41" s="129" t="s">
        <v>9445</v>
      </c>
      <c r="L41" s="129">
        <v>4.0</v>
      </c>
      <c r="M41" s="129" t="s">
        <v>3869</v>
      </c>
      <c r="N41" s="129">
        <f>IFERROR(__xludf.DUMMYFUNCTION("IFERROR(VALUE(REGEXEXTRACT(M41, ""(\d+)\s+(sessions?|days?|weeks?|Weeks?|Sessions?|Days?)"")), 1)"),10.0)</f>
        <v>10</v>
      </c>
      <c r="O41" s="129"/>
      <c r="P41" s="129"/>
      <c r="Q41" s="129"/>
      <c r="R41" s="129"/>
      <c r="S41" s="129"/>
      <c r="T41" s="129"/>
      <c r="U41" s="129"/>
      <c r="V41" s="129"/>
      <c r="W41" s="129"/>
      <c r="X41" s="129"/>
      <c r="Y41" s="129"/>
      <c r="Z41" s="129"/>
      <c r="AA41" s="129"/>
      <c r="AB41" s="129"/>
      <c r="AC41" s="129"/>
    </row>
    <row r="42" ht="15.75" customHeight="1">
      <c r="A42" s="129" t="s">
        <v>9387</v>
      </c>
      <c r="B42" s="129" t="s">
        <v>46</v>
      </c>
      <c r="C42" s="129" t="s">
        <v>9444</v>
      </c>
      <c r="D42" s="321" t="s">
        <v>148</v>
      </c>
      <c r="E42" s="321" t="s">
        <v>149</v>
      </c>
      <c r="F42" s="322">
        <v>0.6041666666666666</v>
      </c>
      <c r="G42" s="322">
        <v>0.65625</v>
      </c>
      <c r="H42" s="321">
        <f t="shared" si="1"/>
        <v>1.25</v>
      </c>
      <c r="I42" s="187">
        <v>113.3</v>
      </c>
      <c r="J42" s="187">
        <f t="shared" si="2"/>
        <v>11.33</v>
      </c>
      <c r="K42" s="129" t="s">
        <v>9445</v>
      </c>
      <c r="L42" s="129">
        <v>3.0</v>
      </c>
      <c r="M42" s="128" t="s">
        <v>34</v>
      </c>
      <c r="N42" s="129">
        <f>IFERROR(__xludf.DUMMYFUNCTION("IFERROR(VALUE(REGEXEXTRACT(M42, ""(\d+)\s+(sessions?|days?|weeks?|Weeks?|Sessions?|Days?)"")), 1)"),8.0)</f>
        <v>8</v>
      </c>
      <c r="O42" s="129"/>
      <c r="P42" s="129"/>
      <c r="Q42" s="129"/>
      <c r="R42" s="129"/>
      <c r="S42" s="129"/>
      <c r="T42" s="129"/>
      <c r="U42" s="129"/>
      <c r="V42" s="129"/>
      <c r="W42" s="129"/>
      <c r="X42" s="129"/>
      <c r="Y42" s="129"/>
      <c r="Z42" s="129"/>
      <c r="AA42" s="129"/>
      <c r="AB42" s="129"/>
      <c r="AC42" s="129"/>
    </row>
    <row r="43" ht="15.75" customHeight="1">
      <c r="A43" s="129" t="s">
        <v>1593</v>
      </c>
      <c r="B43" s="129" t="s">
        <v>115</v>
      </c>
      <c r="C43" s="129" t="s">
        <v>9446</v>
      </c>
      <c r="D43" s="321" t="s">
        <v>30</v>
      </c>
      <c r="E43" s="321" t="s">
        <v>31</v>
      </c>
      <c r="F43" s="322">
        <v>0.7083333333333334</v>
      </c>
      <c r="G43" s="322">
        <v>0.75</v>
      </c>
      <c r="H43" s="321">
        <f t="shared" si="1"/>
        <v>1</v>
      </c>
      <c r="I43" s="187">
        <v>89.0</v>
      </c>
      <c r="J43" s="187">
        <f t="shared" si="2"/>
        <v>8.9</v>
      </c>
      <c r="K43" s="129" t="s">
        <v>9447</v>
      </c>
      <c r="L43" s="129">
        <v>7.0</v>
      </c>
      <c r="M43" s="129" t="s">
        <v>3869</v>
      </c>
      <c r="N43" s="129">
        <f>IFERROR(__xludf.DUMMYFUNCTION("IFERROR(VALUE(REGEXEXTRACT(M43, ""(\d+)\s+(sessions?|days?|weeks?|Weeks?|Sessions?|Days?)"")), 1)"),10.0)</f>
        <v>10</v>
      </c>
      <c r="O43" s="129"/>
      <c r="P43" s="129"/>
      <c r="Q43" s="129"/>
      <c r="R43" s="129"/>
      <c r="S43" s="129"/>
      <c r="T43" s="129"/>
      <c r="U43" s="129"/>
      <c r="V43" s="129"/>
      <c r="W43" s="129"/>
      <c r="X43" s="129"/>
      <c r="Y43" s="129"/>
      <c r="Z43" s="129"/>
      <c r="AA43" s="129"/>
      <c r="AB43" s="129"/>
      <c r="AC43" s="129"/>
    </row>
    <row r="44" ht="15.75" customHeight="1">
      <c r="A44" s="128" t="s">
        <v>9387</v>
      </c>
      <c r="B44" s="128" t="s">
        <v>46</v>
      </c>
      <c r="C44" s="129" t="s">
        <v>9448</v>
      </c>
      <c r="D44" s="321" t="s">
        <v>4087</v>
      </c>
      <c r="E44" s="321" t="s">
        <v>4088</v>
      </c>
      <c r="F44" s="322">
        <v>0.4895833333333333</v>
      </c>
      <c r="G44" s="322">
        <v>0.5416666666666666</v>
      </c>
      <c r="H44" s="321">
        <f t="shared" si="1"/>
        <v>1.25</v>
      </c>
      <c r="I44" s="187">
        <v>141.63</v>
      </c>
      <c r="J44" s="187">
        <f t="shared" si="2"/>
        <v>10.30036364</v>
      </c>
      <c r="K44" s="129" t="s">
        <v>9449</v>
      </c>
      <c r="L44" s="129">
        <v>9.0</v>
      </c>
      <c r="M44" s="129" t="s">
        <v>3885</v>
      </c>
      <c r="N44" s="129">
        <f>IFERROR(__xludf.DUMMYFUNCTION("IFERROR(VALUE(REGEXEXTRACT(M44, ""(\d+)\s+(sessions?|days?|weeks?|Weeks?|Sessions?|Days?)"")), 1)"),11.0)</f>
        <v>11</v>
      </c>
      <c r="O44" s="129"/>
      <c r="P44" s="129"/>
      <c r="Q44" s="129"/>
      <c r="R44" s="129"/>
      <c r="S44" s="129"/>
      <c r="T44" s="129"/>
      <c r="U44" s="129"/>
      <c r="V44" s="129"/>
      <c r="W44" s="129"/>
      <c r="X44" s="129"/>
      <c r="Y44" s="129"/>
      <c r="Z44" s="129"/>
      <c r="AA44" s="129"/>
      <c r="AB44" s="129"/>
      <c r="AC44" s="129"/>
    </row>
    <row r="45" ht="15.75" customHeight="1">
      <c r="A45" s="128" t="s">
        <v>9387</v>
      </c>
      <c r="B45" s="128" t="s">
        <v>46</v>
      </c>
      <c r="C45" s="129" t="s">
        <v>9448</v>
      </c>
      <c r="D45" s="321" t="s">
        <v>4087</v>
      </c>
      <c r="E45" s="321" t="s">
        <v>4088</v>
      </c>
      <c r="F45" s="322">
        <v>0.4895833333333333</v>
      </c>
      <c r="G45" s="322">
        <v>0.5416666666666666</v>
      </c>
      <c r="H45" s="321">
        <f t="shared" si="1"/>
        <v>1.25</v>
      </c>
      <c r="I45" s="187">
        <v>99.14</v>
      </c>
      <c r="J45" s="187">
        <f t="shared" si="2"/>
        <v>9.914</v>
      </c>
      <c r="K45" s="129" t="s">
        <v>9449</v>
      </c>
      <c r="L45" s="129">
        <v>0.0</v>
      </c>
      <c r="M45" s="129" t="s">
        <v>34</v>
      </c>
      <c r="N45" s="129">
        <f>IFERROR(__xludf.DUMMYFUNCTION("IFERROR(VALUE(REGEXEXTRACT(M45, ""(\d+)\s+(sessions?|days?|weeks?|Weeks?|Sessions?|Days?)"")), 1)"),8.0)</f>
        <v>8</v>
      </c>
      <c r="O45" s="129"/>
      <c r="P45" s="129"/>
      <c r="Q45" s="129"/>
      <c r="R45" s="129"/>
      <c r="S45" s="129"/>
      <c r="T45" s="129"/>
      <c r="U45" s="129"/>
      <c r="V45" s="129"/>
      <c r="W45" s="129"/>
      <c r="X45" s="129"/>
      <c r="Y45" s="129"/>
      <c r="Z45" s="129"/>
      <c r="AA45" s="129"/>
      <c r="AB45" s="129"/>
      <c r="AC45" s="129"/>
    </row>
    <row r="46" ht="15.75" customHeight="1">
      <c r="A46" s="129" t="s">
        <v>9387</v>
      </c>
      <c r="B46" s="129" t="s">
        <v>46</v>
      </c>
      <c r="C46" s="129" t="s">
        <v>9450</v>
      </c>
      <c r="D46" s="321" t="s">
        <v>104</v>
      </c>
      <c r="E46" s="321" t="s">
        <v>105</v>
      </c>
      <c r="F46" s="322">
        <v>0.5520833333333334</v>
      </c>
      <c r="G46" s="322">
        <v>0.6041666666666666</v>
      </c>
      <c r="H46" s="321">
        <f t="shared" si="1"/>
        <v>1.25</v>
      </c>
      <c r="I46" s="187">
        <v>99.14</v>
      </c>
      <c r="J46" s="187">
        <f t="shared" si="2"/>
        <v>9.914</v>
      </c>
      <c r="K46" s="129" t="s">
        <v>9449</v>
      </c>
      <c r="L46" s="129">
        <v>4.0</v>
      </c>
      <c r="M46" s="129" t="s">
        <v>34</v>
      </c>
      <c r="N46" s="129">
        <f>IFERROR(__xludf.DUMMYFUNCTION("IFERROR(VALUE(REGEXEXTRACT(M46, ""(\d+)\s+(sessions?|days?|weeks?|Weeks?|Sessions?|Days?)"")), 1)"),8.0)</f>
        <v>8</v>
      </c>
      <c r="O46" s="129"/>
      <c r="P46" s="129"/>
      <c r="Q46" s="129"/>
      <c r="R46" s="129"/>
      <c r="S46" s="129"/>
      <c r="T46" s="129"/>
      <c r="U46" s="129"/>
      <c r="V46" s="129"/>
      <c r="W46" s="129"/>
      <c r="X46" s="129"/>
      <c r="Y46" s="129"/>
      <c r="Z46" s="129"/>
      <c r="AA46" s="129"/>
      <c r="AB46" s="129"/>
      <c r="AC46" s="129"/>
    </row>
    <row r="47" ht="15.75" customHeight="1">
      <c r="A47" s="129" t="s">
        <v>9387</v>
      </c>
      <c r="B47" s="129" t="s">
        <v>46</v>
      </c>
      <c r="C47" s="129" t="s">
        <v>9450</v>
      </c>
      <c r="D47" s="321" t="s">
        <v>104</v>
      </c>
      <c r="E47" s="321" t="s">
        <v>105</v>
      </c>
      <c r="F47" s="322">
        <v>0.5520833333333334</v>
      </c>
      <c r="G47" s="322">
        <v>0.6041666666666666</v>
      </c>
      <c r="H47" s="321">
        <f t="shared" si="1"/>
        <v>1.25</v>
      </c>
      <c r="I47" s="187">
        <v>141.63</v>
      </c>
      <c r="J47" s="187">
        <f t="shared" si="2"/>
        <v>10.30036364</v>
      </c>
      <c r="K47" s="129" t="s">
        <v>9449</v>
      </c>
      <c r="L47" s="129">
        <v>9.0</v>
      </c>
      <c r="M47" s="129" t="s">
        <v>3885</v>
      </c>
      <c r="N47" s="129">
        <f>IFERROR(__xludf.DUMMYFUNCTION("IFERROR(VALUE(REGEXEXTRACT(M47, ""(\d+)\s+(sessions?|days?|weeks?|Weeks?|Sessions?|Days?)"")), 1)"),11.0)</f>
        <v>11</v>
      </c>
      <c r="O47" s="129"/>
      <c r="P47" s="129"/>
      <c r="Q47" s="129"/>
      <c r="R47" s="129"/>
      <c r="S47" s="129"/>
      <c r="T47" s="129"/>
      <c r="U47" s="129"/>
      <c r="V47" s="129"/>
      <c r="W47" s="129"/>
      <c r="X47" s="129"/>
      <c r="Y47" s="129"/>
      <c r="Z47" s="129"/>
      <c r="AA47" s="129"/>
      <c r="AB47" s="129"/>
      <c r="AC47" s="129"/>
    </row>
    <row r="48" ht="15.75" customHeight="1">
      <c r="A48" s="128" t="s">
        <v>9387</v>
      </c>
      <c r="B48" s="129" t="s">
        <v>46</v>
      </c>
      <c r="C48" s="129" t="s">
        <v>9451</v>
      </c>
      <c r="D48" s="321" t="s">
        <v>48</v>
      </c>
      <c r="E48" s="321" t="s">
        <v>49</v>
      </c>
      <c r="F48" s="322">
        <v>0.5625</v>
      </c>
      <c r="G48" s="322">
        <v>0.6145833333333334</v>
      </c>
      <c r="H48" s="321">
        <f t="shared" si="1"/>
        <v>1.25</v>
      </c>
      <c r="I48" s="187">
        <v>141.63</v>
      </c>
      <c r="J48" s="187">
        <f t="shared" si="2"/>
        <v>11.3304</v>
      </c>
      <c r="K48" s="129" t="s">
        <v>9452</v>
      </c>
      <c r="L48" s="129">
        <v>7.0</v>
      </c>
      <c r="M48" s="129" t="s">
        <v>3869</v>
      </c>
      <c r="N48" s="129">
        <f>IFERROR(__xludf.DUMMYFUNCTION("IFERROR(VALUE(REGEXEXTRACT(M48, ""(\d+)\s+(sessions?|days?|weeks?|Weeks?|Sessions?|Days?)"")), 1)"),10.0)</f>
        <v>10</v>
      </c>
      <c r="O48" s="129"/>
      <c r="P48" s="129"/>
      <c r="Q48" s="129"/>
      <c r="R48" s="129"/>
      <c r="S48" s="129"/>
      <c r="T48" s="129"/>
      <c r="U48" s="129"/>
      <c r="V48" s="129"/>
      <c r="W48" s="129"/>
      <c r="X48" s="129"/>
      <c r="Y48" s="129"/>
      <c r="Z48" s="129"/>
      <c r="AA48" s="129"/>
      <c r="AB48" s="129"/>
      <c r="AC48" s="129"/>
    </row>
    <row r="49" ht="15.75" customHeight="1">
      <c r="A49" s="128" t="s">
        <v>9387</v>
      </c>
      <c r="B49" s="129" t="s">
        <v>46</v>
      </c>
      <c r="C49" s="129" t="s">
        <v>9451</v>
      </c>
      <c r="D49" s="321" t="s">
        <v>48</v>
      </c>
      <c r="E49" s="321" t="s">
        <v>49</v>
      </c>
      <c r="F49" s="322">
        <v>0.5625</v>
      </c>
      <c r="G49" s="322">
        <v>0.6145833333333334</v>
      </c>
      <c r="H49" s="321">
        <f t="shared" si="1"/>
        <v>1.25</v>
      </c>
      <c r="I49" s="187">
        <v>113.3</v>
      </c>
      <c r="J49" s="187">
        <f t="shared" si="2"/>
        <v>11.33</v>
      </c>
      <c r="K49" s="129" t="s">
        <v>9452</v>
      </c>
      <c r="L49" s="129">
        <v>1.0</v>
      </c>
      <c r="M49" s="129" t="s">
        <v>34</v>
      </c>
      <c r="N49" s="129">
        <f>IFERROR(__xludf.DUMMYFUNCTION("IFERROR(VALUE(REGEXEXTRACT(M49, ""(\d+)\s+(sessions?|days?|weeks?|Weeks?|Sessions?|Days?)"")), 1)"),8.0)</f>
        <v>8</v>
      </c>
      <c r="O49" s="129"/>
      <c r="P49" s="129"/>
      <c r="Q49" s="129"/>
      <c r="R49" s="129"/>
      <c r="S49" s="129"/>
      <c r="T49" s="129"/>
      <c r="U49" s="129"/>
      <c r="V49" s="129"/>
      <c r="W49" s="129"/>
      <c r="X49" s="129"/>
      <c r="Y49" s="129"/>
      <c r="Z49" s="129"/>
      <c r="AA49" s="129"/>
      <c r="AB49" s="129"/>
      <c r="AC49" s="129"/>
    </row>
    <row r="50" ht="15.75" customHeight="1">
      <c r="A50" s="129" t="s">
        <v>9387</v>
      </c>
      <c r="B50" s="129" t="s">
        <v>46</v>
      </c>
      <c r="C50" s="129" t="s">
        <v>9453</v>
      </c>
      <c r="D50" s="321" t="s">
        <v>2381</v>
      </c>
      <c r="E50" s="321" t="s">
        <v>3132</v>
      </c>
      <c r="F50" s="322">
        <v>0.7291666666666666</v>
      </c>
      <c r="G50" s="322">
        <v>0.78125</v>
      </c>
      <c r="H50" s="321">
        <f t="shared" si="1"/>
        <v>1.25</v>
      </c>
      <c r="I50" s="187">
        <v>99.14</v>
      </c>
      <c r="J50" s="187">
        <f t="shared" si="2"/>
        <v>9.914</v>
      </c>
      <c r="K50" s="129" t="s">
        <v>9452</v>
      </c>
      <c r="L50" s="129">
        <v>0.0</v>
      </c>
      <c r="M50" s="129" t="s">
        <v>34</v>
      </c>
      <c r="N50" s="129">
        <f>IFERROR(__xludf.DUMMYFUNCTION("IFERROR(VALUE(REGEXEXTRACT(M50, ""(\d+)\s+(sessions?|days?|weeks?|Weeks?|Sessions?|Days?)"")), 1)"),8.0)</f>
        <v>8</v>
      </c>
      <c r="O50" s="129"/>
      <c r="P50" s="129"/>
      <c r="Q50" s="129"/>
      <c r="R50" s="129"/>
      <c r="S50" s="129"/>
      <c r="T50" s="129"/>
      <c r="U50" s="129"/>
      <c r="V50" s="129"/>
      <c r="W50" s="129"/>
      <c r="X50" s="129"/>
      <c r="Y50" s="129"/>
      <c r="Z50" s="129"/>
      <c r="AA50" s="129"/>
      <c r="AB50" s="129"/>
      <c r="AC50" s="129"/>
    </row>
    <row r="51" ht="15.75" customHeight="1">
      <c r="A51" s="129" t="s">
        <v>9387</v>
      </c>
      <c r="B51" s="129" t="s">
        <v>46</v>
      </c>
      <c r="C51" s="129" t="s">
        <v>9453</v>
      </c>
      <c r="D51" s="321" t="s">
        <v>2381</v>
      </c>
      <c r="E51" s="321" t="s">
        <v>3132</v>
      </c>
      <c r="F51" s="322">
        <v>0.4895833333333333</v>
      </c>
      <c r="G51" s="322">
        <v>0.5416666666666666</v>
      </c>
      <c r="H51" s="321">
        <f t="shared" si="1"/>
        <v>1.25</v>
      </c>
      <c r="I51" s="187">
        <v>113.3</v>
      </c>
      <c r="J51" s="187">
        <f t="shared" si="2"/>
        <v>11.33</v>
      </c>
      <c r="K51" s="129" t="s">
        <v>9452</v>
      </c>
      <c r="L51" s="129">
        <v>0.0</v>
      </c>
      <c r="M51" s="129" t="s">
        <v>34</v>
      </c>
      <c r="N51" s="129">
        <f>IFERROR(__xludf.DUMMYFUNCTION("IFERROR(VALUE(REGEXEXTRACT(M51, ""(\d+)\s+(sessions?|days?|weeks?|Weeks?|Sessions?|Days?)"")), 1)"),8.0)</f>
        <v>8</v>
      </c>
      <c r="O51" s="129"/>
      <c r="P51" s="129"/>
      <c r="Q51" s="129"/>
      <c r="R51" s="129"/>
      <c r="S51" s="129"/>
      <c r="T51" s="129"/>
      <c r="U51" s="129"/>
      <c r="V51" s="129"/>
      <c r="W51" s="129"/>
      <c r="X51" s="129"/>
      <c r="Y51" s="129"/>
      <c r="Z51" s="129"/>
      <c r="AA51" s="129"/>
      <c r="AB51" s="129"/>
      <c r="AC51" s="129"/>
    </row>
    <row r="52" ht="15.75" customHeight="1">
      <c r="A52" s="128" t="s">
        <v>9387</v>
      </c>
      <c r="B52" s="129" t="s">
        <v>46</v>
      </c>
      <c r="C52" s="129" t="s">
        <v>9453</v>
      </c>
      <c r="D52" s="321" t="s">
        <v>2381</v>
      </c>
      <c r="E52" s="321" t="s">
        <v>3132</v>
      </c>
      <c r="F52" s="322">
        <v>0.7291666666666666</v>
      </c>
      <c r="G52" s="322">
        <v>0.78125</v>
      </c>
      <c r="H52" s="321">
        <f t="shared" si="1"/>
        <v>1.25</v>
      </c>
      <c r="I52" s="187">
        <v>141.63</v>
      </c>
      <c r="J52" s="187">
        <f t="shared" si="2"/>
        <v>10.30036364</v>
      </c>
      <c r="K52" s="129" t="s">
        <v>9452</v>
      </c>
      <c r="L52" s="129">
        <v>4.0</v>
      </c>
      <c r="M52" s="129" t="s">
        <v>3885</v>
      </c>
      <c r="N52" s="129">
        <f>IFERROR(__xludf.DUMMYFUNCTION("IFERROR(VALUE(REGEXEXTRACT(M52, ""(\d+)\s+(sessions?|days?|weeks?|Weeks?|Sessions?|Days?)"")), 1)"),11.0)</f>
        <v>11</v>
      </c>
      <c r="O52" s="129"/>
      <c r="P52" s="129"/>
      <c r="Q52" s="129"/>
      <c r="R52" s="129"/>
      <c r="S52" s="129"/>
      <c r="T52" s="129"/>
      <c r="U52" s="129"/>
      <c r="V52" s="129"/>
      <c r="W52" s="129"/>
      <c r="X52" s="129"/>
      <c r="Y52" s="129"/>
      <c r="Z52" s="129"/>
      <c r="AA52" s="129"/>
      <c r="AB52" s="129"/>
      <c r="AC52" s="129"/>
    </row>
    <row r="53" ht="15.75" customHeight="1">
      <c r="A53" s="128" t="s">
        <v>9387</v>
      </c>
      <c r="B53" s="129" t="s">
        <v>46</v>
      </c>
      <c r="C53" s="129" t="s">
        <v>9453</v>
      </c>
      <c r="D53" s="321" t="s">
        <v>2381</v>
      </c>
      <c r="E53" s="321" t="s">
        <v>3132</v>
      </c>
      <c r="F53" s="322">
        <v>0.4895833333333333</v>
      </c>
      <c r="G53" s="322">
        <v>0.5416666666666666</v>
      </c>
      <c r="H53" s="321">
        <f t="shared" si="1"/>
        <v>1.25</v>
      </c>
      <c r="I53" s="187">
        <v>141.63</v>
      </c>
      <c r="J53" s="187">
        <f t="shared" si="2"/>
        <v>11.3304</v>
      </c>
      <c r="K53" s="129" t="s">
        <v>9452</v>
      </c>
      <c r="L53" s="129">
        <v>6.0</v>
      </c>
      <c r="M53" s="129" t="s">
        <v>3869</v>
      </c>
      <c r="N53" s="129">
        <f>IFERROR(__xludf.DUMMYFUNCTION("IFERROR(VALUE(REGEXEXTRACT(M53, ""(\d+)\s+(sessions?|days?|weeks?|Weeks?|Sessions?|Days?)"")), 1)"),10.0)</f>
        <v>10</v>
      </c>
      <c r="O53" s="129"/>
      <c r="P53" s="129"/>
      <c r="Q53" s="129"/>
      <c r="R53" s="129"/>
      <c r="S53" s="129"/>
      <c r="T53" s="129"/>
      <c r="U53" s="129"/>
      <c r="V53" s="129"/>
      <c r="W53" s="129"/>
      <c r="X53" s="129"/>
      <c r="Y53" s="129"/>
      <c r="Z53" s="129"/>
      <c r="AA53" s="129"/>
      <c r="AB53" s="129"/>
      <c r="AC53" s="129"/>
    </row>
    <row r="54" ht="15.75" customHeight="1">
      <c r="A54" s="129" t="s">
        <v>9387</v>
      </c>
      <c r="B54" s="129" t="s">
        <v>46</v>
      </c>
      <c r="C54" s="129" t="s">
        <v>9454</v>
      </c>
      <c r="D54" s="321" t="s">
        <v>104</v>
      </c>
      <c r="E54" s="321" t="s">
        <v>105</v>
      </c>
      <c r="F54" s="322">
        <v>0.8020833333333334</v>
      </c>
      <c r="G54" s="322">
        <v>0.8541666666666666</v>
      </c>
      <c r="H54" s="321">
        <f t="shared" si="1"/>
        <v>1.25</v>
      </c>
      <c r="I54" s="187">
        <v>141.63</v>
      </c>
      <c r="J54" s="187">
        <f t="shared" si="2"/>
        <v>11.3304</v>
      </c>
      <c r="K54" s="129" t="s">
        <v>9455</v>
      </c>
      <c r="L54" s="129">
        <v>7.0</v>
      </c>
      <c r="M54" s="129" t="s">
        <v>3869</v>
      </c>
      <c r="N54" s="129">
        <f>IFERROR(__xludf.DUMMYFUNCTION("IFERROR(VALUE(REGEXEXTRACT(M54, ""(\d+)\s+(sessions?|days?|weeks?|Weeks?|Sessions?|Days?)"")), 1)"),10.0)</f>
        <v>10</v>
      </c>
      <c r="O54" s="129"/>
      <c r="P54" s="129"/>
      <c r="Q54" s="129"/>
      <c r="R54" s="129"/>
      <c r="S54" s="129"/>
      <c r="T54" s="129"/>
      <c r="U54" s="129"/>
      <c r="V54" s="129"/>
      <c r="W54" s="129"/>
      <c r="X54" s="129"/>
      <c r="Y54" s="129"/>
      <c r="Z54" s="129"/>
      <c r="AA54" s="129"/>
      <c r="AB54" s="129"/>
      <c r="AC54" s="129"/>
    </row>
    <row r="55" ht="15.75" customHeight="1">
      <c r="A55" s="129" t="s">
        <v>9387</v>
      </c>
      <c r="B55" s="129" t="s">
        <v>46</v>
      </c>
      <c r="C55" s="129" t="s">
        <v>9454</v>
      </c>
      <c r="D55" s="321" t="s">
        <v>104</v>
      </c>
      <c r="E55" s="321" t="s">
        <v>105</v>
      </c>
      <c r="F55" s="322">
        <v>0.8020833333333334</v>
      </c>
      <c r="G55" s="322">
        <v>0.8541666666666666</v>
      </c>
      <c r="H55" s="321">
        <f t="shared" si="1"/>
        <v>1.25</v>
      </c>
      <c r="I55" s="187">
        <v>99.14</v>
      </c>
      <c r="J55" s="187">
        <f t="shared" si="2"/>
        <v>11.33028571</v>
      </c>
      <c r="K55" s="129" t="s">
        <v>9455</v>
      </c>
      <c r="L55" s="129">
        <v>2.0</v>
      </c>
      <c r="M55" s="129" t="s">
        <v>4068</v>
      </c>
      <c r="N55" s="129">
        <f>IFERROR(__xludf.DUMMYFUNCTION("IFERROR(VALUE(REGEXEXTRACT(M55, ""(\d+)\s+(sessions?|days?|weeks?|Weeks?|Sessions?|Days?)"")), 1)"),7.0)</f>
        <v>7</v>
      </c>
      <c r="O55" s="129"/>
      <c r="P55" s="129"/>
      <c r="Q55" s="129"/>
      <c r="R55" s="129"/>
      <c r="S55" s="129"/>
      <c r="T55" s="129"/>
      <c r="U55" s="129"/>
      <c r="V55" s="129"/>
      <c r="W55" s="129"/>
      <c r="X55" s="129"/>
      <c r="Y55" s="129"/>
      <c r="Z55" s="129"/>
      <c r="AA55" s="129"/>
      <c r="AB55" s="129"/>
      <c r="AC55" s="129"/>
    </row>
    <row r="56" ht="15.75" customHeight="1">
      <c r="A56" s="128" t="s">
        <v>9387</v>
      </c>
      <c r="B56" s="128" t="s">
        <v>64</v>
      </c>
      <c r="C56" s="128" t="s">
        <v>9456</v>
      </c>
      <c r="D56" s="234" t="s">
        <v>243</v>
      </c>
      <c r="E56" s="234" t="s">
        <v>244</v>
      </c>
      <c r="F56" s="359">
        <v>0.4166666666666667</v>
      </c>
      <c r="G56" s="359">
        <v>0.5104166666666666</v>
      </c>
      <c r="H56" s="321">
        <f t="shared" si="1"/>
        <v>2.25</v>
      </c>
      <c r="I56" s="187">
        <v>193.64</v>
      </c>
      <c r="J56" s="187">
        <f t="shared" si="2"/>
        <v>8.606222222</v>
      </c>
      <c r="K56" s="128" t="s">
        <v>9457</v>
      </c>
      <c r="L56" s="128">
        <v>10.0</v>
      </c>
      <c r="M56" s="129" t="s">
        <v>3869</v>
      </c>
      <c r="N56" s="129">
        <f>IFERROR(__xludf.DUMMYFUNCTION("IFERROR(VALUE(REGEXEXTRACT(M56, ""(\d+)\s+(sessions?|days?|weeks?|Weeks?|Sessions?|Days?)"")), 1)"),10.0)</f>
        <v>10</v>
      </c>
      <c r="O56" s="129"/>
      <c r="P56" s="129"/>
      <c r="Q56" s="129"/>
      <c r="R56" s="129"/>
      <c r="S56" s="129"/>
      <c r="T56" s="129"/>
      <c r="U56" s="129"/>
      <c r="V56" s="129"/>
      <c r="W56" s="129"/>
      <c r="X56" s="129"/>
      <c r="Y56" s="129"/>
      <c r="Z56" s="129"/>
      <c r="AA56" s="129"/>
      <c r="AB56" s="129"/>
      <c r="AC56" s="129"/>
    </row>
    <row r="57" ht="15.75" customHeight="1">
      <c r="A57" s="128" t="s">
        <v>9387</v>
      </c>
      <c r="B57" s="128" t="s">
        <v>64</v>
      </c>
      <c r="C57" s="129" t="s">
        <v>9458</v>
      </c>
      <c r="D57" s="234" t="s">
        <v>243</v>
      </c>
      <c r="E57" s="234" t="s">
        <v>244</v>
      </c>
      <c r="F57" s="359">
        <v>0.4166666666666667</v>
      </c>
      <c r="G57" s="359">
        <v>0.5104166666666666</v>
      </c>
      <c r="H57" s="321">
        <f t="shared" si="1"/>
        <v>2.25</v>
      </c>
      <c r="I57" s="187">
        <v>193.64</v>
      </c>
      <c r="J57" s="187">
        <f t="shared" si="2"/>
        <v>8.606222222</v>
      </c>
      <c r="K57" s="129" t="s">
        <v>9459</v>
      </c>
      <c r="L57" s="129">
        <v>16.0</v>
      </c>
      <c r="M57" s="129" t="s">
        <v>3869</v>
      </c>
      <c r="N57" s="129">
        <f>IFERROR(__xludf.DUMMYFUNCTION("IFERROR(VALUE(REGEXEXTRACT(M57, ""(\d+)\s+(sessions?|days?|weeks?|Weeks?|Sessions?|Days?)"")), 1)"),10.0)</f>
        <v>10</v>
      </c>
      <c r="O57" s="129"/>
      <c r="P57" s="129"/>
      <c r="Q57" s="129"/>
      <c r="R57" s="129"/>
      <c r="S57" s="129"/>
      <c r="T57" s="129"/>
      <c r="U57" s="129"/>
      <c r="V57" s="129"/>
      <c r="W57" s="129"/>
      <c r="X57" s="129"/>
      <c r="Y57" s="129"/>
      <c r="Z57" s="129"/>
      <c r="AA57" s="129"/>
      <c r="AB57" s="129"/>
      <c r="AC57" s="129"/>
    </row>
    <row r="58" ht="15.75" customHeight="1">
      <c r="A58" s="129" t="s">
        <v>9387</v>
      </c>
      <c r="B58" s="129" t="s">
        <v>64</v>
      </c>
      <c r="C58" s="129" t="s">
        <v>9460</v>
      </c>
      <c r="D58" s="321" t="s">
        <v>108</v>
      </c>
      <c r="E58" s="321" t="s">
        <v>109</v>
      </c>
      <c r="F58" s="322">
        <v>0.5208333333333334</v>
      </c>
      <c r="G58" s="322">
        <v>0.5625</v>
      </c>
      <c r="H58" s="321">
        <f t="shared" si="1"/>
        <v>1</v>
      </c>
      <c r="I58" s="187">
        <v>113.3</v>
      </c>
      <c r="J58" s="187">
        <f t="shared" si="2"/>
        <v>11.33</v>
      </c>
      <c r="K58" s="129" t="s">
        <v>9461</v>
      </c>
      <c r="L58" s="129">
        <v>9.0</v>
      </c>
      <c r="M58" s="129" t="s">
        <v>3869</v>
      </c>
      <c r="N58" s="129">
        <f>IFERROR(__xludf.DUMMYFUNCTION("IFERROR(VALUE(REGEXEXTRACT(M58, ""(\d+)\s+(sessions?|days?|weeks?|Weeks?|Sessions?|Days?)"")), 1)"),10.0)</f>
        <v>10</v>
      </c>
      <c r="O58" s="129"/>
      <c r="P58" s="129"/>
      <c r="Q58" s="129"/>
      <c r="R58" s="129"/>
      <c r="S58" s="129"/>
      <c r="T58" s="129"/>
      <c r="U58" s="129"/>
      <c r="V58" s="129"/>
      <c r="W58" s="129"/>
      <c r="X58" s="129"/>
      <c r="Y58" s="129"/>
      <c r="Z58" s="129"/>
      <c r="AA58" s="129"/>
      <c r="AB58" s="129"/>
      <c r="AC58" s="129"/>
    </row>
    <row r="59" ht="15.75" customHeight="1">
      <c r="A59" s="129" t="s">
        <v>9387</v>
      </c>
      <c r="B59" s="129" t="s">
        <v>28</v>
      </c>
      <c r="C59" s="129" t="s">
        <v>9462</v>
      </c>
      <c r="D59" s="321" t="s">
        <v>104</v>
      </c>
      <c r="E59" s="321" t="s">
        <v>105</v>
      </c>
      <c r="F59" s="322">
        <v>0.75</v>
      </c>
      <c r="G59" s="322">
        <v>0.7916666666666666</v>
      </c>
      <c r="H59" s="321">
        <f t="shared" si="1"/>
        <v>1</v>
      </c>
      <c r="I59" s="187">
        <v>79.3</v>
      </c>
      <c r="J59" s="187">
        <f t="shared" si="2"/>
        <v>7.93</v>
      </c>
      <c r="K59" s="129" t="s">
        <v>9463</v>
      </c>
      <c r="L59" s="129">
        <v>15.0</v>
      </c>
      <c r="M59" s="129" t="s">
        <v>3869</v>
      </c>
      <c r="N59" s="129">
        <f>IFERROR(__xludf.DUMMYFUNCTION("IFERROR(VALUE(REGEXEXTRACT(M59, ""(\d+)\s+(sessions?|days?|weeks?|Weeks?|Sessions?|Days?)"")), 1)"),10.0)</f>
        <v>10</v>
      </c>
      <c r="O59" s="129"/>
      <c r="P59" s="129"/>
      <c r="Q59" s="129"/>
      <c r="R59" s="129"/>
      <c r="S59" s="129"/>
      <c r="T59" s="129"/>
      <c r="U59" s="129"/>
      <c r="V59" s="129"/>
      <c r="W59" s="129"/>
      <c r="X59" s="129"/>
      <c r="Y59" s="129"/>
      <c r="Z59" s="129"/>
      <c r="AA59" s="129"/>
      <c r="AB59" s="129"/>
      <c r="AC59" s="129"/>
    </row>
    <row r="60" ht="15.75" customHeight="1">
      <c r="A60" s="128" t="s">
        <v>1593</v>
      </c>
      <c r="B60" s="128" t="s">
        <v>35</v>
      </c>
      <c r="C60" s="129" t="s">
        <v>9464</v>
      </c>
      <c r="D60" s="321" t="s">
        <v>248</v>
      </c>
      <c r="E60" s="321" t="s">
        <v>249</v>
      </c>
      <c r="F60" s="322">
        <v>0.6458333333333334</v>
      </c>
      <c r="G60" s="322">
        <v>0.6979166666666666</v>
      </c>
      <c r="H60" s="321">
        <f t="shared" si="1"/>
        <v>1.25</v>
      </c>
      <c r="I60" s="187">
        <v>70.88</v>
      </c>
      <c r="J60" s="187">
        <f t="shared" si="2"/>
        <v>5.6704</v>
      </c>
      <c r="K60" s="129" t="s">
        <v>9465</v>
      </c>
      <c r="L60" s="129">
        <v>16.0</v>
      </c>
      <c r="M60" s="129" t="s">
        <v>3869</v>
      </c>
      <c r="N60" s="129">
        <f>IFERROR(__xludf.DUMMYFUNCTION("IFERROR(VALUE(REGEXEXTRACT(M60, ""(\d+)\s+(sessions?|days?|weeks?|Weeks?|Sessions?|Days?)"")), 1)"),10.0)</f>
        <v>10</v>
      </c>
      <c r="O60" s="129"/>
      <c r="P60" s="129"/>
      <c r="Q60" s="129"/>
      <c r="R60" s="129"/>
      <c r="S60" s="129"/>
      <c r="T60" s="129"/>
      <c r="U60" s="129"/>
      <c r="V60" s="129"/>
      <c r="W60" s="129"/>
      <c r="X60" s="129"/>
      <c r="Y60" s="129"/>
      <c r="Z60" s="129"/>
      <c r="AA60" s="129"/>
      <c r="AB60" s="129"/>
      <c r="AC60" s="129"/>
    </row>
    <row r="61" ht="15.75" customHeight="1">
      <c r="A61" s="128" t="s">
        <v>9387</v>
      </c>
      <c r="B61" s="128" t="s">
        <v>28</v>
      </c>
      <c r="C61" s="129" t="s">
        <v>9466</v>
      </c>
      <c r="D61" s="321" t="s">
        <v>237</v>
      </c>
      <c r="E61" s="321" t="s">
        <v>238</v>
      </c>
      <c r="F61" s="322">
        <v>0.75</v>
      </c>
      <c r="G61" s="322">
        <v>0.7916666666666666</v>
      </c>
      <c r="H61" s="321">
        <f t="shared" si="1"/>
        <v>1</v>
      </c>
      <c r="I61" s="187">
        <v>90.64</v>
      </c>
      <c r="J61" s="187">
        <f t="shared" si="2"/>
        <v>11.33</v>
      </c>
      <c r="K61" s="129" t="s">
        <v>9467</v>
      </c>
      <c r="L61" s="129">
        <v>0.0</v>
      </c>
      <c r="M61" s="129" t="s">
        <v>34</v>
      </c>
      <c r="N61" s="129">
        <f>IFERROR(__xludf.DUMMYFUNCTION("IFERROR(VALUE(REGEXEXTRACT(M61, ""(\d+)\s+(sessions?|days?|weeks?|Weeks?|Sessions?|Days?)"")), 1)"),8.0)</f>
        <v>8</v>
      </c>
      <c r="O61" s="129"/>
      <c r="P61" s="129"/>
      <c r="Q61" s="129"/>
      <c r="R61" s="129"/>
      <c r="S61" s="129"/>
      <c r="T61" s="129"/>
      <c r="U61" s="129"/>
      <c r="V61" s="129"/>
      <c r="W61" s="129"/>
      <c r="X61" s="129"/>
      <c r="Y61" s="129"/>
      <c r="Z61" s="129"/>
      <c r="AA61" s="129"/>
      <c r="AB61" s="129"/>
      <c r="AC61" s="129"/>
    </row>
    <row r="62" ht="15.75" customHeight="1">
      <c r="A62" s="129" t="s">
        <v>9387</v>
      </c>
      <c r="B62" s="129" t="s">
        <v>28</v>
      </c>
      <c r="C62" s="129" t="s">
        <v>9466</v>
      </c>
      <c r="D62" s="321" t="s">
        <v>237</v>
      </c>
      <c r="E62" s="321" t="s">
        <v>238</v>
      </c>
      <c r="F62" s="322">
        <v>0.7395833333333334</v>
      </c>
      <c r="G62" s="322">
        <v>0.78125</v>
      </c>
      <c r="H62" s="321">
        <f t="shared" si="1"/>
        <v>1</v>
      </c>
      <c r="I62" s="187">
        <v>90.64</v>
      </c>
      <c r="J62" s="187">
        <f t="shared" si="2"/>
        <v>11.33</v>
      </c>
      <c r="K62" s="129" t="s">
        <v>9467</v>
      </c>
      <c r="L62" s="129">
        <v>0.0</v>
      </c>
      <c r="M62" s="129" t="s">
        <v>34</v>
      </c>
      <c r="N62" s="129">
        <f>IFERROR(__xludf.DUMMYFUNCTION("IFERROR(VALUE(REGEXEXTRACT(M62, ""(\d+)\s+(sessions?|days?|weeks?|Weeks?|Sessions?|Days?)"")), 1)"),8.0)</f>
        <v>8</v>
      </c>
      <c r="O62" s="129"/>
      <c r="P62" s="129"/>
      <c r="Q62" s="129"/>
      <c r="R62" s="129"/>
      <c r="S62" s="129"/>
      <c r="T62" s="129"/>
      <c r="U62" s="129"/>
      <c r="V62" s="129"/>
      <c r="W62" s="129"/>
      <c r="X62" s="129"/>
      <c r="Y62" s="129"/>
      <c r="Z62" s="129"/>
      <c r="AA62" s="129"/>
      <c r="AB62" s="129"/>
      <c r="AC62" s="129"/>
    </row>
    <row r="63" ht="15.75" customHeight="1">
      <c r="A63" s="129" t="s">
        <v>9387</v>
      </c>
      <c r="B63" s="129" t="s">
        <v>28</v>
      </c>
      <c r="C63" s="129" t="s">
        <v>9466</v>
      </c>
      <c r="D63" s="321" t="s">
        <v>237</v>
      </c>
      <c r="E63" s="321" t="s">
        <v>238</v>
      </c>
      <c r="F63" s="361">
        <v>0.625</v>
      </c>
      <c r="G63" s="361">
        <v>0.6666666666666666</v>
      </c>
      <c r="H63" s="321">
        <f t="shared" si="1"/>
        <v>1</v>
      </c>
      <c r="I63" s="187">
        <v>90.64</v>
      </c>
      <c r="J63" s="187">
        <f t="shared" si="2"/>
        <v>11.33</v>
      </c>
      <c r="K63" s="129" t="s">
        <v>9467</v>
      </c>
      <c r="L63" s="129">
        <v>0.0</v>
      </c>
      <c r="M63" s="129" t="s">
        <v>34</v>
      </c>
      <c r="N63" s="129">
        <f>IFERROR(__xludf.DUMMYFUNCTION("IFERROR(VALUE(REGEXEXTRACT(M63, ""(\d+)\s+(sessions?|days?|weeks?|Weeks?|Sessions?|Days?)"")), 1)"),8.0)</f>
        <v>8</v>
      </c>
      <c r="O63" s="129"/>
      <c r="P63" s="129"/>
      <c r="Q63" s="129"/>
      <c r="R63" s="129"/>
      <c r="S63" s="129"/>
      <c r="T63" s="129"/>
      <c r="U63" s="129"/>
      <c r="V63" s="129"/>
      <c r="W63" s="129"/>
      <c r="X63" s="129"/>
      <c r="Y63" s="129"/>
      <c r="Z63" s="129"/>
      <c r="AA63" s="129"/>
      <c r="AB63" s="129"/>
      <c r="AC63" s="129"/>
    </row>
    <row r="64" ht="15.75" customHeight="1">
      <c r="A64" s="128" t="s">
        <v>9387</v>
      </c>
      <c r="B64" s="129" t="s">
        <v>28</v>
      </c>
      <c r="C64" s="129" t="s">
        <v>9466</v>
      </c>
      <c r="D64" s="321" t="s">
        <v>237</v>
      </c>
      <c r="E64" s="321" t="s">
        <v>238</v>
      </c>
      <c r="F64" s="322">
        <v>0.75</v>
      </c>
      <c r="G64" s="322">
        <v>0.7916666666666666</v>
      </c>
      <c r="H64" s="321">
        <f t="shared" si="1"/>
        <v>1</v>
      </c>
      <c r="I64" s="187">
        <v>113.3</v>
      </c>
      <c r="J64" s="187">
        <f t="shared" si="2"/>
        <v>11.33</v>
      </c>
      <c r="K64" s="129" t="s">
        <v>9467</v>
      </c>
      <c r="L64" s="129">
        <v>3.0</v>
      </c>
      <c r="M64" s="129" t="s">
        <v>3869</v>
      </c>
      <c r="N64" s="129">
        <f>IFERROR(__xludf.DUMMYFUNCTION("IFERROR(VALUE(REGEXEXTRACT(M64, ""(\d+)\s+(sessions?|days?|weeks?|Weeks?|Sessions?|Days?)"")), 1)"),10.0)</f>
        <v>10</v>
      </c>
      <c r="O64" s="129"/>
      <c r="P64" s="129"/>
      <c r="Q64" s="129"/>
      <c r="R64" s="129"/>
      <c r="S64" s="129"/>
      <c r="T64" s="129"/>
      <c r="U64" s="129"/>
      <c r="V64" s="129"/>
      <c r="W64" s="129"/>
      <c r="X64" s="129"/>
      <c r="Y64" s="129"/>
      <c r="Z64" s="129"/>
      <c r="AA64" s="129"/>
      <c r="AB64" s="129"/>
      <c r="AC64" s="129"/>
    </row>
    <row r="65" ht="15.75" customHeight="1">
      <c r="A65" s="128" t="s">
        <v>9387</v>
      </c>
      <c r="B65" s="129" t="s">
        <v>28</v>
      </c>
      <c r="C65" s="129" t="s">
        <v>9466</v>
      </c>
      <c r="D65" s="321" t="s">
        <v>237</v>
      </c>
      <c r="E65" s="321" t="s">
        <v>238</v>
      </c>
      <c r="F65" s="322">
        <v>0.7395833333333334</v>
      </c>
      <c r="G65" s="322">
        <v>0.78125</v>
      </c>
      <c r="H65" s="321">
        <f t="shared" si="1"/>
        <v>1</v>
      </c>
      <c r="I65" s="187">
        <v>113.3</v>
      </c>
      <c r="J65" s="187">
        <f t="shared" si="2"/>
        <v>11.33</v>
      </c>
      <c r="K65" s="129" t="s">
        <v>9467</v>
      </c>
      <c r="L65" s="129">
        <v>0.0</v>
      </c>
      <c r="M65" s="129" t="s">
        <v>3869</v>
      </c>
      <c r="N65" s="129">
        <f>IFERROR(__xludf.DUMMYFUNCTION("IFERROR(VALUE(REGEXEXTRACT(M65, ""(\d+)\s+(sessions?|days?|weeks?|Weeks?|Sessions?|Days?)"")), 1)"),10.0)</f>
        <v>10</v>
      </c>
      <c r="O65" s="129"/>
      <c r="P65" s="129"/>
      <c r="Q65" s="129"/>
      <c r="R65" s="129"/>
      <c r="S65" s="129"/>
      <c r="T65" s="129"/>
      <c r="U65" s="129"/>
      <c r="V65" s="129"/>
      <c r="W65" s="129"/>
      <c r="X65" s="129"/>
      <c r="Y65" s="129"/>
      <c r="Z65" s="129"/>
      <c r="AA65" s="129"/>
      <c r="AB65" s="129"/>
      <c r="AC65" s="129"/>
    </row>
    <row r="66" ht="15.75" customHeight="1">
      <c r="A66" s="129" t="s">
        <v>9387</v>
      </c>
      <c r="B66" s="129" t="s">
        <v>28</v>
      </c>
      <c r="C66" s="129" t="s">
        <v>9466</v>
      </c>
      <c r="D66" s="321" t="s">
        <v>237</v>
      </c>
      <c r="E66" s="321" t="s">
        <v>238</v>
      </c>
      <c r="F66" s="361">
        <v>0.625</v>
      </c>
      <c r="G66" s="361">
        <v>0.6666666666666666</v>
      </c>
      <c r="H66" s="321">
        <f t="shared" si="1"/>
        <v>1</v>
      </c>
      <c r="I66" s="212">
        <v>113.3</v>
      </c>
      <c r="J66" s="187">
        <f t="shared" si="2"/>
        <v>11.33</v>
      </c>
      <c r="K66" s="129" t="s">
        <v>9467</v>
      </c>
      <c r="L66" s="208">
        <v>9.0</v>
      </c>
      <c r="M66" s="129" t="s">
        <v>3869</v>
      </c>
      <c r="N66" s="129">
        <f>IFERROR(__xludf.DUMMYFUNCTION("IFERROR(VALUE(REGEXEXTRACT(M66, ""(\d+)\s+(sessions?|days?|weeks?|Weeks?|Sessions?|Days?)"")), 1)"),10.0)</f>
        <v>10</v>
      </c>
      <c r="O66" s="129"/>
      <c r="P66" s="129"/>
      <c r="Q66" s="129"/>
      <c r="R66" s="129"/>
      <c r="S66" s="129"/>
      <c r="T66" s="129"/>
      <c r="U66" s="129"/>
      <c r="V66" s="129"/>
      <c r="W66" s="129"/>
      <c r="X66" s="129"/>
      <c r="Y66" s="129"/>
      <c r="Z66" s="129"/>
      <c r="AA66" s="129"/>
      <c r="AB66" s="129"/>
      <c r="AC66" s="129"/>
    </row>
    <row r="67" ht="15.75" customHeight="1">
      <c r="A67" s="129" t="s">
        <v>9387</v>
      </c>
      <c r="B67" s="129" t="s">
        <v>3035</v>
      </c>
      <c r="C67" s="17" t="s">
        <v>9468</v>
      </c>
      <c r="D67" s="325" t="s">
        <v>8785</v>
      </c>
      <c r="E67" s="325" t="s">
        <v>8786</v>
      </c>
      <c r="F67" s="361">
        <v>0.8125</v>
      </c>
      <c r="G67" s="361">
        <v>0.8541666666666666</v>
      </c>
      <c r="H67" s="321">
        <f t="shared" si="1"/>
        <v>1</v>
      </c>
      <c r="I67" s="212">
        <v>102.0</v>
      </c>
      <c r="J67" s="187">
        <f t="shared" si="2"/>
        <v>6</v>
      </c>
      <c r="K67" s="131" t="s">
        <v>9469</v>
      </c>
      <c r="L67" s="208">
        <v>3.0</v>
      </c>
      <c r="M67" s="131" t="s">
        <v>9470</v>
      </c>
      <c r="N67" s="129">
        <f>IFERROR(__xludf.DUMMYFUNCTION("IFERROR(VALUE(REGEXEXTRACT(M67, ""(\d+)\s+(sessions?|days?|weeks?|Weeks?|Sessions?|Days?)"")), 1)"),17.0)</f>
        <v>17</v>
      </c>
      <c r="O67" s="129"/>
      <c r="P67" s="129"/>
      <c r="Q67" s="129"/>
      <c r="R67" s="129"/>
      <c r="S67" s="129"/>
      <c r="T67" s="129"/>
      <c r="U67" s="129"/>
      <c r="V67" s="129"/>
      <c r="W67" s="129"/>
      <c r="X67" s="129"/>
      <c r="Y67" s="129"/>
      <c r="Z67" s="129"/>
      <c r="AA67" s="129"/>
      <c r="AB67" s="129"/>
      <c r="AC67" s="129"/>
    </row>
    <row r="68" ht="15.75" customHeight="1">
      <c r="A68" s="128" t="s">
        <v>9387</v>
      </c>
      <c r="B68" s="129" t="s">
        <v>3035</v>
      </c>
      <c r="C68" s="17" t="s">
        <v>9468</v>
      </c>
      <c r="D68" s="325" t="s">
        <v>8785</v>
      </c>
      <c r="E68" s="325" t="s">
        <v>8786</v>
      </c>
      <c r="F68" s="361">
        <v>0.8125</v>
      </c>
      <c r="G68" s="361">
        <v>0.8541666666666666</v>
      </c>
      <c r="H68" s="321">
        <f t="shared" si="1"/>
        <v>1</v>
      </c>
      <c r="I68" s="212">
        <v>143.28</v>
      </c>
      <c r="J68" s="187">
        <f t="shared" si="2"/>
        <v>5.97</v>
      </c>
      <c r="K68" s="131" t="s">
        <v>9469</v>
      </c>
      <c r="L68" s="208">
        <v>0.0</v>
      </c>
      <c r="M68" s="131" t="s">
        <v>4199</v>
      </c>
      <c r="N68" s="129">
        <f>IFERROR(__xludf.DUMMYFUNCTION("IFERROR(VALUE(REGEXEXTRACT(M68, ""(\d+)\s+(sessions?|days?|weeks?|Weeks?|Sessions?|Days?)"")), 1)"),24.0)</f>
        <v>24</v>
      </c>
      <c r="O68" s="129"/>
      <c r="P68" s="129"/>
      <c r="Q68" s="129"/>
      <c r="R68" s="129"/>
      <c r="S68" s="129"/>
      <c r="T68" s="129"/>
      <c r="U68" s="129"/>
      <c r="V68" s="129"/>
      <c r="W68" s="129"/>
      <c r="X68" s="129"/>
      <c r="Y68" s="129"/>
      <c r="Z68" s="129"/>
      <c r="AA68" s="129"/>
      <c r="AB68" s="129"/>
      <c r="AC68" s="129"/>
    </row>
    <row r="69" ht="15.75" customHeight="1">
      <c r="A69" s="128" t="s">
        <v>9387</v>
      </c>
      <c r="B69" s="129" t="s">
        <v>3035</v>
      </c>
      <c r="C69" s="17" t="s">
        <v>9471</v>
      </c>
      <c r="D69" s="325" t="s">
        <v>8785</v>
      </c>
      <c r="E69" s="325" t="s">
        <v>8786</v>
      </c>
      <c r="F69" s="361">
        <v>0.7291666666666666</v>
      </c>
      <c r="G69" s="361">
        <v>0.7708333333333334</v>
      </c>
      <c r="H69" s="321">
        <f t="shared" si="1"/>
        <v>1</v>
      </c>
      <c r="I69" s="212">
        <v>143.28</v>
      </c>
      <c r="J69" s="187">
        <f t="shared" si="2"/>
        <v>5.97</v>
      </c>
      <c r="K69" s="131" t="s">
        <v>9469</v>
      </c>
      <c r="L69" s="131">
        <v>3.0</v>
      </c>
      <c r="M69" s="131" t="s">
        <v>4199</v>
      </c>
      <c r="N69" s="129">
        <f>IFERROR(__xludf.DUMMYFUNCTION("IFERROR(VALUE(REGEXEXTRACT(M69, ""(\d+)\s+(sessions?|days?|weeks?|Weeks?|Sessions?|Days?)"")), 1)"),24.0)</f>
        <v>24</v>
      </c>
      <c r="O69" s="129"/>
      <c r="P69" s="129"/>
      <c r="Q69" s="129"/>
      <c r="R69" s="129"/>
      <c r="S69" s="129"/>
      <c r="T69" s="129"/>
      <c r="U69" s="129"/>
      <c r="V69" s="129"/>
      <c r="W69" s="129"/>
      <c r="X69" s="129"/>
      <c r="Y69" s="129"/>
      <c r="Z69" s="129"/>
      <c r="AA69" s="129"/>
      <c r="AB69" s="129"/>
      <c r="AC69" s="129"/>
    </row>
    <row r="70" ht="15.75" customHeight="1">
      <c r="A70" s="129" t="s">
        <v>9387</v>
      </c>
      <c r="B70" s="129" t="s">
        <v>3035</v>
      </c>
      <c r="C70" s="208" t="s">
        <v>9471</v>
      </c>
      <c r="D70" s="325" t="s">
        <v>8785</v>
      </c>
      <c r="E70" s="325" t="s">
        <v>8786</v>
      </c>
      <c r="F70" s="361">
        <v>0.7291666666666666</v>
      </c>
      <c r="G70" s="361">
        <v>0.7708333333333334</v>
      </c>
      <c r="H70" s="321">
        <f t="shared" si="1"/>
        <v>1</v>
      </c>
      <c r="I70" s="212">
        <v>102.0</v>
      </c>
      <c r="J70" s="187">
        <f t="shared" si="2"/>
        <v>6</v>
      </c>
      <c r="K70" s="131" t="s">
        <v>9469</v>
      </c>
      <c r="L70" s="323">
        <v>7.0</v>
      </c>
      <c r="M70" s="131" t="s">
        <v>9470</v>
      </c>
      <c r="N70" s="129">
        <f>IFERROR(__xludf.DUMMYFUNCTION("IFERROR(VALUE(REGEXEXTRACT(M70, ""(\d+)\s+(sessions?|days?|weeks?|Weeks?|Sessions?|Days?)"")), 1)"),17.0)</f>
        <v>17</v>
      </c>
      <c r="O70" s="129"/>
      <c r="P70" s="129"/>
      <c r="Q70" s="129"/>
      <c r="R70" s="129"/>
      <c r="S70" s="129"/>
      <c r="T70" s="129"/>
      <c r="U70" s="129"/>
      <c r="V70" s="129"/>
      <c r="W70" s="129"/>
      <c r="X70" s="129"/>
      <c r="Y70" s="129"/>
      <c r="Z70" s="129"/>
      <c r="AA70" s="129"/>
      <c r="AB70" s="129"/>
      <c r="AC70" s="129"/>
    </row>
    <row r="71" ht="15.75" customHeight="1">
      <c r="A71" s="129" t="s">
        <v>9387</v>
      </c>
      <c r="B71" s="129" t="s">
        <v>3035</v>
      </c>
      <c r="C71" s="17" t="s">
        <v>9472</v>
      </c>
      <c r="D71" s="325" t="s">
        <v>8785</v>
      </c>
      <c r="E71" s="325" t="s">
        <v>8786</v>
      </c>
      <c r="F71" s="361">
        <v>0.7708333333333334</v>
      </c>
      <c r="G71" s="361">
        <v>0.8125</v>
      </c>
      <c r="H71" s="321">
        <f t="shared" si="1"/>
        <v>1</v>
      </c>
      <c r="I71" s="212">
        <v>143.28</v>
      </c>
      <c r="J71" s="187">
        <f t="shared" si="2"/>
        <v>5.97</v>
      </c>
      <c r="K71" s="131" t="s">
        <v>9473</v>
      </c>
      <c r="L71" s="131">
        <v>7.0</v>
      </c>
      <c r="M71" s="131" t="s">
        <v>4199</v>
      </c>
      <c r="N71" s="129">
        <f>IFERROR(__xludf.DUMMYFUNCTION("IFERROR(VALUE(REGEXEXTRACT(M71, ""(\d+)\s+(sessions?|days?|weeks?|Weeks?|Sessions?|Days?)"")), 1)"),24.0)</f>
        <v>24</v>
      </c>
      <c r="O71" s="129"/>
      <c r="P71" s="129"/>
      <c r="Q71" s="129"/>
      <c r="R71" s="129"/>
      <c r="S71" s="129"/>
      <c r="T71" s="129"/>
      <c r="U71" s="129"/>
      <c r="V71" s="129"/>
      <c r="W71" s="129"/>
      <c r="X71" s="129"/>
      <c r="Y71" s="129"/>
      <c r="Z71" s="129"/>
      <c r="AA71" s="129"/>
      <c r="AB71" s="129"/>
      <c r="AC71" s="129"/>
    </row>
    <row r="72" ht="15.75" customHeight="1">
      <c r="A72" s="128" t="s">
        <v>9387</v>
      </c>
      <c r="B72" s="129" t="s">
        <v>3035</v>
      </c>
      <c r="C72" s="165" t="s">
        <v>9472</v>
      </c>
      <c r="D72" s="325" t="s">
        <v>8785</v>
      </c>
      <c r="E72" s="325" t="s">
        <v>8786</v>
      </c>
      <c r="F72" s="361">
        <v>0.7708333333333334</v>
      </c>
      <c r="G72" s="361">
        <v>0.8125</v>
      </c>
      <c r="H72" s="321">
        <f t="shared" si="1"/>
        <v>1</v>
      </c>
      <c r="I72" s="212">
        <v>102.0</v>
      </c>
      <c r="J72" s="187">
        <f t="shared" si="2"/>
        <v>6</v>
      </c>
      <c r="K72" s="165" t="s">
        <v>9473</v>
      </c>
      <c r="L72" s="131">
        <v>3.0</v>
      </c>
      <c r="M72" s="131" t="s">
        <v>9470</v>
      </c>
      <c r="N72" s="129">
        <f>IFERROR(__xludf.DUMMYFUNCTION("IFERROR(VALUE(REGEXEXTRACT(M72, ""(\d+)\s+(sessions?|days?|weeks?|Weeks?|Sessions?|Days?)"")), 1)"),17.0)</f>
        <v>17</v>
      </c>
      <c r="O72" s="129"/>
      <c r="P72" s="129"/>
      <c r="Q72" s="129"/>
      <c r="R72" s="129"/>
      <c r="S72" s="129"/>
      <c r="T72" s="129"/>
      <c r="U72" s="129"/>
      <c r="V72" s="129"/>
      <c r="W72" s="129"/>
      <c r="X72" s="129"/>
      <c r="Y72" s="129"/>
      <c r="Z72" s="129"/>
      <c r="AA72" s="129"/>
      <c r="AB72" s="129"/>
      <c r="AC72" s="129"/>
    </row>
    <row r="73" ht="15.75" customHeight="1">
      <c r="A73" s="128" t="s">
        <v>1593</v>
      </c>
      <c r="B73" s="128" t="s">
        <v>5509</v>
      </c>
      <c r="C73" s="249" t="s">
        <v>9474</v>
      </c>
      <c r="D73" s="325" t="s">
        <v>104</v>
      </c>
      <c r="E73" s="325" t="s">
        <v>105</v>
      </c>
      <c r="F73" s="361">
        <v>0.6458333333333334</v>
      </c>
      <c r="G73" s="361">
        <v>0.6875</v>
      </c>
      <c r="H73" s="321">
        <f t="shared" si="1"/>
        <v>1</v>
      </c>
      <c r="I73" s="212">
        <v>89.0</v>
      </c>
      <c r="J73" s="187">
        <f t="shared" si="2"/>
        <v>8.9</v>
      </c>
      <c r="K73" s="165" t="s">
        <v>9475</v>
      </c>
      <c r="L73" s="208">
        <v>9.0</v>
      </c>
      <c r="M73" s="131" t="s">
        <v>3869</v>
      </c>
      <c r="N73" s="129">
        <f>IFERROR(__xludf.DUMMYFUNCTION("IFERROR(VALUE(REGEXEXTRACT(M73, ""(\d+)\s+(sessions?|days?|weeks?|Weeks?|Sessions?|Days?)"")), 1)"),10.0)</f>
        <v>10</v>
      </c>
      <c r="O73" s="129"/>
      <c r="P73" s="129"/>
      <c r="Q73" s="129"/>
      <c r="R73" s="129"/>
      <c r="S73" s="129"/>
      <c r="T73" s="129"/>
      <c r="U73" s="129"/>
      <c r="V73" s="129"/>
      <c r="W73" s="129"/>
      <c r="X73" s="129"/>
      <c r="Y73" s="129"/>
      <c r="Z73" s="129"/>
      <c r="AA73" s="129"/>
      <c r="AB73" s="129"/>
      <c r="AC73" s="129"/>
    </row>
    <row r="74" ht="15.75" customHeight="1">
      <c r="A74" s="128" t="s">
        <v>1593</v>
      </c>
      <c r="B74" s="128" t="s">
        <v>5509</v>
      </c>
      <c r="C74" s="165" t="s">
        <v>9476</v>
      </c>
      <c r="D74" s="325" t="s">
        <v>104</v>
      </c>
      <c r="E74" s="325" t="s">
        <v>105</v>
      </c>
      <c r="F74" s="361">
        <v>0.7083333333333334</v>
      </c>
      <c r="G74" s="361">
        <v>0.75</v>
      </c>
      <c r="H74" s="321">
        <f t="shared" si="1"/>
        <v>1</v>
      </c>
      <c r="I74" s="212">
        <v>53.4</v>
      </c>
      <c r="J74" s="187">
        <f t="shared" si="2"/>
        <v>8.9</v>
      </c>
      <c r="K74" s="165" t="s">
        <v>9475</v>
      </c>
      <c r="L74" s="208">
        <v>0.0</v>
      </c>
      <c r="M74" s="131" t="s">
        <v>3862</v>
      </c>
      <c r="N74" s="129">
        <f>IFERROR(__xludf.DUMMYFUNCTION("IFERROR(VALUE(REGEXEXTRACT(M74, ""(\d+)\s+(sessions?|days?|weeks?|Weeks?|Sessions?|Days?)"")), 1)"),6.0)</f>
        <v>6</v>
      </c>
      <c r="O74" s="129"/>
      <c r="P74" s="129"/>
      <c r="Q74" s="129"/>
      <c r="R74" s="129"/>
      <c r="S74" s="129"/>
      <c r="T74" s="129"/>
      <c r="U74" s="129"/>
      <c r="V74" s="129"/>
      <c r="W74" s="129"/>
      <c r="X74" s="129"/>
      <c r="Y74" s="129"/>
      <c r="Z74" s="129"/>
      <c r="AA74" s="129"/>
      <c r="AB74" s="129"/>
      <c r="AC74" s="129"/>
    </row>
    <row r="75" ht="15.75" customHeight="1">
      <c r="A75" s="128" t="s">
        <v>1593</v>
      </c>
      <c r="B75" s="128" t="s">
        <v>5509</v>
      </c>
      <c r="C75" s="249" t="s">
        <v>9476</v>
      </c>
      <c r="D75" s="325" t="s">
        <v>104</v>
      </c>
      <c r="E75" s="325" t="s">
        <v>105</v>
      </c>
      <c r="F75" s="361">
        <v>0.7083333333333334</v>
      </c>
      <c r="G75" s="361">
        <v>0.75</v>
      </c>
      <c r="H75" s="321">
        <f t="shared" si="1"/>
        <v>1</v>
      </c>
      <c r="I75" s="212">
        <v>89.0</v>
      </c>
      <c r="J75" s="187">
        <f t="shared" si="2"/>
        <v>8.9</v>
      </c>
      <c r="K75" s="165" t="s">
        <v>9475</v>
      </c>
      <c r="L75" s="208">
        <v>3.0</v>
      </c>
      <c r="M75" s="131" t="s">
        <v>9477</v>
      </c>
      <c r="N75" s="129">
        <f>IFERROR(__xludf.DUMMYFUNCTION("IFERROR(VALUE(REGEXEXTRACT(M75, ""(\d+)\s+(sessions?|days?|weeks?|Weeks?|Sessions?|Days?)"")), 1)"),10.0)</f>
        <v>10</v>
      </c>
      <c r="O75" s="129"/>
      <c r="P75" s="129"/>
      <c r="Q75" s="129"/>
      <c r="R75" s="129"/>
      <c r="S75" s="129"/>
      <c r="T75" s="129"/>
      <c r="U75" s="129"/>
      <c r="V75" s="129"/>
      <c r="W75" s="129"/>
      <c r="X75" s="129"/>
      <c r="Y75" s="129"/>
      <c r="Z75" s="129"/>
      <c r="AA75" s="129"/>
      <c r="AB75" s="129"/>
      <c r="AC75" s="129"/>
    </row>
    <row r="76" ht="15.75" customHeight="1">
      <c r="A76" s="128" t="s">
        <v>1593</v>
      </c>
      <c r="B76" s="128" t="s">
        <v>5509</v>
      </c>
      <c r="C76" s="165" t="s">
        <v>9478</v>
      </c>
      <c r="D76" s="325" t="s">
        <v>104</v>
      </c>
      <c r="E76" s="325" t="s">
        <v>105</v>
      </c>
      <c r="F76" s="361">
        <v>0.6979166666666666</v>
      </c>
      <c r="G76" s="361">
        <v>0.7395833333333334</v>
      </c>
      <c r="H76" s="321">
        <f t="shared" si="1"/>
        <v>1</v>
      </c>
      <c r="I76" s="212">
        <v>89.0</v>
      </c>
      <c r="J76" s="187">
        <f t="shared" si="2"/>
        <v>8.9</v>
      </c>
      <c r="K76" s="165" t="s">
        <v>9479</v>
      </c>
      <c r="L76" s="131">
        <v>8.0</v>
      </c>
      <c r="M76" s="131" t="s">
        <v>9477</v>
      </c>
      <c r="N76" s="129">
        <f>IFERROR(__xludf.DUMMYFUNCTION("IFERROR(VALUE(REGEXEXTRACT(M76, ""(\d+)\s+(sessions?|days?|weeks?|Weeks?|Sessions?|Days?)"")), 1)"),10.0)</f>
        <v>10</v>
      </c>
      <c r="O76" s="129"/>
      <c r="P76" s="129"/>
      <c r="Q76" s="129"/>
      <c r="R76" s="129"/>
      <c r="S76" s="129"/>
      <c r="T76" s="129"/>
      <c r="U76" s="129"/>
      <c r="V76" s="129"/>
      <c r="W76" s="129"/>
      <c r="X76" s="129"/>
      <c r="Y76" s="129"/>
      <c r="Z76" s="129"/>
      <c r="AA76" s="129"/>
      <c r="AB76" s="129"/>
      <c r="AC76" s="129"/>
    </row>
    <row r="77" ht="15.75" customHeight="1">
      <c r="A77" s="128" t="s">
        <v>9387</v>
      </c>
      <c r="B77" s="128" t="s">
        <v>28</v>
      </c>
      <c r="C77" s="165" t="s">
        <v>9480</v>
      </c>
      <c r="D77" s="325" t="s">
        <v>104</v>
      </c>
      <c r="E77" s="325" t="s">
        <v>105</v>
      </c>
      <c r="F77" s="361">
        <v>0.6666666666666666</v>
      </c>
      <c r="G77" s="361">
        <v>0.7083333333333334</v>
      </c>
      <c r="H77" s="321">
        <f t="shared" si="1"/>
        <v>1</v>
      </c>
      <c r="I77" s="212">
        <v>31.72</v>
      </c>
      <c r="J77" s="187">
        <f t="shared" si="2"/>
        <v>7.93</v>
      </c>
      <c r="K77" s="231" t="s">
        <v>9403</v>
      </c>
      <c r="L77" s="131">
        <v>14.0</v>
      </c>
      <c r="M77" s="131" t="s">
        <v>3854</v>
      </c>
      <c r="N77" s="129">
        <f>IFERROR(__xludf.DUMMYFUNCTION("IFERROR(VALUE(REGEXEXTRACT(M77, ""(\d+)\s+(sessions?|days?|weeks?|Weeks?|Sessions?|Days?)"")), 1)"),4.0)</f>
        <v>4</v>
      </c>
      <c r="O77" s="129"/>
      <c r="P77" s="129"/>
      <c r="Q77" s="129"/>
      <c r="R77" s="129"/>
      <c r="S77" s="129"/>
      <c r="T77" s="129"/>
      <c r="U77" s="129"/>
      <c r="V77" s="129"/>
      <c r="W77" s="129"/>
      <c r="X77" s="129"/>
      <c r="Y77" s="129"/>
      <c r="Z77" s="129"/>
      <c r="AA77" s="129"/>
      <c r="AB77" s="129"/>
      <c r="AC77" s="129"/>
    </row>
    <row r="78" ht="15.75" customHeight="1">
      <c r="A78" s="128" t="s">
        <v>1593</v>
      </c>
      <c r="B78" s="128" t="s">
        <v>35</v>
      </c>
      <c r="C78" s="253" t="s">
        <v>9481</v>
      </c>
      <c r="D78" s="325" t="s">
        <v>100</v>
      </c>
      <c r="E78" s="325" t="s">
        <v>101</v>
      </c>
      <c r="F78" s="361">
        <v>0.7083333333333334</v>
      </c>
      <c r="G78" s="361">
        <v>0.7708333333333334</v>
      </c>
      <c r="H78" s="321">
        <f t="shared" si="1"/>
        <v>1.5</v>
      </c>
      <c r="I78" s="212">
        <v>85.05</v>
      </c>
      <c r="J78" s="187">
        <f t="shared" si="2"/>
        <v>5.67</v>
      </c>
      <c r="K78" s="165" t="s">
        <v>9482</v>
      </c>
      <c r="L78" s="131">
        <v>8.0</v>
      </c>
      <c r="M78" s="131" t="s">
        <v>3869</v>
      </c>
      <c r="N78" s="129">
        <f>IFERROR(__xludf.DUMMYFUNCTION("IFERROR(VALUE(REGEXEXTRACT(M78, ""(\d+)\s+(sessions?|days?|weeks?|Weeks?|Sessions?|Days?)"")), 1)"),10.0)</f>
        <v>10</v>
      </c>
      <c r="O78" s="129"/>
      <c r="P78" s="129"/>
      <c r="Q78" s="129"/>
      <c r="R78" s="129"/>
      <c r="S78" s="129"/>
      <c r="T78" s="129"/>
      <c r="U78" s="129"/>
      <c r="V78" s="129"/>
      <c r="W78" s="129"/>
      <c r="X78" s="129"/>
      <c r="Y78" s="129"/>
      <c r="Z78" s="129"/>
      <c r="AA78" s="129"/>
      <c r="AB78" s="129"/>
      <c r="AC78" s="129"/>
    </row>
    <row r="79" ht="15.75" customHeight="1">
      <c r="A79" s="128" t="s">
        <v>1593</v>
      </c>
      <c r="B79" s="128" t="s">
        <v>35</v>
      </c>
      <c r="C79" s="165" t="s">
        <v>9483</v>
      </c>
      <c r="D79" s="321" t="s">
        <v>15</v>
      </c>
      <c r="E79" s="321" t="s">
        <v>16</v>
      </c>
      <c r="F79" s="361">
        <v>0.5208333333333334</v>
      </c>
      <c r="G79" s="361">
        <v>0.5729166666666666</v>
      </c>
      <c r="H79" s="321">
        <f t="shared" si="1"/>
        <v>1.25</v>
      </c>
      <c r="I79" s="212">
        <v>211.02</v>
      </c>
      <c r="J79" s="187">
        <f t="shared" si="2"/>
        <v>16.8816</v>
      </c>
      <c r="K79" s="165" t="s">
        <v>9484</v>
      </c>
      <c r="L79" s="131">
        <v>11.0</v>
      </c>
      <c r="M79" s="131" t="s">
        <v>3869</v>
      </c>
      <c r="N79" s="129">
        <f>IFERROR(__xludf.DUMMYFUNCTION("IFERROR(VALUE(REGEXEXTRACT(M79, ""(\d+)\s+(sessions?|days?|weeks?|Weeks?|Sessions?|Days?)"")), 1)"),10.0)</f>
        <v>10</v>
      </c>
      <c r="O79" s="129"/>
      <c r="P79" s="129"/>
      <c r="Q79" s="129"/>
      <c r="R79" s="129"/>
      <c r="S79" s="129"/>
      <c r="T79" s="129"/>
      <c r="U79" s="129"/>
      <c r="V79" s="129"/>
      <c r="W79" s="129"/>
      <c r="X79" s="129"/>
      <c r="Y79" s="129"/>
      <c r="Z79" s="129"/>
      <c r="AA79" s="129"/>
      <c r="AB79" s="129"/>
      <c r="AC79" s="129"/>
    </row>
    <row r="80" ht="15.75" customHeight="1">
      <c r="A80" s="128" t="s">
        <v>1593</v>
      </c>
      <c r="B80" s="128" t="s">
        <v>35</v>
      </c>
      <c r="C80" s="131" t="s">
        <v>9485</v>
      </c>
      <c r="D80" s="321" t="s">
        <v>104</v>
      </c>
      <c r="E80" s="321" t="s">
        <v>105</v>
      </c>
      <c r="F80" s="361">
        <v>0.4583333333333333</v>
      </c>
      <c r="G80" s="361">
        <v>0.53125</v>
      </c>
      <c r="H80" s="321">
        <f t="shared" si="1"/>
        <v>1.75</v>
      </c>
      <c r="I80" s="212">
        <v>211.02</v>
      </c>
      <c r="J80" s="187">
        <f t="shared" si="2"/>
        <v>12.05828571</v>
      </c>
      <c r="K80" s="131" t="s">
        <v>9484</v>
      </c>
      <c r="L80" s="131">
        <v>12.0</v>
      </c>
      <c r="M80" s="131" t="s">
        <v>3869</v>
      </c>
      <c r="N80" s="129">
        <f>IFERROR(__xludf.DUMMYFUNCTION("IFERROR(VALUE(REGEXEXTRACT(M80, ""(\d+)\s+(sessions?|days?|weeks?|Weeks?|Sessions?|Days?)"")), 1)"),10.0)</f>
        <v>10</v>
      </c>
      <c r="O80" s="129"/>
      <c r="P80" s="129"/>
      <c r="Q80" s="129"/>
      <c r="R80" s="129"/>
      <c r="S80" s="129"/>
      <c r="T80" s="129"/>
      <c r="U80" s="129"/>
      <c r="V80" s="129"/>
      <c r="W80" s="129"/>
      <c r="X80" s="129"/>
      <c r="Y80" s="129"/>
      <c r="Z80" s="129"/>
      <c r="AA80" s="129"/>
      <c r="AB80" s="129"/>
      <c r="AC80" s="129"/>
    </row>
    <row r="81" ht="15.75" customHeight="1">
      <c r="A81" s="128" t="s">
        <v>1593</v>
      </c>
      <c r="B81" s="128" t="s">
        <v>35</v>
      </c>
      <c r="C81" s="131" t="s">
        <v>9486</v>
      </c>
      <c r="D81" s="321" t="s">
        <v>3125</v>
      </c>
      <c r="E81" s="321" t="s">
        <v>3126</v>
      </c>
      <c r="F81" s="361">
        <v>0.6875</v>
      </c>
      <c r="G81" s="361">
        <v>0.75</v>
      </c>
      <c r="H81" s="321">
        <f t="shared" si="1"/>
        <v>1.5</v>
      </c>
      <c r="I81" s="191">
        <v>224.1</v>
      </c>
      <c r="J81" s="187">
        <f t="shared" si="2"/>
        <v>14.94</v>
      </c>
      <c r="K81" s="131" t="s">
        <v>9487</v>
      </c>
      <c r="L81" s="131">
        <v>4.0</v>
      </c>
      <c r="M81" s="131" t="s">
        <v>3869</v>
      </c>
      <c r="N81" s="129">
        <f>IFERROR(__xludf.DUMMYFUNCTION("IFERROR(VALUE(REGEXEXTRACT(M81, ""(\d+)\s+(sessions?|days?|weeks?|Weeks?|Sessions?|Days?)"")), 1)"),10.0)</f>
        <v>10</v>
      </c>
      <c r="O81" s="129"/>
      <c r="P81" s="129"/>
      <c r="Q81" s="129"/>
      <c r="R81" s="129"/>
      <c r="S81" s="129"/>
      <c r="T81" s="129"/>
      <c r="U81" s="129"/>
      <c r="V81" s="129"/>
      <c r="W81" s="129"/>
      <c r="X81" s="129"/>
      <c r="Y81" s="129"/>
      <c r="Z81" s="129"/>
      <c r="AA81" s="129"/>
      <c r="AB81" s="129"/>
      <c r="AC81" s="129"/>
    </row>
    <row r="82" ht="15.75" customHeight="1">
      <c r="A82" s="129" t="s">
        <v>1593</v>
      </c>
      <c r="B82" s="128" t="s">
        <v>35</v>
      </c>
      <c r="C82" s="128" t="s">
        <v>9488</v>
      </c>
      <c r="D82" s="321" t="s">
        <v>3125</v>
      </c>
      <c r="E82" s="321" t="s">
        <v>3126</v>
      </c>
      <c r="F82" s="322">
        <v>0.4479166666666667</v>
      </c>
      <c r="G82" s="359">
        <v>0.5104166666666666</v>
      </c>
      <c r="H82" s="321">
        <f t="shared" si="1"/>
        <v>1.5</v>
      </c>
      <c r="I82" s="191">
        <v>224.1</v>
      </c>
      <c r="J82" s="187">
        <f t="shared" si="2"/>
        <v>14.94</v>
      </c>
      <c r="K82" s="128" t="s">
        <v>9489</v>
      </c>
      <c r="L82" s="128">
        <v>8.0</v>
      </c>
      <c r="M82" s="128" t="s">
        <v>3869</v>
      </c>
      <c r="N82" s="129">
        <f>IFERROR(__xludf.DUMMYFUNCTION("IFERROR(VALUE(REGEXEXTRACT(M82, ""(\d+)\s+(sessions?|days?|weeks?|Weeks?|Sessions?|Days?)"")), 1)"),10.0)</f>
        <v>10</v>
      </c>
      <c r="O82" s="129"/>
      <c r="P82" s="129"/>
      <c r="Q82" s="129"/>
      <c r="R82" s="129"/>
      <c r="S82" s="129"/>
      <c r="T82" s="129"/>
      <c r="U82" s="129"/>
      <c r="V82" s="129"/>
      <c r="W82" s="129"/>
      <c r="X82" s="129"/>
      <c r="Y82" s="129"/>
      <c r="Z82" s="129"/>
      <c r="AA82" s="129"/>
      <c r="AB82" s="129"/>
      <c r="AC82" s="129"/>
    </row>
    <row r="83" ht="15.75" customHeight="1">
      <c r="A83" s="128" t="s">
        <v>1593</v>
      </c>
      <c r="B83" s="128" t="s">
        <v>35</v>
      </c>
      <c r="C83" s="128" t="s">
        <v>9488</v>
      </c>
      <c r="D83" s="321" t="s">
        <v>3125</v>
      </c>
      <c r="E83" s="321" t="s">
        <v>3126</v>
      </c>
      <c r="F83" s="322">
        <v>0.375</v>
      </c>
      <c r="G83" s="322">
        <v>0.4375</v>
      </c>
      <c r="H83" s="321">
        <f t="shared" si="1"/>
        <v>1.5</v>
      </c>
      <c r="I83" s="191">
        <v>224.1</v>
      </c>
      <c r="J83" s="187">
        <f t="shared" si="2"/>
        <v>14.94</v>
      </c>
      <c r="K83" s="128" t="s">
        <v>9489</v>
      </c>
      <c r="L83" s="129">
        <v>9.0</v>
      </c>
      <c r="M83" s="129" t="s">
        <v>3869</v>
      </c>
      <c r="N83" s="129">
        <f>IFERROR(__xludf.DUMMYFUNCTION("IFERROR(VALUE(REGEXEXTRACT(M83, ""(\d+)\s+(sessions?|days?|weeks?|Weeks?|Sessions?|Days?)"")), 1)"),10.0)</f>
        <v>10</v>
      </c>
      <c r="O83" s="129"/>
      <c r="P83" s="129"/>
      <c r="Q83" s="129"/>
      <c r="R83" s="129"/>
      <c r="S83" s="129"/>
      <c r="T83" s="129"/>
      <c r="U83" s="129"/>
      <c r="V83" s="129"/>
      <c r="W83" s="129"/>
      <c r="X83" s="129"/>
      <c r="Y83" s="129"/>
      <c r="Z83" s="129"/>
      <c r="AA83" s="129"/>
      <c r="AB83" s="129"/>
      <c r="AC83" s="129"/>
    </row>
    <row r="84" ht="15.75" customHeight="1">
      <c r="A84" s="128" t="s">
        <v>1593</v>
      </c>
      <c r="B84" s="128" t="s">
        <v>35</v>
      </c>
      <c r="C84" s="129" t="s">
        <v>9490</v>
      </c>
      <c r="D84" s="321" t="s">
        <v>2381</v>
      </c>
      <c r="E84" s="321" t="s">
        <v>3132</v>
      </c>
      <c r="F84" s="322">
        <v>0.4583333333333333</v>
      </c>
      <c r="G84" s="322">
        <v>0.5208333333333334</v>
      </c>
      <c r="H84" s="321">
        <f t="shared" si="1"/>
        <v>1.5</v>
      </c>
      <c r="I84" s="191">
        <v>224.1</v>
      </c>
      <c r="J84" s="187">
        <f t="shared" si="2"/>
        <v>14.94</v>
      </c>
      <c r="K84" s="129" t="s">
        <v>9491</v>
      </c>
      <c r="L84" s="129">
        <v>3.0</v>
      </c>
      <c r="M84" s="129" t="s">
        <v>3869</v>
      </c>
      <c r="N84" s="129">
        <f>IFERROR(__xludf.DUMMYFUNCTION("IFERROR(VALUE(REGEXEXTRACT(M84, ""(\d+)\s+(sessions?|days?|weeks?|Weeks?|Sessions?|Days?)"")), 1)"),10.0)</f>
        <v>10</v>
      </c>
      <c r="O84" s="129"/>
      <c r="P84" s="129"/>
      <c r="Q84" s="129"/>
      <c r="R84" s="129"/>
      <c r="S84" s="129"/>
      <c r="T84" s="129"/>
      <c r="U84" s="129"/>
      <c r="V84" s="129"/>
      <c r="W84" s="129"/>
      <c r="X84" s="129"/>
      <c r="Y84" s="129"/>
      <c r="Z84" s="129"/>
      <c r="AA84" s="129"/>
      <c r="AB84" s="129"/>
      <c r="AC84" s="129"/>
    </row>
    <row r="85" ht="15.75" customHeight="1">
      <c r="A85" s="128" t="s">
        <v>1593</v>
      </c>
      <c r="B85" s="128" t="s">
        <v>35</v>
      </c>
      <c r="C85" s="129" t="s">
        <v>9492</v>
      </c>
      <c r="D85" s="321" t="s">
        <v>108</v>
      </c>
      <c r="E85" s="321" t="s">
        <v>109</v>
      </c>
      <c r="F85" s="322">
        <v>0.6875</v>
      </c>
      <c r="G85" s="322">
        <v>0.75</v>
      </c>
      <c r="H85" s="321">
        <f t="shared" si="1"/>
        <v>1.5</v>
      </c>
      <c r="I85" s="191">
        <v>224.1</v>
      </c>
      <c r="J85" s="187">
        <f t="shared" si="2"/>
        <v>14.94</v>
      </c>
      <c r="K85" s="129" t="s">
        <v>9491</v>
      </c>
      <c r="L85" s="129">
        <v>7.0</v>
      </c>
      <c r="M85" s="129" t="s">
        <v>3869</v>
      </c>
      <c r="N85" s="129">
        <f>IFERROR(__xludf.DUMMYFUNCTION("IFERROR(VALUE(REGEXEXTRACT(M85, ""(\d+)\s+(sessions?|days?|weeks?|Weeks?|Sessions?|Days?)"")), 1)"),10.0)</f>
        <v>10</v>
      </c>
      <c r="O85" s="129"/>
      <c r="P85" s="129"/>
      <c r="Q85" s="129"/>
      <c r="R85" s="129"/>
      <c r="S85" s="129"/>
      <c r="T85" s="129"/>
      <c r="U85" s="129"/>
      <c r="V85" s="129"/>
      <c r="W85" s="129"/>
      <c r="X85" s="129"/>
      <c r="Y85" s="129"/>
      <c r="Z85" s="129"/>
      <c r="AA85" s="129"/>
      <c r="AB85" s="129"/>
      <c r="AC85" s="129"/>
    </row>
    <row r="86" ht="15.75" customHeight="1">
      <c r="A86" s="129" t="s">
        <v>1593</v>
      </c>
      <c r="B86" s="128" t="s">
        <v>35</v>
      </c>
      <c r="C86" s="129" t="s">
        <v>9493</v>
      </c>
      <c r="D86" s="321" t="s">
        <v>108</v>
      </c>
      <c r="E86" s="321" t="s">
        <v>109</v>
      </c>
      <c r="F86" s="322">
        <v>0.375</v>
      </c>
      <c r="G86" s="322">
        <v>0.4375</v>
      </c>
      <c r="H86" s="321">
        <f t="shared" si="1"/>
        <v>1.5</v>
      </c>
      <c r="I86" s="191">
        <v>224.1</v>
      </c>
      <c r="J86" s="187">
        <f t="shared" si="2"/>
        <v>14.94</v>
      </c>
      <c r="K86" s="129" t="s">
        <v>9491</v>
      </c>
      <c r="L86" s="129">
        <v>11.0</v>
      </c>
      <c r="M86" s="129" t="s">
        <v>3869</v>
      </c>
      <c r="N86" s="129">
        <f>IFERROR(__xludf.DUMMYFUNCTION("IFERROR(VALUE(REGEXEXTRACT(M86, ""(\d+)\s+(sessions?|days?|weeks?|Weeks?|Sessions?|Days?)"")), 1)"),10.0)</f>
        <v>10</v>
      </c>
      <c r="O86" s="129"/>
      <c r="P86" s="129"/>
      <c r="Q86" s="129"/>
      <c r="R86" s="129"/>
      <c r="S86" s="129"/>
      <c r="T86" s="129"/>
      <c r="U86" s="129"/>
      <c r="V86" s="129"/>
      <c r="W86" s="129"/>
      <c r="X86" s="129"/>
      <c r="Y86" s="129"/>
      <c r="Z86" s="129"/>
      <c r="AA86" s="129"/>
      <c r="AB86" s="129"/>
      <c r="AC86" s="129"/>
    </row>
    <row r="87" ht="15.75" customHeight="1">
      <c r="A87" s="129" t="s">
        <v>1593</v>
      </c>
      <c r="B87" s="128" t="s">
        <v>35</v>
      </c>
      <c r="C87" s="129" t="s">
        <v>9494</v>
      </c>
      <c r="D87" s="321" t="s">
        <v>100</v>
      </c>
      <c r="E87" s="321" t="s">
        <v>101</v>
      </c>
      <c r="F87" s="322">
        <v>0.53125</v>
      </c>
      <c r="G87" s="322">
        <v>0.59375</v>
      </c>
      <c r="H87" s="321">
        <f t="shared" si="1"/>
        <v>1.5</v>
      </c>
      <c r="I87" s="187">
        <v>224.1</v>
      </c>
      <c r="J87" s="187">
        <f t="shared" si="2"/>
        <v>14.94</v>
      </c>
      <c r="K87" s="129" t="s">
        <v>9495</v>
      </c>
      <c r="L87" s="129">
        <v>11.0</v>
      </c>
      <c r="M87" s="129" t="s">
        <v>3869</v>
      </c>
      <c r="N87" s="129">
        <f>IFERROR(__xludf.DUMMYFUNCTION("IFERROR(VALUE(REGEXEXTRACT(M87, ""(\d+)\s+(sessions?|days?|weeks?|Weeks?|Sessions?|Days?)"")), 1)"),10.0)</f>
        <v>10</v>
      </c>
      <c r="O87" s="129"/>
      <c r="P87" s="129"/>
      <c r="Q87" s="129"/>
      <c r="R87" s="129"/>
      <c r="S87" s="129"/>
      <c r="T87" s="129"/>
      <c r="U87" s="129"/>
      <c r="V87" s="129"/>
      <c r="W87" s="129"/>
      <c r="X87" s="129"/>
      <c r="Y87" s="129"/>
      <c r="Z87" s="129"/>
      <c r="AA87" s="129"/>
      <c r="AB87" s="129"/>
      <c r="AC87" s="129"/>
    </row>
    <row r="88" ht="15.75" customHeight="1">
      <c r="A88" s="128" t="s">
        <v>9387</v>
      </c>
      <c r="B88" s="128" t="s">
        <v>28</v>
      </c>
      <c r="C88" s="129" t="s">
        <v>9496</v>
      </c>
      <c r="D88" s="321" t="s">
        <v>384</v>
      </c>
      <c r="E88" s="321" t="s">
        <v>385</v>
      </c>
      <c r="F88" s="322">
        <v>0.7604166666666666</v>
      </c>
      <c r="G88" s="322">
        <v>0.8020833333333334</v>
      </c>
      <c r="H88" s="321">
        <f t="shared" si="1"/>
        <v>1</v>
      </c>
      <c r="I88" s="187">
        <v>79.3</v>
      </c>
      <c r="J88" s="187">
        <f t="shared" si="2"/>
        <v>7.93</v>
      </c>
      <c r="K88" s="129" t="s">
        <v>9407</v>
      </c>
      <c r="L88" s="129">
        <v>12.0</v>
      </c>
      <c r="M88" s="129" t="s">
        <v>3869</v>
      </c>
      <c r="N88" s="129">
        <f>IFERROR(__xludf.DUMMYFUNCTION("IFERROR(VALUE(REGEXEXTRACT(M88, ""(\d+)\s+(sessions?|days?|weeks?|Weeks?|Sessions?|Days?)"")), 1)"),10.0)</f>
        <v>10</v>
      </c>
      <c r="O88" s="129"/>
      <c r="P88" s="129"/>
      <c r="Q88" s="129"/>
      <c r="R88" s="129"/>
      <c r="S88" s="129"/>
      <c r="T88" s="129"/>
      <c r="U88" s="129"/>
      <c r="V88" s="129"/>
      <c r="W88" s="129"/>
      <c r="X88" s="129"/>
      <c r="Y88" s="129"/>
      <c r="Z88" s="129"/>
      <c r="AA88" s="129"/>
      <c r="AB88" s="129"/>
      <c r="AC88" s="129"/>
    </row>
    <row r="89" ht="15.75" customHeight="1">
      <c r="A89" s="128" t="s">
        <v>9387</v>
      </c>
      <c r="B89" s="128" t="s">
        <v>28</v>
      </c>
      <c r="C89" s="129" t="s">
        <v>9497</v>
      </c>
      <c r="D89" s="321" t="s">
        <v>384</v>
      </c>
      <c r="E89" s="321" t="s">
        <v>385</v>
      </c>
      <c r="F89" s="322">
        <v>0.75</v>
      </c>
      <c r="G89" s="322">
        <v>0.7916666666666666</v>
      </c>
      <c r="H89" s="321">
        <f t="shared" si="1"/>
        <v>1</v>
      </c>
      <c r="I89" s="187">
        <v>79.3</v>
      </c>
      <c r="J89" s="187">
        <f t="shared" si="2"/>
        <v>7.93</v>
      </c>
      <c r="K89" s="129" t="s">
        <v>9407</v>
      </c>
      <c r="L89" s="129">
        <v>13.0</v>
      </c>
      <c r="M89" s="129" t="s">
        <v>3869</v>
      </c>
      <c r="N89" s="129">
        <f>IFERROR(__xludf.DUMMYFUNCTION("IFERROR(VALUE(REGEXEXTRACT(M89, ""(\d+)\s+(sessions?|days?|weeks?|Weeks?|Sessions?|Days?)"")), 1)"),10.0)</f>
        <v>10</v>
      </c>
      <c r="O89" s="129"/>
      <c r="P89" s="129"/>
      <c r="Q89" s="129"/>
      <c r="R89" s="129"/>
      <c r="S89" s="129"/>
      <c r="T89" s="129"/>
      <c r="U89" s="129"/>
      <c r="V89" s="129"/>
      <c r="W89" s="129"/>
      <c r="X89" s="129"/>
      <c r="Y89" s="129"/>
      <c r="Z89" s="129"/>
      <c r="AA89" s="129"/>
      <c r="AB89" s="129"/>
      <c r="AC89" s="129"/>
    </row>
    <row r="90" ht="15.75" customHeight="1">
      <c r="A90" s="129" t="s">
        <v>9387</v>
      </c>
      <c r="B90" s="128" t="s">
        <v>28</v>
      </c>
      <c r="C90" s="129" t="s">
        <v>9497</v>
      </c>
      <c r="D90" s="321" t="s">
        <v>384</v>
      </c>
      <c r="E90" s="321" t="s">
        <v>385</v>
      </c>
      <c r="F90" s="322">
        <v>0.75</v>
      </c>
      <c r="G90" s="322">
        <v>0.7916666666666666</v>
      </c>
      <c r="H90" s="321">
        <f t="shared" si="1"/>
        <v>1</v>
      </c>
      <c r="I90" s="187">
        <v>79.3</v>
      </c>
      <c r="J90" s="187">
        <f t="shared" si="2"/>
        <v>7.93</v>
      </c>
      <c r="K90" s="129" t="s">
        <v>9407</v>
      </c>
      <c r="L90" s="129">
        <v>10.0</v>
      </c>
      <c r="M90" s="129" t="s">
        <v>3869</v>
      </c>
      <c r="N90" s="129">
        <f>IFERROR(__xludf.DUMMYFUNCTION("IFERROR(VALUE(REGEXEXTRACT(M90, ""(\d+)\s+(sessions?|days?|weeks?|Weeks?|Sessions?|Days?)"")), 1)"),10.0)</f>
        <v>10</v>
      </c>
      <c r="O90" s="129"/>
      <c r="P90" s="129"/>
      <c r="Q90" s="129"/>
      <c r="R90" s="129"/>
      <c r="S90" s="129"/>
      <c r="T90" s="129"/>
      <c r="U90" s="129"/>
      <c r="V90" s="129"/>
      <c r="W90" s="129"/>
      <c r="X90" s="129"/>
      <c r="Y90" s="129"/>
      <c r="Z90" s="129"/>
      <c r="AA90" s="129"/>
      <c r="AB90" s="129"/>
      <c r="AC90" s="129"/>
    </row>
    <row r="91" ht="15.75" customHeight="1">
      <c r="A91" s="129" t="s">
        <v>9387</v>
      </c>
      <c r="B91" s="129" t="s">
        <v>64</v>
      </c>
      <c r="C91" s="128" t="s">
        <v>9498</v>
      </c>
      <c r="D91" s="234" t="s">
        <v>2507</v>
      </c>
      <c r="E91" s="234" t="s">
        <v>3876</v>
      </c>
      <c r="F91" s="359">
        <v>0.5104166666666666</v>
      </c>
      <c r="G91" s="359">
        <v>0.59375</v>
      </c>
      <c r="H91" s="321">
        <f t="shared" si="1"/>
        <v>2</v>
      </c>
      <c r="I91" s="191">
        <v>113.4</v>
      </c>
      <c r="J91" s="187">
        <f t="shared" si="2"/>
        <v>5.67</v>
      </c>
      <c r="K91" s="128" t="s">
        <v>9499</v>
      </c>
      <c r="L91" s="128">
        <v>16.0</v>
      </c>
      <c r="M91" s="129" t="s">
        <v>3869</v>
      </c>
      <c r="N91" s="129">
        <f>IFERROR(__xludf.DUMMYFUNCTION("IFERROR(VALUE(REGEXEXTRACT(M91, ""(\d+)\s+(sessions?|days?|weeks?|Weeks?|Sessions?|Days?)"")), 1)"),10.0)</f>
        <v>10</v>
      </c>
      <c r="O91" s="129"/>
      <c r="P91" s="129"/>
      <c r="Q91" s="129"/>
      <c r="R91" s="129"/>
      <c r="S91" s="129"/>
      <c r="T91" s="129"/>
      <c r="U91" s="129"/>
      <c r="V91" s="129"/>
      <c r="W91" s="129"/>
      <c r="X91" s="129"/>
      <c r="Y91" s="129"/>
      <c r="Z91" s="129"/>
      <c r="AA91" s="129"/>
      <c r="AB91" s="129"/>
      <c r="AC91" s="129"/>
    </row>
    <row r="92" ht="15.75" customHeight="1">
      <c r="A92" s="128" t="s">
        <v>9387</v>
      </c>
      <c r="B92" s="128" t="s">
        <v>64</v>
      </c>
      <c r="C92" s="129" t="s">
        <v>9498</v>
      </c>
      <c r="D92" s="321" t="s">
        <v>243</v>
      </c>
      <c r="E92" s="321" t="s">
        <v>244</v>
      </c>
      <c r="F92" s="359">
        <v>0.5104166666666666</v>
      </c>
      <c r="G92" s="359">
        <v>0.59375</v>
      </c>
      <c r="H92" s="321">
        <f t="shared" si="1"/>
        <v>2</v>
      </c>
      <c r="I92" s="191">
        <v>113.4</v>
      </c>
      <c r="J92" s="187">
        <f t="shared" si="2"/>
        <v>5.67</v>
      </c>
      <c r="K92" s="129" t="s">
        <v>9499</v>
      </c>
      <c r="L92" s="129">
        <v>16.0</v>
      </c>
      <c r="M92" s="129" t="s">
        <v>3869</v>
      </c>
      <c r="N92" s="129">
        <f>IFERROR(__xludf.DUMMYFUNCTION("IFERROR(VALUE(REGEXEXTRACT(M92, ""(\d+)\s+(sessions?|days?|weeks?|Weeks?|Sessions?|Days?)"")), 1)"),10.0)</f>
        <v>10</v>
      </c>
      <c r="O92" s="129"/>
      <c r="P92" s="129"/>
      <c r="Q92" s="129"/>
      <c r="R92" s="129"/>
      <c r="S92" s="129"/>
      <c r="T92" s="129"/>
      <c r="U92" s="129"/>
      <c r="V92" s="129"/>
      <c r="W92" s="129"/>
      <c r="X92" s="129"/>
      <c r="Y92" s="129"/>
      <c r="Z92" s="129"/>
      <c r="AA92" s="129"/>
      <c r="AB92" s="129"/>
      <c r="AC92" s="129"/>
    </row>
    <row r="93" ht="15.75" customHeight="1">
      <c r="A93" s="128" t="s">
        <v>9387</v>
      </c>
      <c r="B93" s="128" t="s">
        <v>3002</v>
      </c>
      <c r="C93" s="129" t="s">
        <v>9500</v>
      </c>
      <c r="D93" s="321" t="s">
        <v>283</v>
      </c>
      <c r="E93" s="321" t="s">
        <v>284</v>
      </c>
      <c r="F93" s="322">
        <v>0.4166666666666667</v>
      </c>
      <c r="G93" s="322">
        <v>0.4791666666666667</v>
      </c>
      <c r="H93" s="321">
        <f t="shared" si="1"/>
        <v>1.5</v>
      </c>
      <c r="I93" s="187">
        <v>62.0</v>
      </c>
      <c r="J93" s="187">
        <f t="shared" si="2"/>
        <v>10.33333333</v>
      </c>
      <c r="K93" s="129" t="s">
        <v>9501</v>
      </c>
      <c r="L93" s="129">
        <v>4.0</v>
      </c>
      <c r="M93" s="129" t="s">
        <v>3854</v>
      </c>
      <c r="N93" s="129">
        <f>IFERROR(__xludf.DUMMYFUNCTION("IFERROR(VALUE(REGEXEXTRACT(M93, ""(\d+)\s+(sessions?|days?|weeks?|Weeks?|Sessions?|Days?)"")), 1)"),4.0)</f>
        <v>4</v>
      </c>
      <c r="O93" s="129"/>
      <c r="P93" s="129"/>
      <c r="Q93" s="129"/>
      <c r="R93" s="129"/>
      <c r="S93" s="129"/>
      <c r="T93" s="129"/>
      <c r="U93" s="129"/>
      <c r="V93" s="129"/>
      <c r="W93" s="129"/>
      <c r="X93" s="129"/>
      <c r="Y93" s="129"/>
      <c r="Z93" s="129"/>
      <c r="AA93" s="129"/>
      <c r="AB93" s="129"/>
      <c r="AC93" s="129"/>
    </row>
    <row r="94" ht="15.75" customHeight="1">
      <c r="A94" s="129" t="s">
        <v>9387</v>
      </c>
      <c r="B94" s="128" t="s">
        <v>3002</v>
      </c>
      <c r="C94" s="129" t="s">
        <v>9500</v>
      </c>
      <c r="D94" s="321" t="s">
        <v>283</v>
      </c>
      <c r="E94" s="321" t="s">
        <v>284</v>
      </c>
      <c r="F94" s="322">
        <v>0.4166666666666667</v>
      </c>
      <c r="G94" s="322">
        <v>0.4791666666666667</v>
      </c>
      <c r="H94" s="321">
        <f t="shared" si="1"/>
        <v>1.5</v>
      </c>
      <c r="I94" s="187">
        <v>62.0</v>
      </c>
      <c r="J94" s="187">
        <f t="shared" si="2"/>
        <v>10.33333333</v>
      </c>
      <c r="K94" s="129" t="s">
        <v>9501</v>
      </c>
      <c r="L94" s="129">
        <v>4.0</v>
      </c>
      <c r="M94" s="129" t="s">
        <v>3854</v>
      </c>
      <c r="N94" s="129">
        <f>IFERROR(__xludf.DUMMYFUNCTION("IFERROR(VALUE(REGEXEXTRACT(M94, ""(\d+)\s+(sessions?|days?|weeks?|Weeks?|Sessions?|Days?)"")), 1)"),4.0)</f>
        <v>4</v>
      </c>
      <c r="O94" s="129"/>
      <c r="P94" s="129"/>
      <c r="Q94" s="129"/>
      <c r="R94" s="129"/>
      <c r="S94" s="129"/>
      <c r="T94" s="129"/>
      <c r="U94" s="129"/>
      <c r="V94" s="129"/>
      <c r="W94" s="129"/>
      <c r="X94" s="129"/>
      <c r="Y94" s="129"/>
      <c r="Z94" s="129"/>
      <c r="AA94" s="129"/>
      <c r="AB94" s="129"/>
      <c r="AC94" s="129"/>
    </row>
    <row r="95" ht="15.75" customHeight="1">
      <c r="A95" s="129" t="s">
        <v>9387</v>
      </c>
      <c r="B95" s="128" t="s">
        <v>3002</v>
      </c>
      <c r="C95" s="129" t="s">
        <v>9500</v>
      </c>
      <c r="D95" s="321" t="s">
        <v>283</v>
      </c>
      <c r="E95" s="321" t="s">
        <v>284</v>
      </c>
      <c r="F95" s="322">
        <v>0.4166666666666667</v>
      </c>
      <c r="G95" s="322">
        <v>0.4791666666666667</v>
      </c>
      <c r="H95" s="321">
        <f t="shared" si="1"/>
        <v>1.5</v>
      </c>
      <c r="I95" s="187">
        <v>62.0</v>
      </c>
      <c r="J95" s="187">
        <f t="shared" si="2"/>
        <v>10.33333333</v>
      </c>
      <c r="K95" s="129" t="s">
        <v>9501</v>
      </c>
      <c r="L95" s="129">
        <v>4.0</v>
      </c>
      <c r="M95" s="129" t="s">
        <v>3854</v>
      </c>
      <c r="N95" s="129">
        <f>IFERROR(__xludf.DUMMYFUNCTION("IFERROR(VALUE(REGEXEXTRACT(M95, ""(\d+)\s+(sessions?|days?|weeks?|Weeks?|Sessions?|Days?)"")), 1)"),4.0)</f>
        <v>4</v>
      </c>
      <c r="O95" s="129"/>
      <c r="P95" s="129"/>
      <c r="Q95" s="129"/>
      <c r="R95" s="129"/>
      <c r="S95" s="129"/>
      <c r="T95" s="129"/>
      <c r="U95" s="129"/>
      <c r="V95" s="129"/>
      <c r="W95" s="129"/>
      <c r="X95" s="129"/>
      <c r="Y95" s="129"/>
      <c r="Z95" s="129"/>
      <c r="AA95" s="129"/>
      <c r="AB95" s="129"/>
      <c r="AC95" s="129"/>
    </row>
    <row r="96" ht="15.75" customHeight="1">
      <c r="A96" s="128" t="s">
        <v>9387</v>
      </c>
      <c r="B96" s="128" t="s">
        <v>3002</v>
      </c>
      <c r="C96" s="129" t="s">
        <v>9500</v>
      </c>
      <c r="D96" s="321" t="s">
        <v>283</v>
      </c>
      <c r="E96" s="321" t="s">
        <v>284</v>
      </c>
      <c r="F96" s="322">
        <v>0.4166666666666667</v>
      </c>
      <c r="G96" s="322">
        <v>0.4791666666666667</v>
      </c>
      <c r="H96" s="321">
        <f t="shared" si="1"/>
        <v>1.5</v>
      </c>
      <c r="I96" s="187">
        <v>62.0</v>
      </c>
      <c r="J96" s="187">
        <f t="shared" si="2"/>
        <v>10.33333333</v>
      </c>
      <c r="K96" s="129" t="s">
        <v>9501</v>
      </c>
      <c r="L96" s="129">
        <v>4.0</v>
      </c>
      <c r="M96" s="129" t="s">
        <v>3854</v>
      </c>
      <c r="N96" s="129">
        <f>IFERROR(__xludf.DUMMYFUNCTION("IFERROR(VALUE(REGEXEXTRACT(M96, ""(\d+)\s+(sessions?|days?|weeks?|Weeks?|Sessions?|Days?)"")), 1)"),4.0)</f>
        <v>4</v>
      </c>
      <c r="O96" s="129"/>
      <c r="P96" s="129"/>
      <c r="Q96" s="129"/>
      <c r="R96" s="129"/>
      <c r="S96" s="129"/>
      <c r="T96" s="129"/>
      <c r="U96" s="129"/>
      <c r="V96" s="129"/>
      <c r="W96" s="129"/>
      <c r="X96" s="129"/>
      <c r="Y96" s="129"/>
      <c r="Z96" s="129"/>
      <c r="AA96" s="129"/>
      <c r="AB96" s="129"/>
      <c r="AC96" s="129"/>
    </row>
    <row r="97" ht="15.75" customHeight="1">
      <c r="A97" s="128" t="s">
        <v>9387</v>
      </c>
      <c r="B97" s="128" t="s">
        <v>3002</v>
      </c>
      <c r="C97" s="129" t="s">
        <v>9500</v>
      </c>
      <c r="D97" s="321" t="s">
        <v>283</v>
      </c>
      <c r="E97" s="321" t="s">
        <v>284</v>
      </c>
      <c r="F97" s="322">
        <v>0.4166666666666667</v>
      </c>
      <c r="G97" s="322">
        <v>0.4791666666666667</v>
      </c>
      <c r="H97" s="321">
        <f t="shared" si="1"/>
        <v>1.5</v>
      </c>
      <c r="I97" s="187">
        <v>62.0</v>
      </c>
      <c r="J97" s="187">
        <f t="shared" si="2"/>
        <v>10.33333333</v>
      </c>
      <c r="K97" s="129" t="s">
        <v>9501</v>
      </c>
      <c r="L97" s="129">
        <v>4.0</v>
      </c>
      <c r="M97" s="129" t="s">
        <v>3854</v>
      </c>
      <c r="N97" s="129">
        <f>IFERROR(__xludf.DUMMYFUNCTION("IFERROR(VALUE(REGEXEXTRACT(M97, ""(\d+)\s+(sessions?|days?|weeks?|Weeks?|Sessions?|Days?)"")), 1)"),4.0)</f>
        <v>4</v>
      </c>
      <c r="O97" s="129"/>
      <c r="P97" s="129"/>
      <c r="Q97" s="129"/>
      <c r="R97" s="129"/>
      <c r="S97" s="129"/>
      <c r="T97" s="129"/>
      <c r="U97" s="129"/>
      <c r="V97" s="129"/>
      <c r="W97" s="129"/>
      <c r="X97" s="129"/>
      <c r="Y97" s="129"/>
      <c r="Z97" s="129"/>
      <c r="AA97" s="129"/>
      <c r="AB97" s="129"/>
      <c r="AC97" s="129"/>
    </row>
    <row r="98" ht="15.75" customHeight="1">
      <c r="A98" s="129" t="s">
        <v>9387</v>
      </c>
      <c r="B98" s="128" t="s">
        <v>3002</v>
      </c>
      <c r="C98" s="129" t="s">
        <v>9500</v>
      </c>
      <c r="D98" s="321" t="s">
        <v>283</v>
      </c>
      <c r="E98" s="321" t="s">
        <v>284</v>
      </c>
      <c r="F98" s="322">
        <v>0.4375</v>
      </c>
      <c r="G98" s="322">
        <v>0.5</v>
      </c>
      <c r="H98" s="321">
        <f t="shared" si="1"/>
        <v>1.5</v>
      </c>
      <c r="I98" s="196">
        <v>60.0</v>
      </c>
      <c r="J98" s="187">
        <f t="shared" si="2"/>
        <v>10</v>
      </c>
      <c r="K98" s="129" t="s">
        <v>9501</v>
      </c>
      <c r="L98" s="129">
        <v>4.0</v>
      </c>
      <c r="M98" s="129" t="s">
        <v>3854</v>
      </c>
      <c r="N98" s="129">
        <f>IFERROR(__xludf.DUMMYFUNCTION("IFERROR(VALUE(REGEXEXTRACT(M98, ""(\d+)\s+(sessions?|days?|weeks?|Weeks?|Sessions?|Days?)"")), 1)"),4.0)</f>
        <v>4</v>
      </c>
      <c r="O98" s="129"/>
      <c r="P98" s="129"/>
      <c r="Q98" s="129"/>
      <c r="R98" s="129"/>
      <c r="S98" s="129"/>
      <c r="T98" s="129"/>
      <c r="U98" s="129"/>
      <c r="V98" s="129"/>
      <c r="W98" s="129"/>
      <c r="X98" s="129"/>
      <c r="Y98" s="129"/>
      <c r="Z98" s="129"/>
      <c r="AA98" s="129"/>
      <c r="AB98" s="129"/>
      <c r="AC98" s="129"/>
    </row>
    <row r="99" ht="15.75" customHeight="1">
      <c r="A99" s="129" t="s">
        <v>9387</v>
      </c>
      <c r="B99" s="128" t="s">
        <v>3002</v>
      </c>
      <c r="C99" s="129" t="s">
        <v>9500</v>
      </c>
      <c r="D99" s="321" t="s">
        <v>283</v>
      </c>
      <c r="E99" s="321" t="s">
        <v>284</v>
      </c>
      <c r="F99" s="322">
        <v>0.4375</v>
      </c>
      <c r="G99" s="322">
        <v>0.5</v>
      </c>
      <c r="H99" s="321">
        <f t="shared" si="1"/>
        <v>1.5</v>
      </c>
      <c r="I99" s="196">
        <v>60.0</v>
      </c>
      <c r="J99" s="187">
        <f t="shared" si="2"/>
        <v>10</v>
      </c>
      <c r="K99" s="129" t="s">
        <v>9501</v>
      </c>
      <c r="L99" s="129">
        <v>4.0</v>
      </c>
      <c r="M99" s="129" t="s">
        <v>3854</v>
      </c>
      <c r="N99" s="129">
        <f>IFERROR(__xludf.DUMMYFUNCTION("IFERROR(VALUE(REGEXEXTRACT(M99, ""(\d+)\s+(sessions?|days?|weeks?|Weeks?|Sessions?|Days?)"")), 1)"),4.0)</f>
        <v>4</v>
      </c>
      <c r="O99" s="129"/>
      <c r="P99" s="129"/>
      <c r="Q99" s="129"/>
      <c r="R99" s="129"/>
      <c r="S99" s="129"/>
      <c r="T99" s="129"/>
      <c r="U99" s="129"/>
      <c r="V99" s="129"/>
      <c r="W99" s="129"/>
      <c r="X99" s="129"/>
      <c r="Y99" s="129"/>
      <c r="Z99" s="129"/>
      <c r="AA99" s="129"/>
      <c r="AB99" s="129"/>
      <c r="AC99" s="129"/>
    </row>
    <row r="100" ht="15.75" customHeight="1">
      <c r="A100" s="128" t="s">
        <v>1593</v>
      </c>
      <c r="B100" s="128" t="s">
        <v>115</v>
      </c>
      <c r="C100" s="129" t="s">
        <v>9502</v>
      </c>
      <c r="D100" s="321" t="s">
        <v>104</v>
      </c>
      <c r="E100" s="321" t="s">
        <v>105</v>
      </c>
      <c r="F100" s="322">
        <v>0.7604166666666666</v>
      </c>
      <c r="G100" s="322">
        <v>0.8020833333333334</v>
      </c>
      <c r="H100" s="321">
        <f t="shared" si="1"/>
        <v>1</v>
      </c>
      <c r="I100" s="187">
        <v>71.2</v>
      </c>
      <c r="J100" s="187">
        <f t="shared" si="2"/>
        <v>7.12</v>
      </c>
      <c r="K100" s="129" t="s">
        <v>9503</v>
      </c>
      <c r="L100" s="129">
        <v>14.0</v>
      </c>
      <c r="M100" s="129" t="s">
        <v>3869</v>
      </c>
      <c r="N100" s="129">
        <f>IFERROR(__xludf.DUMMYFUNCTION("IFERROR(VALUE(REGEXEXTRACT(M100, ""(\d+)\s+(sessions?|days?|weeks?|Weeks?|Sessions?|Days?)"")), 1)"),10.0)</f>
        <v>10</v>
      </c>
      <c r="O100" s="129"/>
      <c r="P100" s="129"/>
      <c r="Q100" s="129"/>
      <c r="R100" s="129"/>
      <c r="S100" s="129"/>
      <c r="T100" s="129"/>
      <c r="U100" s="129"/>
      <c r="V100" s="129"/>
      <c r="W100" s="129"/>
      <c r="X100" s="129"/>
      <c r="Y100" s="129"/>
      <c r="Z100" s="129"/>
      <c r="AA100" s="129"/>
      <c r="AB100" s="129"/>
      <c r="AC100" s="129"/>
    </row>
    <row r="101" ht="15.75" customHeight="1">
      <c r="A101" s="128" t="s">
        <v>9387</v>
      </c>
      <c r="B101" s="128" t="s">
        <v>28</v>
      </c>
      <c r="C101" s="129" t="s">
        <v>9504</v>
      </c>
      <c r="D101" s="321" t="s">
        <v>148</v>
      </c>
      <c r="E101" s="321" t="s">
        <v>149</v>
      </c>
      <c r="F101" s="322">
        <v>0.8125</v>
      </c>
      <c r="G101" s="322">
        <v>0.8541666666666666</v>
      </c>
      <c r="H101" s="321">
        <f t="shared" si="1"/>
        <v>1</v>
      </c>
      <c r="I101" s="187">
        <v>113.3</v>
      </c>
      <c r="J101" s="187">
        <f t="shared" si="2"/>
        <v>11.33</v>
      </c>
      <c r="K101" s="129" t="s">
        <v>9461</v>
      </c>
      <c r="L101" s="129">
        <v>8.0</v>
      </c>
      <c r="M101" s="129" t="s">
        <v>3869</v>
      </c>
      <c r="N101" s="129">
        <f>IFERROR(__xludf.DUMMYFUNCTION("IFERROR(VALUE(REGEXEXTRACT(M101, ""(\d+)\s+(sessions?|days?|weeks?|Weeks?|Sessions?|Days?)"")), 1)"),10.0)</f>
        <v>10</v>
      </c>
      <c r="O101" s="129"/>
      <c r="P101" s="129"/>
      <c r="Q101" s="129"/>
      <c r="R101" s="129"/>
      <c r="S101" s="129"/>
      <c r="T101" s="129"/>
      <c r="U101" s="129"/>
      <c r="V101" s="129"/>
      <c r="W101" s="129"/>
      <c r="X101" s="129"/>
      <c r="Y101" s="129"/>
      <c r="Z101" s="129"/>
      <c r="AA101" s="129"/>
      <c r="AB101" s="129"/>
      <c r="AC101" s="129"/>
    </row>
    <row r="102" ht="15.75" customHeight="1">
      <c r="A102" s="128" t="s">
        <v>9387</v>
      </c>
      <c r="B102" s="128" t="s">
        <v>28</v>
      </c>
      <c r="C102" s="129" t="s">
        <v>9504</v>
      </c>
      <c r="D102" s="321" t="s">
        <v>361</v>
      </c>
      <c r="E102" s="321" t="s">
        <v>362</v>
      </c>
      <c r="F102" s="322">
        <v>0.7916666666666666</v>
      </c>
      <c r="G102" s="322">
        <v>0.8333333333333334</v>
      </c>
      <c r="H102" s="321">
        <f t="shared" si="1"/>
        <v>1</v>
      </c>
      <c r="I102" s="187">
        <v>113.3</v>
      </c>
      <c r="J102" s="187">
        <f t="shared" si="2"/>
        <v>11.33</v>
      </c>
      <c r="K102" s="129" t="s">
        <v>9461</v>
      </c>
      <c r="L102" s="129">
        <v>6.0</v>
      </c>
      <c r="M102" s="129" t="s">
        <v>3869</v>
      </c>
      <c r="N102" s="129">
        <f>IFERROR(__xludf.DUMMYFUNCTION("IFERROR(VALUE(REGEXEXTRACT(M102, ""(\d+)\s+(sessions?|days?|weeks?|Weeks?|Sessions?|Days?)"")), 1)"),10.0)</f>
        <v>10</v>
      </c>
      <c r="O102" s="129"/>
      <c r="P102" s="129"/>
      <c r="Q102" s="129"/>
      <c r="R102" s="129"/>
      <c r="S102" s="129"/>
      <c r="T102" s="129"/>
      <c r="U102" s="129"/>
      <c r="V102" s="129"/>
      <c r="W102" s="129"/>
      <c r="X102" s="129"/>
      <c r="Y102" s="129"/>
      <c r="Z102" s="129"/>
      <c r="AA102" s="129"/>
      <c r="AB102" s="129"/>
      <c r="AC102" s="129"/>
    </row>
    <row r="103" ht="15.75" customHeight="1">
      <c r="A103" s="128" t="s">
        <v>9387</v>
      </c>
      <c r="B103" s="128" t="s">
        <v>28</v>
      </c>
      <c r="C103" s="129" t="s">
        <v>9505</v>
      </c>
      <c r="D103" s="321" t="s">
        <v>197</v>
      </c>
      <c r="E103" s="321" t="s">
        <v>198</v>
      </c>
      <c r="F103" s="322">
        <v>0.6875</v>
      </c>
      <c r="G103" s="322">
        <v>0.75</v>
      </c>
      <c r="H103" s="321">
        <f t="shared" si="1"/>
        <v>1.5</v>
      </c>
      <c r="I103" s="187">
        <v>118.95</v>
      </c>
      <c r="J103" s="187">
        <f t="shared" si="2"/>
        <v>7.93</v>
      </c>
      <c r="K103" s="129" t="s">
        <v>9506</v>
      </c>
      <c r="L103" s="129">
        <v>12.0</v>
      </c>
      <c r="M103" s="129" t="s">
        <v>3869</v>
      </c>
      <c r="N103" s="129">
        <f>IFERROR(__xludf.DUMMYFUNCTION("IFERROR(VALUE(REGEXEXTRACT(M103, ""(\d+)\s+(sessions?|days?|weeks?|Weeks?|Sessions?|Days?)"")), 1)"),10.0)</f>
        <v>10</v>
      </c>
      <c r="O103" s="129"/>
      <c r="P103" s="129"/>
      <c r="Q103" s="129"/>
      <c r="R103" s="129"/>
      <c r="S103" s="129"/>
      <c r="T103" s="129"/>
      <c r="U103" s="129"/>
      <c r="V103" s="129"/>
      <c r="W103" s="129"/>
      <c r="X103" s="129"/>
      <c r="Y103" s="129"/>
      <c r="Z103" s="129"/>
      <c r="AA103" s="129"/>
      <c r="AB103" s="129"/>
      <c r="AC103" s="129"/>
    </row>
    <row r="104" ht="15.75" customHeight="1">
      <c r="A104" s="128" t="s">
        <v>9387</v>
      </c>
      <c r="B104" s="128" t="s">
        <v>28</v>
      </c>
      <c r="C104" s="129" t="s">
        <v>9505</v>
      </c>
      <c r="D104" s="321" t="s">
        <v>197</v>
      </c>
      <c r="E104" s="321" t="s">
        <v>198</v>
      </c>
      <c r="F104" s="322">
        <v>0.5208333333333334</v>
      </c>
      <c r="G104" s="322">
        <v>0.5833333333333334</v>
      </c>
      <c r="H104" s="321">
        <f t="shared" si="1"/>
        <v>1.5</v>
      </c>
      <c r="I104" s="187">
        <v>118.95</v>
      </c>
      <c r="J104" s="187">
        <f t="shared" si="2"/>
        <v>7.93</v>
      </c>
      <c r="K104" s="129" t="s">
        <v>9506</v>
      </c>
      <c r="L104" s="129">
        <v>17.0</v>
      </c>
      <c r="M104" s="129" t="s">
        <v>3869</v>
      </c>
      <c r="N104" s="129">
        <f>IFERROR(__xludf.DUMMYFUNCTION("IFERROR(VALUE(REGEXEXTRACT(M104, ""(\d+)\s+(sessions?|days?|weeks?|Weeks?|Sessions?|Days?)"")), 1)"),10.0)</f>
        <v>10</v>
      </c>
      <c r="O104" s="129"/>
      <c r="P104" s="129"/>
      <c r="Q104" s="129"/>
      <c r="R104" s="129"/>
      <c r="S104" s="129"/>
      <c r="T104" s="129"/>
      <c r="U104" s="129"/>
      <c r="V104" s="129"/>
      <c r="W104" s="129"/>
      <c r="X104" s="129"/>
      <c r="Y104" s="129"/>
      <c r="Z104" s="129"/>
      <c r="AA104" s="129"/>
      <c r="AB104" s="129"/>
      <c r="AC104" s="129"/>
    </row>
    <row r="105" ht="15.75" customHeight="1">
      <c r="A105" s="128" t="s">
        <v>9387</v>
      </c>
      <c r="B105" s="128" t="s">
        <v>28</v>
      </c>
      <c r="C105" s="129" t="s">
        <v>9505</v>
      </c>
      <c r="D105" s="321" t="s">
        <v>197</v>
      </c>
      <c r="E105" s="321" t="s">
        <v>198</v>
      </c>
      <c r="F105" s="322">
        <v>0.7916666666666666</v>
      </c>
      <c r="G105" s="322">
        <v>0.8333333333333334</v>
      </c>
      <c r="H105" s="321">
        <f t="shared" si="1"/>
        <v>1</v>
      </c>
      <c r="I105" s="187">
        <v>118.95</v>
      </c>
      <c r="J105" s="187">
        <f t="shared" si="2"/>
        <v>11.895</v>
      </c>
      <c r="K105" s="129" t="s">
        <v>9506</v>
      </c>
      <c r="L105" s="129">
        <v>15.0</v>
      </c>
      <c r="M105" s="129" t="s">
        <v>3869</v>
      </c>
      <c r="N105" s="129">
        <f>IFERROR(__xludf.DUMMYFUNCTION("IFERROR(VALUE(REGEXEXTRACT(M105, ""(\d+)\s+(sessions?|days?|weeks?|Weeks?|Sessions?|Days?)"")), 1)"),10.0)</f>
        <v>10</v>
      </c>
      <c r="O105" s="129"/>
      <c r="P105" s="129"/>
      <c r="Q105" s="129"/>
      <c r="R105" s="129"/>
      <c r="S105" s="129"/>
      <c r="T105" s="129"/>
      <c r="U105" s="129"/>
      <c r="V105" s="129"/>
      <c r="W105" s="129"/>
      <c r="X105" s="129"/>
      <c r="Y105" s="129"/>
      <c r="Z105" s="129"/>
      <c r="AA105" s="129"/>
      <c r="AB105" s="129"/>
      <c r="AC105" s="129"/>
    </row>
    <row r="106" ht="15.75" customHeight="1">
      <c r="A106" s="128" t="s">
        <v>9387</v>
      </c>
      <c r="B106" s="128" t="s">
        <v>28</v>
      </c>
      <c r="C106" s="129" t="s">
        <v>9507</v>
      </c>
      <c r="D106" s="321" t="s">
        <v>75</v>
      </c>
      <c r="E106" s="321" t="s">
        <v>76</v>
      </c>
      <c r="F106" s="322">
        <v>0.4895833333333333</v>
      </c>
      <c r="G106" s="322">
        <v>0.5104166666666666</v>
      </c>
      <c r="H106" s="321">
        <f t="shared" si="1"/>
        <v>0.5</v>
      </c>
      <c r="I106" s="187">
        <v>77.0</v>
      </c>
      <c r="J106" s="187">
        <f t="shared" si="2"/>
        <v>19.25</v>
      </c>
      <c r="K106" s="129" t="s">
        <v>9508</v>
      </c>
      <c r="L106" s="129">
        <v>9.0</v>
      </c>
      <c r="M106" s="129" t="s">
        <v>34</v>
      </c>
      <c r="N106" s="129">
        <f>IFERROR(__xludf.DUMMYFUNCTION("IFERROR(VALUE(REGEXEXTRACT(M106, ""(\d+)\s+(sessions?|days?|weeks?|Weeks?|Sessions?|Days?)"")), 1)"),8.0)</f>
        <v>8</v>
      </c>
      <c r="O106" s="129"/>
      <c r="P106" s="129"/>
      <c r="Q106" s="129"/>
      <c r="R106" s="129"/>
      <c r="S106" s="129"/>
      <c r="T106" s="129"/>
      <c r="U106" s="129"/>
      <c r="V106" s="129"/>
      <c r="W106" s="129"/>
      <c r="X106" s="129"/>
      <c r="Y106" s="129"/>
      <c r="Z106" s="129"/>
      <c r="AA106" s="129"/>
      <c r="AB106" s="129"/>
      <c r="AC106" s="129"/>
    </row>
    <row r="107" ht="15.75" customHeight="1">
      <c r="A107" s="128" t="s">
        <v>9387</v>
      </c>
      <c r="B107" s="128" t="s">
        <v>28</v>
      </c>
      <c r="C107" s="129" t="s">
        <v>9507</v>
      </c>
      <c r="D107" s="321" t="s">
        <v>5735</v>
      </c>
      <c r="E107" s="321" t="s">
        <v>5736</v>
      </c>
      <c r="F107" s="322">
        <v>0.4895833333333333</v>
      </c>
      <c r="G107" s="322">
        <v>0.5104166666666666</v>
      </c>
      <c r="H107" s="321">
        <f t="shared" si="1"/>
        <v>0.5</v>
      </c>
      <c r="I107" s="187">
        <v>56.0</v>
      </c>
      <c r="J107" s="187">
        <f t="shared" si="2"/>
        <v>14</v>
      </c>
      <c r="K107" s="129" t="s">
        <v>9508</v>
      </c>
      <c r="L107" s="129">
        <v>0.0</v>
      </c>
      <c r="M107" s="129" t="s">
        <v>34</v>
      </c>
      <c r="N107" s="129">
        <f>IFERROR(__xludf.DUMMYFUNCTION("IFERROR(VALUE(REGEXEXTRACT(M107, ""(\d+)\s+(sessions?|days?|weeks?|Weeks?|Sessions?|Days?)"")), 1)"),8.0)</f>
        <v>8</v>
      </c>
      <c r="O107" s="129"/>
      <c r="P107" s="129"/>
      <c r="Q107" s="129"/>
      <c r="R107" s="129"/>
      <c r="S107" s="129"/>
      <c r="T107" s="129"/>
      <c r="U107" s="129"/>
      <c r="V107" s="129"/>
      <c r="W107" s="129"/>
      <c r="X107" s="129"/>
      <c r="Y107" s="129"/>
      <c r="Z107" s="129"/>
      <c r="AA107" s="129"/>
      <c r="AB107" s="129"/>
      <c r="AC107" s="129"/>
    </row>
    <row r="108" ht="15.75" customHeight="1">
      <c r="A108" s="129" t="s">
        <v>3245</v>
      </c>
      <c r="B108" s="129" t="s">
        <v>35</v>
      </c>
      <c r="C108" s="129" t="s">
        <v>9509</v>
      </c>
      <c r="D108" s="321" t="s">
        <v>2507</v>
      </c>
      <c r="E108" s="321" t="s">
        <v>3876</v>
      </c>
      <c r="F108" s="322">
        <v>0.375</v>
      </c>
      <c r="G108" s="322">
        <v>0.6666666666666666</v>
      </c>
      <c r="H108" s="321">
        <f t="shared" si="1"/>
        <v>7</v>
      </c>
      <c r="I108" s="187">
        <v>262.5</v>
      </c>
      <c r="J108" s="187">
        <f t="shared" si="2"/>
        <v>7.5</v>
      </c>
      <c r="K108" s="129" t="s">
        <v>9510</v>
      </c>
      <c r="L108" s="129">
        <v>0.0</v>
      </c>
      <c r="M108" s="129" t="s">
        <v>27</v>
      </c>
      <c r="N108" s="129">
        <f>IFERROR(__xludf.DUMMYFUNCTION("IFERROR(VALUE(REGEXEXTRACT(M108, ""(\d+)\s+(sessions?|days?|weeks?|Weeks?|Sessions?|Days?)"")), 1)"),5.0)</f>
        <v>5</v>
      </c>
      <c r="O108" s="129"/>
      <c r="P108" s="129"/>
      <c r="Q108" s="129"/>
      <c r="R108" s="129"/>
      <c r="S108" s="129"/>
      <c r="T108" s="129"/>
      <c r="U108" s="129"/>
      <c r="V108" s="129"/>
      <c r="W108" s="129"/>
      <c r="X108" s="129"/>
      <c r="Y108" s="129"/>
      <c r="Z108" s="129"/>
      <c r="AA108" s="129"/>
      <c r="AB108" s="129"/>
      <c r="AC108" s="129"/>
    </row>
    <row r="109" ht="15.75" customHeight="1">
      <c r="A109" s="129" t="s">
        <v>3245</v>
      </c>
      <c r="B109" s="129" t="s">
        <v>35</v>
      </c>
      <c r="C109" s="129" t="s">
        <v>9511</v>
      </c>
      <c r="D109" s="321" t="s">
        <v>2507</v>
      </c>
      <c r="E109" s="321" t="s">
        <v>3876</v>
      </c>
      <c r="F109" s="322">
        <v>0.375</v>
      </c>
      <c r="G109" s="322">
        <v>0.6666666666666666</v>
      </c>
      <c r="H109" s="321">
        <f t="shared" si="1"/>
        <v>7</v>
      </c>
      <c r="I109" s="187">
        <v>262.5</v>
      </c>
      <c r="J109" s="187">
        <f t="shared" si="2"/>
        <v>7.5</v>
      </c>
      <c r="K109" s="129" t="s">
        <v>9510</v>
      </c>
      <c r="L109" s="129">
        <v>1.0</v>
      </c>
      <c r="M109" s="129" t="s">
        <v>27</v>
      </c>
      <c r="N109" s="129">
        <f>IFERROR(__xludf.DUMMYFUNCTION("IFERROR(VALUE(REGEXEXTRACT(M109, ""(\d+)\s+(sessions?|days?|weeks?|Weeks?|Sessions?|Days?)"")), 1)"),5.0)</f>
        <v>5</v>
      </c>
      <c r="O109" s="129"/>
      <c r="P109" s="129"/>
      <c r="Q109" s="129"/>
      <c r="R109" s="129"/>
      <c r="S109" s="129"/>
      <c r="T109" s="129"/>
      <c r="U109" s="129"/>
      <c r="V109" s="129"/>
      <c r="W109" s="129"/>
      <c r="X109" s="129"/>
      <c r="Y109" s="129"/>
      <c r="Z109" s="129"/>
      <c r="AA109" s="129"/>
      <c r="AB109" s="129"/>
      <c r="AC109" s="129"/>
    </row>
    <row r="110" ht="15.75" customHeight="1">
      <c r="A110" s="129" t="s">
        <v>3245</v>
      </c>
      <c r="B110" s="129" t="s">
        <v>46</v>
      </c>
      <c r="C110" s="129" t="s">
        <v>9512</v>
      </c>
      <c r="D110" s="321" t="s">
        <v>2507</v>
      </c>
      <c r="E110" s="321" t="s">
        <v>3876</v>
      </c>
      <c r="F110" s="322">
        <v>0.375</v>
      </c>
      <c r="G110" s="322">
        <v>0.6666666666666666</v>
      </c>
      <c r="H110" s="321">
        <f t="shared" si="1"/>
        <v>7</v>
      </c>
      <c r="I110" s="187">
        <v>262.5</v>
      </c>
      <c r="J110" s="187">
        <f t="shared" si="2"/>
        <v>7.5</v>
      </c>
      <c r="K110" s="129" t="s">
        <v>9513</v>
      </c>
      <c r="L110" s="129">
        <v>4.0</v>
      </c>
      <c r="M110" s="129" t="s">
        <v>27</v>
      </c>
      <c r="N110" s="129">
        <f>IFERROR(__xludf.DUMMYFUNCTION("IFERROR(VALUE(REGEXEXTRACT(M110, ""(\d+)\s+(sessions?|days?|weeks?|Weeks?|Sessions?|Days?)"")), 1)"),5.0)</f>
        <v>5</v>
      </c>
      <c r="O110" s="129"/>
      <c r="P110" s="129"/>
      <c r="Q110" s="129"/>
      <c r="R110" s="129"/>
      <c r="S110" s="129"/>
      <c r="T110" s="129"/>
      <c r="U110" s="129"/>
      <c r="V110" s="129"/>
      <c r="W110" s="129"/>
      <c r="X110" s="129"/>
      <c r="Y110" s="129"/>
      <c r="Z110" s="129"/>
      <c r="AA110" s="129"/>
      <c r="AB110" s="129"/>
      <c r="AC110" s="129"/>
    </row>
    <row r="111" ht="15.75" customHeight="1">
      <c r="A111" s="129" t="s">
        <v>3245</v>
      </c>
      <c r="B111" s="129" t="s">
        <v>46</v>
      </c>
      <c r="C111" s="129" t="s">
        <v>9514</v>
      </c>
      <c r="D111" s="321" t="s">
        <v>2507</v>
      </c>
      <c r="E111" s="321" t="s">
        <v>3876</v>
      </c>
      <c r="F111" s="322">
        <v>0.375</v>
      </c>
      <c r="G111" s="322">
        <v>0.6666666666666666</v>
      </c>
      <c r="H111" s="321">
        <f t="shared" si="1"/>
        <v>7</v>
      </c>
      <c r="I111" s="187">
        <v>262.5</v>
      </c>
      <c r="J111" s="187">
        <f t="shared" si="2"/>
        <v>7.5</v>
      </c>
      <c r="K111" s="129" t="s">
        <v>9515</v>
      </c>
      <c r="L111" s="129">
        <v>21.0</v>
      </c>
      <c r="M111" s="129" t="s">
        <v>27</v>
      </c>
      <c r="N111" s="129">
        <f>IFERROR(__xludf.DUMMYFUNCTION("IFERROR(VALUE(REGEXEXTRACT(M111, ""(\d+)\s+(sessions?|days?|weeks?|Weeks?|Sessions?|Days?)"")), 1)"),5.0)</f>
        <v>5</v>
      </c>
      <c r="O111" s="129"/>
      <c r="P111" s="129"/>
      <c r="Q111" s="129"/>
      <c r="R111" s="129"/>
      <c r="S111" s="129"/>
      <c r="T111" s="129"/>
      <c r="U111" s="129"/>
      <c r="V111" s="129"/>
      <c r="W111" s="129"/>
      <c r="X111" s="129"/>
      <c r="Y111" s="129"/>
      <c r="Z111" s="129"/>
      <c r="AA111" s="129"/>
      <c r="AB111" s="129"/>
      <c r="AC111" s="129"/>
    </row>
    <row r="112" ht="15.75" customHeight="1">
      <c r="A112" s="129" t="s">
        <v>3245</v>
      </c>
      <c r="B112" s="129" t="s">
        <v>3149</v>
      </c>
      <c r="C112" s="129" t="s">
        <v>9516</v>
      </c>
      <c r="D112" s="321" t="s">
        <v>2507</v>
      </c>
      <c r="E112" s="321" t="s">
        <v>3876</v>
      </c>
      <c r="F112" s="322">
        <v>0.375</v>
      </c>
      <c r="G112" s="322">
        <v>0.6666666666666666</v>
      </c>
      <c r="H112" s="321">
        <f t="shared" si="1"/>
        <v>7</v>
      </c>
      <c r="I112" s="187">
        <v>262.5</v>
      </c>
      <c r="J112" s="187">
        <f t="shared" si="2"/>
        <v>7.5</v>
      </c>
      <c r="K112" s="129" t="s">
        <v>9517</v>
      </c>
      <c r="L112" s="129">
        <v>2.0</v>
      </c>
      <c r="M112" s="129" t="s">
        <v>27</v>
      </c>
      <c r="N112" s="129">
        <f>IFERROR(__xludf.DUMMYFUNCTION("IFERROR(VALUE(REGEXEXTRACT(M112, ""(\d+)\s+(sessions?|days?|weeks?|Weeks?|Sessions?|Days?)"")), 1)"),5.0)</f>
        <v>5</v>
      </c>
      <c r="O112" s="129"/>
      <c r="P112" s="129"/>
      <c r="Q112" s="129"/>
      <c r="R112" s="129"/>
      <c r="S112" s="129"/>
      <c r="T112" s="129"/>
      <c r="U112" s="129"/>
      <c r="V112" s="129"/>
      <c r="W112" s="129"/>
      <c r="X112" s="129"/>
      <c r="Y112" s="129"/>
      <c r="Z112" s="129"/>
      <c r="AA112" s="129"/>
      <c r="AB112" s="129"/>
      <c r="AC112" s="129"/>
    </row>
    <row r="113" ht="15.75" customHeight="1">
      <c r="A113" s="129" t="s">
        <v>3245</v>
      </c>
      <c r="B113" s="129" t="s">
        <v>3149</v>
      </c>
      <c r="C113" s="129" t="s">
        <v>9518</v>
      </c>
      <c r="D113" s="321" t="s">
        <v>2507</v>
      </c>
      <c r="E113" s="321" t="s">
        <v>3876</v>
      </c>
      <c r="F113" s="322">
        <v>0.375</v>
      </c>
      <c r="G113" s="322">
        <v>0.6666666666666666</v>
      </c>
      <c r="H113" s="321">
        <f t="shared" si="1"/>
        <v>7</v>
      </c>
      <c r="I113" s="187">
        <v>262.5</v>
      </c>
      <c r="J113" s="187">
        <f t="shared" si="2"/>
        <v>7.5</v>
      </c>
      <c r="K113" s="129" t="s">
        <v>9519</v>
      </c>
      <c r="L113" s="129">
        <v>14.0</v>
      </c>
      <c r="M113" s="129" t="s">
        <v>27</v>
      </c>
      <c r="N113" s="129">
        <f>IFERROR(__xludf.DUMMYFUNCTION("IFERROR(VALUE(REGEXEXTRACT(M113, ""(\d+)\s+(sessions?|days?|weeks?|Weeks?|Sessions?|Days?)"")), 1)"),5.0)</f>
        <v>5</v>
      </c>
      <c r="O113" s="129"/>
      <c r="P113" s="129"/>
      <c r="Q113" s="129"/>
      <c r="R113" s="129"/>
      <c r="S113" s="129"/>
      <c r="T113" s="129"/>
      <c r="U113" s="129"/>
      <c r="V113" s="129"/>
      <c r="W113" s="129"/>
      <c r="X113" s="129"/>
      <c r="Y113" s="129"/>
      <c r="Z113" s="129"/>
      <c r="AA113" s="129"/>
      <c r="AB113" s="129"/>
      <c r="AC113" s="129"/>
    </row>
    <row r="114" ht="15.75" customHeight="1">
      <c r="A114" s="129" t="s">
        <v>3245</v>
      </c>
      <c r="B114" s="129" t="s">
        <v>93</v>
      </c>
      <c r="C114" s="129" t="s">
        <v>9520</v>
      </c>
      <c r="D114" s="321" t="s">
        <v>243</v>
      </c>
      <c r="E114" s="321" t="s">
        <v>244</v>
      </c>
      <c r="F114" s="322">
        <v>0.375</v>
      </c>
      <c r="G114" s="322">
        <v>0.6666666666666666</v>
      </c>
      <c r="H114" s="321">
        <f t="shared" si="1"/>
        <v>7</v>
      </c>
      <c r="I114" s="129" t="s">
        <v>9521</v>
      </c>
      <c r="J114" s="187" t="str">
        <f t="shared" si="2"/>
        <v>#VALUE!</v>
      </c>
      <c r="K114" s="129" t="s">
        <v>9522</v>
      </c>
      <c r="L114" s="129">
        <v>0.0</v>
      </c>
      <c r="M114" s="129" t="s">
        <v>27</v>
      </c>
      <c r="N114" s="129">
        <f>IFERROR(__xludf.DUMMYFUNCTION("IFERROR(VALUE(REGEXEXTRACT(M114, ""(\d+)\s+(sessions?|days?|weeks?|Weeks?|Sessions?|Days?)"")), 1)"),5.0)</f>
        <v>5</v>
      </c>
      <c r="O114" s="129"/>
      <c r="P114" s="129"/>
      <c r="Q114" s="129"/>
      <c r="R114" s="129"/>
      <c r="S114" s="129"/>
      <c r="T114" s="129"/>
      <c r="U114" s="129"/>
      <c r="V114" s="129"/>
      <c r="W114" s="129"/>
      <c r="X114" s="129"/>
      <c r="Y114" s="129"/>
      <c r="Z114" s="129"/>
      <c r="AA114" s="129"/>
      <c r="AB114" s="129"/>
      <c r="AC114" s="129"/>
    </row>
    <row r="115" ht="15.75" customHeight="1">
      <c r="A115" s="129" t="s">
        <v>3245</v>
      </c>
      <c r="B115" s="129" t="s">
        <v>93</v>
      </c>
      <c r="C115" s="129" t="s">
        <v>9523</v>
      </c>
      <c r="D115" s="321" t="s">
        <v>4219</v>
      </c>
      <c r="E115" s="321" t="s">
        <v>4220</v>
      </c>
      <c r="F115" s="322">
        <v>0.375</v>
      </c>
      <c r="G115" s="322">
        <v>0.6666666666666666</v>
      </c>
      <c r="H115" s="321">
        <f t="shared" si="1"/>
        <v>7</v>
      </c>
      <c r="I115" s="187">
        <v>262.5</v>
      </c>
      <c r="J115" s="187">
        <f t="shared" si="2"/>
        <v>7.5</v>
      </c>
      <c r="K115" s="129" t="s">
        <v>9524</v>
      </c>
      <c r="L115" s="129">
        <v>1.0</v>
      </c>
      <c r="M115" s="129" t="s">
        <v>27</v>
      </c>
      <c r="N115" s="129">
        <f>IFERROR(__xludf.DUMMYFUNCTION("IFERROR(VALUE(REGEXEXTRACT(M115, ""(\d+)\s+(sessions?|days?|weeks?|Weeks?|Sessions?|Days?)"")), 1)"),5.0)</f>
        <v>5</v>
      </c>
      <c r="O115" s="129"/>
      <c r="P115" s="129"/>
      <c r="Q115" s="129"/>
      <c r="R115" s="129"/>
      <c r="S115" s="129"/>
      <c r="T115" s="129"/>
      <c r="U115" s="129"/>
      <c r="V115" s="129"/>
      <c r="W115" s="129"/>
      <c r="X115" s="129"/>
      <c r="Y115" s="129"/>
      <c r="Z115" s="129"/>
      <c r="AA115" s="129"/>
      <c r="AB115" s="129"/>
      <c r="AC115" s="129"/>
    </row>
    <row r="116" ht="15.75" customHeight="1">
      <c r="A116" s="129" t="s">
        <v>3245</v>
      </c>
      <c r="B116" s="129" t="s">
        <v>93</v>
      </c>
      <c r="C116" s="129" t="s">
        <v>9525</v>
      </c>
      <c r="D116" s="321" t="s">
        <v>4219</v>
      </c>
      <c r="E116" s="321" t="s">
        <v>4220</v>
      </c>
      <c r="F116" s="322">
        <v>0.375</v>
      </c>
      <c r="G116" s="322">
        <v>0.6666666666666666</v>
      </c>
      <c r="H116" s="321">
        <f t="shared" si="1"/>
        <v>7</v>
      </c>
      <c r="I116" s="187">
        <v>262.5</v>
      </c>
      <c r="J116" s="187">
        <f t="shared" si="2"/>
        <v>7.5</v>
      </c>
      <c r="K116" s="129" t="s">
        <v>9524</v>
      </c>
      <c r="L116" s="129">
        <v>8.0</v>
      </c>
      <c r="M116" s="129" t="s">
        <v>27</v>
      </c>
      <c r="N116" s="129">
        <f>IFERROR(__xludf.DUMMYFUNCTION("IFERROR(VALUE(REGEXEXTRACT(M116, ""(\d+)\s+(sessions?|days?|weeks?|Weeks?|Sessions?|Days?)"")), 1)"),5.0)</f>
        <v>5</v>
      </c>
      <c r="O116" s="129"/>
      <c r="P116" s="129"/>
      <c r="Q116" s="129"/>
      <c r="R116" s="129"/>
      <c r="S116" s="129"/>
      <c r="T116" s="129"/>
      <c r="U116" s="129"/>
      <c r="V116" s="129"/>
      <c r="W116" s="129"/>
      <c r="X116" s="129"/>
      <c r="Y116" s="129"/>
      <c r="Z116" s="129"/>
      <c r="AA116" s="129"/>
      <c r="AB116" s="129"/>
      <c r="AC116" s="129"/>
    </row>
    <row r="117" ht="15.75" customHeight="1">
      <c r="A117" s="129" t="s">
        <v>3245</v>
      </c>
      <c r="B117" s="129" t="s">
        <v>93</v>
      </c>
      <c r="C117" s="129" t="s">
        <v>9526</v>
      </c>
      <c r="D117" s="321" t="s">
        <v>2507</v>
      </c>
      <c r="E117" s="321" t="s">
        <v>3876</v>
      </c>
      <c r="F117" s="322">
        <v>0.375</v>
      </c>
      <c r="G117" s="322">
        <v>0.6666666666666666</v>
      </c>
      <c r="H117" s="321">
        <f t="shared" si="1"/>
        <v>7</v>
      </c>
      <c r="I117" s="187">
        <v>52.5</v>
      </c>
      <c r="J117" s="187">
        <f t="shared" si="2"/>
        <v>7.5</v>
      </c>
      <c r="K117" s="129" t="s">
        <v>9527</v>
      </c>
      <c r="L117" s="129">
        <v>17.0</v>
      </c>
      <c r="M117" s="129" t="s">
        <v>3822</v>
      </c>
      <c r="N117" s="129">
        <f>IFERROR(__xludf.DUMMYFUNCTION("IFERROR(VALUE(REGEXEXTRACT(M117, ""(\d+)\s+(sessions?|days?|weeks?|Weeks?|Sessions?|Days?)"")), 1)"),1.0)</f>
        <v>1</v>
      </c>
      <c r="O117" s="129"/>
      <c r="P117" s="129"/>
      <c r="Q117" s="129"/>
      <c r="R117" s="129"/>
      <c r="S117" s="129"/>
      <c r="T117" s="129"/>
      <c r="U117" s="129"/>
      <c r="V117" s="129"/>
      <c r="W117" s="129"/>
      <c r="X117" s="129"/>
      <c r="Y117" s="129"/>
      <c r="Z117" s="129"/>
      <c r="AA117" s="129"/>
      <c r="AB117" s="129"/>
      <c r="AC117" s="129"/>
    </row>
    <row r="118" ht="15.75" customHeight="1">
      <c r="A118" s="129" t="s">
        <v>3245</v>
      </c>
      <c r="B118" s="129" t="s">
        <v>93</v>
      </c>
      <c r="C118" s="129" t="s">
        <v>9526</v>
      </c>
      <c r="D118" s="321" t="s">
        <v>2507</v>
      </c>
      <c r="E118" s="321" t="s">
        <v>3876</v>
      </c>
      <c r="F118" s="322">
        <v>0.375</v>
      </c>
      <c r="G118" s="322">
        <v>0.6666666666666666</v>
      </c>
      <c r="H118" s="321">
        <f t="shared" si="1"/>
        <v>7</v>
      </c>
      <c r="I118" s="187">
        <v>52.5</v>
      </c>
      <c r="J118" s="187">
        <f t="shared" si="2"/>
        <v>7.5</v>
      </c>
      <c r="K118" s="129" t="s">
        <v>9527</v>
      </c>
      <c r="L118" s="129">
        <v>19.0</v>
      </c>
      <c r="M118" s="129" t="s">
        <v>3822</v>
      </c>
      <c r="N118" s="129">
        <f>IFERROR(__xludf.DUMMYFUNCTION("IFERROR(VALUE(REGEXEXTRACT(M118, ""(\d+)\s+(sessions?|days?|weeks?|Weeks?|Sessions?|Days?)"")), 1)"),1.0)</f>
        <v>1</v>
      </c>
      <c r="O118" s="129"/>
      <c r="P118" s="129"/>
      <c r="Q118" s="129"/>
      <c r="R118" s="129"/>
      <c r="S118" s="129"/>
      <c r="T118" s="129"/>
      <c r="U118" s="129"/>
      <c r="V118" s="129"/>
      <c r="W118" s="129"/>
      <c r="X118" s="129"/>
      <c r="Y118" s="129"/>
      <c r="Z118" s="129"/>
      <c r="AA118" s="129"/>
      <c r="AB118" s="129"/>
      <c r="AC118" s="129"/>
    </row>
    <row r="119" ht="15.75" customHeight="1">
      <c r="A119" s="129" t="s">
        <v>3245</v>
      </c>
      <c r="B119" s="129" t="s">
        <v>93</v>
      </c>
      <c r="C119" s="129" t="s">
        <v>9528</v>
      </c>
      <c r="D119" s="321" t="s">
        <v>108</v>
      </c>
      <c r="E119" s="321" t="s">
        <v>109</v>
      </c>
      <c r="F119" s="322">
        <v>0.375</v>
      </c>
      <c r="G119" s="322">
        <v>0.6666666666666666</v>
      </c>
      <c r="H119" s="321">
        <f t="shared" si="1"/>
        <v>7</v>
      </c>
      <c r="I119" s="187">
        <v>262.5</v>
      </c>
      <c r="J119" s="187">
        <f t="shared" si="2"/>
        <v>7.5</v>
      </c>
      <c r="K119" s="129" t="s">
        <v>9529</v>
      </c>
      <c r="L119" s="129">
        <v>18.0</v>
      </c>
      <c r="M119" s="129" t="s">
        <v>27</v>
      </c>
      <c r="N119" s="129">
        <f>IFERROR(__xludf.DUMMYFUNCTION("IFERROR(VALUE(REGEXEXTRACT(M119, ""(\d+)\s+(sessions?|days?|weeks?|Weeks?|Sessions?|Days?)"")), 1)"),5.0)</f>
        <v>5</v>
      </c>
      <c r="O119" s="129"/>
      <c r="P119" s="129"/>
      <c r="Q119" s="129"/>
      <c r="R119" s="129"/>
      <c r="S119" s="129"/>
      <c r="T119" s="129"/>
      <c r="U119" s="129"/>
      <c r="V119" s="129"/>
      <c r="W119" s="129"/>
      <c r="X119" s="129"/>
      <c r="Y119" s="129"/>
      <c r="Z119" s="129"/>
      <c r="AA119" s="129"/>
      <c r="AB119" s="129"/>
      <c r="AC119" s="129"/>
    </row>
    <row r="120" ht="15.75" customHeight="1">
      <c r="A120" s="129" t="s">
        <v>3245</v>
      </c>
      <c r="B120" s="129" t="s">
        <v>35</v>
      </c>
      <c r="C120" s="129" t="s">
        <v>9530</v>
      </c>
      <c r="D120" s="321" t="s">
        <v>108</v>
      </c>
      <c r="E120" s="321" t="s">
        <v>109</v>
      </c>
      <c r="F120" s="322">
        <v>0.375</v>
      </c>
      <c r="G120" s="322">
        <v>0.6354166666666666</v>
      </c>
      <c r="H120" s="321">
        <f t="shared" si="1"/>
        <v>6.25</v>
      </c>
      <c r="I120" s="187">
        <v>262.5</v>
      </c>
      <c r="J120" s="187">
        <f t="shared" si="2"/>
        <v>8.4</v>
      </c>
      <c r="K120" s="129" t="s">
        <v>9531</v>
      </c>
      <c r="L120" s="129">
        <v>0.0</v>
      </c>
      <c r="M120" s="129" t="s">
        <v>27</v>
      </c>
      <c r="N120" s="129">
        <f>IFERROR(__xludf.DUMMYFUNCTION("IFERROR(VALUE(REGEXEXTRACT(M120, ""(\d+)\s+(sessions?|days?|weeks?|Weeks?|Sessions?|Days?)"")), 1)"),5.0)</f>
        <v>5</v>
      </c>
      <c r="O120" s="129"/>
      <c r="P120" s="129"/>
      <c r="Q120" s="129"/>
      <c r="R120" s="129"/>
      <c r="S120" s="129"/>
      <c r="T120" s="129"/>
      <c r="U120" s="129"/>
      <c r="V120" s="129"/>
      <c r="W120" s="129"/>
      <c r="X120" s="129"/>
      <c r="Y120" s="129"/>
      <c r="Z120" s="129"/>
      <c r="AA120" s="129"/>
      <c r="AB120" s="129"/>
      <c r="AC120" s="129"/>
    </row>
    <row r="121" ht="15.75" customHeight="1">
      <c r="A121" s="129" t="s">
        <v>3245</v>
      </c>
      <c r="B121" s="129" t="s">
        <v>35</v>
      </c>
      <c r="C121" s="129" t="s">
        <v>9532</v>
      </c>
      <c r="D121" s="321" t="s">
        <v>108</v>
      </c>
      <c r="E121" s="321" t="s">
        <v>109</v>
      </c>
      <c r="F121" s="322">
        <v>0.375</v>
      </c>
      <c r="G121" s="322">
        <v>0.6354166666666666</v>
      </c>
      <c r="H121" s="321">
        <f t="shared" si="1"/>
        <v>6.25</v>
      </c>
      <c r="I121" s="187">
        <v>262.5</v>
      </c>
      <c r="J121" s="187">
        <f t="shared" si="2"/>
        <v>8.4</v>
      </c>
      <c r="K121" s="129" t="s">
        <v>9531</v>
      </c>
      <c r="L121" s="129">
        <v>2.0</v>
      </c>
      <c r="M121" s="129" t="s">
        <v>27</v>
      </c>
      <c r="N121" s="129">
        <f>IFERROR(__xludf.DUMMYFUNCTION("IFERROR(VALUE(REGEXEXTRACT(M121, ""(\d+)\s+(sessions?|days?|weeks?|Weeks?|Sessions?|Days?)"")), 1)"),5.0)</f>
        <v>5</v>
      </c>
      <c r="O121" s="129"/>
      <c r="P121" s="129"/>
      <c r="Q121" s="129"/>
      <c r="R121" s="129"/>
      <c r="S121" s="129"/>
      <c r="T121" s="129"/>
      <c r="U121" s="129"/>
      <c r="V121" s="129"/>
      <c r="W121" s="129"/>
      <c r="X121" s="129"/>
      <c r="Y121" s="129"/>
      <c r="Z121" s="129"/>
      <c r="AA121" s="129"/>
      <c r="AB121" s="129"/>
      <c r="AC121" s="129"/>
    </row>
    <row r="122" ht="15.75" customHeight="1">
      <c r="A122" s="129" t="s">
        <v>3245</v>
      </c>
      <c r="B122" s="129" t="s">
        <v>28</v>
      </c>
      <c r="C122" s="129" t="s">
        <v>9533</v>
      </c>
      <c r="D122" s="321" t="s">
        <v>2507</v>
      </c>
      <c r="E122" s="321" t="s">
        <v>3876</v>
      </c>
      <c r="F122" s="322">
        <v>0.375</v>
      </c>
      <c r="G122" s="322">
        <v>0.6666666666666666</v>
      </c>
      <c r="H122" s="321">
        <f t="shared" si="1"/>
        <v>7</v>
      </c>
      <c r="I122" s="187">
        <v>262.5</v>
      </c>
      <c r="J122" s="187">
        <f t="shared" si="2"/>
        <v>7.5</v>
      </c>
      <c r="K122" s="129" t="s">
        <v>9534</v>
      </c>
      <c r="L122" s="129">
        <v>0.0</v>
      </c>
      <c r="M122" s="129" t="s">
        <v>27</v>
      </c>
      <c r="N122" s="129">
        <f>IFERROR(__xludf.DUMMYFUNCTION("IFERROR(VALUE(REGEXEXTRACT(M122, ""(\d+)\s+(sessions?|days?|weeks?|Weeks?|Sessions?|Days?)"")), 1)"),5.0)</f>
        <v>5</v>
      </c>
      <c r="O122" s="129"/>
      <c r="P122" s="129"/>
      <c r="Q122" s="129"/>
      <c r="R122" s="129"/>
      <c r="S122" s="129"/>
      <c r="T122" s="129"/>
      <c r="U122" s="129"/>
      <c r="V122" s="129"/>
      <c r="W122" s="129"/>
      <c r="X122" s="129"/>
      <c r="Y122" s="129"/>
      <c r="Z122" s="129"/>
      <c r="AA122" s="129"/>
      <c r="AB122" s="129"/>
      <c r="AC122" s="129"/>
    </row>
    <row r="123" ht="15.75" customHeight="1">
      <c r="A123" s="129" t="s">
        <v>3245</v>
      </c>
      <c r="B123" s="129" t="s">
        <v>28</v>
      </c>
      <c r="C123" s="129" t="s">
        <v>9535</v>
      </c>
      <c r="D123" s="321" t="s">
        <v>2507</v>
      </c>
      <c r="E123" s="321" t="s">
        <v>3876</v>
      </c>
      <c r="F123" s="322">
        <v>0.375</v>
      </c>
      <c r="G123" s="322">
        <v>0.6666666666666666</v>
      </c>
      <c r="H123" s="321">
        <f t="shared" si="1"/>
        <v>7</v>
      </c>
      <c r="I123" s="187">
        <v>262.5</v>
      </c>
      <c r="J123" s="187">
        <f t="shared" si="2"/>
        <v>7.5</v>
      </c>
      <c r="K123" s="129" t="s">
        <v>9536</v>
      </c>
      <c r="L123" s="129">
        <v>7.0</v>
      </c>
      <c r="M123" s="129" t="s">
        <v>27</v>
      </c>
      <c r="N123" s="129">
        <f>IFERROR(__xludf.DUMMYFUNCTION("IFERROR(VALUE(REGEXEXTRACT(M123, ""(\d+)\s+(sessions?|days?|weeks?|Weeks?|Sessions?|Days?)"")), 1)"),5.0)</f>
        <v>5</v>
      </c>
      <c r="O123" s="129"/>
      <c r="P123" s="129"/>
      <c r="Q123" s="129"/>
      <c r="R123" s="129"/>
      <c r="S123" s="129"/>
      <c r="T123" s="129"/>
      <c r="U123" s="129"/>
      <c r="V123" s="129"/>
      <c r="W123" s="129"/>
      <c r="X123" s="129"/>
      <c r="Y123" s="129"/>
      <c r="Z123" s="129"/>
      <c r="AA123" s="129"/>
      <c r="AB123" s="129"/>
      <c r="AC123" s="129"/>
    </row>
    <row r="124" ht="15.75" customHeight="1">
      <c r="A124" s="129" t="s">
        <v>3245</v>
      </c>
      <c r="B124" s="129" t="s">
        <v>93</v>
      </c>
      <c r="C124" s="129" t="s">
        <v>9537</v>
      </c>
      <c r="D124" s="321" t="s">
        <v>9538</v>
      </c>
      <c r="E124" s="321" t="s">
        <v>9539</v>
      </c>
      <c r="F124" s="322">
        <v>0.375</v>
      </c>
      <c r="G124" s="322">
        <v>0.6666666666666666</v>
      </c>
      <c r="H124" s="321">
        <f t="shared" si="1"/>
        <v>7</v>
      </c>
      <c r="I124" s="187">
        <v>262.5</v>
      </c>
      <c r="J124" s="187">
        <f t="shared" si="2"/>
        <v>7.5</v>
      </c>
      <c r="K124" s="129" t="s">
        <v>9540</v>
      </c>
      <c r="L124" s="129">
        <v>6.0</v>
      </c>
      <c r="M124" s="129" t="s">
        <v>27</v>
      </c>
      <c r="N124" s="129">
        <f>IFERROR(__xludf.DUMMYFUNCTION("IFERROR(VALUE(REGEXEXTRACT(M124, ""(\d+)\s+(sessions?|days?|weeks?|Weeks?|Sessions?|Days?)"")), 1)"),5.0)</f>
        <v>5</v>
      </c>
      <c r="O124" s="129"/>
      <c r="P124" s="129"/>
      <c r="Q124" s="129"/>
      <c r="R124" s="129"/>
      <c r="S124" s="129"/>
      <c r="T124" s="129"/>
      <c r="U124" s="129"/>
      <c r="V124" s="129"/>
      <c r="W124" s="129"/>
      <c r="X124" s="129"/>
      <c r="Y124" s="129"/>
      <c r="Z124" s="129"/>
      <c r="AA124" s="129"/>
      <c r="AB124" s="129"/>
      <c r="AC124" s="129"/>
    </row>
    <row r="125" ht="15.75" customHeight="1">
      <c r="A125" s="129" t="s">
        <v>3245</v>
      </c>
      <c r="B125" s="129" t="s">
        <v>93</v>
      </c>
      <c r="C125" s="129" t="s">
        <v>9541</v>
      </c>
      <c r="D125" s="321" t="s">
        <v>9538</v>
      </c>
      <c r="E125" s="321" t="s">
        <v>9539</v>
      </c>
      <c r="F125" s="322">
        <v>0.375</v>
      </c>
      <c r="G125" s="322">
        <v>0.6666666666666666</v>
      </c>
      <c r="H125" s="321">
        <f t="shared" si="1"/>
        <v>7</v>
      </c>
      <c r="I125" s="187">
        <v>262.5</v>
      </c>
      <c r="J125" s="187">
        <f t="shared" si="2"/>
        <v>7.5</v>
      </c>
      <c r="K125" s="129" t="s">
        <v>9540</v>
      </c>
      <c r="L125" s="129">
        <v>7.0</v>
      </c>
      <c r="M125" s="129" t="s">
        <v>27</v>
      </c>
      <c r="N125" s="129">
        <f>IFERROR(__xludf.DUMMYFUNCTION("IFERROR(VALUE(REGEXEXTRACT(M125, ""(\d+)\s+(sessions?|days?|weeks?|Weeks?|Sessions?|Days?)"")), 1)"),5.0)</f>
        <v>5</v>
      </c>
      <c r="O125" s="129"/>
      <c r="P125" s="129"/>
      <c r="Q125" s="129"/>
      <c r="R125" s="129"/>
      <c r="S125" s="129"/>
      <c r="T125" s="129"/>
      <c r="U125" s="129"/>
      <c r="V125" s="129"/>
      <c r="W125" s="129"/>
      <c r="X125" s="129"/>
      <c r="Y125" s="129"/>
      <c r="Z125" s="129"/>
      <c r="AA125" s="129"/>
      <c r="AB125" s="129"/>
      <c r="AC125" s="129"/>
    </row>
    <row r="126" ht="15.75" customHeight="1">
      <c r="A126" s="129" t="s">
        <v>46</v>
      </c>
      <c r="B126" s="129" t="s">
        <v>46</v>
      </c>
      <c r="C126" s="129" t="s">
        <v>9542</v>
      </c>
      <c r="D126" s="321" t="s">
        <v>237</v>
      </c>
      <c r="E126" s="321" t="s">
        <v>238</v>
      </c>
      <c r="F126" s="322">
        <v>0.625</v>
      </c>
      <c r="G126" s="322">
        <v>0.6666666666666666</v>
      </c>
      <c r="H126" s="321">
        <f t="shared" si="1"/>
        <v>1</v>
      </c>
      <c r="I126" s="187">
        <v>108.5</v>
      </c>
      <c r="J126" s="187">
        <f t="shared" si="2"/>
        <v>10.85</v>
      </c>
      <c r="K126" s="129" t="s">
        <v>9543</v>
      </c>
      <c r="L126" s="129">
        <v>6.0</v>
      </c>
      <c r="M126" s="129" t="s">
        <v>3869</v>
      </c>
      <c r="N126" s="129">
        <f>IFERROR(__xludf.DUMMYFUNCTION("IFERROR(VALUE(REGEXEXTRACT(M126, ""(\d+)\s+(sessions?|days?|weeks?|Weeks?|Sessions?|Days?)"")), 1)"),10.0)</f>
        <v>10</v>
      </c>
      <c r="O126" s="129"/>
      <c r="P126" s="129"/>
      <c r="Q126" s="129"/>
      <c r="R126" s="129"/>
      <c r="S126" s="129"/>
      <c r="T126" s="129"/>
      <c r="U126" s="129"/>
      <c r="V126" s="129"/>
      <c r="W126" s="129"/>
      <c r="X126" s="129"/>
      <c r="Y126" s="129"/>
      <c r="Z126" s="129"/>
      <c r="AA126" s="129"/>
      <c r="AB126" s="129"/>
      <c r="AC126" s="129"/>
    </row>
    <row r="127" ht="15.75" customHeight="1">
      <c r="A127" s="129" t="s">
        <v>46</v>
      </c>
      <c r="B127" s="129" t="s">
        <v>46</v>
      </c>
      <c r="C127" s="129" t="s">
        <v>9542</v>
      </c>
      <c r="D127" s="321" t="s">
        <v>237</v>
      </c>
      <c r="E127" s="321" t="s">
        <v>238</v>
      </c>
      <c r="F127" s="322">
        <v>0.7291666666666666</v>
      </c>
      <c r="G127" s="322">
        <v>0.7708333333333334</v>
      </c>
      <c r="H127" s="321">
        <f t="shared" si="1"/>
        <v>1</v>
      </c>
      <c r="I127" s="187">
        <v>108.5</v>
      </c>
      <c r="J127" s="187">
        <f t="shared" si="2"/>
        <v>10.85</v>
      </c>
      <c r="K127" s="129" t="s">
        <v>9543</v>
      </c>
      <c r="L127" s="129">
        <v>5.0</v>
      </c>
      <c r="M127" s="129" t="s">
        <v>3869</v>
      </c>
      <c r="N127" s="129">
        <f>IFERROR(__xludf.DUMMYFUNCTION("IFERROR(VALUE(REGEXEXTRACT(M127, ""(\d+)\s+(sessions?|days?|weeks?|Weeks?|Sessions?|Days?)"")), 1)"),10.0)</f>
        <v>10</v>
      </c>
      <c r="O127" s="129"/>
      <c r="P127" s="129"/>
      <c r="Q127" s="129"/>
      <c r="R127" s="129"/>
      <c r="S127" s="129"/>
      <c r="T127" s="129"/>
      <c r="U127" s="129"/>
      <c r="V127" s="129"/>
      <c r="W127" s="129"/>
      <c r="X127" s="129"/>
      <c r="Y127" s="129"/>
      <c r="Z127" s="129"/>
      <c r="AA127" s="129"/>
      <c r="AB127" s="129"/>
      <c r="AC127" s="129"/>
    </row>
    <row r="128" ht="15.75" customHeight="1">
      <c r="A128" s="129" t="s">
        <v>46</v>
      </c>
      <c r="B128" s="129" t="s">
        <v>46</v>
      </c>
      <c r="C128" s="129" t="s">
        <v>9544</v>
      </c>
      <c r="D128" s="321" t="s">
        <v>104</v>
      </c>
      <c r="E128" s="321" t="s">
        <v>105</v>
      </c>
      <c r="F128" s="322">
        <v>0.6666666666666666</v>
      </c>
      <c r="G128" s="322">
        <v>0.7083333333333334</v>
      </c>
      <c r="H128" s="321">
        <f t="shared" si="1"/>
        <v>1</v>
      </c>
      <c r="I128" s="187">
        <v>108.5</v>
      </c>
      <c r="J128" s="187">
        <f t="shared" si="2"/>
        <v>10.85</v>
      </c>
      <c r="K128" s="129" t="s">
        <v>9545</v>
      </c>
      <c r="L128" s="129">
        <v>9.0</v>
      </c>
      <c r="M128" s="129" t="s">
        <v>3869</v>
      </c>
      <c r="N128" s="129">
        <f>IFERROR(__xludf.DUMMYFUNCTION("IFERROR(VALUE(REGEXEXTRACT(M128, ""(\d+)\s+(sessions?|days?|weeks?|Weeks?|Sessions?|Days?)"")), 1)"),10.0)</f>
        <v>10</v>
      </c>
      <c r="O128" s="129"/>
      <c r="P128" s="129"/>
      <c r="Q128" s="129"/>
      <c r="R128" s="129"/>
      <c r="S128" s="129"/>
      <c r="T128" s="129"/>
      <c r="U128" s="129"/>
      <c r="V128" s="129"/>
      <c r="W128" s="129"/>
      <c r="X128" s="129"/>
      <c r="Y128" s="129"/>
      <c r="Z128" s="129"/>
      <c r="AA128" s="129"/>
      <c r="AB128" s="129"/>
      <c r="AC128" s="129"/>
    </row>
    <row r="129" ht="15.75" customHeight="1">
      <c r="A129" s="129" t="s">
        <v>46</v>
      </c>
      <c r="B129" s="129" t="s">
        <v>46</v>
      </c>
      <c r="C129" s="129" t="s">
        <v>9544</v>
      </c>
      <c r="D129" s="321" t="s">
        <v>104</v>
      </c>
      <c r="E129" s="321" t="s">
        <v>105</v>
      </c>
      <c r="F129" s="322">
        <v>0.78125</v>
      </c>
      <c r="G129" s="322">
        <v>0.8229166666666666</v>
      </c>
      <c r="H129" s="321">
        <f t="shared" si="1"/>
        <v>1</v>
      </c>
      <c r="I129" s="187">
        <v>108.5</v>
      </c>
      <c r="J129" s="187">
        <f t="shared" si="2"/>
        <v>10.85</v>
      </c>
      <c r="K129" s="129" t="s">
        <v>9545</v>
      </c>
      <c r="L129" s="129">
        <v>4.0</v>
      </c>
      <c r="M129" s="129" t="s">
        <v>3869</v>
      </c>
      <c r="N129" s="129">
        <f>IFERROR(__xludf.DUMMYFUNCTION("IFERROR(VALUE(REGEXEXTRACT(M129, ""(\d+)\s+(sessions?|days?|weeks?|Weeks?|Sessions?|Days?)"")), 1)"),10.0)</f>
        <v>10</v>
      </c>
      <c r="O129" s="129"/>
      <c r="P129" s="129"/>
      <c r="Q129" s="129"/>
      <c r="R129" s="129"/>
      <c r="S129" s="129"/>
      <c r="T129" s="129"/>
      <c r="U129" s="129"/>
      <c r="V129" s="129"/>
      <c r="W129" s="129"/>
      <c r="X129" s="129"/>
      <c r="Y129" s="129"/>
      <c r="Z129" s="129"/>
      <c r="AA129" s="129"/>
      <c r="AB129" s="129"/>
      <c r="AC129" s="129"/>
    </row>
    <row r="130" ht="15.75" customHeight="1">
      <c r="A130" s="129" t="s">
        <v>46</v>
      </c>
      <c r="B130" s="129" t="s">
        <v>46</v>
      </c>
      <c r="C130" s="128" t="s">
        <v>9546</v>
      </c>
      <c r="D130" s="234" t="s">
        <v>9547</v>
      </c>
      <c r="E130" s="234" t="s">
        <v>9548</v>
      </c>
      <c r="F130" s="322">
        <v>0.75</v>
      </c>
      <c r="G130" s="322">
        <v>0.78125</v>
      </c>
      <c r="H130" s="321">
        <f t="shared" si="1"/>
        <v>0.75</v>
      </c>
      <c r="I130" s="191">
        <v>81.38</v>
      </c>
      <c r="J130" s="187">
        <f t="shared" si="2"/>
        <v>10.85066667</v>
      </c>
      <c r="K130" s="128" t="s">
        <v>9549</v>
      </c>
      <c r="L130" s="128">
        <v>7.0</v>
      </c>
      <c r="M130" s="129" t="s">
        <v>3869</v>
      </c>
      <c r="N130" s="129">
        <f>IFERROR(__xludf.DUMMYFUNCTION("IFERROR(VALUE(REGEXEXTRACT(M130, ""(\d+)\s+(sessions?|days?|weeks?|Weeks?|Sessions?|Days?)"")), 1)"),10.0)</f>
        <v>10</v>
      </c>
      <c r="O130" s="129"/>
      <c r="P130" s="129"/>
      <c r="Q130" s="129"/>
      <c r="R130" s="129"/>
      <c r="S130" s="129"/>
      <c r="T130" s="129"/>
      <c r="U130" s="129"/>
      <c r="V130" s="129"/>
      <c r="W130" s="129"/>
      <c r="X130" s="129"/>
      <c r="Y130" s="129"/>
      <c r="Z130" s="129"/>
      <c r="AA130" s="129"/>
      <c r="AB130" s="129"/>
      <c r="AC130" s="129"/>
    </row>
    <row r="131" ht="15.75" customHeight="1">
      <c r="A131" s="129" t="s">
        <v>46</v>
      </c>
      <c r="B131" s="129" t="s">
        <v>46</v>
      </c>
      <c r="C131" s="208" t="s">
        <v>9550</v>
      </c>
      <c r="D131" s="362" t="s">
        <v>48</v>
      </c>
      <c r="E131" s="362" t="s">
        <v>49</v>
      </c>
      <c r="F131" s="322">
        <v>0.6979166666666666</v>
      </c>
      <c r="G131" s="322">
        <v>0.7291666666666666</v>
      </c>
      <c r="H131" s="321">
        <f t="shared" si="1"/>
        <v>0.75</v>
      </c>
      <c r="I131" s="191">
        <v>81.38</v>
      </c>
      <c r="J131" s="187">
        <f t="shared" si="2"/>
        <v>10.85066667</v>
      </c>
      <c r="K131" s="131" t="s">
        <v>9551</v>
      </c>
      <c r="L131" s="131">
        <v>12.0</v>
      </c>
      <c r="M131" s="129" t="s">
        <v>3869</v>
      </c>
      <c r="N131" s="129">
        <f>IFERROR(__xludf.DUMMYFUNCTION("IFERROR(VALUE(REGEXEXTRACT(M131, ""(\d+)\s+(sessions?|days?|weeks?|Weeks?|Sessions?|Days?)"")), 1)"),10.0)</f>
        <v>10</v>
      </c>
      <c r="O131" s="129"/>
      <c r="P131" s="129"/>
      <c r="Q131" s="129"/>
      <c r="R131" s="129"/>
      <c r="S131" s="129"/>
      <c r="T131" s="129"/>
      <c r="U131" s="129"/>
      <c r="V131" s="129"/>
      <c r="W131" s="129"/>
      <c r="X131" s="129"/>
      <c r="Y131" s="129"/>
      <c r="Z131" s="129"/>
      <c r="AA131" s="129"/>
      <c r="AB131" s="129"/>
      <c r="AC131" s="129"/>
    </row>
    <row r="132" ht="15.75" customHeight="1">
      <c r="A132" s="129" t="s">
        <v>46</v>
      </c>
      <c r="B132" s="129" t="s">
        <v>46</v>
      </c>
      <c r="C132" s="208" t="s">
        <v>9552</v>
      </c>
      <c r="D132" s="325" t="s">
        <v>2381</v>
      </c>
      <c r="E132" s="325" t="s">
        <v>3132</v>
      </c>
      <c r="F132" s="361">
        <v>0.4479166666666667</v>
      </c>
      <c r="G132" s="361">
        <v>0.4791666666666667</v>
      </c>
      <c r="H132" s="321">
        <f t="shared" si="1"/>
        <v>0.75</v>
      </c>
      <c r="I132" s="191">
        <v>81.38</v>
      </c>
      <c r="J132" s="187">
        <f t="shared" si="2"/>
        <v>10.85066667</v>
      </c>
      <c r="K132" s="131" t="s">
        <v>9553</v>
      </c>
      <c r="L132" s="131">
        <v>9.0</v>
      </c>
      <c r="M132" s="129" t="s">
        <v>3869</v>
      </c>
      <c r="N132" s="129">
        <f>IFERROR(__xludf.DUMMYFUNCTION("IFERROR(VALUE(REGEXEXTRACT(M132, ""(\d+)\s+(sessions?|days?|weeks?|Weeks?|Sessions?|Days?)"")), 1)"),10.0)</f>
        <v>10</v>
      </c>
      <c r="O132" s="129"/>
      <c r="P132" s="129"/>
      <c r="Q132" s="129"/>
      <c r="R132" s="129"/>
      <c r="S132" s="129"/>
      <c r="T132" s="129"/>
      <c r="U132" s="129"/>
      <c r="V132" s="129"/>
      <c r="W132" s="129"/>
      <c r="X132" s="129"/>
      <c r="Y132" s="129"/>
      <c r="Z132" s="129"/>
      <c r="AA132" s="129"/>
      <c r="AB132" s="129"/>
      <c r="AC132" s="129"/>
    </row>
    <row r="133" ht="15.75" customHeight="1">
      <c r="A133" s="129" t="s">
        <v>46</v>
      </c>
      <c r="B133" s="129" t="s">
        <v>46</v>
      </c>
      <c r="C133" s="208" t="s">
        <v>9554</v>
      </c>
      <c r="D133" s="325" t="s">
        <v>48</v>
      </c>
      <c r="E133" s="325" t="s">
        <v>49</v>
      </c>
      <c r="F133" s="361">
        <v>0.78125</v>
      </c>
      <c r="G133" s="361">
        <v>0.8125</v>
      </c>
      <c r="H133" s="321">
        <f t="shared" si="1"/>
        <v>0.75</v>
      </c>
      <c r="I133" s="191">
        <v>81.38</v>
      </c>
      <c r="J133" s="187">
        <f t="shared" si="2"/>
        <v>10.85066667</v>
      </c>
      <c r="K133" s="131" t="s">
        <v>9555</v>
      </c>
      <c r="L133" s="131">
        <v>2.0</v>
      </c>
      <c r="M133" s="129" t="s">
        <v>3869</v>
      </c>
      <c r="N133" s="129">
        <f>IFERROR(__xludf.DUMMYFUNCTION("IFERROR(VALUE(REGEXEXTRACT(M133, ""(\d+)\s+(sessions?|days?|weeks?|Weeks?|Sessions?|Days?)"")), 1)"),10.0)</f>
        <v>10</v>
      </c>
      <c r="O133" s="129"/>
      <c r="P133" s="129"/>
      <c r="Q133" s="129"/>
      <c r="R133" s="129"/>
      <c r="S133" s="129"/>
      <c r="T133" s="129"/>
      <c r="U133" s="129"/>
      <c r="V133" s="129"/>
      <c r="W133" s="129"/>
      <c r="X133" s="129"/>
      <c r="Y133" s="129"/>
      <c r="Z133" s="129"/>
      <c r="AA133" s="129"/>
      <c r="AB133" s="129"/>
      <c r="AC133" s="129"/>
    </row>
    <row r="134" ht="15.75" customHeight="1">
      <c r="A134" s="129" t="s">
        <v>46</v>
      </c>
      <c r="B134" s="129" t="s">
        <v>46</v>
      </c>
      <c r="C134" s="208" t="s">
        <v>9554</v>
      </c>
      <c r="D134" s="325" t="s">
        <v>48</v>
      </c>
      <c r="E134" s="325" t="s">
        <v>49</v>
      </c>
      <c r="F134" s="361">
        <v>0.5</v>
      </c>
      <c r="G134" s="361">
        <v>0.53125</v>
      </c>
      <c r="H134" s="321">
        <f t="shared" si="1"/>
        <v>0.75</v>
      </c>
      <c r="I134" s="191">
        <v>81.38</v>
      </c>
      <c r="J134" s="187">
        <f t="shared" si="2"/>
        <v>10.85066667</v>
      </c>
      <c r="K134" s="131" t="s">
        <v>9555</v>
      </c>
      <c r="L134" s="131">
        <v>12.0</v>
      </c>
      <c r="M134" s="129" t="s">
        <v>3869</v>
      </c>
      <c r="N134" s="129">
        <f>IFERROR(__xludf.DUMMYFUNCTION("IFERROR(VALUE(REGEXEXTRACT(M134, ""(\d+)\s+(sessions?|days?|weeks?|Weeks?|Sessions?|Days?)"")), 1)"),10.0)</f>
        <v>10</v>
      </c>
      <c r="O134" s="129"/>
      <c r="P134" s="129"/>
      <c r="Q134" s="129"/>
      <c r="R134" s="129"/>
      <c r="S134" s="129"/>
      <c r="T134" s="129"/>
      <c r="U134" s="129"/>
      <c r="V134" s="129"/>
      <c r="W134" s="129"/>
      <c r="X134" s="129"/>
      <c r="Y134" s="129"/>
      <c r="Z134" s="129"/>
      <c r="AA134" s="129"/>
      <c r="AB134" s="129"/>
      <c r="AC134" s="129"/>
    </row>
    <row r="135" ht="15.75" customHeight="1">
      <c r="A135" s="129" t="s">
        <v>46</v>
      </c>
      <c r="B135" s="129" t="s">
        <v>46</v>
      </c>
      <c r="C135" s="208" t="s">
        <v>9556</v>
      </c>
      <c r="D135" s="325" t="s">
        <v>9547</v>
      </c>
      <c r="E135" s="325" t="s">
        <v>9548</v>
      </c>
      <c r="F135" s="361">
        <v>0.7916666666666666</v>
      </c>
      <c r="G135" s="361">
        <v>0.8229166666666666</v>
      </c>
      <c r="H135" s="321">
        <f t="shared" si="1"/>
        <v>0.75</v>
      </c>
      <c r="I135" s="191">
        <v>81.38</v>
      </c>
      <c r="J135" s="187">
        <f t="shared" si="2"/>
        <v>10.85066667</v>
      </c>
      <c r="K135" s="131" t="s">
        <v>9557</v>
      </c>
      <c r="L135" s="131">
        <v>9.0</v>
      </c>
      <c r="M135" s="129" t="s">
        <v>3869</v>
      </c>
      <c r="N135" s="129">
        <f>IFERROR(__xludf.DUMMYFUNCTION("IFERROR(VALUE(REGEXEXTRACT(M135, ""(\d+)\s+(sessions?|days?|weeks?|Weeks?|Sessions?|Days?)"")), 1)"),10.0)</f>
        <v>10</v>
      </c>
      <c r="O135" s="129"/>
      <c r="P135" s="129"/>
      <c r="Q135" s="129"/>
      <c r="R135" s="129"/>
      <c r="S135" s="129"/>
      <c r="T135" s="129"/>
      <c r="U135" s="129"/>
      <c r="V135" s="129"/>
      <c r="W135" s="129"/>
      <c r="X135" s="129"/>
      <c r="Y135" s="129"/>
      <c r="Z135" s="129"/>
      <c r="AA135" s="129"/>
      <c r="AB135" s="129"/>
      <c r="AC135" s="129"/>
    </row>
    <row r="136" ht="15.75" customHeight="1">
      <c r="A136" s="363" t="s">
        <v>46</v>
      </c>
      <c r="B136" s="129" t="s">
        <v>46</v>
      </c>
      <c r="C136" s="364" t="s">
        <v>9558</v>
      </c>
      <c r="D136" s="365" t="s">
        <v>15</v>
      </c>
      <c r="E136" s="365" t="s">
        <v>16</v>
      </c>
      <c r="F136" s="366">
        <v>0.7395833333333334</v>
      </c>
      <c r="G136" s="366">
        <v>0.7708333333333334</v>
      </c>
      <c r="H136" s="321">
        <f t="shared" si="1"/>
        <v>0.75</v>
      </c>
      <c r="I136" s="367">
        <v>81.38</v>
      </c>
      <c r="J136" s="187">
        <f t="shared" si="2"/>
        <v>10.85066667</v>
      </c>
      <c r="K136" s="364" t="s">
        <v>9559</v>
      </c>
      <c r="L136" s="364">
        <v>5.0</v>
      </c>
      <c r="M136" s="363" t="s">
        <v>3869</v>
      </c>
      <c r="N136" s="129">
        <f>IFERROR(__xludf.DUMMYFUNCTION("IFERROR(VALUE(REGEXEXTRACT(M136, ""(\d+)\s+(sessions?|days?|weeks?|Weeks?|Sessions?|Days?)"")), 1)"),10.0)</f>
        <v>10</v>
      </c>
      <c r="O136" s="129"/>
      <c r="P136" s="129"/>
      <c r="Q136" s="129"/>
      <c r="R136" s="129"/>
      <c r="S136" s="129"/>
      <c r="T136" s="129"/>
      <c r="U136" s="129"/>
      <c r="V136" s="129"/>
      <c r="W136" s="129"/>
      <c r="X136" s="129"/>
      <c r="Y136" s="129"/>
      <c r="Z136" s="129"/>
      <c r="AA136" s="129"/>
      <c r="AB136" s="129"/>
      <c r="AC136" s="129"/>
    </row>
    <row r="137" ht="15.75" customHeight="1">
      <c r="A137" s="363" t="s">
        <v>46</v>
      </c>
      <c r="B137" s="129" t="s">
        <v>46</v>
      </c>
      <c r="C137" s="363" t="s">
        <v>9558</v>
      </c>
      <c r="D137" s="368" t="s">
        <v>15</v>
      </c>
      <c r="E137" s="368" t="s">
        <v>16</v>
      </c>
      <c r="F137" s="369">
        <v>0.4583333333333333</v>
      </c>
      <c r="G137" s="369">
        <v>0.4895833333333333</v>
      </c>
      <c r="H137" s="321">
        <f t="shared" si="1"/>
        <v>0.75</v>
      </c>
      <c r="I137" s="367">
        <v>81.38</v>
      </c>
      <c r="J137" s="187">
        <f t="shared" si="2"/>
        <v>10.85066667</v>
      </c>
      <c r="K137" s="363" t="s">
        <v>9559</v>
      </c>
      <c r="L137" s="363">
        <v>7.0</v>
      </c>
      <c r="M137" s="363" t="s">
        <v>3869</v>
      </c>
      <c r="N137" s="129">
        <f>IFERROR(__xludf.DUMMYFUNCTION("IFERROR(VALUE(REGEXEXTRACT(M137, ""(\d+)\s+(sessions?|days?|weeks?|Weeks?|Sessions?|Days?)"")), 1)"),10.0)</f>
        <v>10</v>
      </c>
      <c r="O137" s="129"/>
      <c r="P137" s="129"/>
      <c r="Q137" s="129"/>
      <c r="R137" s="129"/>
      <c r="S137" s="129"/>
      <c r="T137" s="129"/>
      <c r="U137" s="129"/>
      <c r="V137" s="129"/>
      <c r="W137" s="129"/>
      <c r="X137" s="129"/>
      <c r="Y137" s="129"/>
      <c r="Z137" s="129"/>
      <c r="AA137" s="129"/>
      <c r="AB137" s="129"/>
      <c r="AC137" s="129"/>
    </row>
    <row r="138" ht="15.75" customHeight="1">
      <c r="A138" s="363" t="s">
        <v>46</v>
      </c>
      <c r="B138" s="129" t="s">
        <v>46</v>
      </c>
      <c r="C138" s="364" t="s">
        <v>9558</v>
      </c>
      <c r="D138" s="368" t="s">
        <v>15</v>
      </c>
      <c r="E138" s="368" t="s">
        <v>16</v>
      </c>
      <c r="F138" s="369">
        <v>0.75</v>
      </c>
      <c r="G138" s="369">
        <v>0.78125</v>
      </c>
      <c r="H138" s="321">
        <f t="shared" si="1"/>
        <v>0.75</v>
      </c>
      <c r="I138" s="367">
        <v>81.38</v>
      </c>
      <c r="J138" s="187">
        <f t="shared" si="2"/>
        <v>10.85066667</v>
      </c>
      <c r="K138" s="363" t="s">
        <v>9559</v>
      </c>
      <c r="L138" s="363">
        <v>8.0</v>
      </c>
      <c r="M138" s="363" t="s">
        <v>3869</v>
      </c>
      <c r="N138" s="129">
        <f>IFERROR(__xludf.DUMMYFUNCTION("IFERROR(VALUE(REGEXEXTRACT(M138, ""(\d+)\s+(sessions?|days?|weeks?|Weeks?|Sessions?|Days?)"")), 1)"),10.0)</f>
        <v>10</v>
      </c>
      <c r="O138" s="129"/>
      <c r="P138" s="129"/>
      <c r="Q138" s="129"/>
      <c r="R138" s="129"/>
      <c r="S138" s="129"/>
      <c r="T138" s="129"/>
      <c r="U138" s="129"/>
      <c r="V138" s="129"/>
      <c r="W138" s="129"/>
      <c r="X138" s="129"/>
      <c r="Y138" s="129"/>
      <c r="Z138" s="129"/>
      <c r="AA138" s="129"/>
      <c r="AB138" s="129"/>
      <c r="AC138" s="129"/>
    </row>
    <row r="139" ht="1.5" customHeight="1">
      <c r="A139" s="363" t="s">
        <v>46</v>
      </c>
      <c r="B139" s="129" t="s">
        <v>46</v>
      </c>
      <c r="C139" s="363" t="s">
        <v>9558</v>
      </c>
      <c r="D139" s="368"/>
      <c r="E139" s="368"/>
      <c r="F139" s="369"/>
      <c r="G139" s="369"/>
      <c r="H139" s="321">
        <f t="shared" si="1"/>
        <v>0</v>
      </c>
      <c r="I139" s="363"/>
      <c r="J139" s="187" t="str">
        <f t="shared" si="2"/>
        <v>#DIV/0!</v>
      </c>
      <c r="K139" s="363"/>
      <c r="L139" s="363"/>
      <c r="M139" s="363"/>
      <c r="N139" s="129">
        <f>IFERROR(__xludf.DUMMYFUNCTION("IFERROR(VALUE(REGEXEXTRACT(M139, ""(\d+)\s+(sessions?|days?|weeks?|Weeks?|Sessions?|Days?)"")), 1)"),1.0)</f>
        <v>1</v>
      </c>
      <c r="O139" s="129"/>
      <c r="P139" s="129"/>
      <c r="Q139" s="129"/>
      <c r="R139" s="129"/>
      <c r="S139" s="129"/>
      <c r="T139" s="129"/>
      <c r="U139" s="129"/>
      <c r="V139" s="129"/>
      <c r="W139" s="129"/>
      <c r="X139" s="129"/>
      <c r="Y139" s="129"/>
      <c r="Z139" s="129"/>
      <c r="AA139" s="129"/>
      <c r="AB139" s="129"/>
      <c r="AC139" s="129"/>
    </row>
    <row r="140" ht="15.75" customHeight="1">
      <c r="A140" s="363" t="s">
        <v>46</v>
      </c>
      <c r="B140" s="129" t="s">
        <v>46</v>
      </c>
      <c r="C140" s="364" t="s">
        <v>9558</v>
      </c>
      <c r="D140" s="368" t="s">
        <v>15</v>
      </c>
      <c r="E140" s="368" t="s">
        <v>16</v>
      </c>
      <c r="F140" s="370">
        <v>0.4583333333333333</v>
      </c>
      <c r="G140" s="370">
        <v>0.4895833333333333</v>
      </c>
      <c r="H140" s="321">
        <f t="shared" si="1"/>
        <v>0.75</v>
      </c>
      <c r="I140" s="371">
        <v>65.1</v>
      </c>
      <c r="J140" s="187">
        <f t="shared" si="2"/>
        <v>10.85</v>
      </c>
      <c r="K140" s="363" t="s">
        <v>9559</v>
      </c>
      <c r="L140" s="363">
        <v>1.0</v>
      </c>
      <c r="M140" s="363" t="s">
        <v>34</v>
      </c>
      <c r="N140" s="129">
        <f>IFERROR(__xludf.DUMMYFUNCTION("IFERROR(VALUE(REGEXEXTRACT(M140, ""(\d+)\s+(sessions?|days?|weeks?|Weeks?|Sessions?|Days?)"")), 1)"),8.0)</f>
        <v>8</v>
      </c>
      <c r="O140" s="129"/>
      <c r="P140" s="129"/>
      <c r="Q140" s="129"/>
      <c r="R140" s="129"/>
      <c r="S140" s="129"/>
      <c r="T140" s="129"/>
      <c r="U140" s="129"/>
      <c r="V140" s="129"/>
      <c r="W140" s="129"/>
      <c r="X140" s="129"/>
      <c r="Y140" s="129"/>
      <c r="Z140" s="129"/>
      <c r="AA140" s="129"/>
      <c r="AB140" s="129"/>
      <c r="AC140" s="129"/>
    </row>
    <row r="141" ht="15.75" customHeight="1">
      <c r="A141" s="363" t="s">
        <v>46</v>
      </c>
      <c r="B141" s="363" t="s">
        <v>114</v>
      </c>
      <c r="C141" s="363" t="s">
        <v>9560</v>
      </c>
      <c r="D141" s="368" t="s">
        <v>108</v>
      </c>
      <c r="E141" s="368" t="s">
        <v>109</v>
      </c>
      <c r="F141" s="369">
        <v>0.4895833333333333</v>
      </c>
      <c r="G141" s="369">
        <v>0.53125</v>
      </c>
      <c r="H141" s="321">
        <f t="shared" si="1"/>
        <v>1</v>
      </c>
      <c r="I141" s="372">
        <v>90.6</v>
      </c>
      <c r="J141" s="187">
        <f t="shared" si="2"/>
        <v>9.06</v>
      </c>
      <c r="K141" s="363" t="s">
        <v>9561</v>
      </c>
      <c r="L141" s="363">
        <v>11.0</v>
      </c>
      <c r="M141" s="363" t="s">
        <v>3869</v>
      </c>
      <c r="N141" s="129">
        <f>IFERROR(__xludf.DUMMYFUNCTION("IFERROR(VALUE(REGEXEXTRACT(M141, ""(\d+)\s+(sessions?|days?|weeks?|Weeks?|Sessions?|Days?)"")), 1)"),10.0)</f>
        <v>10</v>
      </c>
      <c r="O141" s="129"/>
      <c r="P141" s="129"/>
      <c r="Q141" s="129"/>
      <c r="R141" s="129"/>
      <c r="S141" s="129"/>
      <c r="T141" s="129"/>
      <c r="U141" s="129"/>
      <c r="V141" s="129"/>
      <c r="W141" s="129"/>
      <c r="X141" s="129"/>
      <c r="Y141" s="129"/>
      <c r="Z141" s="129"/>
      <c r="AA141" s="129"/>
      <c r="AB141" s="129"/>
      <c r="AC141" s="129"/>
    </row>
    <row r="142" ht="15.75" customHeight="1">
      <c r="A142" s="363" t="s">
        <v>46</v>
      </c>
      <c r="B142" s="363" t="s">
        <v>46</v>
      </c>
      <c r="C142" s="363" t="s">
        <v>9562</v>
      </c>
      <c r="D142" s="368" t="s">
        <v>108</v>
      </c>
      <c r="E142" s="368" t="s">
        <v>109</v>
      </c>
      <c r="F142" s="369">
        <v>0.78125</v>
      </c>
      <c r="G142" s="369">
        <v>0.8229166666666666</v>
      </c>
      <c r="H142" s="321">
        <f t="shared" si="1"/>
        <v>1</v>
      </c>
      <c r="I142" s="373">
        <v>108.5</v>
      </c>
      <c r="J142" s="187">
        <f t="shared" si="2"/>
        <v>10.85</v>
      </c>
      <c r="K142" s="363" t="s">
        <v>9563</v>
      </c>
      <c r="L142" s="363">
        <v>7.0</v>
      </c>
      <c r="M142" s="363" t="s">
        <v>3869</v>
      </c>
      <c r="N142" s="129">
        <f>IFERROR(__xludf.DUMMYFUNCTION("IFERROR(VALUE(REGEXEXTRACT(M142, ""(\d+)\s+(sessions?|days?|weeks?|Weeks?|Sessions?|Days?)"")), 1)"),10.0)</f>
        <v>10</v>
      </c>
      <c r="O142" s="129"/>
      <c r="P142" s="129"/>
      <c r="Q142" s="129"/>
      <c r="R142" s="129"/>
      <c r="S142" s="129"/>
      <c r="T142" s="129"/>
      <c r="U142" s="129"/>
      <c r="V142" s="129"/>
      <c r="W142" s="129"/>
      <c r="X142" s="129"/>
      <c r="Y142" s="129"/>
      <c r="Z142" s="129"/>
      <c r="AA142" s="129"/>
      <c r="AB142" s="129"/>
      <c r="AC142" s="129"/>
    </row>
    <row r="143" ht="15.75" customHeight="1">
      <c r="A143" s="363" t="s">
        <v>9564</v>
      </c>
      <c r="B143" s="363" t="s">
        <v>28</v>
      </c>
      <c r="C143" s="363" t="s">
        <v>9565</v>
      </c>
      <c r="D143" s="368" t="s">
        <v>2220</v>
      </c>
      <c r="E143" s="368" t="s">
        <v>4413</v>
      </c>
      <c r="F143" s="369">
        <v>0.78125</v>
      </c>
      <c r="G143" s="369">
        <v>0.8229166666666666</v>
      </c>
      <c r="H143" s="321">
        <f t="shared" si="1"/>
        <v>1</v>
      </c>
      <c r="I143" s="371">
        <v>45.95</v>
      </c>
      <c r="J143" s="187">
        <f t="shared" si="2"/>
        <v>11.4875</v>
      </c>
      <c r="K143" s="363" t="s">
        <v>9566</v>
      </c>
      <c r="L143" s="363">
        <v>12.0</v>
      </c>
      <c r="M143" s="363" t="s">
        <v>3854</v>
      </c>
      <c r="N143" s="129">
        <f>IFERROR(__xludf.DUMMYFUNCTION("IFERROR(VALUE(REGEXEXTRACT(M143, ""(\d+)\s+(sessions?|days?|weeks?|Weeks?|Sessions?|Days?)"")), 1)"),4.0)</f>
        <v>4</v>
      </c>
      <c r="O143" s="129"/>
      <c r="P143" s="129"/>
      <c r="Q143" s="129"/>
      <c r="R143" s="129"/>
      <c r="S143" s="129"/>
      <c r="T143" s="129"/>
      <c r="U143" s="129"/>
      <c r="V143" s="129"/>
      <c r="W143" s="129"/>
      <c r="X143" s="129"/>
      <c r="Y143" s="129"/>
      <c r="Z143" s="129"/>
      <c r="AA143" s="129"/>
      <c r="AB143" s="129"/>
      <c r="AC143" s="129"/>
    </row>
    <row r="144" ht="15.75" customHeight="1">
      <c r="A144" s="363" t="s">
        <v>9564</v>
      </c>
      <c r="B144" s="363" t="s">
        <v>28</v>
      </c>
      <c r="C144" s="363" t="s">
        <v>9565</v>
      </c>
      <c r="D144" s="368" t="s">
        <v>2220</v>
      </c>
      <c r="E144" s="368" t="s">
        <v>4413</v>
      </c>
      <c r="F144" s="369">
        <v>0.78125</v>
      </c>
      <c r="G144" s="369">
        <v>0.8229166666666666</v>
      </c>
      <c r="H144" s="321">
        <f t="shared" si="1"/>
        <v>1</v>
      </c>
      <c r="I144" s="371">
        <v>34.44</v>
      </c>
      <c r="J144" s="187">
        <f t="shared" si="2"/>
        <v>11.48</v>
      </c>
      <c r="K144" s="363" t="s">
        <v>9566</v>
      </c>
      <c r="L144" s="363">
        <v>15.0</v>
      </c>
      <c r="M144" s="363" t="s">
        <v>19</v>
      </c>
      <c r="N144" s="129">
        <f>IFERROR(__xludf.DUMMYFUNCTION("IFERROR(VALUE(REGEXEXTRACT(M144, ""(\d+)\s+(sessions?|days?|weeks?|Weeks?|Sessions?|Days?)"")), 1)"),3.0)</f>
        <v>3</v>
      </c>
      <c r="O144" s="129"/>
      <c r="P144" s="129"/>
      <c r="Q144" s="129"/>
      <c r="R144" s="129"/>
      <c r="S144" s="129"/>
      <c r="T144" s="129"/>
      <c r="U144" s="129"/>
      <c r="V144" s="129"/>
      <c r="W144" s="129"/>
      <c r="X144" s="129"/>
      <c r="Y144" s="129"/>
      <c r="Z144" s="129"/>
      <c r="AA144" s="129"/>
      <c r="AB144" s="129"/>
      <c r="AC144" s="129"/>
    </row>
    <row r="145" ht="15.75" customHeight="1">
      <c r="A145" s="363" t="s">
        <v>9567</v>
      </c>
      <c r="B145" s="363" t="s">
        <v>64</v>
      </c>
      <c r="C145" s="363" t="s">
        <v>9568</v>
      </c>
      <c r="D145" s="368" t="s">
        <v>9569</v>
      </c>
      <c r="E145" s="368" t="s">
        <v>9570</v>
      </c>
      <c r="F145" s="369">
        <v>0.4583333333333333</v>
      </c>
      <c r="G145" s="369">
        <v>0.4791666666666667</v>
      </c>
      <c r="H145" s="321">
        <f t="shared" si="1"/>
        <v>0.5</v>
      </c>
      <c r="I145" s="371">
        <v>8.0</v>
      </c>
      <c r="J145" s="187">
        <f t="shared" si="2"/>
        <v>16</v>
      </c>
      <c r="K145" s="363" t="s">
        <v>9571</v>
      </c>
      <c r="L145" s="363">
        <v>15.0</v>
      </c>
      <c r="M145" s="363" t="s">
        <v>3822</v>
      </c>
      <c r="N145" s="129">
        <f>IFERROR(__xludf.DUMMYFUNCTION("IFERROR(VALUE(REGEXEXTRACT(M145, ""(\d+)\s+(sessions?|days?|weeks?|Weeks?|Sessions?|Days?)"")), 1)"),1.0)</f>
        <v>1</v>
      </c>
      <c r="O145" s="129"/>
      <c r="P145" s="129"/>
      <c r="Q145" s="129"/>
      <c r="R145" s="129"/>
      <c r="S145" s="129"/>
      <c r="T145" s="129"/>
      <c r="U145" s="129"/>
      <c r="V145" s="129"/>
      <c r="W145" s="129"/>
      <c r="X145" s="129"/>
      <c r="Y145" s="129"/>
      <c r="Z145" s="129"/>
      <c r="AA145" s="129"/>
      <c r="AB145" s="129"/>
      <c r="AC145" s="129"/>
    </row>
    <row r="146" ht="15.75" customHeight="1">
      <c r="A146" s="363" t="s">
        <v>9567</v>
      </c>
      <c r="B146" s="363" t="s">
        <v>64</v>
      </c>
      <c r="C146" s="363" t="s">
        <v>9568</v>
      </c>
      <c r="D146" s="368" t="s">
        <v>9569</v>
      </c>
      <c r="E146" s="368" t="s">
        <v>9570</v>
      </c>
      <c r="F146" s="369">
        <v>0.5</v>
      </c>
      <c r="G146" s="369">
        <v>0.5208333333333334</v>
      </c>
      <c r="H146" s="321">
        <f t="shared" si="1"/>
        <v>0.5</v>
      </c>
      <c r="I146" s="371">
        <v>8.0</v>
      </c>
      <c r="J146" s="187">
        <f t="shared" si="2"/>
        <v>16</v>
      </c>
      <c r="K146" s="363" t="s">
        <v>9571</v>
      </c>
      <c r="L146" s="363">
        <v>15.0</v>
      </c>
      <c r="M146" s="363" t="s">
        <v>3822</v>
      </c>
      <c r="N146" s="129">
        <f>IFERROR(__xludf.DUMMYFUNCTION("IFERROR(VALUE(REGEXEXTRACT(M146, ""(\d+)\s+(sessions?|days?|weeks?|Weeks?|Sessions?|Days?)"")), 1)"),1.0)</f>
        <v>1</v>
      </c>
      <c r="O146" s="129"/>
      <c r="P146" s="129"/>
      <c r="Q146" s="129"/>
      <c r="R146" s="129"/>
      <c r="S146" s="129"/>
      <c r="T146" s="129"/>
      <c r="U146" s="129"/>
      <c r="V146" s="129"/>
      <c r="W146" s="129"/>
      <c r="X146" s="129"/>
      <c r="Y146" s="129"/>
      <c r="Z146" s="129"/>
      <c r="AA146" s="129"/>
      <c r="AB146" s="129"/>
      <c r="AC146" s="129"/>
    </row>
    <row r="147" ht="15.75" customHeight="1">
      <c r="A147" s="363" t="s">
        <v>9567</v>
      </c>
      <c r="B147" s="363" t="s">
        <v>64</v>
      </c>
      <c r="C147" s="363" t="s">
        <v>9568</v>
      </c>
      <c r="D147" s="368" t="s">
        <v>9569</v>
      </c>
      <c r="E147" s="368" t="s">
        <v>9570</v>
      </c>
      <c r="F147" s="369">
        <v>0.5416666666666666</v>
      </c>
      <c r="G147" s="369">
        <v>0.5625</v>
      </c>
      <c r="H147" s="321">
        <f t="shared" si="1"/>
        <v>0.5</v>
      </c>
      <c r="I147" s="371">
        <v>8.0</v>
      </c>
      <c r="J147" s="187">
        <f t="shared" si="2"/>
        <v>16</v>
      </c>
      <c r="K147" s="363" t="s">
        <v>9571</v>
      </c>
      <c r="L147" s="363">
        <v>15.0</v>
      </c>
      <c r="M147" s="363" t="s">
        <v>3822</v>
      </c>
      <c r="N147" s="129">
        <f>IFERROR(__xludf.DUMMYFUNCTION("IFERROR(VALUE(REGEXEXTRACT(M147, ""(\d+)\s+(sessions?|days?|weeks?|Weeks?|Sessions?|Days?)"")), 1)"),1.0)</f>
        <v>1</v>
      </c>
      <c r="O147" s="129"/>
      <c r="P147" s="129"/>
      <c r="Q147" s="129"/>
      <c r="R147" s="129"/>
      <c r="S147" s="129"/>
      <c r="T147" s="129"/>
      <c r="U147" s="129"/>
      <c r="V147" s="129"/>
      <c r="W147" s="129"/>
      <c r="X147" s="129"/>
      <c r="Y147" s="129"/>
      <c r="Z147" s="129"/>
      <c r="AA147" s="129"/>
      <c r="AB147" s="129"/>
      <c r="AC147" s="129"/>
    </row>
    <row r="148" ht="15.75" customHeight="1">
      <c r="A148" s="363" t="s">
        <v>9567</v>
      </c>
      <c r="B148" s="363" t="s">
        <v>64</v>
      </c>
      <c r="C148" s="363" t="s">
        <v>9568</v>
      </c>
      <c r="D148" s="368" t="s">
        <v>9569</v>
      </c>
      <c r="E148" s="368" t="s">
        <v>9570</v>
      </c>
      <c r="F148" s="322">
        <v>0.5833333333333334</v>
      </c>
      <c r="G148" s="322">
        <v>0.6041666666666666</v>
      </c>
      <c r="H148" s="321">
        <f t="shared" si="1"/>
        <v>0.5</v>
      </c>
      <c r="I148" s="371">
        <v>8.0</v>
      </c>
      <c r="J148" s="187">
        <f t="shared" si="2"/>
        <v>16</v>
      </c>
      <c r="K148" s="363" t="s">
        <v>9571</v>
      </c>
      <c r="L148" s="363">
        <v>15.0</v>
      </c>
      <c r="M148" s="363" t="s">
        <v>3822</v>
      </c>
      <c r="N148" s="129">
        <f>IFERROR(__xludf.DUMMYFUNCTION("IFERROR(VALUE(REGEXEXTRACT(M148, ""(\d+)\s+(sessions?|days?|weeks?|Weeks?|Sessions?|Days?)"")), 1)"),1.0)</f>
        <v>1</v>
      </c>
      <c r="O148" s="129"/>
      <c r="P148" s="129"/>
      <c r="Q148" s="129"/>
      <c r="R148" s="129"/>
      <c r="S148" s="129"/>
      <c r="T148" s="129"/>
      <c r="U148" s="129"/>
      <c r="V148" s="129"/>
      <c r="W148" s="129"/>
      <c r="X148" s="129"/>
      <c r="Y148" s="129"/>
      <c r="Z148" s="129"/>
      <c r="AA148" s="129"/>
      <c r="AB148" s="129"/>
      <c r="AC148" s="129"/>
    </row>
    <row r="149" ht="15.75" customHeight="1">
      <c r="A149" s="363" t="s">
        <v>9567</v>
      </c>
      <c r="B149" s="363" t="s">
        <v>64</v>
      </c>
      <c r="C149" s="363" t="s">
        <v>9568</v>
      </c>
      <c r="D149" s="368" t="s">
        <v>9569</v>
      </c>
      <c r="E149" s="368" t="s">
        <v>9570</v>
      </c>
      <c r="F149" s="322">
        <v>0.5833333333333334</v>
      </c>
      <c r="G149" s="322">
        <v>0.6041666666666666</v>
      </c>
      <c r="H149" s="321">
        <f t="shared" si="1"/>
        <v>0.5</v>
      </c>
      <c r="I149" s="371">
        <v>8.0</v>
      </c>
      <c r="J149" s="187">
        <f t="shared" si="2"/>
        <v>16</v>
      </c>
      <c r="K149" s="363" t="s">
        <v>9571</v>
      </c>
      <c r="L149" s="363">
        <v>15.0</v>
      </c>
      <c r="M149" s="363" t="s">
        <v>3822</v>
      </c>
      <c r="N149" s="129">
        <f>IFERROR(__xludf.DUMMYFUNCTION("IFERROR(VALUE(REGEXEXTRACT(M149, ""(\d+)\s+(sessions?|days?|weeks?|Weeks?|Sessions?|Days?)"")), 1)"),1.0)</f>
        <v>1</v>
      </c>
      <c r="O149" s="129"/>
      <c r="P149" s="129"/>
      <c r="Q149" s="129"/>
      <c r="R149" s="129"/>
      <c r="S149" s="129"/>
      <c r="T149" s="129"/>
      <c r="U149" s="129"/>
      <c r="V149" s="129"/>
      <c r="W149" s="129"/>
      <c r="X149" s="129"/>
      <c r="Y149" s="129"/>
      <c r="Z149" s="129"/>
      <c r="AA149" s="129"/>
      <c r="AB149" s="129"/>
      <c r="AC149" s="129"/>
    </row>
    <row r="150" ht="15.75" customHeight="1">
      <c r="A150" s="363" t="s">
        <v>9567</v>
      </c>
      <c r="B150" s="363" t="s">
        <v>64</v>
      </c>
      <c r="C150" s="363" t="s">
        <v>9568</v>
      </c>
      <c r="D150" s="368" t="s">
        <v>9569</v>
      </c>
      <c r="E150" s="368" t="s">
        <v>9570</v>
      </c>
      <c r="F150" s="369">
        <v>0.5416666666666666</v>
      </c>
      <c r="G150" s="369">
        <v>0.5625</v>
      </c>
      <c r="H150" s="321">
        <f t="shared" si="1"/>
        <v>0.5</v>
      </c>
      <c r="I150" s="371">
        <v>8.0</v>
      </c>
      <c r="J150" s="187">
        <f t="shared" si="2"/>
        <v>16</v>
      </c>
      <c r="K150" s="363" t="s">
        <v>9571</v>
      </c>
      <c r="L150" s="363">
        <v>15.0</v>
      </c>
      <c r="M150" s="363" t="s">
        <v>3822</v>
      </c>
      <c r="N150" s="129">
        <f>IFERROR(__xludf.DUMMYFUNCTION("IFERROR(VALUE(REGEXEXTRACT(M150, ""(\d+)\s+(sessions?|days?|weeks?|Weeks?|Sessions?|Days?)"")), 1)"),1.0)</f>
        <v>1</v>
      </c>
      <c r="O150" s="129"/>
      <c r="P150" s="129"/>
      <c r="Q150" s="129"/>
      <c r="R150" s="129"/>
      <c r="S150" s="129"/>
      <c r="T150" s="129"/>
      <c r="U150" s="129"/>
      <c r="V150" s="129"/>
      <c r="W150" s="129"/>
      <c r="X150" s="129"/>
      <c r="Y150" s="129"/>
      <c r="Z150" s="129"/>
      <c r="AA150" s="129"/>
      <c r="AB150" s="129"/>
      <c r="AC150" s="129"/>
    </row>
    <row r="151" ht="15.75" customHeight="1">
      <c r="A151" s="363" t="s">
        <v>9567</v>
      </c>
      <c r="B151" s="363" t="s">
        <v>64</v>
      </c>
      <c r="C151" s="363" t="s">
        <v>9568</v>
      </c>
      <c r="D151" s="368" t="s">
        <v>9569</v>
      </c>
      <c r="E151" s="368" t="s">
        <v>9570</v>
      </c>
      <c r="F151" s="369">
        <v>0.5</v>
      </c>
      <c r="G151" s="369">
        <v>0.5208333333333334</v>
      </c>
      <c r="H151" s="321">
        <f t="shared" si="1"/>
        <v>0.5</v>
      </c>
      <c r="I151" s="371">
        <v>8.0</v>
      </c>
      <c r="J151" s="187">
        <f t="shared" si="2"/>
        <v>16</v>
      </c>
      <c r="K151" s="363" t="s">
        <v>9571</v>
      </c>
      <c r="L151" s="363">
        <v>15.0</v>
      </c>
      <c r="M151" s="363" t="s">
        <v>3822</v>
      </c>
      <c r="N151" s="129">
        <f>IFERROR(__xludf.DUMMYFUNCTION("IFERROR(VALUE(REGEXEXTRACT(M151, ""(\d+)\s+(sessions?|days?|weeks?|Weeks?|Sessions?|Days?)"")), 1)"),1.0)</f>
        <v>1</v>
      </c>
      <c r="O151" s="129"/>
      <c r="P151" s="129"/>
      <c r="Q151" s="129"/>
      <c r="R151" s="129"/>
      <c r="S151" s="129"/>
      <c r="T151" s="129"/>
      <c r="U151" s="129"/>
      <c r="V151" s="129"/>
      <c r="W151" s="129"/>
      <c r="X151" s="129"/>
      <c r="Y151" s="129"/>
      <c r="Z151" s="129"/>
      <c r="AA151" s="129"/>
      <c r="AB151" s="129"/>
      <c r="AC151" s="129"/>
    </row>
    <row r="152" ht="15.75" customHeight="1">
      <c r="A152" s="363" t="s">
        <v>9567</v>
      </c>
      <c r="B152" s="363" t="s">
        <v>64</v>
      </c>
      <c r="C152" s="363" t="s">
        <v>9568</v>
      </c>
      <c r="D152" s="368" t="s">
        <v>9569</v>
      </c>
      <c r="E152" s="368" t="s">
        <v>9570</v>
      </c>
      <c r="F152" s="369">
        <v>0.4583333333333333</v>
      </c>
      <c r="G152" s="369">
        <v>0.4791666666666667</v>
      </c>
      <c r="H152" s="321">
        <f t="shared" si="1"/>
        <v>0.5</v>
      </c>
      <c r="I152" s="371">
        <v>8.0</v>
      </c>
      <c r="J152" s="187">
        <f t="shared" si="2"/>
        <v>16</v>
      </c>
      <c r="K152" s="363" t="s">
        <v>9571</v>
      </c>
      <c r="L152" s="363">
        <v>15.0</v>
      </c>
      <c r="M152" s="363" t="s">
        <v>3822</v>
      </c>
      <c r="N152" s="129">
        <f>IFERROR(__xludf.DUMMYFUNCTION("IFERROR(VALUE(REGEXEXTRACT(M152, ""(\d+)\s+(sessions?|days?|weeks?|Weeks?|Sessions?|Days?)"")), 1)"),1.0)</f>
        <v>1</v>
      </c>
      <c r="O152" s="129"/>
      <c r="P152" s="129"/>
      <c r="Q152" s="129"/>
      <c r="R152" s="129"/>
      <c r="S152" s="129"/>
      <c r="T152" s="129"/>
      <c r="U152" s="129"/>
      <c r="V152" s="129"/>
      <c r="W152" s="129"/>
      <c r="X152" s="129"/>
      <c r="Y152" s="129"/>
      <c r="Z152" s="129"/>
      <c r="AA152" s="129"/>
      <c r="AB152" s="129"/>
      <c r="AC152" s="129"/>
    </row>
    <row r="153" ht="15.75" customHeight="1">
      <c r="A153" s="129" t="s">
        <v>211</v>
      </c>
      <c r="B153" s="363" t="s">
        <v>64</v>
      </c>
      <c r="C153" s="129" t="s">
        <v>9572</v>
      </c>
      <c r="D153" s="321" t="s">
        <v>143</v>
      </c>
      <c r="E153" s="321" t="s">
        <v>144</v>
      </c>
      <c r="F153" s="322">
        <v>0.375</v>
      </c>
      <c r="G153" s="322">
        <v>0.6666666666666666</v>
      </c>
      <c r="H153" s="321">
        <f t="shared" si="1"/>
        <v>7</v>
      </c>
      <c r="I153" s="187">
        <v>69.0</v>
      </c>
      <c r="J153" s="187">
        <f t="shared" si="2"/>
        <v>9.857142857</v>
      </c>
      <c r="K153" s="129" t="s">
        <v>9573</v>
      </c>
      <c r="L153" s="129">
        <v>8.0</v>
      </c>
      <c r="M153" s="129" t="s">
        <v>9574</v>
      </c>
      <c r="N153" s="129">
        <f>IFERROR(__xludf.DUMMYFUNCTION("IFERROR(VALUE(REGEXEXTRACT(M153, ""(\d+)\s+(sessions?|days?|weeks?|Weeks?|Sessions?|Days?)"")), 1)"),1.0)</f>
        <v>1</v>
      </c>
      <c r="O153" s="129"/>
      <c r="P153" s="129"/>
      <c r="Q153" s="129"/>
      <c r="R153" s="129"/>
      <c r="S153" s="129"/>
      <c r="T153" s="129"/>
      <c r="U153" s="129"/>
      <c r="V153" s="129"/>
      <c r="W153" s="129"/>
      <c r="X153" s="129"/>
      <c r="Y153" s="129"/>
      <c r="Z153" s="129"/>
      <c r="AA153" s="129"/>
      <c r="AB153" s="129"/>
      <c r="AC153" s="129"/>
    </row>
    <row r="154" ht="15.75" customHeight="1">
      <c r="A154" s="129" t="s">
        <v>211</v>
      </c>
      <c r="B154" s="129" t="s">
        <v>164</v>
      </c>
      <c r="C154" s="129" t="s">
        <v>9575</v>
      </c>
      <c r="D154" s="321" t="s">
        <v>2525</v>
      </c>
      <c r="E154" s="321" t="s">
        <v>3555</v>
      </c>
      <c r="F154" s="322">
        <v>0.5833333333333334</v>
      </c>
      <c r="G154" s="322">
        <v>0.6875</v>
      </c>
      <c r="H154" s="321">
        <f t="shared" si="1"/>
        <v>2.5</v>
      </c>
      <c r="I154" s="187">
        <v>203.0</v>
      </c>
      <c r="J154" s="187">
        <f t="shared" si="2"/>
        <v>8.12</v>
      </c>
      <c r="K154" s="129" t="s">
        <v>9576</v>
      </c>
      <c r="L154" s="129">
        <v>18.0</v>
      </c>
      <c r="M154" s="129" t="s">
        <v>3869</v>
      </c>
      <c r="N154" s="129">
        <f>IFERROR(__xludf.DUMMYFUNCTION("IFERROR(VALUE(REGEXEXTRACT(M154, ""(\d+)\s+(sessions?|days?|weeks?|Weeks?|Sessions?|Days?)"")), 1)"),10.0)</f>
        <v>10</v>
      </c>
      <c r="O154" s="129"/>
      <c r="P154" s="129"/>
      <c r="Q154" s="129"/>
      <c r="R154" s="129"/>
      <c r="S154" s="129"/>
      <c r="T154" s="129"/>
      <c r="U154" s="129"/>
      <c r="V154" s="129"/>
      <c r="W154" s="129"/>
      <c r="X154" s="129"/>
      <c r="Y154" s="129"/>
      <c r="Z154" s="129"/>
      <c r="AA154" s="129"/>
      <c r="AB154" s="129"/>
      <c r="AC154" s="129"/>
    </row>
    <row r="155" ht="15.75" customHeight="1">
      <c r="A155" s="129" t="s">
        <v>211</v>
      </c>
      <c r="B155" s="129" t="s">
        <v>164</v>
      </c>
      <c r="C155" s="129" t="s">
        <v>9577</v>
      </c>
      <c r="D155" s="321" t="s">
        <v>9578</v>
      </c>
      <c r="E155" s="321" t="s">
        <v>3555</v>
      </c>
      <c r="F155" s="322">
        <v>0.5</v>
      </c>
      <c r="G155" s="322">
        <v>0.5833333333333334</v>
      </c>
      <c r="H155" s="321">
        <f t="shared" si="1"/>
        <v>2</v>
      </c>
      <c r="I155" s="187">
        <v>236.9</v>
      </c>
      <c r="J155" s="187">
        <f t="shared" si="2"/>
        <v>11.845</v>
      </c>
      <c r="K155" s="129" t="s">
        <v>9579</v>
      </c>
      <c r="L155" s="129">
        <v>18.0</v>
      </c>
      <c r="M155" s="129" t="s">
        <v>3869</v>
      </c>
      <c r="N155" s="129">
        <f>IFERROR(__xludf.DUMMYFUNCTION("IFERROR(VALUE(REGEXEXTRACT(M155, ""(\d+)\s+(sessions?|days?|weeks?|Weeks?|Sessions?|Days?)"")), 1)"),10.0)</f>
        <v>10</v>
      </c>
      <c r="O155" s="129"/>
      <c r="P155" s="129"/>
      <c r="Q155" s="129"/>
      <c r="R155" s="129"/>
      <c r="S155" s="129"/>
      <c r="T155" s="129"/>
      <c r="U155" s="129"/>
      <c r="V155" s="129"/>
      <c r="W155" s="129"/>
      <c r="X155" s="129"/>
      <c r="Y155" s="129"/>
      <c r="Z155" s="129"/>
      <c r="AA155" s="129"/>
      <c r="AB155" s="129"/>
      <c r="AC155" s="129"/>
    </row>
    <row r="156" ht="15.75" customHeight="1">
      <c r="A156" s="129" t="s">
        <v>211</v>
      </c>
      <c r="B156" s="129" t="s">
        <v>164</v>
      </c>
      <c r="C156" s="129" t="s">
        <v>9580</v>
      </c>
      <c r="D156" s="321" t="s">
        <v>9581</v>
      </c>
      <c r="E156" s="321" t="s">
        <v>223</v>
      </c>
      <c r="F156" s="322">
        <v>0.75</v>
      </c>
      <c r="G156" s="322">
        <v>0.8541666666666666</v>
      </c>
      <c r="H156" s="321">
        <f t="shared" si="1"/>
        <v>2.5</v>
      </c>
      <c r="I156" s="187">
        <v>247.91</v>
      </c>
      <c r="J156" s="187">
        <f t="shared" si="2"/>
        <v>9.9164</v>
      </c>
      <c r="K156" s="129" t="s">
        <v>9582</v>
      </c>
      <c r="L156" s="129">
        <v>12.0</v>
      </c>
      <c r="M156" s="129" t="s">
        <v>3869</v>
      </c>
      <c r="N156" s="129">
        <f>IFERROR(__xludf.DUMMYFUNCTION("IFERROR(VALUE(REGEXEXTRACT(M156, ""(\d+)\s+(sessions?|days?|weeks?|Weeks?|Sessions?|Days?)"")), 1)"),10.0)</f>
        <v>10</v>
      </c>
      <c r="O156" s="129"/>
      <c r="P156" s="129"/>
      <c r="Q156" s="129"/>
      <c r="R156" s="129"/>
      <c r="S156" s="129"/>
      <c r="T156" s="129"/>
      <c r="U156" s="129"/>
      <c r="V156" s="129"/>
      <c r="W156" s="129"/>
      <c r="X156" s="129"/>
      <c r="Y156" s="129"/>
      <c r="Z156" s="129"/>
      <c r="AA156" s="129"/>
      <c r="AB156" s="129"/>
      <c r="AC156" s="129"/>
    </row>
    <row r="157" ht="15.75" customHeight="1">
      <c r="A157" s="129" t="s">
        <v>211</v>
      </c>
      <c r="B157" s="129" t="s">
        <v>164</v>
      </c>
      <c r="C157" s="129" t="s">
        <v>2743</v>
      </c>
      <c r="D157" s="321" t="s">
        <v>166</v>
      </c>
      <c r="E157" s="321" t="s">
        <v>167</v>
      </c>
      <c r="F157" s="322">
        <v>0.7083333333333334</v>
      </c>
      <c r="G157" s="322">
        <v>0.7916666666666666</v>
      </c>
      <c r="H157" s="321">
        <f t="shared" si="1"/>
        <v>2</v>
      </c>
      <c r="I157" s="187">
        <v>375.23</v>
      </c>
      <c r="J157" s="187">
        <f t="shared" si="2"/>
        <v>31.26916667</v>
      </c>
      <c r="K157" s="129" t="s">
        <v>9583</v>
      </c>
      <c r="L157" s="129">
        <v>16.0</v>
      </c>
      <c r="M157" s="129" t="s">
        <v>3862</v>
      </c>
      <c r="N157" s="129">
        <f>IFERROR(__xludf.DUMMYFUNCTION("IFERROR(VALUE(REGEXEXTRACT(M157, ""(\d+)\s+(sessions?|days?|weeks?|Weeks?|Sessions?|Days?)"")), 1)"),6.0)</f>
        <v>6</v>
      </c>
      <c r="O157" s="129"/>
      <c r="P157" s="129"/>
      <c r="Q157" s="129"/>
      <c r="R157" s="129"/>
      <c r="S157" s="129"/>
      <c r="T157" s="129"/>
      <c r="U157" s="129"/>
      <c r="V157" s="129"/>
      <c r="W157" s="129"/>
      <c r="X157" s="129"/>
      <c r="Y157" s="129"/>
      <c r="Z157" s="129"/>
      <c r="AA157" s="129"/>
      <c r="AB157" s="129"/>
      <c r="AC157" s="129"/>
    </row>
    <row r="158" ht="15.75" customHeight="1">
      <c r="A158" s="129" t="s">
        <v>9584</v>
      </c>
      <c r="B158" s="129" t="s">
        <v>28</v>
      </c>
      <c r="C158" s="129" t="s">
        <v>9585</v>
      </c>
      <c r="D158" s="321" t="s">
        <v>5400</v>
      </c>
      <c r="E158" s="321" t="s">
        <v>5401</v>
      </c>
      <c r="F158" s="322">
        <v>0.6736111111111112</v>
      </c>
      <c r="G158" s="322">
        <v>0.7083333333333334</v>
      </c>
      <c r="H158" s="321">
        <f t="shared" si="1"/>
        <v>0.8333333333</v>
      </c>
      <c r="I158" s="187">
        <v>124.9</v>
      </c>
      <c r="J158" s="187">
        <f t="shared" si="2"/>
        <v>14.988</v>
      </c>
      <c r="K158" s="129" t="s">
        <v>9586</v>
      </c>
      <c r="L158" s="129">
        <v>1.0</v>
      </c>
      <c r="M158" s="129" t="s">
        <v>3869</v>
      </c>
      <c r="N158" s="129">
        <f>IFERROR(__xludf.DUMMYFUNCTION("IFERROR(VALUE(REGEXEXTRACT(M158, ""(\d+)\s+(sessions?|days?|weeks?|Weeks?|Sessions?|Days?)"")), 1)"),10.0)</f>
        <v>10</v>
      </c>
      <c r="O158" s="129"/>
      <c r="P158" s="129"/>
      <c r="Q158" s="129"/>
      <c r="R158" s="129"/>
      <c r="S158" s="129"/>
      <c r="T158" s="129"/>
      <c r="U158" s="129"/>
      <c r="V158" s="129"/>
      <c r="W158" s="129"/>
      <c r="X158" s="129"/>
      <c r="Y158" s="129"/>
      <c r="Z158" s="129"/>
      <c r="AA158" s="129"/>
      <c r="AB158" s="129"/>
      <c r="AC158" s="129"/>
    </row>
    <row r="159" ht="15.75" customHeight="1">
      <c r="A159" s="129" t="s">
        <v>9584</v>
      </c>
      <c r="B159" s="129" t="s">
        <v>28</v>
      </c>
      <c r="C159" s="129" t="s">
        <v>9585</v>
      </c>
      <c r="D159" s="321" t="s">
        <v>5400</v>
      </c>
      <c r="E159" s="321" t="s">
        <v>5401</v>
      </c>
      <c r="F159" s="322">
        <v>0.6736111111111112</v>
      </c>
      <c r="G159" s="322">
        <v>0.7083333333333334</v>
      </c>
      <c r="H159" s="321">
        <f t="shared" si="1"/>
        <v>0.8333333333</v>
      </c>
      <c r="I159" s="187">
        <v>124.9</v>
      </c>
      <c r="J159" s="187">
        <f t="shared" si="2"/>
        <v>14.988</v>
      </c>
      <c r="K159" s="129" t="s">
        <v>9586</v>
      </c>
      <c r="L159" s="129">
        <v>8.0</v>
      </c>
      <c r="M159" s="129" t="s">
        <v>3869</v>
      </c>
      <c r="N159" s="129">
        <f>IFERROR(__xludf.DUMMYFUNCTION("IFERROR(VALUE(REGEXEXTRACT(M159, ""(\d+)\s+(sessions?|days?|weeks?|Weeks?|Sessions?|Days?)"")), 1)"),10.0)</f>
        <v>10</v>
      </c>
      <c r="O159" s="129"/>
      <c r="P159" s="129"/>
      <c r="Q159" s="129"/>
      <c r="R159" s="129"/>
      <c r="S159" s="129"/>
      <c r="T159" s="129"/>
      <c r="U159" s="129"/>
      <c r="V159" s="129"/>
      <c r="W159" s="129"/>
      <c r="X159" s="129"/>
      <c r="Y159" s="129"/>
      <c r="Z159" s="129"/>
      <c r="AA159" s="129"/>
      <c r="AB159" s="129"/>
      <c r="AC159" s="129"/>
    </row>
    <row r="160" ht="15.75" customHeight="1">
      <c r="A160" s="129" t="s">
        <v>9584</v>
      </c>
      <c r="B160" s="129" t="s">
        <v>28</v>
      </c>
      <c r="C160" s="129" t="s">
        <v>9585</v>
      </c>
      <c r="D160" s="321" t="s">
        <v>5400</v>
      </c>
      <c r="E160" s="321" t="s">
        <v>5401</v>
      </c>
      <c r="F160" s="322">
        <v>0.3541666666666667</v>
      </c>
      <c r="G160" s="322">
        <v>0.3888888888888889</v>
      </c>
      <c r="H160" s="321">
        <f t="shared" si="1"/>
        <v>0.8333333333</v>
      </c>
      <c r="I160" s="187">
        <v>124.9</v>
      </c>
      <c r="J160" s="187">
        <f t="shared" si="2"/>
        <v>14.988</v>
      </c>
      <c r="K160" s="129" t="s">
        <v>9586</v>
      </c>
      <c r="L160" s="129">
        <v>0.0</v>
      </c>
      <c r="M160" s="129" t="s">
        <v>3869</v>
      </c>
      <c r="N160" s="129">
        <f>IFERROR(__xludf.DUMMYFUNCTION("IFERROR(VALUE(REGEXEXTRACT(M160, ""(\d+)\s+(sessions?|days?|weeks?|Weeks?|Sessions?|Days?)"")), 1)"),10.0)</f>
        <v>10</v>
      </c>
      <c r="O160" s="129"/>
      <c r="P160" s="129"/>
      <c r="Q160" s="129"/>
      <c r="R160" s="129"/>
      <c r="S160" s="129"/>
      <c r="T160" s="129"/>
      <c r="U160" s="129"/>
      <c r="V160" s="129"/>
      <c r="W160" s="129"/>
      <c r="X160" s="129"/>
      <c r="Y160" s="129"/>
      <c r="Z160" s="129"/>
      <c r="AA160" s="129"/>
      <c r="AB160" s="129"/>
      <c r="AC160" s="129"/>
    </row>
    <row r="161" ht="15.75" customHeight="1">
      <c r="A161" s="129" t="s">
        <v>9584</v>
      </c>
      <c r="B161" s="129" t="s">
        <v>28</v>
      </c>
      <c r="C161" s="129" t="s">
        <v>9585</v>
      </c>
      <c r="D161" s="321" t="s">
        <v>5400</v>
      </c>
      <c r="E161" s="321" t="s">
        <v>5401</v>
      </c>
      <c r="F161" s="322">
        <v>0.625</v>
      </c>
      <c r="G161" s="322">
        <v>0.6597222222222222</v>
      </c>
      <c r="H161" s="321">
        <f t="shared" si="1"/>
        <v>0.8333333333</v>
      </c>
      <c r="I161" s="187">
        <v>124.9</v>
      </c>
      <c r="J161" s="187">
        <f t="shared" si="2"/>
        <v>14.988</v>
      </c>
      <c r="K161" s="129" t="s">
        <v>9586</v>
      </c>
      <c r="L161" s="129">
        <v>4.0</v>
      </c>
      <c r="M161" s="129" t="s">
        <v>3869</v>
      </c>
      <c r="N161" s="129">
        <f>IFERROR(__xludf.DUMMYFUNCTION("IFERROR(VALUE(REGEXEXTRACT(M161, ""(\d+)\s+(sessions?|days?|weeks?|Weeks?|Sessions?|Days?)"")), 1)"),10.0)</f>
        <v>10</v>
      </c>
      <c r="O161" s="129"/>
      <c r="P161" s="129"/>
      <c r="Q161" s="129"/>
      <c r="R161" s="129"/>
      <c r="S161" s="129"/>
      <c r="T161" s="129"/>
      <c r="U161" s="129"/>
      <c r="V161" s="129"/>
      <c r="W161" s="129"/>
      <c r="X161" s="129"/>
      <c r="Y161" s="129"/>
      <c r="Z161" s="129"/>
      <c r="AA161" s="129"/>
      <c r="AB161" s="129"/>
      <c r="AC161" s="129"/>
    </row>
    <row r="162" ht="15.75" customHeight="1">
      <c r="A162" s="129" t="s">
        <v>9584</v>
      </c>
      <c r="B162" s="129" t="s">
        <v>28</v>
      </c>
      <c r="C162" s="129" t="s">
        <v>9587</v>
      </c>
      <c r="D162" s="321" t="s">
        <v>4395</v>
      </c>
      <c r="E162" s="321" t="s">
        <v>180</v>
      </c>
      <c r="F162" s="322">
        <v>0.6736111111111112</v>
      </c>
      <c r="G162" s="322">
        <v>0.7083333333333334</v>
      </c>
      <c r="H162" s="321">
        <f t="shared" si="1"/>
        <v>0.8333333333</v>
      </c>
      <c r="I162" s="187">
        <v>124.9</v>
      </c>
      <c r="J162" s="187">
        <f t="shared" si="2"/>
        <v>14.988</v>
      </c>
      <c r="K162" s="129" t="s">
        <v>9586</v>
      </c>
      <c r="L162" s="129">
        <v>7.0</v>
      </c>
      <c r="M162" s="129" t="s">
        <v>3869</v>
      </c>
      <c r="N162" s="129">
        <f>IFERROR(__xludf.DUMMYFUNCTION("IFERROR(VALUE(REGEXEXTRACT(M162, ""(\d+)\s+(sessions?|days?|weeks?|Weeks?|Sessions?|Days?)"")), 1)"),10.0)</f>
        <v>10</v>
      </c>
      <c r="O162" s="129"/>
      <c r="P162" s="129"/>
      <c r="Q162" s="129"/>
      <c r="R162" s="129"/>
      <c r="S162" s="129"/>
      <c r="T162" s="129"/>
      <c r="U162" s="129"/>
      <c r="V162" s="129"/>
      <c r="W162" s="129"/>
      <c r="X162" s="129"/>
      <c r="Y162" s="129"/>
      <c r="Z162" s="129"/>
      <c r="AA162" s="129"/>
      <c r="AB162" s="129"/>
      <c r="AC162" s="129"/>
    </row>
    <row r="163" ht="15.75" customHeight="1">
      <c r="A163" s="129" t="s">
        <v>9584</v>
      </c>
      <c r="B163" s="129" t="s">
        <v>28</v>
      </c>
      <c r="C163" s="129" t="s">
        <v>9587</v>
      </c>
      <c r="D163" s="321" t="s">
        <v>4395</v>
      </c>
      <c r="E163" s="321" t="s">
        <v>180</v>
      </c>
      <c r="F163" s="361">
        <v>0.3541666666666667</v>
      </c>
      <c r="G163" s="361">
        <v>0.3888888888888889</v>
      </c>
      <c r="H163" s="321">
        <f t="shared" si="1"/>
        <v>0.8333333333</v>
      </c>
      <c r="I163" s="187">
        <v>124.9</v>
      </c>
      <c r="J163" s="187">
        <f t="shared" si="2"/>
        <v>14.988</v>
      </c>
      <c r="K163" s="129" t="s">
        <v>9588</v>
      </c>
      <c r="L163" s="129">
        <v>0.0</v>
      </c>
      <c r="M163" s="129" t="s">
        <v>3869</v>
      </c>
      <c r="N163" s="129">
        <f>IFERROR(__xludf.DUMMYFUNCTION("IFERROR(VALUE(REGEXEXTRACT(M163, ""(\d+)\s+(sessions?|days?|weeks?|Weeks?|Sessions?|Days?)"")), 1)"),10.0)</f>
        <v>10</v>
      </c>
      <c r="O163" s="129"/>
      <c r="P163" s="129"/>
      <c r="Q163" s="129"/>
      <c r="R163" s="129"/>
      <c r="S163" s="129"/>
      <c r="T163" s="129"/>
      <c r="U163" s="129"/>
      <c r="V163" s="129"/>
      <c r="W163" s="129"/>
      <c r="X163" s="129"/>
      <c r="Y163" s="129"/>
      <c r="Z163" s="129"/>
      <c r="AA163" s="129"/>
      <c r="AB163" s="129"/>
      <c r="AC163" s="129"/>
    </row>
    <row r="164" ht="15.75" customHeight="1">
      <c r="A164" s="129" t="s">
        <v>9584</v>
      </c>
      <c r="B164" s="129" t="s">
        <v>28</v>
      </c>
      <c r="C164" s="129" t="s">
        <v>9587</v>
      </c>
      <c r="D164" s="321" t="s">
        <v>4395</v>
      </c>
      <c r="E164" s="321" t="s">
        <v>180</v>
      </c>
      <c r="F164" s="322">
        <v>0.6736111111111112</v>
      </c>
      <c r="G164" s="322">
        <v>0.7083333333333334</v>
      </c>
      <c r="H164" s="321">
        <f t="shared" si="1"/>
        <v>0.8333333333</v>
      </c>
      <c r="I164" s="187">
        <v>124.9</v>
      </c>
      <c r="J164" s="187">
        <f t="shared" si="2"/>
        <v>14.988</v>
      </c>
      <c r="K164" s="129" t="s">
        <v>9586</v>
      </c>
      <c r="L164" s="129">
        <v>8.0</v>
      </c>
      <c r="M164" s="129" t="s">
        <v>3869</v>
      </c>
      <c r="N164" s="129">
        <f>IFERROR(__xludf.DUMMYFUNCTION("IFERROR(VALUE(REGEXEXTRACT(M164, ""(\d+)\s+(sessions?|days?|weeks?|Weeks?|Sessions?|Days?)"")), 1)"),10.0)</f>
        <v>10</v>
      </c>
      <c r="O164" s="129"/>
      <c r="P164" s="129"/>
      <c r="Q164" s="129"/>
      <c r="R164" s="129"/>
      <c r="S164" s="129"/>
      <c r="T164" s="129"/>
      <c r="U164" s="129"/>
      <c r="V164" s="129"/>
      <c r="W164" s="129"/>
      <c r="X164" s="129"/>
      <c r="Y164" s="129"/>
      <c r="Z164" s="129"/>
      <c r="AA164" s="129"/>
      <c r="AB164" s="129"/>
      <c r="AC164" s="129"/>
    </row>
    <row r="165" ht="15.75" customHeight="1">
      <c r="A165" s="129" t="s">
        <v>9584</v>
      </c>
      <c r="B165" s="129" t="s">
        <v>28</v>
      </c>
      <c r="C165" s="129" t="s">
        <v>9587</v>
      </c>
      <c r="D165" s="321" t="s">
        <v>4395</v>
      </c>
      <c r="E165" s="321" t="s">
        <v>180</v>
      </c>
      <c r="F165" s="322">
        <v>0.7152777777777778</v>
      </c>
      <c r="G165" s="322">
        <v>0.75</v>
      </c>
      <c r="H165" s="321">
        <f t="shared" si="1"/>
        <v>0.8333333333</v>
      </c>
      <c r="I165" s="187">
        <v>124.9</v>
      </c>
      <c r="J165" s="187">
        <f t="shared" si="2"/>
        <v>14.988</v>
      </c>
      <c r="K165" s="129" t="s">
        <v>9589</v>
      </c>
      <c r="L165" s="129">
        <v>3.0</v>
      </c>
      <c r="M165" s="129" t="s">
        <v>3869</v>
      </c>
      <c r="N165" s="129">
        <f>IFERROR(__xludf.DUMMYFUNCTION("IFERROR(VALUE(REGEXEXTRACT(M165, ""(\d+)\s+(sessions?|days?|weeks?|Weeks?|Sessions?|Days?)"")), 1)"),10.0)</f>
        <v>10</v>
      </c>
      <c r="O165" s="129"/>
      <c r="P165" s="129"/>
      <c r="Q165" s="129"/>
      <c r="R165" s="129"/>
      <c r="S165" s="129"/>
      <c r="T165" s="129"/>
      <c r="U165" s="129"/>
      <c r="V165" s="129"/>
      <c r="W165" s="129"/>
      <c r="X165" s="129"/>
      <c r="Y165" s="129"/>
      <c r="Z165" s="129"/>
      <c r="AA165" s="129"/>
      <c r="AB165" s="129"/>
      <c r="AC165" s="129"/>
    </row>
    <row r="166" ht="15.75" customHeight="1">
      <c r="A166" s="129" t="s">
        <v>9584</v>
      </c>
      <c r="B166" s="129" t="s">
        <v>28</v>
      </c>
      <c r="C166" s="129" t="s">
        <v>9587</v>
      </c>
      <c r="D166" s="321" t="s">
        <v>4395</v>
      </c>
      <c r="E166" s="321" t="s">
        <v>180</v>
      </c>
      <c r="F166" s="322">
        <v>0.7152777777777778</v>
      </c>
      <c r="G166" s="322">
        <v>0.75</v>
      </c>
      <c r="H166" s="321">
        <f t="shared" si="1"/>
        <v>0.8333333333</v>
      </c>
      <c r="I166" s="187">
        <v>124.9</v>
      </c>
      <c r="J166" s="187">
        <f t="shared" si="2"/>
        <v>14.988</v>
      </c>
      <c r="K166" s="129" t="s">
        <v>9586</v>
      </c>
      <c r="L166" s="129">
        <v>8.0</v>
      </c>
      <c r="M166" s="129" t="s">
        <v>3869</v>
      </c>
      <c r="N166" s="129">
        <f>IFERROR(__xludf.DUMMYFUNCTION("IFERROR(VALUE(REGEXEXTRACT(M166, ""(\d+)\s+(sessions?|days?|weeks?|Weeks?|Sessions?|Days?)"")), 1)"),10.0)</f>
        <v>10</v>
      </c>
      <c r="O166" s="129"/>
      <c r="P166" s="129"/>
      <c r="Q166" s="129"/>
      <c r="R166" s="129"/>
      <c r="S166" s="129"/>
      <c r="T166" s="129"/>
      <c r="U166" s="129"/>
      <c r="V166" s="129"/>
      <c r="W166" s="129"/>
      <c r="X166" s="129"/>
      <c r="Y166" s="129"/>
      <c r="Z166" s="129"/>
      <c r="AA166" s="129"/>
      <c r="AB166" s="129"/>
      <c r="AC166" s="129"/>
    </row>
    <row r="167" ht="15.75" customHeight="1">
      <c r="A167" s="129" t="s">
        <v>9584</v>
      </c>
      <c r="B167" s="129" t="s">
        <v>28</v>
      </c>
      <c r="C167" s="129" t="s">
        <v>9587</v>
      </c>
      <c r="D167" s="321" t="s">
        <v>4395</v>
      </c>
      <c r="E167" s="321" t="s">
        <v>180</v>
      </c>
      <c r="F167" s="322">
        <v>0.625</v>
      </c>
      <c r="G167" s="322">
        <v>0.6597222222222222</v>
      </c>
      <c r="H167" s="321">
        <f t="shared" si="1"/>
        <v>0.8333333333</v>
      </c>
      <c r="I167" s="187">
        <v>124.9</v>
      </c>
      <c r="J167" s="187">
        <f t="shared" si="2"/>
        <v>14.988</v>
      </c>
      <c r="K167" s="129" t="s">
        <v>9586</v>
      </c>
      <c r="L167" s="129">
        <v>0.0</v>
      </c>
      <c r="M167" s="129" t="s">
        <v>3869</v>
      </c>
      <c r="N167" s="129">
        <f>IFERROR(__xludf.DUMMYFUNCTION("IFERROR(VALUE(REGEXEXTRACT(M167, ""(\d+)\s+(sessions?|days?|weeks?|Weeks?|Sessions?|Days?)"")), 1)"),10.0)</f>
        <v>10</v>
      </c>
      <c r="O167" s="129"/>
      <c r="P167" s="129"/>
      <c r="Q167" s="129"/>
      <c r="R167" s="129"/>
      <c r="S167" s="129"/>
      <c r="T167" s="129"/>
      <c r="U167" s="129"/>
      <c r="V167" s="129"/>
      <c r="W167" s="129"/>
      <c r="X167" s="129"/>
      <c r="Y167" s="129"/>
      <c r="Z167" s="129"/>
      <c r="AA167" s="129"/>
      <c r="AB167" s="129"/>
      <c r="AC167" s="129"/>
    </row>
    <row r="168" ht="15.75" customHeight="1">
      <c r="A168" s="129" t="s">
        <v>9584</v>
      </c>
      <c r="B168" s="129" t="s">
        <v>28</v>
      </c>
      <c r="C168" s="129" t="s">
        <v>9590</v>
      </c>
      <c r="D168" s="321" t="s">
        <v>5400</v>
      </c>
      <c r="E168" s="321" t="s">
        <v>5401</v>
      </c>
      <c r="F168" s="322">
        <v>0.6736111111111112</v>
      </c>
      <c r="G168" s="322">
        <v>0.7083333333333334</v>
      </c>
      <c r="H168" s="321">
        <f t="shared" si="1"/>
        <v>0.8333333333</v>
      </c>
      <c r="I168" s="187">
        <v>124.9</v>
      </c>
      <c r="J168" s="187">
        <f t="shared" si="2"/>
        <v>14.988</v>
      </c>
      <c r="K168" s="129" t="s">
        <v>9591</v>
      </c>
      <c r="L168" s="129">
        <v>8.0</v>
      </c>
      <c r="M168" s="129" t="s">
        <v>3869</v>
      </c>
      <c r="N168" s="129">
        <f>IFERROR(__xludf.DUMMYFUNCTION("IFERROR(VALUE(REGEXEXTRACT(M168, ""(\d+)\s+(sessions?|days?|weeks?|Weeks?|Sessions?|Days?)"")), 1)"),10.0)</f>
        <v>10</v>
      </c>
      <c r="O168" s="129"/>
      <c r="P168" s="129"/>
      <c r="Q168" s="129"/>
      <c r="R168" s="129"/>
      <c r="S168" s="129"/>
      <c r="T168" s="129"/>
      <c r="U168" s="129"/>
      <c r="V168" s="129"/>
      <c r="W168" s="129"/>
      <c r="X168" s="129"/>
      <c r="Y168" s="129"/>
      <c r="Z168" s="129"/>
      <c r="AA168" s="129"/>
      <c r="AB168" s="129"/>
      <c r="AC168" s="129"/>
    </row>
    <row r="169" ht="15.75" customHeight="1">
      <c r="A169" s="129" t="s">
        <v>9584</v>
      </c>
      <c r="B169" s="129" t="s">
        <v>28</v>
      </c>
      <c r="C169" s="129" t="s">
        <v>9590</v>
      </c>
      <c r="D169" s="321" t="s">
        <v>5400</v>
      </c>
      <c r="E169" s="321" t="s">
        <v>5401</v>
      </c>
      <c r="F169" s="361">
        <v>0.6736111111111112</v>
      </c>
      <c r="G169" s="361">
        <v>0.7083333333333334</v>
      </c>
      <c r="H169" s="321">
        <f t="shared" si="1"/>
        <v>0.8333333333</v>
      </c>
      <c r="I169" s="187">
        <v>124.9</v>
      </c>
      <c r="J169" s="187">
        <f t="shared" si="2"/>
        <v>14.988</v>
      </c>
      <c r="K169" s="129" t="s">
        <v>9591</v>
      </c>
      <c r="L169" s="129">
        <v>5.0</v>
      </c>
      <c r="M169" s="129" t="s">
        <v>3869</v>
      </c>
      <c r="N169" s="129">
        <f>IFERROR(__xludf.DUMMYFUNCTION("IFERROR(VALUE(REGEXEXTRACT(M169, ""(\d+)\s+(sessions?|days?|weeks?|Weeks?|Sessions?|Days?)"")), 1)"),10.0)</f>
        <v>10</v>
      </c>
      <c r="O169" s="129"/>
      <c r="P169" s="129"/>
      <c r="Q169" s="129"/>
      <c r="R169" s="129"/>
      <c r="S169" s="129"/>
      <c r="T169" s="129"/>
      <c r="U169" s="129"/>
      <c r="V169" s="129"/>
      <c r="W169" s="129"/>
      <c r="X169" s="129"/>
      <c r="Y169" s="129"/>
      <c r="Z169" s="129"/>
      <c r="AA169" s="129"/>
      <c r="AB169" s="129"/>
      <c r="AC169" s="129"/>
    </row>
    <row r="170" ht="15.75" customHeight="1">
      <c r="A170" s="129" t="s">
        <v>9584</v>
      </c>
      <c r="B170" s="129" t="s">
        <v>28</v>
      </c>
      <c r="C170" s="129" t="s">
        <v>9592</v>
      </c>
      <c r="D170" s="321" t="s">
        <v>4395</v>
      </c>
      <c r="E170" s="321" t="s">
        <v>180</v>
      </c>
      <c r="F170" s="322">
        <v>0.3541666666666667</v>
      </c>
      <c r="G170" s="322">
        <v>0.3888888888888889</v>
      </c>
      <c r="H170" s="321">
        <f t="shared" si="1"/>
        <v>0.8333333333</v>
      </c>
      <c r="I170" s="187">
        <v>124.9</v>
      </c>
      <c r="J170" s="187">
        <f t="shared" si="2"/>
        <v>14.988</v>
      </c>
      <c r="K170" s="129" t="s">
        <v>9591</v>
      </c>
      <c r="L170" s="129">
        <v>0.0</v>
      </c>
      <c r="M170" s="129" t="s">
        <v>3869</v>
      </c>
      <c r="N170" s="129">
        <f>IFERROR(__xludf.DUMMYFUNCTION("IFERROR(VALUE(REGEXEXTRACT(M170, ""(\d+)\s+(sessions?|days?|weeks?|Weeks?|Sessions?|Days?)"")), 1)"),10.0)</f>
        <v>10</v>
      </c>
      <c r="O170" s="129"/>
      <c r="P170" s="129"/>
      <c r="Q170" s="129"/>
      <c r="R170" s="129"/>
      <c r="S170" s="129"/>
      <c r="T170" s="129"/>
      <c r="U170" s="129"/>
      <c r="V170" s="129"/>
      <c r="W170" s="129"/>
      <c r="X170" s="129"/>
      <c r="Y170" s="129"/>
      <c r="Z170" s="129"/>
      <c r="AA170" s="129"/>
      <c r="AB170" s="129"/>
      <c r="AC170" s="129"/>
    </row>
    <row r="171" ht="15.75" customHeight="1">
      <c r="A171" s="129" t="s">
        <v>9584</v>
      </c>
      <c r="B171" s="129" t="s">
        <v>28</v>
      </c>
      <c r="C171" s="129" t="s">
        <v>9592</v>
      </c>
      <c r="D171" s="321" t="s">
        <v>4395</v>
      </c>
      <c r="E171" s="321" t="s">
        <v>180</v>
      </c>
      <c r="F171" s="322">
        <v>0.625</v>
      </c>
      <c r="G171" s="322">
        <v>0.6597222222222222</v>
      </c>
      <c r="H171" s="321">
        <f t="shared" si="1"/>
        <v>0.8333333333</v>
      </c>
      <c r="I171" s="187">
        <v>124.9</v>
      </c>
      <c r="J171" s="187">
        <f t="shared" si="2"/>
        <v>14.988</v>
      </c>
      <c r="K171" s="129" t="s">
        <v>9591</v>
      </c>
      <c r="L171" s="129">
        <v>0.0</v>
      </c>
      <c r="M171" s="129" t="s">
        <v>3869</v>
      </c>
      <c r="N171" s="129">
        <f>IFERROR(__xludf.DUMMYFUNCTION("IFERROR(VALUE(REGEXEXTRACT(M171, ""(\d+)\s+(sessions?|days?|weeks?|Weeks?|Sessions?|Days?)"")), 1)"),10.0)</f>
        <v>10</v>
      </c>
      <c r="O171" s="129"/>
      <c r="P171" s="129"/>
      <c r="Q171" s="129"/>
      <c r="R171" s="129"/>
      <c r="S171" s="129"/>
      <c r="T171" s="129"/>
      <c r="U171" s="129"/>
      <c r="V171" s="129"/>
      <c r="W171" s="129"/>
      <c r="X171" s="129"/>
      <c r="Y171" s="129"/>
      <c r="Z171" s="129"/>
      <c r="AA171" s="129"/>
      <c r="AB171" s="129"/>
      <c r="AC171" s="129"/>
    </row>
    <row r="172" ht="15.75" customHeight="1">
      <c r="A172" s="129" t="s">
        <v>9584</v>
      </c>
      <c r="B172" s="129" t="s">
        <v>28</v>
      </c>
      <c r="C172" s="129" t="s">
        <v>9593</v>
      </c>
      <c r="D172" s="321" t="s">
        <v>3125</v>
      </c>
      <c r="E172" s="321" t="s">
        <v>3126</v>
      </c>
      <c r="F172" s="322">
        <v>0.6736111111111112</v>
      </c>
      <c r="G172" s="322">
        <v>0.7083333333333334</v>
      </c>
      <c r="H172" s="321">
        <f t="shared" si="1"/>
        <v>0.8333333333</v>
      </c>
      <c r="I172" s="187">
        <v>124.9</v>
      </c>
      <c r="J172" s="187">
        <f t="shared" si="2"/>
        <v>14.988</v>
      </c>
      <c r="K172" s="129" t="s">
        <v>9586</v>
      </c>
      <c r="L172" s="129">
        <v>13.0</v>
      </c>
      <c r="M172" s="129" t="s">
        <v>3869</v>
      </c>
      <c r="N172" s="129">
        <f>IFERROR(__xludf.DUMMYFUNCTION("IFERROR(VALUE(REGEXEXTRACT(M172, ""(\d+)\s+(sessions?|days?|weeks?|Weeks?|Sessions?|Days?)"")), 1)"),10.0)</f>
        <v>10</v>
      </c>
      <c r="O172" s="129"/>
      <c r="P172" s="129"/>
      <c r="Q172" s="129"/>
      <c r="R172" s="129"/>
      <c r="S172" s="129"/>
      <c r="T172" s="129"/>
      <c r="U172" s="129"/>
      <c r="V172" s="129"/>
      <c r="W172" s="129"/>
      <c r="X172" s="129"/>
      <c r="Y172" s="129"/>
      <c r="Z172" s="129"/>
      <c r="AA172" s="129"/>
      <c r="AB172" s="129"/>
      <c r="AC172" s="129"/>
    </row>
    <row r="173" ht="15.75" customHeight="1">
      <c r="A173" s="129" t="s">
        <v>9584</v>
      </c>
      <c r="B173" s="129" t="s">
        <v>28</v>
      </c>
      <c r="C173" s="129" t="s">
        <v>9593</v>
      </c>
      <c r="D173" s="321" t="s">
        <v>3125</v>
      </c>
      <c r="E173" s="321" t="s">
        <v>3126</v>
      </c>
      <c r="F173" s="322">
        <v>0.7152777777777778</v>
      </c>
      <c r="G173" s="322">
        <v>0.75</v>
      </c>
      <c r="H173" s="321">
        <f t="shared" si="1"/>
        <v>0.8333333333</v>
      </c>
      <c r="I173" s="187">
        <v>124.9</v>
      </c>
      <c r="J173" s="187">
        <f t="shared" si="2"/>
        <v>14.988</v>
      </c>
      <c r="K173" s="129" t="s">
        <v>9586</v>
      </c>
      <c r="L173" s="129">
        <v>5.0</v>
      </c>
      <c r="M173" s="129" t="s">
        <v>3869</v>
      </c>
      <c r="N173" s="129">
        <f>IFERROR(__xludf.DUMMYFUNCTION("IFERROR(VALUE(REGEXEXTRACT(M173, ""(\d+)\s+(sessions?|days?|weeks?|Weeks?|Sessions?|Days?)"")), 1)"),10.0)</f>
        <v>10</v>
      </c>
      <c r="O173" s="129"/>
      <c r="P173" s="129"/>
      <c r="Q173" s="129"/>
      <c r="R173" s="129"/>
      <c r="S173" s="129"/>
      <c r="T173" s="129"/>
      <c r="U173" s="129"/>
      <c r="V173" s="129"/>
      <c r="W173" s="129"/>
      <c r="X173" s="129"/>
      <c r="Y173" s="129"/>
      <c r="Z173" s="129"/>
      <c r="AA173" s="129"/>
      <c r="AB173" s="129"/>
      <c r="AC173" s="129"/>
    </row>
    <row r="174" ht="15.75" customHeight="1">
      <c r="A174" s="129" t="s">
        <v>9594</v>
      </c>
      <c r="B174" s="129" t="s">
        <v>690</v>
      </c>
      <c r="C174" s="129" t="s">
        <v>9595</v>
      </c>
      <c r="D174" s="321" t="s">
        <v>626</v>
      </c>
      <c r="E174" s="321" t="s">
        <v>627</v>
      </c>
      <c r="F174" s="322">
        <v>0.6875</v>
      </c>
      <c r="G174" s="322">
        <v>0.75</v>
      </c>
      <c r="H174" s="321">
        <f t="shared" si="1"/>
        <v>1.5</v>
      </c>
      <c r="I174" s="187">
        <v>112.5</v>
      </c>
      <c r="J174" s="187">
        <f t="shared" si="2"/>
        <v>12.5</v>
      </c>
      <c r="K174" s="129" t="s">
        <v>9596</v>
      </c>
      <c r="L174" s="129">
        <v>9.0</v>
      </c>
      <c r="M174" s="129" t="s">
        <v>3862</v>
      </c>
      <c r="N174" s="129">
        <f>IFERROR(__xludf.DUMMYFUNCTION("IFERROR(VALUE(REGEXEXTRACT(M174, ""(\d+)\s+(sessions?|days?|weeks?|Weeks?|Sessions?|Days?)"")), 1)"),6.0)</f>
        <v>6</v>
      </c>
      <c r="O174" s="129"/>
      <c r="P174" s="129"/>
      <c r="Q174" s="129"/>
      <c r="R174" s="129"/>
      <c r="S174" s="129"/>
      <c r="T174" s="129"/>
      <c r="U174" s="129"/>
      <c r="V174" s="129"/>
      <c r="W174" s="129"/>
      <c r="X174" s="129"/>
      <c r="Y174" s="129"/>
      <c r="Z174" s="129"/>
      <c r="AA174" s="129"/>
      <c r="AB174" s="129"/>
      <c r="AC174" s="129"/>
    </row>
    <row r="175" ht="15.75" customHeight="1">
      <c r="A175" s="129" t="s">
        <v>9594</v>
      </c>
      <c r="B175" s="129" t="s">
        <v>187</v>
      </c>
      <c r="C175" s="129" t="s">
        <v>9597</v>
      </c>
      <c r="D175" s="321" t="s">
        <v>3125</v>
      </c>
      <c r="E175" s="321" t="s">
        <v>3126</v>
      </c>
      <c r="F175" s="322">
        <v>0.75</v>
      </c>
      <c r="G175" s="322">
        <v>0.8125</v>
      </c>
      <c r="H175" s="321">
        <f t="shared" si="1"/>
        <v>1.5</v>
      </c>
      <c r="I175" s="187">
        <v>246.3</v>
      </c>
      <c r="J175" s="187">
        <f t="shared" si="2"/>
        <v>16.42</v>
      </c>
      <c r="K175" s="129" t="s">
        <v>9598</v>
      </c>
      <c r="L175" s="129">
        <v>4.0</v>
      </c>
      <c r="M175" s="129" t="s">
        <v>3869</v>
      </c>
      <c r="N175" s="129">
        <f>IFERROR(__xludf.DUMMYFUNCTION("IFERROR(VALUE(REGEXEXTRACT(M175, ""(\d+)\s+(sessions?|days?|weeks?|Weeks?|Sessions?|Days?)"")), 1)"),10.0)</f>
        <v>10</v>
      </c>
      <c r="O175" s="129"/>
      <c r="P175" s="129"/>
      <c r="Q175" s="129"/>
      <c r="R175" s="129"/>
      <c r="S175" s="129"/>
      <c r="T175" s="129"/>
      <c r="U175" s="129"/>
      <c r="V175" s="129"/>
      <c r="W175" s="129"/>
      <c r="X175" s="129"/>
      <c r="Y175" s="129"/>
      <c r="Z175" s="129"/>
      <c r="AA175" s="129"/>
      <c r="AB175" s="129"/>
      <c r="AC175" s="129"/>
    </row>
    <row r="176" ht="15.75" customHeight="1">
      <c r="A176" s="129" t="s">
        <v>9594</v>
      </c>
      <c r="B176" s="129" t="s">
        <v>187</v>
      </c>
      <c r="C176" s="129" t="s">
        <v>9597</v>
      </c>
      <c r="D176" s="321" t="s">
        <v>3125</v>
      </c>
      <c r="E176" s="321" t="s">
        <v>3126</v>
      </c>
      <c r="F176" s="322">
        <v>0.8159722222222222</v>
      </c>
      <c r="G176" s="322">
        <v>0.8784722222222222</v>
      </c>
      <c r="H176" s="321">
        <f t="shared" si="1"/>
        <v>1.5</v>
      </c>
      <c r="I176" s="187">
        <v>246.3</v>
      </c>
      <c r="J176" s="187">
        <f t="shared" si="2"/>
        <v>16.42</v>
      </c>
      <c r="K176" s="129" t="s">
        <v>9598</v>
      </c>
      <c r="L176" s="129">
        <v>4.0</v>
      </c>
      <c r="M176" s="129" t="s">
        <v>3869</v>
      </c>
      <c r="N176" s="129">
        <f>IFERROR(__xludf.DUMMYFUNCTION("IFERROR(VALUE(REGEXEXTRACT(M176, ""(\d+)\s+(sessions?|days?|weeks?|Weeks?|Sessions?|Days?)"")), 1)"),10.0)</f>
        <v>10</v>
      </c>
      <c r="O176" s="129"/>
      <c r="P176" s="129"/>
      <c r="Q176" s="129"/>
      <c r="R176" s="129"/>
      <c r="S176" s="129"/>
      <c r="T176" s="129"/>
      <c r="U176" s="129"/>
      <c r="V176" s="129"/>
      <c r="W176" s="129"/>
      <c r="X176" s="129"/>
      <c r="Y176" s="129"/>
      <c r="Z176" s="129"/>
      <c r="AA176" s="129"/>
      <c r="AB176" s="129"/>
      <c r="AC176" s="129"/>
    </row>
    <row r="177" ht="15.75" customHeight="1">
      <c r="A177" s="129" t="s">
        <v>9594</v>
      </c>
      <c r="B177" s="129" t="s">
        <v>187</v>
      </c>
      <c r="C177" s="129" t="s">
        <v>9599</v>
      </c>
      <c r="D177" s="321" t="s">
        <v>4314</v>
      </c>
      <c r="E177" s="321" t="s">
        <v>287</v>
      </c>
      <c r="F177" s="322">
        <v>0.8159722222222222</v>
      </c>
      <c r="G177" s="322">
        <v>0.8784722222222222</v>
      </c>
      <c r="H177" s="321">
        <f t="shared" si="1"/>
        <v>1.5</v>
      </c>
      <c r="I177" s="187">
        <v>246.3</v>
      </c>
      <c r="J177" s="187">
        <f t="shared" si="2"/>
        <v>16.42</v>
      </c>
      <c r="K177" s="129" t="s">
        <v>9600</v>
      </c>
      <c r="L177" s="129">
        <v>11.0</v>
      </c>
      <c r="M177" s="129" t="s">
        <v>3869</v>
      </c>
      <c r="N177" s="129">
        <f>IFERROR(__xludf.DUMMYFUNCTION("IFERROR(VALUE(REGEXEXTRACT(M177, ""(\d+)\s+(sessions?|days?|weeks?|Weeks?|Sessions?|Days?)"")), 1)"),10.0)</f>
        <v>10</v>
      </c>
      <c r="O177" s="129"/>
      <c r="P177" s="129"/>
      <c r="Q177" s="129"/>
      <c r="R177" s="129"/>
      <c r="S177" s="129"/>
      <c r="T177" s="129"/>
      <c r="U177" s="129"/>
      <c r="V177" s="129"/>
      <c r="W177" s="129"/>
      <c r="X177" s="129"/>
      <c r="Y177" s="129"/>
      <c r="Z177" s="129"/>
      <c r="AA177" s="129"/>
      <c r="AB177" s="129"/>
      <c r="AC177" s="129"/>
    </row>
    <row r="178" ht="15.75" customHeight="1">
      <c r="A178" s="129" t="s">
        <v>9594</v>
      </c>
      <c r="B178" s="129" t="s">
        <v>187</v>
      </c>
      <c r="C178" s="129" t="s">
        <v>9601</v>
      </c>
      <c r="D178" s="321" t="s">
        <v>2525</v>
      </c>
      <c r="E178" s="321" t="s">
        <v>3555</v>
      </c>
      <c r="F178" s="322">
        <v>0.75</v>
      </c>
      <c r="G178" s="322">
        <v>0.7916666666666666</v>
      </c>
      <c r="H178" s="321">
        <f t="shared" si="1"/>
        <v>1</v>
      </c>
      <c r="I178" s="187">
        <v>110.2</v>
      </c>
      <c r="J178" s="187">
        <f t="shared" si="2"/>
        <v>11.02</v>
      </c>
      <c r="K178" s="129" t="s">
        <v>9602</v>
      </c>
      <c r="L178" s="129">
        <v>8.0</v>
      </c>
      <c r="M178" s="129" t="s">
        <v>3869</v>
      </c>
      <c r="N178" s="129">
        <f>IFERROR(__xludf.DUMMYFUNCTION("IFERROR(VALUE(REGEXEXTRACT(M178, ""(\d+)\s+(sessions?|days?|weeks?|Weeks?|Sessions?|Days?)"")), 1)"),10.0)</f>
        <v>10</v>
      </c>
      <c r="O178" s="129"/>
      <c r="P178" s="129"/>
      <c r="Q178" s="129"/>
      <c r="R178" s="129"/>
      <c r="S178" s="129"/>
      <c r="T178" s="129"/>
      <c r="U178" s="129"/>
      <c r="V178" s="129"/>
      <c r="W178" s="129"/>
      <c r="X178" s="129"/>
      <c r="Y178" s="129"/>
      <c r="Z178" s="129"/>
      <c r="AA178" s="129"/>
      <c r="AB178" s="129"/>
      <c r="AC178" s="129"/>
    </row>
    <row r="179" ht="15.75" customHeight="1">
      <c r="A179" s="129" t="s">
        <v>9594</v>
      </c>
      <c r="B179" s="129" t="s">
        <v>64</v>
      </c>
      <c r="C179" s="129" t="s">
        <v>9603</v>
      </c>
      <c r="D179" s="321" t="s">
        <v>70</v>
      </c>
      <c r="E179" s="321" t="s">
        <v>71</v>
      </c>
      <c r="F179" s="322">
        <v>0.6979166666666666</v>
      </c>
      <c r="G179" s="322">
        <v>0.7395833333333334</v>
      </c>
      <c r="H179" s="321">
        <f t="shared" si="1"/>
        <v>1</v>
      </c>
      <c r="I179" s="187">
        <v>110.2</v>
      </c>
      <c r="J179" s="187">
        <f t="shared" si="2"/>
        <v>11.02</v>
      </c>
      <c r="K179" s="129" t="s">
        <v>9604</v>
      </c>
      <c r="L179" s="129">
        <v>11.0</v>
      </c>
      <c r="M179" s="129" t="s">
        <v>3869</v>
      </c>
      <c r="N179" s="129">
        <f>IFERROR(__xludf.DUMMYFUNCTION("IFERROR(VALUE(REGEXEXTRACT(M179, ""(\d+)\s+(sessions?|days?|weeks?|Weeks?|Sessions?|Days?)"")), 1)"),10.0)</f>
        <v>10</v>
      </c>
      <c r="O179" s="129"/>
      <c r="P179" s="129"/>
      <c r="Q179" s="129"/>
      <c r="R179" s="129"/>
      <c r="S179" s="129"/>
      <c r="T179" s="129"/>
      <c r="U179" s="129"/>
      <c r="V179" s="129"/>
      <c r="W179" s="129"/>
      <c r="X179" s="129"/>
      <c r="Y179" s="129"/>
      <c r="Z179" s="129"/>
      <c r="AA179" s="129"/>
      <c r="AB179" s="129"/>
      <c r="AC179" s="129"/>
    </row>
    <row r="180" ht="15.75" customHeight="1">
      <c r="A180" s="129" t="s">
        <v>9594</v>
      </c>
      <c r="B180" s="129" t="s">
        <v>64</v>
      </c>
      <c r="C180" s="129" t="s">
        <v>9605</v>
      </c>
      <c r="D180" s="321" t="s">
        <v>70</v>
      </c>
      <c r="E180" s="321" t="s">
        <v>71</v>
      </c>
      <c r="F180" s="322">
        <v>0.6979166666666666</v>
      </c>
      <c r="G180" s="322">
        <v>0.7395833333333334</v>
      </c>
      <c r="H180" s="321">
        <f t="shared" si="1"/>
        <v>1</v>
      </c>
      <c r="I180" s="187">
        <v>110.2</v>
      </c>
      <c r="J180" s="187">
        <f t="shared" si="2"/>
        <v>11.02</v>
      </c>
      <c r="K180" s="129" t="s">
        <v>9606</v>
      </c>
      <c r="L180" s="129">
        <v>8.0</v>
      </c>
      <c r="M180" s="129" t="s">
        <v>3869</v>
      </c>
      <c r="N180" s="129">
        <f>IFERROR(__xludf.DUMMYFUNCTION("IFERROR(VALUE(REGEXEXTRACT(M180, ""(\d+)\s+(sessions?|days?|weeks?|Weeks?|Sessions?|Days?)"")), 1)"),10.0)</f>
        <v>10</v>
      </c>
      <c r="O180" s="129"/>
      <c r="P180" s="129"/>
      <c r="Q180" s="129"/>
      <c r="R180" s="129"/>
      <c r="S180" s="129"/>
      <c r="T180" s="129"/>
      <c r="U180" s="129"/>
      <c r="V180" s="129"/>
      <c r="W180" s="129"/>
      <c r="X180" s="129"/>
      <c r="Y180" s="129"/>
      <c r="Z180" s="129"/>
      <c r="AA180" s="129"/>
      <c r="AB180" s="129"/>
      <c r="AC180" s="129"/>
    </row>
    <row r="181" ht="15.75" customHeight="1">
      <c r="A181" s="129" t="s">
        <v>9594</v>
      </c>
      <c r="B181" s="129" t="s">
        <v>64</v>
      </c>
      <c r="C181" s="129" t="s">
        <v>9607</v>
      </c>
      <c r="D181" s="321" t="s">
        <v>104</v>
      </c>
      <c r="E181" s="321" t="s">
        <v>105</v>
      </c>
      <c r="F181" s="361">
        <v>0.8020833333333334</v>
      </c>
      <c r="G181" s="361">
        <v>0.84375</v>
      </c>
      <c r="H181" s="321">
        <f t="shared" si="1"/>
        <v>1</v>
      </c>
      <c r="I181" s="187">
        <v>110.2</v>
      </c>
      <c r="J181" s="187">
        <f t="shared" si="2"/>
        <v>11.02</v>
      </c>
      <c r="K181" s="129" t="s">
        <v>9606</v>
      </c>
      <c r="L181" s="129">
        <v>11.0</v>
      </c>
      <c r="M181" s="129" t="s">
        <v>3869</v>
      </c>
      <c r="N181" s="129">
        <f>IFERROR(__xludf.DUMMYFUNCTION("IFERROR(VALUE(REGEXEXTRACT(M181, ""(\d+)\s+(sessions?|days?|weeks?|Weeks?|Sessions?|Days?)"")), 1)"),10.0)</f>
        <v>10</v>
      </c>
      <c r="O181" s="129"/>
      <c r="P181" s="129"/>
      <c r="Q181" s="129"/>
      <c r="R181" s="129"/>
      <c r="S181" s="129"/>
      <c r="T181" s="129"/>
      <c r="U181" s="129"/>
      <c r="V181" s="129"/>
      <c r="W181" s="129"/>
      <c r="X181" s="129"/>
      <c r="Y181" s="129"/>
      <c r="Z181" s="129"/>
      <c r="AA181" s="129"/>
      <c r="AB181" s="129"/>
      <c r="AC181" s="129"/>
    </row>
    <row r="182" ht="15.75" customHeight="1">
      <c r="A182" s="129" t="s">
        <v>9594</v>
      </c>
      <c r="B182" s="129" t="s">
        <v>690</v>
      </c>
      <c r="C182" s="129" t="s">
        <v>9608</v>
      </c>
      <c r="D182" s="321" t="s">
        <v>127</v>
      </c>
      <c r="E182" s="321" t="s">
        <v>128</v>
      </c>
      <c r="F182" s="322">
        <v>0.375</v>
      </c>
      <c r="G182" s="322">
        <v>0.4375</v>
      </c>
      <c r="H182" s="321">
        <f t="shared" si="1"/>
        <v>1.5</v>
      </c>
      <c r="I182" s="187">
        <v>109.0</v>
      </c>
      <c r="J182" s="187">
        <f t="shared" si="2"/>
        <v>12.11111111</v>
      </c>
      <c r="K182" s="129" t="s">
        <v>9609</v>
      </c>
      <c r="L182" s="129">
        <v>2.0</v>
      </c>
      <c r="M182" s="129" t="s">
        <v>3862</v>
      </c>
      <c r="N182" s="129">
        <f>IFERROR(__xludf.DUMMYFUNCTION("IFERROR(VALUE(REGEXEXTRACT(M182, ""(\d+)\s+(sessions?|days?|weeks?|Weeks?|Sessions?|Days?)"")), 1)"),6.0)</f>
        <v>6</v>
      </c>
      <c r="O182" s="129"/>
      <c r="P182" s="129"/>
      <c r="Q182" s="129"/>
      <c r="R182" s="129"/>
      <c r="S182" s="129"/>
      <c r="T182" s="129"/>
      <c r="U182" s="129"/>
      <c r="V182" s="129"/>
      <c r="W182" s="129"/>
      <c r="X182" s="129"/>
      <c r="Y182" s="129"/>
      <c r="Z182" s="129"/>
      <c r="AA182" s="129"/>
      <c r="AB182" s="129"/>
      <c r="AC182" s="129"/>
    </row>
    <row r="183" ht="15.75" customHeight="1">
      <c r="A183" s="129" t="s">
        <v>9594</v>
      </c>
      <c r="B183" s="129" t="s">
        <v>690</v>
      </c>
      <c r="C183" s="129" t="s">
        <v>9610</v>
      </c>
      <c r="D183" s="321" t="s">
        <v>127</v>
      </c>
      <c r="E183" s="321" t="s">
        <v>128</v>
      </c>
      <c r="F183" s="322">
        <v>0.375</v>
      </c>
      <c r="G183" s="322">
        <v>0.4375</v>
      </c>
      <c r="H183" s="321">
        <f t="shared" si="1"/>
        <v>1.5</v>
      </c>
      <c r="I183" s="187">
        <v>109.0</v>
      </c>
      <c r="J183" s="187">
        <f t="shared" si="2"/>
        <v>12.11111111</v>
      </c>
      <c r="K183" s="129" t="s">
        <v>9609</v>
      </c>
      <c r="L183" s="129">
        <v>8.0</v>
      </c>
      <c r="M183" s="129" t="s">
        <v>3862</v>
      </c>
      <c r="N183" s="129">
        <f>IFERROR(__xludf.DUMMYFUNCTION("IFERROR(VALUE(REGEXEXTRACT(M183, ""(\d+)\s+(sessions?|days?|weeks?|Weeks?|Sessions?|Days?)"")), 1)"),6.0)</f>
        <v>6</v>
      </c>
      <c r="O183" s="129"/>
      <c r="P183" s="129"/>
      <c r="Q183" s="129"/>
      <c r="R183" s="129"/>
      <c r="S183" s="129"/>
      <c r="T183" s="129"/>
      <c r="U183" s="129"/>
      <c r="V183" s="129"/>
      <c r="W183" s="129"/>
      <c r="X183" s="129"/>
      <c r="Y183" s="129"/>
      <c r="Z183" s="129"/>
      <c r="AA183" s="129"/>
      <c r="AB183" s="129"/>
      <c r="AC183" s="129"/>
    </row>
    <row r="184" ht="15.75" customHeight="1">
      <c r="A184" s="129" t="s">
        <v>9594</v>
      </c>
      <c r="B184" s="129" t="s">
        <v>690</v>
      </c>
      <c r="C184" s="129" t="s">
        <v>9611</v>
      </c>
      <c r="D184" s="321" t="s">
        <v>3125</v>
      </c>
      <c r="E184" s="321" t="s">
        <v>3126</v>
      </c>
      <c r="F184" s="322">
        <v>0.4791666666666667</v>
      </c>
      <c r="G184" s="322">
        <v>0.5416666666666666</v>
      </c>
      <c r="H184" s="321">
        <f t="shared" si="1"/>
        <v>1.5</v>
      </c>
      <c r="I184" s="187">
        <v>109.0</v>
      </c>
      <c r="J184" s="187">
        <f t="shared" si="2"/>
        <v>12.11111111</v>
      </c>
      <c r="K184" s="129" t="s">
        <v>9612</v>
      </c>
      <c r="L184" s="129">
        <v>8.0</v>
      </c>
      <c r="M184" s="129" t="s">
        <v>3862</v>
      </c>
      <c r="N184" s="129">
        <f>IFERROR(__xludf.DUMMYFUNCTION("IFERROR(VALUE(REGEXEXTRACT(M184, ""(\d+)\s+(sessions?|days?|weeks?|Weeks?|Sessions?|Days?)"")), 1)"),6.0)</f>
        <v>6</v>
      </c>
      <c r="O184" s="129"/>
      <c r="P184" s="129"/>
      <c r="Q184" s="129"/>
      <c r="R184" s="129"/>
      <c r="S184" s="129"/>
      <c r="T184" s="129"/>
      <c r="U184" s="129"/>
      <c r="V184" s="129"/>
      <c r="W184" s="129"/>
      <c r="X184" s="129"/>
      <c r="Y184" s="129"/>
      <c r="Z184" s="129"/>
      <c r="AA184" s="129"/>
      <c r="AB184" s="129"/>
      <c r="AC184" s="129"/>
    </row>
    <row r="185" ht="15.75" customHeight="1">
      <c r="A185" s="129" t="s">
        <v>9594</v>
      </c>
      <c r="B185" s="129" t="s">
        <v>690</v>
      </c>
      <c r="C185" s="129" t="s">
        <v>9613</v>
      </c>
      <c r="D185" s="321" t="s">
        <v>3125</v>
      </c>
      <c r="E185" s="321" t="s">
        <v>3126</v>
      </c>
      <c r="F185" s="322">
        <v>0.4791666666666667</v>
      </c>
      <c r="G185" s="322">
        <v>0.5416666666666666</v>
      </c>
      <c r="H185" s="321">
        <f t="shared" si="1"/>
        <v>1.5</v>
      </c>
      <c r="I185" s="187">
        <v>109.0</v>
      </c>
      <c r="J185" s="187">
        <f t="shared" si="2"/>
        <v>12.11111111</v>
      </c>
      <c r="K185" s="129" t="s">
        <v>9612</v>
      </c>
      <c r="L185" s="129">
        <v>7.0</v>
      </c>
      <c r="M185" s="129" t="s">
        <v>3862</v>
      </c>
      <c r="N185" s="129">
        <f>IFERROR(__xludf.DUMMYFUNCTION("IFERROR(VALUE(REGEXEXTRACT(M185, ""(\d+)\s+(sessions?|days?|weeks?|Weeks?|Sessions?|Days?)"")), 1)"),6.0)</f>
        <v>6</v>
      </c>
      <c r="O185" s="129"/>
      <c r="P185" s="129"/>
      <c r="Q185" s="129"/>
      <c r="R185" s="129"/>
      <c r="S185" s="129"/>
      <c r="T185" s="129"/>
      <c r="U185" s="129"/>
      <c r="V185" s="129"/>
      <c r="W185" s="129"/>
      <c r="X185" s="129"/>
      <c r="Y185" s="129"/>
      <c r="Z185" s="129"/>
      <c r="AA185" s="129"/>
      <c r="AB185" s="129"/>
      <c r="AC185" s="129"/>
    </row>
    <row r="186" ht="15.75" customHeight="1">
      <c r="A186" s="129" t="s">
        <v>9594</v>
      </c>
      <c r="B186" s="129" t="s">
        <v>187</v>
      </c>
      <c r="C186" s="129" t="s">
        <v>9614</v>
      </c>
      <c r="D186" s="321" t="s">
        <v>197</v>
      </c>
      <c r="E186" s="321" t="s">
        <v>198</v>
      </c>
      <c r="F186" s="322">
        <v>0.7708333333333334</v>
      </c>
      <c r="G186" s="322">
        <v>0.8125</v>
      </c>
      <c r="H186" s="321">
        <f t="shared" si="1"/>
        <v>1</v>
      </c>
      <c r="I186" s="187">
        <v>100.0</v>
      </c>
      <c r="J186" s="187">
        <f t="shared" si="2"/>
        <v>10</v>
      </c>
      <c r="K186" s="129" t="s">
        <v>9615</v>
      </c>
      <c r="L186" s="129">
        <v>3.0</v>
      </c>
      <c r="M186" s="129" t="s">
        <v>3869</v>
      </c>
      <c r="N186" s="129">
        <f>IFERROR(__xludf.DUMMYFUNCTION("IFERROR(VALUE(REGEXEXTRACT(M186, ""(\d+)\s+(sessions?|days?|weeks?|Weeks?|Sessions?|Days?)"")), 1)"),10.0)</f>
        <v>10</v>
      </c>
      <c r="O186" s="129"/>
      <c r="P186" s="129"/>
      <c r="Q186" s="129"/>
      <c r="R186" s="129"/>
      <c r="S186" s="129"/>
      <c r="T186" s="129"/>
      <c r="U186" s="129"/>
      <c r="V186" s="129"/>
      <c r="W186" s="129"/>
      <c r="X186" s="129"/>
      <c r="Y186" s="129"/>
      <c r="Z186" s="129"/>
      <c r="AA186" s="129"/>
      <c r="AB186" s="129"/>
      <c r="AC186" s="129"/>
    </row>
    <row r="187" ht="15.75" customHeight="1">
      <c r="A187" s="129" t="s">
        <v>9594</v>
      </c>
      <c r="B187" s="129" t="s">
        <v>35</v>
      </c>
      <c r="C187" s="129" t="s">
        <v>9616</v>
      </c>
      <c r="D187" s="321" t="s">
        <v>197</v>
      </c>
      <c r="E187" s="321" t="s">
        <v>198</v>
      </c>
      <c r="F187" s="322">
        <v>0.6875</v>
      </c>
      <c r="G187" s="322">
        <v>0.75</v>
      </c>
      <c r="H187" s="321">
        <f t="shared" si="1"/>
        <v>1.5</v>
      </c>
      <c r="I187" s="187">
        <v>224.1</v>
      </c>
      <c r="J187" s="187">
        <f t="shared" si="2"/>
        <v>14.94</v>
      </c>
      <c r="K187" s="129" t="s">
        <v>9617</v>
      </c>
      <c r="L187" s="129">
        <v>7.0</v>
      </c>
      <c r="M187" s="129" t="s">
        <v>3869</v>
      </c>
      <c r="N187" s="129">
        <f>IFERROR(__xludf.DUMMYFUNCTION("IFERROR(VALUE(REGEXEXTRACT(M187, ""(\d+)\s+(sessions?|days?|weeks?|Weeks?|Sessions?|Days?)"")), 1)"),10.0)</f>
        <v>10</v>
      </c>
      <c r="O187" s="129"/>
      <c r="P187" s="129"/>
      <c r="Q187" s="129"/>
      <c r="R187" s="129"/>
      <c r="S187" s="129"/>
      <c r="T187" s="129"/>
      <c r="U187" s="129"/>
      <c r="V187" s="129"/>
      <c r="W187" s="129"/>
      <c r="X187" s="129"/>
      <c r="Y187" s="129"/>
      <c r="Z187" s="129"/>
      <c r="AA187" s="129"/>
      <c r="AB187" s="129"/>
      <c r="AC187" s="129"/>
    </row>
    <row r="188" ht="15.75" customHeight="1">
      <c r="A188" s="129" t="s">
        <v>9594</v>
      </c>
      <c r="B188" s="129" t="s">
        <v>64</v>
      </c>
      <c r="C188" s="129" t="s">
        <v>9618</v>
      </c>
      <c r="D188" s="321" t="s">
        <v>384</v>
      </c>
      <c r="E188" s="321" t="s">
        <v>385</v>
      </c>
      <c r="F188" s="322">
        <v>0.7291666666666666</v>
      </c>
      <c r="G188" s="322">
        <v>0.78125</v>
      </c>
      <c r="H188" s="321">
        <f t="shared" si="1"/>
        <v>1.25</v>
      </c>
      <c r="I188" s="187">
        <v>141.6</v>
      </c>
      <c r="J188" s="187">
        <f t="shared" si="2"/>
        <v>11.328</v>
      </c>
      <c r="K188" s="129" t="s">
        <v>9619</v>
      </c>
      <c r="L188" s="129">
        <v>6.0</v>
      </c>
      <c r="M188" s="129" t="s">
        <v>3869</v>
      </c>
      <c r="N188" s="129">
        <f>IFERROR(__xludf.DUMMYFUNCTION("IFERROR(VALUE(REGEXEXTRACT(M188, ""(\d+)\s+(sessions?|days?|weeks?|Weeks?|Sessions?|Days?)"")), 1)"),10.0)</f>
        <v>10</v>
      </c>
      <c r="O188" s="129"/>
      <c r="P188" s="129"/>
      <c r="Q188" s="129"/>
      <c r="R188" s="129"/>
      <c r="S188" s="129"/>
      <c r="T188" s="129"/>
      <c r="U188" s="129"/>
      <c r="V188" s="129"/>
      <c r="W188" s="129"/>
      <c r="X188" s="129"/>
      <c r="Y188" s="129"/>
      <c r="Z188" s="129"/>
      <c r="AA188" s="129"/>
      <c r="AB188" s="129"/>
      <c r="AC188" s="129"/>
    </row>
    <row r="189" ht="15.75" customHeight="1">
      <c r="A189" s="129" t="s">
        <v>9594</v>
      </c>
      <c r="B189" s="129" t="s">
        <v>64</v>
      </c>
      <c r="C189" s="129" t="s">
        <v>9618</v>
      </c>
      <c r="D189" s="321" t="s">
        <v>384</v>
      </c>
      <c r="E189" s="321" t="s">
        <v>385</v>
      </c>
      <c r="F189" s="322">
        <v>0.7291666666666666</v>
      </c>
      <c r="G189" s="322">
        <v>0.78125</v>
      </c>
      <c r="H189" s="321">
        <f t="shared" si="1"/>
        <v>1.25</v>
      </c>
      <c r="I189" s="187">
        <v>113.3</v>
      </c>
      <c r="J189" s="187">
        <f t="shared" si="2"/>
        <v>11.33</v>
      </c>
      <c r="K189" s="129" t="s">
        <v>9619</v>
      </c>
      <c r="L189" s="129">
        <v>0.0</v>
      </c>
      <c r="M189" s="129" t="s">
        <v>34</v>
      </c>
      <c r="N189" s="129">
        <f>IFERROR(__xludf.DUMMYFUNCTION("IFERROR(VALUE(REGEXEXTRACT(M189, ""(\d+)\s+(sessions?|days?|weeks?|Weeks?|Sessions?|Days?)"")), 1)"),8.0)</f>
        <v>8</v>
      </c>
      <c r="O189" s="129"/>
      <c r="P189" s="129"/>
      <c r="Q189" s="129"/>
      <c r="R189" s="129"/>
      <c r="S189" s="129"/>
      <c r="T189" s="129"/>
      <c r="U189" s="129"/>
      <c r="V189" s="129"/>
      <c r="W189" s="129"/>
      <c r="X189" s="129"/>
      <c r="Y189" s="129"/>
      <c r="Z189" s="129"/>
      <c r="AA189" s="129"/>
      <c r="AB189" s="129"/>
      <c r="AC189" s="129"/>
    </row>
    <row r="190" ht="15.75" customHeight="1">
      <c r="A190" s="129" t="s">
        <v>9594</v>
      </c>
      <c r="B190" s="129" t="s">
        <v>64</v>
      </c>
      <c r="C190" s="129" t="s">
        <v>9620</v>
      </c>
      <c r="D190" s="321" t="s">
        <v>237</v>
      </c>
      <c r="E190" s="321" t="s">
        <v>238</v>
      </c>
      <c r="F190" s="322">
        <v>0.8020833333333334</v>
      </c>
      <c r="G190" s="322">
        <v>0.8541666666666666</v>
      </c>
      <c r="H190" s="321">
        <f t="shared" si="1"/>
        <v>1.25</v>
      </c>
      <c r="I190" s="187">
        <v>113.3</v>
      </c>
      <c r="J190" s="187">
        <f t="shared" si="2"/>
        <v>11.33</v>
      </c>
      <c r="K190" s="129" t="s">
        <v>9621</v>
      </c>
      <c r="L190" s="129">
        <v>2.0</v>
      </c>
      <c r="M190" s="129" t="s">
        <v>34</v>
      </c>
      <c r="N190" s="129">
        <f>IFERROR(__xludf.DUMMYFUNCTION("IFERROR(VALUE(REGEXEXTRACT(M190, ""(\d+)\s+(sessions?|days?|weeks?|Weeks?|Sessions?|Days?)"")), 1)"),8.0)</f>
        <v>8</v>
      </c>
      <c r="O190" s="129"/>
      <c r="P190" s="129"/>
      <c r="Q190" s="129"/>
      <c r="R190" s="129"/>
      <c r="S190" s="129"/>
      <c r="T190" s="129"/>
      <c r="U190" s="129"/>
      <c r="V190" s="129"/>
      <c r="W190" s="129"/>
      <c r="X190" s="129"/>
      <c r="Y190" s="129"/>
      <c r="Z190" s="129"/>
      <c r="AA190" s="129"/>
      <c r="AB190" s="129"/>
      <c r="AC190" s="129"/>
    </row>
    <row r="191" ht="15.75" customHeight="1">
      <c r="A191" s="129" t="s">
        <v>9594</v>
      </c>
      <c r="B191" s="129" t="s">
        <v>64</v>
      </c>
      <c r="C191" s="129" t="s">
        <v>9620</v>
      </c>
      <c r="D191" s="321" t="s">
        <v>237</v>
      </c>
      <c r="E191" s="321" t="s">
        <v>238</v>
      </c>
      <c r="F191" s="322">
        <v>0.8020833333333334</v>
      </c>
      <c r="G191" s="322">
        <v>0.8541666666666666</v>
      </c>
      <c r="H191" s="321">
        <f t="shared" si="1"/>
        <v>1.25</v>
      </c>
      <c r="I191" s="187">
        <v>141.6</v>
      </c>
      <c r="J191" s="187">
        <f t="shared" si="2"/>
        <v>11.328</v>
      </c>
      <c r="K191" s="129" t="s">
        <v>9622</v>
      </c>
      <c r="L191" s="129">
        <v>10.0</v>
      </c>
      <c r="M191" s="129" t="s">
        <v>3869</v>
      </c>
      <c r="N191" s="129">
        <f>IFERROR(__xludf.DUMMYFUNCTION("IFERROR(VALUE(REGEXEXTRACT(M191, ""(\d+)\s+(sessions?|days?|weeks?|Weeks?|Sessions?|Days?)"")), 1)"),10.0)</f>
        <v>10</v>
      </c>
      <c r="O191" s="129"/>
      <c r="P191" s="129"/>
      <c r="Q191" s="129"/>
      <c r="R191" s="129"/>
      <c r="S191" s="129"/>
      <c r="T191" s="129"/>
      <c r="U191" s="129"/>
      <c r="V191" s="129"/>
      <c r="W191" s="129"/>
      <c r="X191" s="129"/>
      <c r="Y191" s="129"/>
      <c r="Z191" s="129"/>
      <c r="AA191" s="129"/>
      <c r="AB191" s="129"/>
      <c r="AC191" s="129"/>
    </row>
    <row r="192" ht="15.75" customHeight="1">
      <c r="A192" s="129" t="s">
        <v>9623</v>
      </c>
      <c r="B192" s="129" t="s">
        <v>28</v>
      </c>
      <c r="C192" s="129" t="s">
        <v>9624</v>
      </c>
      <c r="D192" s="321" t="s">
        <v>2358</v>
      </c>
      <c r="E192" s="321" t="s">
        <v>4352</v>
      </c>
      <c r="F192" s="322">
        <v>0.5</v>
      </c>
      <c r="G192" s="322">
        <v>0.5416666666666666</v>
      </c>
      <c r="H192" s="321">
        <f t="shared" si="1"/>
        <v>1</v>
      </c>
      <c r="I192" s="187">
        <v>94.0</v>
      </c>
      <c r="J192" s="187">
        <f t="shared" si="2"/>
        <v>9.4</v>
      </c>
      <c r="K192" s="129" t="s">
        <v>9625</v>
      </c>
      <c r="L192" s="129">
        <v>10.0</v>
      </c>
      <c r="M192" s="129" t="s">
        <v>3869</v>
      </c>
      <c r="N192" s="129">
        <f>IFERROR(__xludf.DUMMYFUNCTION("IFERROR(VALUE(REGEXEXTRACT(M192, ""(\d+)\s+(sessions?|days?|weeks?|Weeks?|Sessions?|Days?)"")), 1)"),10.0)</f>
        <v>10</v>
      </c>
      <c r="O192" s="129"/>
      <c r="P192" s="129"/>
      <c r="Q192" s="129"/>
      <c r="R192" s="129"/>
      <c r="S192" s="129"/>
      <c r="T192" s="129"/>
      <c r="U192" s="129"/>
      <c r="V192" s="129"/>
      <c r="W192" s="129"/>
      <c r="X192" s="129"/>
      <c r="Y192" s="129"/>
      <c r="Z192" s="129"/>
      <c r="AA192" s="129"/>
      <c r="AB192" s="129"/>
      <c r="AC192" s="129"/>
    </row>
    <row r="193" ht="15.75" customHeight="1">
      <c r="A193" s="129" t="s">
        <v>9623</v>
      </c>
      <c r="B193" s="129" t="s">
        <v>28</v>
      </c>
      <c r="C193" s="129" t="s">
        <v>9624</v>
      </c>
      <c r="D193" s="321" t="s">
        <v>2358</v>
      </c>
      <c r="E193" s="321" t="s">
        <v>4352</v>
      </c>
      <c r="F193" s="322">
        <v>0.5416666666666666</v>
      </c>
      <c r="G193" s="322">
        <v>0.5833333333333334</v>
      </c>
      <c r="H193" s="321">
        <f t="shared" si="1"/>
        <v>1</v>
      </c>
      <c r="I193" s="187">
        <v>94.0</v>
      </c>
      <c r="J193" s="187">
        <f t="shared" si="2"/>
        <v>9.4</v>
      </c>
      <c r="K193" s="129" t="s">
        <v>9625</v>
      </c>
      <c r="L193" s="129">
        <v>12.0</v>
      </c>
      <c r="M193" s="129" t="s">
        <v>3869</v>
      </c>
      <c r="N193" s="129">
        <f>IFERROR(__xludf.DUMMYFUNCTION("IFERROR(VALUE(REGEXEXTRACT(M193, ""(\d+)\s+(sessions?|days?|weeks?|Weeks?|Sessions?|Days?)"")), 1)"),10.0)</f>
        <v>10</v>
      </c>
      <c r="O193" s="129"/>
      <c r="P193" s="129"/>
      <c r="Q193" s="129"/>
      <c r="R193" s="129"/>
      <c r="S193" s="129"/>
      <c r="T193" s="129"/>
      <c r="U193" s="129"/>
      <c r="V193" s="129"/>
      <c r="W193" s="129"/>
      <c r="X193" s="129"/>
      <c r="Y193" s="129"/>
      <c r="Z193" s="129"/>
      <c r="AA193" s="129"/>
      <c r="AB193" s="129"/>
      <c r="AC193" s="129"/>
    </row>
    <row r="194" ht="15.75" customHeight="1">
      <c r="A194" s="129" t="s">
        <v>9623</v>
      </c>
      <c r="B194" s="129" t="s">
        <v>28</v>
      </c>
      <c r="C194" s="129" t="s">
        <v>9626</v>
      </c>
      <c r="D194" s="321" t="s">
        <v>2734</v>
      </c>
      <c r="E194" s="321" t="s">
        <v>3178</v>
      </c>
      <c r="F194" s="322">
        <v>0.7083333333333334</v>
      </c>
      <c r="G194" s="322">
        <v>0.75</v>
      </c>
      <c r="H194" s="321">
        <f t="shared" si="1"/>
        <v>1</v>
      </c>
      <c r="I194" s="187">
        <v>70.0</v>
      </c>
      <c r="J194" s="187">
        <f t="shared" si="2"/>
        <v>8.75</v>
      </c>
      <c r="K194" s="129" t="s">
        <v>9627</v>
      </c>
      <c r="L194" s="129">
        <v>11.0</v>
      </c>
      <c r="M194" s="129" t="s">
        <v>34</v>
      </c>
      <c r="N194" s="129">
        <f>IFERROR(__xludf.DUMMYFUNCTION("IFERROR(VALUE(REGEXEXTRACT(M194, ""(\d+)\s+(sessions?|days?|weeks?|Weeks?|Sessions?|Days?)"")), 1)"),8.0)</f>
        <v>8</v>
      </c>
      <c r="O194" s="129"/>
      <c r="P194" s="129"/>
      <c r="Q194" s="129"/>
      <c r="R194" s="129"/>
      <c r="S194" s="129"/>
      <c r="T194" s="129"/>
      <c r="U194" s="129"/>
      <c r="V194" s="129"/>
      <c r="W194" s="129"/>
      <c r="X194" s="129"/>
      <c r="Y194" s="129"/>
      <c r="Z194" s="129"/>
      <c r="AA194" s="129"/>
      <c r="AB194" s="129"/>
      <c r="AC194" s="129"/>
    </row>
    <row r="195" ht="15.75" customHeight="1">
      <c r="A195" s="129" t="s">
        <v>9623</v>
      </c>
      <c r="B195" s="129" t="s">
        <v>28</v>
      </c>
      <c r="C195" s="129" t="s">
        <v>9626</v>
      </c>
      <c r="D195" s="321" t="s">
        <v>2734</v>
      </c>
      <c r="E195" s="321" t="s">
        <v>3178</v>
      </c>
      <c r="F195" s="322">
        <v>0.7083333333333334</v>
      </c>
      <c r="G195" s="322">
        <v>0.75</v>
      </c>
      <c r="H195" s="321">
        <f t="shared" si="1"/>
        <v>1</v>
      </c>
      <c r="I195" s="187">
        <v>67.0</v>
      </c>
      <c r="J195" s="187">
        <f t="shared" si="2"/>
        <v>8.375</v>
      </c>
      <c r="K195" s="129" t="s">
        <v>9627</v>
      </c>
      <c r="L195" s="129">
        <v>9.0</v>
      </c>
      <c r="M195" s="129" t="s">
        <v>34</v>
      </c>
      <c r="N195" s="129">
        <f>IFERROR(__xludf.DUMMYFUNCTION("IFERROR(VALUE(REGEXEXTRACT(M195, ""(\d+)\s+(sessions?|days?|weeks?|Weeks?|Sessions?|Days?)"")), 1)"),8.0)</f>
        <v>8</v>
      </c>
      <c r="O195" s="129"/>
      <c r="P195" s="129"/>
      <c r="Q195" s="129"/>
      <c r="R195" s="129"/>
      <c r="S195" s="129"/>
      <c r="T195" s="129"/>
      <c r="U195" s="129"/>
      <c r="V195" s="129"/>
      <c r="W195" s="129"/>
      <c r="X195" s="129"/>
      <c r="Y195" s="129"/>
      <c r="Z195" s="129"/>
      <c r="AA195" s="129"/>
      <c r="AB195" s="129"/>
      <c r="AC195" s="129"/>
    </row>
    <row r="196" ht="15.75" customHeight="1">
      <c r="A196" s="129" t="s">
        <v>9623</v>
      </c>
      <c r="B196" s="129" t="s">
        <v>28</v>
      </c>
      <c r="C196" s="129" t="s">
        <v>9626</v>
      </c>
      <c r="D196" s="321" t="s">
        <v>2734</v>
      </c>
      <c r="E196" s="321" t="s">
        <v>3178</v>
      </c>
      <c r="F196" s="322">
        <v>0.7083333333333334</v>
      </c>
      <c r="G196" s="322">
        <v>0.75</v>
      </c>
      <c r="H196" s="321">
        <f t="shared" si="1"/>
        <v>1</v>
      </c>
      <c r="I196" s="187">
        <v>67.0</v>
      </c>
      <c r="J196" s="187">
        <f t="shared" si="2"/>
        <v>8.375</v>
      </c>
      <c r="K196" s="129" t="s">
        <v>9627</v>
      </c>
      <c r="L196" s="129">
        <v>12.0</v>
      </c>
      <c r="M196" s="129" t="s">
        <v>34</v>
      </c>
      <c r="N196" s="129">
        <f>IFERROR(__xludf.DUMMYFUNCTION("IFERROR(VALUE(REGEXEXTRACT(M196, ""(\d+)\s+(sessions?|days?|weeks?|Weeks?|Sessions?|Days?)"")), 1)"),8.0)</f>
        <v>8</v>
      </c>
      <c r="O196" s="129"/>
      <c r="P196" s="129"/>
      <c r="Q196" s="129"/>
      <c r="R196" s="129"/>
      <c r="S196" s="129"/>
      <c r="T196" s="129"/>
      <c r="U196" s="129"/>
      <c r="V196" s="129"/>
      <c r="W196" s="129"/>
      <c r="X196" s="129"/>
      <c r="Y196" s="129"/>
      <c r="Z196" s="129"/>
      <c r="AA196" s="129"/>
      <c r="AB196" s="129"/>
      <c r="AC196" s="129"/>
    </row>
    <row r="197" ht="15.75" customHeight="1">
      <c r="A197" s="129" t="s">
        <v>9623</v>
      </c>
      <c r="B197" s="129" t="s">
        <v>28</v>
      </c>
      <c r="C197" s="129" t="s">
        <v>9628</v>
      </c>
      <c r="D197" s="321" t="s">
        <v>283</v>
      </c>
      <c r="E197" s="321" t="s">
        <v>284</v>
      </c>
      <c r="F197" s="322">
        <v>0.7916666666666666</v>
      </c>
      <c r="G197" s="322">
        <v>0.8333333333333334</v>
      </c>
      <c r="H197" s="321">
        <f t="shared" si="1"/>
        <v>1</v>
      </c>
      <c r="I197" s="187">
        <v>114.8</v>
      </c>
      <c r="J197" s="187">
        <f t="shared" si="2"/>
        <v>11.48</v>
      </c>
      <c r="K197" s="129"/>
      <c r="L197" s="129">
        <v>4.0</v>
      </c>
      <c r="M197" s="129" t="s">
        <v>3869</v>
      </c>
      <c r="N197" s="129">
        <f>IFERROR(__xludf.DUMMYFUNCTION("IFERROR(VALUE(REGEXEXTRACT(M197, ""(\d+)\s+(sessions?|days?|weeks?|Weeks?|Sessions?|Days?)"")), 1)"),10.0)</f>
        <v>10</v>
      </c>
      <c r="O197" s="129"/>
      <c r="P197" s="129"/>
      <c r="Q197" s="129"/>
      <c r="R197" s="129"/>
      <c r="S197" s="129"/>
      <c r="T197" s="129"/>
      <c r="U197" s="129"/>
      <c r="V197" s="129"/>
      <c r="W197" s="129"/>
      <c r="X197" s="129"/>
      <c r="Y197" s="129"/>
      <c r="Z197" s="129"/>
      <c r="AA197" s="129"/>
      <c r="AB197" s="129"/>
      <c r="AC197" s="129"/>
    </row>
    <row r="198" ht="15.75" customHeight="1">
      <c r="A198" s="129" t="s">
        <v>5105</v>
      </c>
      <c r="B198" s="129" t="s">
        <v>164</v>
      </c>
      <c r="C198" s="129" t="s">
        <v>9629</v>
      </c>
      <c r="D198" s="321" t="s">
        <v>9630</v>
      </c>
      <c r="E198" s="321" t="s">
        <v>9630</v>
      </c>
      <c r="F198" s="322">
        <v>0.4583333333333333</v>
      </c>
      <c r="G198" s="322">
        <v>0.5</v>
      </c>
      <c r="H198" s="321">
        <f t="shared" si="1"/>
        <v>1</v>
      </c>
      <c r="I198" s="374">
        <v>124.13</v>
      </c>
      <c r="J198" s="187">
        <f t="shared" si="2"/>
        <v>12.413</v>
      </c>
      <c r="K198" s="129" t="s">
        <v>9631</v>
      </c>
      <c r="L198" s="129">
        <v>10.0</v>
      </c>
      <c r="M198" s="129" t="s">
        <v>3869</v>
      </c>
      <c r="N198" s="129">
        <f>IFERROR(__xludf.DUMMYFUNCTION("IFERROR(VALUE(REGEXEXTRACT(M198, ""(\d+)\s+(sessions?|days?|weeks?|Weeks?|Sessions?|Days?)"")), 1)"),10.0)</f>
        <v>10</v>
      </c>
      <c r="O198" s="129"/>
      <c r="P198" s="129"/>
      <c r="Q198" s="129"/>
      <c r="R198" s="129"/>
      <c r="S198" s="129"/>
      <c r="T198" s="129"/>
      <c r="U198" s="129"/>
      <c r="V198" s="129"/>
      <c r="W198" s="129"/>
      <c r="X198" s="129"/>
      <c r="Y198" s="129"/>
      <c r="Z198" s="129"/>
      <c r="AA198" s="129"/>
      <c r="AB198" s="129"/>
      <c r="AC198" s="129"/>
    </row>
    <row r="199" ht="15.75" customHeight="1">
      <c r="A199" s="129" t="s">
        <v>5105</v>
      </c>
      <c r="B199" s="129" t="s">
        <v>208</v>
      </c>
      <c r="C199" s="129" t="s">
        <v>9632</v>
      </c>
      <c r="D199" s="321" t="s">
        <v>9633</v>
      </c>
      <c r="E199" s="321" t="s">
        <v>9633</v>
      </c>
      <c r="F199" s="361">
        <v>0.6666666666666666</v>
      </c>
      <c r="G199" s="361">
        <v>0.75</v>
      </c>
      <c r="H199" s="321">
        <f t="shared" si="1"/>
        <v>2</v>
      </c>
      <c r="I199" s="375" t="s">
        <v>9521</v>
      </c>
      <c r="J199" s="187" t="str">
        <f t="shared" si="2"/>
        <v>#VALUE!</v>
      </c>
      <c r="K199" s="129" t="s">
        <v>9634</v>
      </c>
      <c r="L199" s="129" t="s">
        <v>9635</v>
      </c>
      <c r="M199" s="129" t="s">
        <v>9636</v>
      </c>
      <c r="N199" s="129">
        <f>IFERROR(__xludf.DUMMYFUNCTION("IFERROR(VALUE(REGEXEXTRACT(M199, ""(\d+)\s+(sessions?|days?|weeks?|Weeks?|Sessions?|Days?)"")), 1)"),250.0)</f>
        <v>250</v>
      </c>
      <c r="O199" s="129"/>
      <c r="P199" s="129"/>
      <c r="Q199" s="129"/>
      <c r="R199" s="129"/>
      <c r="S199" s="129"/>
      <c r="T199" s="129"/>
      <c r="U199" s="129"/>
      <c r="V199" s="129"/>
      <c r="W199" s="129"/>
      <c r="X199" s="129"/>
      <c r="Y199" s="129"/>
      <c r="Z199" s="129"/>
      <c r="AA199" s="129"/>
      <c r="AB199" s="129"/>
      <c r="AC199" s="129"/>
    </row>
    <row r="200" ht="15.75" customHeight="1">
      <c r="A200" s="129" t="s">
        <v>5105</v>
      </c>
      <c r="B200" s="129" t="s">
        <v>208</v>
      </c>
      <c r="C200" s="129" t="s">
        <v>9637</v>
      </c>
      <c r="D200" s="321" t="s">
        <v>2734</v>
      </c>
      <c r="E200" s="321" t="s">
        <v>3178</v>
      </c>
      <c r="F200" s="361">
        <v>0.6666666666666666</v>
      </c>
      <c r="G200" s="361">
        <v>0.75</v>
      </c>
      <c r="H200" s="321">
        <f t="shared" si="1"/>
        <v>2</v>
      </c>
      <c r="I200" s="374">
        <v>50.0</v>
      </c>
      <c r="J200" s="187">
        <f t="shared" si="2"/>
        <v>0.5319148936</v>
      </c>
      <c r="K200" s="187" t="s">
        <v>9638</v>
      </c>
      <c r="L200" s="129" t="s">
        <v>9635</v>
      </c>
      <c r="M200" s="129" t="s">
        <v>9639</v>
      </c>
      <c r="N200" s="129">
        <f>IFERROR(__xludf.DUMMYFUNCTION("IFERROR(VALUE(REGEXEXTRACT(M200, ""(\d+)\s+(sessions?|days?|weeks?|Weeks?|Sessions?|Days?)"")), 1)"),47.0)</f>
        <v>47</v>
      </c>
      <c r="O200" s="129"/>
      <c r="P200" s="129"/>
      <c r="Q200" s="129"/>
      <c r="R200" s="129"/>
      <c r="S200" s="129"/>
      <c r="T200" s="129"/>
      <c r="U200" s="129"/>
      <c r="V200" s="129"/>
      <c r="W200" s="129"/>
      <c r="X200" s="129"/>
      <c r="Y200" s="129"/>
      <c r="Z200" s="129"/>
      <c r="AA200" s="129"/>
      <c r="AB200" s="129"/>
      <c r="AC200" s="129"/>
    </row>
    <row r="201" ht="15.75" customHeight="1">
      <c r="A201" s="129" t="s">
        <v>5105</v>
      </c>
      <c r="B201" s="129" t="s">
        <v>164</v>
      </c>
      <c r="C201" s="129" t="s">
        <v>9640</v>
      </c>
      <c r="D201" s="321" t="s">
        <v>3649</v>
      </c>
      <c r="E201" s="321" t="s">
        <v>3650</v>
      </c>
      <c r="F201" s="322">
        <v>0.7916666666666666</v>
      </c>
      <c r="G201" s="322">
        <v>0.8229166666666666</v>
      </c>
      <c r="H201" s="321">
        <f t="shared" si="1"/>
        <v>0.75</v>
      </c>
      <c r="I201" s="374">
        <v>118.82</v>
      </c>
      <c r="J201" s="187">
        <f t="shared" si="2"/>
        <v>15.84266667</v>
      </c>
      <c r="K201" s="187" t="s">
        <v>9641</v>
      </c>
      <c r="L201" s="129">
        <v>10.0</v>
      </c>
      <c r="M201" s="129" t="s">
        <v>3869</v>
      </c>
      <c r="N201" s="129">
        <f>IFERROR(__xludf.DUMMYFUNCTION("IFERROR(VALUE(REGEXEXTRACT(M201, ""(\d+)\s+(sessions?|days?|weeks?|Weeks?|Sessions?|Days?)"")), 1)"),10.0)</f>
        <v>10</v>
      </c>
      <c r="O201" s="129"/>
      <c r="P201" s="129"/>
      <c r="Q201" s="129"/>
      <c r="R201" s="129"/>
      <c r="S201" s="129"/>
      <c r="T201" s="129"/>
      <c r="U201" s="129"/>
      <c r="V201" s="129"/>
      <c r="W201" s="129"/>
      <c r="X201" s="129"/>
      <c r="Y201" s="129"/>
      <c r="Z201" s="129"/>
      <c r="AA201" s="129"/>
      <c r="AB201" s="129"/>
      <c r="AC201" s="129"/>
    </row>
    <row r="202" ht="15.75" customHeight="1">
      <c r="A202" s="129" t="s">
        <v>5105</v>
      </c>
      <c r="B202" s="129" t="s">
        <v>164</v>
      </c>
      <c r="C202" s="129" t="s">
        <v>9642</v>
      </c>
      <c r="D202" s="321" t="s">
        <v>3649</v>
      </c>
      <c r="E202" s="321" t="s">
        <v>3650</v>
      </c>
      <c r="F202" s="322">
        <v>0.5</v>
      </c>
      <c r="G202" s="322">
        <v>0.53125</v>
      </c>
      <c r="H202" s="321">
        <f t="shared" si="1"/>
        <v>0.75</v>
      </c>
      <c r="I202" s="374">
        <v>118.82</v>
      </c>
      <c r="J202" s="187">
        <f t="shared" si="2"/>
        <v>15.84266667</v>
      </c>
      <c r="K202" s="187" t="s">
        <v>9641</v>
      </c>
      <c r="L202" s="129">
        <v>3.0</v>
      </c>
      <c r="M202" s="129" t="s">
        <v>3869</v>
      </c>
      <c r="N202" s="129">
        <f>IFERROR(__xludf.DUMMYFUNCTION("IFERROR(VALUE(REGEXEXTRACT(M202, ""(\d+)\s+(sessions?|days?|weeks?|Weeks?|Sessions?|Days?)"")), 1)"),10.0)</f>
        <v>10</v>
      </c>
      <c r="O202" s="129"/>
      <c r="P202" s="129"/>
      <c r="Q202" s="129"/>
      <c r="R202" s="129"/>
      <c r="S202" s="129"/>
      <c r="T202" s="129"/>
      <c r="U202" s="129"/>
      <c r="V202" s="129"/>
      <c r="W202" s="129"/>
      <c r="X202" s="129"/>
      <c r="Y202" s="129"/>
      <c r="Z202" s="129"/>
      <c r="AA202" s="129"/>
      <c r="AB202" s="129"/>
      <c r="AC202" s="129"/>
    </row>
    <row r="203" ht="15.75" customHeight="1">
      <c r="A203" s="129" t="s">
        <v>5105</v>
      </c>
      <c r="B203" s="129" t="s">
        <v>164</v>
      </c>
      <c r="C203" s="129" t="s">
        <v>9643</v>
      </c>
      <c r="D203" s="321" t="s">
        <v>3649</v>
      </c>
      <c r="E203" s="321" t="s">
        <v>3650</v>
      </c>
      <c r="F203" s="322">
        <v>0.6979166666666666</v>
      </c>
      <c r="G203" s="322">
        <v>0.7291666666666666</v>
      </c>
      <c r="H203" s="321">
        <f t="shared" si="1"/>
        <v>0.75</v>
      </c>
      <c r="I203" s="374">
        <v>59.41</v>
      </c>
      <c r="J203" s="187">
        <f t="shared" si="2"/>
        <v>15.84266667</v>
      </c>
      <c r="K203" s="187" t="s">
        <v>9641</v>
      </c>
      <c r="L203" s="129">
        <v>5.0</v>
      </c>
      <c r="M203" s="129" t="s">
        <v>27</v>
      </c>
      <c r="N203" s="129">
        <f>IFERROR(__xludf.DUMMYFUNCTION("IFERROR(VALUE(REGEXEXTRACT(M203, ""(\d+)\s+(sessions?|days?|weeks?|Weeks?|Sessions?|Days?)"")), 1)"),5.0)</f>
        <v>5</v>
      </c>
      <c r="O203" s="129"/>
      <c r="P203" s="129"/>
      <c r="Q203" s="129"/>
      <c r="R203" s="129"/>
      <c r="S203" s="129"/>
      <c r="T203" s="129"/>
      <c r="U203" s="129"/>
      <c r="V203" s="129"/>
      <c r="W203" s="129"/>
      <c r="X203" s="129"/>
      <c r="Y203" s="129"/>
      <c r="Z203" s="129"/>
      <c r="AA203" s="129"/>
      <c r="AB203" s="129"/>
      <c r="AC203" s="129"/>
    </row>
    <row r="204" ht="15.75" customHeight="1">
      <c r="A204" s="129" t="s">
        <v>5105</v>
      </c>
      <c r="B204" s="129" t="s">
        <v>164</v>
      </c>
      <c r="C204" s="129" t="s">
        <v>9644</v>
      </c>
      <c r="D204" s="321" t="s">
        <v>4307</v>
      </c>
      <c r="E204" s="321" t="s">
        <v>4308</v>
      </c>
      <c r="F204" s="322">
        <v>0.75</v>
      </c>
      <c r="G204" s="322">
        <v>0.78125</v>
      </c>
      <c r="H204" s="321">
        <f t="shared" si="1"/>
        <v>0.75</v>
      </c>
      <c r="I204" s="129">
        <v>124.13</v>
      </c>
      <c r="J204" s="187">
        <f t="shared" si="2"/>
        <v>16.55066667</v>
      </c>
      <c r="K204" s="129" t="s">
        <v>9645</v>
      </c>
      <c r="L204" s="129">
        <v>10.0</v>
      </c>
      <c r="M204" s="129" t="s">
        <v>3869</v>
      </c>
      <c r="N204" s="129">
        <f>IFERROR(__xludf.DUMMYFUNCTION("IFERROR(VALUE(REGEXEXTRACT(M204, ""(\d+)\s+(sessions?|days?|weeks?|Weeks?|Sessions?|Days?)"")), 1)"),10.0)</f>
        <v>10</v>
      </c>
      <c r="O204" s="129"/>
      <c r="P204" s="129"/>
      <c r="Q204" s="129"/>
      <c r="R204" s="129"/>
      <c r="S204" s="129"/>
      <c r="T204" s="129"/>
      <c r="U204" s="129"/>
      <c r="V204" s="129"/>
      <c r="W204" s="129"/>
      <c r="X204" s="129"/>
      <c r="Y204" s="129"/>
      <c r="Z204" s="129"/>
      <c r="AA204" s="129"/>
      <c r="AB204" s="129"/>
      <c r="AC204" s="129"/>
    </row>
    <row r="205" ht="15.75" customHeight="1">
      <c r="A205" s="129" t="s">
        <v>5105</v>
      </c>
      <c r="B205" s="129" t="s">
        <v>164</v>
      </c>
      <c r="C205" s="129" t="s">
        <v>9646</v>
      </c>
      <c r="D205" s="321" t="s">
        <v>4307</v>
      </c>
      <c r="E205" s="321" t="s">
        <v>4308</v>
      </c>
      <c r="F205" s="322">
        <v>0.4166666666666667</v>
      </c>
      <c r="G205" s="322">
        <v>0.4583333333333333</v>
      </c>
      <c r="H205" s="321">
        <f t="shared" si="1"/>
        <v>1</v>
      </c>
      <c r="I205" s="129">
        <v>124.13</v>
      </c>
      <c r="J205" s="187">
        <f t="shared" si="2"/>
        <v>12.413</v>
      </c>
      <c r="K205" s="129" t="s">
        <v>9645</v>
      </c>
      <c r="L205" s="129">
        <v>10.0</v>
      </c>
      <c r="M205" s="129" t="s">
        <v>3869</v>
      </c>
      <c r="N205" s="129">
        <f>IFERROR(__xludf.DUMMYFUNCTION("IFERROR(VALUE(REGEXEXTRACT(M205, ""(\d+)\s+(sessions?|days?|weeks?|Weeks?|Sessions?|Days?)"")), 1)"),10.0)</f>
        <v>10</v>
      </c>
      <c r="O205" s="129"/>
      <c r="P205" s="129"/>
      <c r="Q205" s="129"/>
      <c r="R205" s="129"/>
      <c r="S205" s="129"/>
      <c r="T205" s="129"/>
      <c r="U205" s="129"/>
      <c r="V205" s="129"/>
      <c r="W205" s="129"/>
      <c r="X205" s="129"/>
      <c r="Y205" s="129"/>
      <c r="Z205" s="129"/>
      <c r="AA205" s="129"/>
      <c r="AB205" s="129"/>
      <c r="AC205" s="129"/>
    </row>
    <row r="206" ht="15.75" customHeight="1">
      <c r="A206" s="129" t="s">
        <v>5105</v>
      </c>
      <c r="B206" s="129" t="s">
        <v>164</v>
      </c>
      <c r="C206" s="129" t="s">
        <v>9647</v>
      </c>
      <c r="D206" s="321" t="s">
        <v>4307</v>
      </c>
      <c r="E206" s="321" t="s">
        <v>4308</v>
      </c>
      <c r="F206" s="322">
        <v>0.53125</v>
      </c>
      <c r="G206" s="322">
        <v>0.5625</v>
      </c>
      <c r="H206" s="321">
        <f t="shared" si="1"/>
        <v>0.75</v>
      </c>
      <c r="I206" s="187">
        <v>118.82</v>
      </c>
      <c r="J206" s="187">
        <f t="shared" si="2"/>
        <v>15.84266667</v>
      </c>
      <c r="K206" s="129" t="s">
        <v>9645</v>
      </c>
      <c r="L206" s="129">
        <v>9.0</v>
      </c>
      <c r="M206" s="129" t="s">
        <v>3869</v>
      </c>
      <c r="N206" s="129">
        <f>IFERROR(__xludf.DUMMYFUNCTION("IFERROR(VALUE(REGEXEXTRACT(M206, ""(\d+)\s+(sessions?|days?|weeks?|Weeks?|Sessions?|Days?)"")), 1)"),10.0)</f>
        <v>10</v>
      </c>
      <c r="O206" s="129"/>
      <c r="P206" s="129"/>
      <c r="Q206" s="129"/>
      <c r="R206" s="129"/>
      <c r="S206" s="129"/>
      <c r="T206" s="129"/>
      <c r="U206" s="129"/>
      <c r="V206" s="129"/>
      <c r="W206" s="129"/>
      <c r="X206" s="129"/>
      <c r="Y206" s="129"/>
      <c r="Z206" s="129"/>
      <c r="AA206" s="129"/>
      <c r="AB206" s="129"/>
      <c r="AC206" s="129"/>
    </row>
    <row r="207" ht="15.75" customHeight="1">
      <c r="A207" s="129" t="s">
        <v>5105</v>
      </c>
      <c r="B207" s="129" t="s">
        <v>164</v>
      </c>
      <c r="C207" s="129" t="s">
        <v>9648</v>
      </c>
      <c r="D207" s="321" t="s">
        <v>4307</v>
      </c>
      <c r="E207" s="321" t="s">
        <v>4308</v>
      </c>
      <c r="F207" s="322">
        <v>0.7604166666666666</v>
      </c>
      <c r="G207" s="322">
        <v>0.7916666666666666</v>
      </c>
      <c r="H207" s="321">
        <f t="shared" si="1"/>
        <v>0.75</v>
      </c>
      <c r="I207" s="374">
        <v>59.41</v>
      </c>
      <c r="J207" s="187">
        <f t="shared" si="2"/>
        <v>15.84266667</v>
      </c>
      <c r="K207" s="129" t="s">
        <v>9645</v>
      </c>
      <c r="L207" s="129">
        <v>8.0</v>
      </c>
      <c r="M207" s="129" t="s">
        <v>27</v>
      </c>
      <c r="N207" s="129">
        <f>IFERROR(__xludf.DUMMYFUNCTION("IFERROR(VALUE(REGEXEXTRACT(M207, ""(\d+)\s+(sessions?|days?|weeks?|Weeks?|Sessions?|Days?)"")), 1)"),5.0)</f>
        <v>5</v>
      </c>
      <c r="O207" s="129"/>
      <c r="P207" s="129"/>
      <c r="Q207" s="129"/>
      <c r="R207" s="129"/>
      <c r="S207" s="129"/>
      <c r="T207" s="129"/>
      <c r="U207" s="129"/>
      <c r="V207" s="129"/>
      <c r="W207" s="129"/>
      <c r="X207" s="129"/>
      <c r="Y207" s="129"/>
      <c r="Z207" s="129"/>
      <c r="AA207" s="129"/>
      <c r="AB207" s="129"/>
      <c r="AC207" s="129"/>
    </row>
    <row r="208" ht="15.75" customHeight="1">
      <c r="A208" s="129" t="s">
        <v>9649</v>
      </c>
      <c r="B208" s="129" t="s">
        <v>164</v>
      </c>
      <c r="C208" s="129" t="s">
        <v>9650</v>
      </c>
      <c r="D208" s="321" t="s">
        <v>4021</v>
      </c>
      <c r="E208" s="321" t="s">
        <v>4022</v>
      </c>
      <c r="F208" s="322">
        <v>0.78125</v>
      </c>
      <c r="G208" s="322">
        <v>0.8125</v>
      </c>
      <c r="H208" s="321">
        <f t="shared" si="1"/>
        <v>0.75</v>
      </c>
      <c r="I208" s="187">
        <v>118.82</v>
      </c>
      <c r="J208" s="187">
        <f t="shared" si="2"/>
        <v>15.84266667</v>
      </c>
      <c r="K208" s="129" t="s">
        <v>9651</v>
      </c>
      <c r="L208" s="129">
        <v>10.0</v>
      </c>
      <c r="M208" s="129" t="s">
        <v>3869</v>
      </c>
      <c r="N208" s="129">
        <f>IFERROR(__xludf.DUMMYFUNCTION("IFERROR(VALUE(REGEXEXTRACT(M208, ""(\d+)\s+(sessions?|days?|weeks?|Weeks?|Sessions?|Days?)"")), 1)"),10.0)</f>
        <v>10</v>
      </c>
      <c r="O208" s="129"/>
      <c r="P208" s="129"/>
      <c r="Q208" s="129"/>
      <c r="R208" s="129"/>
      <c r="S208" s="129"/>
      <c r="T208" s="129"/>
      <c r="U208" s="129"/>
      <c r="V208" s="129"/>
      <c r="W208" s="129"/>
      <c r="X208" s="129"/>
      <c r="Y208" s="129"/>
      <c r="Z208" s="129"/>
      <c r="AA208" s="129"/>
      <c r="AB208" s="129"/>
      <c r="AC208" s="129"/>
    </row>
    <row r="209" ht="15.75" customHeight="1">
      <c r="A209" s="129" t="s">
        <v>9649</v>
      </c>
      <c r="B209" s="129" t="s">
        <v>164</v>
      </c>
      <c r="C209" s="129" t="s">
        <v>9650</v>
      </c>
      <c r="D209" s="321" t="s">
        <v>4021</v>
      </c>
      <c r="E209" s="321" t="s">
        <v>4022</v>
      </c>
      <c r="F209" s="361">
        <v>0.4895833333333333</v>
      </c>
      <c r="G209" s="361">
        <v>0.5208333333333334</v>
      </c>
      <c r="H209" s="321">
        <f t="shared" si="1"/>
        <v>0.75</v>
      </c>
      <c r="I209" s="187">
        <v>118.82</v>
      </c>
      <c r="J209" s="187">
        <f t="shared" si="2"/>
        <v>15.84266667</v>
      </c>
      <c r="K209" s="129" t="s">
        <v>9651</v>
      </c>
      <c r="L209" s="129">
        <v>10.0</v>
      </c>
      <c r="M209" s="129" t="s">
        <v>3869</v>
      </c>
      <c r="N209" s="129">
        <f>IFERROR(__xludf.DUMMYFUNCTION("IFERROR(VALUE(REGEXEXTRACT(M209, ""(\d+)\s+(sessions?|days?|weeks?|Weeks?|Sessions?|Days?)"")), 1)"),10.0)</f>
        <v>10</v>
      </c>
      <c r="O209" s="129"/>
      <c r="P209" s="129"/>
      <c r="Q209" s="129"/>
      <c r="R209" s="129"/>
      <c r="S209" s="129"/>
      <c r="T209" s="129"/>
      <c r="U209" s="129"/>
      <c r="V209" s="129"/>
      <c r="W209" s="129"/>
      <c r="X209" s="129"/>
      <c r="Y209" s="129"/>
      <c r="Z209" s="129"/>
      <c r="AA209" s="129"/>
      <c r="AB209" s="129"/>
      <c r="AC209" s="129"/>
    </row>
    <row r="210" ht="15.75" customHeight="1">
      <c r="A210" s="129" t="s">
        <v>9649</v>
      </c>
      <c r="B210" s="129" t="s">
        <v>164</v>
      </c>
      <c r="C210" s="129" t="s">
        <v>9652</v>
      </c>
      <c r="D210" s="321" t="s">
        <v>4021</v>
      </c>
      <c r="E210" s="321" t="s">
        <v>4022</v>
      </c>
      <c r="F210" s="322">
        <v>0.7916666666666666</v>
      </c>
      <c r="G210" s="322">
        <v>0.8229166666666666</v>
      </c>
      <c r="H210" s="321">
        <f t="shared" si="1"/>
        <v>0.75</v>
      </c>
      <c r="I210" s="187">
        <v>118.82</v>
      </c>
      <c r="J210" s="187">
        <f t="shared" si="2"/>
        <v>15.84266667</v>
      </c>
      <c r="K210" s="129" t="s">
        <v>9651</v>
      </c>
      <c r="L210" s="129">
        <v>10.0</v>
      </c>
      <c r="M210" s="129" t="s">
        <v>3869</v>
      </c>
      <c r="N210" s="129">
        <f>IFERROR(__xludf.DUMMYFUNCTION("IFERROR(VALUE(REGEXEXTRACT(M210, ""(\d+)\s+(sessions?|days?|weeks?|Weeks?|Sessions?|Days?)"")), 1)"),10.0)</f>
        <v>10</v>
      </c>
      <c r="O210" s="129"/>
      <c r="P210" s="129"/>
      <c r="Q210" s="129"/>
      <c r="R210" s="129"/>
      <c r="S210" s="129"/>
      <c r="T210" s="129"/>
      <c r="U210" s="129"/>
      <c r="V210" s="129"/>
      <c r="W210" s="129"/>
      <c r="X210" s="129"/>
      <c r="Y210" s="129"/>
      <c r="Z210" s="129"/>
      <c r="AA210" s="129"/>
      <c r="AB210" s="129"/>
      <c r="AC210" s="129"/>
    </row>
    <row r="211" ht="15.75" customHeight="1">
      <c r="A211" s="129" t="s">
        <v>9649</v>
      </c>
      <c r="B211" s="129" t="s">
        <v>164</v>
      </c>
      <c r="C211" s="129" t="s">
        <v>9652</v>
      </c>
      <c r="D211" s="321" t="s">
        <v>4021</v>
      </c>
      <c r="E211" s="321" t="s">
        <v>4022</v>
      </c>
      <c r="F211" s="322">
        <v>0.7083333333333334</v>
      </c>
      <c r="G211" s="322">
        <v>0.7395833333333334</v>
      </c>
      <c r="H211" s="321">
        <f t="shared" si="1"/>
        <v>0.75</v>
      </c>
      <c r="I211" s="187">
        <v>118.82</v>
      </c>
      <c r="J211" s="187">
        <f t="shared" si="2"/>
        <v>15.84266667</v>
      </c>
      <c r="K211" s="129" t="s">
        <v>9651</v>
      </c>
      <c r="L211" s="129">
        <v>10.0</v>
      </c>
      <c r="M211" s="129" t="s">
        <v>3869</v>
      </c>
      <c r="N211" s="129">
        <f>IFERROR(__xludf.DUMMYFUNCTION("IFERROR(VALUE(REGEXEXTRACT(M211, ""(\d+)\s+(sessions?|days?|weeks?|Weeks?|Sessions?|Days?)"")), 1)"),10.0)</f>
        <v>10</v>
      </c>
      <c r="O211" s="129"/>
      <c r="P211" s="129"/>
      <c r="Q211" s="129"/>
      <c r="R211" s="129"/>
      <c r="S211" s="129"/>
      <c r="T211" s="129"/>
      <c r="U211" s="129"/>
      <c r="V211" s="129"/>
      <c r="W211" s="129"/>
      <c r="X211" s="129"/>
      <c r="Y211" s="129"/>
      <c r="Z211" s="129"/>
      <c r="AA211" s="129"/>
      <c r="AB211" s="129"/>
      <c r="AC211" s="129"/>
    </row>
    <row r="212" ht="15.75" customHeight="1">
      <c r="A212" s="129" t="s">
        <v>9649</v>
      </c>
      <c r="B212" s="129" t="s">
        <v>164</v>
      </c>
      <c r="C212" s="129" t="s">
        <v>9652</v>
      </c>
      <c r="D212" s="321" t="s">
        <v>4021</v>
      </c>
      <c r="E212" s="321" t="s">
        <v>4022</v>
      </c>
      <c r="F212" s="322">
        <v>0.4583333333333333</v>
      </c>
      <c r="G212" s="322">
        <v>0.4895833333333333</v>
      </c>
      <c r="H212" s="321">
        <f t="shared" si="1"/>
        <v>0.75</v>
      </c>
      <c r="I212" s="187">
        <v>118.82</v>
      </c>
      <c r="J212" s="187">
        <f t="shared" si="2"/>
        <v>15.84266667</v>
      </c>
      <c r="K212" s="129" t="s">
        <v>9651</v>
      </c>
      <c r="L212" s="129">
        <v>10.0</v>
      </c>
      <c r="M212" s="129" t="s">
        <v>3869</v>
      </c>
      <c r="N212" s="129">
        <f>IFERROR(__xludf.DUMMYFUNCTION("IFERROR(VALUE(REGEXEXTRACT(M212, ""(\d+)\s+(sessions?|days?|weeks?|Weeks?|Sessions?|Days?)"")), 1)"),10.0)</f>
        <v>10</v>
      </c>
      <c r="O212" s="129"/>
      <c r="P212" s="129"/>
      <c r="Q212" s="129"/>
      <c r="R212" s="129"/>
      <c r="S212" s="129"/>
      <c r="T212" s="129"/>
      <c r="U212" s="129"/>
      <c r="V212" s="129"/>
      <c r="W212" s="129"/>
      <c r="X212" s="129"/>
      <c r="Y212" s="129"/>
      <c r="Z212" s="129"/>
      <c r="AA212" s="129"/>
      <c r="AB212" s="129"/>
      <c r="AC212" s="129"/>
    </row>
    <row r="213" ht="15.75" customHeight="1">
      <c r="A213" s="129" t="s">
        <v>9649</v>
      </c>
      <c r="B213" s="129" t="s">
        <v>164</v>
      </c>
      <c r="C213" s="129" t="s">
        <v>9653</v>
      </c>
      <c r="D213" s="321" t="s">
        <v>5479</v>
      </c>
      <c r="E213" s="321" t="s">
        <v>5480</v>
      </c>
      <c r="F213" s="322">
        <v>0.4375</v>
      </c>
      <c r="G213" s="322">
        <v>0.46875</v>
      </c>
      <c r="H213" s="321">
        <f t="shared" si="1"/>
        <v>0.75</v>
      </c>
      <c r="I213" s="187">
        <v>118.82</v>
      </c>
      <c r="J213" s="187">
        <f t="shared" si="2"/>
        <v>15.84266667</v>
      </c>
      <c r="K213" s="129" t="s">
        <v>9654</v>
      </c>
      <c r="L213" s="129">
        <v>1.0</v>
      </c>
      <c r="M213" s="129" t="s">
        <v>3869</v>
      </c>
      <c r="N213" s="129">
        <f>IFERROR(__xludf.DUMMYFUNCTION("IFERROR(VALUE(REGEXEXTRACT(M213, ""(\d+)\s+(sessions?|days?|weeks?|Weeks?|Sessions?|Days?)"")), 1)"),10.0)</f>
        <v>10</v>
      </c>
      <c r="O213" s="129"/>
      <c r="P213" s="129"/>
      <c r="Q213" s="129"/>
      <c r="R213" s="129"/>
      <c r="S213" s="129"/>
      <c r="T213" s="129"/>
      <c r="U213" s="129"/>
      <c r="V213" s="129"/>
      <c r="W213" s="129"/>
      <c r="X213" s="129"/>
      <c r="Y213" s="129"/>
      <c r="Z213" s="129"/>
      <c r="AA213" s="129"/>
      <c r="AB213" s="129"/>
      <c r="AC213" s="129"/>
    </row>
    <row r="214" ht="15.75" customHeight="1">
      <c r="A214" s="129" t="s">
        <v>9649</v>
      </c>
      <c r="B214" s="129" t="s">
        <v>164</v>
      </c>
      <c r="C214" s="129" t="s">
        <v>9655</v>
      </c>
      <c r="D214" s="321" t="s">
        <v>5479</v>
      </c>
      <c r="E214" s="321" t="s">
        <v>5480</v>
      </c>
      <c r="F214" s="322">
        <v>0.4375</v>
      </c>
      <c r="G214" s="322">
        <v>0.46875</v>
      </c>
      <c r="H214" s="321">
        <f t="shared" si="1"/>
        <v>0.75</v>
      </c>
      <c r="I214" s="187">
        <v>95.06</v>
      </c>
      <c r="J214" s="187">
        <f t="shared" si="2"/>
        <v>15.84333333</v>
      </c>
      <c r="K214" s="129" t="s">
        <v>9654</v>
      </c>
      <c r="L214" s="129">
        <v>0.0</v>
      </c>
      <c r="M214" s="129" t="s">
        <v>34</v>
      </c>
      <c r="N214" s="129">
        <f>IFERROR(__xludf.DUMMYFUNCTION("IFERROR(VALUE(REGEXEXTRACT(M214, ""(\d+)\s+(sessions?|days?|weeks?|Weeks?|Sessions?|Days?)"")), 1)"),8.0)</f>
        <v>8</v>
      </c>
      <c r="O214" s="129"/>
      <c r="P214" s="129"/>
      <c r="Q214" s="129"/>
      <c r="R214" s="129"/>
      <c r="S214" s="129"/>
      <c r="T214" s="129"/>
      <c r="U214" s="129"/>
      <c r="V214" s="129"/>
      <c r="W214" s="129"/>
      <c r="X214" s="129"/>
      <c r="Y214" s="129"/>
      <c r="Z214" s="129"/>
      <c r="AA214" s="129"/>
      <c r="AB214" s="129"/>
      <c r="AC214" s="129"/>
    </row>
    <row r="215" ht="15.75" customHeight="1">
      <c r="A215" s="129" t="s">
        <v>9649</v>
      </c>
      <c r="B215" s="129" t="s">
        <v>164</v>
      </c>
      <c r="C215" s="129" t="s">
        <v>9656</v>
      </c>
      <c r="D215" s="321" t="s">
        <v>4021</v>
      </c>
      <c r="E215" s="321" t="s">
        <v>4022</v>
      </c>
      <c r="F215" s="322">
        <v>0.4583333333333333</v>
      </c>
      <c r="G215" s="322">
        <v>0.4895833333333333</v>
      </c>
      <c r="H215" s="321">
        <f t="shared" si="1"/>
        <v>0.75</v>
      </c>
      <c r="I215" s="187">
        <v>118.82</v>
      </c>
      <c r="J215" s="187">
        <f t="shared" si="2"/>
        <v>15.84266667</v>
      </c>
      <c r="K215" s="129" t="s">
        <v>9657</v>
      </c>
      <c r="L215" s="129">
        <v>10.0</v>
      </c>
      <c r="M215" s="129" t="s">
        <v>3869</v>
      </c>
      <c r="N215" s="129">
        <f>IFERROR(__xludf.DUMMYFUNCTION("IFERROR(VALUE(REGEXEXTRACT(M215, ""(\d+)\s+(sessions?|days?|weeks?|Weeks?|Sessions?|Days?)"")), 1)"),10.0)</f>
        <v>10</v>
      </c>
      <c r="O215" s="129"/>
      <c r="P215" s="129"/>
      <c r="Q215" s="129"/>
      <c r="R215" s="129"/>
      <c r="S215" s="129"/>
      <c r="T215" s="129"/>
      <c r="U215" s="129"/>
      <c r="V215" s="129"/>
      <c r="W215" s="129"/>
      <c r="X215" s="129"/>
      <c r="Y215" s="129"/>
      <c r="Z215" s="129"/>
      <c r="AA215" s="129"/>
      <c r="AB215" s="129"/>
      <c r="AC215" s="129"/>
    </row>
    <row r="216" ht="15.75" customHeight="1">
      <c r="A216" s="129" t="s">
        <v>9649</v>
      </c>
      <c r="B216" s="129" t="s">
        <v>164</v>
      </c>
      <c r="C216" s="129" t="s">
        <v>9656</v>
      </c>
      <c r="D216" s="321" t="s">
        <v>4021</v>
      </c>
      <c r="E216" s="321" t="s">
        <v>4022</v>
      </c>
      <c r="F216" s="322">
        <v>0.4583333333333333</v>
      </c>
      <c r="G216" s="322">
        <v>0.4895833333333333</v>
      </c>
      <c r="H216" s="321">
        <f t="shared" si="1"/>
        <v>0.75</v>
      </c>
      <c r="I216" s="187">
        <v>118.82</v>
      </c>
      <c r="J216" s="187">
        <f t="shared" si="2"/>
        <v>15.84266667</v>
      </c>
      <c r="K216" s="129" t="s">
        <v>9658</v>
      </c>
      <c r="L216" s="129">
        <v>10.0</v>
      </c>
      <c r="M216" s="129" t="s">
        <v>3869</v>
      </c>
      <c r="N216" s="129">
        <f>IFERROR(__xludf.DUMMYFUNCTION("IFERROR(VALUE(REGEXEXTRACT(M216, ""(\d+)\s+(sessions?|days?|weeks?|Weeks?|Sessions?|Days?)"")), 1)"),10.0)</f>
        <v>10</v>
      </c>
      <c r="O216" s="129"/>
      <c r="P216" s="129"/>
      <c r="Q216" s="129"/>
      <c r="R216" s="129"/>
      <c r="S216" s="129"/>
      <c r="T216" s="129"/>
      <c r="U216" s="129"/>
      <c r="V216" s="129"/>
      <c r="W216" s="129"/>
      <c r="X216" s="129"/>
      <c r="Y216" s="129"/>
      <c r="Z216" s="129"/>
      <c r="AA216" s="129"/>
      <c r="AB216" s="129"/>
      <c r="AC216" s="129"/>
    </row>
    <row r="217" ht="15.75" customHeight="1">
      <c r="A217" s="129" t="s">
        <v>9649</v>
      </c>
      <c r="B217" s="129" t="s">
        <v>164</v>
      </c>
      <c r="C217" s="129" t="s">
        <v>9656</v>
      </c>
      <c r="D217" s="321" t="s">
        <v>4021</v>
      </c>
      <c r="E217" s="321" t="s">
        <v>4022</v>
      </c>
      <c r="F217" s="322">
        <v>0.7083333333333334</v>
      </c>
      <c r="G217" s="322">
        <v>0.7395833333333334</v>
      </c>
      <c r="H217" s="321">
        <f t="shared" si="1"/>
        <v>0.75</v>
      </c>
      <c r="I217" s="187">
        <v>118.82</v>
      </c>
      <c r="J217" s="187">
        <f t="shared" si="2"/>
        <v>15.84266667</v>
      </c>
      <c r="K217" s="129" t="s">
        <v>9658</v>
      </c>
      <c r="L217" s="129">
        <v>10.0</v>
      </c>
      <c r="M217" s="129" t="s">
        <v>3869</v>
      </c>
      <c r="N217" s="129">
        <f>IFERROR(__xludf.DUMMYFUNCTION("IFERROR(VALUE(REGEXEXTRACT(M217, ""(\d+)\s+(sessions?|days?|weeks?|Weeks?|Sessions?|Days?)"")), 1)"),10.0)</f>
        <v>10</v>
      </c>
      <c r="O217" s="129"/>
      <c r="P217" s="129"/>
      <c r="Q217" s="129"/>
      <c r="R217" s="129"/>
      <c r="S217" s="129"/>
      <c r="T217" s="129"/>
      <c r="U217" s="129"/>
      <c r="V217" s="129"/>
      <c r="W217" s="129"/>
      <c r="X217" s="129"/>
      <c r="Y217" s="129"/>
      <c r="Z217" s="129"/>
      <c r="AA217" s="129"/>
      <c r="AB217" s="129"/>
      <c r="AC217" s="129"/>
    </row>
    <row r="218" ht="15.75" customHeight="1">
      <c r="A218" s="129" t="s">
        <v>9649</v>
      </c>
      <c r="B218" s="129" t="s">
        <v>164</v>
      </c>
      <c r="C218" s="129" t="s">
        <v>9659</v>
      </c>
      <c r="D218" s="321" t="s">
        <v>4021</v>
      </c>
      <c r="E218" s="321" t="s">
        <v>4022</v>
      </c>
      <c r="F218" s="322">
        <v>0.7083333333333334</v>
      </c>
      <c r="G218" s="322">
        <v>0.7395833333333334</v>
      </c>
      <c r="H218" s="321">
        <f t="shared" si="1"/>
        <v>0.75</v>
      </c>
      <c r="I218" s="187">
        <v>118.82</v>
      </c>
      <c r="J218" s="187">
        <f t="shared" si="2"/>
        <v>15.84266667</v>
      </c>
      <c r="K218" s="129" t="s">
        <v>9658</v>
      </c>
      <c r="L218" s="129">
        <v>10.0</v>
      </c>
      <c r="M218" s="129" t="s">
        <v>3869</v>
      </c>
      <c r="N218" s="129">
        <f>IFERROR(__xludf.DUMMYFUNCTION("IFERROR(VALUE(REGEXEXTRACT(M218, ""(\d+)\s+(sessions?|days?|weeks?|Weeks?|Sessions?|Days?)"")), 1)"),10.0)</f>
        <v>10</v>
      </c>
      <c r="O218" s="129"/>
      <c r="P218" s="129"/>
      <c r="Q218" s="129"/>
      <c r="R218" s="129"/>
      <c r="S218" s="129"/>
      <c r="T218" s="129"/>
      <c r="U218" s="129"/>
      <c r="V218" s="129"/>
      <c r="W218" s="129"/>
      <c r="X218" s="129"/>
      <c r="Y218" s="129"/>
      <c r="Z218" s="129"/>
      <c r="AA218" s="129"/>
      <c r="AB218" s="129"/>
      <c r="AC218" s="129"/>
    </row>
    <row r="219" ht="15.75" customHeight="1">
      <c r="A219" s="129" t="s">
        <v>9649</v>
      </c>
      <c r="B219" s="129" t="s">
        <v>164</v>
      </c>
      <c r="C219" s="129" t="s">
        <v>9659</v>
      </c>
      <c r="D219" s="321" t="s">
        <v>4021</v>
      </c>
      <c r="E219" s="321" t="s">
        <v>4022</v>
      </c>
      <c r="F219" s="322">
        <v>0.7604166666666666</v>
      </c>
      <c r="G219" s="322">
        <v>0.7916666666666666</v>
      </c>
      <c r="H219" s="321">
        <f t="shared" si="1"/>
        <v>0.75</v>
      </c>
      <c r="I219" s="187">
        <v>118.82</v>
      </c>
      <c r="J219" s="187">
        <f t="shared" si="2"/>
        <v>15.84266667</v>
      </c>
      <c r="K219" s="129" t="s">
        <v>9658</v>
      </c>
      <c r="L219" s="129">
        <v>10.0</v>
      </c>
      <c r="M219" s="129" t="s">
        <v>3869</v>
      </c>
      <c r="N219" s="129">
        <f>IFERROR(__xludf.DUMMYFUNCTION("IFERROR(VALUE(REGEXEXTRACT(M219, ""(\d+)\s+(sessions?|days?|weeks?|Weeks?|Sessions?|Days?)"")), 1)"),10.0)</f>
        <v>10</v>
      </c>
      <c r="O219" s="129"/>
      <c r="P219" s="129"/>
      <c r="Q219" s="129"/>
      <c r="R219" s="129"/>
      <c r="S219" s="129"/>
      <c r="T219" s="129"/>
      <c r="U219" s="129"/>
      <c r="V219" s="129"/>
      <c r="W219" s="129"/>
      <c r="X219" s="129"/>
      <c r="Y219" s="129"/>
      <c r="Z219" s="129"/>
      <c r="AA219" s="129"/>
      <c r="AB219" s="129"/>
      <c r="AC219" s="129"/>
    </row>
    <row r="220" ht="15.75" customHeight="1">
      <c r="A220" s="129" t="s">
        <v>9649</v>
      </c>
      <c r="B220" s="129" t="s">
        <v>164</v>
      </c>
      <c r="C220" s="129" t="s">
        <v>9659</v>
      </c>
      <c r="D220" s="321" t="s">
        <v>4021</v>
      </c>
      <c r="E220" s="321" t="s">
        <v>4022</v>
      </c>
      <c r="F220" s="322">
        <v>0.5416666666666666</v>
      </c>
      <c r="G220" s="322">
        <v>0.5729166666666666</v>
      </c>
      <c r="H220" s="321">
        <f t="shared" si="1"/>
        <v>0.75</v>
      </c>
      <c r="I220" s="187">
        <v>118.82</v>
      </c>
      <c r="J220" s="187">
        <f t="shared" si="2"/>
        <v>15.84266667</v>
      </c>
      <c r="K220" s="129" t="s">
        <v>9658</v>
      </c>
      <c r="L220" s="129">
        <v>10.0</v>
      </c>
      <c r="M220" s="129" t="s">
        <v>3869</v>
      </c>
      <c r="N220" s="129">
        <f>IFERROR(__xludf.DUMMYFUNCTION("IFERROR(VALUE(REGEXEXTRACT(M220, ""(\d+)\s+(sessions?|days?|weeks?|Weeks?|Sessions?|Days?)"")), 1)"),10.0)</f>
        <v>10</v>
      </c>
      <c r="O220" s="129"/>
      <c r="P220" s="129"/>
      <c r="Q220" s="129"/>
      <c r="R220" s="129"/>
      <c r="S220" s="129"/>
      <c r="T220" s="129"/>
      <c r="U220" s="129"/>
      <c r="V220" s="129"/>
      <c r="W220" s="129"/>
      <c r="X220" s="129"/>
      <c r="Y220" s="129"/>
      <c r="Z220" s="129"/>
      <c r="AA220" s="129"/>
      <c r="AB220" s="129"/>
      <c r="AC220" s="129"/>
    </row>
    <row r="221" ht="15.75" customHeight="1">
      <c r="A221" s="129" t="s">
        <v>9649</v>
      </c>
      <c r="B221" s="129" t="s">
        <v>164</v>
      </c>
      <c r="C221" s="129" t="s">
        <v>9660</v>
      </c>
      <c r="D221" s="321" t="s">
        <v>5479</v>
      </c>
      <c r="E221" s="321" t="s">
        <v>5480</v>
      </c>
      <c r="F221" s="361">
        <v>0.40625</v>
      </c>
      <c r="G221" s="361">
        <v>0.4375</v>
      </c>
      <c r="H221" s="321">
        <f t="shared" si="1"/>
        <v>0.75</v>
      </c>
      <c r="I221" s="187">
        <v>118.82</v>
      </c>
      <c r="J221" s="187">
        <f t="shared" si="2"/>
        <v>15.84266667</v>
      </c>
      <c r="K221" s="129" t="s">
        <v>9661</v>
      </c>
      <c r="L221" s="129">
        <v>1.0</v>
      </c>
      <c r="M221" s="129" t="s">
        <v>3869</v>
      </c>
      <c r="N221" s="129">
        <f>IFERROR(__xludf.DUMMYFUNCTION("IFERROR(VALUE(REGEXEXTRACT(M221, ""(\d+)\s+(sessions?|days?|weeks?|Weeks?|Sessions?|Days?)"")), 1)"),10.0)</f>
        <v>10</v>
      </c>
      <c r="O221" s="129"/>
      <c r="P221" s="129"/>
      <c r="Q221" s="129"/>
      <c r="R221" s="129"/>
      <c r="S221" s="129"/>
      <c r="T221" s="129"/>
      <c r="U221" s="129"/>
      <c r="V221" s="129"/>
      <c r="W221" s="129"/>
      <c r="X221" s="129"/>
      <c r="Y221" s="129"/>
      <c r="Z221" s="129"/>
      <c r="AA221" s="129"/>
      <c r="AB221" s="129"/>
      <c r="AC221" s="129"/>
    </row>
    <row r="222" ht="15.75" customHeight="1">
      <c r="A222" s="129" t="s">
        <v>9649</v>
      </c>
      <c r="B222" s="129" t="s">
        <v>164</v>
      </c>
      <c r="C222" s="129" t="s">
        <v>9662</v>
      </c>
      <c r="D222" s="321" t="s">
        <v>5479</v>
      </c>
      <c r="E222" s="321" t="s">
        <v>5480</v>
      </c>
      <c r="F222" s="361">
        <v>0.40625</v>
      </c>
      <c r="G222" s="361">
        <v>0.4375</v>
      </c>
      <c r="H222" s="321">
        <f t="shared" si="1"/>
        <v>0.75</v>
      </c>
      <c r="I222" s="187">
        <v>95.06</v>
      </c>
      <c r="J222" s="187">
        <f t="shared" si="2"/>
        <v>15.84333333</v>
      </c>
      <c r="K222" s="129" t="s">
        <v>9661</v>
      </c>
      <c r="L222" s="129">
        <v>1.0</v>
      </c>
      <c r="M222" s="129" t="s">
        <v>34</v>
      </c>
      <c r="N222" s="129">
        <f>IFERROR(__xludf.DUMMYFUNCTION("IFERROR(VALUE(REGEXEXTRACT(M222, ""(\d+)\s+(sessions?|days?|weeks?|Weeks?|Sessions?|Days?)"")), 1)"),8.0)</f>
        <v>8</v>
      </c>
      <c r="O222" s="129"/>
      <c r="P222" s="129"/>
      <c r="Q222" s="129"/>
      <c r="R222" s="129"/>
      <c r="S222" s="129"/>
      <c r="T222" s="129"/>
      <c r="U222" s="129"/>
      <c r="V222" s="129"/>
      <c r="W222" s="129"/>
      <c r="X222" s="129"/>
      <c r="Y222" s="129"/>
      <c r="Z222" s="129"/>
      <c r="AA222" s="129"/>
      <c r="AB222" s="129"/>
      <c r="AC222" s="129"/>
    </row>
    <row r="223" ht="15.75" customHeight="1">
      <c r="A223" s="129" t="s">
        <v>9649</v>
      </c>
      <c r="B223" s="129" t="s">
        <v>164</v>
      </c>
      <c r="C223" s="129" t="s">
        <v>9663</v>
      </c>
      <c r="D223" s="321" t="s">
        <v>4021</v>
      </c>
      <c r="E223" s="321" t="s">
        <v>4022</v>
      </c>
      <c r="F223" s="322">
        <v>0.8333333333333334</v>
      </c>
      <c r="G223" s="322">
        <v>0.8645833333333334</v>
      </c>
      <c r="H223" s="321">
        <f t="shared" si="1"/>
        <v>0.75</v>
      </c>
      <c r="I223" s="187">
        <v>118.82</v>
      </c>
      <c r="J223" s="187">
        <f t="shared" si="2"/>
        <v>15.84266667</v>
      </c>
      <c r="K223" s="129" t="s">
        <v>9664</v>
      </c>
      <c r="L223" s="129">
        <v>10.0</v>
      </c>
      <c r="M223" s="129" t="s">
        <v>3869</v>
      </c>
      <c r="N223" s="129">
        <f>IFERROR(__xludf.DUMMYFUNCTION("IFERROR(VALUE(REGEXEXTRACT(M223, ""(\d+)\s+(sessions?|days?|weeks?|Weeks?|Sessions?|Days?)"")), 1)"),10.0)</f>
        <v>10</v>
      </c>
      <c r="O223" s="129"/>
      <c r="P223" s="129"/>
      <c r="Q223" s="129"/>
      <c r="R223" s="129"/>
      <c r="S223" s="129"/>
      <c r="T223" s="129"/>
      <c r="U223" s="129"/>
      <c r="V223" s="129"/>
      <c r="W223" s="129"/>
      <c r="X223" s="129"/>
      <c r="Y223" s="129"/>
      <c r="Z223" s="129"/>
      <c r="AA223" s="129"/>
      <c r="AB223" s="129"/>
      <c r="AC223" s="129"/>
    </row>
    <row r="224" ht="15.75" customHeight="1">
      <c r="A224" s="129" t="s">
        <v>9649</v>
      </c>
      <c r="B224" s="129" t="s">
        <v>164</v>
      </c>
      <c r="C224" s="129" t="s">
        <v>9663</v>
      </c>
      <c r="D224" s="321" t="s">
        <v>4021</v>
      </c>
      <c r="E224" s="321" t="s">
        <v>4022</v>
      </c>
      <c r="F224" s="322">
        <v>0.5</v>
      </c>
      <c r="G224" s="322">
        <v>0.53125</v>
      </c>
      <c r="H224" s="321">
        <f t="shared" si="1"/>
        <v>0.75</v>
      </c>
      <c r="I224" s="187">
        <v>118.82</v>
      </c>
      <c r="J224" s="187">
        <f t="shared" si="2"/>
        <v>15.84266667</v>
      </c>
      <c r="K224" s="129" t="s">
        <v>9664</v>
      </c>
      <c r="L224" s="129">
        <v>10.0</v>
      </c>
      <c r="M224" s="129" t="s">
        <v>3869</v>
      </c>
      <c r="N224" s="129">
        <f>IFERROR(__xludf.DUMMYFUNCTION("IFERROR(VALUE(REGEXEXTRACT(M224, ""(\d+)\s+(sessions?|days?|weeks?|Weeks?|Sessions?|Days?)"")), 1)"),10.0)</f>
        <v>10</v>
      </c>
      <c r="O224" s="129"/>
      <c r="P224" s="129"/>
      <c r="Q224" s="129"/>
      <c r="R224" s="129"/>
      <c r="S224" s="129"/>
      <c r="T224" s="129"/>
      <c r="U224" s="129"/>
      <c r="V224" s="129"/>
      <c r="W224" s="129"/>
      <c r="X224" s="129"/>
      <c r="Y224" s="129"/>
      <c r="Z224" s="129"/>
      <c r="AA224" s="129"/>
      <c r="AB224" s="129"/>
      <c r="AC224" s="129"/>
    </row>
    <row r="225" ht="15.75" customHeight="1">
      <c r="A225" s="129" t="s">
        <v>9649</v>
      </c>
      <c r="B225" s="129" t="s">
        <v>164</v>
      </c>
      <c r="C225" s="129" t="s">
        <v>9663</v>
      </c>
      <c r="D225" s="321" t="s">
        <v>4021</v>
      </c>
      <c r="E225" s="321" t="s">
        <v>4022</v>
      </c>
      <c r="F225" s="322">
        <v>0.8125</v>
      </c>
      <c r="G225" s="322">
        <v>0.84375</v>
      </c>
      <c r="H225" s="321">
        <f t="shared" si="1"/>
        <v>0.75</v>
      </c>
      <c r="I225" s="187">
        <v>118.82</v>
      </c>
      <c r="J225" s="187">
        <f t="shared" si="2"/>
        <v>15.84266667</v>
      </c>
      <c r="K225" s="129" t="s">
        <v>9664</v>
      </c>
      <c r="L225" s="129">
        <v>10.0</v>
      </c>
      <c r="M225" s="129" t="s">
        <v>3869</v>
      </c>
      <c r="N225" s="129">
        <f>IFERROR(__xludf.DUMMYFUNCTION("IFERROR(VALUE(REGEXEXTRACT(M225, ""(\d+)\s+(sessions?|days?|weeks?|Weeks?|Sessions?|Days?)"")), 1)"),10.0)</f>
        <v>10</v>
      </c>
      <c r="O225" s="129"/>
      <c r="P225" s="129"/>
      <c r="Q225" s="129"/>
      <c r="R225" s="129"/>
      <c r="S225" s="129"/>
      <c r="T225" s="129"/>
      <c r="U225" s="129"/>
      <c r="V225" s="129"/>
      <c r="W225" s="129"/>
      <c r="X225" s="129"/>
      <c r="Y225" s="129"/>
      <c r="Z225" s="129"/>
      <c r="AA225" s="129"/>
      <c r="AB225" s="129"/>
      <c r="AC225" s="129"/>
    </row>
    <row r="226" ht="15.75" customHeight="1">
      <c r="A226" s="129" t="s">
        <v>9649</v>
      </c>
      <c r="B226" s="129" t="s">
        <v>164</v>
      </c>
      <c r="C226" s="129" t="s">
        <v>9665</v>
      </c>
      <c r="D226" s="321" t="s">
        <v>4021</v>
      </c>
      <c r="E226" s="321" t="s">
        <v>4022</v>
      </c>
      <c r="F226" s="322">
        <v>0.7395833333333334</v>
      </c>
      <c r="G226" s="322">
        <v>0.7708333333333334</v>
      </c>
      <c r="H226" s="321">
        <f t="shared" si="1"/>
        <v>0.75</v>
      </c>
      <c r="I226" s="187">
        <v>118.82</v>
      </c>
      <c r="J226" s="187">
        <f t="shared" si="2"/>
        <v>15.84266667</v>
      </c>
      <c r="K226" s="129" t="s">
        <v>9664</v>
      </c>
      <c r="L226" s="129">
        <v>10.0</v>
      </c>
      <c r="M226" s="129" t="s">
        <v>3869</v>
      </c>
      <c r="N226" s="129">
        <f>IFERROR(__xludf.DUMMYFUNCTION("IFERROR(VALUE(REGEXEXTRACT(M226, ""(\d+)\s+(sessions?|days?|weeks?|Weeks?|Sessions?|Days?)"")), 1)"),10.0)</f>
        <v>10</v>
      </c>
      <c r="O226" s="129"/>
      <c r="P226" s="129"/>
      <c r="Q226" s="129"/>
      <c r="R226" s="129"/>
      <c r="S226" s="129"/>
      <c r="T226" s="129"/>
      <c r="U226" s="129"/>
      <c r="V226" s="129"/>
      <c r="W226" s="129"/>
      <c r="X226" s="129"/>
      <c r="Y226" s="129"/>
      <c r="Z226" s="129"/>
      <c r="AA226" s="129"/>
      <c r="AB226" s="129"/>
      <c r="AC226" s="129"/>
    </row>
    <row r="227" ht="15.75" customHeight="1">
      <c r="A227" s="129" t="s">
        <v>9649</v>
      </c>
      <c r="B227" s="129" t="s">
        <v>164</v>
      </c>
      <c r="C227" s="129" t="s">
        <v>9665</v>
      </c>
      <c r="D227" s="321" t="s">
        <v>4021</v>
      </c>
      <c r="E227" s="321" t="s">
        <v>4022</v>
      </c>
      <c r="F227" s="322">
        <v>0.5416666666666666</v>
      </c>
      <c r="G227" s="322">
        <v>0.5729166666666666</v>
      </c>
      <c r="H227" s="321">
        <f t="shared" si="1"/>
        <v>0.75</v>
      </c>
      <c r="I227" s="187">
        <v>118.82</v>
      </c>
      <c r="J227" s="187">
        <f t="shared" si="2"/>
        <v>15.84266667</v>
      </c>
      <c r="K227" s="129" t="s">
        <v>9664</v>
      </c>
      <c r="L227" s="129">
        <v>10.0</v>
      </c>
      <c r="M227" s="129" t="s">
        <v>3869</v>
      </c>
      <c r="N227" s="129">
        <f>IFERROR(__xludf.DUMMYFUNCTION("IFERROR(VALUE(REGEXEXTRACT(M227, ""(\d+)\s+(sessions?|days?|weeks?|Weeks?|Sessions?|Days?)"")), 1)"),10.0)</f>
        <v>10</v>
      </c>
      <c r="O227" s="129"/>
      <c r="P227" s="129"/>
      <c r="Q227" s="129"/>
      <c r="R227" s="129"/>
      <c r="S227" s="129"/>
      <c r="T227" s="129"/>
      <c r="U227" s="129"/>
      <c r="V227" s="129"/>
      <c r="W227" s="129"/>
      <c r="X227" s="129"/>
      <c r="Y227" s="129"/>
      <c r="Z227" s="129"/>
      <c r="AA227" s="129"/>
      <c r="AB227" s="129"/>
      <c r="AC227" s="129"/>
    </row>
    <row r="228" ht="15.75" customHeight="1">
      <c r="A228" s="129" t="s">
        <v>9649</v>
      </c>
      <c r="B228" s="129" t="s">
        <v>164</v>
      </c>
      <c r="C228" s="129" t="s">
        <v>9666</v>
      </c>
      <c r="D228" s="321" t="s">
        <v>5479</v>
      </c>
      <c r="E228" s="321" t="s">
        <v>5480</v>
      </c>
      <c r="F228" s="322">
        <v>0.46875</v>
      </c>
      <c r="G228" s="322">
        <v>0.5</v>
      </c>
      <c r="H228" s="321">
        <f t="shared" si="1"/>
        <v>0.75</v>
      </c>
      <c r="I228" s="187">
        <v>118.82</v>
      </c>
      <c r="J228" s="187">
        <f t="shared" si="2"/>
        <v>15.84266667</v>
      </c>
      <c r="K228" s="129" t="s">
        <v>9667</v>
      </c>
      <c r="L228" s="129">
        <v>2.0</v>
      </c>
      <c r="M228" s="129" t="s">
        <v>3869</v>
      </c>
      <c r="N228" s="129">
        <f>IFERROR(__xludf.DUMMYFUNCTION("IFERROR(VALUE(REGEXEXTRACT(M228, ""(\d+)\s+(sessions?|days?|weeks?|Weeks?|Sessions?|Days?)"")), 1)"),10.0)</f>
        <v>10</v>
      </c>
      <c r="O228" s="129"/>
      <c r="P228" s="129"/>
      <c r="Q228" s="129"/>
      <c r="R228" s="129"/>
      <c r="S228" s="129"/>
      <c r="T228" s="129"/>
      <c r="U228" s="129"/>
      <c r="V228" s="129"/>
      <c r="W228" s="129"/>
      <c r="X228" s="129"/>
      <c r="Y228" s="129"/>
      <c r="Z228" s="129"/>
      <c r="AA228" s="129"/>
      <c r="AB228" s="129"/>
      <c r="AC228" s="129"/>
    </row>
    <row r="229" ht="15.75" customHeight="1">
      <c r="A229" s="129" t="s">
        <v>9649</v>
      </c>
      <c r="B229" s="129" t="s">
        <v>164</v>
      </c>
      <c r="C229" s="129" t="s">
        <v>9668</v>
      </c>
      <c r="D229" s="321" t="s">
        <v>5479</v>
      </c>
      <c r="E229" s="321" t="s">
        <v>5480</v>
      </c>
      <c r="F229" s="322">
        <v>0.46875</v>
      </c>
      <c r="G229" s="322">
        <v>0.5</v>
      </c>
      <c r="H229" s="321">
        <f t="shared" si="1"/>
        <v>0.75</v>
      </c>
      <c r="I229" s="187">
        <v>95.06</v>
      </c>
      <c r="J229" s="187">
        <f t="shared" si="2"/>
        <v>15.84333333</v>
      </c>
      <c r="K229" s="129" t="s">
        <v>9667</v>
      </c>
      <c r="L229" s="129">
        <v>1.0</v>
      </c>
      <c r="M229" s="129" t="s">
        <v>34</v>
      </c>
      <c r="N229" s="129">
        <f>IFERROR(__xludf.DUMMYFUNCTION("IFERROR(VALUE(REGEXEXTRACT(M229, ""(\d+)\s+(sessions?|days?|weeks?|Weeks?|Sessions?|Days?)"")), 1)"),8.0)</f>
        <v>8</v>
      </c>
      <c r="O229" s="129"/>
      <c r="P229" s="129"/>
      <c r="Q229" s="129"/>
      <c r="R229" s="129"/>
      <c r="S229" s="129"/>
      <c r="T229" s="129"/>
      <c r="U229" s="129"/>
      <c r="V229" s="129"/>
      <c r="W229" s="129"/>
      <c r="X229" s="129"/>
      <c r="Y229" s="129"/>
      <c r="Z229" s="129"/>
      <c r="AA229" s="129"/>
      <c r="AB229" s="129"/>
      <c r="AC229" s="129"/>
    </row>
    <row r="230" ht="15.75" customHeight="1">
      <c r="A230" s="129" t="s">
        <v>9649</v>
      </c>
      <c r="B230" s="129" t="s">
        <v>164</v>
      </c>
      <c r="C230" s="129" t="s">
        <v>9669</v>
      </c>
      <c r="D230" s="321" t="s">
        <v>70</v>
      </c>
      <c r="E230" s="321" t="s">
        <v>71</v>
      </c>
      <c r="F230" s="322">
        <v>0.375</v>
      </c>
      <c r="G230" s="322">
        <v>0.3958333333333333</v>
      </c>
      <c r="H230" s="321">
        <f t="shared" si="1"/>
        <v>0.5</v>
      </c>
      <c r="I230" s="187">
        <v>108.21</v>
      </c>
      <c r="J230" s="187">
        <f t="shared" si="2"/>
        <v>21.642</v>
      </c>
      <c r="K230" s="129" t="s">
        <v>9670</v>
      </c>
      <c r="L230" s="129">
        <v>5.0</v>
      </c>
      <c r="M230" s="129" t="s">
        <v>3869</v>
      </c>
      <c r="N230" s="129">
        <f>IFERROR(__xludf.DUMMYFUNCTION("IFERROR(VALUE(REGEXEXTRACT(M230, ""(\d+)\s+(sessions?|days?|weeks?|Weeks?|Sessions?|Days?)"")), 1)"),10.0)</f>
        <v>10</v>
      </c>
      <c r="O230" s="129"/>
      <c r="P230" s="129"/>
      <c r="Q230" s="129"/>
      <c r="R230" s="129"/>
      <c r="S230" s="129"/>
      <c r="T230" s="129"/>
      <c r="U230" s="129"/>
      <c r="V230" s="129"/>
      <c r="W230" s="129"/>
      <c r="X230" s="129"/>
      <c r="Y230" s="129"/>
      <c r="Z230" s="129"/>
      <c r="AA230" s="129"/>
      <c r="AB230" s="129"/>
      <c r="AC230" s="129"/>
    </row>
    <row r="231" ht="15.75" customHeight="1">
      <c r="A231" s="129" t="s">
        <v>9649</v>
      </c>
      <c r="B231" s="129" t="s">
        <v>164</v>
      </c>
      <c r="C231" s="129" t="s">
        <v>9669</v>
      </c>
      <c r="D231" s="321" t="s">
        <v>70</v>
      </c>
      <c r="E231" s="321" t="s">
        <v>71</v>
      </c>
      <c r="F231" s="322">
        <v>0.4375</v>
      </c>
      <c r="G231" s="322">
        <v>0.4583333333333333</v>
      </c>
      <c r="H231" s="321">
        <f t="shared" si="1"/>
        <v>0.5</v>
      </c>
      <c r="I231" s="187">
        <v>108.21</v>
      </c>
      <c r="J231" s="187">
        <f t="shared" si="2"/>
        <v>21.642</v>
      </c>
      <c r="K231" s="129" t="s">
        <v>9670</v>
      </c>
      <c r="L231" s="129">
        <v>5.0</v>
      </c>
      <c r="M231" s="129" t="s">
        <v>3869</v>
      </c>
      <c r="N231" s="129">
        <f>IFERROR(__xludf.DUMMYFUNCTION("IFERROR(VALUE(REGEXEXTRACT(M231, ""(\d+)\s+(sessions?|days?|weeks?|Weeks?|Sessions?|Days?)"")), 1)"),10.0)</f>
        <v>10</v>
      </c>
      <c r="O231" s="129"/>
      <c r="P231" s="129"/>
      <c r="Q231" s="129"/>
      <c r="R231" s="129"/>
      <c r="S231" s="129"/>
      <c r="T231" s="129"/>
      <c r="U231" s="129"/>
      <c r="V231" s="129"/>
      <c r="W231" s="129"/>
      <c r="X231" s="129"/>
      <c r="Y231" s="129"/>
      <c r="Z231" s="129"/>
      <c r="AA231" s="129"/>
      <c r="AB231" s="129"/>
      <c r="AC231" s="129"/>
    </row>
    <row r="232" ht="15.75" customHeight="1">
      <c r="A232" s="129" t="s">
        <v>9649</v>
      </c>
      <c r="B232" s="129" t="s">
        <v>164</v>
      </c>
      <c r="C232" s="129" t="s">
        <v>9669</v>
      </c>
      <c r="D232" s="321" t="s">
        <v>70</v>
      </c>
      <c r="E232" s="321" t="s">
        <v>71</v>
      </c>
      <c r="F232" s="322">
        <v>0.4791666666666667</v>
      </c>
      <c r="G232" s="322">
        <v>0.5</v>
      </c>
      <c r="H232" s="321">
        <f t="shared" si="1"/>
        <v>0.5</v>
      </c>
      <c r="I232" s="187">
        <v>108.21</v>
      </c>
      <c r="J232" s="187">
        <f t="shared" si="2"/>
        <v>21.642</v>
      </c>
      <c r="K232" s="129" t="s">
        <v>9670</v>
      </c>
      <c r="L232" s="129">
        <v>5.0</v>
      </c>
      <c r="M232" s="129" t="s">
        <v>3869</v>
      </c>
      <c r="N232" s="129">
        <f>IFERROR(__xludf.DUMMYFUNCTION("IFERROR(VALUE(REGEXEXTRACT(M232, ""(\d+)\s+(sessions?|days?|weeks?|Weeks?|Sessions?|Days?)"")), 1)"),10.0)</f>
        <v>10</v>
      </c>
      <c r="O232" s="129"/>
      <c r="P232" s="129"/>
      <c r="Q232" s="129"/>
      <c r="R232" s="129"/>
      <c r="S232" s="129"/>
      <c r="T232" s="129"/>
      <c r="U232" s="129"/>
      <c r="V232" s="129"/>
      <c r="W232" s="129"/>
      <c r="X232" s="129"/>
      <c r="Y232" s="129"/>
      <c r="Z232" s="129"/>
      <c r="AA232" s="129"/>
      <c r="AB232" s="129"/>
      <c r="AC232" s="129"/>
    </row>
    <row r="233" ht="15.75" customHeight="1">
      <c r="A233" s="129" t="s">
        <v>9649</v>
      </c>
      <c r="B233" s="129" t="s">
        <v>164</v>
      </c>
      <c r="C233" s="129" t="s">
        <v>9669</v>
      </c>
      <c r="D233" s="321" t="s">
        <v>70</v>
      </c>
      <c r="E233" s="321" t="s">
        <v>71</v>
      </c>
      <c r="F233" s="361">
        <v>0.5</v>
      </c>
      <c r="G233" s="361">
        <v>0.5208333333333334</v>
      </c>
      <c r="H233" s="321">
        <f t="shared" si="1"/>
        <v>0.5</v>
      </c>
      <c r="I233" s="187">
        <v>108.21</v>
      </c>
      <c r="J233" s="187">
        <f t="shared" si="2"/>
        <v>21.642</v>
      </c>
      <c r="K233" s="129" t="s">
        <v>9670</v>
      </c>
      <c r="L233" s="129">
        <v>5.0</v>
      </c>
      <c r="M233" s="129" t="s">
        <v>3869</v>
      </c>
      <c r="N233" s="129">
        <f>IFERROR(__xludf.DUMMYFUNCTION("IFERROR(VALUE(REGEXEXTRACT(M233, ""(\d+)\s+(sessions?|days?|weeks?|Weeks?|Sessions?|Days?)"")), 1)"),10.0)</f>
        <v>10</v>
      </c>
      <c r="O233" s="129"/>
      <c r="P233" s="129"/>
      <c r="Q233" s="129"/>
      <c r="R233" s="129"/>
      <c r="S233" s="129"/>
      <c r="T233" s="129"/>
      <c r="U233" s="129"/>
      <c r="V233" s="129"/>
      <c r="W233" s="129"/>
      <c r="X233" s="129"/>
      <c r="Y233" s="129"/>
      <c r="Z233" s="129"/>
      <c r="AA233" s="129"/>
      <c r="AB233" s="129"/>
      <c r="AC233" s="129"/>
    </row>
    <row r="234" ht="15.75" customHeight="1">
      <c r="A234" s="129" t="s">
        <v>9649</v>
      </c>
      <c r="B234" s="129" t="s">
        <v>164</v>
      </c>
      <c r="C234" s="129" t="s">
        <v>9669</v>
      </c>
      <c r="D234" s="321" t="s">
        <v>70</v>
      </c>
      <c r="E234" s="321" t="s">
        <v>71</v>
      </c>
      <c r="F234" s="322">
        <v>0.7708333333333334</v>
      </c>
      <c r="G234" s="322">
        <v>0.7916666666666666</v>
      </c>
      <c r="H234" s="321">
        <f t="shared" si="1"/>
        <v>0.5</v>
      </c>
      <c r="I234" s="187">
        <v>108.21</v>
      </c>
      <c r="J234" s="187">
        <f t="shared" si="2"/>
        <v>21.642</v>
      </c>
      <c r="K234" s="129" t="s">
        <v>9670</v>
      </c>
      <c r="L234" s="129">
        <v>5.0</v>
      </c>
      <c r="M234" s="129" t="s">
        <v>3869</v>
      </c>
      <c r="N234" s="129">
        <f>IFERROR(__xludf.DUMMYFUNCTION("IFERROR(VALUE(REGEXEXTRACT(M234, ""(\d+)\s+(sessions?|days?|weeks?|Weeks?|Sessions?|Days?)"")), 1)"),10.0)</f>
        <v>10</v>
      </c>
      <c r="O234" s="129"/>
      <c r="P234" s="129"/>
      <c r="Q234" s="129"/>
      <c r="R234" s="129"/>
      <c r="S234" s="129"/>
      <c r="T234" s="129"/>
      <c r="U234" s="129"/>
      <c r="V234" s="129"/>
      <c r="W234" s="129"/>
      <c r="X234" s="129"/>
      <c r="Y234" s="129"/>
      <c r="Z234" s="129"/>
      <c r="AA234" s="129"/>
      <c r="AB234" s="129"/>
      <c r="AC234" s="129"/>
    </row>
    <row r="235" ht="15.75" customHeight="1">
      <c r="A235" s="129" t="s">
        <v>9649</v>
      </c>
      <c r="B235" s="129" t="s">
        <v>164</v>
      </c>
      <c r="C235" s="129" t="s">
        <v>9669</v>
      </c>
      <c r="D235" s="321" t="s">
        <v>70</v>
      </c>
      <c r="E235" s="321" t="s">
        <v>71</v>
      </c>
      <c r="F235" s="322">
        <v>0.7083333333333334</v>
      </c>
      <c r="G235" s="322">
        <v>0.7291666666666666</v>
      </c>
      <c r="H235" s="321">
        <f t="shared" si="1"/>
        <v>0.5</v>
      </c>
      <c r="I235" s="187">
        <v>108.21</v>
      </c>
      <c r="J235" s="187">
        <f t="shared" si="2"/>
        <v>21.642</v>
      </c>
      <c r="K235" s="129" t="s">
        <v>9670</v>
      </c>
      <c r="L235" s="129">
        <v>5.0</v>
      </c>
      <c r="M235" s="129" t="s">
        <v>3869</v>
      </c>
      <c r="N235" s="129">
        <f>IFERROR(__xludf.DUMMYFUNCTION("IFERROR(VALUE(REGEXEXTRACT(M235, ""(\d+)\s+(sessions?|days?|weeks?|Weeks?|Sessions?|Days?)"")), 1)"),10.0)</f>
        <v>10</v>
      </c>
      <c r="O235" s="129"/>
      <c r="P235" s="129"/>
      <c r="Q235" s="129"/>
      <c r="R235" s="129"/>
      <c r="S235" s="129"/>
      <c r="T235" s="129"/>
      <c r="U235" s="129"/>
      <c r="V235" s="129"/>
      <c r="W235" s="129"/>
      <c r="X235" s="129"/>
      <c r="Y235" s="129"/>
      <c r="Z235" s="129"/>
      <c r="AA235" s="129"/>
      <c r="AB235" s="129"/>
      <c r="AC235" s="129"/>
    </row>
    <row r="236" ht="15.75" customHeight="1">
      <c r="A236" s="129" t="s">
        <v>9649</v>
      </c>
      <c r="B236" s="129" t="s">
        <v>164</v>
      </c>
      <c r="C236" s="129" t="s">
        <v>9669</v>
      </c>
      <c r="D236" s="321" t="s">
        <v>70</v>
      </c>
      <c r="E236" s="321" t="s">
        <v>71</v>
      </c>
      <c r="F236" s="322">
        <v>0.8125</v>
      </c>
      <c r="G236" s="322">
        <v>0.8333333333333334</v>
      </c>
      <c r="H236" s="321">
        <f t="shared" si="1"/>
        <v>0.5</v>
      </c>
      <c r="I236" s="187">
        <v>108.21</v>
      </c>
      <c r="J236" s="187">
        <f t="shared" si="2"/>
        <v>21.642</v>
      </c>
      <c r="K236" s="129" t="s">
        <v>9670</v>
      </c>
      <c r="L236" s="129">
        <v>5.0</v>
      </c>
      <c r="M236" s="129" t="s">
        <v>3869</v>
      </c>
      <c r="N236" s="129">
        <f>IFERROR(__xludf.DUMMYFUNCTION("IFERROR(VALUE(REGEXEXTRACT(M236, ""(\d+)\s+(sessions?|days?|weeks?|Weeks?|Sessions?|Days?)"")), 1)"),10.0)</f>
        <v>10</v>
      </c>
      <c r="O236" s="129"/>
      <c r="P236" s="129"/>
      <c r="Q236" s="129"/>
      <c r="R236" s="129"/>
      <c r="S236" s="129"/>
      <c r="T236" s="129"/>
      <c r="U236" s="129"/>
      <c r="V236" s="129"/>
      <c r="W236" s="129"/>
      <c r="X236" s="129"/>
      <c r="Y236" s="129"/>
      <c r="Z236" s="129"/>
      <c r="AA236" s="129"/>
      <c r="AB236" s="129"/>
      <c r="AC236" s="129"/>
    </row>
    <row r="237" ht="15.75" customHeight="1">
      <c r="A237" s="129" t="s">
        <v>9649</v>
      </c>
      <c r="B237" s="129" t="s">
        <v>164</v>
      </c>
      <c r="C237" s="129" t="s">
        <v>9669</v>
      </c>
      <c r="D237" s="321" t="s">
        <v>70</v>
      </c>
      <c r="E237" s="321" t="s">
        <v>71</v>
      </c>
      <c r="F237" s="322">
        <v>0.5208333333333334</v>
      </c>
      <c r="G237" s="322">
        <v>0.5416666666666666</v>
      </c>
      <c r="H237" s="321">
        <f t="shared" si="1"/>
        <v>0.5</v>
      </c>
      <c r="I237" s="187">
        <v>108.21</v>
      </c>
      <c r="J237" s="187">
        <f t="shared" si="2"/>
        <v>21.642</v>
      </c>
      <c r="K237" s="129" t="s">
        <v>9670</v>
      </c>
      <c r="L237" s="129">
        <v>5.0</v>
      </c>
      <c r="M237" s="129" t="s">
        <v>3869</v>
      </c>
      <c r="N237" s="129">
        <f>IFERROR(__xludf.DUMMYFUNCTION("IFERROR(VALUE(REGEXEXTRACT(M237, ""(\d+)\s+(sessions?|days?|weeks?|Weeks?|Sessions?|Days?)"")), 1)"),10.0)</f>
        <v>10</v>
      </c>
      <c r="O237" s="129"/>
      <c r="P237" s="129"/>
      <c r="Q237" s="129"/>
      <c r="R237" s="129"/>
      <c r="S237" s="129"/>
      <c r="T237" s="129"/>
      <c r="U237" s="129"/>
      <c r="V237" s="129"/>
      <c r="W237" s="129"/>
      <c r="X237" s="129"/>
      <c r="Y237" s="129"/>
      <c r="Z237" s="129"/>
      <c r="AA237" s="129"/>
      <c r="AB237" s="129"/>
      <c r="AC237" s="129"/>
    </row>
    <row r="238" ht="15.75" customHeight="1">
      <c r="A238" s="129" t="s">
        <v>9649</v>
      </c>
      <c r="B238" s="129" t="s">
        <v>164</v>
      </c>
      <c r="C238" s="129" t="s">
        <v>9669</v>
      </c>
      <c r="D238" s="321" t="s">
        <v>70</v>
      </c>
      <c r="E238" s="321" t="s">
        <v>71</v>
      </c>
      <c r="F238" s="322">
        <v>0.4583333333333333</v>
      </c>
      <c r="G238" s="322">
        <v>0.4791666666666667</v>
      </c>
      <c r="H238" s="321">
        <f t="shared" si="1"/>
        <v>0.5</v>
      </c>
      <c r="I238" s="187">
        <v>108.21</v>
      </c>
      <c r="J238" s="187">
        <f t="shared" si="2"/>
        <v>21.642</v>
      </c>
      <c r="K238" s="129" t="s">
        <v>9670</v>
      </c>
      <c r="L238" s="129">
        <v>5.0</v>
      </c>
      <c r="M238" s="129" t="s">
        <v>3869</v>
      </c>
      <c r="N238" s="129">
        <f>IFERROR(__xludf.DUMMYFUNCTION("IFERROR(VALUE(REGEXEXTRACT(M238, ""(\d+)\s+(sessions?|days?|weeks?|Weeks?|Sessions?|Days?)"")), 1)"),10.0)</f>
        <v>10</v>
      </c>
      <c r="O238" s="129"/>
      <c r="P238" s="129"/>
      <c r="Q238" s="129"/>
      <c r="R238" s="129"/>
      <c r="S238" s="129"/>
      <c r="T238" s="129"/>
      <c r="U238" s="129"/>
      <c r="V238" s="129"/>
      <c r="W238" s="129"/>
      <c r="X238" s="129"/>
      <c r="Y238" s="129"/>
      <c r="Z238" s="129"/>
      <c r="AA238" s="129"/>
      <c r="AB238" s="129"/>
      <c r="AC238" s="129"/>
    </row>
    <row r="239" ht="15.75" customHeight="1">
      <c r="A239" s="129" t="s">
        <v>9649</v>
      </c>
      <c r="B239" s="129" t="s">
        <v>164</v>
      </c>
      <c r="C239" s="129" t="s">
        <v>9669</v>
      </c>
      <c r="D239" s="321" t="s">
        <v>70</v>
      </c>
      <c r="E239" s="321" t="s">
        <v>71</v>
      </c>
      <c r="F239" s="322">
        <v>0.75</v>
      </c>
      <c r="G239" s="322">
        <v>0.7708333333333334</v>
      </c>
      <c r="H239" s="321">
        <f t="shared" si="1"/>
        <v>0.5</v>
      </c>
      <c r="I239" s="187">
        <v>108.21</v>
      </c>
      <c r="J239" s="187">
        <f t="shared" si="2"/>
        <v>21.642</v>
      </c>
      <c r="K239" s="129" t="s">
        <v>9670</v>
      </c>
      <c r="L239" s="129">
        <v>5.0</v>
      </c>
      <c r="M239" s="129" t="s">
        <v>3869</v>
      </c>
      <c r="N239" s="129">
        <f>IFERROR(__xludf.DUMMYFUNCTION("IFERROR(VALUE(REGEXEXTRACT(M239, ""(\d+)\s+(sessions?|days?|weeks?|Weeks?|Sessions?|Days?)"")), 1)"),10.0)</f>
        <v>10</v>
      </c>
      <c r="O239" s="129"/>
      <c r="P239" s="129"/>
      <c r="Q239" s="129"/>
      <c r="R239" s="129"/>
      <c r="S239" s="129"/>
      <c r="T239" s="129"/>
      <c r="U239" s="129"/>
      <c r="V239" s="129"/>
      <c r="W239" s="129"/>
      <c r="X239" s="129"/>
      <c r="Y239" s="129"/>
      <c r="Z239" s="129"/>
      <c r="AA239" s="129"/>
      <c r="AB239" s="129"/>
      <c r="AC239" s="129"/>
    </row>
    <row r="240" ht="15.75" customHeight="1">
      <c r="A240" s="129" t="s">
        <v>9649</v>
      </c>
      <c r="B240" s="129" t="s">
        <v>164</v>
      </c>
      <c r="C240" s="129" t="s">
        <v>9669</v>
      </c>
      <c r="D240" s="321" t="s">
        <v>70</v>
      </c>
      <c r="E240" s="321" t="s">
        <v>71</v>
      </c>
      <c r="F240" s="322">
        <v>0.3958333333333333</v>
      </c>
      <c r="G240" s="322">
        <v>0.4166666666666667</v>
      </c>
      <c r="H240" s="321">
        <f t="shared" si="1"/>
        <v>0.5</v>
      </c>
      <c r="I240" s="187">
        <v>108.21</v>
      </c>
      <c r="J240" s="187">
        <f t="shared" si="2"/>
        <v>21.642</v>
      </c>
      <c r="K240" s="129" t="s">
        <v>9670</v>
      </c>
      <c r="L240" s="129">
        <v>5.0</v>
      </c>
      <c r="M240" s="129" t="s">
        <v>3869</v>
      </c>
      <c r="N240" s="129">
        <f>IFERROR(__xludf.DUMMYFUNCTION("IFERROR(VALUE(REGEXEXTRACT(M240, ""(\d+)\s+(sessions?|days?|weeks?|Weeks?|Sessions?|Days?)"")), 1)"),10.0)</f>
        <v>10</v>
      </c>
      <c r="O240" s="129"/>
      <c r="P240" s="129"/>
      <c r="Q240" s="129"/>
      <c r="R240" s="129"/>
      <c r="S240" s="129"/>
      <c r="T240" s="129"/>
      <c r="U240" s="129"/>
      <c r="V240" s="129"/>
      <c r="W240" s="129"/>
      <c r="X240" s="129"/>
      <c r="Y240" s="129"/>
      <c r="Z240" s="129"/>
      <c r="AA240" s="129"/>
      <c r="AB240" s="129"/>
      <c r="AC240" s="129"/>
    </row>
    <row r="241" ht="15.75" customHeight="1">
      <c r="A241" s="129" t="s">
        <v>9649</v>
      </c>
      <c r="B241" s="129" t="s">
        <v>164</v>
      </c>
      <c r="C241" s="129" t="s">
        <v>9669</v>
      </c>
      <c r="D241" s="321" t="s">
        <v>70</v>
      </c>
      <c r="E241" s="321" t="s">
        <v>71</v>
      </c>
      <c r="F241" s="322">
        <v>0.4166666666666667</v>
      </c>
      <c r="G241" s="322">
        <v>0.4375</v>
      </c>
      <c r="H241" s="321">
        <f t="shared" si="1"/>
        <v>0.5</v>
      </c>
      <c r="I241" s="187">
        <v>108.21</v>
      </c>
      <c r="J241" s="187">
        <f t="shared" si="2"/>
        <v>21.642</v>
      </c>
      <c r="K241" s="129" t="s">
        <v>9670</v>
      </c>
      <c r="L241" s="129">
        <v>5.0</v>
      </c>
      <c r="M241" s="129" t="s">
        <v>3869</v>
      </c>
      <c r="N241" s="129">
        <f>IFERROR(__xludf.DUMMYFUNCTION("IFERROR(VALUE(REGEXEXTRACT(M241, ""(\d+)\s+(sessions?|days?|weeks?|Weeks?|Sessions?|Days?)"")), 1)"),10.0)</f>
        <v>10</v>
      </c>
      <c r="O241" s="129"/>
      <c r="P241" s="129"/>
      <c r="Q241" s="129"/>
      <c r="R241" s="129"/>
      <c r="S241" s="129"/>
      <c r="T241" s="129"/>
      <c r="U241" s="129"/>
      <c r="V241" s="129"/>
      <c r="W241" s="129"/>
      <c r="X241" s="129"/>
      <c r="Y241" s="129"/>
      <c r="Z241" s="129"/>
      <c r="AA241" s="129"/>
      <c r="AB241" s="129"/>
      <c r="AC241" s="129"/>
    </row>
    <row r="242" ht="15.75" customHeight="1">
      <c r="A242" s="129" t="s">
        <v>9649</v>
      </c>
      <c r="B242" s="129" t="s">
        <v>164</v>
      </c>
      <c r="C242" s="129" t="s">
        <v>9669</v>
      </c>
      <c r="D242" s="321" t="s">
        <v>70</v>
      </c>
      <c r="E242" s="321" t="s">
        <v>71</v>
      </c>
      <c r="F242" s="361">
        <v>0.5</v>
      </c>
      <c r="G242" s="361">
        <v>0.5208333333333334</v>
      </c>
      <c r="H242" s="321">
        <f t="shared" si="1"/>
        <v>0.5</v>
      </c>
      <c r="I242" s="187">
        <v>108.21</v>
      </c>
      <c r="J242" s="187">
        <f t="shared" si="2"/>
        <v>21.642</v>
      </c>
      <c r="K242" s="129" t="s">
        <v>9670</v>
      </c>
      <c r="L242" s="129">
        <v>5.0</v>
      </c>
      <c r="M242" s="129" t="s">
        <v>3869</v>
      </c>
      <c r="N242" s="129">
        <f>IFERROR(__xludf.DUMMYFUNCTION("IFERROR(VALUE(REGEXEXTRACT(M242, ""(\d+)\s+(sessions?|days?|weeks?|Weeks?|Sessions?|Days?)"")), 1)"),10.0)</f>
        <v>10</v>
      </c>
      <c r="O242" s="129"/>
      <c r="P242" s="129"/>
      <c r="Q242" s="129"/>
      <c r="R242" s="129"/>
      <c r="S242" s="129"/>
      <c r="T242" s="129"/>
      <c r="U242" s="129"/>
      <c r="V242" s="129"/>
      <c r="W242" s="129"/>
      <c r="X242" s="129"/>
      <c r="Y242" s="129"/>
      <c r="Z242" s="129"/>
      <c r="AA242" s="129"/>
      <c r="AB242" s="129"/>
      <c r="AC242" s="129"/>
    </row>
    <row r="243" ht="15.75" customHeight="1">
      <c r="A243" s="129" t="s">
        <v>9649</v>
      </c>
      <c r="B243" s="129" t="s">
        <v>164</v>
      </c>
      <c r="C243" s="129" t="s">
        <v>9669</v>
      </c>
      <c r="D243" s="321" t="s">
        <v>70</v>
      </c>
      <c r="E243" s="321" t="s">
        <v>71</v>
      </c>
      <c r="F243" s="322">
        <v>0.5208333333333334</v>
      </c>
      <c r="G243" s="322">
        <v>0.5416666666666666</v>
      </c>
      <c r="H243" s="321">
        <f t="shared" si="1"/>
        <v>0.5</v>
      </c>
      <c r="I243" s="187">
        <v>108.21</v>
      </c>
      <c r="J243" s="187">
        <f t="shared" si="2"/>
        <v>21.642</v>
      </c>
      <c r="K243" s="129" t="s">
        <v>9670</v>
      </c>
      <c r="L243" s="129">
        <v>5.0</v>
      </c>
      <c r="M243" s="129" t="s">
        <v>3869</v>
      </c>
      <c r="N243" s="129">
        <f>IFERROR(__xludf.DUMMYFUNCTION("IFERROR(VALUE(REGEXEXTRACT(M243, ""(\d+)\s+(sessions?|days?|weeks?|Weeks?|Sessions?|Days?)"")), 1)"),10.0)</f>
        <v>10</v>
      </c>
      <c r="O243" s="129"/>
      <c r="P243" s="129"/>
      <c r="Q243" s="129"/>
      <c r="R243" s="129"/>
      <c r="S243" s="129"/>
      <c r="T243" s="129"/>
      <c r="U243" s="129"/>
      <c r="V243" s="129"/>
      <c r="W243" s="129"/>
      <c r="X243" s="129"/>
      <c r="Y243" s="129"/>
      <c r="Z243" s="129"/>
      <c r="AA243" s="129"/>
      <c r="AB243" s="129"/>
      <c r="AC243" s="129"/>
    </row>
    <row r="244" ht="15.75" customHeight="1">
      <c r="A244" s="129" t="s">
        <v>9649</v>
      </c>
      <c r="B244" s="129" t="s">
        <v>164</v>
      </c>
      <c r="C244" s="129" t="s">
        <v>9669</v>
      </c>
      <c r="D244" s="321" t="s">
        <v>70</v>
      </c>
      <c r="E244" s="321" t="s">
        <v>71</v>
      </c>
      <c r="F244" s="322">
        <v>0.3958333333333333</v>
      </c>
      <c r="G244" s="322">
        <v>0.4166666666666667</v>
      </c>
      <c r="H244" s="321">
        <f t="shared" si="1"/>
        <v>0.5</v>
      </c>
      <c r="I244" s="187">
        <v>108.21</v>
      </c>
      <c r="J244" s="187">
        <f t="shared" si="2"/>
        <v>21.642</v>
      </c>
      <c r="K244" s="129" t="s">
        <v>9670</v>
      </c>
      <c r="L244" s="129">
        <v>5.0</v>
      </c>
      <c r="M244" s="129" t="s">
        <v>3869</v>
      </c>
      <c r="N244" s="129">
        <f>IFERROR(__xludf.DUMMYFUNCTION("IFERROR(VALUE(REGEXEXTRACT(M244, ""(\d+)\s+(sessions?|days?|weeks?|Weeks?|Sessions?|Days?)"")), 1)"),10.0)</f>
        <v>10</v>
      </c>
      <c r="O244" s="129"/>
      <c r="P244" s="129"/>
      <c r="Q244" s="129"/>
      <c r="R244" s="129"/>
      <c r="S244" s="129"/>
      <c r="T244" s="129"/>
      <c r="U244" s="129"/>
      <c r="V244" s="129"/>
      <c r="W244" s="129"/>
      <c r="X244" s="129"/>
      <c r="Y244" s="129"/>
      <c r="Z244" s="129"/>
      <c r="AA244" s="129"/>
      <c r="AB244" s="129"/>
      <c r="AC244" s="129"/>
    </row>
    <row r="245" ht="15.75" customHeight="1">
      <c r="A245" s="129" t="s">
        <v>9649</v>
      </c>
      <c r="B245" s="129" t="s">
        <v>164</v>
      </c>
      <c r="C245" s="129" t="s">
        <v>9669</v>
      </c>
      <c r="D245" s="321" t="s">
        <v>70</v>
      </c>
      <c r="E245" s="321" t="s">
        <v>71</v>
      </c>
      <c r="F245" s="322">
        <v>0.375</v>
      </c>
      <c r="G245" s="322">
        <v>0.3958333333333333</v>
      </c>
      <c r="H245" s="321">
        <f t="shared" si="1"/>
        <v>0.5</v>
      </c>
      <c r="I245" s="187">
        <v>108.21</v>
      </c>
      <c r="J245" s="187">
        <f t="shared" si="2"/>
        <v>21.642</v>
      </c>
      <c r="K245" s="129" t="s">
        <v>9670</v>
      </c>
      <c r="L245" s="129">
        <v>5.0</v>
      </c>
      <c r="M245" s="129" t="s">
        <v>3869</v>
      </c>
      <c r="N245" s="129">
        <f>IFERROR(__xludf.DUMMYFUNCTION("IFERROR(VALUE(REGEXEXTRACT(M245, ""(\d+)\s+(sessions?|days?|weeks?|Weeks?|Sessions?|Days?)"")), 1)"),10.0)</f>
        <v>10</v>
      </c>
      <c r="O245" s="129"/>
      <c r="P245" s="129"/>
      <c r="Q245" s="129"/>
      <c r="R245" s="129"/>
      <c r="S245" s="129"/>
      <c r="T245" s="129"/>
      <c r="U245" s="129"/>
      <c r="V245" s="129"/>
      <c r="W245" s="129"/>
      <c r="X245" s="129"/>
      <c r="Y245" s="129"/>
      <c r="Z245" s="129"/>
      <c r="AA245" s="129"/>
      <c r="AB245" s="129"/>
      <c r="AC245" s="129"/>
    </row>
    <row r="246" ht="15.75" customHeight="1">
      <c r="A246" s="129" t="s">
        <v>9649</v>
      </c>
      <c r="B246" s="129" t="s">
        <v>164</v>
      </c>
      <c r="C246" s="129" t="s">
        <v>9669</v>
      </c>
      <c r="D246" s="321" t="s">
        <v>70</v>
      </c>
      <c r="E246" s="321" t="s">
        <v>71</v>
      </c>
      <c r="F246" s="322">
        <v>0.4166666666666667</v>
      </c>
      <c r="G246" s="322">
        <v>0.4375</v>
      </c>
      <c r="H246" s="321">
        <f t="shared" si="1"/>
        <v>0.5</v>
      </c>
      <c r="I246" s="187">
        <v>108.21</v>
      </c>
      <c r="J246" s="187">
        <f t="shared" si="2"/>
        <v>21.642</v>
      </c>
      <c r="K246" s="129" t="s">
        <v>9670</v>
      </c>
      <c r="L246" s="129">
        <v>5.0</v>
      </c>
      <c r="M246" s="129" t="s">
        <v>3869</v>
      </c>
      <c r="N246" s="129">
        <f>IFERROR(__xludf.DUMMYFUNCTION("IFERROR(VALUE(REGEXEXTRACT(M246, ""(\d+)\s+(sessions?|days?|weeks?|Weeks?|Sessions?|Days?)"")), 1)"),10.0)</f>
        <v>10</v>
      </c>
      <c r="O246" s="129"/>
      <c r="P246" s="129"/>
      <c r="Q246" s="129"/>
      <c r="R246" s="129"/>
      <c r="S246" s="129"/>
      <c r="T246" s="129"/>
      <c r="U246" s="129"/>
      <c r="V246" s="129"/>
      <c r="W246" s="129"/>
      <c r="X246" s="129"/>
      <c r="Y246" s="129"/>
      <c r="Z246" s="129"/>
      <c r="AA246" s="129"/>
      <c r="AB246" s="129"/>
      <c r="AC246" s="129"/>
    </row>
    <row r="247" ht="15.75" customHeight="1">
      <c r="A247" s="129" t="s">
        <v>9649</v>
      </c>
      <c r="B247" s="129" t="s">
        <v>164</v>
      </c>
      <c r="C247" s="129" t="s">
        <v>9669</v>
      </c>
      <c r="D247" s="321" t="s">
        <v>70</v>
      </c>
      <c r="E247" s="321" t="s">
        <v>71</v>
      </c>
      <c r="F247" s="322">
        <v>0.4375</v>
      </c>
      <c r="G247" s="322">
        <v>0.4583333333333333</v>
      </c>
      <c r="H247" s="321">
        <f t="shared" si="1"/>
        <v>0.5</v>
      </c>
      <c r="I247" s="187">
        <v>108.21</v>
      </c>
      <c r="J247" s="187">
        <f t="shared" si="2"/>
        <v>21.642</v>
      </c>
      <c r="K247" s="129" t="s">
        <v>9670</v>
      </c>
      <c r="L247" s="129">
        <v>5.0</v>
      </c>
      <c r="M247" s="129" t="s">
        <v>3869</v>
      </c>
      <c r="N247" s="129">
        <f>IFERROR(__xludf.DUMMYFUNCTION("IFERROR(VALUE(REGEXEXTRACT(M247, ""(\d+)\s+(sessions?|days?|weeks?|Weeks?|Sessions?|Days?)"")), 1)"),10.0)</f>
        <v>10</v>
      </c>
      <c r="O247" s="129"/>
      <c r="P247" s="129"/>
      <c r="Q247" s="129"/>
      <c r="R247" s="129"/>
      <c r="S247" s="129"/>
      <c r="T247" s="129"/>
      <c r="U247" s="129"/>
      <c r="V247" s="129"/>
      <c r="W247" s="129"/>
      <c r="X247" s="129"/>
      <c r="Y247" s="129"/>
      <c r="Z247" s="129"/>
      <c r="AA247" s="129"/>
      <c r="AB247" s="129"/>
      <c r="AC247" s="129"/>
    </row>
    <row r="248" ht="15.75" customHeight="1">
      <c r="A248" s="129" t="s">
        <v>9649</v>
      </c>
      <c r="B248" s="129" t="s">
        <v>164</v>
      </c>
      <c r="C248" s="129" t="s">
        <v>9669</v>
      </c>
      <c r="D248" s="321" t="s">
        <v>70</v>
      </c>
      <c r="E248" s="321" t="s">
        <v>71</v>
      </c>
      <c r="F248" s="322">
        <v>0.4791666666666667</v>
      </c>
      <c r="G248" s="322">
        <v>0.5</v>
      </c>
      <c r="H248" s="321">
        <f t="shared" si="1"/>
        <v>0.5</v>
      </c>
      <c r="I248" s="187">
        <v>108.21</v>
      </c>
      <c r="J248" s="187">
        <f t="shared" si="2"/>
        <v>21.642</v>
      </c>
      <c r="K248" s="129" t="s">
        <v>9670</v>
      </c>
      <c r="L248" s="129">
        <v>5.0</v>
      </c>
      <c r="M248" s="129" t="s">
        <v>3869</v>
      </c>
      <c r="N248" s="129">
        <f>IFERROR(__xludf.DUMMYFUNCTION("IFERROR(VALUE(REGEXEXTRACT(M248, ""(\d+)\s+(sessions?|days?|weeks?|Weeks?|Sessions?|Days?)"")), 1)"),10.0)</f>
        <v>10</v>
      </c>
      <c r="O248" s="129"/>
      <c r="P248" s="129"/>
      <c r="Q248" s="129"/>
      <c r="R248" s="129"/>
      <c r="S248" s="129"/>
      <c r="T248" s="129"/>
      <c r="U248" s="129"/>
      <c r="V248" s="129"/>
      <c r="W248" s="129"/>
      <c r="X248" s="129"/>
      <c r="Y248" s="129"/>
      <c r="Z248" s="129"/>
      <c r="AA248" s="129"/>
      <c r="AB248" s="129"/>
      <c r="AC248" s="129"/>
    </row>
    <row r="249" ht="15.75" customHeight="1">
      <c r="A249" s="129" t="s">
        <v>9649</v>
      </c>
      <c r="B249" s="129" t="s">
        <v>164</v>
      </c>
      <c r="C249" s="129" t="s">
        <v>9669</v>
      </c>
      <c r="D249" s="321" t="s">
        <v>70</v>
      </c>
      <c r="E249" s="321" t="s">
        <v>71</v>
      </c>
      <c r="F249" s="322">
        <v>0.7916666666666666</v>
      </c>
      <c r="G249" s="322">
        <v>0.8125</v>
      </c>
      <c r="H249" s="321">
        <f t="shared" si="1"/>
        <v>0.5</v>
      </c>
      <c r="I249" s="187">
        <v>108.21</v>
      </c>
      <c r="J249" s="187">
        <f t="shared" si="2"/>
        <v>21.642</v>
      </c>
      <c r="K249" s="129" t="s">
        <v>9670</v>
      </c>
      <c r="L249" s="129">
        <v>5.0</v>
      </c>
      <c r="M249" s="129" t="s">
        <v>3869</v>
      </c>
      <c r="N249" s="129">
        <f>IFERROR(__xludf.DUMMYFUNCTION("IFERROR(VALUE(REGEXEXTRACT(M249, ""(\d+)\s+(sessions?|days?|weeks?|Weeks?|Sessions?|Days?)"")), 1)"),10.0)</f>
        <v>10</v>
      </c>
      <c r="O249" s="129"/>
      <c r="P249" s="129"/>
      <c r="Q249" s="129"/>
      <c r="R249" s="129"/>
      <c r="S249" s="129"/>
      <c r="T249" s="129"/>
      <c r="U249" s="129"/>
      <c r="V249" s="129"/>
      <c r="W249" s="129"/>
      <c r="X249" s="129"/>
      <c r="Y249" s="129"/>
      <c r="Z249" s="129"/>
      <c r="AA249" s="129"/>
      <c r="AB249" s="129"/>
      <c r="AC249" s="129"/>
    </row>
    <row r="250" ht="15.75" customHeight="1">
      <c r="A250" s="129" t="s">
        <v>9649</v>
      </c>
      <c r="B250" s="129" t="s">
        <v>164</v>
      </c>
      <c r="C250" s="129" t="s">
        <v>9669</v>
      </c>
      <c r="D250" s="321" t="s">
        <v>70</v>
      </c>
      <c r="E250" s="321" t="s">
        <v>71</v>
      </c>
      <c r="F250" s="322">
        <v>0.8125</v>
      </c>
      <c r="G250" s="322">
        <v>0.8333333333333334</v>
      </c>
      <c r="H250" s="321">
        <f t="shared" si="1"/>
        <v>0.5</v>
      </c>
      <c r="I250" s="187">
        <v>108.21</v>
      </c>
      <c r="J250" s="187">
        <f t="shared" si="2"/>
        <v>21.642</v>
      </c>
      <c r="K250" s="129" t="s">
        <v>9670</v>
      </c>
      <c r="L250" s="129">
        <v>5.0</v>
      </c>
      <c r="M250" s="129" t="s">
        <v>3869</v>
      </c>
      <c r="N250" s="129">
        <f>IFERROR(__xludf.DUMMYFUNCTION("IFERROR(VALUE(REGEXEXTRACT(M250, ""(\d+)\s+(sessions?|days?|weeks?|Weeks?|Sessions?|Days?)"")), 1)"),10.0)</f>
        <v>10</v>
      </c>
      <c r="O250" s="129"/>
      <c r="P250" s="129"/>
      <c r="Q250" s="129"/>
      <c r="R250" s="129"/>
      <c r="S250" s="129"/>
      <c r="T250" s="129"/>
      <c r="U250" s="129"/>
      <c r="V250" s="129"/>
      <c r="W250" s="129"/>
      <c r="X250" s="129"/>
      <c r="Y250" s="129"/>
      <c r="Z250" s="129"/>
      <c r="AA250" s="129"/>
      <c r="AB250" s="129"/>
      <c r="AC250" s="129"/>
    </row>
    <row r="251" ht="15.75" customHeight="1">
      <c r="A251" s="129" t="s">
        <v>9649</v>
      </c>
      <c r="B251" s="129" t="s">
        <v>164</v>
      </c>
      <c r="C251" s="129" t="s">
        <v>9669</v>
      </c>
      <c r="D251" s="321" t="s">
        <v>70</v>
      </c>
      <c r="E251" s="321" t="s">
        <v>71</v>
      </c>
      <c r="F251" s="361">
        <v>0.6666666666666666</v>
      </c>
      <c r="G251" s="361">
        <v>0.6875</v>
      </c>
      <c r="H251" s="321">
        <f t="shared" si="1"/>
        <v>0.5</v>
      </c>
      <c r="I251" s="187">
        <v>108.21</v>
      </c>
      <c r="J251" s="187">
        <f t="shared" si="2"/>
        <v>21.642</v>
      </c>
      <c r="K251" s="129" t="s">
        <v>9670</v>
      </c>
      <c r="L251" s="129">
        <v>5.0</v>
      </c>
      <c r="M251" s="129" t="s">
        <v>3869</v>
      </c>
      <c r="N251" s="129">
        <f>IFERROR(__xludf.DUMMYFUNCTION("IFERROR(VALUE(REGEXEXTRACT(M251, ""(\d+)\s+(sessions?|days?|weeks?|Weeks?|Sessions?|Days?)"")), 1)"),10.0)</f>
        <v>10</v>
      </c>
      <c r="O251" s="129"/>
      <c r="P251" s="129"/>
      <c r="Q251" s="129"/>
      <c r="R251" s="129"/>
      <c r="S251" s="129"/>
      <c r="T251" s="129"/>
      <c r="U251" s="129"/>
      <c r="V251" s="129"/>
      <c r="W251" s="129"/>
      <c r="X251" s="129"/>
      <c r="Y251" s="129"/>
      <c r="Z251" s="129"/>
      <c r="AA251" s="129"/>
      <c r="AB251" s="129"/>
      <c r="AC251" s="129"/>
    </row>
    <row r="252" ht="15.75" customHeight="1">
      <c r="A252" s="129" t="s">
        <v>9649</v>
      </c>
      <c r="B252" s="129" t="s">
        <v>164</v>
      </c>
      <c r="C252" s="129" t="s">
        <v>9669</v>
      </c>
      <c r="D252" s="321" t="s">
        <v>70</v>
      </c>
      <c r="E252" s="321" t="s">
        <v>71</v>
      </c>
      <c r="F252" s="322">
        <v>0.7083333333333334</v>
      </c>
      <c r="G252" s="322">
        <v>0.7291666666666666</v>
      </c>
      <c r="H252" s="321">
        <f t="shared" si="1"/>
        <v>0.5</v>
      </c>
      <c r="I252" s="187">
        <v>108.21</v>
      </c>
      <c r="J252" s="187">
        <f t="shared" si="2"/>
        <v>21.642</v>
      </c>
      <c r="K252" s="129" t="s">
        <v>9670</v>
      </c>
      <c r="L252" s="129">
        <v>5.0</v>
      </c>
      <c r="M252" s="129" t="s">
        <v>3869</v>
      </c>
      <c r="N252" s="129">
        <f>IFERROR(__xludf.DUMMYFUNCTION("IFERROR(VALUE(REGEXEXTRACT(M252, ""(\d+)\s+(sessions?|days?|weeks?|Weeks?|Sessions?|Days?)"")), 1)"),10.0)</f>
        <v>10</v>
      </c>
      <c r="O252" s="129"/>
      <c r="P252" s="129"/>
      <c r="Q252" s="129"/>
      <c r="R252" s="129"/>
      <c r="S252" s="129"/>
      <c r="T252" s="129"/>
      <c r="U252" s="129"/>
      <c r="V252" s="129"/>
      <c r="W252" s="129"/>
      <c r="X252" s="129"/>
      <c r="Y252" s="129"/>
      <c r="Z252" s="129"/>
      <c r="AA252" s="129"/>
      <c r="AB252" s="129"/>
      <c r="AC252" s="129"/>
    </row>
    <row r="253" ht="15.75" customHeight="1">
      <c r="A253" s="129" t="s">
        <v>9649</v>
      </c>
      <c r="B253" s="129" t="s">
        <v>164</v>
      </c>
      <c r="C253" s="129" t="s">
        <v>9669</v>
      </c>
      <c r="D253" s="321" t="s">
        <v>70</v>
      </c>
      <c r="E253" s="321" t="s">
        <v>71</v>
      </c>
      <c r="F253" s="322">
        <v>0.7291666666666666</v>
      </c>
      <c r="G253" s="322">
        <v>0.75</v>
      </c>
      <c r="H253" s="321">
        <f t="shared" si="1"/>
        <v>0.5</v>
      </c>
      <c r="I253" s="187">
        <v>108.21</v>
      </c>
      <c r="J253" s="187">
        <f t="shared" si="2"/>
        <v>21.642</v>
      </c>
      <c r="K253" s="129" t="s">
        <v>9670</v>
      </c>
      <c r="L253" s="129">
        <v>5.0</v>
      </c>
      <c r="M253" s="129" t="s">
        <v>3869</v>
      </c>
      <c r="N253" s="129">
        <f>IFERROR(__xludf.DUMMYFUNCTION("IFERROR(VALUE(REGEXEXTRACT(M253, ""(\d+)\s+(sessions?|days?|weeks?|Weeks?|Sessions?|Days?)"")), 1)"),10.0)</f>
        <v>10</v>
      </c>
      <c r="O253" s="129"/>
      <c r="P253" s="129"/>
      <c r="Q253" s="129"/>
      <c r="R253" s="129"/>
      <c r="S253" s="129"/>
      <c r="T253" s="129"/>
      <c r="U253" s="129"/>
      <c r="V253" s="129"/>
      <c r="W253" s="129"/>
      <c r="X253" s="129"/>
      <c r="Y253" s="129"/>
      <c r="Z253" s="129"/>
      <c r="AA253" s="129"/>
      <c r="AB253" s="129"/>
      <c r="AC253" s="129"/>
    </row>
    <row r="254" ht="15.75" customHeight="1">
      <c r="A254" s="129" t="s">
        <v>9649</v>
      </c>
      <c r="B254" s="129" t="s">
        <v>164</v>
      </c>
      <c r="C254" s="129" t="s">
        <v>9669</v>
      </c>
      <c r="D254" s="321" t="s">
        <v>70</v>
      </c>
      <c r="E254" s="321" t="s">
        <v>71</v>
      </c>
      <c r="F254" s="322">
        <v>0.7708333333333334</v>
      </c>
      <c r="G254" s="322">
        <v>0.7916666666666666</v>
      </c>
      <c r="H254" s="321">
        <f t="shared" si="1"/>
        <v>0.5</v>
      </c>
      <c r="I254" s="187">
        <v>108.21</v>
      </c>
      <c r="J254" s="187">
        <f t="shared" si="2"/>
        <v>21.642</v>
      </c>
      <c r="K254" s="129" t="s">
        <v>9670</v>
      </c>
      <c r="L254" s="129">
        <v>5.0</v>
      </c>
      <c r="M254" s="129" t="s">
        <v>3869</v>
      </c>
      <c r="N254" s="129">
        <f>IFERROR(__xludf.DUMMYFUNCTION("IFERROR(VALUE(REGEXEXTRACT(M254, ""(\d+)\s+(sessions?|days?|weeks?|Weeks?|Sessions?|Days?)"")), 1)"),10.0)</f>
        <v>10</v>
      </c>
      <c r="O254" s="129"/>
      <c r="P254" s="129"/>
      <c r="Q254" s="129"/>
      <c r="R254" s="129"/>
      <c r="S254" s="129"/>
      <c r="T254" s="129"/>
      <c r="U254" s="129"/>
      <c r="V254" s="129"/>
      <c r="W254" s="129"/>
      <c r="X254" s="129"/>
      <c r="Y254" s="129"/>
      <c r="Z254" s="129"/>
      <c r="AA254" s="129"/>
      <c r="AB254" s="129"/>
      <c r="AC254" s="129"/>
    </row>
    <row r="255" ht="15.75" customHeight="1">
      <c r="A255" s="129" t="s">
        <v>9649</v>
      </c>
      <c r="B255" s="129" t="s">
        <v>164</v>
      </c>
      <c r="C255" s="129" t="s">
        <v>9669</v>
      </c>
      <c r="D255" s="321" t="s">
        <v>70</v>
      </c>
      <c r="E255" s="321" t="s">
        <v>71</v>
      </c>
      <c r="F255" s="322">
        <v>0.8333333333333334</v>
      </c>
      <c r="G255" s="322">
        <v>0.8541666666666666</v>
      </c>
      <c r="H255" s="321">
        <f t="shared" si="1"/>
        <v>0.5</v>
      </c>
      <c r="I255" s="187">
        <v>108.21</v>
      </c>
      <c r="J255" s="187">
        <f t="shared" si="2"/>
        <v>21.642</v>
      </c>
      <c r="K255" s="129" t="s">
        <v>9670</v>
      </c>
      <c r="L255" s="129">
        <v>5.0</v>
      </c>
      <c r="M255" s="129" t="s">
        <v>3869</v>
      </c>
      <c r="N255" s="129">
        <f>IFERROR(__xludf.DUMMYFUNCTION("IFERROR(VALUE(REGEXEXTRACT(M255, ""(\d+)\s+(sessions?|days?|weeks?|Weeks?|Sessions?|Days?)"")), 1)"),10.0)</f>
        <v>10</v>
      </c>
      <c r="O255" s="129"/>
      <c r="P255" s="129"/>
      <c r="Q255" s="129"/>
      <c r="R255" s="129"/>
      <c r="S255" s="129"/>
      <c r="T255" s="129"/>
      <c r="U255" s="129"/>
      <c r="V255" s="129"/>
      <c r="W255" s="129"/>
      <c r="X255" s="129"/>
      <c r="Y255" s="129"/>
      <c r="Z255" s="129"/>
      <c r="AA255" s="129"/>
      <c r="AB255" s="129"/>
      <c r="AC255" s="129"/>
    </row>
    <row r="256" ht="15.75" customHeight="1">
      <c r="A256" s="129" t="s">
        <v>9649</v>
      </c>
      <c r="B256" s="129" t="s">
        <v>164</v>
      </c>
      <c r="C256" s="129" t="s">
        <v>9669</v>
      </c>
      <c r="D256" s="321" t="s">
        <v>70</v>
      </c>
      <c r="E256" s="321" t="s">
        <v>71</v>
      </c>
      <c r="F256" s="322">
        <v>0.7291666666666666</v>
      </c>
      <c r="G256" s="322">
        <v>0.75</v>
      </c>
      <c r="H256" s="321">
        <f t="shared" si="1"/>
        <v>0.5</v>
      </c>
      <c r="I256" s="187">
        <v>108.21</v>
      </c>
      <c r="J256" s="187">
        <f t="shared" si="2"/>
        <v>21.642</v>
      </c>
      <c r="K256" s="129" t="s">
        <v>9670</v>
      </c>
      <c r="L256" s="129">
        <v>5.0</v>
      </c>
      <c r="M256" s="129" t="s">
        <v>3869</v>
      </c>
      <c r="N256" s="129">
        <f>IFERROR(__xludf.DUMMYFUNCTION("IFERROR(VALUE(REGEXEXTRACT(M256, ""(\d+)\s+(sessions?|days?|weeks?|Weeks?|Sessions?|Days?)"")), 1)"),10.0)</f>
        <v>10</v>
      </c>
      <c r="O256" s="129"/>
      <c r="P256" s="129"/>
      <c r="Q256" s="129"/>
      <c r="R256" s="129"/>
      <c r="S256" s="129"/>
      <c r="T256" s="129"/>
      <c r="U256" s="129"/>
      <c r="V256" s="129"/>
      <c r="W256" s="129"/>
      <c r="X256" s="129"/>
      <c r="Y256" s="129"/>
      <c r="Z256" s="129"/>
      <c r="AA256" s="129"/>
      <c r="AB256" s="129"/>
      <c r="AC256" s="129"/>
    </row>
    <row r="257" ht="15.75" customHeight="1">
      <c r="A257" s="129" t="s">
        <v>9649</v>
      </c>
      <c r="B257" s="129" t="s">
        <v>164</v>
      </c>
      <c r="C257" s="129" t="s">
        <v>9671</v>
      </c>
      <c r="D257" s="321" t="s">
        <v>70</v>
      </c>
      <c r="E257" s="321" t="s">
        <v>71</v>
      </c>
      <c r="F257" s="322">
        <v>0.7291666666666666</v>
      </c>
      <c r="G257" s="322">
        <v>0.75</v>
      </c>
      <c r="H257" s="321">
        <f t="shared" si="1"/>
        <v>0.5</v>
      </c>
      <c r="I257" s="187">
        <v>108.21</v>
      </c>
      <c r="J257" s="187">
        <f t="shared" si="2"/>
        <v>21.642</v>
      </c>
      <c r="K257" s="129" t="s">
        <v>9670</v>
      </c>
      <c r="L257" s="129">
        <v>5.0</v>
      </c>
      <c r="M257" s="129" t="s">
        <v>3869</v>
      </c>
      <c r="N257" s="129">
        <f>IFERROR(__xludf.DUMMYFUNCTION("IFERROR(VALUE(REGEXEXTRACT(M257, ""(\d+)\s+(sessions?|days?|weeks?|Weeks?|Sessions?|Days?)"")), 1)"),10.0)</f>
        <v>10</v>
      </c>
      <c r="O257" s="129"/>
      <c r="P257" s="129"/>
      <c r="Q257" s="129"/>
      <c r="R257" s="129"/>
      <c r="S257" s="129"/>
      <c r="T257" s="129"/>
      <c r="U257" s="129"/>
      <c r="V257" s="129"/>
      <c r="W257" s="129"/>
      <c r="X257" s="129"/>
      <c r="Y257" s="129"/>
      <c r="Z257" s="129"/>
      <c r="AA257" s="129"/>
      <c r="AB257" s="129"/>
      <c r="AC257" s="129"/>
    </row>
    <row r="258" ht="15.75" customHeight="1">
      <c r="A258" s="129" t="s">
        <v>9649</v>
      </c>
      <c r="B258" s="129" t="s">
        <v>164</v>
      </c>
      <c r="C258" s="129" t="s">
        <v>9671</v>
      </c>
      <c r="D258" s="321" t="s">
        <v>70</v>
      </c>
      <c r="E258" s="321" t="s">
        <v>71</v>
      </c>
      <c r="F258" s="322">
        <v>0.7916666666666666</v>
      </c>
      <c r="G258" s="322">
        <v>0.8125</v>
      </c>
      <c r="H258" s="321">
        <f t="shared" si="1"/>
        <v>0.5</v>
      </c>
      <c r="I258" s="187">
        <v>108.21</v>
      </c>
      <c r="J258" s="187">
        <f t="shared" si="2"/>
        <v>21.642</v>
      </c>
      <c r="K258" s="129" t="s">
        <v>9670</v>
      </c>
      <c r="L258" s="129">
        <v>10.0</v>
      </c>
      <c r="M258" s="129" t="s">
        <v>3869</v>
      </c>
      <c r="N258" s="129">
        <f>IFERROR(__xludf.DUMMYFUNCTION("IFERROR(VALUE(REGEXEXTRACT(M258, ""(\d+)\s+(sessions?|days?|weeks?|Weeks?|Sessions?|Days?)"")), 1)"),10.0)</f>
        <v>10</v>
      </c>
      <c r="O258" s="129"/>
      <c r="P258" s="129"/>
      <c r="Q258" s="129"/>
      <c r="R258" s="129"/>
      <c r="S258" s="129"/>
      <c r="T258" s="129"/>
      <c r="U258" s="129"/>
      <c r="V258" s="129"/>
      <c r="W258" s="129"/>
      <c r="X258" s="129"/>
      <c r="Y258" s="129"/>
      <c r="Z258" s="129"/>
      <c r="AA258" s="129"/>
      <c r="AB258" s="129"/>
      <c r="AC258" s="129"/>
    </row>
    <row r="259" ht="15.75" customHeight="1">
      <c r="A259" s="129" t="s">
        <v>9649</v>
      </c>
      <c r="B259" s="129" t="s">
        <v>164</v>
      </c>
      <c r="C259" s="129" t="s">
        <v>9671</v>
      </c>
      <c r="D259" s="321" t="s">
        <v>70</v>
      </c>
      <c r="E259" s="321" t="s">
        <v>71</v>
      </c>
      <c r="F259" s="322">
        <v>0.7708333333333334</v>
      </c>
      <c r="G259" s="322">
        <v>0.7916666666666666</v>
      </c>
      <c r="H259" s="321">
        <f t="shared" si="1"/>
        <v>0.5</v>
      </c>
      <c r="I259" s="187">
        <v>108.21</v>
      </c>
      <c r="J259" s="187">
        <f t="shared" si="2"/>
        <v>21.642</v>
      </c>
      <c r="K259" s="129" t="s">
        <v>9670</v>
      </c>
      <c r="L259" s="129">
        <v>5.0</v>
      </c>
      <c r="M259" s="129" t="s">
        <v>3869</v>
      </c>
      <c r="N259" s="129">
        <f>IFERROR(__xludf.DUMMYFUNCTION("IFERROR(VALUE(REGEXEXTRACT(M259, ""(\d+)\s+(sessions?|days?|weeks?|Weeks?|Sessions?|Days?)"")), 1)"),10.0)</f>
        <v>10</v>
      </c>
      <c r="O259" s="129"/>
      <c r="P259" s="129"/>
      <c r="Q259" s="129"/>
      <c r="R259" s="129"/>
      <c r="S259" s="129"/>
      <c r="T259" s="129"/>
      <c r="U259" s="129"/>
      <c r="V259" s="129"/>
      <c r="W259" s="129"/>
      <c r="X259" s="129"/>
      <c r="Y259" s="129"/>
      <c r="Z259" s="129"/>
      <c r="AA259" s="129"/>
      <c r="AB259" s="129"/>
      <c r="AC259" s="129"/>
    </row>
    <row r="260" ht="15.75" customHeight="1">
      <c r="A260" s="129" t="s">
        <v>9649</v>
      </c>
      <c r="B260" s="129" t="s">
        <v>164</v>
      </c>
      <c r="C260" s="129" t="s">
        <v>9671</v>
      </c>
      <c r="D260" s="321" t="s">
        <v>70</v>
      </c>
      <c r="E260" s="321" t="s">
        <v>71</v>
      </c>
      <c r="F260" s="361">
        <v>0.75</v>
      </c>
      <c r="G260" s="361">
        <v>0.7708333333333334</v>
      </c>
      <c r="H260" s="321">
        <f t="shared" si="1"/>
        <v>0.5</v>
      </c>
      <c r="I260" s="187">
        <v>108.21</v>
      </c>
      <c r="J260" s="187">
        <f t="shared" si="2"/>
        <v>21.642</v>
      </c>
      <c r="K260" s="129" t="s">
        <v>9670</v>
      </c>
      <c r="L260" s="129">
        <v>5.0</v>
      </c>
      <c r="M260" s="129" t="s">
        <v>3869</v>
      </c>
      <c r="N260" s="129">
        <f>IFERROR(__xludf.DUMMYFUNCTION("IFERROR(VALUE(REGEXEXTRACT(M260, ""(\d+)\s+(sessions?|days?|weeks?|Weeks?|Sessions?|Days?)"")), 1)"),10.0)</f>
        <v>10</v>
      </c>
      <c r="O260" s="129"/>
      <c r="P260" s="129"/>
      <c r="Q260" s="129"/>
      <c r="R260" s="129"/>
      <c r="S260" s="129"/>
      <c r="T260" s="129"/>
      <c r="U260" s="129"/>
      <c r="V260" s="129"/>
      <c r="W260" s="129"/>
      <c r="X260" s="129"/>
      <c r="Y260" s="129"/>
      <c r="Z260" s="129"/>
      <c r="AA260" s="129"/>
      <c r="AB260" s="129"/>
      <c r="AC260" s="129"/>
    </row>
    <row r="261" ht="15.75" customHeight="1">
      <c r="A261" s="129" t="s">
        <v>9649</v>
      </c>
      <c r="B261" s="129" t="s">
        <v>164</v>
      </c>
      <c r="C261" s="129" t="s">
        <v>9671</v>
      </c>
      <c r="D261" s="321" t="s">
        <v>70</v>
      </c>
      <c r="E261" s="321" t="s">
        <v>71</v>
      </c>
      <c r="F261" s="322">
        <v>0.7708333333333334</v>
      </c>
      <c r="G261" s="322">
        <v>0.7916666666666666</v>
      </c>
      <c r="H261" s="321">
        <f t="shared" si="1"/>
        <v>0.5</v>
      </c>
      <c r="I261" s="187">
        <v>108.21</v>
      </c>
      <c r="J261" s="187">
        <f t="shared" si="2"/>
        <v>21.642</v>
      </c>
      <c r="K261" s="129" t="s">
        <v>9670</v>
      </c>
      <c r="L261" s="129">
        <v>5.0</v>
      </c>
      <c r="M261" s="129" t="s">
        <v>3869</v>
      </c>
      <c r="N261" s="129">
        <f>IFERROR(__xludf.DUMMYFUNCTION("IFERROR(VALUE(REGEXEXTRACT(M261, ""(\d+)\s+(sessions?|days?|weeks?|Weeks?|Sessions?|Days?)"")), 1)"),10.0)</f>
        <v>10</v>
      </c>
      <c r="O261" s="129"/>
      <c r="P261" s="129"/>
      <c r="Q261" s="129"/>
      <c r="R261" s="129"/>
      <c r="S261" s="129"/>
      <c r="T261" s="129"/>
      <c r="U261" s="129"/>
      <c r="V261" s="129"/>
      <c r="W261" s="129"/>
      <c r="X261" s="129"/>
      <c r="Y261" s="129"/>
      <c r="Z261" s="129"/>
      <c r="AA261" s="129"/>
      <c r="AB261" s="129"/>
      <c r="AC261" s="129"/>
    </row>
    <row r="262" ht="15.75" customHeight="1">
      <c r="A262" s="129" t="s">
        <v>9649</v>
      </c>
      <c r="B262" s="129" t="s">
        <v>164</v>
      </c>
      <c r="C262" s="129" t="s">
        <v>9671</v>
      </c>
      <c r="D262" s="321" t="s">
        <v>70</v>
      </c>
      <c r="E262" s="321" t="s">
        <v>71</v>
      </c>
      <c r="F262" s="322">
        <v>0.3958333333333333</v>
      </c>
      <c r="G262" s="322">
        <v>0.4166666666666667</v>
      </c>
      <c r="H262" s="321">
        <f t="shared" si="1"/>
        <v>0.5</v>
      </c>
      <c r="I262" s="187">
        <v>108.21</v>
      </c>
      <c r="J262" s="187">
        <f t="shared" si="2"/>
        <v>21.642</v>
      </c>
      <c r="K262" s="129" t="s">
        <v>9670</v>
      </c>
      <c r="L262" s="129">
        <v>5.0</v>
      </c>
      <c r="M262" s="129" t="s">
        <v>3869</v>
      </c>
      <c r="N262" s="129">
        <f>IFERROR(__xludf.DUMMYFUNCTION("IFERROR(VALUE(REGEXEXTRACT(M262, ""(\d+)\s+(sessions?|days?|weeks?|Weeks?|Sessions?|Days?)"")), 1)"),10.0)</f>
        <v>10</v>
      </c>
      <c r="O262" s="129"/>
      <c r="P262" s="129"/>
      <c r="Q262" s="129"/>
      <c r="R262" s="129"/>
      <c r="S262" s="129"/>
      <c r="T262" s="129"/>
      <c r="U262" s="129"/>
      <c r="V262" s="129"/>
      <c r="W262" s="129"/>
      <c r="X262" s="129"/>
      <c r="Y262" s="129"/>
      <c r="Z262" s="129"/>
      <c r="AA262" s="129"/>
      <c r="AB262" s="129"/>
      <c r="AC262" s="129"/>
    </row>
    <row r="263" ht="15.75" customHeight="1">
      <c r="A263" s="129" t="s">
        <v>9649</v>
      </c>
      <c r="B263" s="129" t="s">
        <v>164</v>
      </c>
      <c r="C263" s="129" t="s">
        <v>9671</v>
      </c>
      <c r="D263" s="321" t="s">
        <v>70</v>
      </c>
      <c r="E263" s="321" t="s">
        <v>71</v>
      </c>
      <c r="F263" s="322">
        <v>0.5</v>
      </c>
      <c r="G263" s="322">
        <v>0.5208333333333334</v>
      </c>
      <c r="H263" s="321">
        <f t="shared" si="1"/>
        <v>0.5</v>
      </c>
      <c r="I263" s="187">
        <v>108.21</v>
      </c>
      <c r="J263" s="187">
        <f t="shared" si="2"/>
        <v>21.642</v>
      </c>
      <c r="K263" s="129" t="s">
        <v>9670</v>
      </c>
      <c r="L263" s="129">
        <v>5.0</v>
      </c>
      <c r="M263" s="129" t="s">
        <v>3869</v>
      </c>
      <c r="N263" s="129">
        <f>IFERROR(__xludf.DUMMYFUNCTION("IFERROR(VALUE(REGEXEXTRACT(M263, ""(\d+)\s+(sessions?|days?|weeks?|Weeks?|Sessions?|Days?)"")), 1)"),10.0)</f>
        <v>10</v>
      </c>
      <c r="O263" s="129"/>
      <c r="P263" s="129"/>
      <c r="Q263" s="129"/>
      <c r="R263" s="129"/>
      <c r="S263" s="129"/>
      <c r="T263" s="129"/>
      <c r="U263" s="129"/>
      <c r="V263" s="129"/>
      <c r="W263" s="129"/>
      <c r="X263" s="129"/>
      <c r="Y263" s="129"/>
      <c r="Z263" s="129"/>
      <c r="AA263" s="129"/>
      <c r="AB263" s="129"/>
      <c r="AC263" s="129"/>
    </row>
    <row r="264" ht="15.75" customHeight="1">
      <c r="A264" s="129" t="s">
        <v>9649</v>
      </c>
      <c r="B264" s="129" t="s">
        <v>164</v>
      </c>
      <c r="C264" s="129" t="s">
        <v>9671</v>
      </c>
      <c r="D264" s="321" t="s">
        <v>70</v>
      </c>
      <c r="E264" s="321" t="s">
        <v>71</v>
      </c>
      <c r="F264" s="322">
        <v>0.7083333333333334</v>
      </c>
      <c r="G264" s="322">
        <v>0.7291666666666666</v>
      </c>
      <c r="H264" s="321">
        <f t="shared" si="1"/>
        <v>0.5</v>
      </c>
      <c r="I264" s="187">
        <v>108.21</v>
      </c>
      <c r="J264" s="187">
        <f t="shared" si="2"/>
        <v>21.642</v>
      </c>
      <c r="K264" s="129" t="s">
        <v>9670</v>
      </c>
      <c r="L264" s="129">
        <v>5.0</v>
      </c>
      <c r="M264" s="129" t="s">
        <v>3869</v>
      </c>
      <c r="N264" s="129">
        <f>IFERROR(__xludf.DUMMYFUNCTION("IFERROR(VALUE(REGEXEXTRACT(M264, ""(\d+)\s+(sessions?|days?|weeks?|Weeks?|Sessions?|Days?)"")), 1)"),10.0)</f>
        <v>10</v>
      </c>
      <c r="O264" s="129"/>
      <c r="P264" s="129"/>
      <c r="Q264" s="129"/>
      <c r="R264" s="129"/>
      <c r="S264" s="129"/>
      <c r="T264" s="129"/>
      <c r="U264" s="129"/>
      <c r="V264" s="129"/>
      <c r="W264" s="129"/>
      <c r="X264" s="129"/>
      <c r="Y264" s="129"/>
      <c r="Z264" s="129"/>
      <c r="AA264" s="129"/>
      <c r="AB264" s="129"/>
      <c r="AC264" s="129"/>
    </row>
    <row r="265" ht="15.75" customHeight="1">
      <c r="A265" s="129" t="s">
        <v>9649</v>
      </c>
      <c r="B265" s="129" t="s">
        <v>164</v>
      </c>
      <c r="C265" s="129" t="s">
        <v>9671</v>
      </c>
      <c r="D265" s="321" t="s">
        <v>70</v>
      </c>
      <c r="E265" s="321" t="s">
        <v>71</v>
      </c>
      <c r="F265" s="322">
        <v>0.7291666666666666</v>
      </c>
      <c r="G265" s="322">
        <v>0.75</v>
      </c>
      <c r="H265" s="321">
        <f t="shared" si="1"/>
        <v>0.5</v>
      </c>
      <c r="I265" s="187">
        <v>108.21</v>
      </c>
      <c r="J265" s="187">
        <f t="shared" si="2"/>
        <v>21.642</v>
      </c>
      <c r="K265" s="129" t="s">
        <v>9670</v>
      </c>
      <c r="L265" s="129">
        <v>5.0</v>
      </c>
      <c r="M265" s="129" t="s">
        <v>3869</v>
      </c>
      <c r="N265" s="129">
        <f>IFERROR(__xludf.DUMMYFUNCTION("IFERROR(VALUE(REGEXEXTRACT(M265, ""(\d+)\s+(sessions?|days?|weeks?|Weeks?|Sessions?|Days?)"")), 1)"),10.0)</f>
        <v>10</v>
      </c>
      <c r="O265" s="129"/>
      <c r="P265" s="129"/>
      <c r="Q265" s="129"/>
      <c r="R265" s="129"/>
      <c r="S265" s="129"/>
      <c r="T265" s="129"/>
      <c r="U265" s="129"/>
      <c r="V265" s="129"/>
      <c r="W265" s="129"/>
      <c r="X265" s="129"/>
      <c r="Y265" s="129"/>
      <c r="Z265" s="129"/>
      <c r="AA265" s="129"/>
      <c r="AB265" s="129"/>
      <c r="AC265" s="129"/>
    </row>
    <row r="266" ht="15.75" customHeight="1">
      <c r="A266" s="129" t="s">
        <v>9649</v>
      </c>
      <c r="B266" s="129" t="s">
        <v>164</v>
      </c>
      <c r="C266" s="129" t="s">
        <v>9672</v>
      </c>
      <c r="D266" s="321" t="s">
        <v>70</v>
      </c>
      <c r="E266" s="321" t="s">
        <v>71</v>
      </c>
      <c r="F266" s="322">
        <v>0.46875</v>
      </c>
      <c r="G266" s="322">
        <v>0.5</v>
      </c>
      <c r="H266" s="321">
        <f t="shared" si="1"/>
        <v>0.75</v>
      </c>
      <c r="I266" s="187">
        <v>118.82</v>
      </c>
      <c r="J266" s="187">
        <f t="shared" si="2"/>
        <v>15.84266667</v>
      </c>
      <c r="K266" s="129" t="s">
        <v>9673</v>
      </c>
      <c r="L266" s="129">
        <v>0.0</v>
      </c>
      <c r="M266" s="129" t="s">
        <v>3869</v>
      </c>
      <c r="N266" s="129">
        <f>IFERROR(__xludf.DUMMYFUNCTION("IFERROR(VALUE(REGEXEXTRACT(M266, ""(\d+)\s+(sessions?|days?|weeks?|Weeks?|Sessions?|Days?)"")), 1)"),10.0)</f>
        <v>10</v>
      </c>
      <c r="O266" s="129"/>
      <c r="P266" s="129"/>
      <c r="Q266" s="129"/>
      <c r="R266" s="129"/>
      <c r="S266" s="129"/>
      <c r="T266" s="129"/>
      <c r="U266" s="129"/>
      <c r="V266" s="129"/>
      <c r="W266" s="129"/>
      <c r="X266" s="129"/>
      <c r="Y266" s="129"/>
      <c r="Z266" s="129"/>
      <c r="AA266" s="129"/>
      <c r="AB266" s="129"/>
      <c r="AC266" s="129"/>
    </row>
    <row r="267" ht="15.75" customHeight="1">
      <c r="A267" s="129" t="s">
        <v>9649</v>
      </c>
      <c r="B267" s="129" t="s">
        <v>164</v>
      </c>
      <c r="C267" s="129" t="s">
        <v>9672</v>
      </c>
      <c r="D267" s="321" t="s">
        <v>70</v>
      </c>
      <c r="E267" s="321" t="s">
        <v>71</v>
      </c>
      <c r="F267" s="322">
        <v>0.375</v>
      </c>
      <c r="G267" s="322">
        <v>0.40625</v>
      </c>
      <c r="H267" s="321">
        <f t="shared" si="1"/>
        <v>0.75</v>
      </c>
      <c r="I267" s="187">
        <v>118.82</v>
      </c>
      <c r="J267" s="187">
        <f t="shared" si="2"/>
        <v>15.84266667</v>
      </c>
      <c r="K267" s="129" t="s">
        <v>9673</v>
      </c>
      <c r="L267" s="129">
        <v>0.0</v>
      </c>
      <c r="M267" s="129" t="s">
        <v>3869</v>
      </c>
      <c r="N267" s="129">
        <f>IFERROR(__xludf.DUMMYFUNCTION("IFERROR(VALUE(REGEXEXTRACT(M267, ""(\d+)\s+(sessions?|days?|weeks?|Weeks?|Sessions?|Days?)"")), 1)"),10.0)</f>
        <v>10</v>
      </c>
      <c r="O267" s="129"/>
      <c r="P267" s="129"/>
      <c r="Q267" s="129"/>
      <c r="R267" s="129"/>
      <c r="S267" s="129"/>
      <c r="T267" s="129"/>
      <c r="U267" s="129"/>
      <c r="V267" s="129"/>
      <c r="W267" s="129"/>
      <c r="X267" s="129"/>
      <c r="Y267" s="129"/>
      <c r="Z267" s="129"/>
      <c r="AA267" s="129"/>
      <c r="AB267" s="129"/>
      <c r="AC267" s="129"/>
    </row>
    <row r="268" ht="15.75" customHeight="1">
      <c r="A268" s="129" t="s">
        <v>9649</v>
      </c>
      <c r="B268" s="129" t="s">
        <v>164</v>
      </c>
      <c r="C268" s="129" t="s">
        <v>9672</v>
      </c>
      <c r="D268" s="321" t="s">
        <v>70</v>
      </c>
      <c r="E268" s="321" t="s">
        <v>71</v>
      </c>
      <c r="F268" s="322">
        <v>0.40625</v>
      </c>
      <c r="G268" s="322">
        <v>0.4375</v>
      </c>
      <c r="H268" s="321">
        <f t="shared" si="1"/>
        <v>0.75</v>
      </c>
      <c r="I268" s="187">
        <v>118.82</v>
      </c>
      <c r="J268" s="187">
        <f t="shared" si="2"/>
        <v>15.84266667</v>
      </c>
      <c r="K268" s="129" t="s">
        <v>9673</v>
      </c>
      <c r="L268" s="129">
        <v>2.0</v>
      </c>
      <c r="M268" s="129" t="s">
        <v>3869</v>
      </c>
      <c r="N268" s="129">
        <f>IFERROR(__xludf.DUMMYFUNCTION("IFERROR(VALUE(REGEXEXTRACT(M268, ""(\d+)\s+(sessions?|days?|weeks?|Weeks?|Sessions?|Days?)"")), 1)"),10.0)</f>
        <v>10</v>
      </c>
      <c r="O268" s="129"/>
      <c r="P268" s="129"/>
      <c r="Q268" s="129"/>
      <c r="R268" s="129"/>
      <c r="S268" s="129"/>
      <c r="T268" s="129"/>
      <c r="U268" s="129"/>
      <c r="V268" s="129"/>
      <c r="W268" s="129"/>
      <c r="X268" s="129"/>
      <c r="Y268" s="129"/>
      <c r="Z268" s="129"/>
      <c r="AA268" s="129"/>
      <c r="AB268" s="129"/>
      <c r="AC268" s="129"/>
    </row>
    <row r="269" ht="15.75" customHeight="1">
      <c r="A269" s="129" t="s">
        <v>9649</v>
      </c>
      <c r="B269" s="129" t="s">
        <v>164</v>
      </c>
      <c r="C269" s="129" t="s">
        <v>9672</v>
      </c>
      <c r="D269" s="321" t="s">
        <v>70</v>
      </c>
      <c r="E269" s="321" t="s">
        <v>71</v>
      </c>
      <c r="F269" s="361">
        <v>0.4375</v>
      </c>
      <c r="G269" s="361">
        <v>0.46875</v>
      </c>
      <c r="H269" s="321">
        <f t="shared" si="1"/>
        <v>0.75</v>
      </c>
      <c r="I269" s="187">
        <v>118.82</v>
      </c>
      <c r="J269" s="187">
        <f t="shared" si="2"/>
        <v>15.84266667</v>
      </c>
      <c r="K269" s="129" t="s">
        <v>9673</v>
      </c>
      <c r="L269" s="129">
        <v>0.0</v>
      </c>
      <c r="M269" s="129" t="s">
        <v>3869</v>
      </c>
      <c r="N269" s="129">
        <f>IFERROR(__xludf.DUMMYFUNCTION("IFERROR(VALUE(REGEXEXTRACT(M269, ""(\d+)\s+(sessions?|days?|weeks?|Weeks?|Sessions?|Days?)"")), 1)"),10.0)</f>
        <v>10</v>
      </c>
      <c r="O269" s="129"/>
      <c r="P269" s="129"/>
      <c r="Q269" s="129"/>
      <c r="R269" s="129"/>
      <c r="S269" s="129"/>
      <c r="T269" s="129"/>
      <c r="U269" s="129"/>
      <c r="V269" s="129"/>
      <c r="W269" s="129"/>
      <c r="X269" s="129"/>
      <c r="Y269" s="129"/>
      <c r="Z269" s="129"/>
      <c r="AA269" s="129"/>
      <c r="AB269" s="129"/>
      <c r="AC269" s="129"/>
    </row>
    <row r="270" ht="15.75" customHeight="1">
      <c r="A270" s="129" t="s">
        <v>9649</v>
      </c>
      <c r="B270" s="129" t="s">
        <v>164</v>
      </c>
      <c r="C270" s="129" t="s">
        <v>9672</v>
      </c>
      <c r="D270" s="321" t="s">
        <v>70</v>
      </c>
      <c r="E270" s="321" t="s">
        <v>71</v>
      </c>
      <c r="F270" s="322">
        <v>0.5</v>
      </c>
      <c r="G270" s="322">
        <v>0.53125</v>
      </c>
      <c r="H270" s="321">
        <f t="shared" si="1"/>
        <v>0.75</v>
      </c>
      <c r="I270" s="187">
        <v>118.82</v>
      </c>
      <c r="J270" s="187">
        <f t="shared" si="2"/>
        <v>15.84266667</v>
      </c>
      <c r="K270" s="129" t="s">
        <v>9673</v>
      </c>
      <c r="L270" s="129">
        <v>2.0</v>
      </c>
      <c r="M270" s="129" t="s">
        <v>3869</v>
      </c>
      <c r="N270" s="129">
        <f>IFERROR(__xludf.DUMMYFUNCTION("IFERROR(VALUE(REGEXEXTRACT(M270, ""(\d+)\s+(sessions?|days?|weeks?|Weeks?|Sessions?|Days?)"")), 1)"),10.0)</f>
        <v>10</v>
      </c>
      <c r="O270" s="129"/>
      <c r="P270" s="129"/>
      <c r="Q270" s="129"/>
      <c r="R270" s="129"/>
      <c r="S270" s="129"/>
      <c r="T270" s="129"/>
      <c r="U270" s="129"/>
      <c r="V270" s="129"/>
      <c r="W270" s="129"/>
      <c r="X270" s="129"/>
      <c r="Y270" s="129"/>
      <c r="Z270" s="129"/>
      <c r="AA270" s="129"/>
      <c r="AB270" s="129"/>
      <c r="AC270" s="129"/>
    </row>
    <row r="271" ht="15.75" customHeight="1">
      <c r="A271" s="129" t="s">
        <v>9649</v>
      </c>
      <c r="B271" s="129" t="s">
        <v>164</v>
      </c>
      <c r="C271" s="129" t="s">
        <v>9674</v>
      </c>
      <c r="D271" s="321" t="s">
        <v>70</v>
      </c>
      <c r="E271" s="321" t="s">
        <v>71</v>
      </c>
      <c r="F271" s="322">
        <v>0.75</v>
      </c>
      <c r="G271" s="322">
        <v>0.7708333333333334</v>
      </c>
      <c r="H271" s="321">
        <f t="shared" si="1"/>
        <v>0.5</v>
      </c>
      <c r="I271" s="187">
        <v>75.75</v>
      </c>
      <c r="J271" s="187">
        <f t="shared" si="2"/>
        <v>21.64285714</v>
      </c>
      <c r="K271" s="129" t="s">
        <v>9673</v>
      </c>
      <c r="L271" s="129">
        <v>0.0</v>
      </c>
      <c r="M271" s="129" t="s">
        <v>4068</v>
      </c>
      <c r="N271" s="129">
        <f>IFERROR(__xludf.DUMMYFUNCTION("IFERROR(VALUE(REGEXEXTRACT(M271, ""(\d+)\s+(sessions?|days?|weeks?|Weeks?|Sessions?|Days?)"")), 1)"),7.0)</f>
        <v>7</v>
      </c>
      <c r="O271" s="129"/>
      <c r="P271" s="129"/>
      <c r="Q271" s="129"/>
      <c r="R271" s="129"/>
      <c r="S271" s="129"/>
      <c r="T271" s="129"/>
      <c r="U271" s="129"/>
      <c r="V271" s="129"/>
      <c r="W271" s="129"/>
      <c r="X271" s="129"/>
      <c r="Y271" s="129"/>
      <c r="Z271" s="129"/>
      <c r="AA271" s="129"/>
      <c r="AB271" s="129"/>
      <c r="AC271" s="129"/>
    </row>
    <row r="272" ht="15.75" customHeight="1">
      <c r="A272" s="129" t="s">
        <v>9649</v>
      </c>
      <c r="B272" s="129" t="s">
        <v>164</v>
      </c>
      <c r="C272" s="129" t="s">
        <v>9674</v>
      </c>
      <c r="D272" s="321" t="s">
        <v>70</v>
      </c>
      <c r="E272" s="321" t="s">
        <v>71</v>
      </c>
      <c r="F272" s="322">
        <v>0.75</v>
      </c>
      <c r="G272" s="322">
        <v>0.7708333333333334</v>
      </c>
      <c r="H272" s="321">
        <f t="shared" si="1"/>
        <v>0.5</v>
      </c>
      <c r="I272" s="187">
        <v>86.57</v>
      </c>
      <c r="J272" s="187">
        <f t="shared" si="2"/>
        <v>21.6425</v>
      </c>
      <c r="K272" s="129" t="s">
        <v>9673</v>
      </c>
      <c r="L272" s="129">
        <v>0.0</v>
      </c>
      <c r="M272" s="129" t="s">
        <v>34</v>
      </c>
      <c r="N272" s="129">
        <f>IFERROR(__xludf.DUMMYFUNCTION("IFERROR(VALUE(REGEXEXTRACT(M272, ""(\d+)\s+(sessions?|days?|weeks?|Weeks?|Sessions?|Days?)"")), 1)"),8.0)</f>
        <v>8</v>
      </c>
      <c r="O272" s="129"/>
      <c r="P272" s="129"/>
      <c r="Q272" s="129"/>
      <c r="R272" s="129"/>
      <c r="S272" s="129"/>
      <c r="T272" s="129"/>
      <c r="U272" s="129"/>
      <c r="V272" s="129"/>
      <c r="W272" s="129"/>
      <c r="X272" s="129"/>
      <c r="Y272" s="129"/>
      <c r="Z272" s="129"/>
      <c r="AA272" s="129"/>
      <c r="AB272" s="129"/>
      <c r="AC272" s="129"/>
    </row>
    <row r="273" ht="15.75" customHeight="1">
      <c r="A273" s="129" t="s">
        <v>9649</v>
      </c>
      <c r="B273" s="129" t="s">
        <v>164</v>
      </c>
      <c r="C273" s="129" t="s">
        <v>9674</v>
      </c>
      <c r="D273" s="321" t="s">
        <v>70</v>
      </c>
      <c r="E273" s="321" t="s">
        <v>71</v>
      </c>
      <c r="F273" s="322">
        <v>0.4583333333333333</v>
      </c>
      <c r="G273" s="322">
        <v>0.4791666666666667</v>
      </c>
      <c r="H273" s="321">
        <f t="shared" si="1"/>
        <v>0.5</v>
      </c>
      <c r="I273" s="187">
        <v>86.57</v>
      </c>
      <c r="J273" s="187">
        <f t="shared" si="2"/>
        <v>21.6425</v>
      </c>
      <c r="K273" s="129" t="s">
        <v>9673</v>
      </c>
      <c r="L273" s="129">
        <v>0.0</v>
      </c>
      <c r="M273" s="129" t="s">
        <v>34</v>
      </c>
      <c r="N273" s="129">
        <f>IFERROR(__xludf.DUMMYFUNCTION("IFERROR(VALUE(REGEXEXTRACT(M273, ""(\d+)\s+(sessions?|days?|weeks?|Weeks?|Sessions?|Days?)"")), 1)"),8.0)</f>
        <v>8</v>
      </c>
      <c r="O273" s="129"/>
      <c r="P273" s="129"/>
      <c r="Q273" s="129"/>
      <c r="R273" s="129"/>
      <c r="S273" s="129"/>
      <c r="T273" s="129"/>
      <c r="U273" s="129"/>
      <c r="V273" s="129"/>
      <c r="W273" s="129"/>
      <c r="X273" s="129"/>
      <c r="Y273" s="129"/>
      <c r="Z273" s="129"/>
      <c r="AA273" s="129"/>
      <c r="AB273" s="129"/>
      <c r="AC273" s="129"/>
    </row>
    <row r="274" ht="15.75" customHeight="1">
      <c r="A274" s="129" t="s">
        <v>9649</v>
      </c>
      <c r="B274" s="129" t="s">
        <v>164</v>
      </c>
      <c r="C274" s="129" t="s">
        <v>9675</v>
      </c>
      <c r="D274" s="321" t="s">
        <v>70</v>
      </c>
      <c r="E274" s="321" t="s">
        <v>71</v>
      </c>
      <c r="F274" s="370">
        <v>0.65625</v>
      </c>
      <c r="G274" s="370">
        <v>0.6770833333333334</v>
      </c>
      <c r="H274" s="321">
        <f t="shared" si="1"/>
        <v>0.5</v>
      </c>
      <c r="I274" s="187">
        <v>108.21</v>
      </c>
      <c r="J274" s="187">
        <f t="shared" si="2"/>
        <v>21.642</v>
      </c>
      <c r="K274" s="129" t="s">
        <v>9676</v>
      </c>
      <c r="L274" s="129">
        <v>10.0</v>
      </c>
      <c r="M274" s="129" t="s">
        <v>3869</v>
      </c>
      <c r="N274" s="129">
        <f>IFERROR(__xludf.DUMMYFUNCTION("IFERROR(VALUE(REGEXEXTRACT(M274, ""(\d+)\s+(sessions?|days?|weeks?|Weeks?|Sessions?|Days?)"")), 1)"),10.0)</f>
        <v>10</v>
      </c>
      <c r="O274" s="129"/>
      <c r="P274" s="129"/>
      <c r="Q274" s="129"/>
      <c r="R274" s="129"/>
      <c r="S274" s="129"/>
      <c r="T274" s="129"/>
      <c r="U274" s="129"/>
      <c r="V274" s="129"/>
      <c r="W274" s="129"/>
      <c r="X274" s="129"/>
      <c r="Y274" s="129"/>
      <c r="Z274" s="129"/>
      <c r="AA274" s="129"/>
      <c r="AB274" s="129"/>
      <c r="AC274" s="129"/>
    </row>
    <row r="275" ht="15.75" customHeight="1">
      <c r="A275" s="129" t="s">
        <v>9649</v>
      </c>
      <c r="B275" s="129" t="s">
        <v>164</v>
      </c>
      <c r="C275" s="129" t="s">
        <v>9675</v>
      </c>
      <c r="D275" s="321" t="s">
        <v>70</v>
      </c>
      <c r="E275" s="321" t="s">
        <v>71</v>
      </c>
      <c r="F275" s="370">
        <v>0.59375</v>
      </c>
      <c r="G275" s="370">
        <v>0.6145833333333334</v>
      </c>
      <c r="H275" s="321">
        <f t="shared" si="1"/>
        <v>0.5</v>
      </c>
      <c r="I275" s="187">
        <v>108.21</v>
      </c>
      <c r="J275" s="187">
        <f t="shared" si="2"/>
        <v>21.642</v>
      </c>
      <c r="K275" s="129" t="s">
        <v>9676</v>
      </c>
      <c r="L275" s="129">
        <v>5.0</v>
      </c>
      <c r="M275" s="129" t="s">
        <v>3869</v>
      </c>
      <c r="N275" s="129">
        <f>IFERROR(__xludf.DUMMYFUNCTION("IFERROR(VALUE(REGEXEXTRACT(M275, ""(\d+)\s+(sessions?|days?|weeks?|Weeks?|Sessions?|Days?)"")), 1)"),10.0)</f>
        <v>10</v>
      </c>
      <c r="O275" s="129"/>
      <c r="P275" s="129"/>
      <c r="Q275" s="129"/>
      <c r="R275" s="129"/>
      <c r="S275" s="129"/>
      <c r="T275" s="129"/>
      <c r="U275" s="129"/>
      <c r="V275" s="129"/>
      <c r="W275" s="129"/>
      <c r="X275" s="129"/>
      <c r="Y275" s="129"/>
      <c r="Z275" s="129"/>
      <c r="AA275" s="129"/>
      <c r="AB275" s="129"/>
      <c r="AC275" s="129"/>
    </row>
    <row r="276" ht="15.75" customHeight="1">
      <c r="A276" s="129" t="s">
        <v>9649</v>
      </c>
      <c r="B276" s="129" t="s">
        <v>164</v>
      </c>
      <c r="C276" s="129" t="s">
        <v>9677</v>
      </c>
      <c r="D276" s="321" t="s">
        <v>70</v>
      </c>
      <c r="E276" s="321" t="s">
        <v>71</v>
      </c>
      <c r="F276" s="370">
        <v>0.375</v>
      </c>
      <c r="G276" s="370">
        <v>0.3958333333333333</v>
      </c>
      <c r="H276" s="321">
        <f t="shared" si="1"/>
        <v>0.5</v>
      </c>
      <c r="I276" s="187">
        <v>86.57</v>
      </c>
      <c r="J276" s="187">
        <f t="shared" si="2"/>
        <v>21.6425</v>
      </c>
      <c r="K276" s="129" t="s">
        <v>9678</v>
      </c>
      <c r="L276" s="129">
        <v>0.0</v>
      </c>
      <c r="M276" s="129" t="s">
        <v>34</v>
      </c>
      <c r="N276" s="129">
        <f>IFERROR(__xludf.DUMMYFUNCTION("IFERROR(VALUE(REGEXEXTRACT(M276, ""(\d+)\s+(sessions?|days?|weeks?|Weeks?|Sessions?|Days?)"")), 1)"),8.0)</f>
        <v>8</v>
      </c>
      <c r="O276" s="129"/>
      <c r="P276" s="129"/>
      <c r="Q276" s="129"/>
      <c r="R276" s="129"/>
      <c r="S276" s="129"/>
      <c r="T276" s="129"/>
      <c r="U276" s="129"/>
      <c r="V276" s="129"/>
      <c r="W276" s="129"/>
      <c r="X276" s="129"/>
      <c r="Y276" s="129"/>
      <c r="Z276" s="129"/>
      <c r="AA276" s="129"/>
      <c r="AB276" s="129"/>
      <c r="AC276" s="129"/>
    </row>
    <row r="277" ht="15.75" customHeight="1">
      <c r="A277" s="129" t="s">
        <v>9649</v>
      </c>
      <c r="B277" s="129" t="s">
        <v>164</v>
      </c>
      <c r="C277" s="129" t="s">
        <v>9677</v>
      </c>
      <c r="D277" s="321" t="s">
        <v>70</v>
      </c>
      <c r="E277" s="321" t="s">
        <v>71</v>
      </c>
      <c r="F277" s="370">
        <v>0.5208333333333334</v>
      </c>
      <c r="G277" s="370">
        <v>0.5416666666666666</v>
      </c>
      <c r="H277" s="321">
        <f t="shared" si="1"/>
        <v>0.5</v>
      </c>
      <c r="I277" s="187">
        <v>86.57</v>
      </c>
      <c r="J277" s="187">
        <f t="shared" si="2"/>
        <v>21.6425</v>
      </c>
      <c r="K277" s="129" t="s">
        <v>9678</v>
      </c>
      <c r="L277" s="129">
        <v>0.0</v>
      </c>
      <c r="M277" s="129" t="s">
        <v>34</v>
      </c>
      <c r="N277" s="129">
        <f>IFERROR(__xludf.DUMMYFUNCTION("IFERROR(VALUE(REGEXEXTRACT(M277, ""(\d+)\s+(sessions?|days?|weeks?|Weeks?|Sessions?|Days?)"")), 1)"),8.0)</f>
        <v>8</v>
      </c>
      <c r="O277" s="129"/>
      <c r="P277" s="129"/>
      <c r="Q277" s="129"/>
      <c r="R277" s="129"/>
      <c r="S277" s="129"/>
      <c r="T277" s="129"/>
      <c r="U277" s="129"/>
      <c r="V277" s="129"/>
      <c r="W277" s="129"/>
      <c r="X277" s="129"/>
      <c r="Y277" s="129"/>
      <c r="Z277" s="129"/>
      <c r="AA277" s="129"/>
      <c r="AB277" s="129"/>
      <c r="AC277" s="129"/>
    </row>
    <row r="278" ht="15.75" customHeight="1">
      <c r="A278" s="129" t="s">
        <v>9649</v>
      </c>
      <c r="B278" s="129" t="s">
        <v>164</v>
      </c>
      <c r="C278" s="129" t="s">
        <v>9677</v>
      </c>
      <c r="D278" s="321" t="s">
        <v>70</v>
      </c>
      <c r="E278" s="321" t="s">
        <v>71</v>
      </c>
      <c r="F278" s="322">
        <v>0.4375</v>
      </c>
      <c r="G278" s="322">
        <v>0.4583333333333333</v>
      </c>
      <c r="H278" s="321">
        <f t="shared" si="1"/>
        <v>0.5</v>
      </c>
      <c r="I278" s="187">
        <v>86.57</v>
      </c>
      <c r="J278" s="187">
        <f t="shared" si="2"/>
        <v>21.6425</v>
      </c>
      <c r="K278" s="129" t="s">
        <v>9678</v>
      </c>
      <c r="L278" s="129">
        <v>0.0</v>
      </c>
      <c r="M278" s="129" t="s">
        <v>34</v>
      </c>
      <c r="N278" s="129">
        <f>IFERROR(__xludf.DUMMYFUNCTION("IFERROR(VALUE(REGEXEXTRACT(M278, ""(\d+)\s+(sessions?|days?|weeks?|Weeks?|Sessions?|Days?)"")), 1)"),8.0)</f>
        <v>8</v>
      </c>
      <c r="O278" s="129"/>
      <c r="P278" s="129"/>
      <c r="Q278" s="129"/>
      <c r="R278" s="129"/>
      <c r="S278" s="129"/>
      <c r="T278" s="129"/>
      <c r="U278" s="129"/>
      <c r="V278" s="129"/>
      <c r="W278" s="129"/>
      <c r="X278" s="129"/>
      <c r="Y278" s="129"/>
      <c r="Z278" s="129"/>
      <c r="AA278" s="129"/>
      <c r="AB278" s="129"/>
      <c r="AC278" s="129"/>
    </row>
    <row r="279" ht="15.75" customHeight="1">
      <c r="A279" s="129" t="s">
        <v>9649</v>
      </c>
      <c r="B279" s="129" t="s">
        <v>164</v>
      </c>
      <c r="C279" s="129" t="s">
        <v>9679</v>
      </c>
      <c r="D279" s="321" t="s">
        <v>70</v>
      </c>
      <c r="E279" s="321" t="s">
        <v>71</v>
      </c>
      <c r="F279" s="322">
        <v>0.4375</v>
      </c>
      <c r="G279" s="322">
        <v>0.4583333333333333</v>
      </c>
      <c r="H279" s="321">
        <f t="shared" si="1"/>
        <v>0.5</v>
      </c>
      <c r="I279" s="187">
        <v>108.21</v>
      </c>
      <c r="J279" s="187">
        <f t="shared" si="2"/>
        <v>21.642</v>
      </c>
      <c r="K279" s="129" t="s">
        <v>9680</v>
      </c>
      <c r="L279" s="129">
        <v>5.0</v>
      </c>
      <c r="M279" s="129" t="s">
        <v>3869</v>
      </c>
      <c r="N279" s="129">
        <f>IFERROR(__xludf.DUMMYFUNCTION("IFERROR(VALUE(REGEXEXTRACT(M279, ""(\d+)\s+(sessions?|days?|weeks?|Weeks?|Sessions?|Days?)"")), 1)"),10.0)</f>
        <v>10</v>
      </c>
      <c r="O279" s="129"/>
      <c r="P279" s="129"/>
      <c r="Q279" s="129"/>
      <c r="R279" s="129"/>
      <c r="S279" s="129"/>
      <c r="T279" s="129"/>
      <c r="U279" s="129"/>
      <c r="V279" s="129"/>
      <c r="W279" s="129"/>
      <c r="X279" s="129"/>
      <c r="Y279" s="129"/>
      <c r="Z279" s="129"/>
      <c r="AA279" s="129"/>
      <c r="AB279" s="129"/>
      <c r="AC279" s="129"/>
    </row>
    <row r="280" ht="15.75" customHeight="1">
      <c r="A280" s="129" t="s">
        <v>9649</v>
      </c>
      <c r="B280" s="129" t="s">
        <v>164</v>
      </c>
      <c r="C280" s="129" t="s">
        <v>9679</v>
      </c>
      <c r="D280" s="321" t="s">
        <v>70</v>
      </c>
      <c r="E280" s="321" t="s">
        <v>71</v>
      </c>
      <c r="F280" s="370">
        <v>0.375</v>
      </c>
      <c r="G280" s="370">
        <v>0.3958333333333333</v>
      </c>
      <c r="H280" s="321">
        <f t="shared" si="1"/>
        <v>0.5</v>
      </c>
      <c r="I280" s="187">
        <v>108.21</v>
      </c>
      <c r="J280" s="187">
        <f t="shared" si="2"/>
        <v>21.642</v>
      </c>
      <c r="K280" s="129" t="s">
        <v>9680</v>
      </c>
      <c r="L280" s="129">
        <v>5.0</v>
      </c>
      <c r="M280" s="129" t="s">
        <v>3869</v>
      </c>
      <c r="N280" s="129">
        <f>IFERROR(__xludf.DUMMYFUNCTION("IFERROR(VALUE(REGEXEXTRACT(M280, ""(\d+)\s+(sessions?|days?|weeks?|Weeks?|Sessions?|Days?)"")), 1)"),10.0)</f>
        <v>10</v>
      </c>
      <c r="O280" s="129"/>
      <c r="P280" s="129"/>
      <c r="Q280" s="129"/>
      <c r="R280" s="129"/>
      <c r="S280" s="129"/>
      <c r="T280" s="129"/>
      <c r="U280" s="129"/>
      <c r="V280" s="129"/>
      <c r="W280" s="129"/>
      <c r="X280" s="129"/>
      <c r="Y280" s="129"/>
      <c r="Z280" s="129"/>
      <c r="AA280" s="129"/>
      <c r="AB280" s="129"/>
      <c r="AC280" s="129"/>
    </row>
    <row r="281" ht="15.75" customHeight="1">
      <c r="A281" s="129" t="s">
        <v>9649</v>
      </c>
      <c r="B281" s="129" t="s">
        <v>164</v>
      </c>
      <c r="C281" s="129" t="s">
        <v>9679</v>
      </c>
      <c r="D281" s="321" t="s">
        <v>70</v>
      </c>
      <c r="E281" s="321" t="s">
        <v>71</v>
      </c>
      <c r="F281" s="370">
        <v>0.5208333333333334</v>
      </c>
      <c r="G281" s="370">
        <v>0.5416666666666666</v>
      </c>
      <c r="H281" s="321">
        <f t="shared" si="1"/>
        <v>0.5</v>
      </c>
      <c r="I281" s="187">
        <v>108.21</v>
      </c>
      <c r="J281" s="187">
        <f t="shared" si="2"/>
        <v>21.642</v>
      </c>
      <c r="K281" s="129" t="s">
        <v>9680</v>
      </c>
      <c r="L281" s="129">
        <v>5.0</v>
      </c>
      <c r="M281" s="129" t="s">
        <v>3869</v>
      </c>
      <c r="N281" s="129">
        <f>IFERROR(__xludf.DUMMYFUNCTION("IFERROR(VALUE(REGEXEXTRACT(M281, ""(\d+)\s+(sessions?|days?|weeks?|Weeks?|Sessions?|Days?)"")), 1)"),10.0)</f>
        <v>10</v>
      </c>
      <c r="O281" s="129"/>
      <c r="P281" s="129"/>
      <c r="Q281" s="129"/>
      <c r="R281" s="129"/>
      <c r="S281" s="129"/>
      <c r="T281" s="129"/>
      <c r="U281" s="129"/>
      <c r="V281" s="129"/>
      <c r="W281" s="129"/>
      <c r="X281" s="129"/>
      <c r="Y281" s="129"/>
      <c r="Z281" s="129"/>
      <c r="AA281" s="129"/>
      <c r="AB281" s="129"/>
      <c r="AC281" s="129"/>
    </row>
    <row r="282" ht="15.75" customHeight="1">
      <c r="A282" s="129" t="s">
        <v>9649</v>
      </c>
      <c r="B282" s="129" t="s">
        <v>164</v>
      </c>
      <c r="C282" s="129" t="s">
        <v>9679</v>
      </c>
      <c r="D282" s="321" t="s">
        <v>70</v>
      </c>
      <c r="E282" s="321" t="s">
        <v>71</v>
      </c>
      <c r="F282" s="370">
        <v>0.4791666666666667</v>
      </c>
      <c r="G282" s="370">
        <v>0.5</v>
      </c>
      <c r="H282" s="321">
        <f t="shared" si="1"/>
        <v>0.5</v>
      </c>
      <c r="I282" s="187">
        <v>108.21</v>
      </c>
      <c r="J282" s="187">
        <f t="shared" si="2"/>
        <v>21.642</v>
      </c>
      <c r="K282" s="129" t="s">
        <v>9680</v>
      </c>
      <c r="L282" s="129">
        <v>5.0</v>
      </c>
      <c r="M282" s="129" t="s">
        <v>3869</v>
      </c>
      <c r="N282" s="129">
        <f>IFERROR(__xludf.DUMMYFUNCTION("IFERROR(VALUE(REGEXEXTRACT(M282, ""(\d+)\s+(sessions?|days?|weeks?|Weeks?|Sessions?|Days?)"")), 1)"),10.0)</f>
        <v>10</v>
      </c>
      <c r="O282" s="129"/>
      <c r="P282" s="129"/>
      <c r="Q282" s="129"/>
      <c r="R282" s="129"/>
      <c r="S282" s="129"/>
      <c r="T282" s="129"/>
      <c r="U282" s="129"/>
      <c r="V282" s="129"/>
      <c r="W282" s="129"/>
      <c r="X282" s="129"/>
      <c r="Y282" s="129"/>
      <c r="Z282" s="129"/>
      <c r="AA282" s="129"/>
      <c r="AB282" s="129"/>
      <c r="AC282" s="129"/>
    </row>
    <row r="283" ht="15.75" customHeight="1">
      <c r="A283" s="129" t="s">
        <v>9649</v>
      </c>
      <c r="B283" s="129" t="s">
        <v>164</v>
      </c>
      <c r="C283" s="129" t="s">
        <v>9679</v>
      </c>
      <c r="D283" s="321" t="s">
        <v>70</v>
      </c>
      <c r="E283" s="321" t="s">
        <v>71</v>
      </c>
      <c r="F283" s="370">
        <v>0.5</v>
      </c>
      <c r="G283" s="370">
        <v>0.5208333333333334</v>
      </c>
      <c r="H283" s="321">
        <f t="shared" si="1"/>
        <v>0.5</v>
      </c>
      <c r="I283" s="187">
        <v>108.21</v>
      </c>
      <c r="J283" s="187">
        <f t="shared" si="2"/>
        <v>21.642</v>
      </c>
      <c r="K283" s="129" t="s">
        <v>9680</v>
      </c>
      <c r="L283" s="129">
        <v>5.0</v>
      </c>
      <c r="M283" s="129" t="s">
        <v>3869</v>
      </c>
      <c r="N283" s="129">
        <f>IFERROR(__xludf.DUMMYFUNCTION("IFERROR(VALUE(REGEXEXTRACT(M283, ""(\d+)\s+(sessions?|days?|weeks?|Weeks?|Sessions?|Days?)"")), 1)"),10.0)</f>
        <v>10</v>
      </c>
      <c r="O283" s="129"/>
      <c r="P283" s="129"/>
      <c r="Q283" s="129"/>
      <c r="R283" s="129"/>
      <c r="S283" s="129"/>
      <c r="T283" s="129"/>
      <c r="U283" s="129"/>
      <c r="V283" s="129"/>
      <c r="W283" s="129"/>
      <c r="X283" s="129"/>
      <c r="Y283" s="129"/>
      <c r="Z283" s="129"/>
      <c r="AA283" s="129"/>
      <c r="AB283" s="129"/>
      <c r="AC283" s="129"/>
    </row>
    <row r="284" ht="15.75" customHeight="1">
      <c r="A284" s="129" t="s">
        <v>9649</v>
      </c>
      <c r="B284" s="129" t="s">
        <v>164</v>
      </c>
      <c r="C284" s="129" t="s">
        <v>9679</v>
      </c>
      <c r="D284" s="321" t="s">
        <v>70</v>
      </c>
      <c r="E284" s="321" t="s">
        <v>71</v>
      </c>
      <c r="F284" s="370">
        <v>0.5208333333333334</v>
      </c>
      <c r="G284" s="370">
        <v>0.5416666666666666</v>
      </c>
      <c r="H284" s="321">
        <f t="shared" si="1"/>
        <v>0.5</v>
      </c>
      <c r="I284" s="187">
        <v>108.21</v>
      </c>
      <c r="J284" s="187">
        <f t="shared" si="2"/>
        <v>21.642</v>
      </c>
      <c r="K284" s="129" t="s">
        <v>9680</v>
      </c>
      <c r="L284" s="129">
        <v>5.0</v>
      </c>
      <c r="M284" s="129" t="s">
        <v>3869</v>
      </c>
      <c r="N284" s="129">
        <f>IFERROR(__xludf.DUMMYFUNCTION("IFERROR(VALUE(REGEXEXTRACT(M284, ""(\d+)\s+(sessions?|days?|weeks?|Weeks?|Sessions?|Days?)"")), 1)"),10.0)</f>
        <v>10</v>
      </c>
      <c r="O284" s="129"/>
      <c r="P284" s="129"/>
      <c r="Q284" s="129"/>
      <c r="R284" s="129"/>
      <c r="S284" s="129"/>
      <c r="T284" s="129"/>
      <c r="U284" s="129"/>
      <c r="V284" s="129"/>
      <c r="W284" s="129"/>
      <c r="X284" s="129"/>
      <c r="Y284" s="129"/>
      <c r="Z284" s="129"/>
      <c r="AA284" s="129"/>
      <c r="AB284" s="129"/>
      <c r="AC284" s="129"/>
    </row>
    <row r="285" ht="15.75" customHeight="1">
      <c r="A285" s="129" t="s">
        <v>9649</v>
      </c>
      <c r="B285" s="129" t="s">
        <v>164</v>
      </c>
      <c r="C285" s="129" t="s">
        <v>9679</v>
      </c>
      <c r="D285" s="321" t="s">
        <v>70</v>
      </c>
      <c r="E285" s="321" t="s">
        <v>71</v>
      </c>
      <c r="F285" s="370">
        <v>0.8125</v>
      </c>
      <c r="G285" s="370">
        <v>0.8333333333333334</v>
      </c>
      <c r="H285" s="321">
        <f t="shared" si="1"/>
        <v>0.5</v>
      </c>
      <c r="I285" s="187">
        <v>108.21</v>
      </c>
      <c r="J285" s="187">
        <f t="shared" si="2"/>
        <v>21.642</v>
      </c>
      <c r="K285" s="129" t="s">
        <v>9680</v>
      </c>
      <c r="L285" s="129">
        <v>5.0</v>
      </c>
      <c r="M285" s="129" t="s">
        <v>3869</v>
      </c>
      <c r="N285" s="129">
        <f>IFERROR(__xludf.DUMMYFUNCTION("IFERROR(VALUE(REGEXEXTRACT(M285, ""(\d+)\s+(sessions?|days?|weeks?|Weeks?|Sessions?|Days?)"")), 1)"),10.0)</f>
        <v>10</v>
      </c>
      <c r="O285" s="129"/>
      <c r="P285" s="129"/>
      <c r="Q285" s="129"/>
      <c r="R285" s="129"/>
      <c r="S285" s="129"/>
      <c r="T285" s="129"/>
      <c r="U285" s="129"/>
      <c r="V285" s="129"/>
      <c r="W285" s="129"/>
      <c r="X285" s="129"/>
      <c r="Y285" s="129"/>
      <c r="Z285" s="129"/>
      <c r="AA285" s="129"/>
      <c r="AB285" s="129"/>
      <c r="AC285" s="129"/>
    </row>
    <row r="286" ht="15.75" customHeight="1">
      <c r="A286" s="129" t="s">
        <v>9649</v>
      </c>
      <c r="B286" s="129" t="s">
        <v>164</v>
      </c>
      <c r="C286" s="129" t="s">
        <v>9679</v>
      </c>
      <c r="D286" s="321" t="s">
        <v>70</v>
      </c>
      <c r="E286" s="321" t="s">
        <v>71</v>
      </c>
      <c r="F286" s="370">
        <v>0.7916666666666666</v>
      </c>
      <c r="G286" s="370">
        <v>0.8125</v>
      </c>
      <c r="H286" s="321">
        <f t="shared" si="1"/>
        <v>0.5</v>
      </c>
      <c r="I286" s="187">
        <v>108.21</v>
      </c>
      <c r="J286" s="187">
        <f t="shared" si="2"/>
        <v>21.642</v>
      </c>
      <c r="K286" s="129" t="s">
        <v>9680</v>
      </c>
      <c r="L286" s="129">
        <v>5.0</v>
      </c>
      <c r="M286" s="129" t="s">
        <v>3869</v>
      </c>
      <c r="N286" s="129">
        <f>IFERROR(__xludf.DUMMYFUNCTION("IFERROR(VALUE(REGEXEXTRACT(M286, ""(\d+)\s+(sessions?|days?|weeks?|Weeks?|Sessions?|Days?)"")), 1)"),10.0)</f>
        <v>10</v>
      </c>
      <c r="O286" s="129"/>
      <c r="P286" s="129"/>
      <c r="Q286" s="129"/>
      <c r="R286" s="129"/>
      <c r="S286" s="129"/>
      <c r="T286" s="129"/>
      <c r="U286" s="129"/>
      <c r="V286" s="129"/>
      <c r="W286" s="129"/>
      <c r="X286" s="129"/>
      <c r="Y286" s="129"/>
      <c r="Z286" s="129"/>
      <c r="AA286" s="129"/>
      <c r="AB286" s="129"/>
      <c r="AC286" s="129"/>
    </row>
    <row r="287" ht="15.75" customHeight="1">
      <c r="A287" s="129" t="s">
        <v>9649</v>
      </c>
      <c r="B287" s="129" t="s">
        <v>164</v>
      </c>
      <c r="C287" s="129" t="s">
        <v>9679</v>
      </c>
      <c r="D287" s="321" t="s">
        <v>70</v>
      </c>
      <c r="E287" s="321" t="s">
        <v>71</v>
      </c>
      <c r="F287" s="322">
        <v>0.8125</v>
      </c>
      <c r="G287" s="322">
        <v>0.8333333333333334</v>
      </c>
      <c r="H287" s="321">
        <f t="shared" si="1"/>
        <v>0.5</v>
      </c>
      <c r="I287" s="187">
        <v>108.21</v>
      </c>
      <c r="J287" s="187">
        <f t="shared" si="2"/>
        <v>21.642</v>
      </c>
      <c r="K287" s="129" t="s">
        <v>9680</v>
      </c>
      <c r="L287" s="129">
        <v>5.0</v>
      </c>
      <c r="M287" s="129" t="s">
        <v>3869</v>
      </c>
      <c r="N287" s="129">
        <f>IFERROR(__xludf.DUMMYFUNCTION("IFERROR(VALUE(REGEXEXTRACT(M287, ""(\d+)\s+(sessions?|days?|weeks?|Weeks?|Sessions?|Days?)"")), 1)"),10.0)</f>
        <v>10</v>
      </c>
      <c r="O287" s="129"/>
      <c r="P287" s="129"/>
      <c r="Q287" s="129"/>
      <c r="R287" s="129"/>
      <c r="S287" s="129"/>
      <c r="T287" s="129"/>
      <c r="U287" s="129"/>
      <c r="V287" s="129"/>
      <c r="W287" s="129"/>
      <c r="X287" s="129"/>
      <c r="Y287" s="129"/>
      <c r="Z287" s="129"/>
      <c r="AA287" s="129"/>
      <c r="AB287" s="129"/>
      <c r="AC287" s="129"/>
    </row>
    <row r="288" ht="15.75" customHeight="1">
      <c r="A288" s="129" t="s">
        <v>9649</v>
      </c>
      <c r="B288" s="129" t="s">
        <v>164</v>
      </c>
      <c r="C288" s="129" t="s">
        <v>9679</v>
      </c>
      <c r="D288" s="321" t="s">
        <v>70</v>
      </c>
      <c r="E288" s="321" t="s">
        <v>71</v>
      </c>
      <c r="F288" s="370">
        <v>0.5</v>
      </c>
      <c r="G288" s="370">
        <v>0.5208333333333334</v>
      </c>
      <c r="H288" s="321">
        <f t="shared" si="1"/>
        <v>0.5</v>
      </c>
      <c r="I288" s="187">
        <v>108.21</v>
      </c>
      <c r="J288" s="187">
        <f t="shared" si="2"/>
        <v>21.642</v>
      </c>
      <c r="K288" s="129" t="s">
        <v>9680</v>
      </c>
      <c r="L288" s="129">
        <v>5.0</v>
      </c>
      <c r="M288" s="129" t="s">
        <v>3869</v>
      </c>
      <c r="N288" s="129">
        <f>IFERROR(__xludf.DUMMYFUNCTION("IFERROR(VALUE(REGEXEXTRACT(M288, ""(\d+)\s+(sessions?|days?|weeks?|Weeks?|Sessions?|Days?)"")), 1)"),10.0)</f>
        <v>10</v>
      </c>
      <c r="O288" s="129"/>
      <c r="P288" s="129"/>
      <c r="Q288" s="129"/>
      <c r="R288" s="129"/>
      <c r="S288" s="129"/>
      <c r="T288" s="129"/>
      <c r="U288" s="129"/>
      <c r="V288" s="129"/>
      <c r="W288" s="129"/>
      <c r="X288" s="129"/>
      <c r="Y288" s="129"/>
      <c r="Z288" s="129"/>
      <c r="AA288" s="129"/>
      <c r="AB288" s="129"/>
      <c r="AC288" s="129"/>
    </row>
    <row r="289" ht="15.75" customHeight="1">
      <c r="A289" s="129" t="s">
        <v>9649</v>
      </c>
      <c r="B289" s="129" t="s">
        <v>164</v>
      </c>
      <c r="C289" s="129" t="s">
        <v>9679</v>
      </c>
      <c r="D289" s="321" t="s">
        <v>70</v>
      </c>
      <c r="E289" s="321" t="s">
        <v>71</v>
      </c>
      <c r="F289" s="370">
        <v>0.3958333333333333</v>
      </c>
      <c r="G289" s="370">
        <v>0.4166666666666667</v>
      </c>
      <c r="H289" s="321">
        <f t="shared" si="1"/>
        <v>0.5</v>
      </c>
      <c r="I289" s="187">
        <v>108.21</v>
      </c>
      <c r="J289" s="187">
        <f t="shared" si="2"/>
        <v>21.642</v>
      </c>
      <c r="K289" s="129" t="s">
        <v>9680</v>
      </c>
      <c r="L289" s="129">
        <v>5.0</v>
      </c>
      <c r="M289" s="129" t="s">
        <v>3869</v>
      </c>
      <c r="N289" s="129">
        <f>IFERROR(__xludf.DUMMYFUNCTION("IFERROR(VALUE(REGEXEXTRACT(M289, ""(\d+)\s+(sessions?|days?|weeks?|Weeks?|Sessions?|Days?)"")), 1)"),10.0)</f>
        <v>10</v>
      </c>
      <c r="O289" s="129"/>
      <c r="P289" s="129"/>
      <c r="Q289" s="129"/>
      <c r="R289" s="129"/>
      <c r="S289" s="129"/>
      <c r="T289" s="129"/>
      <c r="U289" s="129"/>
      <c r="V289" s="129"/>
      <c r="W289" s="129"/>
      <c r="X289" s="129"/>
      <c r="Y289" s="129"/>
      <c r="Z289" s="129"/>
      <c r="AA289" s="129"/>
      <c r="AB289" s="129"/>
      <c r="AC289" s="129"/>
    </row>
    <row r="290" ht="15.75" customHeight="1">
      <c r="A290" s="129" t="s">
        <v>9649</v>
      </c>
      <c r="B290" s="129" t="s">
        <v>164</v>
      </c>
      <c r="C290" s="129" t="s">
        <v>9679</v>
      </c>
      <c r="D290" s="321" t="s">
        <v>70</v>
      </c>
      <c r="E290" s="321" t="s">
        <v>71</v>
      </c>
      <c r="F290" s="370">
        <v>0.4166666666666667</v>
      </c>
      <c r="G290" s="370">
        <v>0.4375</v>
      </c>
      <c r="H290" s="321">
        <f t="shared" si="1"/>
        <v>0.5</v>
      </c>
      <c r="I290" s="187">
        <v>108.21</v>
      </c>
      <c r="J290" s="187">
        <f t="shared" si="2"/>
        <v>21.642</v>
      </c>
      <c r="K290" s="129" t="s">
        <v>9680</v>
      </c>
      <c r="L290" s="129">
        <v>5.0</v>
      </c>
      <c r="M290" s="129" t="s">
        <v>3869</v>
      </c>
      <c r="N290" s="129">
        <f>IFERROR(__xludf.DUMMYFUNCTION("IFERROR(VALUE(REGEXEXTRACT(M290, ""(\d+)\s+(sessions?|days?|weeks?|Weeks?|Sessions?|Days?)"")), 1)"),10.0)</f>
        <v>10</v>
      </c>
      <c r="O290" s="129"/>
      <c r="P290" s="129"/>
      <c r="Q290" s="129"/>
      <c r="R290" s="129"/>
      <c r="S290" s="129"/>
      <c r="T290" s="129"/>
      <c r="U290" s="129"/>
      <c r="V290" s="129"/>
      <c r="W290" s="129"/>
      <c r="X290" s="129"/>
      <c r="Y290" s="129"/>
      <c r="Z290" s="129"/>
      <c r="AA290" s="129"/>
      <c r="AB290" s="129"/>
      <c r="AC290" s="129"/>
    </row>
    <row r="291" ht="15.75" customHeight="1">
      <c r="A291" s="129" t="s">
        <v>9649</v>
      </c>
      <c r="B291" s="129" t="s">
        <v>164</v>
      </c>
      <c r="C291" s="129" t="s">
        <v>9679</v>
      </c>
      <c r="D291" s="321" t="s">
        <v>70</v>
      </c>
      <c r="E291" s="321" t="s">
        <v>71</v>
      </c>
      <c r="F291" s="370">
        <v>0.4583333333333333</v>
      </c>
      <c r="G291" s="370">
        <v>0.4791666666666667</v>
      </c>
      <c r="H291" s="321">
        <f t="shared" si="1"/>
        <v>0.5</v>
      </c>
      <c r="I291" s="187">
        <v>108.21</v>
      </c>
      <c r="J291" s="187">
        <f t="shared" si="2"/>
        <v>21.642</v>
      </c>
      <c r="K291" s="129" t="s">
        <v>9680</v>
      </c>
      <c r="L291" s="129">
        <v>5.0</v>
      </c>
      <c r="M291" s="129" t="s">
        <v>3869</v>
      </c>
      <c r="N291" s="129">
        <f>IFERROR(__xludf.DUMMYFUNCTION("IFERROR(VALUE(REGEXEXTRACT(M291, ""(\d+)\s+(sessions?|days?|weeks?|Weeks?|Sessions?|Days?)"")), 1)"),10.0)</f>
        <v>10</v>
      </c>
      <c r="O291" s="129"/>
      <c r="P291" s="129"/>
      <c r="Q291" s="129"/>
      <c r="R291" s="129"/>
      <c r="S291" s="129"/>
      <c r="T291" s="129"/>
      <c r="U291" s="129"/>
      <c r="V291" s="129"/>
      <c r="W291" s="129"/>
      <c r="X291" s="129"/>
      <c r="Y291" s="129"/>
      <c r="Z291" s="129"/>
      <c r="AA291" s="129"/>
      <c r="AB291" s="129"/>
      <c r="AC291" s="129"/>
    </row>
    <row r="292" ht="15.75" customHeight="1">
      <c r="A292" s="129" t="s">
        <v>9649</v>
      </c>
      <c r="B292" s="129" t="s">
        <v>164</v>
      </c>
      <c r="C292" s="129" t="s">
        <v>9679</v>
      </c>
      <c r="D292" s="321" t="s">
        <v>70</v>
      </c>
      <c r="E292" s="321" t="s">
        <v>71</v>
      </c>
      <c r="F292" s="370">
        <v>0.4791666666666667</v>
      </c>
      <c r="G292" s="370">
        <v>0.5</v>
      </c>
      <c r="H292" s="321">
        <f t="shared" si="1"/>
        <v>0.5</v>
      </c>
      <c r="I292" s="187">
        <v>108.21</v>
      </c>
      <c r="J292" s="187">
        <f t="shared" si="2"/>
        <v>21.642</v>
      </c>
      <c r="K292" s="129" t="s">
        <v>9680</v>
      </c>
      <c r="L292" s="129">
        <v>5.0</v>
      </c>
      <c r="M292" s="129" t="s">
        <v>3869</v>
      </c>
      <c r="N292" s="129">
        <f>IFERROR(__xludf.DUMMYFUNCTION("IFERROR(VALUE(REGEXEXTRACT(M292, ""(\d+)\s+(sessions?|days?|weeks?|Weeks?|Sessions?|Days?)"")), 1)"),10.0)</f>
        <v>10</v>
      </c>
      <c r="O292" s="129"/>
      <c r="P292" s="129"/>
      <c r="Q292" s="129"/>
      <c r="R292" s="129"/>
      <c r="S292" s="129"/>
      <c r="T292" s="129"/>
      <c r="U292" s="129"/>
      <c r="V292" s="129"/>
      <c r="W292" s="129"/>
      <c r="X292" s="129"/>
      <c r="Y292" s="129"/>
      <c r="Z292" s="129"/>
      <c r="AA292" s="129"/>
      <c r="AB292" s="129"/>
      <c r="AC292" s="129"/>
    </row>
    <row r="293" ht="15.75" customHeight="1">
      <c r="A293" s="129" t="s">
        <v>9649</v>
      </c>
      <c r="B293" s="129" t="s">
        <v>164</v>
      </c>
      <c r="C293" s="129" t="s">
        <v>9679</v>
      </c>
      <c r="D293" s="321" t="s">
        <v>70</v>
      </c>
      <c r="E293" s="321" t="s">
        <v>71</v>
      </c>
      <c r="F293" s="370">
        <v>0.75</v>
      </c>
      <c r="G293" s="370">
        <v>0.7708333333333334</v>
      </c>
      <c r="H293" s="321">
        <f t="shared" si="1"/>
        <v>0.5</v>
      </c>
      <c r="I293" s="187">
        <v>108.21</v>
      </c>
      <c r="J293" s="187">
        <f t="shared" si="2"/>
        <v>21.642</v>
      </c>
      <c r="K293" s="129" t="s">
        <v>9680</v>
      </c>
      <c r="L293" s="129">
        <v>5.0</v>
      </c>
      <c r="M293" s="129" t="s">
        <v>3869</v>
      </c>
      <c r="N293" s="129">
        <f>IFERROR(__xludf.DUMMYFUNCTION("IFERROR(VALUE(REGEXEXTRACT(M293, ""(\d+)\s+(sessions?|days?|weeks?|Weeks?|Sessions?|Days?)"")), 1)"),10.0)</f>
        <v>10</v>
      </c>
      <c r="O293" s="129"/>
      <c r="P293" s="129"/>
      <c r="Q293" s="129"/>
      <c r="R293" s="129"/>
      <c r="S293" s="129"/>
      <c r="T293" s="129"/>
      <c r="U293" s="129"/>
      <c r="V293" s="129"/>
      <c r="W293" s="129"/>
      <c r="X293" s="129"/>
      <c r="Y293" s="129"/>
      <c r="Z293" s="129"/>
      <c r="AA293" s="129"/>
      <c r="AB293" s="129"/>
      <c r="AC293" s="129"/>
    </row>
    <row r="294" ht="15.75" customHeight="1">
      <c r="A294" s="129" t="s">
        <v>9649</v>
      </c>
      <c r="B294" s="129" t="s">
        <v>164</v>
      </c>
      <c r="C294" s="129" t="s">
        <v>9679</v>
      </c>
      <c r="D294" s="321" t="s">
        <v>70</v>
      </c>
      <c r="E294" s="321" t="s">
        <v>71</v>
      </c>
      <c r="F294" s="370">
        <v>0.7916666666666666</v>
      </c>
      <c r="G294" s="370">
        <v>0.8125</v>
      </c>
      <c r="H294" s="321">
        <f t="shared" si="1"/>
        <v>0.5</v>
      </c>
      <c r="I294" s="187">
        <v>108.21</v>
      </c>
      <c r="J294" s="187">
        <f t="shared" si="2"/>
        <v>21.642</v>
      </c>
      <c r="K294" s="129" t="s">
        <v>9680</v>
      </c>
      <c r="L294" s="129">
        <v>5.0</v>
      </c>
      <c r="M294" s="129" t="s">
        <v>3869</v>
      </c>
      <c r="N294" s="129">
        <f>IFERROR(__xludf.DUMMYFUNCTION("IFERROR(VALUE(REGEXEXTRACT(M294, ""(\d+)\s+(sessions?|days?|weeks?|Weeks?|Sessions?|Days?)"")), 1)"),10.0)</f>
        <v>10</v>
      </c>
      <c r="O294" s="129"/>
      <c r="P294" s="129"/>
      <c r="Q294" s="129"/>
      <c r="R294" s="129"/>
      <c r="S294" s="129"/>
      <c r="T294" s="129"/>
      <c r="U294" s="129"/>
      <c r="V294" s="129"/>
      <c r="W294" s="129"/>
      <c r="X294" s="129"/>
      <c r="Y294" s="129"/>
      <c r="Z294" s="129"/>
      <c r="AA294" s="129"/>
      <c r="AB294" s="129"/>
      <c r="AC294" s="129"/>
    </row>
    <row r="295" ht="15.75" customHeight="1">
      <c r="A295" s="129" t="s">
        <v>9649</v>
      </c>
      <c r="B295" s="129" t="s">
        <v>164</v>
      </c>
      <c r="C295" s="129" t="s">
        <v>9679</v>
      </c>
      <c r="D295" s="321" t="s">
        <v>70</v>
      </c>
      <c r="E295" s="321" t="s">
        <v>71</v>
      </c>
      <c r="F295" s="370">
        <v>0.7708333333333334</v>
      </c>
      <c r="G295" s="370">
        <v>0.7916666666666666</v>
      </c>
      <c r="H295" s="321">
        <f t="shared" si="1"/>
        <v>0.5</v>
      </c>
      <c r="I295" s="187">
        <v>108.21</v>
      </c>
      <c r="J295" s="187">
        <f t="shared" si="2"/>
        <v>21.642</v>
      </c>
      <c r="K295" s="129" t="s">
        <v>9680</v>
      </c>
      <c r="L295" s="129">
        <v>5.0</v>
      </c>
      <c r="M295" s="129" t="s">
        <v>3869</v>
      </c>
      <c r="N295" s="129">
        <f>IFERROR(__xludf.DUMMYFUNCTION("IFERROR(VALUE(REGEXEXTRACT(M295, ""(\d+)\s+(sessions?|days?|weeks?|Weeks?|Sessions?|Days?)"")), 1)"),10.0)</f>
        <v>10</v>
      </c>
      <c r="O295" s="129"/>
      <c r="P295" s="129"/>
      <c r="Q295" s="129"/>
      <c r="R295" s="129"/>
      <c r="S295" s="129"/>
      <c r="T295" s="129"/>
      <c r="U295" s="129"/>
      <c r="V295" s="129"/>
      <c r="W295" s="129"/>
      <c r="X295" s="129"/>
      <c r="Y295" s="129"/>
      <c r="Z295" s="129"/>
      <c r="AA295" s="129"/>
      <c r="AB295" s="129"/>
      <c r="AC295" s="129"/>
    </row>
    <row r="296" ht="15.75" customHeight="1">
      <c r="A296" s="129" t="s">
        <v>9649</v>
      </c>
      <c r="B296" s="129" t="s">
        <v>164</v>
      </c>
      <c r="C296" s="129" t="s">
        <v>9679</v>
      </c>
      <c r="D296" s="321" t="s">
        <v>70</v>
      </c>
      <c r="E296" s="321" t="s">
        <v>71</v>
      </c>
      <c r="F296" s="322">
        <v>0.7083333333333334</v>
      </c>
      <c r="G296" s="322">
        <v>0.7291666666666666</v>
      </c>
      <c r="H296" s="321">
        <f t="shared" si="1"/>
        <v>0.5</v>
      </c>
      <c r="I296" s="187">
        <v>108.21</v>
      </c>
      <c r="J296" s="187">
        <f t="shared" si="2"/>
        <v>21.642</v>
      </c>
      <c r="K296" s="129" t="s">
        <v>9680</v>
      </c>
      <c r="L296" s="129">
        <v>5.0</v>
      </c>
      <c r="M296" s="129" t="s">
        <v>3869</v>
      </c>
      <c r="N296" s="129">
        <f>IFERROR(__xludf.DUMMYFUNCTION("IFERROR(VALUE(REGEXEXTRACT(M296, ""(\d+)\s+(sessions?|days?|weeks?|Weeks?|Sessions?|Days?)"")), 1)"),10.0)</f>
        <v>10</v>
      </c>
      <c r="O296" s="129"/>
      <c r="P296" s="129"/>
      <c r="Q296" s="129"/>
      <c r="R296" s="129"/>
      <c r="S296" s="129"/>
      <c r="T296" s="129"/>
      <c r="U296" s="129"/>
      <c r="V296" s="129"/>
      <c r="W296" s="129"/>
      <c r="X296" s="129"/>
      <c r="Y296" s="129"/>
      <c r="Z296" s="129"/>
      <c r="AA296" s="129"/>
      <c r="AB296" s="129"/>
      <c r="AC296" s="129"/>
    </row>
    <row r="297" ht="15.75" customHeight="1">
      <c r="A297" s="129" t="s">
        <v>9649</v>
      </c>
      <c r="B297" s="129" t="s">
        <v>164</v>
      </c>
      <c r="C297" s="129" t="s">
        <v>9679</v>
      </c>
      <c r="D297" s="321" t="s">
        <v>70</v>
      </c>
      <c r="E297" s="321" t="s">
        <v>71</v>
      </c>
      <c r="F297" s="370">
        <v>0.75</v>
      </c>
      <c r="G297" s="370">
        <v>0.7708333333333334</v>
      </c>
      <c r="H297" s="321">
        <f t="shared" si="1"/>
        <v>0.5</v>
      </c>
      <c r="I297" s="187">
        <v>108.21</v>
      </c>
      <c r="J297" s="187">
        <f t="shared" si="2"/>
        <v>21.642</v>
      </c>
      <c r="K297" s="129" t="s">
        <v>9680</v>
      </c>
      <c r="L297" s="129">
        <v>5.0</v>
      </c>
      <c r="M297" s="129" t="s">
        <v>3869</v>
      </c>
      <c r="N297" s="129">
        <f>IFERROR(__xludf.DUMMYFUNCTION("IFERROR(VALUE(REGEXEXTRACT(M297, ""(\d+)\s+(sessions?|days?|weeks?|Weeks?|Sessions?|Days?)"")), 1)"),10.0)</f>
        <v>10</v>
      </c>
      <c r="O297" s="129"/>
      <c r="P297" s="129"/>
      <c r="Q297" s="129"/>
      <c r="R297" s="129"/>
      <c r="S297" s="129"/>
      <c r="T297" s="129"/>
      <c r="U297" s="129"/>
      <c r="V297" s="129"/>
      <c r="W297" s="129"/>
      <c r="X297" s="129"/>
      <c r="Y297" s="129"/>
      <c r="Z297" s="129"/>
      <c r="AA297" s="129"/>
      <c r="AB297" s="129"/>
      <c r="AC297" s="129"/>
    </row>
    <row r="298" ht="15.75" customHeight="1">
      <c r="A298" s="129" t="s">
        <v>9649</v>
      </c>
      <c r="B298" s="129" t="s">
        <v>164</v>
      </c>
      <c r="C298" s="129" t="s">
        <v>9679</v>
      </c>
      <c r="D298" s="321" t="s">
        <v>70</v>
      </c>
      <c r="E298" s="321" t="s">
        <v>71</v>
      </c>
      <c r="F298" s="370">
        <v>0.3958333333333333</v>
      </c>
      <c r="G298" s="370">
        <v>0.4166666666666667</v>
      </c>
      <c r="H298" s="321">
        <f t="shared" si="1"/>
        <v>0.5</v>
      </c>
      <c r="I298" s="187">
        <v>108.21</v>
      </c>
      <c r="J298" s="187">
        <f t="shared" si="2"/>
        <v>21.642</v>
      </c>
      <c r="K298" s="129" t="s">
        <v>9680</v>
      </c>
      <c r="L298" s="129">
        <v>5.0</v>
      </c>
      <c r="M298" s="129" t="s">
        <v>3869</v>
      </c>
      <c r="N298" s="129">
        <f>IFERROR(__xludf.DUMMYFUNCTION("IFERROR(VALUE(REGEXEXTRACT(M298, ""(\d+)\s+(sessions?|days?|weeks?|Weeks?|Sessions?|Days?)"")), 1)"),10.0)</f>
        <v>10</v>
      </c>
      <c r="O298" s="129"/>
      <c r="P298" s="129"/>
      <c r="Q298" s="129"/>
      <c r="R298" s="129"/>
      <c r="S298" s="129"/>
      <c r="T298" s="129"/>
      <c r="U298" s="129"/>
      <c r="V298" s="129"/>
      <c r="W298" s="129"/>
      <c r="X298" s="129"/>
      <c r="Y298" s="129"/>
      <c r="Z298" s="129"/>
      <c r="AA298" s="129"/>
      <c r="AB298" s="129"/>
      <c r="AC298" s="129"/>
    </row>
    <row r="299" ht="15.75" customHeight="1">
      <c r="A299" s="129" t="s">
        <v>9649</v>
      </c>
      <c r="B299" s="129" t="s">
        <v>164</v>
      </c>
      <c r="C299" s="129" t="s">
        <v>9679</v>
      </c>
      <c r="D299" s="321" t="s">
        <v>70</v>
      </c>
      <c r="E299" s="321" t="s">
        <v>71</v>
      </c>
      <c r="F299" s="370">
        <v>0.7291666666666666</v>
      </c>
      <c r="G299" s="370">
        <v>0.75</v>
      </c>
      <c r="H299" s="321">
        <f t="shared" si="1"/>
        <v>0.5</v>
      </c>
      <c r="I299" s="187">
        <v>108.21</v>
      </c>
      <c r="J299" s="187">
        <f t="shared" si="2"/>
        <v>21.642</v>
      </c>
      <c r="K299" s="129" t="s">
        <v>9680</v>
      </c>
      <c r="L299" s="129">
        <v>5.0</v>
      </c>
      <c r="M299" s="129" t="s">
        <v>3869</v>
      </c>
      <c r="N299" s="129">
        <f>IFERROR(__xludf.DUMMYFUNCTION("IFERROR(VALUE(REGEXEXTRACT(M299, ""(\d+)\s+(sessions?|days?|weeks?|Weeks?|Sessions?|Days?)"")), 1)"),10.0)</f>
        <v>10</v>
      </c>
      <c r="O299" s="129"/>
      <c r="P299" s="129"/>
      <c r="Q299" s="129"/>
      <c r="R299" s="129"/>
      <c r="S299" s="129"/>
      <c r="T299" s="129"/>
      <c r="U299" s="129"/>
      <c r="V299" s="129"/>
      <c r="W299" s="129"/>
      <c r="X299" s="129"/>
      <c r="Y299" s="129"/>
      <c r="Z299" s="129"/>
      <c r="AA299" s="129"/>
      <c r="AB299" s="129"/>
      <c r="AC299" s="129"/>
    </row>
    <row r="300" ht="15.75" customHeight="1">
      <c r="A300" s="129" t="s">
        <v>9649</v>
      </c>
      <c r="B300" s="129" t="s">
        <v>164</v>
      </c>
      <c r="C300" s="129" t="s">
        <v>9681</v>
      </c>
      <c r="D300" s="321" t="s">
        <v>70</v>
      </c>
      <c r="E300" s="321" t="s">
        <v>71</v>
      </c>
      <c r="F300" s="370">
        <v>0.7708333333333334</v>
      </c>
      <c r="G300" s="370">
        <v>0.7916666666666666</v>
      </c>
      <c r="H300" s="321">
        <f t="shared" si="1"/>
        <v>0.5</v>
      </c>
      <c r="I300" s="187">
        <v>108.21</v>
      </c>
      <c r="J300" s="187">
        <f t="shared" si="2"/>
        <v>21.642</v>
      </c>
      <c r="K300" s="129" t="s">
        <v>9680</v>
      </c>
      <c r="L300" s="129">
        <v>5.0</v>
      </c>
      <c r="M300" s="129" t="s">
        <v>3869</v>
      </c>
      <c r="N300" s="129">
        <f>IFERROR(__xludf.DUMMYFUNCTION("IFERROR(VALUE(REGEXEXTRACT(M300, ""(\d+)\s+(sessions?|days?|weeks?|Weeks?|Sessions?|Days?)"")), 1)"),10.0)</f>
        <v>10</v>
      </c>
      <c r="O300" s="129"/>
      <c r="P300" s="129"/>
      <c r="Q300" s="129"/>
      <c r="R300" s="129"/>
      <c r="S300" s="129"/>
      <c r="T300" s="129"/>
      <c r="U300" s="129"/>
      <c r="V300" s="129"/>
      <c r="W300" s="129"/>
      <c r="X300" s="129"/>
      <c r="Y300" s="129"/>
      <c r="Z300" s="129"/>
      <c r="AA300" s="129"/>
      <c r="AB300" s="129"/>
      <c r="AC300" s="129"/>
    </row>
    <row r="301" ht="15.75" customHeight="1">
      <c r="A301" s="129" t="s">
        <v>9649</v>
      </c>
      <c r="B301" s="129" t="s">
        <v>164</v>
      </c>
      <c r="C301" s="129" t="s">
        <v>9681</v>
      </c>
      <c r="D301" s="321" t="s">
        <v>70</v>
      </c>
      <c r="E301" s="321" t="s">
        <v>71</v>
      </c>
      <c r="F301" s="370">
        <v>0.75</v>
      </c>
      <c r="G301" s="370">
        <v>0.7708333333333334</v>
      </c>
      <c r="H301" s="321">
        <f t="shared" si="1"/>
        <v>0.5</v>
      </c>
      <c r="I301" s="187">
        <v>108.21</v>
      </c>
      <c r="J301" s="187">
        <f t="shared" si="2"/>
        <v>21.642</v>
      </c>
      <c r="K301" s="129" t="s">
        <v>9680</v>
      </c>
      <c r="L301" s="129">
        <v>5.0</v>
      </c>
      <c r="M301" s="129" t="s">
        <v>3869</v>
      </c>
      <c r="N301" s="129">
        <f>IFERROR(__xludf.DUMMYFUNCTION("IFERROR(VALUE(REGEXEXTRACT(M301, ""(\d+)\s+(sessions?|days?|weeks?|Weeks?|Sessions?|Days?)"")), 1)"),10.0)</f>
        <v>10</v>
      </c>
      <c r="O301" s="129"/>
      <c r="P301" s="129"/>
      <c r="Q301" s="129"/>
      <c r="R301" s="129"/>
      <c r="S301" s="129"/>
      <c r="T301" s="129"/>
      <c r="U301" s="129"/>
      <c r="V301" s="129"/>
      <c r="W301" s="129"/>
      <c r="X301" s="129"/>
      <c r="Y301" s="129"/>
      <c r="Z301" s="129"/>
      <c r="AA301" s="129"/>
      <c r="AB301" s="129"/>
      <c r="AC301" s="129"/>
    </row>
    <row r="302" ht="15.75" customHeight="1">
      <c r="A302" s="129" t="s">
        <v>9649</v>
      </c>
      <c r="B302" s="129" t="s">
        <v>164</v>
      </c>
      <c r="C302" s="129" t="s">
        <v>9681</v>
      </c>
      <c r="D302" s="321" t="s">
        <v>70</v>
      </c>
      <c r="E302" s="321" t="s">
        <v>71</v>
      </c>
      <c r="F302" s="370">
        <v>0.7083333333333334</v>
      </c>
      <c r="G302" s="370">
        <v>0.7291666666666666</v>
      </c>
      <c r="H302" s="321">
        <f t="shared" si="1"/>
        <v>0.5</v>
      </c>
      <c r="I302" s="187">
        <v>108.21</v>
      </c>
      <c r="J302" s="187">
        <f t="shared" si="2"/>
        <v>21.642</v>
      </c>
      <c r="K302" s="129" t="s">
        <v>9680</v>
      </c>
      <c r="L302" s="129">
        <v>5.0</v>
      </c>
      <c r="M302" s="129" t="s">
        <v>3869</v>
      </c>
      <c r="N302" s="129">
        <f>IFERROR(__xludf.DUMMYFUNCTION("IFERROR(VALUE(REGEXEXTRACT(M302, ""(\d+)\s+(sessions?|days?|weeks?|Weeks?|Sessions?|Days?)"")), 1)"),10.0)</f>
        <v>10</v>
      </c>
      <c r="O302" s="129"/>
      <c r="P302" s="129"/>
      <c r="Q302" s="129"/>
      <c r="R302" s="129"/>
      <c r="S302" s="129"/>
      <c r="T302" s="129"/>
      <c r="U302" s="129"/>
      <c r="V302" s="129"/>
      <c r="W302" s="129"/>
      <c r="X302" s="129"/>
      <c r="Y302" s="129"/>
      <c r="Z302" s="129"/>
      <c r="AA302" s="129"/>
      <c r="AB302" s="129"/>
      <c r="AC302" s="129"/>
    </row>
    <row r="303" ht="15.75" customHeight="1">
      <c r="A303" s="129" t="s">
        <v>9649</v>
      </c>
      <c r="B303" s="129" t="s">
        <v>164</v>
      </c>
      <c r="C303" s="129" t="s">
        <v>9681</v>
      </c>
      <c r="D303" s="321" t="s">
        <v>70</v>
      </c>
      <c r="E303" s="321" t="s">
        <v>71</v>
      </c>
      <c r="F303" s="370">
        <v>0.4375</v>
      </c>
      <c r="G303" s="370">
        <v>0.4583333333333333</v>
      </c>
      <c r="H303" s="321">
        <f t="shared" si="1"/>
        <v>0.5</v>
      </c>
      <c r="I303" s="187">
        <v>108.21</v>
      </c>
      <c r="J303" s="187">
        <f t="shared" si="2"/>
        <v>21.642</v>
      </c>
      <c r="K303" s="129" t="s">
        <v>9680</v>
      </c>
      <c r="L303" s="129">
        <v>5.0</v>
      </c>
      <c r="M303" s="129" t="s">
        <v>3869</v>
      </c>
      <c r="N303" s="129">
        <f>IFERROR(__xludf.DUMMYFUNCTION("IFERROR(VALUE(REGEXEXTRACT(M303, ""(\d+)\s+(sessions?|days?|weeks?|Weeks?|Sessions?|Days?)"")), 1)"),10.0)</f>
        <v>10</v>
      </c>
      <c r="O303" s="129"/>
      <c r="P303" s="129"/>
      <c r="Q303" s="129"/>
      <c r="R303" s="129"/>
      <c r="S303" s="129"/>
      <c r="T303" s="129"/>
      <c r="U303" s="129"/>
      <c r="V303" s="129"/>
      <c r="W303" s="129"/>
      <c r="X303" s="129"/>
      <c r="Y303" s="129"/>
      <c r="Z303" s="129"/>
      <c r="AA303" s="129"/>
      <c r="AB303" s="129"/>
      <c r="AC303" s="129"/>
    </row>
    <row r="304" ht="15.75" customHeight="1">
      <c r="A304" s="129" t="s">
        <v>9649</v>
      </c>
      <c r="B304" s="129" t="s">
        <v>164</v>
      </c>
      <c r="C304" s="129" t="s">
        <v>9681</v>
      </c>
      <c r="D304" s="321" t="s">
        <v>70</v>
      </c>
      <c r="E304" s="321" t="s">
        <v>71</v>
      </c>
      <c r="F304" s="370">
        <v>0.5</v>
      </c>
      <c r="G304" s="370">
        <v>0.5208333333333334</v>
      </c>
      <c r="H304" s="321">
        <f t="shared" si="1"/>
        <v>0.5</v>
      </c>
      <c r="I304" s="187">
        <v>108.21</v>
      </c>
      <c r="J304" s="187">
        <f t="shared" si="2"/>
        <v>21.642</v>
      </c>
      <c r="K304" s="129" t="s">
        <v>9680</v>
      </c>
      <c r="L304" s="129">
        <v>5.0</v>
      </c>
      <c r="M304" s="129" t="s">
        <v>3869</v>
      </c>
      <c r="N304" s="129">
        <f>IFERROR(__xludf.DUMMYFUNCTION("IFERROR(VALUE(REGEXEXTRACT(M304, ""(\d+)\s+(sessions?|days?|weeks?|Weeks?|Sessions?|Days?)"")), 1)"),10.0)</f>
        <v>10</v>
      </c>
      <c r="O304" s="129"/>
      <c r="P304" s="129"/>
      <c r="Q304" s="129"/>
      <c r="R304" s="129"/>
      <c r="S304" s="129"/>
      <c r="T304" s="129"/>
      <c r="U304" s="129"/>
      <c r="V304" s="129"/>
      <c r="W304" s="129"/>
      <c r="X304" s="129"/>
      <c r="Y304" s="129"/>
      <c r="Z304" s="129"/>
      <c r="AA304" s="129"/>
      <c r="AB304" s="129"/>
      <c r="AC304" s="129"/>
    </row>
    <row r="305" ht="15.75" customHeight="1">
      <c r="A305" s="129" t="s">
        <v>9649</v>
      </c>
      <c r="B305" s="129" t="s">
        <v>164</v>
      </c>
      <c r="C305" s="129" t="s">
        <v>9681</v>
      </c>
      <c r="D305" s="321" t="s">
        <v>70</v>
      </c>
      <c r="E305" s="321" t="s">
        <v>71</v>
      </c>
      <c r="F305" s="322">
        <v>0.7083333333333334</v>
      </c>
      <c r="G305" s="322">
        <v>0.7291666666666666</v>
      </c>
      <c r="H305" s="321">
        <f t="shared" si="1"/>
        <v>0.5</v>
      </c>
      <c r="I305" s="187">
        <v>108.21</v>
      </c>
      <c r="J305" s="187">
        <f t="shared" si="2"/>
        <v>21.642</v>
      </c>
      <c r="K305" s="129" t="s">
        <v>9680</v>
      </c>
      <c r="L305" s="129">
        <v>5.0</v>
      </c>
      <c r="M305" s="129" t="s">
        <v>3869</v>
      </c>
      <c r="N305" s="129">
        <f>IFERROR(__xludf.DUMMYFUNCTION("IFERROR(VALUE(REGEXEXTRACT(M305, ""(\d+)\s+(sessions?|days?|weeks?|Weeks?|Sessions?|Days?)"")), 1)"),10.0)</f>
        <v>10</v>
      </c>
      <c r="O305" s="129"/>
      <c r="P305" s="129"/>
      <c r="Q305" s="129"/>
      <c r="R305" s="129"/>
      <c r="S305" s="129"/>
      <c r="T305" s="129"/>
      <c r="U305" s="129"/>
      <c r="V305" s="129"/>
      <c r="W305" s="129"/>
      <c r="X305" s="129"/>
      <c r="Y305" s="129"/>
      <c r="Z305" s="129"/>
      <c r="AA305" s="129"/>
      <c r="AB305" s="129"/>
      <c r="AC305" s="129"/>
    </row>
    <row r="306" ht="15.75" customHeight="1">
      <c r="A306" s="129" t="s">
        <v>9649</v>
      </c>
      <c r="B306" s="129" t="s">
        <v>164</v>
      </c>
      <c r="C306" s="129" t="s">
        <v>9681</v>
      </c>
      <c r="D306" s="321" t="s">
        <v>70</v>
      </c>
      <c r="E306" s="321" t="s">
        <v>71</v>
      </c>
      <c r="F306" s="370">
        <v>0.7708333333333334</v>
      </c>
      <c r="G306" s="370">
        <v>0.7916666666666666</v>
      </c>
      <c r="H306" s="321">
        <f t="shared" si="1"/>
        <v>0.5</v>
      </c>
      <c r="I306" s="187">
        <v>108.21</v>
      </c>
      <c r="J306" s="187">
        <f t="shared" si="2"/>
        <v>21.642</v>
      </c>
      <c r="K306" s="129" t="s">
        <v>9680</v>
      </c>
      <c r="L306" s="129">
        <v>5.0</v>
      </c>
      <c r="M306" s="129" t="s">
        <v>3869</v>
      </c>
      <c r="N306" s="129">
        <f>IFERROR(__xludf.DUMMYFUNCTION("IFERROR(VALUE(REGEXEXTRACT(M306, ""(\d+)\s+(sessions?|days?|weeks?|Weeks?|Sessions?|Days?)"")), 1)"),10.0)</f>
        <v>10</v>
      </c>
      <c r="O306" s="129"/>
      <c r="P306" s="129"/>
      <c r="Q306" s="129"/>
      <c r="R306" s="129"/>
      <c r="S306" s="129"/>
      <c r="T306" s="129"/>
      <c r="U306" s="129"/>
      <c r="V306" s="129"/>
      <c r="W306" s="129"/>
      <c r="X306" s="129"/>
      <c r="Y306" s="129"/>
      <c r="Z306" s="129"/>
      <c r="AA306" s="129"/>
      <c r="AB306" s="129"/>
      <c r="AC306" s="129"/>
    </row>
    <row r="307" ht="15.75" customHeight="1">
      <c r="A307" s="129" t="s">
        <v>9649</v>
      </c>
      <c r="B307" s="129" t="s">
        <v>164</v>
      </c>
      <c r="C307" s="129" t="s">
        <v>9681</v>
      </c>
      <c r="D307" s="321" t="s">
        <v>70</v>
      </c>
      <c r="E307" s="321" t="s">
        <v>71</v>
      </c>
      <c r="F307" s="370">
        <v>0.375</v>
      </c>
      <c r="G307" s="370">
        <v>0.3958333333333333</v>
      </c>
      <c r="H307" s="321">
        <f t="shared" si="1"/>
        <v>0.5</v>
      </c>
      <c r="I307" s="187">
        <v>108.21</v>
      </c>
      <c r="J307" s="187">
        <f t="shared" si="2"/>
        <v>21.642</v>
      </c>
      <c r="K307" s="129" t="s">
        <v>9680</v>
      </c>
      <c r="L307" s="129">
        <v>5.0</v>
      </c>
      <c r="M307" s="129" t="s">
        <v>3869</v>
      </c>
      <c r="N307" s="129">
        <f>IFERROR(__xludf.DUMMYFUNCTION("IFERROR(VALUE(REGEXEXTRACT(M307, ""(\d+)\s+(sessions?|days?|weeks?|Weeks?|Sessions?|Days?)"")), 1)"),10.0)</f>
        <v>10</v>
      </c>
      <c r="O307" s="129"/>
      <c r="P307" s="129"/>
      <c r="Q307" s="129"/>
      <c r="R307" s="129"/>
      <c r="S307" s="129"/>
      <c r="T307" s="129"/>
      <c r="U307" s="129"/>
      <c r="V307" s="129"/>
      <c r="W307" s="129"/>
      <c r="X307" s="129"/>
      <c r="Y307" s="129"/>
      <c r="Z307" s="129"/>
      <c r="AA307" s="129"/>
      <c r="AB307" s="129"/>
      <c r="AC307" s="129"/>
    </row>
    <row r="308" ht="15.75" customHeight="1">
      <c r="A308" s="129" t="s">
        <v>9649</v>
      </c>
      <c r="B308" s="129" t="s">
        <v>164</v>
      </c>
      <c r="C308" s="129" t="s">
        <v>9682</v>
      </c>
      <c r="D308" s="321" t="s">
        <v>70</v>
      </c>
      <c r="E308" s="321" t="s">
        <v>71</v>
      </c>
      <c r="F308" s="370">
        <v>0.375</v>
      </c>
      <c r="G308" s="370">
        <v>0.40625</v>
      </c>
      <c r="H308" s="321">
        <f t="shared" si="1"/>
        <v>0.75</v>
      </c>
      <c r="I308" s="187">
        <v>118.82</v>
      </c>
      <c r="J308" s="187">
        <f t="shared" si="2"/>
        <v>15.84266667</v>
      </c>
      <c r="K308" s="129" t="s">
        <v>9683</v>
      </c>
      <c r="L308" s="129">
        <v>3.0</v>
      </c>
      <c r="M308" s="129" t="s">
        <v>3869</v>
      </c>
      <c r="N308" s="129">
        <f>IFERROR(__xludf.DUMMYFUNCTION("IFERROR(VALUE(REGEXEXTRACT(M308, ""(\d+)\s+(sessions?|days?|weeks?|Weeks?|Sessions?|Days?)"")), 1)"),10.0)</f>
        <v>10</v>
      </c>
      <c r="O308" s="129"/>
      <c r="P308" s="129"/>
      <c r="Q308" s="129"/>
      <c r="R308" s="129"/>
      <c r="S308" s="129"/>
      <c r="T308" s="129"/>
      <c r="U308" s="129"/>
      <c r="V308" s="129"/>
      <c r="W308" s="129"/>
      <c r="X308" s="129"/>
      <c r="Y308" s="129"/>
      <c r="Z308" s="129"/>
      <c r="AA308" s="129"/>
      <c r="AB308" s="129"/>
      <c r="AC308" s="129"/>
    </row>
    <row r="309" ht="15.75" customHeight="1">
      <c r="A309" s="129" t="s">
        <v>9649</v>
      </c>
      <c r="B309" s="129" t="s">
        <v>164</v>
      </c>
      <c r="C309" s="129" t="s">
        <v>9682</v>
      </c>
      <c r="D309" s="321" t="s">
        <v>70</v>
      </c>
      <c r="E309" s="321" t="s">
        <v>71</v>
      </c>
      <c r="F309" s="370">
        <v>0.40625</v>
      </c>
      <c r="G309" s="370">
        <v>0.4375</v>
      </c>
      <c r="H309" s="321">
        <f t="shared" si="1"/>
        <v>0.75</v>
      </c>
      <c r="I309" s="187">
        <v>118.82</v>
      </c>
      <c r="J309" s="187">
        <f t="shared" si="2"/>
        <v>15.84266667</v>
      </c>
      <c r="K309" s="129" t="s">
        <v>9683</v>
      </c>
      <c r="L309" s="129">
        <v>1.0</v>
      </c>
      <c r="M309" s="129" t="s">
        <v>3869</v>
      </c>
      <c r="N309" s="129">
        <f>IFERROR(__xludf.DUMMYFUNCTION("IFERROR(VALUE(REGEXEXTRACT(M309, ""(\d+)\s+(sessions?|days?|weeks?|Weeks?|Sessions?|Days?)"")), 1)"),10.0)</f>
        <v>10</v>
      </c>
      <c r="O309" s="129"/>
      <c r="P309" s="129"/>
      <c r="Q309" s="129"/>
      <c r="R309" s="129"/>
      <c r="S309" s="129"/>
      <c r="T309" s="129"/>
      <c r="U309" s="129"/>
      <c r="V309" s="129"/>
      <c r="W309" s="129"/>
      <c r="X309" s="129"/>
      <c r="Y309" s="129"/>
      <c r="Z309" s="129"/>
      <c r="AA309" s="129"/>
      <c r="AB309" s="129"/>
      <c r="AC309" s="129"/>
    </row>
    <row r="310" ht="15.75" customHeight="1">
      <c r="A310" s="129" t="s">
        <v>9649</v>
      </c>
      <c r="B310" s="129" t="s">
        <v>164</v>
      </c>
      <c r="C310" s="129" t="s">
        <v>9682</v>
      </c>
      <c r="D310" s="321" t="s">
        <v>70</v>
      </c>
      <c r="E310" s="321" t="s">
        <v>71</v>
      </c>
      <c r="F310" s="370">
        <v>0.4375</v>
      </c>
      <c r="G310" s="370">
        <v>0.46875</v>
      </c>
      <c r="H310" s="321">
        <f t="shared" si="1"/>
        <v>0.75</v>
      </c>
      <c r="I310" s="187">
        <v>118.82</v>
      </c>
      <c r="J310" s="187">
        <f t="shared" si="2"/>
        <v>15.84266667</v>
      </c>
      <c r="K310" s="129" t="s">
        <v>9683</v>
      </c>
      <c r="L310" s="129">
        <v>2.0</v>
      </c>
      <c r="M310" s="129" t="s">
        <v>3869</v>
      </c>
      <c r="N310" s="129">
        <f>IFERROR(__xludf.DUMMYFUNCTION("IFERROR(VALUE(REGEXEXTRACT(M310, ""(\d+)\s+(sessions?|days?|weeks?|Weeks?|Sessions?|Days?)"")), 1)"),10.0)</f>
        <v>10</v>
      </c>
      <c r="O310" s="129"/>
      <c r="P310" s="129"/>
      <c r="Q310" s="129"/>
      <c r="R310" s="129"/>
      <c r="S310" s="129"/>
      <c r="T310" s="129"/>
      <c r="U310" s="129"/>
      <c r="V310" s="129"/>
      <c r="W310" s="129"/>
      <c r="X310" s="129"/>
      <c r="Y310" s="129"/>
      <c r="Z310" s="129"/>
      <c r="AA310" s="129"/>
      <c r="AB310" s="129"/>
      <c r="AC310" s="129"/>
    </row>
    <row r="311" ht="15.75" customHeight="1">
      <c r="A311" s="129" t="s">
        <v>9649</v>
      </c>
      <c r="B311" s="129" t="s">
        <v>164</v>
      </c>
      <c r="C311" s="129" t="s">
        <v>9682</v>
      </c>
      <c r="D311" s="321" t="s">
        <v>70</v>
      </c>
      <c r="E311" s="321" t="s">
        <v>71</v>
      </c>
      <c r="F311" s="370">
        <v>0.46875</v>
      </c>
      <c r="G311" s="370">
        <v>0.5</v>
      </c>
      <c r="H311" s="321">
        <f t="shared" si="1"/>
        <v>0.75</v>
      </c>
      <c r="I311" s="187">
        <v>118.82</v>
      </c>
      <c r="J311" s="187">
        <f t="shared" si="2"/>
        <v>15.84266667</v>
      </c>
      <c r="K311" s="129" t="s">
        <v>9683</v>
      </c>
      <c r="L311" s="129">
        <v>0.0</v>
      </c>
      <c r="M311" s="129" t="s">
        <v>3869</v>
      </c>
      <c r="N311" s="129">
        <f>IFERROR(__xludf.DUMMYFUNCTION("IFERROR(VALUE(REGEXEXTRACT(M311, ""(\d+)\s+(sessions?|days?|weeks?|Weeks?|Sessions?|Days?)"")), 1)"),10.0)</f>
        <v>10</v>
      </c>
      <c r="O311" s="129"/>
      <c r="P311" s="129"/>
      <c r="Q311" s="129"/>
      <c r="R311" s="129"/>
      <c r="S311" s="129"/>
      <c r="T311" s="129"/>
      <c r="U311" s="129"/>
      <c r="V311" s="129"/>
      <c r="W311" s="129"/>
      <c r="X311" s="129"/>
      <c r="Y311" s="129"/>
      <c r="Z311" s="129"/>
      <c r="AA311" s="129"/>
      <c r="AB311" s="129"/>
      <c r="AC311" s="129"/>
    </row>
    <row r="312" ht="15.75" customHeight="1">
      <c r="A312" s="129" t="s">
        <v>9649</v>
      </c>
      <c r="B312" s="129" t="s">
        <v>164</v>
      </c>
      <c r="C312" s="129" t="s">
        <v>9682</v>
      </c>
      <c r="D312" s="321" t="s">
        <v>70</v>
      </c>
      <c r="E312" s="321" t="s">
        <v>71</v>
      </c>
      <c r="F312" s="370">
        <v>0.53125</v>
      </c>
      <c r="G312" s="370">
        <v>0.5625</v>
      </c>
      <c r="H312" s="321">
        <f t="shared" si="1"/>
        <v>0.75</v>
      </c>
      <c r="I312" s="187">
        <v>118.82</v>
      </c>
      <c r="J312" s="187">
        <f t="shared" si="2"/>
        <v>15.84266667</v>
      </c>
      <c r="K312" s="129" t="s">
        <v>9683</v>
      </c>
      <c r="L312" s="129">
        <v>0.0</v>
      </c>
      <c r="M312" s="129" t="s">
        <v>3869</v>
      </c>
      <c r="N312" s="129">
        <f>IFERROR(__xludf.DUMMYFUNCTION("IFERROR(VALUE(REGEXEXTRACT(M312, ""(\d+)\s+(sessions?|days?|weeks?|Weeks?|Sessions?|Days?)"")), 1)"),10.0)</f>
        <v>10</v>
      </c>
      <c r="O312" s="129"/>
      <c r="P312" s="129"/>
      <c r="Q312" s="129"/>
      <c r="R312" s="129"/>
      <c r="S312" s="129"/>
      <c r="T312" s="129"/>
      <c r="U312" s="129"/>
      <c r="V312" s="129"/>
      <c r="W312" s="129"/>
      <c r="X312" s="129"/>
      <c r="Y312" s="129"/>
      <c r="Z312" s="129"/>
      <c r="AA312" s="129"/>
      <c r="AB312" s="129"/>
      <c r="AC312" s="129"/>
    </row>
    <row r="313" ht="15.75" customHeight="1">
      <c r="A313" s="129" t="s">
        <v>9649</v>
      </c>
      <c r="B313" s="129" t="s">
        <v>164</v>
      </c>
      <c r="C313" s="129" t="s">
        <v>9684</v>
      </c>
      <c r="D313" s="321" t="s">
        <v>70</v>
      </c>
      <c r="E313" s="321" t="s">
        <v>71</v>
      </c>
      <c r="F313" s="370">
        <v>0.7708333333333334</v>
      </c>
      <c r="G313" s="370">
        <v>0.7916666666666666</v>
      </c>
      <c r="H313" s="321">
        <f t="shared" si="1"/>
        <v>0.5</v>
      </c>
      <c r="I313" s="187">
        <v>75.75</v>
      </c>
      <c r="J313" s="187">
        <f t="shared" si="2"/>
        <v>21.64285714</v>
      </c>
      <c r="K313" s="129" t="s">
        <v>9683</v>
      </c>
      <c r="L313" s="129">
        <v>0.0</v>
      </c>
      <c r="M313" s="129" t="s">
        <v>4068</v>
      </c>
      <c r="N313" s="129">
        <f>IFERROR(__xludf.DUMMYFUNCTION("IFERROR(VALUE(REGEXEXTRACT(M313, ""(\d+)\s+(sessions?|days?|weeks?|Weeks?|Sessions?|Days?)"")), 1)"),7.0)</f>
        <v>7</v>
      </c>
      <c r="O313" s="129"/>
      <c r="P313" s="129"/>
      <c r="Q313" s="129"/>
      <c r="R313" s="129"/>
      <c r="S313" s="129"/>
      <c r="T313" s="129"/>
      <c r="U313" s="129"/>
      <c r="V313" s="129"/>
      <c r="W313" s="129"/>
      <c r="X313" s="129"/>
      <c r="Y313" s="129"/>
      <c r="Z313" s="129"/>
      <c r="AA313" s="129"/>
      <c r="AB313" s="129"/>
      <c r="AC313" s="129"/>
    </row>
    <row r="314" ht="15.75" customHeight="1">
      <c r="A314" s="129" t="s">
        <v>9649</v>
      </c>
      <c r="B314" s="129" t="s">
        <v>164</v>
      </c>
      <c r="C314" s="129" t="s">
        <v>9684</v>
      </c>
      <c r="D314" s="321" t="s">
        <v>70</v>
      </c>
      <c r="E314" s="321" t="s">
        <v>71</v>
      </c>
      <c r="F314" s="370">
        <v>0.7708333333333334</v>
      </c>
      <c r="G314" s="370">
        <v>0.7916666666666666</v>
      </c>
      <c r="H314" s="321">
        <f t="shared" si="1"/>
        <v>0.5</v>
      </c>
      <c r="I314" s="187">
        <v>86.57</v>
      </c>
      <c r="J314" s="187">
        <f t="shared" si="2"/>
        <v>21.6425</v>
      </c>
      <c r="K314" s="129" t="s">
        <v>9683</v>
      </c>
      <c r="L314" s="129">
        <v>0.0</v>
      </c>
      <c r="M314" s="129" t="s">
        <v>34</v>
      </c>
      <c r="N314" s="129">
        <f>IFERROR(__xludf.DUMMYFUNCTION("IFERROR(VALUE(REGEXEXTRACT(M314, ""(\d+)\s+(sessions?|days?|weeks?|Weeks?|Sessions?|Days?)"")), 1)"),8.0)</f>
        <v>8</v>
      </c>
      <c r="O314" s="129"/>
      <c r="P314" s="129"/>
      <c r="Q314" s="129"/>
      <c r="R314" s="129"/>
      <c r="S314" s="129"/>
      <c r="T314" s="129"/>
      <c r="U314" s="129"/>
      <c r="V314" s="129"/>
      <c r="W314" s="129"/>
      <c r="X314" s="129"/>
      <c r="Y314" s="129"/>
      <c r="Z314" s="129"/>
      <c r="AA314" s="129"/>
      <c r="AB314" s="129"/>
      <c r="AC314" s="129"/>
    </row>
    <row r="315" ht="15.75" customHeight="1">
      <c r="A315" s="129" t="s">
        <v>9649</v>
      </c>
      <c r="B315" s="129" t="s">
        <v>164</v>
      </c>
      <c r="C315" s="129" t="s">
        <v>9684</v>
      </c>
      <c r="D315" s="321" t="s">
        <v>70</v>
      </c>
      <c r="E315" s="321" t="s">
        <v>71</v>
      </c>
      <c r="F315" s="370">
        <v>0.4791666666666667</v>
      </c>
      <c r="G315" s="370">
        <v>0.5</v>
      </c>
      <c r="H315" s="321">
        <f t="shared" si="1"/>
        <v>0.5</v>
      </c>
      <c r="I315" s="187">
        <v>86.57</v>
      </c>
      <c r="J315" s="187">
        <f t="shared" si="2"/>
        <v>21.6425</v>
      </c>
      <c r="K315" s="129" t="s">
        <v>9683</v>
      </c>
      <c r="L315" s="129">
        <v>0.0</v>
      </c>
      <c r="M315" s="129" t="s">
        <v>34</v>
      </c>
      <c r="N315" s="129">
        <f>IFERROR(__xludf.DUMMYFUNCTION("IFERROR(VALUE(REGEXEXTRACT(M315, ""(\d+)\s+(sessions?|days?|weeks?|Weeks?|Sessions?|Days?)"")), 1)"),8.0)</f>
        <v>8</v>
      </c>
      <c r="O315" s="129"/>
      <c r="P315" s="129"/>
      <c r="Q315" s="129"/>
      <c r="R315" s="129"/>
      <c r="S315" s="129"/>
      <c r="T315" s="129"/>
      <c r="U315" s="129"/>
      <c r="V315" s="129"/>
      <c r="W315" s="129"/>
      <c r="X315" s="129"/>
      <c r="Y315" s="129"/>
      <c r="Z315" s="129"/>
      <c r="AA315" s="129"/>
      <c r="AB315" s="129"/>
      <c r="AC315" s="129"/>
    </row>
    <row r="316" ht="15.75" customHeight="1">
      <c r="A316" s="129" t="s">
        <v>9649</v>
      </c>
      <c r="B316" s="129" t="s">
        <v>164</v>
      </c>
      <c r="C316" s="129" t="s">
        <v>9685</v>
      </c>
      <c r="D316" s="321" t="s">
        <v>70</v>
      </c>
      <c r="E316" s="321" t="s">
        <v>71</v>
      </c>
      <c r="F316" s="370">
        <v>0.4583333333333333</v>
      </c>
      <c r="G316" s="370">
        <v>0.4791666666666667</v>
      </c>
      <c r="H316" s="321">
        <f t="shared" si="1"/>
        <v>0.5</v>
      </c>
      <c r="I316" s="187">
        <v>54.11</v>
      </c>
      <c r="J316" s="187">
        <f t="shared" si="2"/>
        <v>21.644</v>
      </c>
      <c r="K316" s="129" t="s">
        <v>9683</v>
      </c>
      <c r="L316" s="129">
        <v>0.0</v>
      </c>
      <c r="M316" s="129" t="s">
        <v>27</v>
      </c>
      <c r="N316" s="129">
        <f>IFERROR(__xludf.DUMMYFUNCTION("IFERROR(VALUE(REGEXEXTRACT(M316, ""(\d+)\s+(sessions?|days?|weeks?|Weeks?|Sessions?|Days?)"")), 1)"),5.0)</f>
        <v>5</v>
      </c>
      <c r="O316" s="129"/>
      <c r="P316" s="129"/>
      <c r="Q316" s="129"/>
      <c r="R316" s="129"/>
      <c r="S316" s="129"/>
      <c r="T316" s="129"/>
      <c r="U316" s="129"/>
      <c r="V316" s="129"/>
      <c r="W316" s="129"/>
      <c r="X316" s="129"/>
      <c r="Y316" s="129"/>
      <c r="Z316" s="129"/>
      <c r="AA316" s="129"/>
      <c r="AB316" s="129"/>
      <c r="AC316" s="129"/>
    </row>
    <row r="317" ht="15.75" customHeight="1">
      <c r="A317" s="129" t="s">
        <v>9649</v>
      </c>
      <c r="B317" s="129" t="s">
        <v>164</v>
      </c>
      <c r="C317" s="129" t="s">
        <v>9685</v>
      </c>
      <c r="D317" s="321" t="s">
        <v>70</v>
      </c>
      <c r="E317" s="321" t="s">
        <v>71</v>
      </c>
      <c r="F317" s="370">
        <v>0.4375</v>
      </c>
      <c r="G317" s="370">
        <v>0.4583333333333333</v>
      </c>
      <c r="H317" s="321">
        <f t="shared" si="1"/>
        <v>0.5</v>
      </c>
      <c r="I317" s="187">
        <v>54.11</v>
      </c>
      <c r="J317" s="187">
        <f t="shared" si="2"/>
        <v>21.644</v>
      </c>
      <c r="K317" s="129" t="s">
        <v>9683</v>
      </c>
      <c r="L317" s="129">
        <v>0.0</v>
      </c>
      <c r="M317" s="129" t="s">
        <v>27</v>
      </c>
      <c r="N317" s="129">
        <f>IFERROR(__xludf.DUMMYFUNCTION("IFERROR(VALUE(REGEXEXTRACT(M317, ""(\d+)\s+(sessions?|days?|weeks?|Weeks?|Sessions?|Days?)"")), 1)"),5.0)</f>
        <v>5</v>
      </c>
      <c r="O317" s="129"/>
      <c r="P317" s="129"/>
      <c r="Q317" s="129"/>
      <c r="R317" s="129"/>
      <c r="S317" s="129"/>
      <c r="T317" s="129"/>
      <c r="U317" s="129"/>
      <c r="V317" s="129"/>
      <c r="W317" s="129"/>
      <c r="X317" s="129"/>
      <c r="Y317" s="129"/>
      <c r="Z317" s="129"/>
      <c r="AA317" s="129"/>
      <c r="AB317" s="129"/>
      <c r="AC317" s="129"/>
    </row>
    <row r="318" ht="15.75" customHeight="1">
      <c r="A318" s="129" t="s">
        <v>9649</v>
      </c>
      <c r="B318" s="129" t="s">
        <v>164</v>
      </c>
      <c r="C318" s="129" t="s">
        <v>9685</v>
      </c>
      <c r="D318" s="321" t="s">
        <v>70</v>
      </c>
      <c r="E318" s="321" t="s">
        <v>71</v>
      </c>
      <c r="F318" s="370">
        <v>0.6875</v>
      </c>
      <c r="G318" s="370">
        <v>0.7083333333333334</v>
      </c>
      <c r="H318" s="321">
        <f t="shared" si="1"/>
        <v>0.5</v>
      </c>
      <c r="I318" s="187">
        <v>54.11</v>
      </c>
      <c r="J318" s="187">
        <f t="shared" si="2"/>
        <v>21.644</v>
      </c>
      <c r="K318" s="129" t="s">
        <v>9683</v>
      </c>
      <c r="L318" s="129">
        <v>0.0</v>
      </c>
      <c r="M318" s="129" t="s">
        <v>27</v>
      </c>
      <c r="N318" s="129">
        <f>IFERROR(__xludf.DUMMYFUNCTION("IFERROR(VALUE(REGEXEXTRACT(M318, ""(\d+)\s+(sessions?|days?|weeks?|Weeks?|Sessions?|Days?)"")), 1)"),5.0)</f>
        <v>5</v>
      </c>
      <c r="O318" s="129"/>
      <c r="P318" s="129"/>
      <c r="Q318" s="129"/>
      <c r="R318" s="129"/>
      <c r="S318" s="129"/>
      <c r="T318" s="129"/>
      <c r="U318" s="129"/>
      <c r="V318" s="129"/>
      <c r="W318" s="129"/>
      <c r="X318" s="129"/>
      <c r="Y318" s="129"/>
      <c r="Z318" s="129"/>
      <c r="AA318" s="129"/>
      <c r="AB318" s="129"/>
      <c r="AC318" s="129"/>
    </row>
    <row r="319" ht="15.75" customHeight="1">
      <c r="A319" s="129" t="s">
        <v>9649</v>
      </c>
      <c r="B319" s="129" t="s">
        <v>164</v>
      </c>
      <c r="C319" s="129" t="s">
        <v>9685</v>
      </c>
      <c r="D319" s="321" t="s">
        <v>70</v>
      </c>
      <c r="E319" s="321" t="s">
        <v>71</v>
      </c>
      <c r="F319" s="370">
        <v>0.7291666666666666</v>
      </c>
      <c r="G319" s="370">
        <v>0.75</v>
      </c>
      <c r="H319" s="321">
        <f t="shared" si="1"/>
        <v>0.5</v>
      </c>
      <c r="I319" s="187">
        <v>54.11</v>
      </c>
      <c r="J319" s="187">
        <f t="shared" si="2"/>
        <v>21.644</v>
      </c>
      <c r="K319" s="129" t="s">
        <v>9683</v>
      </c>
      <c r="L319" s="129">
        <v>0.0</v>
      </c>
      <c r="M319" s="129" t="s">
        <v>27</v>
      </c>
      <c r="N319" s="129">
        <f>IFERROR(__xludf.DUMMYFUNCTION("IFERROR(VALUE(REGEXEXTRACT(M319, ""(\d+)\s+(sessions?|days?|weeks?|Weeks?|Sessions?|Days?)"")), 1)"),5.0)</f>
        <v>5</v>
      </c>
      <c r="O319" s="129"/>
      <c r="P319" s="129"/>
      <c r="Q319" s="129"/>
      <c r="R319" s="129"/>
      <c r="S319" s="129"/>
      <c r="T319" s="129"/>
      <c r="U319" s="129"/>
      <c r="V319" s="129"/>
      <c r="W319" s="129"/>
      <c r="X319" s="129"/>
      <c r="Y319" s="129"/>
      <c r="Z319" s="129"/>
      <c r="AA319" s="129"/>
      <c r="AB319" s="129"/>
      <c r="AC319" s="129"/>
    </row>
    <row r="320" ht="15.75" customHeight="1">
      <c r="A320" s="129" t="s">
        <v>9649</v>
      </c>
      <c r="B320" s="129" t="s">
        <v>164</v>
      </c>
      <c r="C320" s="129" t="s">
        <v>9686</v>
      </c>
      <c r="D320" s="321" t="s">
        <v>70</v>
      </c>
      <c r="E320" s="321" t="s">
        <v>71</v>
      </c>
      <c r="F320" s="370">
        <v>0.4166666666666667</v>
      </c>
      <c r="G320" s="370">
        <v>0.4375</v>
      </c>
      <c r="H320" s="321">
        <f t="shared" si="1"/>
        <v>0.5</v>
      </c>
      <c r="I320" s="187">
        <v>108.21</v>
      </c>
      <c r="J320" s="187">
        <f t="shared" si="2"/>
        <v>21.642</v>
      </c>
      <c r="K320" s="129" t="s">
        <v>9670</v>
      </c>
      <c r="L320" s="129">
        <v>5.0</v>
      </c>
      <c r="M320" s="129" t="s">
        <v>3869</v>
      </c>
      <c r="N320" s="129">
        <f>IFERROR(__xludf.DUMMYFUNCTION("IFERROR(VALUE(REGEXEXTRACT(M320, ""(\d+)\s+(sessions?|days?|weeks?|Weeks?|Sessions?|Days?)"")), 1)"),10.0)</f>
        <v>10</v>
      </c>
      <c r="O320" s="129"/>
      <c r="P320" s="129"/>
      <c r="Q320" s="129"/>
      <c r="R320" s="129"/>
      <c r="S320" s="129"/>
      <c r="T320" s="129"/>
      <c r="U320" s="129"/>
      <c r="V320" s="129"/>
      <c r="W320" s="129"/>
      <c r="X320" s="129"/>
      <c r="Y320" s="129"/>
      <c r="Z320" s="129"/>
      <c r="AA320" s="129"/>
      <c r="AB320" s="129"/>
      <c r="AC320" s="129"/>
    </row>
    <row r="321" ht="15.75" customHeight="1">
      <c r="A321" s="129" t="s">
        <v>9649</v>
      </c>
      <c r="B321" s="129" t="s">
        <v>164</v>
      </c>
      <c r="C321" s="129" t="s">
        <v>9686</v>
      </c>
      <c r="D321" s="321" t="s">
        <v>70</v>
      </c>
      <c r="E321" s="321" t="s">
        <v>71</v>
      </c>
      <c r="F321" s="370">
        <v>0.4375</v>
      </c>
      <c r="G321" s="370">
        <v>0.4583333333333333</v>
      </c>
      <c r="H321" s="321">
        <f t="shared" si="1"/>
        <v>0.5</v>
      </c>
      <c r="I321" s="187">
        <v>108.21</v>
      </c>
      <c r="J321" s="187">
        <f t="shared" si="2"/>
        <v>21.642</v>
      </c>
      <c r="K321" s="129" t="s">
        <v>9670</v>
      </c>
      <c r="L321" s="129">
        <v>5.0</v>
      </c>
      <c r="M321" s="129" t="s">
        <v>3869</v>
      </c>
      <c r="N321" s="129">
        <f>IFERROR(__xludf.DUMMYFUNCTION("IFERROR(VALUE(REGEXEXTRACT(M321, ""(\d+)\s+(sessions?|days?|weeks?|Weeks?|Sessions?|Days?)"")), 1)"),10.0)</f>
        <v>10</v>
      </c>
      <c r="O321" s="129"/>
      <c r="P321" s="129"/>
      <c r="Q321" s="129"/>
      <c r="R321" s="129"/>
      <c r="S321" s="129"/>
      <c r="T321" s="129"/>
      <c r="U321" s="129"/>
      <c r="V321" s="129"/>
      <c r="W321" s="129"/>
      <c r="X321" s="129"/>
      <c r="Y321" s="129"/>
      <c r="Z321" s="129"/>
      <c r="AA321" s="129"/>
      <c r="AB321" s="129"/>
      <c r="AC321" s="129"/>
    </row>
    <row r="322" ht="15.75" customHeight="1">
      <c r="A322" s="129" t="s">
        <v>9649</v>
      </c>
      <c r="B322" s="129" t="s">
        <v>164</v>
      </c>
      <c r="C322" s="129" t="s">
        <v>9686</v>
      </c>
      <c r="D322" s="321" t="s">
        <v>70</v>
      </c>
      <c r="E322" s="321" t="s">
        <v>71</v>
      </c>
      <c r="F322" s="370">
        <v>0.4583333333333333</v>
      </c>
      <c r="G322" s="370">
        <v>0.4791666666666667</v>
      </c>
      <c r="H322" s="321">
        <f t="shared" si="1"/>
        <v>0.5</v>
      </c>
      <c r="I322" s="187">
        <v>108.21</v>
      </c>
      <c r="J322" s="187">
        <f t="shared" si="2"/>
        <v>21.642</v>
      </c>
      <c r="K322" s="129" t="s">
        <v>9670</v>
      </c>
      <c r="L322" s="129">
        <v>5.0</v>
      </c>
      <c r="M322" s="129" t="s">
        <v>3869</v>
      </c>
      <c r="N322" s="129">
        <f>IFERROR(__xludf.DUMMYFUNCTION("IFERROR(VALUE(REGEXEXTRACT(M322, ""(\d+)\s+(sessions?|days?|weeks?|Weeks?|Sessions?|Days?)"")), 1)"),10.0)</f>
        <v>10</v>
      </c>
      <c r="O322" s="129"/>
      <c r="P322" s="129"/>
      <c r="Q322" s="129"/>
      <c r="R322" s="129"/>
      <c r="S322" s="129"/>
      <c r="T322" s="129"/>
      <c r="U322" s="129"/>
      <c r="V322" s="129"/>
      <c r="W322" s="129"/>
      <c r="X322" s="129"/>
      <c r="Y322" s="129"/>
      <c r="Z322" s="129"/>
      <c r="AA322" s="129"/>
      <c r="AB322" s="129"/>
      <c r="AC322" s="129"/>
    </row>
    <row r="323" ht="15.75" customHeight="1">
      <c r="A323" s="129" t="s">
        <v>9649</v>
      </c>
      <c r="B323" s="129" t="s">
        <v>164</v>
      </c>
      <c r="C323" s="129" t="s">
        <v>9687</v>
      </c>
      <c r="D323" s="321" t="s">
        <v>70</v>
      </c>
      <c r="E323" s="321" t="s">
        <v>71</v>
      </c>
      <c r="F323" s="322">
        <v>0.375</v>
      </c>
      <c r="G323" s="322">
        <v>0.3958333333333333</v>
      </c>
      <c r="H323" s="321">
        <f t="shared" si="1"/>
        <v>0.5</v>
      </c>
      <c r="I323" s="187">
        <v>108.21</v>
      </c>
      <c r="J323" s="187">
        <f t="shared" si="2"/>
        <v>21.642</v>
      </c>
      <c r="K323" s="129" t="s">
        <v>9688</v>
      </c>
      <c r="L323" s="129">
        <v>5.0</v>
      </c>
      <c r="M323" s="129" t="s">
        <v>3869</v>
      </c>
      <c r="N323" s="129">
        <f>IFERROR(__xludf.DUMMYFUNCTION("IFERROR(VALUE(REGEXEXTRACT(M323, ""(\d+)\s+(sessions?|days?|weeks?|Weeks?|Sessions?|Days?)"")), 1)"),10.0)</f>
        <v>10</v>
      </c>
      <c r="O323" s="129"/>
      <c r="P323" s="129"/>
      <c r="Q323" s="129"/>
      <c r="R323" s="129"/>
      <c r="S323" s="129"/>
      <c r="T323" s="129"/>
      <c r="U323" s="129"/>
      <c r="V323" s="129"/>
      <c r="W323" s="129"/>
      <c r="X323" s="129"/>
      <c r="Y323" s="129"/>
      <c r="Z323" s="129"/>
      <c r="AA323" s="129"/>
      <c r="AB323" s="129"/>
      <c r="AC323" s="129"/>
    </row>
    <row r="324" ht="15.75" customHeight="1">
      <c r="A324" s="129" t="s">
        <v>9649</v>
      </c>
      <c r="B324" s="129" t="s">
        <v>164</v>
      </c>
      <c r="C324" s="129" t="s">
        <v>9687</v>
      </c>
      <c r="D324" s="321" t="s">
        <v>70</v>
      </c>
      <c r="E324" s="321" t="s">
        <v>71</v>
      </c>
      <c r="F324" s="370">
        <v>0.5208333333333334</v>
      </c>
      <c r="G324" s="370">
        <v>0.5416666666666666</v>
      </c>
      <c r="H324" s="321">
        <f t="shared" si="1"/>
        <v>0.5</v>
      </c>
      <c r="I324" s="187">
        <v>108.21</v>
      </c>
      <c r="J324" s="187">
        <f t="shared" si="2"/>
        <v>21.642</v>
      </c>
      <c r="K324" s="129" t="s">
        <v>9688</v>
      </c>
      <c r="L324" s="129">
        <v>5.0</v>
      </c>
      <c r="M324" s="129" t="s">
        <v>3869</v>
      </c>
      <c r="N324" s="129">
        <f>IFERROR(__xludf.DUMMYFUNCTION("IFERROR(VALUE(REGEXEXTRACT(M324, ""(\d+)\s+(sessions?|days?|weeks?|Weeks?|Sessions?|Days?)"")), 1)"),10.0)</f>
        <v>10</v>
      </c>
      <c r="O324" s="129"/>
      <c r="P324" s="129"/>
      <c r="Q324" s="129"/>
      <c r="R324" s="129"/>
      <c r="S324" s="129"/>
      <c r="T324" s="129"/>
      <c r="U324" s="129"/>
      <c r="V324" s="129"/>
      <c r="W324" s="129"/>
      <c r="X324" s="129"/>
      <c r="Y324" s="129"/>
      <c r="Z324" s="129"/>
      <c r="AA324" s="129"/>
      <c r="AB324" s="129"/>
      <c r="AC324" s="129"/>
    </row>
    <row r="325" ht="15.75" customHeight="1">
      <c r="A325" s="129" t="s">
        <v>9649</v>
      </c>
      <c r="B325" s="129" t="s">
        <v>164</v>
      </c>
      <c r="C325" s="129" t="s">
        <v>9687</v>
      </c>
      <c r="D325" s="321" t="s">
        <v>70</v>
      </c>
      <c r="E325" s="321" t="s">
        <v>71</v>
      </c>
      <c r="F325" s="370">
        <v>0.4166666666666667</v>
      </c>
      <c r="G325" s="370">
        <v>0.4375</v>
      </c>
      <c r="H325" s="321">
        <f t="shared" si="1"/>
        <v>0.5</v>
      </c>
      <c r="I325" s="187">
        <v>108.21</v>
      </c>
      <c r="J325" s="187">
        <f t="shared" si="2"/>
        <v>21.642</v>
      </c>
      <c r="K325" s="129" t="s">
        <v>9688</v>
      </c>
      <c r="L325" s="129">
        <v>5.0</v>
      </c>
      <c r="M325" s="129" t="s">
        <v>3869</v>
      </c>
      <c r="N325" s="129">
        <f>IFERROR(__xludf.DUMMYFUNCTION("IFERROR(VALUE(REGEXEXTRACT(M325, ""(\d+)\s+(sessions?|days?|weeks?|Weeks?|Sessions?|Days?)"")), 1)"),10.0)</f>
        <v>10</v>
      </c>
      <c r="O325" s="129"/>
      <c r="P325" s="129"/>
      <c r="Q325" s="129"/>
      <c r="R325" s="129"/>
      <c r="S325" s="129"/>
      <c r="T325" s="129"/>
      <c r="U325" s="129"/>
      <c r="V325" s="129"/>
      <c r="W325" s="129"/>
      <c r="X325" s="129"/>
      <c r="Y325" s="129"/>
      <c r="Z325" s="129"/>
      <c r="AA325" s="129"/>
      <c r="AB325" s="129"/>
      <c r="AC325" s="129"/>
    </row>
    <row r="326" ht="15.75" customHeight="1">
      <c r="A326" s="129" t="s">
        <v>9649</v>
      </c>
      <c r="B326" s="129" t="s">
        <v>164</v>
      </c>
      <c r="C326" s="129" t="s">
        <v>9687</v>
      </c>
      <c r="D326" s="321" t="s">
        <v>70</v>
      </c>
      <c r="E326" s="321" t="s">
        <v>71</v>
      </c>
      <c r="F326" s="370">
        <v>0.4375</v>
      </c>
      <c r="G326" s="370">
        <v>0.4583333333333333</v>
      </c>
      <c r="H326" s="321">
        <f t="shared" si="1"/>
        <v>0.5</v>
      </c>
      <c r="I326" s="187">
        <v>108.21</v>
      </c>
      <c r="J326" s="187">
        <f t="shared" si="2"/>
        <v>21.642</v>
      </c>
      <c r="K326" s="129" t="s">
        <v>9688</v>
      </c>
      <c r="L326" s="129">
        <v>5.0</v>
      </c>
      <c r="M326" s="129" t="s">
        <v>3869</v>
      </c>
      <c r="N326" s="129">
        <f>IFERROR(__xludf.DUMMYFUNCTION("IFERROR(VALUE(REGEXEXTRACT(M326, ""(\d+)\s+(sessions?|days?|weeks?|Weeks?|Sessions?|Days?)"")), 1)"),10.0)</f>
        <v>10</v>
      </c>
      <c r="O326" s="129"/>
      <c r="P326" s="129"/>
      <c r="Q326" s="129"/>
      <c r="R326" s="129"/>
      <c r="S326" s="129"/>
      <c r="T326" s="129"/>
      <c r="U326" s="129"/>
      <c r="V326" s="129"/>
      <c r="W326" s="129"/>
      <c r="X326" s="129"/>
      <c r="Y326" s="129"/>
      <c r="Z326" s="129"/>
      <c r="AA326" s="129"/>
      <c r="AB326" s="129"/>
      <c r="AC326" s="129"/>
    </row>
    <row r="327" ht="15.75" customHeight="1">
      <c r="A327" s="129" t="s">
        <v>9649</v>
      </c>
      <c r="B327" s="129" t="s">
        <v>164</v>
      </c>
      <c r="C327" s="129" t="s">
        <v>9687</v>
      </c>
      <c r="D327" s="321" t="s">
        <v>70</v>
      </c>
      <c r="E327" s="321" t="s">
        <v>71</v>
      </c>
      <c r="F327" s="370">
        <v>0.4791666666666667</v>
      </c>
      <c r="G327" s="370">
        <v>0.5</v>
      </c>
      <c r="H327" s="321">
        <f t="shared" si="1"/>
        <v>0.5</v>
      </c>
      <c r="I327" s="187">
        <v>108.21</v>
      </c>
      <c r="J327" s="187">
        <f t="shared" si="2"/>
        <v>21.642</v>
      </c>
      <c r="K327" s="129" t="s">
        <v>9688</v>
      </c>
      <c r="L327" s="129">
        <v>5.0</v>
      </c>
      <c r="M327" s="129" t="s">
        <v>3869</v>
      </c>
      <c r="N327" s="129">
        <f>IFERROR(__xludf.DUMMYFUNCTION("IFERROR(VALUE(REGEXEXTRACT(M327, ""(\d+)\s+(sessions?|days?|weeks?|Weeks?|Sessions?|Days?)"")), 1)"),10.0)</f>
        <v>10</v>
      </c>
      <c r="O327" s="129"/>
      <c r="P327" s="129"/>
      <c r="Q327" s="129"/>
      <c r="R327" s="129"/>
      <c r="S327" s="129"/>
      <c r="T327" s="129"/>
      <c r="U327" s="129"/>
      <c r="V327" s="129"/>
      <c r="W327" s="129"/>
      <c r="X327" s="129"/>
      <c r="Y327" s="129"/>
      <c r="Z327" s="129"/>
      <c r="AA327" s="129"/>
      <c r="AB327" s="129"/>
      <c r="AC327" s="129"/>
    </row>
    <row r="328" ht="15.75" customHeight="1">
      <c r="A328" s="129" t="s">
        <v>9649</v>
      </c>
      <c r="B328" s="129" t="s">
        <v>164</v>
      </c>
      <c r="C328" s="129" t="s">
        <v>9687</v>
      </c>
      <c r="D328" s="321" t="s">
        <v>70</v>
      </c>
      <c r="E328" s="321" t="s">
        <v>71</v>
      </c>
      <c r="F328" s="370">
        <v>0.7916666666666666</v>
      </c>
      <c r="G328" s="370">
        <v>0.8125</v>
      </c>
      <c r="H328" s="321">
        <f t="shared" si="1"/>
        <v>0.5</v>
      </c>
      <c r="I328" s="187">
        <v>108.21</v>
      </c>
      <c r="J328" s="187">
        <f t="shared" si="2"/>
        <v>21.642</v>
      </c>
      <c r="K328" s="129" t="s">
        <v>9688</v>
      </c>
      <c r="L328" s="129">
        <v>5.0</v>
      </c>
      <c r="M328" s="129" t="s">
        <v>3869</v>
      </c>
      <c r="N328" s="129">
        <f>IFERROR(__xludf.DUMMYFUNCTION("IFERROR(VALUE(REGEXEXTRACT(M328, ""(\d+)\s+(sessions?|days?|weeks?|Weeks?|Sessions?|Days?)"")), 1)"),10.0)</f>
        <v>10</v>
      </c>
      <c r="O328" s="129"/>
      <c r="P328" s="129"/>
      <c r="Q328" s="129"/>
      <c r="R328" s="129"/>
      <c r="S328" s="129"/>
      <c r="T328" s="129"/>
      <c r="U328" s="129"/>
      <c r="V328" s="129"/>
      <c r="W328" s="129"/>
      <c r="X328" s="129"/>
      <c r="Y328" s="129"/>
      <c r="Z328" s="129"/>
      <c r="AA328" s="129"/>
      <c r="AB328" s="129"/>
      <c r="AC328" s="129"/>
    </row>
    <row r="329" ht="15.75" customHeight="1">
      <c r="A329" s="129" t="s">
        <v>9649</v>
      </c>
      <c r="B329" s="129" t="s">
        <v>164</v>
      </c>
      <c r="C329" s="129" t="s">
        <v>9687</v>
      </c>
      <c r="D329" s="321" t="s">
        <v>70</v>
      </c>
      <c r="E329" s="321" t="s">
        <v>71</v>
      </c>
      <c r="F329" s="370">
        <v>0.5208333333333334</v>
      </c>
      <c r="G329" s="370">
        <v>0.5416666666666666</v>
      </c>
      <c r="H329" s="321">
        <f t="shared" si="1"/>
        <v>0.5</v>
      </c>
      <c r="I329" s="187">
        <v>108.21</v>
      </c>
      <c r="J329" s="187">
        <f t="shared" si="2"/>
        <v>21.642</v>
      </c>
      <c r="K329" s="129" t="s">
        <v>9688</v>
      </c>
      <c r="L329" s="129">
        <v>5.0</v>
      </c>
      <c r="M329" s="129" t="s">
        <v>3869</v>
      </c>
      <c r="N329" s="129">
        <f>IFERROR(__xludf.DUMMYFUNCTION("IFERROR(VALUE(REGEXEXTRACT(M329, ""(\d+)\s+(sessions?|days?|weeks?|Weeks?|Sessions?|Days?)"")), 1)"),10.0)</f>
        <v>10</v>
      </c>
      <c r="O329" s="129"/>
      <c r="P329" s="129"/>
      <c r="Q329" s="129"/>
      <c r="R329" s="129"/>
      <c r="S329" s="129"/>
      <c r="T329" s="129"/>
      <c r="U329" s="129"/>
      <c r="V329" s="129"/>
      <c r="W329" s="129"/>
      <c r="X329" s="129"/>
      <c r="Y329" s="129"/>
      <c r="Z329" s="129"/>
      <c r="AA329" s="129"/>
      <c r="AB329" s="129"/>
      <c r="AC329" s="129"/>
    </row>
    <row r="330" ht="15.75" customHeight="1">
      <c r="A330" s="129" t="s">
        <v>9649</v>
      </c>
      <c r="B330" s="129" t="s">
        <v>164</v>
      </c>
      <c r="C330" s="129" t="s">
        <v>9687</v>
      </c>
      <c r="D330" s="321" t="s">
        <v>70</v>
      </c>
      <c r="E330" s="321" t="s">
        <v>71</v>
      </c>
      <c r="F330" s="370">
        <v>0.4583333333333333</v>
      </c>
      <c r="G330" s="370">
        <v>0.4791666666666667</v>
      </c>
      <c r="H330" s="321">
        <f t="shared" si="1"/>
        <v>0.5</v>
      </c>
      <c r="I330" s="187">
        <v>108.21</v>
      </c>
      <c r="J330" s="187">
        <f t="shared" si="2"/>
        <v>21.642</v>
      </c>
      <c r="K330" s="129" t="s">
        <v>9688</v>
      </c>
      <c r="L330" s="129">
        <v>5.0</v>
      </c>
      <c r="M330" s="129" t="s">
        <v>3869</v>
      </c>
      <c r="N330" s="129">
        <f>IFERROR(__xludf.DUMMYFUNCTION("IFERROR(VALUE(REGEXEXTRACT(M330, ""(\d+)\s+(sessions?|days?|weeks?|Weeks?|Sessions?|Days?)"")), 1)"),10.0)</f>
        <v>10</v>
      </c>
      <c r="O330" s="129"/>
      <c r="P330" s="129"/>
      <c r="Q330" s="129"/>
      <c r="R330" s="129"/>
      <c r="S330" s="129"/>
      <c r="T330" s="129"/>
      <c r="U330" s="129"/>
      <c r="V330" s="129"/>
      <c r="W330" s="129"/>
      <c r="X330" s="129"/>
      <c r="Y330" s="129"/>
      <c r="Z330" s="129"/>
      <c r="AA330" s="129"/>
      <c r="AB330" s="129"/>
      <c r="AC330" s="129"/>
    </row>
    <row r="331" ht="15.75" customHeight="1">
      <c r="A331" s="129" t="s">
        <v>9649</v>
      </c>
      <c r="B331" s="129" t="s">
        <v>164</v>
      </c>
      <c r="C331" s="129" t="s">
        <v>9687</v>
      </c>
      <c r="D331" s="321" t="s">
        <v>70</v>
      </c>
      <c r="E331" s="321" t="s">
        <v>71</v>
      </c>
      <c r="F331" s="370">
        <v>0.5</v>
      </c>
      <c r="G331" s="370">
        <v>0.5208333333333334</v>
      </c>
      <c r="H331" s="321">
        <f t="shared" si="1"/>
        <v>0.5</v>
      </c>
      <c r="I331" s="187">
        <v>108.21</v>
      </c>
      <c r="J331" s="187">
        <f t="shared" si="2"/>
        <v>21.642</v>
      </c>
      <c r="K331" s="129" t="s">
        <v>9688</v>
      </c>
      <c r="L331" s="129">
        <v>5.0</v>
      </c>
      <c r="M331" s="129" t="s">
        <v>3869</v>
      </c>
      <c r="N331" s="129">
        <f>IFERROR(__xludf.DUMMYFUNCTION("IFERROR(VALUE(REGEXEXTRACT(M331, ""(\d+)\s+(sessions?|days?|weeks?|Weeks?|Sessions?|Days?)"")), 1)"),10.0)</f>
        <v>10</v>
      </c>
      <c r="O331" s="129"/>
      <c r="P331" s="129"/>
      <c r="Q331" s="129"/>
      <c r="R331" s="129"/>
      <c r="S331" s="129"/>
      <c r="T331" s="129"/>
      <c r="U331" s="129"/>
      <c r="V331" s="129"/>
      <c r="W331" s="129"/>
      <c r="X331" s="129"/>
      <c r="Y331" s="129"/>
      <c r="Z331" s="129"/>
      <c r="AA331" s="129"/>
      <c r="AB331" s="129"/>
      <c r="AC331" s="129"/>
    </row>
    <row r="332" ht="15.75" customHeight="1">
      <c r="A332" s="129" t="s">
        <v>9649</v>
      </c>
      <c r="B332" s="129" t="s">
        <v>164</v>
      </c>
      <c r="C332" s="129" t="s">
        <v>9687</v>
      </c>
      <c r="D332" s="321" t="s">
        <v>70</v>
      </c>
      <c r="E332" s="321" t="s">
        <v>71</v>
      </c>
      <c r="F332" s="370">
        <v>0.3958333333333333</v>
      </c>
      <c r="G332" s="370">
        <v>0.4166666666666667</v>
      </c>
      <c r="H332" s="321">
        <f t="shared" si="1"/>
        <v>0.5</v>
      </c>
      <c r="I332" s="187">
        <v>108.21</v>
      </c>
      <c r="J332" s="187">
        <f t="shared" si="2"/>
        <v>21.642</v>
      </c>
      <c r="K332" s="129" t="s">
        <v>9688</v>
      </c>
      <c r="L332" s="129">
        <v>5.0</v>
      </c>
      <c r="M332" s="129" t="s">
        <v>3869</v>
      </c>
      <c r="N332" s="129">
        <f>IFERROR(__xludf.DUMMYFUNCTION("IFERROR(VALUE(REGEXEXTRACT(M332, ""(\d+)\s+(sessions?|days?|weeks?|Weeks?|Sessions?|Days?)"")), 1)"),10.0)</f>
        <v>10</v>
      </c>
      <c r="O332" s="129"/>
      <c r="P332" s="129"/>
      <c r="Q332" s="129"/>
      <c r="R332" s="129"/>
      <c r="S332" s="129"/>
      <c r="T332" s="129"/>
      <c r="U332" s="129"/>
      <c r="V332" s="129"/>
      <c r="W332" s="129"/>
      <c r="X332" s="129"/>
      <c r="Y332" s="129"/>
      <c r="Z332" s="129"/>
      <c r="AA332" s="129"/>
      <c r="AB332" s="129"/>
      <c r="AC332" s="129"/>
    </row>
    <row r="333" ht="15.75" customHeight="1">
      <c r="A333" s="129" t="s">
        <v>9649</v>
      </c>
      <c r="B333" s="129" t="s">
        <v>164</v>
      </c>
      <c r="C333" s="129" t="s">
        <v>9687</v>
      </c>
      <c r="D333" s="321" t="s">
        <v>70</v>
      </c>
      <c r="E333" s="321" t="s">
        <v>71</v>
      </c>
      <c r="F333" s="370">
        <v>0.5</v>
      </c>
      <c r="G333" s="370">
        <v>0.5208333333333334</v>
      </c>
      <c r="H333" s="321">
        <f t="shared" si="1"/>
        <v>0.5</v>
      </c>
      <c r="I333" s="187">
        <v>108.21</v>
      </c>
      <c r="J333" s="187">
        <f t="shared" si="2"/>
        <v>21.642</v>
      </c>
      <c r="K333" s="129" t="s">
        <v>9688</v>
      </c>
      <c r="L333" s="129">
        <v>5.0</v>
      </c>
      <c r="M333" s="129" t="s">
        <v>3869</v>
      </c>
      <c r="N333" s="129">
        <f>IFERROR(__xludf.DUMMYFUNCTION("IFERROR(VALUE(REGEXEXTRACT(M333, ""(\d+)\s+(sessions?|days?|weeks?|Weeks?|Sessions?|Days?)"")), 1)"),10.0)</f>
        <v>10</v>
      </c>
      <c r="O333" s="129"/>
      <c r="P333" s="129"/>
      <c r="Q333" s="129"/>
      <c r="R333" s="129"/>
      <c r="S333" s="129"/>
      <c r="T333" s="129"/>
      <c r="U333" s="129"/>
      <c r="V333" s="129"/>
      <c r="W333" s="129"/>
      <c r="X333" s="129"/>
      <c r="Y333" s="129"/>
      <c r="Z333" s="129"/>
      <c r="AA333" s="129"/>
      <c r="AB333" s="129"/>
      <c r="AC333" s="129"/>
    </row>
    <row r="334" ht="15.75" customHeight="1">
      <c r="A334" s="129" t="s">
        <v>9649</v>
      </c>
      <c r="B334" s="129" t="s">
        <v>164</v>
      </c>
      <c r="C334" s="129" t="s">
        <v>9687</v>
      </c>
      <c r="D334" s="321" t="s">
        <v>70</v>
      </c>
      <c r="E334" s="321" t="s">
        <v>71</v>
      </c>
      <c r="F334" s="370">
        <v>0.8125</v>
      </c>
      <c r="G334" s="370">
        <v>0.8333333333333334</v>
      </c>
      <c r="H334" s="321">
        <f t="shared" si="1"/>
        <v>0.5</v>
      </c>
      <c r="I334" s="187">
        <v>108.21</v>
      </c>
      <c r="J334" s="187">
        <f t="shared" si="2"/>
        <v>21.642</v>
      </c>
      <c r="K334" s="129" t="s">
        <v>9688</v>
      </c>
      <c r="L334" s="129">
        <v>5.0</v>
      </c>
      <c r="M334" s="129" t="s">
        <v>3869</v>
      </c>
      <c r="N334" s="129">
        <f>IFERROR(__xludf.DUMMYFUNCTION("IFERROR(VALUE(REGEXEXTRACT(M334, ""(\d+)\s+(sessions?|days?|weeks?|Weeks?|Sessions?|Days?)"")), 1)"),10.0)</f>
        <v>10</v>
      </c>
      <c r="O334" s="129"/>
      <c r="P334" s="129"/>
      <c r="Q334" s="129"/>
      <c r="R334" s="129"/>
      <c r="S334" s="129"/>
      <c r="T334" s="129"/>
      <c r="U334" s="129"/>
      <c r="V334" s="129"/>
      <c r="W334" s="129"/>
      <c r="X334" s="129"/>
      <c r="Y334" s="129"/>
      <c r="Z334" s="129"/>
      <c r="AA334" s="129"/>
      <c r="AB334" s="129"/>
      <c r="AC334" s="129"/>
    </row>
    <row r="335" ht="15.75" customHeight="1">
      <c r="A335" s="129" t="s">
        <v>9649</v>
      </c>
      <c r="B335" s="129" t="s">
        <v>164</v>
      </c>
      <c r="C335" s="129" t="s">
        <v>9687</v>
      </c>
      <c r="D335" s="321" t="s">
        <v>70</v>
      </c>
      <c r="E335" s="321" t="s">
        <v>71</v>
      </c>
      <c r="F335" s="370">
        <v>0.75</v>
      </c>
      <c r="G335" s="370">
        <v>0.7708333333333334</v>
      </c>
      <c r="H335" s="321">
        <f t="shared" si="1"/>
        <v>0.5</v>
      </c>
      <c r="I335" s="187">
        <v>108.21</v>
      </c>
      <c r="J335" s="187">
        <f t="shared" si="2"/>
        <v>21.642</v>
      </c>
      <c r="K335" s="129" t="s">
        <v>9688</v>
      </c>
      <c r="L335" s="129">
        <v>5.0</v>
      </c>
      <c r="M335" s="129" t="s">
        <v>3869</v>
      </c>
      <c r="N335" s="129">
        <f>IFERROR(__xludf.DUMMYFUNCTION("IFERROR(VALUE(REGEXEXTRACT(M335, ""(\d+)\s+(sessions?|days?|weeks?|Weeks?|Sessions?|Days?)"")), 1)"),10.0)</f>
        <v>10</v>
      </c>
      <c r="O335" s="129"/>
      <c r="P335" s="129"/>
      <c r="Q335" s="129"/>
      <c r="R335" s="129"/>
      <c r="S335" s="129"/>
      <c r="T335" s="129"/>
      <c r="U335" s="129"/>
      <c r="V335" s="129"/>
      <c r="W335" s="129"/>
      <c r="X335" s="129"/>
      <c r="Y335" s="129"/>
      <c r="Z335" s="129"/>
      <c r="AA335" s="129"/>
      <c r="AB335" s="129"/>
      <c r="AC335" s="129"/>
    </row>
    <row r="336" ht="15.75" customHeight="1">
      <c r="A336" s="129" t="s">
        <v>9649</v>
      </c>
      <c r="B336" s="129" t="s">
        <v>164</v>
      </c>
      <c r="C336" s="129" t="s">
        <v>9687</v>
      </c>
      <c r="D336" s="321" t="s">
        <v>70</v>
      </c>
      <c r="E336" s="321" t="s">
        <v>71</v>
      </c>
      <c r="F336" s="370">
        <v>0.8125</v>
      </c>
      <c r="G336" s="370">
        <v>0.8333333333333334</v>
      </c>
      <c r="H336" s="321">
        <f t="shared" si="1"/>
        <v>0.5</v>
      </c>
      <c r="I336" s="187">
        <v>108.21</v>
      </c>
      <c r="J336" s="187">
        <f t="shared" si="2"/>
        <v>21.642</v>
      </c>
      <c r="K336" s="129" t="s">
        <v>9688</v>
      </c>
      <c r="L336" s="129">
        <v>5.0</v>
      </c>
      <c r="M336" s="129" t="s">
        <v>3869</v>
      </c>
      <c r="N336" s="129">
        <f>IFERROR(__xludf.DUMMYFUNCTION("IFERROR(VALUE(REGEXEXTRACT(M336, ""(\d+)\s+(sessions?|days?|weeks?|Weeks?|Sessions?|Days?)"")), 1)"),10.0)</f>
        <v>10</v>
      </c>
      <c r="O336" s="129"/>
      <c r="P336" s="129"/>
      <c r="Q336" s="129"/>
      <c r="R336" s="129"/>
      <c r="S336" s="129"/>
      <c r="T336" s="129"/>
      <c r="U336" s="129"/>
      <c r="V336" s="129"/>
      <c r="W336" s="129"/>
      <c r="X336" s="129"/>
      <c r="Y336" s="129"/>
      <c r="Z336" s="129"/>
      <c r="AA336" s="129"/>
      <c r="AB336" s="129"/>
      <c r="AC336" s="129"/>
    </row>
    <row r="337" ht="15.75" customHeight="1">
      <c r="A337" s="129" t="s">
        <v>9649</v>
      </c>
      <c r="B337" s="129" t="s">
        <v>164</v>
      </c>
      <c r="C337" s="129" t="s">
        <v>9687</v>
      </c>
      <c r="D337" s="321" t="s">
        <v>70</v>
      </c>
      <c r="E337" s="321" t="s">
        <v>71</v>
      </c>
      <c r="F337" s="370">
        <v>0.7083333333333334</v>
      </c>
      <c r="G337" s="370">
        <v>0.7291666666666666</v>
      </c>
      <c r="H337" s="321">
        <f t="shared" si="1"/>
        <v>0.5</v>
      </c>
      <c r="I337" s="187">
        <v>108.21</v>
      </c>
      <c r="J337" s="187">
        <f t="shared" si="2"/>
        <v>21.642</v>
      </c>
      <c r="K337" s="129" t="s">
        <v>9688</v>
      </c>
      <c r="L337" s="129">
        <v>5.0</v>
      </c>
      <c r="M337" s="129" t="s">
        <v>3869</v>
      </c>
      <c r="N337" s="129">
        <f>IFERROR(__xludf.DUMMYFUNCTION("IFERROR(VALUE(REGEXEXTRACT(M337, ""(\d+)\s+(sessions?|days?|weeks?|Weeks?|Sessions?|Days?)"")), 1)"),10.0)</f>
        <v>10</v>
      </c>
      <c r="O337" s="129"/>
      <c r="P337" s="129"/>
      <c r="Q337" s="129"/>
      <c r="R337" s="129"/>
      <c r="S337" s="129"/>
      <c r="T337" s="129"/>
      <c r="U337" s="129"/>
      <c r="V337" s="129"/>
      <c r="W337" s="129"/>
      <c r="X337" s="129"/>
      <c r="Y337" s="129"/>
      <c r="Z337" s="129"/>
      <c r="AA337" s="129"/>
      <c r="AB337" s="129"/>
      <c r="AC337" s="129"/>
    </row>
    <row r="338" ht="15.75" customHeight="1">
      <c r="A338" s="129" t="s">
        <v>9649</v>
      </c>
      <c r="B338" s="129" t="s">
        <v>164</v>
      </c>
      <c r="C338" s="129" t="s">
        <v>9687</v>
      </c>
      <c r="D338" s="321" t="s">
        <v>70</v>
      </c>
      <c r="E338" s="321" t="s">
        <v>71</v>
      </c>
      <c r="F338" s="370">
        <v>0.75</v>
      </c>
      <c r="G338" s="370">
        <v>0.7708333333333334</v>
      </c>
      <c r="H338" s="321">
        <f t="shared" si="1"/>
        <v>0.5</v>
      </c>
      <c r="I338" s="187">
        <v>108.21</v>
      </c>
      <c r="J338" s="187">
        <f t="shared" si="2"/>
        <v>21.642</v>
      </c>
      <c r="K338" s="129" t="s">
        <v>9688</v>
      </c>
      <c r="L338" s="129">
        <v>5.0</v>
      </c>
      <c r="M338" s="129" t="s">
        <v>3869</v>
      </c>
      <c r="N338" s="129">
        <f>IFERROR(__xludf.DUMMYFUNCTION("IFERROR(VALUE(REGEXEXTRACT(M338, ""(\d+)\s+(sessions?|days?|weeks?|Weeks?|Sessions?|Days?)"")), 1)"),10.0)</f>
        <v>10</v>
      </c>
      <c r="O338" s="129"/>
      <c r="P338" s="129"/>
      <c r="Q338" s="129"/>
      <c r="R338" s="129"/>
      <c r="S338" s="129"/>
      <c r="T338" s="129"/>
      <c r="U338" s="129"/>
      <c r="V338" s="129"/>
      <c r="W338" s="129"/>
      <c r="X338" s="129"/>
      <c r="Y338" s="129"/>
      <c r="Z338" s="129"/>
      <c r="AA338" s="129"/>
      <c r="AB338" s="129"/>
      <c r="AC338" s="129"/>
    </row>
    <row r="339" ht="15.75" customHeight="1">
      <c r="A339" s="129" t="s">
        <v>9649</v>
      </c>
      <c r="B339" s="129" t="s">
        <v>164</v>
      </c>
      <c r="C339" s="129" t="s">
        <v>9687</v>
      </c>
      <c r="D339" s="321" t="s">
        <v>70</v>
      </c>
      <c r="E339" s="321" t="s">
        <v>71</v>
      </c>
      <c r="F339" s="370">
        <v>0.375</v>
      </c>
      <c r="G339" s="370">
        <v>0.3958333333333333</v>
      </c>
      <c r="H339" s="321">
        <f t="shared" si="1"/>
        <v>0.5</v>
      </c>
      <c r="I339" s="187">
        <v>108.21</v>
      </c>
      <c r="J339" s="187">
        <f t="shared" si="2"/>
        <v>21.642</v>
      </c>
      <c r="K339" s="129" t="s">
        <v>9688</v>
      </c>
      <c r="L339" s="129">
        <v>5.0</v>
      </c>
      <c r="M339" s="129" t="s">
        <v>3869</v>
      </c>
      <c r="N339" s="129">
        <f>IFERROR(__xludf.DUMMYFUNCTION("IFERROR(VALUE(REGEXEXTRACT(M339, ""(\d+)\s+(sessions?|days?|weeks?|Weeks?|Sessions?|Days?)"")), 1)"),10.0)</f>
        <v>10</v>
      </c>
      <c r="O339" s="129"/>
      <c r="P339" s="129"/>
      <c r="Q339" s="129"/>
      <c r="R339" s="129"/>
      <c r="S339" s="129"/>
      <c r="T339" s="129"/>
      <c r="U339" s="129"/>
      <c r="V339" s="129"/>
      <c r="W339" s="129"/>
      <c r="X339" s="129"/>
      <c r="Y339" s="129"/>
      <c r="Z339" s="129"/>
      <c r="AA339" s="129"/>
      <c r="AB339" s="129"/>
      <c r="AC339" s="129"/>
    </row>
    <row r="340" ht="15.75" customHeight="1">
      <c r="A340" s="129" t="s">
        <v>9649</v>
      </c>
      <c r="B340" s="129" t="s">
        <v>164</v>
      </c>
      <c r="C340" s="129" t="s">
        <v>9687</v>
      </c>
      <c r="D340" s="321" t="s">
        <v>70</v>
      </c>
      <c r="E340" s="321" t="s">
        <v>71</v>
      </c>
      <c r="F340" s="370">
        <v>0.7083333333333334</v>
      </c>
      <c r="G340" s="370">
        <v>0.7291666666666666</v>
      </c>
      <c r="H340" s="321">
        <f t="shared" si="1"/>
        <v>0.5</v>
      </c>
      <c r="I340" s="187">
        <v>108.21</v>
      </c>
      <c r="J340" s="187">
        <f t="shared" si="2"/>
        <v>21.642</v>
      </c>
      <c r="K340" s="129" t="s">
        <v>9688</v>
      </c>
      <c r="L340" s="129">
        <v>5.0</v>
      </c>
      <c r="M340" s="129" t="s">
        <v>3869</v>
      </c>
      <c r="N340" s="129">
        <f>IFERROR(__xludf.DUMMYFUNCTION("IFERROR(VALUE(REGEXEXTRACT(M340, ""(\d+)\s+(sessions?|days?|weeks?|Weeks?|Sessions?|Days?)"")), 1)"),10.0)</f>
        <v>10</v>
      </c>
      <c r="O340" s="129"/>
      <c r="P340" s="129"/>
      <c r="Q340" s="129"/>
      <c r="R340" s="129"/>
      <c r="S340" s="129"/>
      <c r="T340" s="129"/>
      <c r="U340" s="129"/>
      <c r="V340" s="129"/>
      <c r="W340" s="129"/>
      <c r="X340" s="129"/>
      <c r="Y340" s="129"/>
      <c r="Z340" s="129"/>
      <c r="AA340" s="129"/>
      <c r="AB340" s="129"/>
      <c r="AC340" s="129"/>
    </row>
    <row r="341" ht="15.75" customHeight="1">
      <c r="A341" s="129" t="s">
        <v>9649</v>
      </c>
      <c r="B341" s="129" t="s">
        <v>164</v>
      </c>
      <c r="C341" s="129" t="s">
        <v>9689</v>
      </c>
      <c r="D341" s="321" t="s">
        <v>70</v>
      </c>
      <c r="E341" s="321" t="s">
        <v>71</v>
      </c>
      <c r="F341" s="370">
        <v>0.7083333333333334</v>
      </c>
      <c r="G341" s="370">
        <v>0.7291666666666666</v>
      </c>
      <c r="H341" s="321">
        <f t="shared" si="1"/>
        <v>0.5</v>
      </c>
      <c r="I341" s="187">
        <v>108.21</v>
      </c>
      <c r="J341" s="187">
        <f t="shared" si="2"/>
        <v>21.642</v>
      </c>
      <c r="K341" s="129" t="s">
        <v>9688</v>
      </c>
      <c r="L341" s="129">
        <v>5.0</v>
      </c>
      <c r="M341" s="129" t="s">
        <v>3869</v>
      </c>
      <c r="N341" s="129">
        <f>IFERROR(__xludf.DUMMYFUNCTION("IFERROR(VALUE(REGEXEXTRACT(M341, ""(\d+)\s+(sessions?|days?|weeks?|Weeks?|Sessions?|Days?)"")), 1)"),10.0)</f>
        <v>10</v>
      </c>
      <c r="O341" s="129"/>
      <c r="P341" s="129"/>
      <c r="Q341" s="129"/>
      <c r="R341" s="129"/>
      <c r="S341" s="129"/>
      <c r="T341" s="129"/>
      <c r="U341" s="129"/>
      <c r="V341" s="129"/>
      <c r="W341" s="129"/>
      <c r="X341" s="129"/>
      <c r="Y341" s="129"/>
      <c r="Z341" s="129"/>
      <c r="AA341" s="129"/>
      <c r="AB341" s="129"/>
      <c r="AC341" s="129"/>
    </row>
    <row r="342" ht="15.75" customHeight="1">
      <c r="A342" s="129" t="s">
        <v>9649</v>
      </c>
      <c r="B342" s="129" t="s">
        <v>164</v>
      </c>
      <c r="C342" s="129" t="s">
        <v>9689</v>
      </c>
      <c r="D342" s="321" t="s">
        <v>70</v>
      </c>
      <c r="E342" s="321" t="s">
        <v>71</v>
      </c>
      <c r="F342" s="370">
        <v>0.8125</v>
      </c>
      <c r="G342" s="370">
        <v>0.8333333333333334</v>
      </c>
      <c r="H342" s="321">
        <f t="shared" si="1"/>
        <v>0.5</v>
      </c>
      <c r="I342" s="187">
        <v>108.21</v>
      </c>
      <c r="J342" s="187">
        <f t="shared" si="2"/>
        <v>21.642</v>
      </c>
      <c r="K342" s="129" t="s">
        <v>9688</v>
      </c>
      <c r="L342" s="129">
        <v>5.0</v>
      </c>
      <c r="M342" s="129" t="s">
        <v>3869</v>
      </c>
      <c r="N342" s="129">
        <f>IFERROR(__xludf.DUMMYFUNCTION("IFERROR(VALUE(REGEXEXTRACT(M342, ""(\d+)\s+(sessions?|days?|weeks?|Weeks?|Sessions?|Days?)"")), 1)"),10.0)</f>
        <v>10</v>
      </c>
      <c r="O342" s="129"/>
      <c r="P342" s="129"/>
      <c r="Q342" s="129"/>
      <c r="R342" s="129"/>
      <c r="S342" s="129"/>
      <c r="T342" s="129"/>
      <c r="U342" s="129"/>
      <c r="V342" s="129"/>
      <c r="W342" s="129"/>
      <c r="X342" s="129"/>
      <c r="Y342" s="129"/>
      <c r="Z342" s="129"/>
      <c r="AA342" s="129"/>
      <c r="AB342" s="129"/>
      <c r="AC342" s="129"/>
    </row>
    <row r="343" ht="15.75" customHeight="1">
      <c r="A343" s="129" t="s">
        <v>9649</v>
      </c>
      <c r="B343" s="129" t="s">
        <v>164</v>
      </c>
      <c r="C343" s="129" t="s">
        <v>9689</v>
      </c>
      <c r="D343" s="321" t="s">
        <v>70</v>
      </c>
      <c r="E343" s="321" t="s">
        <v>71</v>
      </c>
      <c r="F343" s="370">
        <v>0.7291666666666666</v>
      </c>
      <c r="G343" s="370">
        <v>0.75</v>
      </c>
      <c r="H343" s="321">
        <f t="shared" si="1"/>
        <v>0.5</v>
      </c>
      <c r="I343" s="187">
        <v>108.21</v>
      </c>
      <c r="J343" s="187">
        <f t="shared" si="2"/>
        <v>21.642</v>
      </c>
      <c r="K343" s="129" t="s">
        <v>9688</v>
      </c>
      <c r="L343" s="129">
        <v>5.0</v>
      </c>
      <c r="M343" s="129" t="s">
        <v>3869</v>
      </c>
      <c r="N343" s="129">
        <f>IFERROR(__xludf.DUMMYFUNCTION("IFERROR(VALUE(REGEXEXTRACT(M343, ""(\d+)\s+(sessions?|days?|weeks?|Weeks?|Sessions?|Days?)"")), 1)"),10.0)</f>
        <v>10</v>
      </c>
      <c r="O343" s="129"/>
      <c r="P343" s="129"/>
      <c r="Q343" s="129"/>
      <c r="R343" s="129"/>
      <c r="S343" s="129"/>
      <c r="T343" s="129"/>
      <c r="U343" s="129"/>
      <c r="V343" s="129"/>
      <c r="W343" s="129"/>
      <c r="X343" s="129"/>
      <c r="Y343" s="129"/>
      <c r="Z343" s="129"/>
      <c r="AA343" s="129"/>
      <c r="AB343" s="129"/>
      <c r="AC343" s="129"/>
    </row>
    <row r="344" ht="15.75" customHeight="1">
      <c r="A344" s="129" t="s">
        <v>9649</v>
      </c>
      <c r="B344" s="129" t="s">
        <v>164</v>
      </c>
      <c r="C344" s="129" t="s">
        <v>9689</v>
      </c>
      <c r="D344" s="321" t="s">
        <v>70</v>
      </c>
      <c r="E344" s="321" t="s">
        <v>71</v>
      </c>
      <c r="F344" s="370">
        <v>0.7083333333333334</v>
      </c>
      <c r="G344" s="370">
        <v>0.7291666666666666</v>
      </c>
      <c r="H344" s="321">
        <f t="shared" si="1"/>
        <v>0.5</v>
      </c>
      <c r="I344" s="187">
        <v>108.21</v>
      </c>
      <c r="J344" s="187">
        <f t="shared" si="2"/>
        <v>21.642</v>
      </c>
      <c r="K344" s="129" t="s">
        <v>9688</v>
      </c>
      <c r="L344" s="129">
        <v>5.0</v>
      </c>
      <c r="M344" s="129" t="s">
        <v>3869</v>
      </c>
      <c r="N344" s="129">
        <f>IFERROR(__xludf.DUMMYFUNCTION("IFERROR(VALUE(REGEXEXTRACT(M344, ""(\d+)\s+(sessions?|days?|weeks?|Weeks?|Sessions?|Days?)"")), 1)"),10.0)</f>
        <v>10</v>
      </c>
      <c r="O344" s="129"/>
      <c r="P344" s="129"/>
      <c r="Q344" s="129"/>
      <c r="R344" s="129"/>
      <c r="S344" s="129"/>
      <c r="T344" s="129"/>
      <c r="U344" s="129"/>
      <c r="V344" s="129"/>
      <c r="W344" s="129"/>
      <c r="X344" s="129"/>
      <c r="Y344" s="129"/>
      <c r="Z344" s="129"/>
      <c r="AA344" s="129"/>
      <c r="AB344" s="129"/>
      <c r="AC344" s="129"/>
    </row>
    <row r="345" ht="15.75" customHeight="1">
      <c r="A345" s="129" t="s">
        <v>9649</v>
      </c>
      <c r="B345" s="129" t="s">
        <v>164</v>
      </c>
      <c r="C345" s="129" t="s">
        <v>9689</v>
      </c>
      <c r="D345" s="321" t="s">
        <v>70</v>
      </c>
      <c r="E345" s="321" t="s">
        <v>71</v>
      </c>
      <c r="F345" s="370">
        <v>0.4583333333333333</v>
      </c>
      <c r="G345" s="370">
        <v>0.4791666666666667</v>
      </c>
      <c r="H345" s="321">
        <f t="shared" si="1"/>
        <v>0.5</v>
      </c>
      <c r="I345" s="187">
        <v>108.21</v>
      </c>
      <c r="J345" s="187">
        <f t="shared" si="2"/>
        <v>21.642</v>
      </c>
      <c r="K345" s="129" t="s">
        <v>9688</v>
      </c>
      <c r="L345" s="129">
        <v>5.0</v>
      </c>
      <c r="M345" s="129" t="s">
        <v>3869</v>
      </c>
      <c r="N345" s="129">
        <f>IFERROR(__xludf.DUMMYFUNCTION("IFERROR(VALUE(REGEXEXTRACT(M345, ""(\d+)\s+(sessions?|days?|weeks?|Weeks?|Sessions?|Days?)"")), 1)"),10.0)</f>
        <v>10</v>
      </c>
      <c r="O345" s="129"/>
      <c r="P345" s="129"/>
      <c r="Q345" s="129"/>
      <c r="R345" s="129"/>
      <c r="S345" s="129"/>
      <c r="T345" s="129"/>
      <c r="U345" s="129"/>
      <c r="V345" s="129"/>
      <c r="W345" s="129"/>
      <c r="X345" s="129"/>
      <c r="Y345" s="129"/>
      <c r="Z345" s="129"/>
      <c r="AA345" s="129"/>
      <c r="AB345" s="129"/>
      <c r="AC345" s="129"/>
    </row>
    <row r="346" ht="15.75" customHeight="1">
      <c r="A346" s="129" t="s">
        <v>9649</v>
      </c>
      <c r="B346" s="129" t="s">
        <v>164</v>
      </c>
      <c r="C346" s="129" t="s">
        <v>9689</v>
      </c>
      <c r="D346" s="321" t="s">
        <v>70</v>
      </c>
      <c r="E346" s="321" t="s">
        <v>71</v>
      </c>
      <c r="F346" s="370">
        <v>0.4166666666666667</v>
      </c>
      <c r="G346" s="370">
        <v>0.4375</v>
      </c>
      <c r="H346" s="321">
        <f t="shared" si="1"/>
        <v>0.5</v>
      </c>
      <c r="I346" s="187">
        <v>108.21</v>
      </c>
      <c r="J346" s="187">
        <f t="shared" si="2"/>
        <v>21.642</v>
      </c>
      <c r="K346" s="129" t="s">
        <v>9688</v>
      </c>
      <c r="L346" s="129">
        <v>5.0</v>
      </c>
      <c r="M346" s="129" t="s">
        <v>3869</v>
      </c>
      <c r="N346" s="129">
        <f>IFERROR(__xludf.DUMMYFUNCTION("IFERROR(VALUE(REGEXEXTRACT(M346, ""(\d+)\s+(sessions?|days?|weeks?|Weeks?|Sessions?|Days?)"")), 1)"),10.0)</f>
        <v>10</v>
      </c>
      <c r="O346" s="129"/>
      <c r="P346" s="129"/>
      <c r="Q346" s="129"/>
      <c r="R346" s="129"/>
      <c r="S346" s="129"/>
      <c r="T346" s="129"/>
      <c r="U346" s="129"/>
      <c r="V346" s="129"/>
      <c r="W346" s="129"/>
      <c r="X346" s="129"/>
      <c r="Y346" s="129"/>
      <c r="Z346" s="129"/>
      <c r="AA346" s="129"/>
      <c r="AB346" s="129"/>
      <c r="AC346" s="129"/>
    </row>
    <row r="347" ht="15.75" customHeight="1">
      <c r="A347" s="129" t="s">
        <v>9649</v>
      </c>
      <c r="B347" s="129" t="s">
        <v>164</v>
      </c>
      <c r="C347" s="129" t="s">
        <v>9689</v>
      </c>
      <c r="D347" s="321" t="s">
        <v>70</v>
      </c>
      <c r="E347" s="321" t="s">
        <v>71</v>
      </c>
      <c r="F347" s="370">
        <v>0.5208333333333334</v>
      </c>
      <c r="G347" s="370">
        <v>0.5416666666666666</v>
      </c>
      <c r="H347" s="321">
        <f t="shared" si="1"/>
        <v>0.5</v>
      </c>
      <c r="I347" s="187">
        <v>108.21</v>
      </c>
      <c r="J347" s="187">
        <f t="shared" si="2"/>
        <v>21.642</v>
      </c>
      <c r="K347" s="129" t="s">
        <v>9688</v>
      </c>
      <c r="L347" s="129">
        <v>5.0</v>
      </c>
      <c r="M347" s="129" t="s">
        <v>3869</v>
      </c>
      <c r="N347" s="129">
        <f>IFERROR(__xludf.DUMMYFUNCTION("IFERROR(VALUE(REGEXEXTRACT(M347, ""(\d+)\s+(sessions?|days?|weeks?|Weeks?|Sessions?|Days?)"")), 1)"),10.0)</f>
        <v>10</v>
      </c>
      <c r="O347" s="129"/>
      <c r="P347" s="129"/>
      <c r="Q347" s="129"/>
      <c r="R347" s="129"/>
      <c r="S347" s="129"/>
      <c r="T347" s="129"/>
      <c r="U347" s="129"/>
      <c r="V347" s="129"/>
      <c r="W347" s="129"/>
      <c r="X347" s="129"/>
      <c r="Y347" s="129"/>
      <c r="Z347" s="129"/>
      <c r="AA347" s="129"/>
      <c r="AB347" s="129"/>
      <c r="AC347" s="129"/>
    </row>
    <row r="348" ht="15.75" customHeight="1">
      <c r="A348" s="129" t="s">
        <v>9649</v>
      </c>
      <c r="B348" s="129" t="s">
        <v>164</v>
      </c>
      <c r="C348" s="129" t="s">
        <v>9689</v>
      </c>
      <c r="D348" s="321" t="s">
        <v>70</v>
      </c>
      <c r="E348" s="321" t="s">
        <v>71</v>
      </c>
      <c r="F348" s="370">
        <v>0.7708333333333334</v>
      </c>
      <c r="G348" s="370">
        <v>0.7916666666666666</v>
      </c>
      <c r="H348" s="321">
        <f t="shared" si="1"/>
        <v>0.5</v>
      </c>
      <c r="I348" s="187">
        <v>108.21</v>
      </c>
      <c r="J348" s="187">
        <f t="shared" si="2"/>
        <v>21.642</v>
      </c>
      <c r="K348" s="129" t="s">
        <v>9688</v>
      </c>
      <c r="L348" s="129">
        <v>5.0</v>
      </c>
      <c r="M348" s="129" t="s">
        <v>3869</v>
      </c>
      <c r="N348" s="129">
        <f>IFERROR(__xludf.DUMMYFUNCTION("IFERROR(VALUE(REGEXEXTRACT(M348, ""(\d+)\s+(sessions?|days?|weeks?|Weeks?|Sessions?|Days?)"")), 1)"),10.0)</f>
        <v>10</v>
      </c>
      <c r="O348" s="129"/>
      <c r="P348" s="129"/>
      <c r="Q348" s="129"/>
      <c r="R348" s="129"/>
      <c r="S348" s="129"/>
      <c r="T348" s="129"/>
      <c r="U348" s="129"/>
      <c r="V348" s="129"/>
      <c r="W348" s="129"/>
      <c r="X348" s="129"/>
      <c r="Y348" s="129"/>
      <c r="Z348" s="129"/>
      <c r="AA348" s="129"/>
      <c r="AB348" s="129"/>
      <c r="AC348" s="129"/>
    </row>
    <row r="349" ht="15.75" customHeight="1">
      <c r="A349" s="129" t="s">
        <v>9649</v>
      </c>
      <c r="B349" s="129" t="s">
        <v>164</v>
      </c>
      <c r="C349" s="129" t="s">
        <v>9689</v>
      </c>
      <c r="D349" s="321" t="s">
        <v>70</v>
      </c>
      <c r="E349" s="321" t="s">
        <v>71</v>
      </c>
      <c r="F349" s="370">
        <v>0.7708333333333334</v>
      </c>
      <c r="G349" s="370">
        <v>0.7916666666666666</v>
      </c>
      <c r="H349" s="321">
        <f t="shared" si="1"/>
        <v>0.5</v>
      </c>
      <c r="I349" s="187">
        <v>108.21</v>
      </c>
      <c r="J349" s="187">
        <f t="shared" si="2"/>
        <v>21.642</v>
      </c>
      <c r="K349" s="129" t="s">
        <v>9688</v>
      </c>
      <c r="L349" s="129">
        <v>5.0</v>
      </c>
      <c r="M349" s="129" t="s">
        <v>3869</v>
      </c>
      <c r="N349" s="129">
        <f>IFERROR(__xludf.DUMMYFUNCTION("IFERROR(VALUE(REGEXEXTRACT(M349, ""(\d+)\s+(sessions?|days?|weeks?|Weeks?|Sessions?|Days?)"")), 1)"),10.0)</f>
        <v>10</v>
      </c>
      <c r="O349" s="129"/>
      <c r="P349" s="129"/>
      <c r="Q349" s="129"/>
      <c r="R349" s="129"/>
      <c r="S349" s="129"/>
      <c r="T349" s="129"/>
      <c r="U349" s="129"/>
      <c r="V349" s="129"/>
      <c r="W349" s="129"/>
      <c r="X349" s="129"/>
      <c r="Y349" s="129"/>
      <c r="Z349" s="129"/>
      <c r="AA349" s="129"/>
      <c r="AB349" s="129"/>
      <c r="AC349" s="129"/>
    </row>
    <row r="350" ht="15.75" customHeight="1">
      <c r="A350" s="129" t="s">
        <v>9649</v>
      </c>
      <c r="B350" s="129" t="s">
        <v>164</v>
      </c>
      <c r="C350" s="129" t="s">
        <v>9690</v>
      </c>
      <c r="D350" s="321" t="s">
        <v>70</v>
      </c>
      <c r="E350" s="321" t="s">
        <v>71</v>
      </c>
      <c r="F350" s="370">
        <v>0.5</v>
      </c>
      <c r="G350" s="370">
        <v>0.53125</v>
      </c>
      <c r="H350" s="321">
        <f t="shared" si="1"/>
        <v>0.75</v>
      </c>
      <c r="I350" s="187">
        <v>118.82</v>
      </c>
      <c r="J350" s="187">
        <f t="shared" si="2"/>
        <v>15.84266667</v>
      </c>
      <c r="K350" s="129" t="s">
        <v>9691</v>
      </c>
      <c r="L350" s="129">
        <v>1.0</v>
      </c>
      <c r="M350" s="129" t="s">
        <v>3869</v>
      </c>
      <c r="N350" s="129">
        <f>IFERROR(__xludf.DUMMYFUNCTION("IFERROR(VALUE(REGEXEXTRACT(M350, ""(\d+)\s+(sessions?|days?|weeks?|Weeks?|Sessions?|Days?)"")), 1)"),10.0)</f>
        <v>10</v>
      </c>
      <c r="O350" s="129"/>
      <c r="P350" s="129"/>
      <c r="Q350" s="129"/>
      <c r="R350" s="129"/>
      <c r="S350" s="129"/>
      <c r="T350" s="129"/>
      <c r="U350" s="129"/>
      <c r="V350" s="129"/>
      <c r="W350" s="129"/>
      <c r="X350" s="129"/>
      <c r="Y350" s="129"/>
      <c r="Z350" s="129"/>
      <c r="AA350" s="129"/>
      <c r="AB350" s="129"/>
      <c r="AC350" s="129"/>
    </row>
    <row r="351" ht="15.75" customHeight="1">
      <c r="A351" s="129" t="s">
        <v>9649</v>
      </c>
      <c r="B351" s="129" t="s">
        <v>164</v>
      </c>
      <c r="C351" s="129" t="s">
        <v>9690</v>
      </c>
      <c r="D351" s="321" t="s">
        <v>70</v>
      </c>
      <c r="E351" s="321" t="s">
        <v>71</v>
      </c>
      <c r="F351" s="370">
        <v>0.375</v>
      </c>
      <c r="G351" s="370">
        <v>0.40625</v>
      </c>
      <c r="H351" s="321">
        <f t="shared" si="1"/>
        <v>0.75</v>
      </c>
      <c r="I351" s="187">
        <v>118.82</v>
      </c>
      <c r="J351" s="187">
        <f t="shared" si="2"/>
        <v>15.84266667</v>
      </c>
      <c r="K351" s="129" t="s">
        <v>9691</v>
      </c>
      <c r="L351" s="129">
        <v>4.0</v>
      </c>
      <c r="M351" s="129" t="s">
        <v>3869</v>
      </c>
      <c r="N351" s="129">
        <f>IFERROR(__xludf.DUMMYFUNCTION("IFERROR(VALUE(REGEXEXTRACT(M351, ""(\d+)\s+(sessions?|days?|weeks?|Weeks?|Sessions?|Days?)"")), 1)"),10.0)</f>
        <v>10</v>
      </c>
      <c r="O351" s="129"/>
      <c r="P351" s="129"/>
      <c r="Q351" s="129"/>
      <c r="R351" s="129"/>
      <c r="S351" s="129"/>
      <c r="T351" s="129"/>
      <c r="U351" s="129"/>
      <c r="V351" s="129"/>
      <c r="W351" s="129"/>
      <c r="X351" s="129"/>
      <c r="Y351" s="129"/>
      <c r="Z351" s="129"/>
      <c r="AA351" s="129"/>
      <c r="AB351" s="129"/>
      <c r="AC351" s="129"/>
    </row>
    <row r="352" ht="15.75" customHeight="1">
      <c r="A352" s="129" t="s">
        <v>9649</v>
      </c>
      <c r="B352" s="129" t="s">
        <v>164</v>
      </c>
      <c r="C352" s="129" t="s">
        <v>9690</v>
      </c>
      <c r="D352" s="321" t="s">
        <v>70</v>
      </c>
      <c r="E352" s="321" t="s">
        <v>71</v>
      </c>
      <c r="F352" s="370">
        <v>0.40625</v>
      </c>
      <c r="G352" s="370">
        <v>0.4375</v>
      </c>
      <c r="H352" s="321">
        <f t="shared" si="1"/>
        <v>0.75</v>
      </c>
      <c r="I352" s="187">
        <v>118.82</v>
      </c>
      <c r="J352" s="187">
        <f t="shared" si="2"/>
        <v>15.84266667</v>
      </c>
      <c r="K352" s="129" t="s">
        <v>9691</v>
      </c>
      <c r="L352" s="129">
        <v>5.0</v>
      </c>
      <c r="M352" s="129" t="s">
        <v>3869</v>
      </c>
      <c r="N352" s="129">
        <f>IFERROR(__xludf.DUMMYFUNCTION("IFERROR(VALUE(REGEXEXTRACT(M352, ""(\d+)\s+(sessions?|days?|weeks?|Weeks?|Sessions?|Days?)"")), 1)"),10.0)</f>
        <v>10</v>
      </c>
      <c r="O352" s="129"/>
      <c r="P352" s="129"/>
      <c r="Q352" s="129"/>
      <c r="R352" s="129"/>
      <c r="S352" s="129"/>
      <c r="T352" s="129"/>
      <c r="U352" s="129"/>
      <c r="V352" s="129"/>
      <c r="W352" s="129"/>
      <c r="X352" s="129"/>
      <c r="Y352" s="129"/>
      <c r="Z352" s="129"/>
      <c r="AA352" s="129"/>
      <c r="AB352" s="129"/>
      <c r="AC352" s="129"/>
    </row>
    <row r="353" ht="15.75" customHeight="1">
      <c r="A353" s="129" t="s">
        <v>9649</v>
      </c>
      <c r="B353" s="129" t="s">
        <v>164</v>
      </c>
      <c r="C353" s="129" t="s">
        <v>9690</v>
      </c>
      <c r="D353" s="321" t="s">
        <v>70</v>
      </c>
      <c r="E353" s="321" t="s">
        <v>71</v>
      </c>
      <c r="F353" s="370">
        <v>0.46875</v>
      </c>
      <c r="G353" s="370">
        <v>0.5</v>
      </c>
      <c r="H353" s="321">
        <f t="shared" si="1"/>
        <v>0.75</v>
      </c>
      <c r="I353" s="187">
        <v>118.82</v>
      </c>
      <c r="J353" s="187">
        <f t="shared" si="2"/>
        <v>15.84266667</v>
      </c>
      <c r="K353" s="129" t="s">
        <v>9691</v>
      </c>
      <c r="L353" s="129">
        <v>5.0</v>
      </c>
      <c r="M353" s="129" t="s">
        <v>3869</v>
      </c>
      <c r="N353" s="129">
        <f>IFERROR(__xludf.DUMMYFUNCTION("IFERROR(VALUE(REGEXEXTRACT(M353, ""(\d+)\s+(sessions?|days?|weeks?|Weeks?|Sessions?|Days?)"")), 1)"),10.0)</f>
        <v>10</v>
      </c>
      <c r="O353" s="129"/>
      <c r="P353" s="129"/>
      <c r="Q353" s="129"/>
      <c r="R353" s="129"/>
      <c r="S353" s="129"/>
      <c r="T353" s="129"/>
      <c r="U353" s="129"/>
      <c r="V353" s="129"/>
      <c r="W353" s="129"/>
      <c r="X353" s="129"/>
      <c r="Y353" s="129"/>
      <c r="Z353" s="129"/>
      <c r="AA353" s="129"/>
      <c r="AB353" s="129"/>
      <c r="AC353" s="129"/>
    </row>
    <row r="354" ht="15.75" customHeight="1">
      <c r="A354" s="129" t="s">
        <v>9649</v>
      </c>
      <c r="B354" s="129" t="s">
        <v>164</v>
      </c>
      <c r="C354" s="129" t="s">
        <v>9690</v>
      </c>
      <c r="D354" s="321" t="s">
        <v>70</v>
      </c>
      <c r="E354" s="321" t="s">
        <v>71</v>
      </c>
      <c r="F354" s="370">
        <v>0.53125</v>
      </c>
      <c r="G354" s="370">
        <v>0.5625</v>
      </c>
      <c r="H354" s="321">
        <f t="shared" si="1"/>
        <v>0.75</v>
      </c>
      <c r="I354" s="187">
        <v>118.82</v>
      </c>
      <c r="J354" s="187">
        <f t="shared" si="2"/>
        <v>15.84266667</v>
      </c>
      <c r="K354" s="129" t="s">
        <v>9691</v>
      </c>
      <c r="L354" s="129">
        <v>3.0</v>
      </c>
      <c r="M354" s="129" t="s">
        <v>3869</v>
      </c>
      <c r="N354" s="129">
        <f>IFERROR(__xludf.DUMMYFUNCTION("IFERROR(VALUE(REGEXEXTRACT(M354, ""(\d+)\s+(sessions?|days?|weeks?|Weeks?|Sessions?|Days?)"")), 1)"),10.0)</f>
        <v>10</v>
      </c>
      <c r="O354" s="129"/>
      <c r="P354" s="129"/>
      <c r="Q354" s="129"/>
      <c r="R354" s="129"/>
      <c r="S354" s="129"/>
      <c r="T354" s="129"/>
      <c r="U354" s="129"/>
      <c r="V354" s="129"/>
      <c r="W354" s="129"/>
      <c r="X354" s="129"/>
      <c r="Y354" s="129"/>
      <c r="Z354" s="129"/>
      <c r="AA354" s="129"/>
      <c r="AB354" s="129"/>
      <c r="AC354" s="129"/>
    </row>
    <row r="355" ht="15.75" customHeight="1">
      <c r="A355" s="129" t="s">
        <v>9649</v>
      </c>
      <c r="B355" s="129" t="s">
        <v>164</v>
      </c>
      <c r="C355" s="129" t="s">
        <v>9692</v>
      </c>
      <c r="D355" s="321" t="s">
        <v>70</v>
      </c>
      <c r="E355" s="321" t="s">
        <v>71</v>
      </c>
      <c r="F355" s="370">
        <v>0.65625</v>
      </c>
      <c r="G355" s="370">
        <v>0.6770833333333334</v>
      </c>
      <c r="H355" s="321">
        <f t="shared" si="1"/>
        <v>0.5</v>
      </c>
      <c r="I355" s="187">
        <v>108.21</v>
      </c>
      <c r="J355" s="187">
        <f t="shared" si="2"/>
        <v>21.642</v>
      </c>
      <c r="K355" s="129" t="s">
        <v>9693</v>
      </c>
      <c r="L355" s="129">
        <v>5.0</v>
      </c>
      <c r="M355" s="129" t="s">
        <v>3869</v>
      </c>
      <c r="N355" s="129">
        <f>IFERROR(__xludf.DUMMYFUNCTION("IFERROR(VALUE(REGEXEXTRACT(M355, ""(\d+)\s+(sessions?|days?|weeks?|Weeks?|Sessions?|Days?)"")), 1)"),10.0)</f>
        <v>10</v>
      </c>
      <c r="O355" s="129"/>
      <c r="P355" s="129"/>
      <c r="Q355" s="129"/>
      <c r="R355" s="129"/>
      <c r="S355" s="129"/>
      <c r="T355" s="129"/>
      <c r="U355" s="129"/>
      <c r="V355" s="129"/>
      <c r="W355" s="129"/>
      <c r="X355" s="129"/>
      <c r="Y355" s="129"/>
      <c r="Z355" s="129"/>
      <c r="AA355" s="129"/>
      <c r="AB355" s="129"/>
      <c r="AC355" s="129"/>
    </row>
    <row r="356" ht="15.75" customHeight="1">
      <c r="A356" s="129" t="s">
        <v>9649</v>
      </c>
      <c r="B356" s="129" t="s">
        <v>164</v>
      </c>
      <c r="C356" s="129" t="s">
        <v>9694</v>
      </c>
      <c r="D356" s="321" t="s">
        <v>70</v>
      </c>
      <c r="E356" s="321" t="s">
        <v>71</v>
      </c>
      <c r="F356" s="370">
        <v>0.5</v>
      </c>
      <c r="G356" s="370">
        <v>0.5208333333333334</v>
      </c>
      <c r="H356" s="321">
        <f t="shared" si="1"/>
        <v>0.5</v>
      </c>
      <c r="I356" s="187">
        <v>86.57</v>
      </c>
      <c r="J356" s="187">
        <f t="shared" si="2"/>
        <v>21.6425</v>
      </c>
      <c r="K356" s="129" t="s">
        <v>9691</v>
      </c>
      <c r="L356" s="129">
        <v>0.0</v>
      </c>
      <c r="M356" s="129" t="s">
        <v>34</v>
      </c>
      <c r="N356" s="129">
        <f>IFERROR(__xludf.DUMMYFUNCTION("IFERROR(VALUE(REGEXEXTRACT(M356, ""(\d+)\s+(sessions?|days?|weeks?|Weeks?|Sessions?|Days?)"")), 1)"),8.0)</f>
        <v>8</v>
      </c>
      <c r="O356" s="129"/>
      <c r="P356" s="129"/>
      <c r="Q356" s="129"/>
      <c r="R356" s="129"/>
      <c r="S356" s="129"/>
      <c r="T356" s="129"/>
      <c r="U356" s="129"/>
      <c r="V356" s="129"/>
      <c r="W356" s="129"/>
      <c r="X356" s="129"/>
      <c r="Y356" s="129"/>
      <c r="Z356" s="129"/>
      <c r="AA356" s="129"/>
      <c r="AB356" s="129"/>
      <c r="AC356" s="129"/>
    </row>
    <row r="357" ht="15.75" customHeight="1">
      <c r="A357" s="129" t="s">
        <v>9649</v>
      </c>
      <c r="B357" s="129" t="s">
        <v>164</v>
      </c>
      <c r="C357" s="129" t="s">
        <v>9694</v>
      </c>
      <c r="D357" s="321" t="s">
        <v>70</v>
      </c>
      <c r="E357" s="321" t="s">
        <v>71</v>
      </c>
      <c r="F357" s="370">
        <v>0.4583333333333333</v>
      </c>
      <c r="G357" s="370">
        <v>0.4791666666666667</v>
      </c>
      <c r="H357" s="321">
        <f t="shared" si="1"/>
        <v>0.5</v>
      </c>
      <c r="I357" s="187">
        <v>86.57</v>
      </c>
      <c r="J357" s="187">
        <f t="shared" si="2"/>
        <v>21.6425</v>
      </c>
      <c r="K357" s="129" t="s">
        <v>9691</v>
      </c>
      <c r="L357" s="129">
        <v>0.0</v>
      </c>
      <c r="M357" s="129" t="s">
        <v>34</v>
      </c>
      <c r="N357" s="129">
        <f>IFERROR(__xludf.DUMMYFUNCTION("IFERROR(VALUE(REGEXEXTRACT(M357, ""(\d+)\s+(sessions?|days?|weeks?|Weeks?|Sessions?|Days?)"")), 1)"),8.0)</f>
        <v>8</v>
      </c>
      <c r="O357" s="129"/>
      <c r="P357" s="129"/>
      <c r="Q357" s="129"/>
      <c r="R357" s="129"/>
      <c r="S357" s="129"/>
      <c r="T357" s="129"/>
      <c r="U357" s="129"/>
      <c r="V357" s="129"/>
      <c r="W357" s="129"/>
      <c r="X357" s="129"/>
      <c r="Y357" s="129"/>
      <c r="Z357" s="129"/>
      <c r="AA357" s="129"/>
      <c r="AB357" s="129"/>
      <c r="AC357" s="129"/>
    </row>
    <row r="358" ht="15.75" customHeight="1">
      <c r="A358" s="129" t="s">
        <v>9649</v>
      </c>
      <c r="B358" s="129" t="s">
        <v>164</v>
      </c>
      <c r="C358" s="129" t="s">
        <v>9694</v>
      </c>
      <c r="D358" s="321" t="s">
        <v>70</v>
      </c>
      <c r="E358" s="321" t="s">
        <v>71</v>
      </c>
      <c r="F358" s="370">
        <v>0.3958333333333333</v>
      </c>
      <c r="G358" s="370">
        <v>0.4166666666666667</v>
      </c>
      <c r="H358" s="321">
        <f t="shared" si="1"/>
        <v>0.5</v>
      </c>
      <c r="I358" s="187">
        <v>86.57</v>
      </c>
      <c r="J358" s="187">
        <f t="shared" si="2"/>
        <v>21.6425</v>
      </c>
      <c r="K358" s="129" t="s">
        <v>9691</v>
      </c>
      <c r="L358" s="129">
        <v>1.0</v>
      </c>
      <c r="M358" s="129" t="s">
        <v>34</v>
      </c>
      <c r="N358" s="129">
        <f>IFERROR(__xludf.DUMMYFUNCTION("IFERROR(VALUE(REGEXEXTRACT(M358, ""(\d+)\s+(sessions?|days?|weeks?|Weeks?|Sessions?|Days?)"")), 1)"),8.0)</f>
        <v>8</v>
      </c>
      <c r="O358" s="129"/>
      <c r="P358" s="129"/>
      <c r="Q358" s="129"/>
      <c r="R358" s="129"/>
      <c r="S358" s="129"/>
      <c r="T358" s="129"/>
      <c r="U358" s="129"/>
      <c r="V358" s="129"/>
      <c r="W358" s="129"/>
      <c r="X358" s="129"/>
      <c r="Y358" s="129"/>
      <c r="Z358" s="129"/>
      <c r="AA358" s="129"/>
      <c r="AB358" s="129"/>
      <c r="AC358" s="129"/>
    </row>
    <row r="359" ht="15.75" customHeight="1">
      <c r="A359" s="129" t="s">
        <v>9649</v>
      </c>
      <c r="B359" s="129" t="s">
        <v>164</v>
      </c>
      <c r="C359" s="129" t="s">
        <v>9695</v>
      </c>
      <c r="D359" s="321" t="s">
        <v>70</v>
      </c>
      <c r="E359" s="321" t="s">
        <v>71</v>
      </c>
      <c r="F359" s="370">
        <v>0.6875</v>
      </c>
      <c r="G359" s="370">
        <v>0.7083333333333334</v>
      </c>
      <c r="H359" s="321">
        <f t="shared" si="1"/>
        <v>0.5</v>
      </c>
      <c r="I359" s="187">
        <v>54.11</v>
      </c>
      <c r="J359" s="187">
        <f t="shared" si="2"/>
        <v>21.644</v>
      </c>
      <c r="K359" s="129" t="s">
        <v>9691</v>
      </c>
      <c r="L359" s="129">
        <v>3.0</v>
      </c>
      <c r="M359" s="129" t="s">
        <v>27</v>
      </c>
      <c r="N359" s="129">
        <f>IFERROR(__xludf.DUMMYFUNCTION("IFERROR(VALUE(REGEXEXTRACT(M359, ""(\d+)\s+(sessions?|days?|weeks?|Weeks?|Sessions?|Days?)"")), 1)"),5.0)</f>
        <v>5</v>
      </c>
      <c r="O359" s="129"/>
      <c r="P359" s="129"/>
      <c r="Q359" s="129"/>
      <c r="R359" s="129"/>
      <c r="S359" s="129"/>
      <c r="T359" s="129"/>
      <c r="U359" s="129"/>
      <c r="V359" s="129"/>
      <c r="W359" s="129"/>
      <c r="X359" s="129"/>
      <c r="Y359" s="129"/>
      <c r="Z359" s="129"/>
      <c r="AA359" s="129"/>
      <c r="AB359" s="129"/>
      <c r="AC359" s="129"/>
    </row>
    <row r="360" ht="15.75" customHeight="1">
      <c r="A360" s="129" t="s">
        <v>9649</v>
      </c>
      <c r="B360" s="129" t="s">
        <v>164</v>
      </c>
      <c r="C360" s="129" t="s">
        <v>9695</v>
      </c>
      <c r="D360" s="321" t="s">
        <v>70</v>
      </c>
      <c r="E360" s="321" t="s">
        <v>71</v>
      </c>
      <c r="F360" s="370">
        <v>0.7291666666666666</v>
      </c>
      <c r="G360" s="370">
        <v>0.75</v>
      </c>
      <c r="H360" s="321">
        <f t="shared" si="1"/>
        <v>0.5</v>
      </c>
      <c r="I360" s="187">
        <v>54.11</v>
      </c>
      <c r="J360" s="187">
        <f t="shared" si="2"/>
        <v>21.644</v>
      </c>
      <c r="K360" s="129" t="s">
        <v>9691</v>
      </c>
      <c r="L360" s="129">
        <v>0.0</v>
      </c>
      <c r="M360" s="129" t="s">
        <v>27</v>
      </c>
      <c r="N360" s="129">
        <f>IFERROR(__xludf.DUMMYFUNCTION("IFERROR(VALUE(REGEXEXTRACT(M360, ""(\d+)\s+(sessions?|days?|weeks?|Weeks?|Sessions?|Days?)"")), 1)"),5.0)</f>
        <v>5</v>
      </c>
      <c r="O360" s="129"/>
      <c r="P360" s="129"/>
      <c r="Q360" s="129"/>
      <c r="R360" s="129"/>
      <c r="S360" s="129"/>
      <c r="T360" s="129"/>
      <c r="U360" s="129"/>
      <c r="V360" s="129"/>
      <c r="W360" s="129"/>
      <c r="X360" s="129"/>
      <c r="Y360" s="129"/>
      <c r="Z360" s="129"/>
      <c r="AA360" s="129"/>
      <c r="AB360" s="129"/>
      <c r="AC360" s="129"/>
    </row>
    <row r="361" ht="15.75" customHeight="1">
      <c r="A361" s="129" t="s">
        <v>9649</v>
      </c>
      <c r="B361" s="129" t="s">
        <v>164</v>
      </c>
      <c r="C361" s="129" t="s">
        <v>9695</v>
      </c>
      <c r="D361" s="321" t="s">
        <v>70</v>
      </c>
      <c r="E361" s="321" t="s">
        <v>71</v>
      </c>
      <c r="F361" s="370">
        <v>0.4375</v>
      </c>
      <c r="G361" s="370">
        <v>0.4583333333333333</v>
      </c>
      <c r="H361" s="321">
        <f t="shared" si="1"/>
        <v>0.5</v>
      </c>
      <c r="I361" s="187">
        <v>54.11</v>
      </c>
      <c r="J361" s="187">
        <f t="shared" si="2"/>
        <v>21.644</v>
      </c>
      <c r="K361" s="129" t="s">
        <v>9691</v>
      </c>
      <c r="L361" s="129">
        <v>0.0</v>
      </c>
      <c r="M361" s="129" t="s">
        <v>27</v>
      </c>
      <c r="N361" s="129">
        <f>IFERROR(__xludf.DUMMYFUNCTION("IFERROR(VALUE(REGEXEXTRACT(M361, ""(\d+)\s+(sessions?|days?|weeks?|Weeks?|Sessions?|Days?)"")), 1)"),5.0)</f>
        <v>5</v>
      </c>
      <c r="O361" s="129"/>
      <c r="P361" s="129"/>
      <c r="Q361" s="129"/>
      <c r="R361" s="129"/>
      <c r="S361" s="129"/>
      <c r="T361" s="129"/>
      <c r="U361" s="129"/>
      <c r="V361" s="129"/>
      <c r="W361" s="129"/>
      <c r="X361" s="129"/>
      <c r="Y361" s="129"/>
      <c r="Z361" s="129"/>
      <c r="AA361" s="129"/>
      <c r="AB361" s="129"/>
      <c r="AC361" s="129"/>
    </row>
    <row r="362" ht="15.75" customHeight="1">
      <c r="A362" s="129" t="s">
        <v>9649</v>
      </c>
      <c r="B362" s="129" t="s">
        <v>164</v>
      </c>
      <c r="C362" s="129" t="s">
        <v>9695</v>
      </c>
      <c r="D362" s="321" t="s">
        <v>70</v>
      </c>
      <c r="E362" s="321" t="s">
        <v>71</v>
      </c>
      <c r="F362" s="370">
        <v>0.375</v>
      </c>
      <c r="G362" s="370">
        <v>0.3958333333333333</v>
      </c>
      <c r="H362" s="321">
        <f t="shared" si="1"/>
        <v>0.5</v>
      </c>
      <c r="I362" s="187">
        <v>54.11</v>
      </c>
      <c r="J362" s="187">
        <f t="shared" si="2"/>
        <v>21.644</v>
      </c>
      <c r="K362" s="129" t="s">
        <v>9691</v>
      </c>
      <c r="L362" s="129">
        <v>3.0</v>
      </c>
      <c r="M362" s="129" t="s">
        <v>27</v>
      </c>
      <c r="N362" s="129">
        <f>IFERROR(__xludf.DUMMYFUNCTION("IFERROR(VALUE(REGEXEXTRACT(M362, ""(\d+)\s+(sessions?|days?|weeks?|Weeks?|Sessions?|Days?)"")), 1)"),5.0)</f>
        <v>5</v>
      </c>
      <c r="O362" s="129"/>
      <c r="P362" s="129"/>
      <c r="Q362" s="129"/>
      <c r="R362" s="129"/>
      <c r="S362" s="129"/>
      <c r="T362" s="129"/>
      <c r="U362" s="129"/>
      <c r="V362" s="129"/>
      <c r="W362" s="129"/>
      <c r="X362" s="129"/>
      <c r="Y362" s="129"/>
      <c r="Z362" s="129"/>
      <c r="AA362" s="129"/>
      <c r="AB362" s="129"/>
      <c r="AC362" s="129"/>
    </row>
    <row r="363" ht="15.75" customHeight="1">
      <c r="A363" s="129" t="s">
        <v>9649</v>
      </c>
      <c r="B363" s="129" t="s">
        <v>164</v>
      </c>
      <c r="C363" s="129" t="s">
        <v>9696</v>
      </c>
      <c r="D363" s="321" t="s">
        <v>5479</v>
      </c>
      <c r="E363" s="321" t="s">
        <v>5480</v>
      </c>
      <c r="F363" s="370">
        <v>0.375</v>
      </c>
      <c r="G363" s="370">
        <v>0.3958333333333333</v>
      </c>
      <c r="H363" s="321">
        <f t="shared" si="1"/>
        <v>0.5</v>
      </c>
      <c r="I363" s="187">
        <v>108.21</v>
      </c>
      <c r="J363" s="187">
        <f t="shared" si="2"/>
        <v>21.642</v>
      </c>
      <c r="K363" s="129" t="s">
        <v>9697</v>
      </c>
      <c r="L363" s="129">
        <v>5.0</v>
      </c>
      <c r="M363" s="129" t="s">
        <v>3869</v>
      </c>
      <c r="N363" s="129">
        <f>IFERROR(__xludf.DUMMYFUNCTION("IFERROR(VALUE(REGEXEXTRACT(M363, ""(\d+)\s+(sessions?|days?|weeks?|Weeks?|Sessions?|Days?)"")), 1)"),10.0)</f>
        <v>10</v>
      </c>
      <c r="O363" s="129"/>
      <c r="P363" s="129"/>
      <c r="Q363" s="129"/>
      <c r="R363" s="129"/>
      <c r="S363" s="129"/>
      <c r="T363" s="129"/>
      <c r="U363" s="129"/>
      <c r="V363" s="129"/>
      <c r="W363" s="129"/>
      <c r="X363" s="129"/>
      <c r="Y363" s="129"/>
      <c r="Z363" s="129"/>
      <c r="AA363" s="129"/>
      <c r="AB363" s="129"/>
      <c r="AC363" s="129"/>
    </row>
    <row r="364" ht="15.75" customHeight="1">
      <c r="A364" s="129" t="s">
        <v>9649</v>
      </c>
      <c r="B364" s="129" t="s">
        <v>164</v>
      </c>
      <c r="C364" s="129" t="s">
        <v>9696</v>
      </c>
      <c r="D364" s="321" t="s">
        <v>5479</v>
      </c>
      <c r="E364" s="321" t="s">
        <v>5480</v>
      </c>
      <c r="F364" s="370">
        <v>0.3958333333333333</v>
      </c>
      <c r="G364" s="370">
        <v>0.4166666666666667</v>
      </c>
      <c r="H364" s="321">
        <f t="shared" si="1"/>
        <v>0.5</v>
      </c>
      <c r="I364" s="187">
        <v>108.21</v>
      </c>
      <c r="J364" s="187">
        <f t="shared" si="2"/>
        <v>21.642</v>
      </c>
      <c r="K364" s="129" t="s">
        <v>9697</v>
      </c>
      <c r="L364" s="129">
        <v>5.0</v>
      </c>
      <c r="M364" s="129" t="s">
        <v>3869</v>
      </c>
      <c r="N364" s="129">
        <f>IFERROR(__xludf.DUMMYFUNCTION("IFERROR(VALUE(REGEXEXTRACT(M364, ""(\d+)\s+(sessions?|days?|weeks?|Weeks?|Sessions?|Days?)"")), 1)"),10.0)</f>
        <v>10</v>
      </c>
      <c r="O364" s="129"/>
      <c r="P364" s="129"/>
      <c r="Q364" s="129"/>
      <c r="R364" s="129"/>
      <c r="S364" s="129"/>
      <c r="T364" s="129"/>
      <c r="U364" s="129"/>
      <c r="V364" s="129"/>
      <c r="W364" s="129"/>
      <c r="X364" s="129"/>
      <c r="Y364" s="129"/>
      <c r="Z364" s="129"/>
      <c r="AA364" s="129"/>
      <c r="AB364" s="129"/>
      <c r="AC364" s="129"/>
    </row>
    <row r="365" ht="15.75" customHeight="1">
      <c r="A365" s="129" t="s">
        <v>9649</v>
      </c>
      <c r="B365" s="129" t="s">
        <v>164</v>
      </c>
      <c r="C365" s="129" t="s">
        <v>9696</v>
      </c>
      <c r="D365" s="321" t="s">
        <v>5479</v>
      </c>
      <c r="E365" s="321" t="s">
        <v>5480</v>
      </c>
      <c r="F365" s="370">
        <v>0.5</v>
      </c>
      <c r="G365" s="370">
        <v>0.5208333333333334</v>
      </c>
      <c r="H365" s="321">
        <f t="shared" si="1"/>
        <v>0.5</v>
      </c>
      <c r="I365" s="187">
        <v>108.21</v>
      </c>
      <c r="J365" s="187">
        <f t="shared" si="2"/>
        <v>21.642</v>
      </c>
      <c r="K365" s="129" t="s">
        <v>9697</v>
      </c>
      <c r="L365" s="129">
        <v>5.0</v>
      </c>
      <c r="M365" s="129" t="s">
        <v>3869</v>
      </c>
      <c r="N365" s="129">
        <f>IFERROR(__xludf.DUMMYFUNCTION("IFERROR(VALUE(REGEXEXTRACT(M365, ""(\d+)\s+(sessions?|days?|weeks?|Weeks?|Sessions?|Days?)"")), 1)"),10.0)</f>
        <v>10</v>
      </c>
      <c r="O365" s="129"/>
      <c r="P365" s="129"/>
      <c r="Q365" s="129"/>
      <c r="R365" s="129"/>
      <c r="S365" s="129"/>
      <c r="T365" s="129"/>
      <c r="U365" s="129"/>
      <c r="V365" s="129"/>
      <c r="W365" s="129"/>
      <c r="X365" s="129"/>
      <c r="Y365" s="129"/>
      <c r="Z365" s="129"/>
      <c r="AA365" s="129"/>
      <c r="AB365" s="129"/>
      <c r="AC365" s="129"/>
    </row>
    <row r="366" ht="15.75" customHeight="1">
      <c r="A366" s="129" t="s">
        <v>9649</v>
      </c>
      <c r="B366" s="129" t="s">
        <v>164</v>
      </c>
      <c r="C366" s="129" t="s">
        <v>9696</v>
      </c>
      <c r="D366" s="321" t="s">
        <v>5479</v>
      </c>
      <c r="E366" s="321" t="s">
        <v>5480</v>
      </c>
      <c r="F366" s="370">
        <v>0.375</v>
      </c>
      <c r="G366" s="370">
        <v>0.3958333333333333</v>
      </c>
      <c r="H366" s="321">
        <f t="shared" si="1"/>
        <v>0.5</v>
      </c>
      <c r="I366" s="187">
        <v>108.21</v>
      </c>
      <c r="J366" s="187">
        <f t="shared" si="2"/>
        <v>21.642</v>
      </c>
      <c r="K366" s="129" t="s">
        <v>9697</v>
      </c>
      <c r="L366" s="129">
        <v>5.0</v>
      </c>
      <c r="M366" s="129" t="s">
        <v>3869</v>
      </c>
      <c r="N366" s="129">
        <f>IFERROR(__xludf.DUMMYFUNCTION("IFERROR(VALUE(REGEXEXTRACT(M366, ""(\d+)\s+(sessions?|days?|weeks?|Weeks?|Sessions?|Days?)"")), 1)"),10.0)</f>
        <v>10</v>
      </c>
      <c r="O366" s="129"/>
      <c r="P366" s="129"/>
      <c r="Q366" s="129"/>
      <c r="R366" s="129"/>
      <c r="S366" s="129"/>
      <c r="T366" s="129"/>
      <c r="U366" s="129"/>
      <c r="V366" s="129"/>
      <c r="W366" s="129"/>
      <c r="X366" s="129"/>
      <c r="Y366" s="129"/>
      <c r="Z366" s="129"/>
      <c r="AA366" s="129"/>
      <c r="AB366" s="129"/>
      <c r="AC366" s="129"/>
    </row>
    <row r="367" ht="15.75" customHeight="1">
      <c r="A367" s="129" t="s">
        <v>9649</v>
      </c>
      <c r="B367" s="129" t="s">
        <v>164</v>
      </c>
      <c r="C367" s="129" t="s">
        <v>9696</v>
      </c>
      <c r="D367" s="321" t="s">
        <v>136</v>
      </c>
      <c r="E367" s="321" t="s">
        <v>137</v>
      </c>
      <c r="F367" s="370">
        <v>0.4583333333333333</v>
      </c>
      <c r="G367" s="370">
        <v>0.4791666666666667</v>
      </c>
      <c r="H367" s="321">
        <f t="shared" si="1"/>
        <v>0.5</v>
      </c>
      <c r="I367" s="187">
        <v>108.21</v>
      </c>
      <c r="J367" s="187">
        <f t="shared" si="2"/>
        <v>21.642</v>
      </c>
      <c r="K367" s="129" t="s">
        <v>9697</v>
      </c>
      <c r="L367" s="129">
        <v>5.0</v>
      </c>
      <c r="M367" s="129" t="s">
        <v>3869</v>
      </c>
      <c r="N367" s="129">
        <f>IFERROR(__xludf.DUMMYFUNCTION("IFERROR(VALUE(REGEXEXTRACT(M367, ""(\d+)\s+(sessions?|days?|weeks?|Weeks?|Sessions?|Days?)"")), 1)"),10.0)</f>
        <v>10</v>
      </c>
      <c r="O367" s="129"/>
      <c r="P367" s="129"/>
      <c r="Q367" s="129"/>
      <c r="R367" s="129"/>
      <c r="S367" s="129"/>
      <c r="T367" s="129"/>
      <c r="U367" s="129"/>
      <c r="V367" s="129"/>
      <c r="W367" s="129"/>
      <c r="X367" s="129"/>
      <c r="Y367" s="129"/>
      <c r="Z367" s="129"/>
      <c r="AA367" s="129"/>
      <c r="AB367" s="129"/>
      <c r="AC367" s="129"/>
    </row>
    <row r="368" ht="15.75" customHeight="1">
      <c r="A368" s="129" t="s">
        <v>9649</v>
      </c>
      <c r="B368" s="129" t="s">
        <v>164</v>
      </c>
      <c r="C368" s="129" t="s">
        <v>9696</v>
      </c>
      <c r="D368" s="321" t="s">
        <v>5479</v>
      </c>
      <c r="E368" s="321" t="s">
        <v>5480</v>
      </c>
      <c r="F368" s="370">
        <v>0.4166666666666667</v>
      </c>
      <c r="G368" s="370">
        <v>0.4375</v>
      </c>
      <c r="H368" s="321">
        <f t="shared" si="1"/>
        <v>0.5</v>
      </c>
      <c r="I368" s="187">
        <v>108.21</v>
      </c>
      <c r="J368" s="187">
        <f t="shared" si="2"/>
        <v>21.642</v>
      </c>
      <c r="K368" s="129" t="s">
        <v>9697</v>
      </c>
      <c r="L368" s="129">
        <v>5.0</v>
      </c>
      <c r="M368" s="129" t="s">
        <v>3869</v>
      </c>
      <c r="N368" s="129">
        <f>IFERROR(__xludf.DUMMYFUNCTION("IFERROR(VALUE(REGEXEXTRACT(M368, ""(\d+)\s+(sessions?|days?|weeks?|Weeks?|Sessions?|Days?)"")), 1)"),10.0)</f>
        <v>10</v>
      </c>
      <c r="O368" s="129"/>
      <c r="P368" s="129"/>
      <c r="Q368" s="129"/>
      <c r="R368" s="129"/>
      <c r="S368" s="129"/>
      <c r="T368" s="129"/>
      <c r="U368" s="129"/>
      <c r="V368" s="129"/>
      <c r="W368" s="129"/>
      <c r="X368" s="129"/>
      <c r="Y368" s="129"/>
      <c r="Z368" s="129"/>
      <c r="AA368" s="129"/>
      <c r="AB368" s="129"/>
      <c r="AC368" s="129"/>
    </row>
    <row r="369" ht="15.75" customHeight="1">
      <c r="A369" s="129" t="s">
        <v>9649</v>
      </c>
      <c r="B369" s="129" t="s">
        <v>164</v>
      </c>
      <c r="C369" s="129" t="s">
        <v>9696</v>
      </c>
      <c r="D369" s="321" t="s">
        <v>5479</v>
      </c>
      <c r="E369" s="321" t="s">
        <v>5480</v>
      </c>
      <c r="F369" s="370">
        <v>0.4166666666666667</v>
      </c>
      <c r="G369" s="370">
        <v>0.4375</v>
      </c>
      <c r="H369" s="321">
        <f t="shared" si="1"/>
        <v>0.5</v>
      </c>
      <c r="I369" s="187">
        <v>108.21</v>
      </c>
      <c r="J369" s="187">
        <f t="shared" si="2"/>
        <v>21.642</v>
      </c>
      <c r="K369" s="129" t="s">
        <v>9697</v>
      </c>
      <c r="L369" s="129">
        <v>5.0</v>
      </c>
      <c r="M369" s="129" t="s">
        <v>3869</v>
      </c>
      <c r="N369" s="129">
        <f>IFERROR(__xludf.DUMMYFUNCTION("IFERROR(VALUE(REGEXEXTRACT(M369, ""(\d+)\s+(sessions?|days?|weeks?|Weeks?|Sessions?|Days?)"")), 1)"),10.0)</f>
        <v>10</v>
      </c>
      <c r="O369" s="129"/>
      <c r="P369" s="129"/>
      <c r="Q369" s="129"/>
      <c r="R369" s="129"/>
      <c r="S369" s="129"/>
      <c r="T369" s="129"/>
      <c r="U369" s="129"/>
      <c r="V369" s="129"/>
      <c r="W369" s="129"/>
      <c r="X369" s="129"/>
      <c r="Y369" s="129"/>
      <c r="Z369" s="129"/>
      <c r="AA369" s="129"/>
      <c r="AB369" s="129"/>
      <c r="AC369" s="129"/>
    </row>
    <row r="370" ht="15.75" customHeight="1">
      <c r="A370" s="129" t="s">
        <v>9649</v>
      </c>
      <c r="B370" s="129" t="s">
        <v>164</v>
      </c>
      <c r="C370" s="129" t="s">
        <v>9696</v>
      </c>
      <c r="D370" s="321" t="s">
        <v>5479</v>
      </c>
      <c r="E370" s="321" t="s">
        <v>5480</v>
      </c>
      <c r="F370" s="370">
        <v>0.5</v>
      </c>
      <c r="G370" s="370">
        <v>0.5208333333333334</v>
      </c>
      <c r="H370" s="321">
        <f t="shared" si="1"/>
        <v>0.5</v>
      </c>
      <c r="I370" s="187">
        <v>108.21</v>
      </c>
      <c r="J370" s="187">
        <f t="shared" si="2"/>
        <v>21.642</v>
      </c>
      <c r="K370" s="129" t="s">
        <v>9697</v>
      </c>
      <c r="L370" s="129">
        <v>5.0</v>
      </c>
      <c r="M370" s="129" t="s">
        <v>3869</v>
      </c>
      <c r="N370" s="129">
        <f>IFERROR(__xludf.DUMMYFUNCTION("IFERROR(VALUE(REGEXEXTRACT(M370, ""(\d+)\s+(sessions?|days?|weeks?|Weeks?|Sessions?|Days?)"")), 1)"),10.0)</f>
        <v>10</v>
      </c>
      <c r="O370" s="129"/>
      <c r="P370" s="129"/>
      <c r="Q370" s="129"/>
      <c r="R370" s="129"/>
      <c r="S370" s="129"/>
      <c r="T370" s="129"/>
      <c r="U370" s="129"/>
      <c r="V370" s="129"/>
      <c r="W370" s="129"/>
      <c r="X370" s="129"/>
      <c r="Y370" s="129"/>
      <c r="Z370" s="129"/>
      <c r="AA370" s="129"/>
      <c r="AB370" s="129"/>
      <c r="AC370" s="129"/>
    </row>
    <row r="371" ht="15.75" customHeight="1">
      <c r="A371" s="129" t="s">
        <v>9649</v>
      </c>
      <c r="B371" s="129" t="s">
        <v>164</v>
      </c>
      <c r="C371" s="129" t="s">
        <v>9696</v>
      </c>
      <c r="D371" s="321" t="s">
        <v>5479</v>
      </c>
      <c r="E371" s="321" t="s">
        <v>5480</v>
      </c>
      <c r="F371" s="370">
        <v>0.8125</v>
      </c>
      <c r="G371" s="370">
        <v>0.8333333333333334</v>
      </c>
      <c r="H371" s="321">
        <f t="shared" si="1"/>
        <v>0.5</v>
      </c>
      <c r="I371" s="187">
        <v>108.21</v>
      </c>
      <c r="J371" s="187">
        <f t="shared" si="2"/>
        <v>21.642</v>
      </c>
      <c r="K371" s="129" t="s">
        <v>9697</v>
      </c>
      <c r="L371" s="129">
        <v>5.0</v>
      </c>
      <c r="M371" s="129" t="s">
        <v>3869</v>
      </c>
      <c r="N371" s="129">
        <f>IFERROR(__xludf.DUMMYFUNCTION("IFERROR(VALUE(REGEXEXTRACT(M371, ""(\d+)\s+(sessions?|days?|weeks?|Weeks?|Sessions?|Days?)"")), 1)"),10.0)</f>
        <v>10</v>
      </c>
      <c r="O371" s="129"/>
      <c r="P371" s="129"/>
      <c r="Q371" s="129"/>
      <c r="R371" s="129"/>
      <c r="S371" s="129"/>
      <c r="T371" s="129"/>
      <c r="U371" s="129"/>
      <c r="V371" s="129"/>
      <c r="W371" s="129"/>
      <c r="X371" s="129"/>
      <c r="Y371" s="129"/>
      <c r="Z371" s="129"/>
      <c r="AA371" s="129"/>
      <c r="AB371" s="129"/>
      <c r="AC371" s="129"/>
    </row>
    <row r="372" ht="15.75" customHeight="1">
      <c r="A372" s="129" t="s">
        <v>9649</v>
      </c>
      <c r="B372" s="129" t="s">
        <v>164</v>
      </c>
      <c r="C372" s="129" t="s">
        <v>9696</v>
      </c>
      <c r="D372" s="321" t="s">
        <v>5479</v>
      </c>
      <c r="E372" s="321" t="s">
        <v>5480</v>
      </c>
      <c r="F372" s="370">
        <v>0.75</v>
      </c>
      <c r="G372" s="370">
        <v>0.7708333333333334</v>
      </c>
      <c r="H372" s="321">
        <f t="shared" si="1"/>
        <v>0.5</v>
      </c>
      <c r="I372" s="187">
        <v>108.21</v>
      </c>
      <c r="J372" s="187">
        <f t="shared" si="2"/>
        <v>21.642</v>
      </c>
      <c r="K372" s="129" t="s">
        <v>9697</v>
      </c>
      <c r="L372" s="129">
        <v>5.0</v>
      </c>
      <c r="M372" s="129" t="s">
        <v>3869</v>
      </c>
      <c r="N372" s="129">
        <f>IFERROR(__xludf.DUMMYFUNCTION("IFERROR(VALUE(REGEXEXTRACT(M372, ""(\d+)\s+(sessions?|days?|weeks?|Weeks?|Sessions?|Days?)"")), 1)"),10.0)</f>
        <v>10</v>
      </c>
      <c r="O372" s="129"/>
      <c r="P372" s="129"/>
      <c r="Q372" s="129"/>
      <c r="R372" s="129"/>
      <c r="S372" s="129"/>
      <c r="T372" s="129"/>
      <c r="U372" s="129"/>
      <c r="V372" s="129"/>
      <c r="W372" s="129"/>
      <c r="X372" s="129"/>
      <c r="Y372" s="129"/>
      <c r="Z372" s="129"/>
      <c r="AA372" s="129"/>
      <c r="AB372" s="129"/>
      <c r="AC372" s="129"/>
    </row>
    <row r="373" ht="15.75" customHeight="1">
      <c r="A373" s="129" t="s">
        <v>9649</v>
      </c>
      <c r="B373" s="129" t="s">
        <v>164</v>
      </c>
      <c r="C373" s="129" t="s">
        <v>9696</v>
      </c>
      <c r="D373" s="321" t="s">
        <v>5479</v>
      </c>
      <c r="E373" s="321" t="s">
        <v>5480</v>
      </c>
      <c r="F373" s="370">
        <v>0.5208333333333334</v>
      </c>
      <c r="G373" s="370">
        <v>0.5416666666666666</v>
      </c>
      <c r="H373" s="321">
        <f t="shared" si="1"/>
        <v>0.5</v>
      </c>
      <c r="I373" s="187">
        <v>108.21</v>
      </c>
      <c r="J373" s="187">
        <f t="shared" si="2"/>
        <v>21.642</v>
      </c>
      <c r="K373" s="129" t="s">
        <v>9697</v>
      </c>
      <c r="L373" s="129">
        <v>5.0</v>
      </c>
      <c r="M373" s="129" t="s">
        <v>3869</v>
      </c>
      <c r="N373" s="129">
        <f>IFERROR(__xludf.DUMMYFUNCTION("IFERROR(VALUE(REGEXEXTRACT(M373, ""(\d+)\s+(sessions?|days?|weeks?|Weeks?|Sessions?|Days?)"")), 1)"),10.0)</f>
        <v>10</v>
      </c>
      <c r="O373" s="129"/>
      <c r="P373" s="129"/>
      <c r="Q373" s="129"/>
      <c r="R373" s="129"/>
      <c r="S373" s="129"/>
      <c r="T373" s="129"/>
      <c r="U373" s="129"/>
      <c r="V373" s="129"/>
      <c r="W373" s="129"/>
      <c r="X373" s="129"/>
      <c r="Y373" s="129"/>
      <c r="Z373" s="129"/>
      <c r="AA373" s="129"/>
      <c r="AB373" s="129"/>
      <c r="AC373" s="129"/>
    </row>
    <row r="374" ht="15.75" customHeight="1">
      <c r="A374" s="129" t="s">
        <v>9649</v>
      </c>
      <c r="B374" s="129" t="s">
        <v>164</v>
      </c>
      <c r="C374" s="129" t="s">
        <v>9696</v>
      </c>
      <c r="D374" s="321" t="s">
        <v>5479</v>
      </c>
      <c r="E374" s="321" t="s">
        <v>5480</v>
      </c>
      <c r="F374" s="370">
        <v>0.7708333333333334</v>
      </c>
      <c r="G374" s="370">
        <v>0.7916666666666666</v>
      </c>
      <c r="H374" s="321">
        <f t="shared" si="1"/>
        <v>0.5</v>
      </c>
      <c r="I374" s="187">
        <v>108.21</v>
      </c>
      <c r="J374" s="187">
        <f t="shared" si="2"/>
        <v>21.642</v>
      </c>
      <c r="K374" s="129" t="s">
        <v>9697</v>
      </c>
      <c r="L374" s="129">
        <v>5.0</v>
      </c>
      <c r="M374" s="129" t="s">
        <v>3869</v>
      </c>
      <c r="N374" s="129">
        <f>IFERROR(__xludf.DUMMYFUNCTION("IFERROR(VALUE(REGEXEXTRACT(M374, ""(\d+)\s+(sessions?|days?|weeks?|Weeks?|Sessions?|Days?)"")), 1)"),10.0)</f>
        <v>10</v>
      </c>
      <c r="O374" s="129"/>
      <c r="P374" s="129"/>
      <c r="Q374" s="129"/>
      <c r="R374" s="129"/>
      <c r="S374" s="129"/>
      <c r="T374" s="129"/>
      <c r="U374" s="129"/>
      <c r="V374" s="129"/>
      <c r="W374" s="129"/>
      <c r="X374" s="129"/>
      <c r="Y374" s="129"/>
      <c r="Z374" s="129"/>
      <c r="AA374" s="129"/>
      <c r="AB374" s="129"/>
      <c r="AC374" s="129"/>
    </row>
    <row r="375" ht="15.75" customHeight="1">
      <c r="A375" s="129" t="s">
        <v>9649</v>
      </c>
      <c r="B375" s="129" t="s">
        <v>164</v>
      </c>
      <c r="C375" s="129" t="s">
        <v>9696</v>
      </c>
      <c r="D375" s="321" t="s">
        <v>5479</v>
      </c>
      <c r="E375" s="321" t="s">
        <v>5480</v>
      </c>
      <c r="F375" s="370">
        <v>0.8125</v>
      </c>
      <c r="G375" s="370">
        <v>0.8333333333333334</v>
      </c>
      <c r="H375" s="321">
        <f t="shared" si="1"/>
        <v>0.5</v>
      </c>
      <c r="I375" s="187">
        <v>108.21</v>
      </c>
      <c r="J375" s="187">
        <f t="shared" si="2"/>
        <v>21.642</v>
      </c>
      <c r="K375" s="129" t="s">
        <v>9697</v>
      </c>
      <c r="L375" s="129">
        <v>5.0</v>
      </c>
      <c r="M375" s="129" t="s">
        <v>3869</v>
      </c>
      <c r="N375" s="129">
        <f>IFERROR(__xludf.DUMMYFUNCTION("IFERROR(VALUE(REGEXEXTRACT(M375, ""(\d+)\s+(sessions?|days?|weeks?|Weeks?|Sessions?|Days?)"")), 1)"),10.0)</f>
        <v>10</v>
      </c>
      <c r="O375" s="129"/>
      <c r="P375" s="129"/>
      <c r="Q375" s="129"/>
      <c r="R375" s="129"/>
      <c r="S375" s="129"/>
      <c r="T375" s="129"/>
      <c r="U375" s="129"/>
      <c r="V375" s="129"/>
      <c r="W375" s="129"/>
      <c r="X375" s="129"/>
      <c r="Y375" s="129"/>
      <c r="Z375" s="129"/>
      <c r="AA375" s="129"/>
      <c r="AB375" s="129"/>
      <c r="AC375" s="129"/>
    </row>
    <row r="376" ht="15.75" customHeight="1">
      <c r="A376" s="129" t="s">
        <v>9649</v>
      </c>
      <c r="B376" s="129" t="s">
        <v>164</v>
      </c>
      <c r="C376" s="129" t="s">
        <v>9696</v>
      </c>
      <c r="D376" s="321" t="s">
        <v>5479</v>
      </c>
      <c r="E376" s="321" t="s">
        <v>5480</v>
      </c>
      <c r="F376" s="370">
        <v>0.7291666666666666</v>
      </c>
      <c r="G376" s="370">
        <v>0.75</v>
      </c>
      <c r="H376" s="321">
        <f t="shared" si="1"/>
        <v>0.5</v>
      </c>
      <c r="I376" s="187">
        <v>108.21</v>
      </c>
      <c r="J376" s="187">
        <f t="shared" si="2"/>
        <v>21.642</v>
      </c>
      <c r="K376" s="129" t="s">
        <v>9697</v>
      </c>
      <c r="L376" s="129">
        <v>5.0</v>
      </c>
      <c r="M376" s="129" t="s">
        <v>3869</v>
      </c>
      <c r="N376" s="129">
        <f>IFERROR(__xludf.DUMMYFUNCTION("IFERROR(VALUE(REGEXEXTRACT(M376, ""(\d+)\s+(sessions?|days?|weeks?|Weeks?|Sessions?|Days?)"")), 1)"),10.0)</f>
        <v>10</v>
      </c>
      <c r="O376" s="129"/>
      <c r="P376" s="129"/>
      <c r="Q376" s="129"/>
      <c r="R376" s="129"/>
      <c r="S376" s="129"/>
      <c r="T376" s="129"/>
      <c r="U376" s="129"/>
      <c r="V376" s="129"/>
      <c r="W376" s="129"/>
      <c r="X376" s="129"/>
      <c r="Y376" s="129"/>
      <c r="Z376" s="129"/>
      <c r="AA376" s="129"/>
      <c r="AB376" s="129"/>
      <c r="AC376" s="129"/>
    </row>
    <row r="377" ht="15.75" customHeight="1">
      <c r="A377" s="129" t="s">
        <v>9649</v>
      </c>
      <c r="B377" s="129" t="s">
        <v>164</v>
      </c>
      <c r="C377" s="129" t="s">
        <v>9696</v>
      </c>
      <c r="D377" s="321" t="s">
        <v>5479</v>
      </c>
      <c r="E377" s="321" t="s">
        <v>5480</v>
      </c>
      <c r="F377" s="370">
        <v>0.7083333333333334</v>
      </c>
      <c r="G377" s="370">
        <v>0.7291666666666666</v>
      </c>
      <c r="H377" s="321">
        <f t="shared" si="1"/>
        <v>0.5</v>
      </c>
      <c r="I377" s="187">
        <v>108.21</v>
      </c>
      <c r="J377" s="187">
        <f t="shared" si="2"/>
        <v>21.642</v>
      </c>
      <c r="K377" s="129" t="s">
        <v>9697</v>
      </c>
      <c r="L377" s="129">
        <v>5.0</v>
      </c>
      <c r="M377" s="129" t="s">
        <v>3869</v>
      </c>
      <c r="N377" s="129">
        <f>IFERROR(__xludf.DUMMYFUNCTION("IFERROR(VALUE(REGEXEXTRACT(M377, ""(\d+)\s+(sessions?|days?|weeks?|Weeks?|Sessions?|Days?)"")), 1)"),10.0)</f>
        <v>10</v>
      </c>
      <c r="O377" s="129"/>
      <c r="P377" s="129"/>
      <c r="Q377" s="129"/>
      <c r="R377" s="129"/>
      <c r="S377" s="129"/>
      <c r="T377" s="129"/>
      <c r="U377" s="129"/>
      <c r="V377" s="129"/>
      <c r="W377" s="129"/>
      <c r="X377" s="129"/>
      <c r="Y377" s="129"/>
      <c r="Z377" s="129"/>
      <c r="AA377" s="129"/>
      <c r="AB377" s="129"/>
      <c r="AC377" s="129"/>
    </row>
    <row r="378" ht="15.75" customHeight="1">
      <c r="A378" s="129" t="s">
        <v>9649</v>
      </c>
      <c r="B378" s="129" t="s">
        <v>164</v>
      </c>
      <c r="C378" s="129" t="s">
        <v>9698</v>
      </c>
      <c r="D378" s="321" t="s">
        <v>5479</v>
      </c>
      <c r="E378" s="321" t="s">
        <v>5480</v>
      </c>
      <c r="F378" s="370">
        <v>0.75</v>
      </c>
      <c r="G378" s="370">
        <v>0.7708333333333334</v>
      </c>
      <c r="H378" s="321">
        <f t="shared" si="1"/>
        <v>0.5</v>
      </c>
      <c r="I378" s="187">
        <v>108.21</v>
      </c>
      <c r="J378" s="187">
        <f t="shared" si="2"/>
        <v>21.642</v>
      </c>
      <c r="K378" s="129" t="s">
        <v>9697</v>
      </c>
      <c r="L378" s="129">
        <v>5.0</v>
      </c>
      <c r="M378" s="129" t="s">
        <v>3869</v>
      </c>
      <c r="N378" s="129">
        <f>IFERROR(__xludf.DUMMYFUNCTION("IFERROR(VALUE(REGEXEXTRACT(M378, ""(\d+)\s+(sessions?|days?|weeks?|Weeks?|Sessions?|Days?)"")), 1)"),10.0)</f>
        <v>10</v>
      </c>
      <c r="O378" s="129"/>
      <c r="P378" s="129"/>
      <c r="Q378" s="129"/>
      <c r="R378" s="129"/>
      <c r="S378" s="129"/>
      <c r="T378" s="129"/>
      <c r="U378" s="129"/>
      <c r="V378" s="129"/>
      <c r="W378" s="129"/>
      <c r="X378" s="129"/>
      <c r="Y378" s="129"/>
      <c r="Z378" s="129"/>
      <c r="AA378" s="129"/>
      <c r="AB378" s="129"/>
      <c r="AC378" s="129"/>
    </row>
    <row r="379" ht="15.75" customHeight="1">
      <c r="A379" s="129" t="s">
        <v>9649</v>
      </c>
      <c r="B379" s="129" t="s">
        <v>164</v>
      </c>
      <c r="C379" s="129" t="s">
        <v>9698</v>
      </c>
      <c r="D379" s="321" t="s">
        <v>5479</v>
      </c>
      <c r="E379" s="321" t="s">
        <v>5480</v>
      </c>
      <c r="F379" s="370">
        <v>0.7291666666666666</v>
      </c>
      <c r="G379" s="370">
        <v>0.75</v>
      </c>
      <c r="H379" s="321">
        <f t="shared" si="1"/>
        <v>0.5</v>
      </c>
      <c r="I379" s="187">
        <v>108.21</v>
      </c>
      <c r="J379" s="187">
        <f t="shared" si="2"/>
        <v>21.642</v>
      </c>
      <c r="K379" s="129" t="s">
        <v>9697</v>
      </c>
      <c r="L379" s="129">
        <v>5.0</v>
      </c>
      <c r="M379" s="129" t="s">
        <v>3869</v>
      </c>
      <c r="N379" s="129">
        <f>IFERROR(__xludf.DUMMYFUNCTION("IFERROR(VALUE(REGEXEXTRACT(M379, ""(\d+)\s+(sessions?|days?|weeks?|Weeks?|Sessions?|Days?)"")), 1)"),10.0)</f>
        <v>10</v>
      </c>
      <c r="O379" s="129"/>
      <c r="P379" s="129"/>
      <c r="Q379" s="129"/>
      <c r="R379" s="129"/>
      <c r="S379" s="129"/>
      <c r="T379" s="129"/>
      <c r="U379" s="129"/>
      <c r="V379" s="129"/>
      <c r="W379" s="129"/>
      <c r="X379" s="129"/>
      <c r="Y379" s="129"/>
      <c r="Z379" s="129"/>
      <c r="AA379" s="129"/>
      <c r="AB379" s="129"/>
      <c r="AC379" s="129"/>
    </row>
    <row r="380" ht="15.75" customHeight="1">
      <c r="A380" s="129" t="s">
        <v>9649</v>
      </c>
      <c r="B380" s="129" t="s">
        <v>164</v>
      </c>
      <c r="C380" s="129" t="s">
        <v>9698</v>
      </c>
      <c r="D380" s="321" t="s">
        <v>5479</v>
      </c>
      <c r="E380" s="321" t="s">
        <v>5480</v>
      </c>
      <c r="F380" s="370">
        <v>0.7916666666666666</v>
      </c>
      <c r="G380" s="370">
        <v>0.8125</v>
      </c>
      <c r="H380" s="321">
        <f t="shared" si="1"/>
        <v>0.5</v>
      </c>
      <c r="I380" s="187">
        <v>108.21</v>
      </c>
      <c r="J380" s="187">
        <f t="shared" si="2"/>
        <v>21.642</v>
      </c>
      <c r="K380" s="129" t="s">
        <v>9697</v>
      </c>
      <c r="L380" s="129">
        <v>5.0</v>
      </c>
      <c r="M380" s="129" t="s">
        <v>3869</v>
      </c>
      <c r="N380" s="129">
        <f>IFERROR(__xludf.DUMMYFUNCTION("IFERROR(VALUE(REGEXEXTRACT(M380, ""(\d+)\s+(sessions?|days?|weeks?|Weeks?|Sessions?|Days?)"")), 1)"),10.0)</f>
        <v>10</v>
      </c>
      <c r="O380" s="129"/>
      <c r="P380" s="129"/>
      <c r="Q380" s="129"/>
      <c r="R380" s="129"/>
      <c r="S380" s="129"/>
      <c r="T380" s="129"/>
      <c r="U380" s="129"/>
      <c r="V380" s="129"/>
      <c r="W380" s="129"/>
      <c r="X380" s="129"/>
      <c r="Y380" s="129"/>
      <c r="Z380" s="129"/>
      <c r="AA380" s="129"/>
      <c r="AB380" s="129"/>
      <c r="AC380" s="129"/>
    </row>
    <row r="381" ht="15.75" customHeight="1">
      <c r="A381" s="129" t="s">
        <v>9649</v>
      </c>
      <c r="B381" s="129" t="s">
        <v>164</v>
      </c>
      <c r="C381" s="129" t="s">
        <v>9698</v>
      </c>
      <c r="D381" s="321" t="s">
        <v>5479</v>
      </c>
      <c r="E381" s="321" t="s">
        <v>5480</v>
      </c>
      <c r="F381" s="370">
        <v>0.7083333333333334</v>
      </c>
      <c r="G381" s="370">
        <v>0.7291666666666666</v>
      </c>
      <c r="H381" s="321">
        <f t="shared" si="1"/>
        <v>0.5</v>
      </c>
      <c r="I381" s="187">
        <v>108.21</v>
      </c>
      <c r="J381" s="187">
        <f t="shared" si="2"/>
        <v>21.642</v>
      </c>
      <c r="K381" s="129" t="s">
        <v>9697</v>
      </c>
      <c r="L381" s="129">
        <v>5.0</v>
      </c>
      <c r="M381" s="129" t="s">
        <v>3869</v>
      </c>
      <c r="N381" s="129">
        <f>IFERROR(__xludf.DUMMYFUNCTION("IFERROR(VALUE(REGEXEXTRACT(M381, ""(\d+)\s+(sessions?|days?|weeks?|Weeks?|Sessions?|Days?)"")), 1)"),10.0)</f>
        <v>10</v>
      </c>
      <c r="O381" s="129"/>
      <c r="P381" s="129"/>
      <c r="Q381" s="129"/>
      <c r="R381" s="129"/>
      <c r="S381" s="129"/>
      <c r="T381" s="129"/>
      <c r="U381" s="129"/>
      <c r="V381" s="129"/>
      <c r="W381" s="129"/>
      <c r="X381" s="129"/>
      <c r="Y381" s="129"/>
      <c r="Z381" s="129"/>
      <c r="AA381" s="129"/>
      <c r="AB381" s="129"/>
      <c r="AC381" s="129"/>
    </row>
    <row r="382" ht="15.75" customHeight="1">
      <c r="A382" s="129" t="s">
        <v>9649</v>
      </c>
      <c r="B382" s="129" t="s">
        <v>164</v>
      </c>
      <c r="C382" s="129" t="s">
        <v>9698</v>
      </c>
      <c r="D382" s="321" t="s">
        <v>5479</v>
      </c>
      <c r="E382" s="321" t="s">
        <v>5480</v>
      </c>
      <c r="F382" s="370">
        <v>0.7083333333333334</v>
      </c>
      <c r="G382" s="370">
        <v>0.7291666666666666</v>
      </c>
      <c r="H382" s="321">
        <f t="shared" si="1"/>
        <v>0.5</v>
      </c>
      <c r="I382" s="187">
        <v>108.21</v>
      </c>
      <c r="J382" s="187">
        <f t="shared" si="2"/>
        <v>21.642</v>
      </c>
      <c r="K382" s="129" t="s">
        <v>9697</v>
      </c>
      <c r="L382" s="129">
        <v>5.0</v>
      </c>
      <c r="M382" s="129" t="s">
        <v>3869</v>
      </c>
      <c r="N382" s="129">
        <f>IFERROR(__xludf.DUMMYFUNCTION("IFERROR(VALUE(REGEXEXTRACT(M382, ""(\d+)\s+(sessions?|days?|weeks?|Weeks?|Sessions?|Days?)"")), 1)"),10.0)</f>
        <v>10</v>
      </c>
      <c r="O382" s="129"/>
      <c r="P382" s="129"/>
      <c r="Q382" s="129"/>
      <c r="R382" s="129"/>
      <c r="S382" s="129"/>
      <c r="T382" s="129"/>
      <c r="U382" s="129"/>
      <c r="V382" s="129"/>
      <c r="W382" s="129"/>
      <c r="X382" s="129"/>
      <c r="Y382" s="129"/>
      <c r="Z382" s="129"/>
      <c r="AA382" s="129"/>
      <c r="AB382" s="129"/>
      <c r="AC382" s="129"/>
    </row>
    <row r="383" ht="15.75" customHeight="1">
      <c r="A383" s="129" t="s">
        <v>9649</v>
      </c>
      <c r="B383" s="129" t="s">
        <v>164</v>
      </c>
      <c r="C383" s="129" t="s">
        <v>9698</v>
      </c>
      <c r="D383" s="321" t="s">
        <v>5479</v>
      </c>
      <c r="E383" s="321" t="s">
        <v>5480</v>
      </c>
      <c r="F383" s="370">
        <v>0.4791666666666667</v>
      </c>
      <c r="G383" s="370">
        <v>0.5</v>
      </c>
      <c r="H383" s="321">
        <f t="shared" si="1"/>
        <v>0.5</v>
      </c>
      <c r="I383" s="187">
        <v>108.21</v>
      </c>
      <c r="J383" s="187">
        <f t="shared" si="2"/>
        <v>21.642</v>
      </c>
      <c r="K383" s="129" t="s">
        <v>9697</v>
      </c>
      <c r="L383" s="129">
        <v>5.0</v>
      </c>
      <c r="M383" s="129" t="s">
        <v>3869</v>
      </c>
      <c r="N383" s="129">
        <f>IFERROR(__xludf.DUMMYFUNCTION("IFERROR(VALUE(REGEXEXTRACT(M383, ""(\d+)\s+(sessions?|days?|weeks?|Weeks?|Sessions?|Days?)"")), 1)"),10.0)</f>
        <v>10</v>
      </c>
      <c r="O383" s="129"/>
      <c r="P383" s="129"/>
      <c r="Q383" s="129"/>
      <c r="R383" s="129"/>
      <c r="S383" s="129"/>
      <c r="T383" s="129"/>
      <c r="U383" s="129"/>
      <c r="V383" s="129"/>
      <c r="W383" s="129"/>
      <c r="X383" s="129"/>
      <c r="Y383" s="129"/>
      <c r="Z383" s="129"/>
      <c r="AA383" s="129"/>
      <c r="AB383" s="129"/>
      <c r="AC383" s="129"/>
    </row>
    <row r="384" ht="15.75" customHeight="1">
      <c r="A384" s="129" t="s">
        <v>9649</v>
      </c>
      <c r="B384" s="129" t="s">
        <v>164</v>
      </c>
      <c r="C384" s="129" t="s">
        <v>9698</v>
      </c>
      <c r="D384" s="321" t="s">
        <v>5479</v>
      </c>
      <c r="E384" s="321" t="s">
        <v>5480</v>
      </c>
      <c r="F384" s="370">
        <v>0.5416666666666666</v>
      </c>
      <c r="G384" s="370">
        <v>0.5625</v>
      </c>
      <c r="H384" s="321">
        <f t="shared" si="1"/>
        <v>0.5</v>
      </c>
      <c r="I384" s="187">
        <v>108.21</v>
      </c>
      <c r="J384" s="187">
        <f t="shared" si="2"/>
        <v>21.642</v>
      </c>
      <c r="K384" s="129" t="s">
        <v>9697</v>
      </c>
      <c r="L384" s="129">
        <v>5.0</v>
      </c>
      <c r="M384" s="129" t="s">
        <v>3869</v>
      </c>
      <c r="N384" s="129">
        <f>IFERROR(__xludf.DUMMYFUNCTION("IFERROR(VALUE(REGEXEXTRACT(M384, ""(\d+)\s+(sessions?|days?|weeks?|Weeks?|Sessions?|Days?)"")), 1)"),10.0)</f>
        <v>10</v>
      </c>
      <c r="O384" s="129"/>
      <c r="P384" s="129"/>
      <c r="Q384" s="129"/>
      <c r="R384" s="129"/>
      <c r="S384" s="129"/>
      <c r="T384" s="129"/>
      <c r="U384" s="129"/>
      <c r="V384" s="129"/>
      <c r="W384" s="129"/>
      <c r="X384" s="129"/>
      <c r="Y384" s="129"/>
      <c r="Z384" s="129"/>
      <c r="AA384" s="129"/>
      <c r="AB384" s="129"/>
      <c r="AC384" s="129"/>
    </row>
    <row r="385" ht="15.75" customHeight="1">
      <c r="A385" s="129" t="s">
        <v>9649</v>
      </c>
      <c r="B385" s="129" t="s">
        <v>164</v>
      </c>
      <c r="C385" s="129" t="s">
        <v>9699</v>
      </c>
      <c r="D385" s="321" t="s">
        <v>70</v>
      </c>
      <c r="E385" s="321" t="s">
        <v>71</v>
      </c>
      <c r="F385" s="370">
        <v>0.40625</v>
      </c>
      <c r="G385" s="370">
        <v>0.4375</v>
      </c>
      <c r="H385" s="321">
        <f t="shared" si="1"/>
        <v>0.75</v>
      </c>
      <c r="I385" s="187">
        <v>118.82</v>
      </c>
      <c r="J385" s="187">
        <f t="shared" si="2"/>
        <v>15.84266667</v>
      </c>
      <c r="K385" s="129" t="s">
        <v>9700</v>
      </c>
      <c r="L385" s="129">
        <v>3.0</v>
      </c>
      <c r="M385" s="129" t="s">
        <v>3869</v>
      </c>
      <c r="N385" s="129">
        <f>IFERROR(__xludf.DUMMYFUNCTION("IFERROR(VALUE(REGEXEXTRACT(M385, ""(\d+)\s+(sessions?|days?|weeks?|Weeks?|Sessions?|Days?)"")), 1)"),10.0)</f>
        <v>10</v>
      </c>
      <c r="O385" s="129"/>
      <c r="P385" s="129"/>
      <c r="Q385" s="129"/>
      <c r="R385" s="129"/>
      <c r="S385" s="129"/>
      <c r="T385" s="129"/>
      <c r="U385" s="129"/>
      <c r="V385" s="129"/>
      <c r="W385" s="129"/>
      <c r="X385" s="129"/>
      <c r="Y385" s="129"/>
      <c r="Z385" s="129"/>
      <c r="AA385" s="129"/>
      <c r="AB385" s="129"/>
      <c r="AC385" s="129"/>
    </row>
    <row r="386" ht="15.75" customHeight="1">
      <c r="A386" s="129" t="s">
        <v>9649</v>
      </c>
      <c r="B386" s="129" t="s">
        <v>164</v>
      </c>
      <c r="C386" s="129" t="s">
        <v>9699</v>
      </c>
      <c r="D386" s="321" t="s">
        <v>70</v>
      </c>
      <c r="E386" s="321" t="s">
        <v>71</v>
      </c>
      <c r="F386" s="370">
        <v>0.4375</v>
      </c>
      <c r="G386" s="370">
        <v>0.46875</v>
      </c>
      <c r="H386" s="321">
        <f t="shared" si="1"/>
        <v>0.75</v>
      </c>
      <c r="I386" s="187">
        <v>118.82</v>
      </c>
      <c r="J386" s="187">
        <f t="shared" si="2"/>
        <v>15.84266667</v>
      </c>
      <c r="K386" s="129" t="s">
        <v>9700</v>
      </c>
      <c r="L386" s="129">
        <v>2.0</v>
      </c>
      <c r="M386" s="129" t="s">
        <v>3869</v>
      </c>
      <c r="N386" s="129">
        <f>IFERROR(__xludf.DUMMYFUNCTION("IFERROR(VALUE(REGEXEXTRACT(M386, ""(\d+)\s+(sessions?|days?|weeks?|Weeks?|Sessions?|Days?)"")), 1)"),10.0)</f>
        <v>10</v>
      </c>
      <c r="O386" s="129"/>
      <c r="P386" s="129"/>
      <c r="Q386" s="129"/>
      <c r="R386" s="129"/>
      <c r="S386" s="129"/>
      <c r="T386" s="129"/>
      <c r="U386" s="129"/>
      <c r="V386" s="129"/>
      <c r="W386" s="129"/>
      <c r="X386" s="129"/>
      <c r="Y386" s="129"/>
      <c r="Z386" s="129"/>
      <c r="AA386" s="129"/>
      <c r="AB386" s="129"/>
      <c r="AC386" s="129"/>
    </row>
    <row r="387" ht="15.75" customHeight="1">
      <c r="A387" s="129" t="s">
        <v>9649</v>
      </c>
      <c r="B387" s="129" t="s">
        <v>164</v>
      </c>
      <c r="C387" s="129" t="s">
        <v>9699</v>
      </c>
      <c r="D387" s="321" t="s">
        <v>136</v>
      </c>
      <c r="E387" s="321" t="s">
        <v>137</v>
      </c>
      <c r="F387" s="370">
        <v>0.46875</v>
      </c>
      <c r="G387" s="370">
        <v>0.5</v>
      </c>
      <c r="H387" s="321">
        <f t="shared" si="1"/>
        <v>0.75</v>
      </c>
      <c r="I387" s="187">
        <v>118.82</v>
      </c>
      <c r="J387" s="187">
        <f t="shared" si="2"/>
        <v>15.84266667</v>
      </c>
      <c r="K387" s="129" t="s">
        <v>9700</v>
      </c>
      <c r="L387" s="129">
        <v>0.0</v>
      </c>
      <c r="M387" s="129" t="s">
        <v>3869</v>
      </c>
      <c r="N387" s="129">
        <f>IFERROR(__xludf.DUMMYFUNCTION("IFERROR(VALUE(REGEXEXTRACT(M387, ""(\d+)\s+(sessions?|days?|weeks?|Weeks?|Sessions?|Days?)"")), 1)"),10.0)</f>
        <v>10</v>
      </c>
      <c r="O387" s="129"/>
      <c r="P387" s="129"/>
      <c r="Q387" s="129"/>
      <c r="R387" s="129"/>
      <c r="S387" s="129"/>
      <c r="T387" s="129"/>
      <c r="U387" s="129"/>
      <c r="V387" s="129"/>
      <c r="W387" s="129"/>
      <c r="X387" s="129"/>
      <c r="Y387" s="129"/>
      <c r="Z387" s="129"/>
      <c r="AA387" s="129"/>
      <c r="AB387" s="129"/>
      <c r="AC387" s="129"/>
    </row>
    <row r="388" ht="15.75" customHeight="1">
      <c r="A388" s="129" t="s">
        <v>9649</v>
      </c>
      <c r="B388" s="129" t="s">
        <v>164</v>
      </c>
      <c r="C388" s="129" t="s">
        <v>9699</v>
      </c>
      <c r="D388" s="321" t="s">
        <v>70</v>
      </c>
      <c r="E388" s="321" t="s">
        <v>71</v>
      </c>
      <c r="F388" s="370">
        <v>0.5</v>
      </c>
      <c r="G388" s="370">
        <v>0.53125</v>
      </c>
      <c r="H388" s="321">
        <f t="shared" si="1"/>
        <v>0.75</v>
      </c>
      <c r="I388" s="187">
        <v>118.82</v>
      </c>
      <c r="J388" s="187">
        <f t="shared" si="2"/>
        <v>15.84266667</v>
      </c>
      <c r="K388" s="129" t="s">
        <v>9700</v>
      </c>
      <c r="L388" s="129">
        <v>1.0</v>
      </c>
      <c r="M388" s="129" t="s">
        <v>3869</v>
      </c>
      <c r="N388" s="129">
        <f>IFERROR(__xludf.DUMMYFUNCTION("IFERROR(VALUE(REGEXEXTRACT(M388, ""(\d+)\s+(sessions?|days?|weeks?|Weeks?|Sessions?|Days?)"")), 1)"),10.0)</f>
        <v>10</v>
      </c>
      <c r="O388" s="129"/>
      <c r="P388" s="129"/>
      <c r="Q388" s="129"/>
      <c r="R388" s="129"/>
      <c r="S388" s="129"/>
      <c r="T388" s="129"/>
      <c r="U388" s="129"/>
      <c r="V388" s="129"/>
      <c r="W388" s="129"/>
      <c r="X388" s="129"/>
      <c r="Y388" s="129"/>
      <c r="Z388" s="129"/>
      <c r="AA388" s="129"/>
      <c r="AB388" s="129"/>
      <c r="AC388" s="129"/>
    </row>
    <row r="389" ht="15.75" customHeight="1">
      <c r="A389" s="129" t="s">
        <v>9649</v>
      </c>
      <c r="B389" s="129" t="s">
        <v>164</v>
      </c>
      <c r="C389" s="129" t="s">
        <v>9699</v>
      </c>
      <c r="D389" s="321" t="s">
        <v>70</v>
      </c>
      <c r="E389" s="321" t="s">
        <v>71</v>
      </c>
      <c r="F389" s="370">
        <v>0.53125</v>
      </c>
      <c r="G389" s="370">
        <v>0.5625</v>
      </c>
      <c r="H389" s="321">
        <f t="shared" si="1"/>
        <v>0.75</v>
      </c>
      <c r="I389" s="187">
        <v>118.82</v>
      </c>
      <c r="J389" s="187">
        <f t="shared" si="2"/>
        <v>15.84266667</v>
      </c>
      <c r="K389" s="129" t="s">
        <v>9700</v>
      </c>
      <c r="L389" s="129">
        <v>2.0</v>
      </c>
      <c r="M389" s="129" t="s">
        <v>3869</v>
      </c>
      <c r="N389" s="129">
        <f>IFERROR(__xludf.DUMMYFUNCTION("IFERROR(VALUE(REGEXEXTRACT(M389, ""(\d+)\s+(sessions?|days?|weeks?|Weeks?|Sessions?|Days?)"")), 1)"),10.0)</f>
        <v>10</v>
      </c>
      <c r="O389" s="129"/>
      <c r="P389" s="129"/>
      <c r="Q389" s="129"/>
      <c r="R389" s="129"/>
      <c r="S389" s="129"/>
      <c r="T389" s="129"/>
      <c r="U389" s="129"/>
      <c r="V389" s="129"/>
      <c r="W389" s="129"/>
      <c r="X389" s="129"/>
      <c r="Y389" s="129"/>
      <c r="Z389" s="129"/>
      <c r="AA389" s="129"/>
      <c r="AB389" s="129"/>
      <c r="AC389" s="129"/>
    </row>
    <row r="390" ht="15.75" customHeight="1">
      <c r="A390" s="129" t="s">
        <v>9649</v>
      </c>
      <c r="B390" s="129" t="s">
        <v>164</v>
      </c>
      <c r="C390" s="129" t="s">
        <v>9701</v>
      </c>
      <c r="D390" s="321" t="s">
        <v>5479</v>
      </c>
      <c r="E390" s="321" t="s">
        <v>5480</v>
      </c>
      <c r="F390" s="370">
        <v>0.6145833333333334</v>
      </c>
      <c r="G390" s="370">
        <v>0.6354166666666666</v>
      </c>
      <c r="H390" s="321">
        <f t="shared" si="1"/>
        <v>0.5</v>
      </c>
      <c r="I390" s="187">
        <v>108.21</v>
      </c>
      <c r="J390" s="187">
        <f t="shared" si="2"/>
        <v>21.642</v>
      </c>
      <c r="K390" s="129" t="s">
        <v>9702</v>
      </c>
      <c r="L390" s="129">
        <v>5.0</v>
      </c>
      <c r="M390" s="129" t="s">
        <v>3869</v>
      </c>
      <c r="N390" s="129">
        <f>IFERROR(__xludf.DUMMYFUNCTION("IFERROR(VALUE(REGEXEXTRACT(M390, ""(\d+)\s+(sessions?|days?|weeks?|Weeks?|Sessions?|Days?)"")), 1)"),10.0)</f>
        <v>10</v>
      </c>
      <c r="O390" s="129"/>
      <c r="P390" s="129"/>
      <c r="Q390" s="129"/>
      <c r="R390" s="129"/>
      <c r="S390" s="129"/>
      <c r="T390" s="129"/>
      <c r="U390" s="129"/>
      <c r="V390" s="129"/>
      <c r="W390" s="129"/>
      <c r="X390" s="129"/>
      <c r="Y390" s="129"/>
      <c r="Z390" s="129"/>
      <c r="AA390" s="129"/>
      <c r="AB390" s="129"/>
      <c r="AC390" s="129"/>
    </row>
    <row r="391" ht="15.75" customHeight="1">
      <c r="A391" s="129" t="s">
        <v>9649</v>
      </c>
      <c r="B391" s="129" t="s">
        <v>164</v>
      </c>
      <c r="C391" s="129" t="s">
        <v>9703</v>
      </c>
      <c r="D391" s="321" t="s">
        <v>70</v>
      </c>
      <c r="E391" s="321" t="s">
        <v>71</v>
      </c>
      <c r="F391" s="370">
        <v>0.4166666666666667</v>
      </c>
      <c r="G391" s="370">
        <v>0.4375</v>
      </c>
      <c r="H391" s="321">
        <f t="shared" si="1"/>
        <v>0.5</v>
      </c>
      <c r="I391" s="187">
        <v>86.57</v>
      </c>
      <c r="J391" s="187">
        <f t="shared" si="2"/>
        <v>21.6425</v>
      </c>
      <c r="K391" s="129" t="s">
        <v>9700</v>
      </c>
      <c r="L391" s="129">
        <v>0.0</v>
      </c>
      <c r="M391" s="129" t="s">
        <v>34</v>
      </c>
      <c r="N391" s="129">
        <f>IFERROR(__xludf.DUMMYFUNCTION("IFERROR(VALUE(REGEXEXTRACT(M391, ""(\d+)\s+(sessions?|days?|weeks?|Weeks?|Sessions?|Days?)"")), 1)"),8.0)</f>
        <v>8</v>
      </c>
      <c r="O391" s="129"/>
      <c r="P391" s="129"/>
      <c r="Q391" s="129"/>
      <c r="R391" s="129"/>
      <c r="S391" s="129"/>
      <c r="T391" s="129"/>
      <c r="U391" s="129"/>
      <c r="V391" s="129"/>
      <c r="W391" s="129"/>
      <c r="X391" s="129"/>
      <c r="Y391" s="129"/>
      <c r="Z391" s="129"/>
      <c r="AA391" s="129"/>
      <c r="AB391" s="129"/>
      <c r="AC391" s="129"/>
    </row>
    <row r="392" ht="15.75" customHeight="1">
      <c r="A392" s="129" t="s">
        <v>9649</v>
      </c>
      <c r="B392" s="129" t="s">
        <v>164</v>
      </c>
      <c r="C392" s="129" t="s">
        <v>9704</v>
      </c>
      <c r="D392" s="321" t="s">
        <v>70</v>
      </c>
      <c r="E392" s="321" t="s">
        <v>71</v>
      </c>
      <c r="F392" s="370">
        <v>0.3958333333333333</v>
      </c>
      <c r="G392" s="370">
        <v>0.4166666666666667</v>
      </c>
      <c r="H392" s="321">
        <f t="shared" si="1"/>
        <v>0.5</v>
      </c>
      <c r="I392" s="187">
        <v>54.11</v>
      </c>
      <c r="J392" s="187">
        <f t="shared" si="2"/>
        <v>21.644</v>
      </c>
      <c r="K392" s="129" t="s">
        <v>9700</v>
      </c>
      <c r="L392" s="129">
        <v>1.0</v>
      </c>
      <c r="M392" s="129" t="s">
        <v>27</v>
      </c>
      <c r="N392" s="129">
        <f>IFERROR(__xludf.DUMMYFUNCTION("IFERROR(VALUE(REGEXEXTRACT(M392, ""(\d+)\s+(sessions?|days?|weeks?|Weeks?|Sessions?|Days?)"")), 1)"),5.0)</f>
        <v>5</v>
      </c>
      <c r="O392" s="129"/>
      <c r="P392" s="129"/>
      <c r="Q392" s="129"/>
      <c r="R392" s="129"/>
      <c r="S392" s="129"/>
      <c r="T392" s="129"/>
      <c r="U392" s="129"/>
      <c r="V392" s="129"/>
      <c r="W392" s="129"/>
      <c r="X392" s="129"/>
      <c r="Y392" s="129"/>
      <c r="Z392" s="129"/>
      <c r="AA392" s="129"/>
      <c r="AB392" s="129"/>
      <c r="AC392" s="129"/>
    </row>
    <row r="393" ht="15.75" customHeight="1">
      <c r="A393" s="129" t="s">
        <v>9649</v>
      </c>
      <c r="B393" s="129" t="s">
        <v>164</v>
      </c>
      <c r="C393" s="129" t="s">
        <v>9704</v>
      </c>
      <c r="D393" s="321" t="s">
        <v>70</v>
      </c>
      <c r="E393" s="321" t="s">
        <v>71</v>
      </c>
      <c r="F393" s="370">
        <v>0.7708333333333334</v>
      </c>
      <c r="G393" s="370">
        <v>0.7916666666666666</v>
      </c>
      <c r="H393" s="321">
        <f t="shared" si="1"/>
        <v>0.5</v>
      </c>
      <c r="I393" s="187">
        <v>54.11</v>
      </c>
      <c r="J393" s="187">
        <f t="shared" si="2"/>
        <v>21.644</v>
      </c>
      <c r="K393" s="129" t="s">
        <v>9700</v>
      </c>
      <c r="L393" s="129">
        <v>1.0</v>
      </c>
      <c r="M393" s="129" t="s">
        <v>27</v>
      </c>
      <c r="N393" s="129">
        <f>IFERROR(__xludf.DUMMYFUNCTION("IFERROR(VALUE(REGEXEXTRACT(M393, ""(\d+)\s+(sessions?|days?|weeks?|Weeks?|Sessions?|Days?)"")), 1)"),5.0)</f>
        <v>5</v>
      </c>
      <c r="O393" s="129"/>
      <c r="P393" s="129"/>
      <c r="Q393" s="129"/>
      <c r="R393" s="129"/>
      <c r="S393" s="129"/>
      <c r="T393" s="129"/>
      <c r="U393" s="129"/>
      <c r="V393" s="129"/>
      <c r="W393" s="129"/>
      <c r="X393" s="129"/>
      <c r="Y393" s="129"/>
      <c r="Z393" s="129"/>
      <c r="AA393" s="129"/>
      <c r="AB393" s="129"/>
      <c r="AC393" s="129"/>
    </row>
    <row r="394" ht="15.75" customHeight="1">
      <c r="A394" s="129" t="s">
        <v>9649</v>
      </c>
      <c r="B394" s="129" t="s">
        <v>164</v>
      </c>
      <c r="C394" s="129" t="s">
        <v>9704</v>
      </c>
      <c r="D394" s="321" t="s">
        <v>70</v>
      </c>
      <c r="E394" s="321" t="s">
        <v>71</v>
      </c>
      <c r="F394" s="370">
        <v>0.4791666666666667</v>
      </c>
      <c r="G394" s="370">
        <v>0.5</v>
      </c>
      <c r="H394" s="321">
        <f t="shared" si="1"/>
        <v>0.5</v>
      </c>
      <c r="I394" s="187">
        <v>54.11</v>
      </c>
      <c r="J394" s="187">
        <f t="shared" si="2"/>
        <v>21.644</v>
      </c>
      <c r="K394" s="129" t="s">
        <v>9700</v>
      </c>
      <c r="L394" s="129">
        <v>2.0</v>
      </c>
      <c r="M394" s="129" t="s">
        <v>27</v>
      </c>
      <c r="N394" s="129">
        <f>IFERROR(__xludf.DUMMYFUNCTION("IFERROR(VALUE(REGEXEXTRACT(M394, ""(\d+)\s+(sessions?|days?|weeks?|Weeks?|Sessions?|Days?)"")), 1)"),5.0)</f>
        <v>5</v>
      </c>
      <c r="O394" s="129"/>
      <c r="P394" s="129"/>
      <c r="Q394" s="129"/>
      <c r="R394" s="129"/>
      <c r="S394" s="129"/>
      <c r="T394" s="129"/>
      <c r="U394" s="129"/>
      <c r="V394" s="129"/>
      <c r="W394" s="129"/>
      <c r="X394" s="129"/>
      <c r="Y394" s="129"/>
      <c r="Z394" s="129"/>
      <c r="AA394" s="129"/>
      <c r="AB394" s="129"/>
      <c r="AC394" s="129"/>
    </row>
    <row r="395" ht="15.75" customHeight="1">
      <c r="A395" s="129" t="s">
        <v>9649</v>
      </c>
      <c r="B395" s="129" t="s">
        <v>164</v>
      </c>
      <c r="C395" s="129" t="s">
        <v>9705</v>
      </c>
      <c r="D395" s="321" t="s">
        <v>5479</v>
      </c>
      <c r="E395" s="321" t="s">
        <v>5480</v>
      </c>
      <c r="F395" s="370">
        <v>0.4270833333333333</v>
      </c>
      <c r="G395" s="370">
        <v>0.4583333333333333</v>
      </c>
      <c r="H395" s="321">
        <f t="shared" si="1"/>
        <v>0.75</v>
      </c>
      <c r="I395" s="187">
        <v>118.82</v>
      </c>
      <c r="J395" s="187">
        <f t="shared" si="2"/>
        <v>15.84266667</v>
      </c>
      <c r="K395" s="129" t="s">
        <v>9706</v>
      </c>
      <c r="L395" s="129">
        <v>10.0</v>
      </c>
      <c r="M395" s="129" t="s">
        <v>3869</v>
      </c>
      <c r="N395" s="129">
        <f>IFERROR(__xludf.DUMMYFUNCTION("IFERROR(VALUE(REGEXEXTRACT(M395, ""(\d+)\s+(sessions?|days?|weeks?|Weeks?|Sessions?|Days?)"")), 1)"),10.0)</f>
        <v>10</v>
      </c>
      <c r="O395" s="129"/>
      <c r="P395" s="129"/>
      <c r="Q395" s="129"/>
      <c r="R395" s="129"/>
      <c r="S395" s="129"/>
      <c r="T395" s="129"/>
      <c r="U395" s="129"/>
      <c r="V395" s="129"/>
      <c r="W395" s="129"/>
      <c r="X395" s="129"/>
      <c r="Y395" s="129"/>
      <c r="Z395" s="129"/>
      <c r="AA395" s="129"/>
      <c r="AB395" s="129"/>
      <c r="AC395" s="129"/>
    </row>
    <row r="396" ht="15.75" customHeight="1">
      <c r="A396" s="129" t="s">
        <v>9649</v>
      </c>
      <c r="B396" s="129" t="s">
        <v>164</v>
      </c>
      <c r="C396" s="129" t="s">
        <v>9705</v>
      </c>
      <c r="D396" s="321" t="s">
        <v>5479</v>
      </c>
      <c r="E396" s="321" t="s">
        <v>5480</v>
      </c>
      <c r="F396" s="370">
        <v>0.75</v>
      </c>
      <c r="G396" s="370">
        <v>0.78125</v>
      </c>
      <c r="H396" s="321">
        <f t="shared" si="1"/>
        <v>0.75</v>
      </c>
      <c r="I396" s="187">
        <v>118.82</v>
      </c>
      <c r="J396" s="187">
        <f t="shared" si="2"/>
        <v>15.84266667</v>
      </c>
      <c r="K396" s="129" t="s">
        <v>9706</v>
      </c>
      <c r="L396" s="129">
        <v>10.0</v>
      </c>
      <c r="M396" s="129" t="s">
        <v>3869</v>
      </c>
      <c r="N396" s="129">
        <f>IFERROR(__xludf.DUMMYFUNCTION("IFERROR(VALUE(REGEXEXTRACT(M396, ""(\d+)\s+(sessions?|days?|weeks?|Weeks?|Sessions?|Days?)"")), 1)"),10.0)</f>
        <v>10</v>
      </c>
      <c r="O396" s="129"/>
      <c r="P396" s="129"/>
      <c r="Q396" s="129"/>
      <c r="R396" s="129"/>
      <c r="S396" s="129"/>
      <c r="T396" s="129"/>
      <c r="U396" s="129"/>
      <c r="V396" s="129"/>
      <c r="W396" s="129"/>
      <c r="X396" s="129"/>
      <c r="Y396" s="129"/>
      <c r="Z396" s="129"/>
      <c r="AA396" s="129"/>
      <c r="AB396" s="129"/>
      <c r="AC396" s="129"/>
    </row>
    <row r="397" ht="15.75" customHeight="1">
      <c r="A397" s="129" t="s">
        <v>9649</v>
      </c>
      <c r="B397" s="129" t="s">
        <v>164</v>
      </c>
      <c r="C397" s="129" t="s">
        <v>9705</v>
      </c>
      <c r="D397" s="321" t="s">
        <v>5479</v>
      </c>
      <c r="E397" s="321" t="s">
        <v>5480</v>
      </c>
      <c r="F397" s="370">
        <v>0.8333333333333334</v>
      </c>
      <c r="G397" s="370">
        <v>0.8645833333333334</v>
      </c>
      <c r="H397" s="321">
        <f t="shared" si="1"/>
        <v>0.75</v>
      </c>
      <c r="I397" s="187">
        <v>118.82</v>
      </c>
      <c r="J397" s="187">
        <f t="shared" si="2"/>
        <v>15.84266667</v>
      </c>
      <c r="K397" s="129" t="s">
        <v>9706</v>
      </c>
      <c r="L397" s="129">
        <v>10.0</v>
      </c>
      <c r="M397" s="129" t="s">
        <v>3869</v>
      </c>
      <c r="N397" s="129">
        <f>IFERROR(__xludf.DUMMYFUNCTION("IFERROR(VALUE(REGEXEXTRACT(M397, ""(\d+)\s+(sessions?|days?|weeks?|Weeks?|Sessions?|Days?)"")), 1)"),10.0)</f>
        <v>10</v>
      </c>
      <c r="O397" s="129"/>
      <c r="P397" s="129"/>
      <c r="Q397" s="129"/>
      <c r="R397" s="129"/>
      <c r="S397" s="129"/>
      <c r="T397" s="129"/>
      <c r="U397" s="129"/>
      <c r="V397" s="129"/>
      <c r="W397" s="129"/>
      <c r="X397" s="129"/>
      <c r="Y397" s="129"/>
      <c r="Z397" s="129"/>
      <c r="AA397" s="129"/>
      <c r="AB397" s="129"/>
      <c r="AC397" s="129"/>
    </row>
    <row r="398" ht="15.75" customHeight="1">
      <c r="A398" s="129" t="s">
        <v>9649</v>
      </c>
      <c r="B398" s="129" t="s">
        <v>164</v>
      </c>
      <c r="C398" s="129" t="s">
        <v>9705</v>
      </c>
      <c r="D398" s="321" t="s">
        <v>5479</v>
      </c>
      <c r="E398" s="321" t="s">
        <v>5480</v>
      </c>
      <c r="F398" s="370">
        <v>0.4375</v>
      </c>
      <c r="G398" s="370">
        <v>0.46875</v>
      </c>
      <c r="H398" s="321">
        <f t="shared" si="1"/>
        <v>0.75</v>
      </c>
      <c r="I398" s="187">
        <v>118.82</v>
      </c>
      <c r="J398" s="187">
        <f t="shared" si="2"/>
        <v>15.84266667</v>
      </c>
      <c r="K398" s="129" t="s">
        <v>9706</v>
      </c>
      <c r="L398" s="129">
        <v>10.0</v>
      </c>
      <c r="M398" s="129" t="s">
        <v>3869</v>
      </c>
      <c r="N398" s="129">
        <f>IFERROR(__xludf.DUMMYFUNCTION("IFERROR(VALUE(REGEXEXTRACT(M398, ""(\d+)\s+(sessions?|days?|weeks?|Weeks?|Sessions?|Days?)"")), 1)"),10.0)</f>
        <v>10</v>
      </c>
      <c r="O398" s="129"/>
      <c r="P398" s="129"/>
      <c r="Q398" s="129"/>
      <c r="R398" s="129"/>
      <c r="S398" s="129"/>
      <c r="T398" s="129"/>
      <c r="U398" s="129"/>
      <c r="V398" s="129"/>
      <c r="W398" s="129"/>
      <c r="X398" s="129"/>
      <c r="Y398" s="129"/>
      <c r="Z398" s="129"/>
      <c r="AA398" s="129"/>
      <c r="AB398" s="129"/>
      <c r="AC398" s="129"/>
    </row>
    <row r="399" ht="15.75" customHeight="1">
      <c r="A399" s="129" t="s">
        <v>9649</v>
      </c>
      <c r="B399" s="129" t="s">
        <v>164</v>
      </c>
      <c r="C399" s="129" t="s">
        <v>9707</v>
      </c>
      <c r="D399" s="321" t="s">
        <v>5479</v>
      </c>
      <c r="E399" s="321" t="s">
        <v>5480</v>
      </c>
      <c r="F399" s="370">
        <v>0.7291666666666666</v>
      </c>
      <c r="G399" s="370">
        <v>0.7604166666666666</v>
      </c>
      <c r="H399" s="321">
        <f t="shared" si="1"/>
        <v>0.75</v>
      </c>
      <c r="I399" s="187">
        <v>118.82</v>
      </c>
      <c r="J399" s="187">
        <f t="shared" si="2"/>
        <v>15.84266667</v>
      </c>
      <c r="K399" s="129" t="s">
        <v>9706</v>
      </c>
      <c r="L399" s="129">
        <v>5.0</v>
      </c>
      <c r="M399" s="129" t="s">
        <v>3869</v>
      </c>
      <c r="N399" s="129">
        <f>IFERROR(__xludf.DUMMYFUNCTION("IFERROR(VALUE(REGEXEXTRACT(M399, ""(\d+)\s+(sessions?|days?|weeks?|Weeks?|Sessions?|Days?)"")), 1)"),10.0)</f>
        <v>10</v>
      </c>
      <c r="O399" s="129"/>
      <c r="P399" s="129"/>
      <c r="Q399" s="129"/>
      <c r="R399" s="129"/>
      <c r="S399" s="129"/>
      <c r="T399" s="129"/>
      <c r="U399" s="129"/>
      <c r="V399" s="129"/>
      <c r="W399" s="129"/>
      <c r="X399" s="129"/>
      <c r="Y399" s="129"/>
      <c r="Z399" s="129"/>
      <c r="AA399" s="129"/>
      <c r="AB399" s="129"/>
      <c r="AC399" s="129"/>
    </row>
    <row r="400" ht="15.75" customHeight="1">
      <c r="A400" s="129" t="s">
        <v>9649</v>
      </c>
      <c r="B400" s="129" t="s">
        <v>164</v>
      </c>
      <c r="C400" s="129" t="s">
        <v>9707</v>
      </c>
      <c r="D400" s="321" t="s">
        <v>5479</v>
      </c>
      <c r="E400" s="321" t="s">
        <v>5480</v>
      </c>
      <c r="F400" s="370">
        <v>0.7083333333333334</v>
      </c>
      <c r="G400" s="370">
        <v>0.7395833333333334</v>
      </c>
      <c r="H400" s="321">
        <f t="shared" si="1"/>
        <v>0.75</v>
      </c>
      <c r="I400" s="187">
        <v>118.82</v>
      </c>
      <c r="J400" s="187">
        <f t="shared" si="2"/>
        <v>15.84266667</v>
      </c>
      <c r="K400" s="129" t="s">
        <v>9706</v>
      </c>
      <c r="L400" s="129">
        <v>10.0</v>
      </c>
      <c r="M400" s="129" t="s">
        <v>3869</v>
      </c>
      <c r="N400" s="129">
        <f>IFERROR(__xludf.DUMMYFUNCTION("IFERROR(VALUE(REGEXEXTRACT(M400, ""(\d+)\s+(sessions?|days?|weeks?|Weeks?|Sessions?|Days?)"")), 1)"),10.0)</f>
        <v>10</v>
      </c>
      <c r="O400" s="129"/>
      <c r="P400" s="129"/>
      <c r="Q400" s="129"/>
      <c r="R400" s="129"/>
      <c r="S400" s="129"/>
      <c r="T400" s="129"/>
      <c r="U400" s="129"/>
      <c r="V400" s="129"/>
      <c r="W400" s="129"/>
      <c r="X400" s="129"/>
      <c r="Y400" s="129"/>
      <c r="Z400" s="129"/>
      <c r="AA400" s="129"/>
      <c r="AB400" s="129"/>
      <c r="AC400" s="129"/>
    </row>
    <row r="401" ht="15.75" customHeight="1">
      <c r="A401" s="129" t="s">
        <v>9649</v>
      </c>
      <c r="B401" s="129" t="s">
        <v>164</v>
      </c>
      <c r="C401" s="129" t="s">
        <v>9707</v>
      </c>
      <c r="D401" s="321" t="s">
        <v>5479</v>
      </c>
      <c r="E401" s="321" t="s">
        <v>5480</v>
      </c>
      <c r="F401" s="370">
        <v>0.3958333333333333</v>
      </c>
      <c r="G401" s="370">
        <v>0.4270833333333333</v>
      </c>
      <c r="H401" s="321">
        <f t="shared" si="1"/>
        <v>0.75</v>
      </c>
      <c r="I401" s="187">
        <v>118.82</v>
      </c>
      <c r="J401" s="187">
        <f t="shared" si="2"/>
        <v>15.84266667</v>
      </c>
      <c r="K401" s="129" t="s">
        <v>9706</v>
      </c>
      <c r="L401" s="129">
        <v>10.0</v>
      </c>
      <c r="M401" s="129" t="s">
        <v>3869</v>
      </c>
      <c r="N401" s="129">
        <f>IFERROR(__xludf.DUMMYFUNCTION("IFERROR(VALUE(REGEXEXTRACT(M401, ""(\d+)\s+(sessions?|days?|weeks?|Weeks?|Sessions?|Days?)"")), 1)"),10.0)</f>
        <v>10</v>
      </c>
      <c r="O401" s="129"/>
      <c r="P401" s="129"/>
      <c r="Q401" s="129"/>
      <c r="R401" s="129"/>
      <c r="S401" s="129"/>
      <c r="T401" s="129"/>
      <c r="U401" s="129"/>
      <c r="V401" s="129"/>
      <c r="W401" s="129"/>
      <c r="X401" s="129"/>
      <c r="Y401" s="129"/>
      <c r="Z401" s="129"/>
      <c r="AA401" s="129"/>
      <c r="AB401" s="129"/>
      <c r="AC401" s="129"/>
    </row>
    <row r="402" ht="15.75" customHeight="1">
      <c r="A402" s="129" t="s">
        <v>9649</v>
      </c>
      <c r="B402" s="129" t="s">
        <v>164</v>
      </c>
      <c r="C402" s="129" t="s">
        <v>9708</v>
      </c>
      <c r="D402" s="321" t="s">
        <v>5479</v>
      </c>
      <c r="E402" s="321" t="s">
        <v>5480</v>
      </c>
      <c r="F402" s="370">
        <v>0.4375</v>
      </c>
      <c r="G402" s="370">
        <v>0.46875</v>
      </c>
      <c r="H402" s="321">
        <f t="shared" si="1"/>
        <v>0.75</v>
      </c>
      <c r="I402" s="187">
        <v>118.82</v>
      </c>
      <c r="J402" s="187">
        <f t="shared" si="2"/>
        <v>15.84266667</v>
      </c>
      <c r="K402" s="129" t="s">
        <v>9709</v>
      </c>
      <c r="L402" s="129">
        <v>0.0</v>
      </c>
      <c r="M402" s="129" t="s">
        <v>3869</v>
      </c>
      <c r="N402" s="129">
        <f>IFERROR(__xludf.DUMMYFUNCTION("IFERROR(VALUE(REGEXEXTRACT(M402, ""(\d+)\s+(sessions?|days?|weeks?|Weeks?|Sessions?|Days?)"")), 1)"),10.0)</f>
        <v>10</v>
      </c>
      <c r="O402" s="129"/>
      <c r="P402" s="129"/>
      <c r="Q402" s="129"/>
      <c r="R402" s="129"/>
      <c r="S402" s="129"/>
      <c r="T402" s="129"/>
      <c r="U402" s="129"/>
      <c r="V402" s="129"/>
      <c r="W402" s="129"/>
      <c r="X402" s="129"/>
      <c r="Y402" s="129"/>
      <c r="Z402" s="129"/>
      <c r="AA402" s="129"/>
      <c r="AB402" s="129"/>
      <c r="AC402" s="129"/>
    </row>
    <row r="403" ht="15.75" customHeight="1">
      <c r="A403" s="129" t="s">
        <v>9649</v>
      </c>
      <c r="B403" s="129" t="s">
        <v>164</v>
      </c>
      <c r="C403" s="129" t="s">
        <v>9708</v>
      </c>
      <c r="D403" s="321" t="s">
        <v>5479</v>
      </c>
      <c r="E403" s="321" t="s">
        <v>5480</v>
      </c>
      <c r="F403" s="370">
        <v>0.5</v>
      </c>
      <c r="G403" s="370">
        <v>0.53125</v>
      </c>
      <c r="H403" s="321">
        <f t="shared" si="1"/>
        <v>0.75</v>
      </c>
      <c r="I403" s="187">
        <v>118.82</v>
      </c>
      <c r="J403" s="187">
        <f t="shared" si="2"/>
        <v>15.84266667</v>
      </c>
      <c r="K403" s="129" t="s">
        <v>9709</v>
      </c>
      <c r="L403" s="129">
        <v>0.0</v>
      </c>
      <c r="M403" s="129" t="s">
        <v>3869</v>
      </c>
      <c r="N403" s="129">
        <f>IFERROR(__xludf.DUMMYFUNCTION("IFERROR(VALUE(REGEXEXTRACT(M403, ""(\d+)\s+(sessions?|days?|weeks?|Weeks?|Sessions?|Days?)"")), 1)"),10.0)</f>
        <v>10</v>
      </c>
      <c r="O403" s="129"/>
      <c r="P403" s="129"/>
      <c r="Q403" s="129"/>
      <c r="R403" s="129"/>
      <c r="S403" s="129"/>
      <c r="T403" s="129"/>
      <c r="U403" s="129"/>
      <c r="V403" s="129"/>
      <c r="W403" s="129"/>
      <c r="X403" s="129"/>
      <c r="Y403" s="129"/>
      <c r="Z403" s="129"/>
      <c r="AA403" s="129"/>
      <c r="AB403" s="129"/>
      <c r="AC403" s="129"/>
    </row>
    <row r="404" ht="15.75" customHeight="1">
      <c r="A404" s="129" t="s">
        <v>9649</v>
      </c>
      <c r="B404" s="129" t="s">
        <v>164</v>
      </c>
      <c r="C404" s="129" t="s">
        <v>9710</v>
      </c>
      <c r="D404" s="321" t="s">
        <v>5479</v>
      </c>
      <c r="E404" s="321" t="s">
        <v>5480</v>
      </c>
      <c r="F404" s="370">
        <v>0.375</v>
      </c>
      <c r="G404" s="370">
        <v>0.40625</v>
      </c>
      <c r="H404" s="321">
        <f t="shared" si="1"/>
        <v>0.75</v>
      </c>
      <c r="I404" s="187">
        <v>95.06</v>
      </c>
      <c r="J404" s="187">
        <f t="shared" si="2"/>
        <v>15.84333333</v>
      </c>
      <c r="K404" s="129" t="s">
        <v>9709</v>
      </c>
      <c r="L404" s="129">
        <v>1.0</v>
      </c>
      <c r="M404" s="129" t="s">
        <v>34</v>
      </c>
      <c r="N404" s="129">
        <f>IFERROR(__xludf.DUMMYFUNCTION("IFERROR(VALUE(REGEXEXTRACT(M404, ""(\d+)\s+(sessions?|days?|weeks?|Weeks?|Sessions?|Days?)"")), 1)"),8.0)</f>
        <v>8</v>
      </c>
      <c r="O404" s="129"/>
      <c r="P404" s="129"/>
      <c r="Q404" s="129"/>
      <c r="R404" s="129"/>
      <c r="S404" s="129"/>
      <c r="T404" s="129"/>
      <c r="U404" s="129"/>
      <c r="V404" s="129"/>
      <c r="W404" s="129"/>
      <c r="X404" s="129"/>
      <c r="Y404" s="129"/>
      <c r="Z404" s="129"/>
      <c r="AA404" s="129"/>
      <c r="AB404" s="129"/>
      <c r="AC404" s="129"/>
    </row>
    <row r="405" ht="15.75" customHeight="1">
      <c r="A405" s="129" t="s">
        <v>9649</v>
      </c>
      <c r="B405" s="129" t="s">
        <v>164</v>
      </c>
      <c r="C405" s="129" t="s">
        <v>9711</v>
      </c>
      <c r="D405" s="321" t="s">
        <v>5479</v>
      </c>
      <c r="E405" s="321" t="s">
        <v>5480</v>
      </c>
      <c r="F405" s="370">
        <v>0.6354166666666666</v>
      </c>
      <c r="G405" s="370">
        <v>0.65625</v>
      </c>
      <c r="H405" s="321">
        <f t="shared" si="1"/>
        <v>0.5</v>
      </c>
      <c r="I405" s="187">
        <v>108.21</v>
      </c>
      <c r="J405" s="187">
        <f t="shared" si="2"/>
        <v>21.642</v>
      </c>
      <c r="K405" s="129" t="s">
        <v>9712</v>
      </c>
      <c r="L405" s="129">
        <v>5.0</v>
      </c>
      <c r="M405" s="129" t="s">
        <v>3869</v>
      </c>
      <c r="N405" s="129">
        <f>IFERROR(__xludf.DUMMYFUNCTION("IFERROR(VALUE(REGEXEXTRACT(M405, ""(\d+)\s+(sessions?|days?|weeks?|Weeks?|Sessions?|Days?)"")), 1)"),10.0)</f>
        <v>10</v>
      </c>
      <c r="O405" s="129"/>
      <c r="P405" s="129"/>
      <c r="Q405" s="129"/>
      <c r="R405" s="129"/>
      <c r="S405" s="129"/>
      <c r="T405" s="129"/>
      <c r="U405" s="129"/>
      <c r="V405" s="129"/>
      <c r="W405" s="129"/>
      <c r="X405" s="129"/>
      <c r="Y405" s="129"/>
      <c r="Z405" s="129"/>
      <c r="AA405" s="129"/>
      <c r="AB405" s="129"/>
      <c r="AC405" s="129"/>
    </row>
    <row r="406" ht="15.75" customHeight="1">
      <c r="A406" s="129" t="s">
        <v>9649</v>
      </c>
      <c r="B406" s="129" t="s">
        <v>164</v>
      </c>
      <c r="C406" s="129" t="s">
        <v>9713</v>
      </c>
      <c r="D406" s="321" t="s">
        <v>5479</v>
      </c>
      <c r="E406" s="321" t="s">
        <v>5480</v>
      </c>
      <c r="F406" s="370">
        <v>0.7291666666666666</v>
      </c>
      <c r="G406" s="370">
        <v>0.7604166666666666</v>
      </c>
      <c r="H406" s="321">
        <f t="shared" si="1"/>
        <v>0.75</v>
      </c>
      <c r="I406" s="187">
        <v>59.41</v>
      </c>
      <c r="J406" s="187">
        <f t="shared" si="2"/>
        <v>15.84266667</v>
      </c>
      <c r="K406" s="129" t="s">
        <v>9709</v>
      </c>
      <c r="L406" s="129">
        <v>0.0</v>
      </c>
      <c r="M406" s="129" t="s">
        <v>27</v>
      </c>
      <c r="N406" s="129">
        <f>IFERROR(__xludf.DUMMYFUNCTION("IFERROR(VALUE(REGEXEXTRACT(M406, ""(\d+)\s+(sessions?|days?|weeks?|Weeks?|Sessions?|Days?)"")), 1)"),5.0)</f>
        <v>5</v>
      </c>
      <c r="O406" s="129"/>
      <c r="P406" s="129"/>
      <c r="Q406" s="129"/>
      <c r="R406" s="129"/>
      <c r="S406" s="129"/>
      <c r="T406" s="129"/>
      <c r="U406" s="129"/>
      <c r="V406" s="129"/>
      <c r="W406" s="129"/>
      <c r="X406" s="129"/>
      <c r="Y406" s="129"/>
      <c r="Z406" s="129"/>
      <c r="AA406" s="129"/>
      <c r="AB406" s="129"/>
      <c r="AC406" s="129"/>
    </row>
    <row r="407" ht="15.75" customHeight="1">
      <c r="A407" s="129" t="s">
        <v>9649</v>
      </c>
      <c r="B407" s="129" t="s">
        <v>164</v>
      </c>
      <c r="C407" s="129" t="s">
        <v>9714</v>
      </c>
      <c r="D407" s="321" t="s">
        <v>5479</v>
      </c>
      <c r="E407" s="321" t="s">
        <v>5480</v>
      </c>
      <c r="F407" s="370">
        <v>0.4583333333333333</v>
      </c>
      <c r="G407" s="370">
        <v>0.4895833333333333</v>
      </c>
      <c r="H407" s="321">
        <f t="shared" si="1"/>
        <v>0.75</v>
      </c>
      <c r="I407" s="187">
        <v>118.82</v>
      </c>
      <c r="J407" s="187">
        <f t="shared" si="2"/>
        <v>15.84266667</v>
      </c>
      <c r="K407" s="129" t="s">
        <v>9715</v>
      </c>
      <c r="L407" s="129">
        <v>10.0</v>
      </c>
      <c r="M407" s="129" t="s">
        <v>3869</v>
      </c>
      <c r="N407" s="129">
        <f>IFERROR(__xludf.DUMMYFUNCTION("IFERROR(VALUE(REGEXEXTRACT(M407, ""(\d+)\s+(sessions?|days?|weeks?|Weeks?|Sessions?|Days?)"")), 1)"),10.0)</f>
        <v>10</v>
      </c>
      <c r="O407" s="129"/>
      <c r="P407" s="129"/>
      <c r="Q407" s="129"/>
      <c r="R407" s="129"/>
      <c r="S407" s="129"/>
      <c r="T407" s="129"/>
      <c r="U407" s="129"/>
      <c r="V407" s="129"/>
      <c r="W407" s="129"/>
      <c r="X407" s="129"/>
      <c r="Y407" s="129"/>
      <c r="Z407" s="129"/>
      <c r="AA407" s="129"/>
      <c r="AB407" s="129"/>
      <c r="AC407" s="129"/>
    </row>
    <row r="408" ht="15.75" customHeight="1">
      <c r="A408" s="129" t="s">
        <v>9649</v>
      </c>
      <c r="B408" s="129" t="s">
        <v>164</v>
      </c>
      <c r="C408" s="129" t="s">
        <v>9714</v>
      </c>
      <c r="D408" s="321" t="s">
        <v>5479</v>
      </c>
      <c r="E408" s="321" t="s">
        <v>5480</v>
      </c>
      <c r="F408" s="370">
        <v>0.8125</v>
      </c>
      <c r="G408" s="370">
        <v>0.84375</v>
      </c>
      <c r="H408" s="321">
        <f t="shared" si="1"/>
        <v>0.75</v>
      </c>
      <c r="I408" s="187">
        <v>118.82</v>
      </c>
      <c r="J408" s="187">
        <f t="shared" si="2"/>
        <v>15.84266667</v>
      </c>
      <c r="K408" s="129" t="s">
        <v>9715</v>
      </c>
      <c r="L408" s="129">
        <v>10.0</v>
      </c>
      <c r="M408" s="129" t="s">
        <v>3869</v>
      </c>
      <c r="N408" s="129">
        <f>IFERROR(__xludf.DUMMYFUNCTION("IFERROR(VALUE(REGEXEXTRACT(M408, ""(\d+)\s+(sessions?|days?|weeks?|Weeks?|Sessions?|Days?)"")), 1)"),10.0)</f>
        <v>10</v>
      </c>
      <c r="O408" s="129"/>
      <c r="P408" s="129"/>
      <c r="Q408" s="129"/>
      <c r="R408" s="129"/>
      <c r="S408" s="129"/>
      <c r="T408" s="129"/>
      <c r="U408" s="129"/>
      <c r="V408" s="129"/>
      <c r="W408" s="129"/>
      <c r="X408" s="129"/>
      <c r="Y408" s="129"/>
      <c r="Z408" s="129"/>
      <c r="AA408" s="129"/>
      <c r="AB408" s="129"/>
      <c r="AC408" s="129"/>
    </row>
    <row r="409" ht="15.75" customHeight="1">
      <c r="A409" s="129" t="s">
        <v>9649</v>
      </c>
      <c r="B409" s="129" t="s">
        <v>164</v>
      </c>
      <c r="C409" s="129" t="s">
        <v>9714</v>
      </c>
      <c r="D409" s="321" t="s">
        <v>5479</v>
      </c>
      <c r="E409" s="321" t="s">
        <v>5480</v>
      </c>
      <c r="F409" s="370">
        <v>0.40625</v>
      </c>
      <c r="G409" s="370">
        <v>0.4375</v>
      </c>
      <c r="H409" s="321">
        <f t="shared" si="1"/>
        <v>0.75</v>
      </c>
      <c r="I409" s="187">
        <v>118.82</v>
      </c>
      <c r="J409" s="187">
        <f t="shared" si="2"/>
        <v>15.84266667</v>
      </c>
      <c r="K409" s="129" t="s">
        <v>9715</v>
      </c>
      <c r="L409" s="129">
        <v>10.0</v>
      </c>
      <c r="M409" s="129" t="s">
        <v>3869</v>
      </c>
      <c r="N409" s="129">
        <f>IFERROR(__xludf.DUMMYFUNCTION("IFERROR(VALUE(REGEXEXTRACT(M409, ""(\d+)\s+(sessions?|days?|weeks?|Weeks?|Sessions?|Days?)"")), 1)"),10.0)</f>
        <v>10</v>
      </c>
      <c r="O409" s="129"/>
      <c r="P409" s="129"/>
      <c r="Q409" s="129"/>
      <c r="R409" s="129"/>
      <c r="S409" s="129"/>
      <c r="T409" s="129"/>
      <c r="U409" s="129"/>
      <c r="V409" s="129"/>
      <c r="W409" s="129"/>
      <c r="X409" s="129"/>
      <c r="Y409" s="129"/>
      <c r="Z409" s="129"/>
      <c r="AA409" s="129"/>
      <c r="AB409" s="129"/>
      <c r="AC409" s="129"/>
    </row>
    <row r="410" ht="15.75" customHeight="1">
      <c r="A410" s="129" t="s">
        <v>9649</v>
      </c>
      <c r="B410" s="129" t="s">
        <v>164</v>
      </c>
      <c r="C410" s="129" t="s">
        <v>9716</v>
      </c>
      <c r="D410" s="321" t="s">
        <v>5479</v>
      </c>
      <c r="E410" s="321" t="s">
        <v>5480</v>
      </c>
      <c r="F410" s="370">
        <v>0.7395833333333334</v>
      </c>
      <c r="G410" s="370">
        <v>0.7708333333333334</v>
      </c>
      <c r="H410" s="321">
        <f t="shared" si="1"/>
        <v>0.75</v>
      </c>
      <c r="I410" s="187">
        <v>118.82</v>
      </c>
      <c r="J410" s="187">
        <f t="shared" si="2"/>
        <v>15.84266667</v>
      </c>
      <c r="K410" s="129" t="s">
        <v>9715</v>
      </c>
      <c r="L410" s="129">
        <v>10.0</v>
      </c>
      <c r="M410" s="129" t="s">
        <v>3869</v>
      </c>
      <c r="N410" s="129">
        <f>IFERROR(__xludf.DUMMYFUNCTION("IFERROR(VALUE(REGEXEXTRACT(M410, ""(\d+)\s+(sessions?|days?|weeks?|Weeks?|Sessions?|Days?)"")), 1)"),10.0)</f>
        <v>10</v>
      </c>
      <c r="O410" s="129"/>
      <c r="P410" s="129"/>
      <c r="Q410" s="129"/>
      <c r="R410" s="129"/>
      <c r="S410" s="129"/>
      <c r="T410" s="129"/>
      <c r="U410" s="129"/>
      <c r="V410" s="129"/>
      <c r="W410" s="129"/>
      <c r="X410" s="129"/>
      <c r="Y410" s="129"/>
      <c r="Z410" s="129"/>
      <c r="AA410" s="129"/>
      <c r="AB410" s="129"/>
      <c r="AC410" s="129"/>
    </row>
    <row r="411" ht="15.75" customHeight="1">
      <c r="A411" s="129" t="s">
        <v>9649</v>
      </c>
      <c r="B411" s="129" t="s">
        <v>164</v>
      </c>
      <c r="C411" s="129" t="s">
        <v>9716</v>
      </c>
      <c r="D411" s="321" t="s">
        <v>5479</v>
      </c>
      <c r="E411" s="321" t="s">
        <v>5480</v>
      </c>
      <c r="F411" s="370">
        <v>0.7395833333333334</v>
      </c>
      <c r="G411" s="370">
        <v>0.7708333333333334</v>
      </c>
      <c r="H411" s="321">
        <f t="shared" si="1"/>
        <v>0.75</v>
      </c>
      <c r="I411" s="187">
        <v>118.82</v>
      </c>
      <c r="J411" s="187">
        <f t="shared" si="2"/>
        <v>15.84266667</v>
      </c>
      <c r="K411" s="129" t="s">
        <v>9715</v>
      </c>
      <c r="L411" s="129">
        <v>10.0</v>
      </c>
      <c r="M411" s="129" t="s">
        <v>3869</v>
      </c>
      <c r="N411" s="129">
        <f>IFERROR(__xludf.DUMMYFUNCTION("IFERROR(VALUE(REGEXEXTRACT(M411, ""(\d+)\s+(sessions?|days?|weeks?|Weeks?|Sessions?|Days?)"")), 1)"),10.0)</f>
        <v>10</v>
      </c>
      <c r="O411" s="129"/>
      <c r="P411" s="129"/>
      <c r="Q411" s="129"/>
      <c r="R411" s="129"/>
      <c r="S411" s="129"/>
      <c r="T411" s="129"/>
      <c r="U411" s="129"/>
      <c r="V411" s="129"/>
      <c r="W411" s="129"/>
      <c r="X411" s="129"/>
      <c r="Y411" s="129"/>
      <c r="Z411" s="129"/>
      <c r="AA411" s="129"/>
      <c r="AB411" s="129"/>
      <c r="AC411" s="129"/>
    </row>
    <row r="412" ht="15.75" customHeight="1">
      <c r="A412" s="129" t="s">
        <v>9649</v>
      </c>
      <c r="B412" s="129" t="s">
        <v>164</v>
      </c>
      <c r="C412" s="129" t="s">
        <v>9716</v>
      </c>
      <c r="D412" s="321" t="s">
        <v>5479</v>
      </c>
      <c r="E412" s="321" t="s">
        <v>5480</v>
      </c>
      <c r="F412" s="370">
        <v>0.4270833333333333</v>
      </c>
      <c r="G412" s="370">
        <v>0.4583333333333333</v>
      </c>
      <c r="H412" s="321">
        <f t="shared" si="1"/>
        <v>0.75</v>
      </c>
      <c r="I412" s="187">
        <v>118.82</v>
      </c>
      <c r="J412" s="187">
        <f t="shared" si="2"/>
        <v>15.84266667</v>
      </c>
      <c r="K412" s="129" t="s">
        <v>9715</v>
      </c>
      <c r="L412" s="129">
        <v>10.0</v>
      </c>
      <c r="M412" s="129" t="s">
        <v>3869</v>
      </c>
      <c r="N412" s="129">
        <f>IFERROR(__xludf.DUMMYFUNCTION("IFERROR(VALUE(REGEXEXTRACT(M412, ""(\d+)\s+(sessions?|days?|weeks?|Weeks?|Sessions?|Days?)"")), 1)"),10.0)</f>
        <v>10</v>
      </c>
      <c r="O412" s="129"/>
      <c r="P412" s="129"/>
      <c r="Q412" s="129"/>
      <c r="R412" s="129"/>
      <c r="S412" s="129"/>
      <c r="T412" s="129"/>
      <c r="U412" s="129"/>
      <c r="V412" s="129"/>
      <c r="W412" s="129"/>
      <c r="X412" s="129"/>
      <c r="Y412" s="129"/>
      <c r="Z412" s="129"/>
      <c r="AA412" s="129"/>
      <c r="AB412" s="129"/>
      <c r="AC412" s="129"/>
    </row>
    <row r="413" ht="15.75" customHeight="1">
      <c r="A413" s="129" t="s">
        <v>9649</v>
      </c>
      <c r="B413" s="129" t="s">
        <v>164</v>
      </c>
      <c r="C413" s="129" t="s">
        <v>9717</v>
      </c>
      <c r="D413" s="321" t="s">
        <v>5479</v>
      </c>
      <c r="E413" s="321" t="s">
        <v>5480</v>
      </c>
      <c r="F413" s="370">
        <v>0.375</v>
      </c>
      <c r="G413" s="370">
        <v>0.40625</v>
      </c>
      <c r="H413" s="321">
        <f t="shared" si="1"/>
        <v>0.75</v>
      </c>
      <c r="I413" s="187">
        <v>118.82</v>
      </c>
      <c r="J413" s="187">
        <f t="shared" si="2"/>
        <v>15.84266667</v>
      </c>
      <c r="K413" s="129" t="s">
        <v>9718</v>
      </c>
      <c r="L413" s="129">
        <v>3.0</v>
      </c>
      <c r="M413" s="129" t="s">
        <v>3869</v>
      </c>
      <c r="N413" s="129">
        <f>IFERROR(__xludf.DUMMYFUNCTION("IFERROR(VALUE(REGEXEXTRACT(M413, ""(\d+)\s+(sessions?|days?|weeks?|Weeks?|Sessions?|Days?)"")), 1)"),10.0)</f>
        <v>10</v>
      </c>
      <c r="O413" s="129"/>
      <c r="P413" s="129"/>
      <c r="Q413" s="129"/>
      <c r="R413" s="129"/>
      <c r="S413" s="129"/>
      <c r="T413" s="129"/>
      <c r="U413" s="129"/>
      <c r="V413" s="129"/>
      <c r="W413" s="129"/>
      <c r="X413" s="129"/>
      <c r="Y413" s="129"/>
      <c r="Z413" s="129"/>
      <c r="AA413" s="129"/>
      <c r="AB413" s="129"/>
      <c r="AC413" s="129"/>
    </row>
    <row r="414" ht="15.75" customHeight="1">
      <c r="A414" s="129" t="s">
        <v>9649</v>
      </c>
      <c r="B414" s="129" t="s">
        <v>164</v>
      </c>
      <c r="C414" s="129" t="s">
        <v>9717</v>
      </c>
      <c r="D414" s="321" t="s">
        <v>5479</v>
      </c>
      <c r="E414" s="321" t="s">
        <v>5480</v>
      </c>
      <c r="F414" s="370">
        <v>0.53125</v>
      </c>
      <c r="G414" s="370">
        <v>0.5625</v>
      </c>
      <c r="H414" s="321">
        <f t="shared" si="1"/>
        <v>0.75</v>
      </c>
      <c r="I414" s="187">
        <v>118.82</v>
      </c>
      <c r="J414" s="187">
        <f t="shared" si="2"/>
        <v>15.84266667</v>
      </c>
      <c r="K414" s="129" t="s">
        <v>9718</v>
      </c>
      <c r="L414" s="129">
        <v>4.0</v>
      </c>
      <c r="M414" s="129" t="s">
        <v>3869</v>
      </c>
      <c r="N414" s="129">
        <f>IFERROR(__xludf.DUMMYFUNCTION("IFERROR(VALUE(REGEXEXTRACT(M414, ""(\d+)\s+(sessions?|days?|weeks?|Weeks?|Sessions?|Days?)"")), 1)"),10.0)</f>
        <v>10</v>
      </c>
      <c r="O414" s="129"/>
      <c r="P414" s="129"/>
      <c r="Q414" s="129"/>
      <c r="R414" s="129"/>
      <c r="S414" s="129"/>
      <c r="T414" s="129"/>
      <c r="U414" s="129"/>
      <c r="V414" s="129"/>
      <c r="W414" s="129"/>
      <c r="X414" s="129"/>
      <c r="Y414" s="129"/>
      <c r="Z414" s="129"/>
      <c r="AA414" s="129"/>
      <c r="AB414" s="129"/>
      <c r="AC414" s="129"/>
    </row>
    <row r="415" ht="15.75" customHeight="1">
      <c r="A415" s="129" t="s">
        <v>9649</v>
      </c>
      <c r="B415" s="129" t="s">
        <v>164</v>
      </c>
      <c r="C415" s="129" t="s">
        <v>9719</v>
      </c>
      <c r="D415" s="321" t="s">
        <v>5479</v>
      </c>
      <c r="E415" s="321" t="s">
        <v>5480</v>
      </c>
      <c r="F415" s="370">
        <v>0.5</v>
      </c>
      <c r="G415" s="370">
        <v>0.53125</v>
      </c>
      <c r="H415" s="321">
        <f t="shared" si="1"/>
        <v>0.75</v>
      </c>
      <c r="I415" s="187">
        <v>95.06</v>
      </c>
      <c r="J415" s="187">
        <f t="shared" si="2"/>
        <v>15.84333333</v>
      </c>
      <c r="K415" s="129" t="s">
        <v>9718</v>
      </c>
      <c r="L415" s="129">
        <v>0.0</v>
      </c>
      <c r="M415" s="129" t="s">
        <v>34</v>
      </c>
      <c r="N415" s="129">
        <f>IFERROR(__xludf.DUMMYFUNCTION("IFERROR(VALUE(REGEXEXTRACT(M415, ""(\d+)\s+(sessions?|days?|weeks?|Weeks?|Sessions?|Days?)"")), 1)"),8.0)</f>
        <v>8</v>
      </c>
      <c r="O415" s="129"/>
      <c r="P415" s="129"/>
      <c r="Q415" s="129"/>
      <c r="R415" s="129"/>
      <c r="S415" s="129"/>
      <c r="T415" s="129"/>
      <c r="U415" s="129"/>
      <c r="V415" s="129"/>
      <c r="W415" s="129"/>
      <c r="X415" s="129"/>
      <c r="Y415" s="129"/>
      <c r="Z415" s="129"/>
      <c r="AA415" s="129"/>
      <c r="AB415" s="129"/>
      <c r="AC415" s="129"/>
    </row>
    <row r="416" ht="15.75" customHeight="1">
      <c r="A416" s="129"/>
      <c r="B416" s="129"/>
      <c r="C416" s="129"/>
      <c r="D416" s="321"/>
      <c r="E416" s="129"/>
      <c r="F416" s="376"/>
      <c r="G416" s="376"/>
      <c r="H416" s="377"/>
      <c r="I416" s="129"/>
      <c r="J416" s="129"/>
      <c r="K416" s="129"/>
      <c r="L416" s="129"/>
      <c r="M416" s="129"/>
      <c r="N416" s="129"/>
      <c r="O416" s="129"/>
      <c r="P416" s="129"/>
      <c r="Q416" s="129"/>
      <c r="R416" s="129"/>
      <c r="S416" s="129"/>
      <c r="T416" s="129"/>
      <c r="U416" s="129"/>
      <c r="V416" s="129"/>
      <c r="W416" s="129"/>
      <c r="X416" s="129"/>
      <c r="Y416" s="129"/>
      <c r="Z416" s="129"/>
      <c r="AA416" s="129"/>
      <c r="AB416" s="129"/>
      <c r="AC416" s="129"/>
    </row>
    <row r="417" ht="15.75" customHeight="1">
      <c r="A417" s="129"/>
      <c r="B417" s="129"/>
      <c r="C417" s="129"/>
      <c r="D417" s="321"/>
      <c r="E417" s="129"/>
      <c r="F417" s="376"/>
      <c r="G417" s="376"/>
      <c r="H417" s="377"/>
      <c r="I417" s="129"/>
      <c r="J417" s="129"/>
      <c r="K417" s="129"/>
      <c r="L417" s="129"/>
      <c r="M417" s="129"/>
      <c r="N417" s="129"/>
      <c r="O417" s="129"/>
      <c r="P417" s="129"/>
      <c r="Q417" s="129"/>
      <c r="R417" s="129"/>
      <c r="S417" s="129"/>
      <c r="T417" s="129"/>
      <c r="U417" s="129"/>
      <c r="V417" s="129"/>
      <c r="W417" s="129"/>
      <c r="X417" s="129"/>
      <c r="Y417" s="129"/>
      <c r="Z417" s="129"/>
      <c r="AA417" s="129"/>
      <c r="AB417" s="129"/>
      <c r="AC417" s="129"/>
    </row>
    <row r="418" ht="15.75" customHeight="1">
      <c r="A418" s="129"/>
      <c r="B418" s="129"/>
      <c r="C418" s="129"/>
      <c r="D418" s="321"/>
      <c r="E418" s="129"/>
      <c r="F418" s="376"/>
      <c r="G418" s="376"/>
      <c r="H418" s="377"/>
      <c r="I418" s="129"/>
      <c r="J418" s="129"/>
      <c r="K418" s="129"/>
      <c r="L418" s="129"/>
      <c r="M418" s="129"/>
      <c r="N418" s="129"/>
      <c r="O418" s="129"/>
      <c r="P418" s="129"/>
      <c r="Q418" s="129"/>
      <c r="R418" s="129"/>
      <c r="S418" s="129"/>
      <c r="T418" s="129"/>
      <c r="U418" s="129"/>
      <c r="V418" s="129"/>
      <c r="W418" s="129"/>
      <c r="X418" s="129"/>
      <c r="Y418" s="129"/>
      <c r="Z418" s="129"/>
      <c r="AA418" s="129"/>
      <c r="AB418" s="129"/>
      <c r="AC418" s="129"/>
    </row>
    <row r="419" ht="15.75" customHeight="1">
      <c r="A419" s="129"/>
      <c r="B419" s="129"/>
      <c r="C419" s="129"/>
      <c r="D419" s="321"/>
      <c r="E419" s="129"/>
      <c r="F419" s="376"/>
      <c r="G419" s="376"/>
      <c r="H419" s="377"/>
      <c r="I419" s="129"/>
      <c r="J419" s="129"/>
      <c r="K419" s="129"/>
      <c r="L419" s="129"/>
      <c r="M419" s="129"/>
      <c r="N419" s="129"/>
      <c r="O419" s="129"/>
      <c r="P419" s="129"/>
      <c r="Q419" s="129"/>
      <c r="R419" s="129"/>
      <c r="S419" s="129"/>
      <c r="T419" s="129"/>
      <c r="U419" s="129"/>
      <c r="V419" s="129"/>
      <c r="W419" s="129"/>
      <c r="X419" s="129"/>
      <c r="Y419" s="129"/>
      <c r="Z419" s="129"/>
      <c r="AA419" s="129"/>
      <c r="AB419" s="129"/>
      <c r="AC419" s="129"/>
    </row>
    <row r="420" ht="15.75" customHeight="1">
      <c r="A420" s="129"/>
      <c r="B420" s="129"/>
      <c r="C420" s="129"/>
      <c r="D420" s="321"/>
      <c r="E420" s="129"/>
      <c r="F420" s="378"/>
      <c r="G420" s="378"/>
      <c r="H420" s="379"/>
      <c r="I420" s="129"/>
      <c r="J420" s="129"/>
      <c r="K420" s="129"/>
      <c r="L420" s="129"/>
      <c r="M420" s="129"/>
      <c r="N420" s="129"/>
      <c r="O420" s="129"/>
      <c r="P420" s="129"/>
      <c r="Q420" s="129"/>
      <c r="R420" s="129"/>
      <c r="S420" s="129"/>
      <c r="T420" s="129"/>
      <c r="U420" s="129"/>
      <c r="V420" s="129"/>
      <c r="W420" s="129"/>
      <c r="X420" s="129"/>
      <c r="Y420" s="129"/>
      <c r="Z420" s="129"/>
      <c r="AA420" s="129"/>
      <c r="AB420" s="129"/>
      <c r="AC420" s="129"/>
    </row>
    <row r="421" ht="15.75" customHeight="1">
      <c r="A421" s="129"/>
      <c r="B421" s="129"/>
      <c r="C421" s="129"/>
      <c r="D421" s="321"/>
      <c r="E421" s="129"/>
      <c r="F421" s="378"/>
      <c r="G421" s="378"/>
      <c r="H421" s="379"/>
      <c r="I421" s="129"/>
      <c r="J421" s="129"/>
      <c r="K421" s="129"/>
      <c r="L421" s="129"/>
      <c r="M421" s="129"/>
      <c r="N421" s="129"/>
      <c r="O421" s="129"/>
      <c r="P421" s="129"/>
      <c r="Q421" s="129"/>
      <c r="R421" s="129"/>
      <c r="S421" s="129"/>
      <c r="T421" s="129"/>
      <c r="U421" s="129"/>
      <c r="V421" s="129"/>
      <c r="W421" s="129"/>
      <c r="X421" s="129"/>
      <c r="Y421" s="129"/>
      <c r="Z421" s="129"/>
      <c r="AA421" s="129"/>
      <c r="AB421" s="129"/>
      <c r="AC421" s="129"/>
    </row>
    <row r="422" ht="15.75" customHeight="1">
      <c r="A422" s="129"/>
      <c r="B422" s="129"/>
      <c r="C422" s="129"/>
      <c r="D422" s="321"/>
      <c r="E422" s="129"/>
      <c r="F422" s="378"/>
      <c r="G422" s="378"/>
      <c r="H422" s="379"/>
      <c r="I422" s="129"/>
      <c r="J422" s="129"/>
      <c r="K422" s="129"/>
      <c r="L422" s="129"/>
      <c r="M422" s="129"/>
      <c r="N422" s="129"/>
      <c r="O422" s="129"/>
      <c r="P422" s="129"/>
      <c r="Q422" s="129"/>
      <c r="R422" s="129"/>
      <c r="S422" s="129"/>
      <c r="T422" s="129"/>
      <c r="U422" s="129"/>
      <c r="V422" s="129"/>
      <c r="W422" s="129"/>
      <c r="X422" s="129"/>
      <c r="Y422" s="129"/>
      <c r="Z422" s="129"/>
      <c r="AA422" s="129"/>
      <c r="AB422" s="129"/>
      <c r="AC422" s="129"/>
    </row>
    <row r="423" ht="15.75" customHeight="1">
      <c r="A423" s="129"/>
      <c r="B423" s="129"/>
      <c r="C423" s="129"/>
      <c r="D423" s="321"/>
      <c r="E423" s="129"/>
      <c r="F423" s="378"/>
      <c r="G423" s="378"/>
      <c r="H423" s="379"/>
      <c r="I423" s="129"/>
      <c r="J423" s="129"/>
      <c r="K423" s="129"/>
      <c r="L423" s="129"/>
      <c r="M423" s="129"/>
      <c r="N423" s="129"/>
      <c r="O423" s="129"/>
      <c r="P423" s="129"/>
      <c r="Q423" s="129"/>
      <c r="R423" s="129"/>
      <c r="S423" s="129"/>
      <c r="T423" s="129"/>
      <c r="U423" s="129"/>
      <c r="V423" s="129"/>
      <c r="W423" s="129"/>
      <c r="X423" s="129"/>
      <c r="Y423" s="129"/>
      <c r="Z423" s="129"/>
      <c r="AA423" s="129"/>
      <c r="AB423" s="129"/>
      <c r="AC423" s="129"/>
    </row>
    <row r="424" ht="15.75" customHeight="1">
      <c r="A424" s="129"/>
      <c r="B424" s="129"/>
      <c r="C424" s="129"/>
      <c r="D424" s="321"/>
      <c r="E424" s="129"/>
      <c r="F424" s="378"/>
      <c r="G424" s="378"/>
      <c r="H424" s="379"/>
      <c r="I424" s="129"/>
      <c r="J424" s="129"/>
      <c r="K424" s="129"/>
      <c r="L424" s="129"/>
      <c r="M424" s="129"/>
      <c r="N424" s="129"/>
      <c r="O424" s="129"/>
      <c r="P424" s="129"/>
      <c r="Q424" s="129"/>
      <c r="R424" s="129"/>
      <c r="S424" s="129"/>
      <c r="T424" s="129"/>
      <c r="U424" s="129"/>
      <c r="V424" s="129"/>
      <c r="W424" s="129"/>
      <c r="X424" s="129"/>
      <c r="Y424" s="129"/>
      <c r="Z424" s="129"/>
      <c r="AA424" s="129"/>
      <c r="AB424" s="129"/>
      <c r="AC424" s="129"/>
    </row>
    <row r="425" ht="15.75" customHeight="1">
      <c r="A425" s="129"/>
      <c r="B425" s="129"/>
      <c r="C425" s="129"/>
      <c r="D425" s="321"/>
      <c r="E425" s="129"/>
      <c r="F425" s="378"/>
      <c r="G425" s="378"/>
      <c r="H425" s="379"/>
      <c r="I425" s="129"/>
      <c r="J425" s="129"/>
      <c r="K425" s="129"/>
      <c r="L425" s="129"/>
      <c r="M425" s="129"/>
      <c r="N425" s="129"/>
      <c r="O425" s="129"/>
      <c r="P425" s="129"/>
      <c r="Q425" s="129"/>
      <c r="R425" s="129"/>
      <c r="S425" s="129"/>
      <c r="T425" s="129"/>
      <c r="U425" s="129"/>
      <c r="V425" s="129"/>
      <c r="W425" s="129"/>
      <c r="X425" s="129"/>
      <c r="Y425" s="129"/>
      <c r="Z425" s="129"/>
      <c r="AA425" s="129"/>
      <c r="AB425" s="129"/>
      <c r="AC425" s="129"/>
    </row>
    <row r="426" ht="15.75" customHeight="1">
      <c r="A426" s="129"/>
      <c r="B426" s="129"/>
      <c r="C426" s="129"/>
      <c r="D426" s="321"/>
      <c r="E426" s="129"/>
      <c r="F426" s="378"/>
      <c r="G426" s="378"/>
      <c r="H426" s="379"/>
      <c r="I426" s="129"/>
      <c r="J426" s="129"/>
      <c r="K426" s="129"/>
      <c r="L426" s="129"/>
      <c r="M426" s="129"/>
      <c r="N426" s="129"/>
      <c r="O426" s="129"/>
      <c r="P426" s="129"/>
      <c r="Q426" s="129"/>
      <c r="R426" s="129"/>
      <c r="S426" s="129"/>
      <c r="T426" s="129"/>
      <c r="U426" s="129"/>
      <c r="V426" s="129"/>
      <c r="W426" s="129"/>
      <c r="X426" s="129"/>
      <c r="Y426" s="129"/>
      <c r="Z426" s="129"/>
      <c r="AA426" s="129"/>
      <c r="AB426" s="129"/>
      <c r="AC426" s="129"/>
    </row>
    <row r="427" ht="15.75" customHeight="1">
      <c r="A427" s="129"/>
      <c r="B427" s="129"/>
      <c r="C427" s="129"/>
      <c r="D427" s="321"/>
      <c r="E427" s="129"/>
      <c r="F427" s="378"/>
      <c r="G427" s="378"/>
      <c r="H427" s="379"/>
      <c r="I427" s="129"/>
      <c r="J427" s="129"/>
      <c r="K427" s="129"/>
      <c r="L427" s="129"/>
      <c r="M427" s="129"/>
      <c r="N427" s="129"/>
      <c r="O427" s="129"/>
      <c r="P427" s="129"/>
      <c r="Q427" s="129"/>
      <c r="R427" s="129"/>
      <c r="S427" s="129"/>
      <c r="T427" s="129"/>
      <c r="U427" s="129"/>
      <c r="V427" s="129"/>
      <c r="W427" s="129"/>
      <c r="X427" s="129"/>
      <c r="Y427" s="129"/>
      <c r="Z427" s="129"/>
      <c r="AA427" s="129"/>
      <c r="AB427" s="129"/>
      <c r="AC427" s="129"/>
    </row>
    <row r="428" ht="15.75" customHeight="1">
      <c r="A428" s="129"/>
      <c r="B428" s="129"/>
      <c r="C428" s="129"/>
      <c r="D428" s="321"/>
      <c r="E428" s="129"/>
      <c r="F428" s="378"/>
      <c r="G428" s="378"/>
      <c r="H428" s="379"/>
      <c r="I428" s="129"/>
      <c r="J428" s="129"/>
      <c r="K428" s="129"/>
      <c r="L428" s="129"/>
      <c r="M428" s="129"/>
      <c r="N428" s="129"/>
      <c r="O428" s="129"/>
      <c r="P428" s="129"/>
      <c r="Q428" s="129"/>
      <c r="R428" s="129"/>
      <c r="S428" s="129"/>
      <c r="T428" s="129"/>
      <c r="U428" s="129"/>
      <c r="V428" s="129"/>
      <c r="W428" s="129"/>
      <c r="X428" s="129"/>
      <c r="Y428" s="129"/>
      <c r="Z428" s="129"/>
      <c r="AA428" s="129"/>
      <c r="AB428" s="129"/>
      <c r="AC428" s="129"/>
    </row>
    <row r="429" ht="15.75" customHeight="1">
      <c r="A429" s="129"/>
      <c r="B429" s="129"/>
      <c r="C429" s="129"/>
      <c r="D429" s="321"/>
      <c r="E429" s="129"/>
      <c r="F429" s="378"/>
      <c r="G429" s="378"/>
      <c r="H429" s="379"/>
      <c r="I429" s="129"/>
      <c r="J429" s="129"/>
      <c r="K429" s="129"/>
      <c r="L429" s="129"/>
      <c r="M429" s="129"/>
      <c r="N429" s="129"/>
      <c r="O429" s="129"/>
      <c r="P429" s="129"/>
      <c r="Q429" s="129"/>
      <c r="R429" s="129"/>
      <c r="S429" s="129"/>
      <c r="T429" s="129"/>
      <c r="U429" s="129"/>
      <c r="V429" s="129"/>
      <c r="W429" s="129"/>
      <c r="X429" s="129"/>
      <c r="Y429" s="129"/>
      <c r="Z429" s="129"/>
      <c r="AA429" s="129"/>
      <c r="AB429" s="129"/>
      <c r="AC429" s="129"/>
    </row>
    <row r="430" ht="15.75" customHeight="1">
      <c r="A430" s="129"/>
      <c r="B430" s="129"/>
      <c r="C430" s="129"/>
      <c r="D430" s="321"/>
      <c r="E430" s="129"/>
      <c r="F430" s="378"/>
      <c r="G430" s="378"/>
      <c r="H430" s="379"/>
      <c r="I430" s="129"/>
      <c r="J430" s="129"/>
      <c r="K430" s="129"/>
      <c r="L430" s="129"/>
      <c r="M430" s="129"/>
      <c r="N430" s="129"/>
      <c r="O430" s="129"/>
      <c r="P430" s="129"/>
      <c r="Q430" s="129"/>
      <c r="R430" s="129"/>
      <c r="S430" s="129"/>
      <c r="T430" s="129"/>
      <c r="U430" s="129"/>
      <c r="V430" s="129"/>
      <c r="W430" s="129"/>
      <c r="X430" s="129"/>
      <c r="Y430" s="129"/>
      <c r="Z430" s="129"/>
      <c r="AA430" s="129"/>
      <c r="AB430" s="129"/>
      <c r="AC430" s="129"/>
    </row>
    <row r="431" ht="15.75" customHeight="1">
      <c r="A431" s="129"/>
      <c r="B431" s="129"/>
      <c r="C431" s="129"/>
      <c r="D431" s="321"/>
      <c r="E431" s="129"/>
      <c r="F431" s="378"/>
      <c r="G431" s="378"/>
      <c r="H431" s="379"/>
      <c r="I431" s="129"/>
      <c r="J431" s="129"/>
      <c r="K431" s="129"/>
      <c r="L431" s="129"/>
      <c r="M431" s="129"/>
      <c r="N431" s="129"/>
      <c r="O431" s="129"/>
      <c r="P431" s="129"/>
      <c r="Q431" s="129"/>
      <c r="R431" s="129"/>
      <c r="S431" s="129"/>
      <c r="T431" s="129"/>
      <c r="U431" s="129"/>
      <c r="V431" s="129"/>
      <c r="W431" s="129"/>
      <c r="X431" s="129"/>
      <c r="Y431" s="129"/>
      <c r="Z431" s="129"/>
      <c r="AA431" s="129"/>
      <c r="AB431" s="129"/>
      <c r="AC431" s="129"/>
    </row>
    <row r="432" ht="15.75" customHeight="1">
      <c r="A432" s="129"/>
      <c r="B432" s="129"/>
      <c r="C432" s="129"/>
      <c r="D432" s="321"/>
      <c r="E432" s="129"/>
      <c r="F432" s="378"/>
      <c r="G432" s="378"/>
      <c r="H432" s="379"/>
      <c r="I432" s="129"/>
      <c r="J432" s="129"/>
      <c r="K432" s="129"/>
      <c r="L432" s="129"/>
      <c r="M432" s="129"/>
      <c r="N432" s="129"/>
      <c r="O432" s="129"/>
      <c r="P432" s="129"/>
      <c r="Q432" s="129"/>
      <c r="R432" s="129"/>
      <c r="S432" s="129"/>
      <c r="T432" s="129"/>
      <c r="U432" s="129"/>
      <c r="V432" s="129"/>
      <c r="W432" s="129"/>
      <c r="X432" s="129"/>
      <c r="Y432" s="129"/>
      <c r="Z432" s="129"/>
      <c r="AA432" s="129"/>
      <c r="AB432" s="129"/>
      <c r="AC432" s="129"/>
    </row>
    <row r="433" ht="15.75" customHeight="1">
      <c r="A433" s="129"/>
      <c r="B433" s="129"/>
      <c r="C433" s="129"/>
      <c r="D433" s="321"/>
      <c r="E433" s="129"/>
      <c r="F433" s="378"/>
      <c r="G433" s="378"/>
      <c r="H433" s="379"/>
      <c r="I433" s="129"/>
      <c r="J433" s="129"/>
      <c r="K433" s="129"/>
      <c r="L433" s="129"/>
      <c r="M433" s="129"/>
      <c r="N433" s="129"/>
      <c r="O433" s="129"/>
      <c r="P433" s="129"/>
      <c r="Q433" s="129"/>
      <c r="R433" s="129"/>
      <c r="S433" s="129"/>
      <c r="T433" s="129"/>
      <c r="U433" s="129"/>
      <c r="V433" s="129"/>
      <c r="W433" s="129"/>
      <c r="X433" s="129"/>
      <c r="Y433" s="129"/>
      <c r="Z433" s="129"/>
      <c r="AA433" s="129"/>
      <c r="AB433" s="129"/>
      <c r="AC433" s="129"/>
    </row>
    <row r="434" ht="15.75" customHeight="1">
      <c r="A434" s="129"/>
      <c r="B434" s="129"/>
      <c r="C434" s="129"/>
      <c r="D434" s="321"/>
      <c r="E434" s="129"/>
      <c r="F434" s="378"/>
      <c r="G434" s="378"/>
      <c r="H434" s="379"/>
      <c r="I434" s="129"/>
      <c r="J434" s="129"/>
      <c r="K434" s="129"/>
      <c r="L434" s="129"/>
      <c r="M434" s="129"/>
      <c r="N434" s="129"/>
      <c r="O434" s="129"/>
      <c r="P434" s="129"/>
      <c r="Q434" s="129"/>
      <c r="R434" s="129"/>
      <c r="S434" s="129"/>
      <c r="T434" s="129"/>
      <c r="U434" s="129"/>
      <c r="V434" s="129"/>
      <c r="W434" s="129"/>
      <c r="X434" s="129"/>
      <c r="Y434" s="129"/>
      <c r="Z434" s="129"/>
      <c r="AA434" s="129"/>
      <c r="AB434" s="129"/>
      <c r="AC434" s="129"/>
    </row>
    <row r="435" ht="15.75" customHeight="1">
      <c r="A435" s="129"/>
      <c r="B435" s="129"/>
      <c r="C435" s="129"/>
      <c r="D435" s="321"/>
      <c r="E435" s="129"/>
      <c r="F435" s="378"/>
      <c r="G435" s="378"/>
      <c r="H435" s="379"/>
      <c r="I435" s="129"/>
      <c r="J435" s="129"/>
      <c r="K435" s="129"/>
      <c r="L435" s="129"/>
      <c r="M435" s="129"/>
      <c r="N435" s="129"/>
      <c r="O435" s="129"/>
      <c r="P435" s="129"/>
      <c r="Q435" s="129"/>
      <c r="R435" s="129"/>
      <c r="S435" s="129"/>
      <c r="T435" s="129"/>
      <c r="U435" s="129"/>
      <c r="V435" s="129"/>
      <c r="W435" s="129"/>
      <c r="X435" s="129"/>
      <c r="Y435" s="129"/>
      <c r="Z435" s="129"/>
      <c r="AA435" s="129"/>
      <c r="AB435" s="129"/>
      <c r="AC435" s="129"/>
    </row>
    <row r="436" ht="15.75" customHeight="1">
      <c r="A436" s="129"/>
      <c r="B436" s="129"/>
      <c r="C436" s="129"/>
      <c r="D436" s="321"/>
      <c r="E436" s="129"/>
      <c r="F436" s="129"/>
      <c r="G436" s="129"/>
      <c r="H436" s="321"/>
      <c r="I436" s="129"/>
      <c r="J436" s="129"/>
      <c r="K436" s="129"/>
      <c r="L436" s="129"/>
      <c r="M436" s="129"/>
      <c r="N436" s="129"/>
      <c r="O436" s="129"/>
      <c r="P436" s="129"/>
      <c r="Q436" s="129"/>
      <c r="R436" s="129"/>
      <c r="S436" s="129"/>
      <c r="T436" s="129"/>
      <c r="U436" s="129"/>
      <c r="V436" s="129"/>
      <c r="W436" s="129"/>
      <c r="X436" s="129"/>
      <c r="Y436" s="129"/>
      <c r="Z436" s="129"/>
      <c r="AA436" s="129"/>
      <c r="AB436" s="129"/>
      <c r="AC436" s="129"/>
    </row>
    <row r="437" ht="15.75" customHeight="1">
      <c r="A437" s="129"/>
      <c r="B437" s="129"/>
      <c r="C437" s="129"/>
      <c r="D437" s="321"/>
      <c r="E437" s="129"/>
      <c r="F437" s="129"/>
      <c r="G437" s="129"/>
      <c r="H437" s="321"/>
      <c r="I437" s="129"/>
      <c r="J437" s="129"/>
      <c r="K437" s="129"/>
      <c r="L437" s="129"/>
      <c r="M437" s="129"/>
      <c r="N437" s="129"/>
      <c r="O437" s="129"/>
      <c r="P437" s="129"/>
      <c r="Q437" s="129"/>
      <c r="R437" s="129"/>
      <c r="S437" s="129"/>
      <c r="T437" s="129"/>
      <c r="U437" s="129"/>
      <c r="V437" s="129"/>
      <c r="W437" s="129"/>
      <c r="X437" s="129"/>
      <c r="Y437" s="129"/>
      <c r="Z437" s="129"/>
      <c r="AA437" s="129"/>
      <c r="AB437" s="129"/>
      <c r="AC437" s="129"/>
    </row>
    <row r="438" ht="15.75" customHeight="1">
      <c r="A438" s="129"/>
      <c r="B438" s="129"/>
      <c r="C438" s="129"/>
      <c r="D438" s="321"/>
      <c r="E438" s="129"/>
      <c r="F438" s="129"/>
      <c r="G438" s="129"/>
      <c r="H438" s="321"/>
      <c r="I438" s="129"/>
      <c r="J438" s="129"/>
      <c r="K438" s="129"/>
      <c r="L438" s="129"/>
      <c r="M438" s="129"/>
      <c r="N438" s="129"/>
      <c r="O438" s="129"/>
      <c r="P438" s="129"/>
      <c r="Q438" s="129"/>
      <c r="R438" s="129"/>
      <c r="S438" s="129"/>
      <c r="T438" s="129"/>
      <c r="U438" s="129"/>
      <c r="V438" s="129"/>
      <c r="W438" s="129"/>
      <c r="X438" s="129"/>
      <c r="Y438" s="129"/>
      <c r="Z438" s="129"/>
      <c r="AA438" s="129"/>
      <c r="AB438" s="129"/>
      <c r="AC438" s="129"/>
    </row>
    <row r="439" ht="15.75" customHeight="1">
      <c r="A439" s="129"/>
      <c r="B439" s="129"/>
      <c r="C439" s="129"/>
      <c r="D439" s="321"/>
      <c r="E439" s="129"/>
      <c r="F439" s="129"/>
      <c r="G439" s="129"/>
      <c r="H439" s="321"/>
      <c r="I439" s="129"/>
      <c r="J439" s="129"/>
      <c r="K439" s="129"/>
      <c r="L439" s="129"/>
      <c r="M439" s="129"/>
      <c r="N439" s="129"/>
      <c r="O439" s="129"/>
      <c r="P439" s="129"/>
      <c r="Q439" s="129"/>
      <c r="R439" s="129"/>
      <c r="S439" s="129"/>
      <c r="T439" s="129"/>
      <c r="U439" s="129"/>
      <c r="V439" s="129"/>
      <c r="W439" s="129"/>
      <c r="X439" s="129"/>
      <c r="Y439" s="129"/>
      <c r="Z439" s="129"/>
      <c r="AA439" s="129"/>
      <c r="AB439" s="129"/>
      <c r="AC439" s="129"/>
    </row>
    <row r="440" ht="15.75" customHeight="1">
      <c r="A440" s="129"/>
      <c r="B440" s="129"/>
      <c r="C440" s="129"/>
      <c r="D440" s="321"/>
      <c r="E440" s="129"/>
      <c r="F440" s="129"/>
      <c r="G440" s="129"/>
      <c r="H440" s="321"/>
      <c r="I440" s="129"/>
      <c r="J440" s="129"/>
      <c r="K440" s="129"/>
      <c r="L440" s="129"/>
      <c r="M440" s="129"/>
      <c r="N440" s="129"/>
      <c r="O440" s="129"/>
      <c r="P440" s="129"/>
      <c r="Q440" s="129"/>
      <c r="R440" s="129"/>
      <c r="S440" s="129"/>
      <c r="T440" s="129"/>
      <c r="U440" s="129"/>
      <c r="V440" s="129"/>
      <c r="W440" s="129"/>
      <c r="X440" s="129"/>
      <c r="Y440" s="129"/>
      <c r="Z440" s="129"/>
      <c r="AA440" s="129"/>
      <c r="AB440" s="129"/>
      <c r="AC440" s="129"/>
    </row>
    <row r="441" ht="15.75" customHeight="1">
      <c r="A441" s="129"/>
      <c r="B441" s="129"/>
      <c r="C441" s="129"/>
      <c r="D441" s="321"/>
      <c r="E441" s="129"/>
      <c r="F441" s="129"/>
      <c r="G441" s="129"/>
      <c r="H441" s="321"/>
      <c r="I441" s="129"/>
      <c r="J441" s="129"/>
      <c r="K441" s="129"/>
      <c r="L441" s="129"/>
      <c r="M441" s="129"/>
      <c r="N441" s="129"/>
      <c r="O441" s="129"/>
      <c r="P441" s="129"/>
      <c r="Q441" s="129"/>
      <c r="R441" s="129"/>
      <c r="S441" s="129"/>
      <c r="T441" s="129"/>
      <c r="U441" s="129"/>
      <c r="V441" s="129"/>
      <c r="W441" s="129"/>
      <c r="X441" s="129"/>
      <c r="Y441" s="129"/>
      <c r="Z441" s="129"/>
      <c r="AA441" s="129"/>
      <c r="AB441" s="129"/>
      <c r="AC441" s="129"/>
    </row>
    <row r="442" ht="15.75" customHeight="1">
      <c r="A442" s="129"/>
      <c r="B442" s="129"/>
      <c r="C442" s="129"/>
      <c r="D442" s="321"/>
      <c r="E442" s="129"/>
      <c r="F442" s="129"/>
      <c r="G442" s="129"/>
      <c r="H442" s="321"/>
      <c r="I442" s="129"/>
      <c r="J442" s="129"/>
      <c r="K442" s="129"/>
      <c r="L442" s="129"/>
      <c r="M442" s="129"/>
      <c r="N442" s="129"/>
      <c r="O442" s="129"/>
      <c r="P442" s="129"/>
      <c r="Q442" s="129"/>
      <c r="R442" s="129"/>
      <c r="S442" s="129"/>
      <c r="T442" s="129"/>
      <c r="U442" s="129"/>
      <c r="V442" s="129"/>
      <c r="W442" s="129"/>
      <c r="X442" s="129"/>
      <c r="Y442" s="129"/>
      <c r="Z442" s="129"/>
      <c r="AA442" s="129"/>
      <c r="AB442" s="129"/>
      <c r="AC442" s="129"/>
    </row>
    <row r="443" ht="15.75" customHeight="1">
      <c r="A443" s="129"/>
      <c r="B443" s="129"/>
      <c r="C443" s="129"/>
      <c r="D443" s="321"/>
      <c r="E443" s="129"/>
      <c r="F443" s="129"/>
      <c r="G443" s="129"/>
      <c r="H443" s="321"/>
      <c r="I443" s="129"/>
      <c r="J443" s="129"/>
      <c r="K443" s="129"/>
      <c r="L443" s="129"/>
      <c r="M443" s="129"/>
      <c r="N443" s="129"/>
      <c r="O443" s="129"/>
      <c r="P443" s="129"/>
      <c r="Q443" s="129"/>
      <c r="R443" s="129"/>
      <c r="S443" s="129"/>
      <c r="T443" s="129"/>
      <c r="U443" s="129"/>
      <c r="V443" s="129"/>
      <c r="W443" s="129"/>
      <c r="X443" s="129"/>
      <c r="Y443" s="129"/>
      <c r="Z443" s="129"/>
      <c r="AA443" s="129"/>
      <c r="AB443" s="129"/>
      <c r="AC443" s="129"/>
    </row>
    <row r="444" ht="15.75" customHeight="1">
      <c r="A444" s="129"/>
      <c r="B444" s="129"/>
      <c r="C444" s="129"/>
      <c r="D444" s="321"/>
      <c r="E444" s="129"/>
      <c r="F444" s="129"/>
      <c r="G444" s="129"/>
      <c r="H444" s="321"/>
      <c r="I444" s="129"/>
      <c r="J444" s="129"/>
      <c r="K444" s="129"/>
      <c r="L444" s="129"/>
      <c r="M444" s="129"/>
      <c r="N444" s="129"/>
      <c r="O444" s="129"/>
      <c r="P444" s="129"/>
      <c r="Q444" s="129"/>
      <c r="R444" s="129"/>
      <c r="S444" s="129"/>
      <c r="T444" s="129"/>
      <c r="U444" s="129"/>
      <c r="V444" s="129"/>
      <c r="W444" s="129"/>
      <c r="X444" s="129"/>
      <c r="Y444" s="129"/>
      <c r="Z444" s="129"/>
      <c r="AA444" s="129"/>
      <c r="AB444" s="129"/>
      <c r="AC444" s="129"/>
    </row>
    <row r="445" ht="15.75" customHeight="1">
      <c r="A445" s="129"/>
      <c r="B445" s="129"/>
      <c r="C445" s="129"/>
      <c r="D445" s="321"/>
      <c r="E445" s="129"/>
      <c r="F445" s="129"/>
      <c r="G445" s="129"/>
      <c r="H445" s="321"/>
      <c r="I445" s="129"/>
      <c r="J445" s="129"/>
      <c r="K445" s="129"/>
      <c r="L445" s="129"/>
      <c r="M445" s="129"/>
      <c r="N445" s="129"/>
      <c r="O445" s="129"/>
      <c r="P445" s="129"/>
      <c r="Q445" s="129"/>
      <c r="R445" s="129"/>
      <c r="S445" s="129"/>
      <c r="T445" s="129"/>
      <c r="U445" s="129"/>
      <c r="V445" s="129"/>
      <c r="W445" s="129"/>
      <c r="X445" s="129"/>
      <c r="Y445" s="129"/>
      <c r="Z445" s="129"/>
      <c r="AA445" s="129"/>
      <c r="AB445" s="129"/>
      <c r="AC445" s="129"/>
    </row>
    <row r="446" ht="15.75" customHeight="1">
      <c r="A446" s="129"/>
      <c r="B446" s="129"/>
      <c r="C446" s="129"/>
      <c r="D446" s="321"/>
      <c r="E446" s="129"/>
      <c r="F446" s="129"/>
      <c r="G446" s="129"/>
      <c r="H446" s="321"/>
      <c r="I446" s="129"/>
      <c r="J446" s="129"/>
      <c r="K446" s="129"/>
      <c r="L446" s="129"/>
      <c r="M446" s="129"/>
      <c r="N446" s="129"/>
      <c r="O446" s="129"/>
      <c r="P446" s="129"/>
      <c r="Q446" s="129"/>
      <c r="R446" s="129"/>
      <c r="S446" s="129"/>
      <c r="T446" s="129"/>
      <c r="U446" s="129"/>
      <c r="V446" s="129"/>
      <c r="W446" s="129"/>
      <c r="X446" s="129"/>
      <c r="Y446" s="129"/>
      <c r="Z446" s="129"/>
      <c r="AA446" s="129"/>
      <c r="AB446" s="129"/>
      <c r="AC446" s="129"/>
    </row>
    <row r="447" ht="15.75" customHeight="1">
      <c r="A447" s="129"/>
      <c r="B447" s="129"/>
      <c r="C447" s="129"/>
      <c r="D447" s="321"/>
      <c r="E447" s="129"/>
      <c r="F447" s="129"/>
      <c r="G447" s="129"/>
      <c r="H447" s="321"/>
      <c r="I447" s="129"/>
      <c r="J447" s="129"/>
      <c r="K447" s="129"/>
      <c r="L447" s="129"/>
      <c r="M447" s="129"/>
      <c r="N447" s="129"/>
      <c r="O447" s="129"/>
      <c r="P447" s="129"/>
      <c r="Q447" s="129"/>
      <c r="R447" s="129"/>
      <c r="S447" s="129"/>
      <c r="T447" s="129"/>
      <c r="U447" s="129"/>
      <c r="V447" s="129"/>
      <c r="W447" s="129"/>
      <c r="X447" s="129"/>
      <c r="Y447" s="129"/>
      <c r="Z447" s="129"/>
      <c r="AA447" s="129"/>
      <c r="AB447" s="129"/>
      <c r="AC447" s="129"/>
    </row>
    <row r="448" ht="15.75" customHeight="1">
      <c r="A448" s="129"/>
      <c r="B448" s="129"/>
      <c r="C448" s="129"/>
      <c r="D448" s="321"/>
      <c r="E448" s="129"/>
      <c r="F448" s="129"/>
      <c r="G448" s="129"/>
      <c r="H448" s="321"/>
      <c r="I448" s="129"/>
      <c r="J448" s="129"/>
      <c r="K448" s="129"/>
      <c r="L448" s="129"/>
      <c r="M448" s="129"/>
      <c r="N448" s="129"/>
      <c r="O448" s="129"/>
      <c r="P448" s="129"/>
      <c r="Q448" s="129"/>
      <c r="R448" s="129"/>
      <c r="S448" s="129"/>
      <c r="T448" s="129"/>
      <c r="U448" s="129"/>
      <c r="V448" s="129"/>
      <c r="W448" s="129"/>
      <c r="X448" s="129"/>
      <c r="Y448" s="129"/>
      <c r="Z448" s="129"/>
      <c r="AA448" s="129"/>
      <c r="AB448" s="129"/>
      <c r="AC448" s="129"/>
    </row>
    <row r="449" ht="15.75" customHeight="1">
      <c r="A449" s="129"/>
      <c r="B449" s="129"/>
      <c r="C449" s="129"/>
      <c r="D449" s="321"/>
      <c r="E449" s="129"/>
      <c r="F449" s="129"/>
      <c r="G449" s="129"/>
      <c r="H449" s="321"/>
      <c r="I449" s="129"/>
      <c r="J449" s="129"/>
      <c r="K449" s="129"/>
      <c r="L449" s="129"/>
      <c r="M449" s="129"/>
      <c r="N449" s="129"/>
      <c r="O449" s="129"/>
      <c r="P449" s="129"/>
      <c r="Q449" s="129"/>
      <c r="R449" s="129"/>
      <c r="S449" s="129"/>
      <c r="T449" s="129"/>
      <c r="U449" s="129"/>
      <c r="V449" s="129"/>
      <c r="W449" s="129"/>
      <c r="X449" s="129"/>
      <c r="Y449" s="129"/>
      <c r="Z449" s="129"/>
      <c r="AA449" s="129"/>
      <c r="AB449" s="129"/>
      <c r="AC449" s="129"/>
    </row>
    <row r="450" ht="15.75" customHeight="1">
      <c r="A450" s="129"/>
      <c r="B450" s="129"/>
      <c r="C450" s="129"/>
      <c r="D450" s="321"/>
      <c r="E450" s="129"/>
      <c r="F450" s="129"/>
      <c r="G450" s="129"/>
      <c r="H450" s="321"/>
      <c r="I450" s="129"/>
      <c r="J450" s="129"/>
      <c r="K450" s="129"/>
      <c r="L450" s="129"/>
      <c r="M450" s="129"/>
      <c r="N450" s="129"/>
      <c r="O450" s="129"/>
      <c r="P450" s="129"/>
      <c r="Q450" s="129"/>
      <c r="R450" s="129"/>
      <c r="S450" s="129"/>
      <c r="T450" s="129"/>
      <c r="U450" s="129"/>
      <c r="V450" s="129"/>
      <c r="W450" s="129"/>
      <c r="X450" s="129"/>
      <c r="Y450" s="129"/>
      <c r="Z450" s="129"/>
      <c r="AA450" s="129"/>
      <c r="AB450" s="129"/>
      <c r="AC450" s="129"/>
    </row>
    <row r="451" ht="15.75" customHeight="1">
      <c r="A451" s="129"/>
      <c r="B451" s="129"/>
      <c r="C451" s="129"/>
      <c r="D451" s="321"/>
      <c r="E451" s="129"/>
      <c r="F451" s="129"/>
      <c r="G451" s="129"/>
      <c r="H451" s="321"/>
      <c r="I451" s="129"/>
      <c r="J451" s="129"/>
      <c r="K451" s="129"/>
      <c r="L451" s="129"/>
      <c r="M451" s="129"/>
      <c r="N451" s="129"/>
      <c r="O451" s="129"/>
      <c r="P451" s="129"/>
      <c r="Q451" s="129"/>
      <c r="R451" s="129"/>
      <c r="S451" s="129"/>
      <c r="T451" s="129"/>
      <c r="U451" s="129"/>
      <c r="V451" s="129"/>
      <c r="W451" s="129"/>
      <c r="X451" s="129"/>
      <c r="Y451" s="129"/>
      <c r="Z451" s="129"/>
      <c r="AA451" s="129"/>
      <c r="AB451" s="129"/>
      <c r="AC451" s="129"/>
    </row>
    <row r="452" ht="15.75" customHeight="1">
      <c r="A452" s="129"/>
      <c r="B452" s="129"/>
      <c r="C452" s="129"/>
      <c r="D452" s="321"/>
      <c r="E452" s="129"/>
      <c r="F452" s="129"/>
      <c r="G452" s="129"/>
      <c r="H452" s="321"/>
      <c r="I452" s="129"/>
      <c r="J452" s="129"/>
      <c r="K452" s="129"/>
      <c r="L452" s="129"/>
      <c r="M452" s="129"/>
      <c r="N452" s="129"/>
      <c r="O452" s="129"/>
      <c r="P452" s="129"/>
      <c r="Q452" s="129"/>
      <c r="R452" s="129"/>
      <c r="S452" s="129"/>
      <c r="T452" s="129"/>
      <c r="U452" s="129"/>
      <c r="V452" s="129"/>
      <c r="W452" s="129"/>
      <c r="X452" s="129"/>
      <c r="Y452" s="129"/>
      <c r="Z452" s="129"/>
      <c r="AA452" s="129"/>
      <c r="AB452" s="129"/>
      <c r="AC452" s="129"/>
    </row>
    <row r="453" ht="15.75" customHeight="1">
      <c r="A453" s="129"/>
      <c r="B453" s="129"/>
      <c r="C453" s="129"/>
      <c r="D453" s="321"/>
      <c r="E453" s="129"/>
      <c r="F453" s="129"/>
      <c r="G453" s="129"/>
      <c r="H453" s="321"/>
      <c r="I453" s="129"/>
      <c r="J453" s="129"/>
      <c r="K453" s="129"/>
      <c r="L453" s="129"/>
      <c r="M453" s="129"/>
      <c r="N453" s="129"/>
      <c r="O453" s="129"/>
      <c r="P453" s="129"/>
      <c r="Q453" s="129"/>
      <c r="R453" s="129"/>
      <c r="S453" s="129"/>
      <c r="T453" s="129"/>
      <c r="U453" s="129"/>
      <c r="V453" s="129"/>
      <c r="W453" s="129"/>
      <c r="X453" s="129"/>
      <c r="Y453" s="129"/>
      <c r="Z453" s="129"/>
      <c r="AA453" s="129"/>
      <c r="AB453" s="129"/>
      <c r="AC453" s="129"/>
    </row>
    <row r="454" ht="15.75" customHeight="1">
      <c r="A454" s="129"/>
      <c r="B454" s="129"/>
      <c r="C454" s="129"/>
      <c r="D454" s="321"/>
      <c r="E454" s="129"/>
      <c r="F454" s="129"/>
      <c r="G454" s="129"/>
      <c r="H454" s="321"/>
      <c r="I454" s="129"/>
      <c r="J454" s="129"/>
      <c r="K454" s="129"/>
      <c r="L454" s="129"/>
      <c r="M454" s="129"/>
      <c r="N454" s="129"/>
      <c r="O454" s="129"/>
      <c r="P454" s="129"/>
      <c r="Q454" s="129"/>
      <c r="R454" s="129"/>
      <c r="S454" s="129"/>
      <c r="T454" s="129"/>
      <c r="U454" s="129"/>
      <c r="V454" s="129"/>
      <c r="W454" s="129"/>
      <c r="X454" s="129"/>
      <c r="Y454" s="129"/>
      <c r="Z454" s="129"/>
      <c r="AA454" s="129"/>
      <c r="AB454" s="129"/>
      <c r="AC454" s="129"/>
    </row>
    <row r="455" ht="15.75" customHeight="1">
      <c r="A455" s="129"/>
      <c r="B455" s="129"/>
      <c r="C455" s="129"/>
      <c r="D455" s="321"/>
      <c r="E455" s="129"/>
      <c r="F455" s="129"/>
      <c r="G455" s="129"/>
      <c r="H455" s="321"/>
      <c r="I455" s="129"/>
      <c r="J455" s="129"/>
      <c r="K455" s="129"/>
      <c r="L455" s="129"/>
      <c r="M455" s="129"/>
      <c r="N455" s="129"/>
      <c r="O455" s="129"/>
      <c r="P455" s="129"/>
      <c r="Q455" s="129"/>
      <c r="R455" s="129"/>
      <c r="S455" s="129"/>
      <c r="T455" s="129"/>
      <c r="U455" s="129"/>
      <c r="V455" s="129"/>
      <c r="W455" s="129"/>
      <c r="X455" s="129"/>
      <c r="Y455" s="129"/>
      <c r="Z455" s="129"/>
      <c r="AA455" s="129"/>
      <c r="AB455" s="129"/>
      <c r="AC455" s="129"/>
    </row>
    <row r="456" ht="15.75" customHeight="1">
      <c r="A456" s="129"/>
      <c r="B456" s="129"/>
      <c r="C456" s="129"/>
      <c r="D456" s="321"/>
      <c r="E456" s="129"/>
      <c r="F456" s="129"/>
      <c r="G456" s="129"/>
      <c r="H456" s="321"/>
      <c r="I456" s="129"/>
      <c r="J456" s="129"/>
      <c r="K456" s="129"/>
      <c r="L456" s="129"/>
      <c r="M456" s="129"/>
      <c r="N456" s="129"/>
      <c r="O456" s="129"/>
      <c r="P456" s="129"/>
      <c r="Q456" s="129"/>
      <c r="R456" s="129"/>
      <c r="S456" s="129"/>
      <c r="T456" s="129"/>
      <c r="U456" s="129"/>
      <c r="V456" s="129"/>
      <c r="W456" s="129"/>
      <c r="X456" s="129"/>
      <c r="Y456" s="129"/>
      <c r="Z456" s="129"/>
      <c r="AA456" s="129"/>
      <c r="AB456" s="129"/>
      <c r="AC456" s="129"/>
    </row>
    <row r="457" ht="15.75" customHeight="1">
      <c r="A457" s="129"/>
      <c r="B457" s="129"/>
      <c r="C457" s="129"/>
      <c r="D457" s="321"/>
      <c r="E457" s="129"/>
      <c r="F457" s="129"/>
      <c r="G457" s="129"/>
      <c r="H457" s="321"/>
      <c r="I457" s="129"/>
      <c r="J457" s="129"/>
      <c r="K457" s="129"/>
      <c r="L457" s="129"/>
      <c r="M457" s="129"/>
      <c r="N457" s="129"/>
      <c r="O457" s="129"/>
      <c r="P457" s="129"/>
      <c r="Q457" s="129"/>
      <c r="R457" s="129"/>
      <c r="S457" s="129"/>
      <c r="T457" s="129"/>
      <c r="U457" s="129"/>
      <c r="V457" s="129"/>
      <c r="W457" s="129"/>
      <c r="X457" s="129"/>
      <c r="Y457" s="129"/>
      <c r="Z457" s="129"/>
      <c r="AA457" s="129"/>
      <c r="AB457" s="129"/>
      <c r="AC457" s="129"/>
    </row>
    <row r="458" ht="15.75" customHeight="1">
      <c r="A458" s="129"/>
      <c r="B458" s="129"/>
      <c r="C458" s="129"/>
      <c r="D458" s="321"/>
      <c r="E458" s="129"/>
      <c r="F458" s="129"/>
      <c r="G458" s="129"/>
      <c r="H458" s="321"/>
      <c r="I458" s="129"/>
      <c r="J458" s="129"/>
      <c r="K458" s="129"/>
      <c r="L458" s="129"/>
      <c r="M458" s="129"/>
      <c r="N458" s="129"/>
      <c r="O458" s="129"/>
      <c r="P458" s="129"/>
      <c r="Q458" s="129"/>
      <c r="R458" s="129"/>
      <c r="S458" s="129"/>
      <c r="T458" s="129"/>
      <c r="U458" s="129"/>
      <c r="V458" s="129"/>
      <c r="W458" s="129"/>
      <c r="X458" s="129"/>
      <c r="Y458" s="129"/>
      <c r="Z458" s="129"/>
      <c r="AA458" s="129"/>
      <c r="AB458" s="129"/>
      <c r="AC458" s="129"/>
    </row>
    <row r="459" ht="15.75" customHeight="1">
      <c r="A459" s="129"/>
      <c r="B459" s="129"/>
      <c r="C459" s="129"/>
      <c r="D459" s="321"/>
      <c r="E459" s="129"/>
      <c r="F459" s="129"/>
      <c r="G459" s="129"/>
      <c r="H459" s="321"/>
      <c r="I459" s="129"/>
      <c r="J459" s="129"/>
      <c r="K459" s="129"/>
      <c r="L459" s="129"/>
      <c r="M459" s="129"/>
      <c r="N459" s="129"/>
      <c r="O459" s="129"/>
      <c r="P459" s="129"/>
      <c r="Q459" s="129"/>
      <c r="R459" s="129"/>
      <c r="S459" s="129"/>
      <c r="T459" s="129"/>
      <c r="U459" s="129"/>
      <c r="V459" s="129"/>
      <c r="W459" s="129"/>
      <c r="X459" s="129"/>
      <c r="Y459" s="129"/>
      <c r="Z459" s="129"/>
      <c r="AA459" s="129"/>
      <c r="AB459" s="129"/>
      <c r="AC459" s="129"/>
    </row>
    <row r="460" ht="15.75" customHeight="1">
      <c r="A460" s="129"/>
      <c r="B460" s="129"/>
      <c r="C460" s="129"/>
      <c r="D460" s="321"/>
      <c r="E460" s="129"/>
      <c r="F460" s="129"/>
      <c r="G460" s="129"/>
      <c r="H460" s="321"/>
      <c r="I460" s="129"/>
      <c r="J460" s="129"/>
      <c r="K460" s="129"/>
      <c r="L460" s="129"/>
      <c r="M460" s="129"/>
      <c r="N460" s="129"/>
      <c r="O460" s="129"/>
      <c r="P460" s="129"/>
      <c r="Q460" s="129"/>
      <c r="R460" s="129"/>
      <c r="S460" s="129"/>
      <c r="T460" s="129"/>
      <c r="U460" s="129"/>
      <c r="V460" s="129"/>
      <c r="W460" s="129"/>
      <c r="X460" s="129"/>
      <c r="Y460" s="129"/>
      <c r="Z460" s="129"/>
      <c r="AA460" s="129"/>
      <c r="AB460" s="129"/>
      <c r="AC460" s="129"/>
    </row>
    <row r="461" ht="15.75" customHeight="1">
      <c r="A461" s="129"/>
      <c r="B461" s="129"/>
      <c r="C461" s="129"/>
      <c r="D461" s="321"/>
      <c r="E461" s="129"/>
      <c r="F461" s="129"/>
      <c r="G461" s="129"/>
      <c r="H461" s="321"/>
      <c r="I461" s="129"/>
      <c r="J461" s="129"/>
      <c r="K461" s="129"/>
      <c r="L461" s="129"/>
      <c r="M461" s="129"/>
      <c r="N461" s="129"/>
      <c r="O461" s="129"/>
      <c r="P461" s="129"/>
      <c r="Q461" s="129"/>
      <c r="R461" s="129"/>
      <c r="S461" s="129"/>
      <c r="T461" s="129"/>
      <c r="U461" s="129"/>
      <c r="V461" s="129"/>
      <c r="W461" s="129"/>
      <c r="X461" s="129"/>
      <c r="Y461" s="129"/>
      <c r="Z461" s="129"/>
      <c r="AA461" s="129"/>
      <c r="AB461" s="129"/>
      <c r="AC461" s="129"/>
    </row>
    <row r="462" ht="15.75" customHeight="1">
      <c r="A462" s="129"/>
      <c r="B462" s="129"/>
      <c r="C462" s="129"/>
      <c r="D462" s="321"/>
      <c r="E462" s="129"/>
      <c r="F462" s="129"/>
      <c r="G462" s="129"/>
      <c r="H462" s="321"/>
      <c r="I462" s="129"/>
      <c r="J462" s="129"/>
      <c r="K462" s="129"/>
      <c r="L462" s="129"/>
      <c r="M462" s="129"/>
      <c r="N462" s="129"/>
      <c r="O462" s="129"/>
      <c r="P462" s="129"/>
      <c r="Q462" s="129"/>
      <c r="R462" s="129"/>
      <c r="S462" s="129"/>
      <c r="T462" s="129"/>
      <c r="U462" s="129"/>
      <c r="V462" s="129"/>
      <c r="W462" s="129"/>
      <c r="X462" s="129"/>
      <c r="Y462" s="129"/>
      <c r="Z462" s="129"/>
      <c r="AA462" s="129"/>
      <c r="AB462" s="129"/>
      <c r="AC462" s="129"/>
    </row>
    <row r="463" ht="15.75" customHeight="1">
      <c r="A463" s="129"/>
      <c r="B463" s="129"/>
      <c r="C463" s="129"/>
      <c r="D463" s="321"/>
      <c r="E463" s="129"/>
      <c r="F463" s="129"/>
      <c r="G463" s="129"/>
      <c r="H463" s="321"/>
      <c r="I463" s="129"/>
      <c r="J463" s="129"/>
      <c r="K463" s="129"/>
      <c r="L463" s="129"/>
      <c r="M463" s="129"/>
      <c r="N463" s="129"/>
      <c r="O463" s="129"/>
      <c r="P463" s="129"/>
      <c r="Q463" s="129"/>
      <c r="R463" s="129"/>
      <c r="S463" s="129"/>
      <c r="T463" s="129"/>
      <c r="U463" s="129"/>
      <c r="V463" s="129"/>
      <c r="W463" s="129"/>
      <c r="X463" s="129"/>
      <c r="Y463" s="129"/>
      <c r="Z463" s="129"/>
      <c r="AA463" s="129"/>
      <c r="AB463" s="129"/>
      <c r="AC463" s="129"/>
    </row>
    <row r="464" ht="15.75" customHeight="1">
      <c r="A464" s="129"/>
      <c r="B464" s="129"/>
      <c r="C464" s="129"/>
      <c r="D464" s="321"/>
      <c r="E464" s="129"/>
      <c r="F464" s="129"/>
      <c r="G464" s="129"/>
      <c r="H464" s="321"/>
      <c r="I464" s="129"/>
      <c r="J464" s="129"/>
      <c r="K464" s="129"/>
      <c r="L464" s="129"/>
      <c r="M464" s="129"/>
      <c r="N464" s="129"/>
      <c r="O464" s="129"/>
      <c r="P464" s="129"/>
      <c r="Q464" s="129"/>
      <c r="R464" s="129"/>
      <c r="S464" s="129"/>
      <c r="T464" s="129"/>
      <c r="U464" s="129"/>
      <c r="V464" s="129"/>
      <c r="W464" s="129"/>
      <c r="X464" s="129"/>
      <c r="Y464" s="129"/>
      <c r="Z464" s="129"/>
      <c r="AA464" s="129"/>
      <c r="AB464" s="129"/>
      <c r="AC464" s="129"/>
    </row>
    <row r="465" ht="15.75" customHeight="1">
      <c r="A465" s="129"/>
      <c r="B465" s="129"/>
      <c r="C465" s="129"/>
      <c r="D465" s="321"/>
      <c r="E465" s="129"/>
      <c r="F465" s="129"/>
      <c r="G465" s="129"/>
      <c r="H465" s="321"/>
      <c r="I465" s="129"/>
      <c r="J465" s="129"/>
      <c r="K465" s="129"/>
      <c r="L465" s="129"/>
      <c r="M465" s="129"/>
      <c r="N465" s="129"/>
      <c r="O465" s="129"/>
      <c r="P465" s="129"/>
      <c r="Q465" s="129"/>
      <c r="R465" s="129"/>
      <c r="S465" s="129"/>
      <c r="T465" s="129"/>
      <c r="U465" s="129"/>
      <c r="V465" s="129"/>
      <c r="W465" s="129"/>
      <c r="X465" s="129"/>
      <c r="Y465" s="129"/>
      <c r="Z465" s="129"/>
      <c r="AA465" s="129"/>
      <c r="AB465" s="129"/>
      <c r="AC465" s="129"/>
    </row>
    <row r="466" ht="15.75" customHeight="1">
      <c r="A466" s="129"/>
      <c r="B466" s="129"/>
      <c r="C466" s="129"/>
      <c r="D466" s="321"/>
      <c r="E466" s="129"/>
      <c r="F466" s="129"/>
      <c r="G466" s="129"/>
      <c r="H466" s="321"/>
      <c r="I466" s="129"/>
      <c r="J466" s="129"/>
      <c r="K466" s="129"/>
      <c r="L466" s="129"/>
      <c r="M466" s="129"/>
      <c r="N466" s="129"/>
      <c r="O466" s="129"/>
      <c r="P466" s="129"/>
      <c r="Q466" s="129"/>
      <c r="R466" s="129"/>
      <c r="S466" s="129"/>
      <c r="T466" s="129"/>
      <c r="U466" s="129"/>
      <c r="V466" s="129"/>
      <c r="W466" s="129"/>
      <c r="X466" s="129"/>
      <c r="Y466" s="129"/>
      <c r="Z466" s="129"/>
      <c r="AA466" s="129"/>
      <c r="AB466" s="129"/>
      <c r="AC466" s="129"/>
    </row>
    <row r="467" ht="15.75" customHeight="1">
      <c r="A467" s="129"/>
      <c r="B467" s="129"/>
      <c r="C467" s="129"/>
      <c r="D467" s="321"/>
      <c r="E467" s="129"/>
      <c r="F467" s="129"/>
      <c r="G467" s="129"/>
      <c r="H467" s="321"/>
      <c r="I467" s="129"/>
      <c r="J467" s="129"/>
      <c r="K467" s="129"/>
      <c r="L467" s="129"/>
      <c r="M467" s="129"/>
      <c r="N467" s="129"/>
      <c r="O467" s="129"/>
      <c r="P467" s="129"/>
      <c r="Q467" s="129"/>
      <c r="R467" s="129"/>
      <c r="S467" s="129"/>
      <c r="T467" s="129"/>
      <c r="U467" s="129"/>
      <c r="V467" s="129"/>
      <c r="W467" s="129"/>
      <c r="X467" s="129"/>
      <c r="Y467" s="129"/>
      <c r="Z467" s="129"/>
      <c r="AA467" s="129"/>
      <c r="AB467" s="129"/>
      <c r="AC467" s="129"/>
    </row>
    <row r="468" ht="15.75" customHeight="1">
      <c r="A468" s="129"/>
      <c r="B468" s="129"/>
      <c r="C468" s="129"/>
      <c r="D468" s="321"/>
      <c r="E468" s="129"/>
      <c r="F468" s="129"/>
      <c r="G468" s="129"/>
      <c r="H468" s="321"/>
      <c r="I468" s="129"/>
      <c r="J468" s="129"/>
      <c r="K468" s="129"/>
      <c r="L468" s="129"/>
      <c r="M468" s="129"/>
      <c r="N468" s="129"/>
      <c r="O468" s="129"/>
      <c r="P468" s="129"/>
      <c r="Q468" s="129"/>
      <c r="R468" s="129"/>
      <c r="S468" s="129"/>
      <c r="T468" s="129"/>
      <c r="U468" s="129"/>
      <c r="V468" s="129"/>
      <c r="W468" s="129"/>
      <c r="X468" s="129"/>
      <c r="Y468" s="129"/>
      <c r="Z468" s="129"/>
      <c r="AA468" s="129"/>
      <c r="AB468" s="129"/>
      <c r="AC468" s="129"/>
    </row>
    <row r="469" ht="15.75" customHeight="1">
      <c r="A469" s="129"/>
      <c r="B469" s="129"/>
      <c r="C469" s="129"/>
      <c r="D469" s="321"/>
      <c r="E469" s="129"/>
      <c r="F469" s="129"/>
      <c r="G469" s="129"/>
      <c r="H469" s="321"/>
      <c r="I469" s="129"/>
      <c r="J469" s="129"/>
      <c r="K469" s="129"/>
      <c r="L469" s="129"/>
      <c r="M469" s="129"/>
      <c r="N469" s="129"/>
      <c r="O469" s="129"/>
      <c r="P469" s="129"/>
      <c r="Q469" s="129"/>
      <c r="R469" s="129"/>
      <c r="S469" s="129"/>
      <c r="T469" s="129"/>
      <c r="U469" s="129"/>
      <c r="V469" s="129"/>
      <c r="W469" s="129"/>
      <c r="X469" s="129"/>
      <c r="Y469" s="129"/>
      <c r="Z469" s="129"/>
      <c r="AA469" s="129"/>
      <c r="AB469" s="129"/>
      <c r="AC469" s="129"/>
    </row>
    <row r="470" ht="15.75" customHeight="1">
      <c r="A470" s="129"/>
      <c r="B470" s="129"/>
      <c r="C470" s="129"/>
      <c r="D470" s="321"/>
      <c r="E470" s="129"/>
      <c r="F470" s="129"/>
      <c r="G470" s="129"/>
      <c r="H470" s="321"/>
      <c r="I470" s="129"/>
      <c r="J470" s="129"/>
      <c r="K470" s="129"/>
      <c r="L470" s="129"/>
      <c r="M470" s="129"/>
      <c r="N470" s="129"/>
      <c r="O470" s="129"/>
      <c r="P470" s="129"/>
      <c r="Q470" s="129"/>
      <c r="R470" s="129"/>
      <c r="S470" s="129"/>
      <c r="T470" s="129"/>
      <c r="U470" s="129"/>
      <c r="V470" s="129"/>
      <c r="W470" s="129"/>
      <c r="X470" s="129"/>
      <c r="Y470" s="129"/>
      <c r="Z470" s="129"/>
      <c r="AA470" s="129"/>
      <c r="AB470" s="129"/>
      <c r="AC470" s="129"/>
    </row>
    <row r="471" ht="15.75" customHeight="1">
      <c r="A471" s="129"/>
      <c r="B471" s="129"/>
      <c r="C471" s="129"/>
      <c r="D471" s="321"/>
      <c r="E471" s="129"/>
      <c r="F471" s="129"/>
      <c r="G471" s="129"/>
      <c r="H471" s="321"/>
      <c r="I471" s="129"/>
      <c r="J471" s="129"/>
      <c r="K471" s="129"/>
      <c r="L471" s="129"/>
      <c r="M471" s="129"/>
      <c r="N471" s="129"/>
      <c r="O471" s="129"/>
      <c r="P471" s="129"/>
      <c r="Q471" s="129"/>
      <c r="R471" s="129"/>
      <c r="S471" s="129"/>
      <c r="T471" s="129"/>
      <c r="U471" s="129"/>
      <c r="V471" s="129"/>
      <c r="W471" s="129"/>
      <c r="X471" s="129"/>
      <c r="Y471" s="129"/>
      <c r="Z471" s="129"/>
      <c r="AA471" s="129"/>
      <c r="AB471" s="129"/>
      <c r="AC471" s="129"/>
    </row>
    <row r="472" ht="15.75" customHeight="1">
      <c r="A472" s="129"/>
      <c r="B472" s="129"/>
      <c r="C472" s="129"/>
      <c r="D472" s="321"/>
      <c r="E472" s="129"/>
      <c r="F472" s="129"/>
      <c r="G472" s="129"/>
      <c r="H472" s="321"/>
      <c r="I472" s="129"/>
      <c r="J472" s="129"/>
      <c r="K472" s="129"/>
      <c r="L472" s="129"/>
      <c r="M472" s="129"/>
      <c r="N472" s="129"/>
      <c r="O472" s="129"/>
      <c r="P472" s="129"/>
      <c r="Q472" s="129"/>
      <c r="R472" s="129"/>
      <c r="S472" s="129"/>
      <c r="T472" s="129"/>
      <c r="U472" s="129"/>
      <c r="V472" s="129"/>
      <c r="W472" s="129"/>
      <c r="X472" s="129"/>
      <c r="Y472" s="129"/>
      <c r="Z472" s="129"/>
      <c r="AA472" s="129"/>
      <c r="AB472" s="129"/>
      <c r="AC472" s="129"/>
    </row>
    <row r="473" ht="15.75" customHeight="1">
      <c r="A473" s="129"/>
      <c r="B473" s="129"/>
      <c r="C473" s="129"/>
      <c r="D473" s="321"/>
      <c r="E473" s="129"/>
      <c r="F473" s="129"/>
      <c r="G473" s="129"/>
      <c r="H473" s="321"/>
      <c r="I473" s="129"/>
      <c r="J473" s="129"/>
      <c r="K473" s="129"/>
      <c r="L473" s="129"/>
      <c r="M473" s="129"/>
      <c r="N473" s="129"/>
      <c r="O473" s="129"/>
      <c r="P473" s="129"/>
      <c r="Q473" s="129"/>
      <c r="R473" s="129"/>
      <c r="S473" s="129"/>
      <c r="T473" s="129"/>
      <c r="U473" s="129"/>
      <c r="V473" s="129"/>
      <c r="W473" s="129"/>
      <c r="X473" s="129"/>
      <c r="Y473" s="129"/>
      <c r="Z473" s="129"/>
      <c r="AA473" s="129"/>
      <c r="AB473" s="129"/>
      <c r="AC473" s="129"/>
    </row>
    <row r="474" ht="15.75" customHeight="1">
      <c r="A474" s="129"/>
      <c r="B474" s="129"/>
      <c r="C474" s="129"/>
      <c r="D474" s="321"/>
      <c r="E474" s="129"/>
      <c r="F474" s="129"/>
      <c r="G474" s="129"/>
      <c r="H474" s="321"/>
      <c r="I474" s="129"/>
      <c r="J474" s="129"/>
      <c r="K474" s="129"/>
      <c r="L474" s="129"/>
      <c r="M474" s="129"/>
      <c r="N474" s="129"/>
      <c r="O474" s="129"/>
      <c r="P474" s="129"/>
      <c r="Q474" s="129"/>
      <c r="R474" s="129"/>
      <c r="S474" s="129"/>
      <c r="T474" s="129"/>
      <c r="U474" s="129"/>
      <c r="V474" s="129"/>
      <c r="W474" s="129"/>
      <c r="X474" s="129"/>
      <c r="Y474" s="129"/>
      <c r="Z474" s="129"/>
      <c r="AA474" s="129"/>
      <c r="AB474" s="129"/>
      <c r="AC474" s="129"/>
    </row>
    <row r="475" ht="15.75" customHeight="1">
      <c r="A475" s="129"/>
      <c r="B475" s="129"/>
      <c r="C475" s="129"/>
      <c r="D475" s="321"/>
      <c r="E475" s="129"/>
      <c r="F475" s="129"/>
      <c r="G475" s="129"/>
      <c r="H475" s="321"/>
      <c r="I475" s="129"/>
      <c r="J475" s="129"/>
      <c r="K475" s="129"/>
      <c r="L475" s="129"/>
      <c r="M475" s="129"/>
      <c r="N475" s="129"/>
      <c r="O475" s="129"/>
      <c r="P475" s="129"/>
      <c r="Q475" s="129"/>
      <c r="R475" s="129"/>
      <c r="S475" s="129"/>
      <c r="T475" s="129"/>
      <c r="U475" s="129"/>
      <c r="V475" s="129"/>
      <c r="W475" s="129"/>
      <c r="X475" s="129"/>
      <c r="Y475" s="129"/>
      <c r="Z475" s="129"/>
      <c r="AA475" s="129"/>
      <c r="AB475" s="129"/>
      <c r="AC475" s="129"/>
    </row>
    <row r="476" ht="15.75" customHeight="1">
      <c r="A476" s="129"/>
      <c r="B476" s="129"/>
      <c r="C476" s="129"/>
      <c r="D476" s="321"/>
      <c r="E476" s="129"/>
      <c r="F476" s="129"/>
      <c r="G476" s="129"/>
      <c r="H476" s="321"/>
      <c r="I476" s="129"/>
      <c r="J476" s="129"/>
      <c r="K476" s="129"/>
      <c r="L476" s="129"/>
      <c r="M476" s="129"/>
      <c r="N476" s="129"/>
      <c r="O476" s="129"/>
      <c r="P476" s="129"/>
      <c r="Q476" s="129"/>
      <c r="R476" s="129"/>
      <c r="S476" s="129"/>
      <c r="T476" s="129"/>
      <c r="U476" s="129"/>
      <c r="V476" s="129"/>
      <c r="W476" s="129"/>
      <c r="X476" s="129"/>
      <c r="Y476" s="129"/>
      <c r="Z476" s="129"/>
      <c r="AA476" s="129"/>
      <c r="AB476" s="129"/>
      <c r="AC476" s="129"/>
    </row>
    <row r="477" ht="15.75" customHeight="1">
      <c r="A477" s="129"/>
      <c r="B477" s="129"/>
      <c r="C477" s="129"/>
      <c r="D477" s="321"/>
      <c r="E477" s="129"/>
      <c r="F477" s="129"/>
      <c r="G477" s="129"/>
      <c r="H477" s="321"/>
      <c r="I477" s="129"/>
      <c r="J477" s="129"/>
      <c r="K477" s="129"/>
      <c r="L477" s="129"/>
      <c r="M477" s="129"/>
      <c r="N477" s="129"/>
      <c r="O477" s="129"/>
      <c r="P477" s="129"/>
      <c r="Q477" s="129"/>
      <c r="R477" s="129"/>
      <c r="S477" s="129"/>
      <c r="T477" s="129"/>
      <c r="U477" s="129"/>
      <c r="V477" s="129"/>
      <c r="W477" s="129"/>
      <c r="X477" s="129"/>
      <c r="Y477" s="129"/>
      <c r="Z477" s="129"/>
      <c r="AA477" s="129"/>
      <c r="AB477" s="129"/>
      <c r="AC477" s="129"/>
    </row>
    <row r="478" ht="15.75" customHeight="1">
      <c r="A478" s="129"/>
      <c r="B478" s="129"/>
      <c r="C478" s="129"/>
      <c r="D478" s="321"/>
      <c r="E478" s="129"/>
      <c r="F478" s="129"/>
      <c r="G478" s="129"/>
      <c r="H478" s="321"/>
      <c r="I478" s="129"/>
      <c r="J478" s="129"/>
      <c r="K478" s="129"/>
      <c r="L478" s="129"/>
      <c r="M478" s="129"/>
      <c r="N478" s="129"/>
      <c r="O478" s="129"/>
      <c r="P478" s="129"/>
      <c r="Q478" s="129"/>
      <c r="R478" s="129"/>
      <c r="S478" s="129"/>
      <c r="T478" s="129"/>
      <c r="U478" s="129"/>
      <c r="V478" s="129"/>
      <c r="W478" s="129"/>
      <c r="X478" s="129"/>
      <c r="Y478" s="129"/>
      <c r="Z478" s="129"/>
      <c r="AA478" s="129"/>
      <c r="AB478" s="129"/>
      <c r="AC478" s="129"/>
    </row>
    <row r="479" ht="15.75" customHeight="1">
      <c r="A479" s="129"/>
      <c r="B479" s="129"/>
      <c r="C479" s="129"/>
      <c r="D479" s="321"/>
      <c r="E479" s="129"/>
      <c r="F479" s="129"/>
      <c r="G479" s="129"/>
      <c r="H479" s="321"/>
      <c r="I479" s="129"/>
      <c r="J479" s="129"/>
      <c r="K479" s="129"/>
      <c r="L479" s="129"/>
      <c r="M479" s="129"/>
      <c r="N479" s="129"/>
      <c r="O479" s="129"/>
      <c r="P479" s="129"/>
      <c r="Q479" s="129"/>
      <c r="R479" s="129"/>
      <c r="S479" s="129"/>
      <c r="T479" s="129"/>
      <c r="U479" s="129"/>
      <c r="V479" s="129"/>
      <c r="W479" s="129"/>
      <c r="X479" s="129"/>
      <c r="Y479" s="129"/>
      <c r="Z479" s="129"/>
      <c r="AA479" s="129"/>
      <c r="AB479" s="129"/>
      <c r="AC479" s="129"/>
    </row>
    <row r="480" ht="15.75" customHeight="1">
      <c r="A480" s="129"/>
      <c r="B480" s="129"/>
      <c r="C480" s="129"/>
      <c r="D480" s="321"/>
      <c r="E480" s="129"/>
      <c r="F480" s="129"/>
      <c r="G480" s="129"/>
      <c r="H480" s="321"/>
      <c r="I480" s="129"/>
      <c r="J480" s="129"/>
      <c r="K480" s="129"/>
      <c r="L480" s="129"/>
      <c r="M480" s="129"/>
      <c r="N480" s="129"/>
      <c r="O480" s="129"/>
      <c r="P480" s="129"/>
      <c r="Q480" s="129"/>
      <c r="R480" s="129"/>
      <c r="S480" s="129"/>
      <c r="T480" s="129"/>
      <c r="U480" s="129"/>
      <c r="V480" s="129"/>
      <c r="W480" s="129"/>
      <c r="X480" s="129"/>
      <c r="Y480" s="129"/>
      <c r="Z480" s="129"/>
      <c r="AA480" s="129"/>
      <c r="AB480" s="129"/>
      <c r="AC480" s="129"/>
    </row>
    <row r="481" ht="15.75" customHeight="1">
      <c r="A481" s="129"/>
      <c r="B481" s="129"/>
      <c r="C481" s="129"/>
      <c r="D481" s="321"/>
      <c r="E481" s="129"/>
      <c r="F481" s="129"/>
      <c r="G481" s="129"/>
      <c r="H481" s="321"/>
      <c r="I481" s="129"/>
      <c r="J481" s="129"/>
      <c r="K481" s="129"/>
      <c r="L481" s="129"/>
      <c r="M481" s="129"/>
      <c r="N481" s="129"/>
      <c r="O481" s="129"/>
      <c r="P481" s="129"/>
      <c r="Q481" s="129"/>
      <c r="R481" s="129"/>
      <c r="S481" s="129"/>
      <c r="T481" s="129"/>
      <c r="U481" s="129"/>
      <c r="V481" s="129"/>
      <c r="W481" s="129"/>
      <c r="X481" s="129"/>
      <c r="Y481" s="129"/>
      <c r="Z481" s="129"/>
      <c r="AA481" s="129"/>
      <c r="AB481" s="129"/>
      <c r="AC481" s="129"/>
    </row>
    <row r="482" ht="15.75" customHeight="1">
      <c r="A482" s="129"/>
      <c r="B482" s="129"/>
      <c r="C482" s="129"/>
      <c r="D482" s="321"/>
      <c r="E482" s="129"/>
      <c r="F482" s="129"/>
      <c r="G482" s="129"/>
      <c r="H482" s="321"/>
      <c r="I482" s="129"/>
      <c r="J482" s="129"/>
      <c r="K482" s="129"/>
      <c r="L482" s="129"/>
      <c r="M482" s="129"/>
      <c r="N482" s="129"/>
      <c r="O482" s="129"/>
      <c r="P482" s="129"/>
      <c r="Q482" s="129"/>
      <c r="R482" s="129"/>
      <c r="S482" s="129"/>
      <c r="T482" s="129"/>
      <c r="U482" s="129"/>
      <c r="V482" s="129"/>
      <c r="W482" s="129"/>
      <c r="X482" s="129"/>
      <c r="Y482" s="129"/>
      <c r="Z482" s="129"/>
      <c r="AA482" s="129"/>
      <c r="AB482" s="129"/>
      <c r="AC482" s="129"/>
    </row>
    <row r="483" ht="15.75" customHeight="1">
      <c r="A483" s="129"/>
      <c r="B483" s="129"/>
      <c r="C483" s="129"/>
      <c r="D483" s="321"/>
      <c r="E483" s="129"/>
      <c r="F483" s="129"/>
      <c r="G483" s="129"/>
      <c r="H483" s="321"/>
      <c r="I483" s="129"/>
      <c r="J483" s="129"/>
      <c r="K483" s="129"/>
      <c r="L483" s="129"/>
      <c r="M483" s="129"/>
      <c r="N483" s="129"/>
      <c r="O483" s="129"/>
      <c r="P483" s="129"/>
      <c r="Q483" s="129"/>
      <c r="R483" s="129"/>
      <c r="S483" s="129"/>
      <c r="T483" s="129"/>
      <c r="U483" s="129"/>
      <c r="V483" s="129"/>
      <c r="W483" s="129"/>
      <c r="X483" s="129"/>
      <c r="Y483" s="129"/>
      <c r="Z483" s="129"/>
      <c r="AA483" s="129"/>
      <c r="AB483" s="129"/>
      <c r="AC483" s="129"/>
    </row>
    <row r="484" ht="15.75" customHeight="1">
      <c r="A484" s="129"/>
      <c r="B484" s="129"/>
      <c r="C484" s="129"/>
      <c r="D484" s="321"/>
      <c r="E484" s="129"/>
      <c r="F484" s="129"/>
      <c r="G484" s="129"/>
      <c r="H484" s="321"/>
      <c r="I484" s="129"/>
      <c r="J484" s="129"/>
      <c r="K484" s="129"/>
      <c r="L484" s="129"/>
      <c r="M484" s="129"/>
      <c r="N484" s="129"/>
      <c r="O484" s="129"/>
      <c r="P484" s="129"/>
      <c r="Q484" s="129"/>
      <c r="R484" s="129"/>
      <c r="S484" s="129"/>
      <c r="T484" s="129"/>
      <c r="U484" s="129"/>
      <c r="V484" s="129"/>
      <c r="W484" s="129"/>
      <c r="X484" s="129"/>
      <c r="Y484" s="129"/>
      <c r="Z484" s="129"/>
      <c r="AA484" s="129"/>
      <c r="AB484" s="129"/>
      <c r="AC484" s="129"/>
    </row>
    <row r="485" ht="15.75" customHeight="1">
      <c r="A485" s="129"/>
      <c r="B485" s="129"/>
      <c r="C485" s="129"/>
      <c r="D485" s="321"/>
      <c r="E485" s="129"/>
      <c r="F485" s="129"/>
      <c r="G485" s="129"/>
      <c r="H485" s="321"/>
      <c r="I485" s="129"/>
      <c r="J485" s="129"/>
      <c r="K485" s="129"/>
      <c r="L485" s="129"/>
      <c r="M485" s="129"/>
      <c r="N485" s="129"/>
      <c r="O485" s="129"/>
      <c r="P485" s="129"/>
      <c r="Q485" s="129"/>
      <c r="R485" s="129"/>
      <c r="S485" s="129"/>
      <c r="T485" s="129"/>
      <c r="U485" s="129"/>
      <c r="V485" s="129"/>
      <c r="W485" s="129"/>
      <c r="X485" s="129"/>
      <c r="Y485" s="129"/>
      <c r="Z485" s="129"/>
      <c r="AA485" s="129"/>
      <c r="AB485" s="129"/>
      <c r="AC485" s="129"/>
    </row>
    <row r="486" ht="15.75" customHeight="1">
      <c r="A486" s="129"/>
      <c r="B486" s="129"/>
      <c r="C486" s="129"/>
      <c r="D486" s="321"/>
      <c r="E486" s="129"/>
      <c r="F486" s="129"/>
      <c r="G486" s="129"/>
      <c r="H486" s="321"/>
      <c r="I486" s="129"/>
      <c r="J486" s="129"/>
      <c r="K486" s="129"/>
      <c r="L486" s="129"/>
      <c r="M486" s="129"/>
      <c r="N486" s="129"/>
      <c r="O486" s="129"/>
      <c r="P486" s="129"/>
      <c r="Q486" s="129"/>
      <c r="R486" s="129"/>
      <c r="S486" s="129"/>
      <c r="T486" s="129"/>
      <c r="U486" s="129"/>
      <c r="V486" s="129"/>
      <c r="W486" s="129"/>
      <c r="X486" s="129"/>
      <c r="Y486" s="129"/>
      <c r="Z486" s="129"/>
      <c r="AA486" s="129"/>
      <c r="AB486" s="129"/>
      <c r="AC486" s="129"/>
    </row>
    <row r="487" ht="15.75" customHeight="1">
      <c r="A487" s="129"/>
      <c r="B487" s="129"/>
      <c r="C487" s="129"/>
      <c r="D487" s="321"/>
      <c r="E487" s="129"/>
      <c r="F487" s="129"/>
      <c r="G487" s="129"/>
      <c r="H487" s="321"/>
      <c r="I487" s="129"/>
      <c r="J487" s="129"/>
      <c r="K487" s="129"/>
      <c r="L487" s="129"/>
      <c r="M487" s="129"/>
      <c r="N487" s="129"/>
      <c r="O487" s="129"/>
      <c r="P487" s="129"/>
      <c r="Q487" s="129"/>
      <c r="R487" s="129"/>
      <c r="S487" s="129"/>
      <c r="T487" s="129"/>
      <c r="U487" s="129"/>
      <c r="V487" s="129"/>
      <c r="W487" s="129"/>
      <c r="X487" s="129"/>
      <c r="Y487" s="129"/>
      <c r="Z487" s="129"/>
      <c r="AA487" s="129"/>
      <c r="AB487" s="129"/>
      <c r="AC487" s="129"/>
    </row>
    <row r="488" ht="15.75" customHeight="1">
      <c r="A488" s="129"/>
      <c r="B488" s="129"/>
      <c r="C488" s="129"/>
      <c r="D488" s="321"/>
      <c r="E488" s="129"/>
      <c r="F488" s="129"/>
      <c r="G488" s="129"/>
      <c r="H488" s="321"/>
      <c r="I488" s="129"/>
      <c r="J488" s="129"/>
      <c r="K488" s="129"/>
      <c r="L488" s="129"/>
      <c r="M488" s="129"/>
      <c r="N488" s="129"/>
      <c r="O488" s="129"/>
      <c r="P488" s="129"/>
      <c r="Q488" s="129"/>
      <c r="R488" s="129"/>
      <c r="S488" s="129"/>
      <c r="T488" s="129"/>
      <c r="U488" s="129"/>
      <c r="V488" s="129"/>
      <c r="W488" s="129"/>
      <c r="X488" s="129"/>
      <c r="Y488" s="129"/>
      <c r="Z488" s="129"/>
      <c r="AA488" s="129"/>
      <c r="AB488" s="129"/>
      <c r="AC488" s="129"/>
    </row>
    <row r="489" ht="15.75" customHeight="1">
      <c r="A489" s="129"/>
      <c r="B489" s="129"/>
      <c r="C489" s="129"/>
      <c r="D489" s="321"/>
      <c r="E489" s="129"/>
      <c r="F489" s="129"/>
      <c r="G489" s="129"/>
      <c r="H489" s="321"/>
      <c r="I489" s="129"/>
      <c r="J489" s="129"/>
      <c r="K489" s="129"/>
      <c r="L489" s="129"/>
      <c r="M489" s="129"/>
      <c r="N489" s="129"/>
      <c r="O489" s="129"/>
      <c r="P489" s="129"/>
      <c r="Q489" s="129"/>
      <c r="R489" s="129"/>
      <c r="S489" s="129"/>
      <c r="T489" s="129"/>
      <c r="U489" s="129"/>
      <c r="V489" s="129"/>
      <c r="W489" s="129"/>
      <c r="X489" s="129"/>
      <c r="Y489" s="129"/>
      <c r="Z489" s="129"/>
      <c r="AA489" s="129"/>
      <c r="AB489" s="129"/>
      <c r="AC489" s="129"/>
    </row>
    <row r="490" ht="15.75" customHeight="1">
      <c r="A490" s="129"/>
      <c r="B490" s="129"/>
      <c r="C490" s="129"/>
      <c r="D490" s="321"/>
      <c r="E490" s="129"/>
      <c r="F490" s="129"/>
      <c r="G490" s="129"/>
      <c r="H490" s="321"/>
      <c r="I490" s="129"/>
      <c r="J490" s="129"/>
      <c r="K490" s="129"/>
      <c r="L490" s="129"/>
      <c r="M490" s="129"/>
      <c r="N490" s="129"/>
      <c r="O490" s="129"/>
      <c r="P490" s="129"/>
      <c r="Q490" s="129"/>
      <c r="R490" s="129"/>
      <c r="S490" s="129"/>
      <c r="T490" s="129"/>
      <c r="U490" s="129"/>
      <c r="V490" s="129"/>
      <c r="W490" s="129"/>
      <c r="X490" s="129"/>
      <c r="Y490" s="129"/>
      <c r="Z490" s="129"/>
      <c r="AA490" s="129"/>
      <c r="AB490" s="129"/>
      <c r="AC490" s="129"/>
    </row>
    <row r="491" ht="15.75" customHeight="1">
      <c r="A491" s="129"/>
      <c r="B491" s="129"/>
      <c r="C491" s="129"/>
      <c r="D491" s="321"/>
      <c r="E491" s="129"/>
      <c r="F491" s="129"/>
      <c r="G491" s="129"/>
      <c r="H491" s="321"/>
      <c r="I491" s="129"/>
      <c r="J491" s="129"/>
      <c r="K491" s="129"/>
      <c r="L491" s="129"/>
      <c r="M491" s="129"/>
      <c r="N491" s="129"/>
      <c r="O491" s="129"/>
      <c r="P491" s="129"/>
      <c r="Q491" s="129"/>
      <c r="R491" s="129"/>
      <c r="S491" s="129"/>
      <c r="T491" s="129"/>
      <c r="U491" s="129"/>
      <c r="V491" s="129"/>
      <c r="W491" s="129"/>
      <c r="X491" s="129"/>
      <c r="Y491" s="129"/>
      <c r="Z491" s="129"/>
      <c r="AA491" s="129"/>
      <c r="AB491" s="129"/>
      <c r="AC491" s="129"/>
    </row>
    <row r="492" ht="15.75" customHeight="1">
      <c r="A492" s="129"/>
      <c r="B492" s="129"/>
      <c r="C492" s="129"/>
      <c r="D492" s="321"/>
      <c r="E492" s="129"/>
      <c r="F492" s="129"/>
      <c r="G492" s="129"/>
      <c r="H492" s="321"/>
      <c r="I492" s="129"/>
      <c r="J492" s="129"/>
      <c r="K492" s="129"/>
      <c r="L492" s="129"/>
      <c r="M492" s="129"/>
      <c r="N492" s="129"/>
      <c r="O492" s="129"/>
      <c r="P492" s="129"/>
      <c r="Q492" s="129"/>
      <c r="R492" s="129"/>
      <c r="S492" s="129"/>
      <c r="T492" s="129"/>
      <c r="U492" s="129"/>
      <c r="V492" s="129"/>
      <c r="W492" s="129"/>
      <c r="X492" s="129"/>
      <c r="Y492" s="129"/>
      <c r="Z492" s="129"/>
      <c r="AA492" s="129"/>
      <c r="AB492" s="129"/>
      <c r="AC492" s="129"/>
    </row>
    <row r="493" ht="15.75" customHeight="1">
      <c r="A493" s="129"/>
      <c r="B493" s="129"/>
      <c r="C493" s="129"/>
      <c r="D493" s="321"/>
      <c r="E493" s="129"/>
      <c r="F493" s="129"/>
      <c r="G493" s="129"/>
      <c r="H493" s="321"/>
      <c r="I493" s="129"/>
      <c r="J493" s="129"/>
      <c r="K493" s="129"/>
      <c r="L493" s="129"/>
      <c r="M493" s="129"/>
      <c r="N493" s="129"/>
      <c r="O493" s="129"/>
      <c r="P493" s="129"/>
      <c r="Q493" s="129"/>
      <c r="R493" s="129"/>
      <c r="S493" s="129"/>
      <c r="T493" s="129"/>
      <c r="U493" s="129"/>
      <c r="V493" s="129"/>
      <c r="W493" s="129"/>
      <c r="X493" s="129"/>
      <c r="Y493" s="129"/>
      <c r="Z493" s="129"/>
      <c r="AA493" s="129"/>
      <c r="AB493" s="129"/>
      <c r="AC493" s="129"/>
    </row>
    <row r="494" ht="15.75" customHeight="1">
      <c r="A494" s="129"/>
      <c r="B494" s="129"/>
      <c r="C494" s="129"/>
      <c r="D494" s="321"/>
      <c r="E494" s="129"/>
      <c r="F494" s="129"/>
      <c r="G494" s="129"/>
      <c r="H494" s="321"/>
      <c r="I494" s="129"/>
      <c r="J494" s="129"/>
      <c r="K494" s="129"/>
      <c r="L494" s="129"/>
      <c r="M494" s="129"/>
      <c r="N494" s="129"/>
      <c r="O494" s="129"/>
      <c r="P494" s="129"/>
      <c r="Q494" s="129"/>
      <c r="R494" s="129"/>
      <c r="S494" s="129"/>
      <c r="T494" s="129"/>
      <c r="U494" s="129"/>
      <c r="V494" s="129"/>
      <c r="W494" s="129"/>
      <c r="X494" s="129"/>
      <c r="Y494" s="129"/>
      <c r="Z494" s="129"/>
      <c r="AA494" s="129"/>
      <c r="AB494" s="129"/>
      <c r="AC494" s="129"/>
    </row>
    <row r="495" ht="15.75" customHeight="1">
      <c r="A495" s="129"/>
      <c r="B495" s="129"/>
      <c r="C495" s="129"/>
      <c r="D495" s="321"/>
      <c r="E495" s="129"/>
      <c r="F495" s="129"/>
      <c r="G495" s="129"/>
      <c r="H495" s="321"/>
      <c r="I495" s="129"/>
      <c r="J495" s="129"/>
      <c r="K495" s="129"/>
      <c r="L495" s="129"/>
      <c r="M495" s="129"/>
      <c r="N495" s="129"/>
      <c r="O495" s="129"/>
      <c r="P495" s="129"/>
      <c r="Q495" s="129"/>
      <c r="R495" s="129"/>
      <c r="S495" s="129"/>
      <c r="T495" s="129"/>
      <c r="U495" s="129"/>
      <c r="V495" s="129"/>
      <c r="W495" s="129"/>
      <c r="X495" s="129"/>
      <c r="Y495" s="129"/>
      <c r="Z495" s="129"/>
      <c r="AA495" s="129"/>
      <c r="AB495" s="129"/>
      <c r="AC495" s="129"/>
    </row>
    <row r="496" ht="15.75" customHeight="1">
      <c r="A496" s="129"/>
      <c r="B496" s="129"/>
      <c r="C496" s="129"/>
      <c r="D496" s="321"/>
      <c r="E496" s="129"/>
      <c r="F496" s="129"/>
      <c r="G496" s="129"/>
      <c r="H496" s="321"/>
      <c r="I496" s="129"/>
      <c r="J496" s="129"/>
      <c r="K496" s="129"/>
      <c r="L496" s="129"/>
      <c r="M496" s="129"/>
      <c r="N496" s="129"/>
      <c r="O496" s="129"/>
      <c r="P496" s="129"/>
      <c r="Q496" s="129"/>
      <c r="R496" s="129"/>
      <c r="S496" s="129"/>
      <c r="T496" s="129"/>
      <c r="U496" s="129"/>
      <c r="V496" s="129"/>
      <c r="W496" s="129"/>
      <c r="X496" s="129"/>
      <c r="Y496" s="129"/>
      <c r="Z496" s="129"/>
      <c r="AA496" s="129"/>
      <c r="AB496" s="129"/>
      <c r="AC496" s="129"/>
    </row>
    <row r="497" ht="15.75" customHeight="1">
      <c r="A497" s="129"/>
      <c r="B497" s="129"/>
      <c r="C497" s="129"/>
      <c r="D497" s="321"/>
      <c r="E497" s="129"/>
      <c r="F497" s="129"/>
      <c r="G497" s="129"/>
      <c r="H497" s="321"/>
      <c r="I497" s="129"/>
      <c r="J497" s="129"/>
      <c r="K497" s="129"/>
      <c r="L497" s="129"/>
      <c r="M497" s="129"/>
      <c r="N497" s="129"/>
      <c r="O497" s="129"/>
      <c r="P497" s="129"/>
      <c r="Q497" s="129"/>
      <c r="R497" s="129"/>
      <c r="S497" s="129"/>
      <c r="T497" s="129"/>
      <c r="U497" s="129"/>
      <c r="V497" s="129"/>
      <c r="W497" s="129"/>
      <c r="X497" s="129"/>
      <c r="Y497" s="129"/>
      <c r="Z497" s="129"/>
      <c r="AA497" s="129"/>
      <c r="AB497" s="129"/>
      <c r="AC497" s="129"/>
    </row>
    <row r="498" ht="15.75" customHeight="1">
      <c r="A498" s="129"/>
      <c r="B498" s="129"/>
      <c r="C498" s="129"/>
      <c r="D498" s="321"/>
      <c r="E498" s="129"/>
      <c r="F498" s="129"/>
      <c r="G498" s="129"/>
      <c r="H498" s="321"/>
      <c r="I498" s="129"/>
      <c r="J498" s="129"/>
      <c r="K498" s="129"/>
      <c r="L498" s="129"/>
      <c r="M498" s="129"/>
      <c r="N498" s="129"/>
      <c r="O498" s="129"/>
      <c r="P498" s="129"/>
      <c r="Q498" s="129"/>
      <c r="R498" s="129"/>
      <c r="S498" s="129"/>
      <c r="T498" s="129"/>
      <c r="U498" s="129"/>
      <c r="V498" s="129"/>
      <c r="W498" s="129"/>
      <c r="X498" s="129"/>
      <c r="Y498" s="129"/>
      <c r="Z498" s="129"/>
      <c r="AA498" s="129"/>
      <c r="AB498" s="129"/>
      <c r="AC498" s="129"/>
    </row>
    <row r="499" ht="15.75" customHeight="1">
      <c r="A499" s="129"/>
      <c r="B499" s="129"/>
      <c r="C499" s="129"/>
      <c r="D499" s="321"/>
      <c r="E499" s="129"/>
      <c r="F499" s="129"/>
      <c r="G499" s="129"/>
      <c r="H499" s="321"/>
      <c r="I499" s="129"/>
      <c r="J499" s="129"/>
      <c r="K499" s="129"/>
      <c r="L499" s="129"/>
      <c r="M499" s="129"/>
      <c r="N499" s="129"/>
      <c r="O499" s="129"/>
      <c r="P499" s="129"/>
      <c r="Q499" s="129"/>
      <c r="R499" s="129"/>
      <c r="S499" s="129"/>
      <c r="T499" s="129"/>
      <c r="U499" s="129"/>
      <c r="V499" s="129"/>
      <c r="W499" s="129"/>
      <c r="X499" s="129"/>
      <c r="Y499" s="129"/>
      <c r="Z499" s="129"/>
      <c r="AA499" s="129"/>
      <c r="AB499" s="129"/>
      <c r="AC499" s="129"/>
    </row>
    <row r="500" ht="15.75" customHeight="1">
      <c r="A500" s="129"/>
      <c r="B500" s="129"/>
      <c r="C500" s="129"/>
      <c r="D500" s="321"/>
      <c r="E500" s="129"/>
      <c r="F500" s="129"/>
      <c r="G500" s="129"/>
      <c r="H500" s="321"/>
      <c r="I500" s="129"/>
      <c r="J500" s="129"/>
      <c r="K500" s="129"/>
      <c r="L500" s="129"/>
      <c r="M500" s="129"/>
      <c r="N500" s="129"/>
      <c r="O500" s="129"/>
      <c r="P500" s="129"/>
      <c r="Q500" s="129"/>
      <c r="R500" s="129"/>
      <c r="S500" s="129"/>
      <c r="T500" s="129"/>
      <c r="U500" s="129"/>
      <c r="V500" s="129"/>
      <c r="W500" s="129"/>
      <c r="X500" s="129"/>
      <c r="Y500" s="129"/>
      <c r="Z500" s="129"/>
      <c r="AA500" s="129"/>
      <c r="AB500" s="129"/>
      <c r="AC500" s="129"/>
    </row>
    <row r="501" ht="15.75" customHeight="1">
      <c r="A501" s="129"/>
      <c r="B501" s="129"/>
      <c r="C501" s="129"/>
      <c r="D501" s="321"/>
      <c r="E501" s="129"/>
      <c r="F501" s="129"/>
      <c r="G501" s="129"/>
      <c r="H501" s="321"/>
      <c r="I501" s="129"/>
      <c r="J501" s="129"/>
      <c r="K501" s="129"/>
      <c r="L501" s="129"/>
      <c r="M501" s="129"/>
      <c r="N501" s="129"/>
      <c r="O501" s="129"/>
      <c r="P501" s="129"/>
      <c r="Q501" s="129"/>
      <c r="R501" s="129"/>
      <c r="S501" s="129"/>
      <c r="T501" s="129"/>
      <c r="U501" s="129"/>
      <c r="V501" s="129"/>
      <c r="W501" s="129"/>
      <c r="X501" s="129"/>
      <c r="Y501" s="129"/>
      <c r="Z501" s="129"/>
      <c r="AA501" s="129"/>
      <c r="AB501" s="129"/>
      <c r="AC501" s="129"/>
    </row>
    <row r="502" ht="15.75" customHeight="1">
      <c r="A502" s="129"/>
      <c r="B502" s="129"/>
      <c r="C502" s="129"/>
      <c r="D502" s="321"/>
      <c r="E502" s="129"/>
      <c r="F502" s="129"/>
      <c r="G502" s="129"/>
      <c r="H502" s="321"/>
      <c r="I502" s="129"/>
      <c r="J502" s="129"/>
      <c r="K502" s="129"/>
      <c r="L502" s="129"/>
      <c r="M502" s="129"/>
      <c r="N502" s="129"/>
      <c r="O502" s="129"/>
      <c r="P502" s="129"/>
      <c r="Q502" s="129"/>
      <c r="R502" s="129"/>
      <c r="S502" s="129"/>
      <c r="T502" s="129"/>
      <c r="U502" s="129"/>
      <c r="V502" s="129"/>
      <c r="W502" s="129"/>
      <c r="X502" s="129"/>
      <c r="Y502" s="129"/>
      <c r="Z502" s="129"/>
      <c r="AA502" s="129"/>
      <c r="AB502" s="129"/>
      <c r="AC502" s="129"/>
    </row>
    <row r="503" ht="15.75" customHeight="1">
      <c r="A503" s="129"/>
      <c r="B503" s="129"/>
      <c r="C503" s="129"/>
      <c r="D503" s="321"/>
      <c r="E503" s="129"/>
      <c r="F503" s="129"/>
      <c r="G503" s="129"/>
      <c r="H503" s="321"/>
      <c r="I503" s="129"/>
      <c r="J503" s="129"/>
      <c r="K503" s="129"/>
      <c r="L503" s="129"/>
      <c r="M503" s="129"/>
      <c r="N503" s="129"/>
      <c r="O503" s="129"/>
      <c r="P503" s="129"/>
      <c r="Q503" s="129"/>
      <c r="R503" s="129"/>
      <c r="S503" s="129"/>
      <c r="T503" s="129"/>
      <c r="U503" s="129"/>
      <c r="V503" s="129"/>
      <c r="W503" s="129"/>
      <c r="X503" s="129"/>
      <c r="Y503" s="129"/>
      <c r="Z503" s="129"/>
      <c r="AA503" s="129"/>
      <c r="AB503" s="129"/>
      <c r="AC503" s="129"/>
    </row>
    <row r="504" ht="15.75" customHeight="1">
      <c r="A504" s="129"/>
      <c r="B504" s="129"/>
      <c r="C504" s="129"/>
      <c r="D504" s="321"/>
      <c r="E504" s="129"/>
      <c r="F504" s="129"/>
      <c r="G504" s="129"/>
      <c r="H504" s="321"/>
      <c r="I504" s="129"/>
      <c r="J504" s="129"/>
      <c r="K504" s="129"/>
      <c r="L504" s="129"/>
      <c r="M504" s="129"/>
      <c r="N504" s="129"/>
      <c r="O504" s="129"/>
      <c r="P504" s="129"/>
      <c r="Q504" s="129"/>
      <c r="R504" s="129"/>
      <c r="S504" s="129"/>
      <c r="T504" s="129"/>
      <c r="U504" s="129"/>
      <c r="V504" s="129"/>
      <c r="W504" s="129"/>
      <c r="X504" s="129"/>
      <c r="Y504" s="129"/>
      <c r="Z504" s="129"/>
      <c r="AA504" s="129"/>
      <c r="AB504" s="129"/>
      <c r="AC504" s="129"/>
    </row>
    <row r="505" ht="15.75" customHeight="1">
      <c r="A505" s="129"/>
      <c r="B505" s="129"/>
      <c r="C505" s="129"/>
      <c r="D505" s="321"/>
      <c r="E505" s="129"/>
      <c r="F505" s="129"/>
      <c r="G505" s="129"/>
      <c r="H505" s="321"/>
      <c r="I505" s="129"/>
      <c r="J505" s="129"/>
      <c r="K505" s="129"/>
      <c r="L505" s="129"/>
      <c r="M505" s="129"/>
      <c r="N505" s="129"/>
      <c r="O505" s="129"/>
      <c r="P505" s="129"/>
      <c r="Q505" s="129"/>
      <c r="R505" s="129"/>
      <c r="S505" s="129"/>
      <c r="T505" s="129"/>
      <c r="U505" s="129"/>
      <c r="V505" s="129"/>
      <c r="W505" s="129"/>
      <c r="X505" s="129"/>
      <c r="Y505" s="129"/>
      <c r="Z505" s="129"/>
      <c r="AA505" s="129"/>
      <c r="AB505" s="129"/>
      <c r="AC505" s="129"/>
    </row>
    <row r="506" ht="15.75" customHeight="1">
      <c r="A506" s="129"/>
      <c r="B506" s="129"/>
      <c r="C506" s="129"/>
      <c r="D506" s="321"/>
      <c r="E506" s="129"/>
      <c r="F506" s="129"/>
      <c r="G506" s="129"/>
      <c r="H506" s="321"/>
      <c r="I506" s="129"/>
      <c r="J506" s="129"/>
      <c r="K506" s="129"/>
      <c r="L506" s="129"/>
      <c r="M506" s="129"/>
      <c r="N506" s="129"/>
      <c r="O506" s="129"/>
      <c r="P506" s="129"/>
      <c r="Q506" s="129"/>
      <c r="R506" s="129"/>
      <c r="S506" s="129"/>
      <c r="T506" s="129"/>
      <c r="U506" s="129"/>
      <c r="V506" s="129"/>
      <c r="W506" s="129"/>
      <c r="X506" s="129"/>
      <c r="Y506" s="129"/>
      <c r="Z506" s="129"/>
      <c r="AA506" s="129"/>
      <c r="AB506" s="129"/>
      <c r="AC506" s="129"/>
    </row>
    <row r="507" ht="15.75" customHeight="1">
      <c r="A507" s="129"/>
      <c r="B507" s="129"/>
      <c r="C507" s="129"/>
      <c r="D507" s="321"/>
      <c r="E507" s="129"/>
      <c r="F507" s="129"/>
      <c r="G507" s="129"/>
      <c r="H507" s="321"/>
      <c r="I507" s="129"/>
      <c r="J507" s="129"/>
      <c r="K507" s="129"/>
      <c r="L507" s="129"/>
      <c r="M507" s="129"/>
      <c r="N507" s="129"/>
      <c r="O507" s="129"/>
      <c r="P507" s="129"/>
      <c r="Q507" s="129"/>
      <c r="R507" s="129"/>
      <c r="S507" s="129"/>
      <c r="T507" s="129"/>
      <c r="U507" s="129"/>
      <c r="V507" s="129"/>
      <c r="W507" s="129"/>
      <c r="X507" s="129"/>
      <c r="Y507" s="129"/>
      <c r="Z507" s="129"/>
      <c r="AA507" s="129"/>
      <c r="AB507" s="129"/>
      <c r="AC507" s="129"/>
    </row>
    <row r="508" ht="15.75" customHeight="1">
      <c r="A508" s="129"/>
      <c r="B508" s="129"/>
      <c r="C508" s="129"/>
      <c r="D508" s="321"/>
      <c r="E508" s="129"/>
      <c r="F508" s="129"/>
      <c r="G508" s="129"/>
      <c r="H508" s="321"/>
      <c r="I508" s="129"/>
      <c r="J508" s="129"/>
      <c r="K508" s="129"/>
      <c r="L508" s="129"/>
      <c r="M508" s="129"/>
      <c r="N508" s="129"/>
      <c r="O508" s="129"/>
      <c r="P508" s="129"/>
      <c r="Q508" s="129"/>
      <c r="R508" s="129"/>
      <c r="S508" s="129"/>
      <c r="T508" s="129"/>
      <c r="U508" s="129"/>
      <c r="V508" s="129"/>
      <c r="W508" s="129"/>
      <c r="X508" s="129"/>
      <c r="Y508" s="129"/>
      <c r="Z508" s="129"/>
      <c r="AA508" s="129"/>
      <c r="AB508" s="129"/>
      <c r="AC508" s="129"/>
    </row>
    <row r="509" ht="15.75" customHeight="1">
      <c r="A509" s="129"/>
      <c r="B509" s="129"/>
      <c r="C509" s="129"/>
      <c r="D509" s="321"/>
      <c r="E509" s="129"/>
      <c r="F509" s="129"/>
      <c r="G509" s="129"/>
      <c r="H509" s="321"/>
      <c r="I509" s="129"/>
      <c r="J509" s="129"/>
      <c r="K509" s="129"/>
      <c r="L509" s="129"/>
      <c r="M509" s="129"/>
      <c r="N509" s="129"/>
      <c r="O509" s="129"/>
      <c r="P509" s="129"/>
      <c r="Q509" s="129"/>
      <c r="R509" s="129"/>
      <c r="S509" s="129"/>
      <c r="T509" s="129"/>
      <c r="U509" s="129"/>
      <c r="V509" s="129"/>
      <c r="W509" s="129"/>
      <c r="X509" s="129"/>
      <c r="Y509" s="129"/>
      <c r="Z509" s="129"/>
      <c r="AA509" s="129"/>
      <c r="AB509" s="129"/>
      <c r="AC509" s="129"/>
    </row>
    <row r="510" ht="15.75" customHeight="1">
      <c r="A510" s="129"/>
      <c r="B510" s="129"/>
      <c r="C510" s="129"/>
      <c r="D510" s="321"/>
      <c r="E510" s="129"/>
      <c r="F510" s="129"/>
      <c r="G510" s="129"/>
      <c r="H510" s="321"/>
      <c r="I510" s="129"/>
      <c r="J510" s="129"/>
      <c r="K510" s="129"/>
      <c r="L510" s="129"/>
      <c r="M510" s="129"/>
      <c r="N510" s="129"/>
      <c r="O510" s="129"/>
      <c r="P510" s="129"/>
      <c r="Q510" s="129"/>
      <c r="R510" s="129"/>
      <c r="S510" s="129"/>
      <c r="T510" s="129"/>
      <c r="U510" s="129"/>
      <c r="V510" s="129"/>
      <c r="W510" s="129"/>
      <c r="X510" s="129"/>
      <c r="Y510" s="129"/>
      <c r="Z510" s="129"/>
      <c r="AA510" s="129"/>
      <c r="AB510" s="129"/>
      <c r="AC510" s="129"/>
    </row>
    <row r="511" ht="15.75" customHeight="1">
      <c r="A511" s="129"/>
      <c r="B511" s="129"/>
      <c r="C511" s="129"/>
      <c r="D511" s="321"/>
      <c r="E511" s="129"/>
      <c r="F511" s="129"/>
      <c r="G511" s="129"/>
      <c r="H511" s="321"/>
      <c r="I511" s="129"/>
      <c r="J511" s="129"/>
      <c r="K511" s="129"/>
      <c r="L511" s="129"/>
      <c r="M511" s="129"/>
      <c r="N511" s="129"/>
      <c r="O511" s="129"/>
      <c r="P511" s="129"/>
      <c r="Q511" s="129"/>
      <c r="R511" s="129"/>
      <c r="S511" s="129"/>
      <c r="T511" s="129"/>
      <c r="U511" s="129"/>
      <c r="V511" s="129"/>
      <c r="W511" s="129"/>
      <c r="X511" s="129"/>
      <c r="Y511" s="129"/>
      <c r="Z511" s="129"/>
      <c r="AA511" s="129"/>
      <c r="AB511" s="129"/>
      <c r="AC511" s="129"/>
    </row>
    <row r="512" ht="15.75" customHeight="1">
      <c r="A512" s="129"/>
      <c r="B512" s="129"/>
      <c r="C512" s="129"/>
      <c r="D512" s="321"/>
      <c r="E512" s="129"/>
      <c r="F512" s="129"/>
      <c r="G512" s="129"/>
      <c r="H512" s="321"/>
      <c r="I512" s="129"/>
      <c r="J512" s="129"/>
      <c r="K512" s="129"/>
      <c r="L512" s="129"/>
      <c r="M512" s="129"/>
      <c r="N512" s="129"/>
      <c r="O512" s="129"/>
      <c r="P512" s="129"/>
      <c r="Q512" s="129"/>
      <c r="R512" s="129"/>
      <c r="S512" s="129"/>
      <c r="T512" s="129"/>
      <c r="U512" s="129"/>
      <c r="V512" s="129"/>
      <c r="W512" s="129"/>
      <c r="X512" s="129"/>
      <c r="Y512" s="129"/>
      <c r="Z512" s="129"/>
      <c r="AA512" s="129"/>
      <c r="AB512" s="129"/>
      <c r="AC512" s="129"/>
    </row>
    <row r="513" ht="15.75" customHeight="1">
      <c r="A513" s="129"/>
      <c r="B513" s="129"/>
      <c r="C513" s="129"/>
      <c r="D513" s="321"/>
      <c r="E513" s="129"/>
      <c r="F513" s="129"/>
      <c r="G513" s="129"/>
      <c r="H513" s="321"/>
      <c r="I513" s="129"/>
      <c r="J513" s="129"/>
      <c r="K513" s="129"/>
      <c r="L513" s="129"/>
      <c r="M513" s="129"/>
      <c r="N513" s="129"/>
      <c r="O513" s="129"/>
      <c r="P513" s="129"/>
      <c r="Q513" s="129"/>
      <c r="R513" s="129"/>
      <c r="S513" s="129"/>
      <c r="T513" s="129"/>
      <c r="U513" s="129"/>
      <c r="V513" s="129"/>
      <c r="W513" s="129"/>
      <c r="X513" s="129"/>
      <c r="Y513" s="129"/>
      <c r="Z513" s="129"/>
      <c r="AA513" s="129"/>
      <c r="AB513" s="129"/>
      <c r="AC513" s="129"/>
    </row>
    <row r="514" ht="15.75" customHeight="1">
      <c r="A514" s="129"/>
      <c r="B514" s="129"/>
      <c r="C514" s="129"/>
      <c r="D514" s="321"/>
      <c r="E514" s="129"/>
      <c r="F514" s="129"/>
      <c r="G514" s="129"/>
      <c r="H514" s="321"/>
      <c r="I514" s="129"/>
      <c r="J514" s="129"/>
      <c r="K514" s="129"/>
      <c r="L514" s="129"/>
      <c r="M514" s="129"/>
      <c r="N514" s="129"/>
      <c r="O514" s="129"/>
      <c r="P514" s="129"/>
      <c r="Q514" s="129"/>
      <c r="R514" s="129"/>
      <c r="S514" s="129"/>
      <c r="T514" s="129"/>
      <c r="U514" s="129"/>
      <c r="V514" s="129"/>
      <c r="W514" s="129"/>
      <c r="X514" s="129"/>
      <c r="Y514" s="129"/>
      <c r="Z514" s="129"/>
      <c r="AA514" s="129"/>
      <c r="AB514" s="129"/>
      <c r="AC514" s="129"/>
    </row>
    <row r="515" ht="15.75" customHeight="1">
      <c r="A515" s="129"/>
      <c r="B515" s="129"/>
      <c r="C515" s="129"/>
      <c r="D515" s="321"/>
      <c r="E515" s="129"/>
      <c r="F515" s="129"/>
      <c r="G515" s="129"/>
      <c r="H515" s="321"/>
      <c r="I515" s="129"/>
      <c r="J515" s="129"/>
      <c r="K515" s="129"/>
      <c r="L515" s="129"/>
      <c r="M515" s="129"/>
      <c r="N515" s="129"/>
      <c r="O515" s="129"/>
      <c r="P515" s="129"/>
      <c r="Q515" s="129"/>
      <c r="R515" s="129"/>
      <c r="S515" s="129"/>
      <c r="T515" s="129"/>
      <c r="U515" s="129"/>
      <c r="V515" s="129"/>
      <c r="W515" s="129"/>
      <c r="X515" s="129"/>
      <c r="Y515" s="129"/>
      <c r="Z515" s="129"/>
      <c r="AA515" s="129"/>
      <c r="AB515" s="129"/>
      <c r="AC515" s="129"/>
    </row>
    <row r="516" ht="15.75" customHeight="1">
      <c r="A516" s="129"/>
      <c r="B516" s="129"/>
      <c r="C516" s="129"/>
      <c r="D516" s="321"/>
      <c r="E516" s="129"/>
      <c r="F516" s="129"/>
      <c r="G516" s="129"/>
      <c r="H516" s="321"/>
      <c r="I516" s="129"/>
      <c r="J516" s="129"/>
      <c r="K516" s="129"/>
      <c r="L516" s="129"/>
      <c r="M516" s="129"/>
      <c r="N516" s="129"/>
      <c r="O516" s="129"/>
      <c r="P516" s="129"/>
      <c r="Q516" s="129"/>
      <c r="R516" s="129"/>
      <c r="S516" s="129"/>
      <c r="T516" s="129"/>
      <c r="U516" s="129"/>
      <c r="V516" s="129"/>
      <c r="W516" s="129"/>
      <c r="X516" s="129"/>
      <c r="Y516" s="129"/>
      <c r="Z516" s="129"/>
      <c r="AA516" s="129"/>
      <c r="AB516" s="129"/>
      <c r="AC516" s="129"/>
    </row>
    <row r="517" ht="15.75" customHeight="1">
      <c r="A517" s="129"/>
      <c r="B517" s="129"/>
      <c r="C517" s="129"/>
      <c r="D517" s="321"/>
      <c r="E517" s="129"/>
      <c r="F517" s="129"/>
      <c r="G517" s="129"/>
      <c r="H517" s="321"/>
      <c r="I517" s="129"/>
      <c r="J517" s="129"/>
      <c r="K517" s="129"/>
      <c r="L517" s="129"/>
      <c r="M517" s="129"/>
      <c r="N517" s="129"/>
      <c r="O517" s="129"/>
      <c r="P517" s="129"/>
      <c r="Q517" s="129"/>
      <c r="R517" s="129"/>
      <c r="S517" s="129"/>
      <c r="T517" s="129"/>
      <c r="U517" s="129"/>
      <c r="V517" s="129"/>
      <c r="W517" s="129"/>
      <c r="X517" s="129"/>
      <c r="Y517" s="129"/>
      <c r="Z517" s="129"/>
      <c r="AA517" s="129"/>
      <c r="AB517" s="129"/>
      <c r="AC517" s="129"/>
    </row>
    <row r="518" ht="15.75" customHeight="1">
      <c r="A518" s="129"/>
      <c r="B518" s="129"/>
      <c r="C518" s="129"/>
      <c r="D518" s="321"/>
      <c r="E518" s="129"/>
      <c r="F518" s="129"/>
      <c r="G518" s="129"/>
      <c r="H518" s="321"/>
      <c r="I518" s="129"/>
      <c r="J518" s="129"/>
      <c r="K518" s="129"/>
      <c r="L518" s="129"/>
      <c r="M518" s="129"/>
      <c r="N518" s="129"/>
      <c r="O518" s="129"/>
      <c r="P518" s="129"/>
      <c r="Q518" s="129"/>
      <c r="R518" s="129"/>
      <c r="S518" s="129"/>
      <c r="T518" s="129"/>
      <c r="U518" s="129"/>
      <c r="V518" s="129"/>
      <c r="W518" s="129"/>
      <c r="X518" s="129"/>
      <c r="Y518" s="129"/>
      <c r="Z518" s="129"/>
      <c r="AA518" s="129"/>
      <c r="AB518" s="129"/>
      <c r="AC518" s="129"/>
    </row>
    <row r="519" ht="15.75" customHeight="1">
      <c r="A519" s="129"/>
      <c r="B519" s="129"/>
      <c r="C519" s="129"/>
      <c r="D519" s="321"/>
      <c r="E519" s="129"/>
      <c r="F519" s="129"/>
      <c r="G519" s="129"/>
      <c r="H519" s="321"/>
      <c r="I519" s="129"/>
      <c r="J519" s="129"/>
      <c r="K519" s="129"/>
      <c r="L519" s="129"/>
      <c r="M519" s="129"/>
      <c r="N519" s="129"/>
      <c r="O519" s="129"/>
      <c r="P519" s="129"/>
      <c r="Q519" s="129"/>
      <c r="R519" s="129"/>
      <c r="S519" s="129"/>
      <c r="T519" s="129"/>
      <c r="U519" s="129"/>
      <c r="V519" s="129"/>
      <c r="W519" s="129"/>
      <c r="X519" s="129"/>
      <c r="Y519" s="129"/>
      <c r="Z519" s="129"/>
      <c r="AA519" s="129"/>
      <c r="AB519" s="129"/>
      <c r="AC519" s="129"/>
    </row>
    <row r="520" ht="15.75" customHeight="1">
      <c r="A520" s="129"/>
      <c r="B520" s="129"/>
      <c r="C520" s="129"/>
      <c r="D520" s="321"/>
      <c r="E520" s="129"/>
      <c r="F520" s="129"/>
      <c r="G520" s="129"/>
      <c r="H520" s="321"/>
      <c r="I520" s="129"/>
      <c r="J520" s="129"/>
      <c r="K520" s="129"/>
      <c r="L520" s="129"/>
      <c r="M520" s="129"/>
      <c r="N520" s="129"/>
      <c r="O520" s="129"/>
      <c r="P520" s="129"/>
      <c r="Q520" s="129"/>
      <c r="R520" s="129"/>
      <c r="S520" s="129"/>
      <c r="T520" s="129"/>
      <c r="U520" s="129"/>
      <c r="V520" s="129"/>
      <c r="W520" s="129"/>
      <c r="X520" s="129"/>
      <c r="Y520" s="129"/>
      <c r="Z520" s="129"/>
      <c r="AA520" s="129"/>
      <c r="AB520" s="129"/>
      <c r="AC520" s="129"/>
    </row>
    <row r="521" ht="15.75" customHeight="1">
      <c r="A521" s="129"/>
      <c r="B521" s="129"/>
      <c r="C521" s="129"/>
      <c r="D521" s="321"/>
      <c r="E521" s="129"/>
      <c r="F521" s="129"/>
      <c r="G521" s="129"/>
      <c r="H521" s="321"/>
      <c r="I521" s="129"/>
      <c r="J521" s="129"/>
      <c r="K521" s="129"/>
      <c r="L521" s="129"/>
      <c r="M521" s="129"/>
      <c r="N521" s="129"/>
      <c r="O521" s="129"/>
      <c r="P521" s="129"/>
      <c r="Q521" s="129"/>
      <c r="R521" s="129"/>
      <c r="S521" s="129"/>
      <c r="T521" s="129"/>
      <c r="U521" s="129"/>
      <c r="V521" s="129"/>
      <c r="W521" s="129"/>
      <c r="X521" s="129"/>
      <c r="Y521" s="129"/>
      <c r="Z521" s="129"/>
      <c r="AA521" s="129"/>
      <c r="AB521" s="129"/>
      <c r="AC521" s="129"/>
    </row>
    <row r="522" ht="15.75" customHeight="1">
      <c r="A522" s="129"/>
      <c r="B522" s="129"/>
      <c r="C522" s="129"/>
      <c r="D522" s="321"/>
      <c r="E522" s="129"/>
      <c r="F522" s="129"/>
      <c r="G522" s="129"/>
      <c r="H522" s="321"/>
      <c r="I522" s="129"/>
      <c r="J522" s="129"/>
      <c r="K522" s="129"/>
      <c r="L522" s="129"/>
      <c r="M522" s="129"/>
      <c r="N522" s="129"/>
      <c r="O522" s="129"/>
      <c r="P522" s="129"/>
      <c r="Q522" s="129"/>
      <c r="R522" s="129"/>
      <c r="S522" s="129"/>
      <c r="T522" s="129"/>
      <c r="U522" s="129"/>
      <c r="V522" s="129"/>
      <c r="W522" s="129"/>
      <c r="X522" s="129"/>
      <c r="Y522" s="129"/>
      <c r="Z522" s="129"/>
      <c r="AA522" s="129"/>
      <c r="AB522" s="129"/>
      <c r="AC522" s="129"/>
    </row>
    <row r="523" ht="15.75" customHeight="1">
      <c r="A523" s="129"/>
      <c r="B523" s="129"/>
      <c r="C523" s="129"/>
      <c r="D523" s="321"/>
      <c r="E523" s="129"/>
      <c r="F523" s="129"/>
      <c r="G523" s="129"/>
      <c r="H523" s="321"/>
      <c r="I523" s="129"/>
      <c r="J523" s="129"/>
      <c r="K523" s="129"/>
      <c r="L523" s="129"/>
      <c r="M523" s="129"/>
      <c r="N523" s="129"/>
      <c r="O523" s="129"/>
      <c r="P523" s="129"/>
      <c r="Q523" s="129"/>
      <c r="R523" s="129"/>
      <c r="S523" s="129"/>
      <c r="T523" s="129"/>
      <c r="U523" s="129"/>
      <c r="V523" s="129"/>
      <c r="W523" s="129"/>
      <c r="X523" s="129"/>
      <c r="Y523" s="129"/>
      <c r="Z523" s="129"/>
      <c r="AA523" s="129"/>
      <c r="AB523" s="129"/>
      <c r="AC523" s="129"/>
    </row>
    <row r="524" ht="15.75" customHeight="1">
      <c r="A524" s="129"/>
      <c r="B524" s="129"/>
      <c r="C524" s="129"/>
      <c r="D524" s="321"/>
      <c r="E524" s="129"/>
      <c r="F524" s="129"/>
      <c r="G524" s="129"/>
      <c r="H524" s="321"/>
      <c r="I524" s="129"/>
      <c r="J524" s="129"/>
      <c r="K524" s="129"/>
      <c r="L524" s="129"/>
      <c r="M524" s="129"/>
      <c r="N524" s="129"/>
      <c r="O524" s="129"/>
      <c r="P524" s="129"/>
      <c r="Q524" s="129"/>
      <c r="R524" s="129"/>
      <c r="S524" s="129"/>
      <c r="T524" s="129"/>
      <c r="U524" s="129"/>
      <c r="V524" s="129"/>
      <c r="W524" s="129"/>
      <c r="X524" s="129"/>
      <c r="Y524" s="129"/>
      <c r="Z524" s="129"/>
      <c r="AA524" s="129"/>
      <c r="AB524" s="129"/>
      <c r="AC524" s="129"/>
    </row>
    <row r="525" ht="15.75" customHeight="1">
      <c r="A525" s="129"/>
      <c r="B525" s="129"/>
      <c r="C525" s="129"/>
      <c r="D525" s="321"/>
      <c r="E525" s="129"/>
      <c r="F525" s="129"/>
      <c r="G525" s="129"/>
      <c r="H525" s="321"/>
      <c r="I525" s="129"/>
      <c r="J525" s="129"/>
      <c r="K525" s="129"/>
      <c r="L525" s="129"/>
      <c r="M525" s="129"/>
      <c r="N525" s="129"/>
      <c r="O525" s="129"/>
      <c r="P525" s="129"/>
      <c r="Q525" s="129"/>
      <c r="R525" s="129"/>
      <c r="S525" s="129"/>
      <c r="T525" s="129"/>
      <c r="U525" s="129"/>
      <c r="V525" s="129"/>
      <c r="W525" s="129"/>
      <c r="X525" s="129"/>
      <c r="Y525" s="129"/>
      <c r="Z525" s="129"/>
      <c r="AA525" s="129"/>
      <c r="AB525" s="129"/>
      <c r="AC525" s="129"/>
    </row>
    <row r="526" ht="15.75" customHeight="1">
      <c r="A526" s="129"/>
      <c r="B526" s="129"/>
      <c r="C526" s="129"/>
      <c r="D526" s="321"/>
      <c r="E526" s="129"/>
      <c r="F526" s="129"/>
      <c r="G526" s="129"/>
      <c r="H526" s="321"/>
      <c r="I526" s="129"/>
      <c r="J526" s="129"/>
      <c r="K526" s="129"/>
      <c r="L526" s="129"/>
      <c r="M526" s="129"/>
      <c r="N526" s="129"/>
      <c r="O526" s="129"/>
      <c r="P526" s="129"/>
      <c r="Q526" s="129"/>
      <c r="R526" s="129"/>
      <c r="S526" s="129"/>
      <c r="T526" s="129"/>
      <c r="U526" s="129"/>
      <c r="V526" s="129"/>
      <c r="W526" s="129"/>
      <c r="X526" s="129"/>
      <c r="Y526" s="129"/>
      <c r="Z526" s="129"/>
      <c r="AA526" s="129"/>
      <c r="AB526" s="129"/>
      <c r="AC526" s="129"/>
    </row>
    <row r="527" ht="15.75" customHeight="1">
      <c r="A527" s="129"/>
      <c r="B527" s="129"/>
      <c r="C527" s="129"/>
      <c r="D527" s="321"/>
      <c r="E527" s="129"/>
      <c r="F527" s="129"/>
      <c r="G527" s="129"/>
      <c r="H527" s="321"/>
      <c r="I527" s="129"/>
      <c r="J527" s="129"/>
      <c r="K527" s="129"/>
      <c r="L527" s="129"/>
      <c r="M527" s="129"/>
      <c r="N527" s="129"/>
      <c r="O527" s="129"/>
      <c r="P527" s="129"/>
      <c r="Q527" s="129"/>
      <c r="R527" s="129"/>
      <c r="S527" s="129"/>
      <c r="T527" s="129"/>
      <c r="U527" s="129"/>
      <c r="V527" s="129"/>
      <c r="W527" s="129"/>
      <c r="X527" s="129"/>
      <c r="Y527" s="129"/>
      <c r="Z527" s="129"/>
      <c r="AA527" s="129"/>
      <c r="AB527" s="129"/>
      <c r="AC527" s="129"/>
    </row>
    <row r="528" ht="15.75" customHeight="1">
      <c r="A528" s="129"/>
      <c r="B528" s="129"/>
      <c r="C528" s="129"/>
      <c r="D528" s="321"/>
      <c r="E528" s="129"/>
      <c r="F528" s="129"/>
      <c r="G528" s="129"/>
      <c r="H528" s="321"/>
      <c r="I528" s="129"/>
      <c r="J528" s="129"/>
      <c r="K528" s="129"/>
      <c r="L528" s="129"/>
      <c r="M528" s="129"/>
      <c r="N528" s="129"/>
      <c r="O528" s="129"/>
      <c r="P528" s="129"/>
      <c r="Q528" s="129"/>
      <c r="R528" s="129"/>
      <c r="S528" s="129"/>
      <c r="T528" s="129"/>
      <c r="U528" s="129"/>
      <c r="V528" s="129"/>
      <c r="W528" s="129"/>
      <c r="X528" s="129"/>
      <c r="Y528" s="129"/>
      <c r="Z528" s="129"/>
      <c r="AA528" s="129"/>
      <c r="AB528" s="129"/>
      <c r="AC528" s="129"/>
    </row>
    <row r="529" ht="15.75" customHeight="1">
      <c r="A529" s="129"/>
      <c r="B529" s="129"/>
      <c r="C529" s="129"/>
      <c r="D529" s="321"/>
      <c r="E529" s="129"/>
      <c r="F529" s="129"/>
      <c r="G529" s="129"/>
      <c r="H529" s="321"/>
      <c r="I529" s="129"/>
      <c r="J529" s="129"/>
      <c r="K529" s="129"/>
      <c r="L529" s="129"/>
      <c r="M529" s="129"/>
      <c r="N529" s="129"/>
      <c r="O529" s="129"/>
      <c r="P529" s="129"/>
      <c r="Q529" s="129"/>
      <c r="R529" s="129"/>
      <c r="S529" s="129"/>
      <c r="T529" s="129"/>
      <c r="U529" s="129"/>
      <c r="V529" s="129"/>
      <c r="W529" s="129"/>
      <c r="X529" s="129"/>
      <c r="Y529" s="129"/>
      <c r="Z529" s="129"/>
      <c r="AA529" s="129"/>
      <c r="AB529" s="129"/>
      <c r="AC529" s="129"/>
    </row>
    <row r="530" ht="15.75" customHeight="1">
      <c r="A530" s="129"/>
      <c r="B530" s="129"/>
      <c r="C530" s="129"/>
      <c r="D530" s="321"/>
      <c r="E530" s="129"/>
      <c r="F530" s="129"/>
      <c r="G530" s="129"/>
      <c r="H530" s="321"/>
      <c r="I530" s="129"/>
      <c r="J530" s="129"/>
      <c r="K530" s="129"/>
      <c r="L530" s="129"/>
      <c r="M530" s="129"/>
      <c r="N530" s="129"/>
      <c r="O530" s="129"/>
      <c r="P530" s="129"/>
      <c r="Q530" s="129"/>
      <c r="R530" s="129"/>
      <c r="S530" s="129"/>
      <c r="T530" s="129"/>
      <c r="U530" s="129"/>
      <c r="V530" s="129"/>
      <c r="W530" s="129"/>
      <c r="X530" s="129"/>
      <c r="Y530" s="129"/>
      <c r="Z530" s="129"/>
      <c r="AA530" s="129"/>
      <c r="AB530" s="129"/>
      <c r="AC530" s="129"/>
    </row>
    <row r="531" ht="15.75" customHeight="1">
      <c r="A531" s="129"/>
      <c r="B531" s="129"/>
      <c r="C531" s="129"/>
      <c r="D531" s="321"/>
      <c r="E531" s="129"/>
      <c r="F531" s="129"/>
      <c r="G531" s="129"/>
      <c r="H531" s="321"/>
      <c r="I531" s="129"/>
      <c r="J531" s="129"/>
      <c r="K531" s="129"/>
      <c r="L531" s="129"/>
      <c r="M531" s="129"/>
      <c r="N531" s="129"/>
      <c r="O531" s="129"/>
      <c r="P531" s="129"/>
      <c r="Q531" s="129"/>
      <c r="R531" s="129"/>
      <c r="S531" s="129"/>
      <c r="T531" s="129"/>
      <c r="U531" s="129"/>
      <c r="V531" s="129"/>
      <c r="W531" s="129"/>
      <c r="X531" s="129"/>
      <c r="Y531" s="129"/>
      <c r="Z531" s="129"/>
      <c r="AA531" s="129"/>
      <c r="AB531" s="129"/>
      <c r="AC531" s="129"/>
    </row>
    <row r="532" ht="15.75" customHeight="1">
      <c r="A532" s="129"/>
      <c r="B532" s="129"/>
      <c r="C532" s="129"/>
      <c r="D532" s="321"/>
      <c r="E532" s="129"/>
      <c r="F532" s="129"/>
      <c r="G532" s="129"/>
      <c r="H532" s="321"/>
      <c r="I532" s="129"/>
      <c r="J532" s="129"/>
      <c r="K532" s="129"/>
      <c r="L532" s="129"/>
      <c r="M532" s="129"/>
      <c r="N532" s="129"/>
      <c r="O532" s="129"/>
      <c r="P532" s="129"/>
      <c r="Q532" s="129"/>
      <c r="R532" s="129"/>
      <c r="S532" s="129"/>
      <c r="T532" s="129"/>
      <c r="U532" s="129"/>
      <c r="V532" s="129"/>
      <c r="W532" s="129"/>
      <c r="X532" s="129"/>
      <c r="Y532" s="129"/>
      <c r="Z532" s="129"/>
      <c r="AA532" s="129"/>
      <c r="AB532" s="129"/>
      <c r="AC532" s="129"/>
    </row>
    <row r="533" ht="15.75" customHeight="1">
      <c r="A533" s="129"/>
      <c r="B533" s="129"/>
      <c r="C533" s="129"/>
      <c r="D533" s="321"/>
      <c r="E533" s="129"/>
      <c r="F533" s="129"/>
      <c r="G533" s="129"/>
      <c r="H533" s="321"/>
      <c r="I533" s="129"/>
      <c r="J533" s="129"/>
      <c r="K533" s="129"/>
      <c r="L533" s="129"/>
      <c r="M533" s="129"/>
      <c r="N533" s="129"/>
      <c r="O533" s="129"/>
      <c r="P533" s="129"/>
      <c r="Q533" s="129"/>
      <c r="R533" s="129"/>
      <c r="S533" s="129"/>
      <c r="T533" s="129"/>
      <c r="U533" s="129"/>
      <c r="V533" s="129"/>
      <c r="W533" s="129"/>
      <c r="X533" s="129"/>
      <c r="Y533" s="129"/>
      <c r="Z533" s="129"/>
      <c r="AA533" s="129"/>
      <c r="AB533" s="129"/>
      <c r="AC533" s="129"/>
    </row>
    <row r="534" ht="15.75" customHeight="1">
      <c r="A534" s="129"/>
      <c r="B534" s="129"/>
      <c r="C534" s="129"/>
      <c r="D534" s="321"/>
      <c r="E534" s="129"/>
      <c r="F534" s="129"/>
      <c r="G534" s="129"/>
      <c r="H534" s="321"/>
      <c r="I534" s="129"/>
      <c r="J534" s="129"/>
      <c r="K534" s="129"/>
      <c r="L534" s="129"/>
      <c r="M534" s="129"/>
      <c r="N534" s="129"/>
      <c r="O534" s="129"/>
      <c r="P534" s="129"/>
      <c r="Q534" s="129"/>
      <c r="R534" s="129"/>
      <c r="S534" s="129"/>
      <c r="T534" s="129"/>
      <c r="U534" s="129"/>
      <c r="V534" s="129"/>
      <c r="W534" s="129"/>
      <c r="X534" s="129"/>
      <c r="Y534" s="129"/>
      <c r="Z534" s="129"/>
      <c r="AA534" s="129"/>
      <c r="AB534" s="129"/>
      <c r="AC534" s="129"/>
    </row>
    <row r="535" ht="15.75" customHeight="1">
      <c r="A535" s="129"/>
      <c r="B535" s="129"/>
      <c r="C535" s="129"/>
      <c r="D535" s="321"/>
      <c r="E535" s="129"/>
      <c r="F535" s="129"/>
      <c r="G535" s="129"/>
      <c r="H535" s="321"/>
      <c r="I535" s="129"/>
      <c r="J535" s="129"/>
      <c r="K535" s="129"/>
      <c r="L535" s="129"/>
      <c r="M535" s="129"/>
      <c r="N535" s="129"/>
      <c r="O535" s="129"/>
      <c r="P535" s="129"/>
      <c r="Q535" s="129"/>
      <c r="R535" s="129"/>
      <c r="S535" s="129"/>
      <c r="T535" s="129"/>
      <c r="U535" s="129"/>
      <c r="V535" s="129"/>
      <c r="W535" s="129"/>
      <c r="X535" s="129"/>
      <c r="Y535" s="129"/>
      <c r="Z535" s="129"/>
      <c r="AA535" s="129"/>
      <c r="AB535" s="129"/>
      <c r="AC535" s="129"/>
    </row>
    <row r="536" ht="15.75" customHeight="1">
      <c r="A536" s="129"/>
      <c r="B536" s="129"/>
      <c r="C536" s="129"/>
      <c r="D536" s="321"/>
      <c r="E536" s="129"/>
      <c r="F536" s="129"/>
      <c r="G536" s="129"/>
      <c r="H536" s="321"/>
      <c r="I536" s="129"/>
      <c r="J536" s="129"/>
      <c r="K536" s="129"/>
      <c r="L536" s="129"/>
      <c r="M536" s="129"/>
      <c r="N536" s="129"/>
      <c r="O536" s="129"/>
      <c r="P536" s="129"/>
      <c r="Q536" s="129"/>
      <c r="R536" s="129"/>
      <c r="S536" s="129"/>
      <c r="T536" s="129"/>
      <c r="U536" s="129"/>
      <c r="V536" s="129"/>
      <c r="W536" s="129"/>
      <c r="X536" s="129"/>
      <c r="Y536" s="129"/>
      <c r="Z536" s="129"/>
      <c r="AA536" s="129"/>
      <c r="AB536" s="129"/>
      <c r="AC536" s="129"/>
    </row>
    <row r="537" ht="15.75" customHeight="1">
      <c r="A537" s="129"/>
      <c r="B537" s="129"/>
      <c r="C537" s="129"/>
      <c r="D537" s="321"/>
      <c r="E537" s="129"/>
      <c r="F537" s="129"/>
      <c r="G537" s="129"/>
      <c r="H537" s="321"/>
      <c r="I537" s="129"/>
      <c r="J537" s="129"/>
      <c r="K537" s="129"/>
      <c r="L537" s="129"/>
      <c r="M537" s="129"/>
      <c r="N537" s="129"/>
      <c r="O537" s="129"/>
      <c r="P537" s="129"/>
      <c r="Q537" s="129"/>
      <c r="R537" s="129"/>
      <c r="S537" s="129"/>
      <c r="T537" s="129"/>
      <c r="U537" s="129"/>
      <c r="V537" s="129"/>
      <c r="W537" s="129"/>
      <c r="X537" s="129"/>
      <c r="Y537" s="129"/>
      <c r="Z537" s="129"/>
      <c r="AA537" s="129"/>
      <c r="AB537" s="129"/>
      <c r="AC537" s="129"/>
    </row>
    <row r="538" ht="15.75" customHeight="1">
      <c r="A538" s="129"/>
      <c r="B538" s="129"/>
      <c r="C538" s="129"/>
      <c r="D538" s="321"/>
      <c r="E538" s="129"/>
      <c r="F538" s="129"/>
      <c r="G538" s="129"/>
      <c r="H538" s="321"/>
      <c r="I538" s="129"/>
      <c r="J538" s="129"/>
      <c r="K538" s="129"/>
      <c r="L538" s="129"/>
      <c r="M538" s="129"/>
      <c r="N538" s="129"/>
      <c r="O538" s="129"/>
      <c r="P538" s="129"/>
      <c r="Q538" s="129"/>
      <c r="R538" s="129"/>
      <c r="S538" s="129"/>
      <c r="T538" s="129"/>
      <c r="U538" s="129"/>
      <c r="V538" s="129"/>
      <c r="W538" s="129"/>
      <c r="X538" s="129"/>
      <c r="Y538" s="129"/>
      <c r="Z538" s="129"/>
      <c r="AA538" s="129"/>
      <c r="AB538" s="129"/>
      <c r="AC538" s="129"/>
    </row>
    <row r="539" ht="15.75" customHeight="1">
      <c r="A539" s="129"/>
      <c r="B539" s="129"/>
      <c r="C539" s="129"/>
      <c r="D539" s="321"/>
      <c r="E539" s="129"/>
      <c r="F539" s="129"/>
      <c r="G539" s="129"/>
      <c r="H539" s="321"/>
      <c r="I539" s="129"/>
      <c r="J539" s="129"/>
      <c r="K539" s="129"/>
      <c r="L539" s="129"/>
      <c r="M539" s="129"/>
      <c r="N539" s="129"/>
      <c r="O539" s="129"/>
      <c r="P539" s="129"/>
      <c r="Q539" s="129"/>
      <c r="R539" s="129"/>
      <c r="S539" s="129"/>
      <c r="T539" s="129"/>
      <c r="U539" s="129"/>
      <c r="V539" s="129"/>
      <c r="W539" s="129"/>
      <c r="X539" s="129"/>
      <c r="Y539" s="129"/>
      <c r="Z539" s="129"/>
      <c r="AA539" s="129"/>
      <c r="AB539" s="129"/>
      <c r="AC539" s="129"/>
    </row>
    <row r="540" ht="15.75" customHeight="1">
      <c r="A540" s="129"/>
      <c r="B540" s="129"/>
      <c r="C540" s="129"/>
      <c r="D540" s="321"/>
      <c r="E540" s="129"/>
      <c r="F540" s="129"/>
      <c r="G540" s="129"/>
      <c r="H540" s="321"/>
      <c r="I540" s="129"/>
      <c r="J540" s="129"/>
      <c r="K540" s="129"/>
      <c r="L540" s="129"/>
      <c r="M540" s="129"/>
      <c r="N540" s="129"/>
      <c r="O540" s="129"/>
      <c r="P540" s="129"/>
      <c r="Q540" s="129"/>
      <c r="R540" s="129"/>
      <c r="S540" s="129"/>
      <c r="T540" s="129"/>
      <c r="U540" s="129"/>
      <c r="V540" s="129"/>
      <c r="W540" s="129"/>
      <c r="X540" s="129"/>
      <c r="Y540" s="129"/>
      <c r="Z540" s="129"/>
      <c r="AA540" s="129"/>
      <c r="AB540" s="129"/>
      <c r="AC540" s="129"/>
    </row>
    <row r="541" ht="15.75" customHeight="1">
      <c r="A541" s="129"/>
      <c r="B541" s="129"/>
      <c r="C541" s="129"/>
      <c r="D541" s="321"/>
      <c r="E541" s="129"/>
      <c r="F541" s="129"/>
      <c r="G541" s="129"/>
      <c r="H541" s="321"/>
      <c r="I541" s="129"/>
      <c r="J541" s="129"/>
      <c r="K541" s="129"/>
      <c r="L541" s="129"/>
      <c r="M541" s="129"/>
      <c r="N541" s="129"/>
      <c r="O541" s="129"/>
      <c r="P541" s="129"/>
      <c r="Q541" s="129"/>
      <c r="R541" s="129"/>
      <c r="S541" s="129"/>
      <c r="T541" s="129"/>
      <c r="U541" s="129"/>
      <c r="V541" s="129"/>
      <c r="W541" s="129"/>
      <c r="X541" s="129"/>
      <c r="Y541" s="129"/>
      <c r="Z541" s="129"/>
      <c r="AA541" s="129"/>
      <c r="AB541" s="129"/>
      <c r="AC541" s="129"/>
    </row>
    <row r="542" ht="15.75" customHeight="1">
      <c r="A542" s="129"/>
      <c r="B542" s="129"/>
      <c r="C542" s="129"/>
      <c r="D542" s="321"/>
      <c r="E542" s="129"/>
      <c r="F542" s="129"/>
      <c r="G542" s="129"/>
      <c r="H542" s="321"/>
      <c r="I542" s="129"/>
      <c r="J542" s="129"/>
      <c r="K542" s="129"/>
      <c r="L542" s="129"/>
      <c r="M542" s="129"/>
      <c r="N542" s="129"/>
      <c r="O542" s="129"/>
      <c r="P542" s="129"/>
      <c r="Q542" s="129"/>
      <c r="R542" s="129"/>
      <c r="S542" s="129"/>
      <c r="T542" s="129"/>
      <c r="U542" s="129"/>
      <c r="V542" s="129"/>
      <c r="W542" s="129"/>
      <c r="X542" s="129"/>
      <c r="Y542" s="129"/>
      <c r="Z542" s="129"/>
      <c r="AA542" s="129"/>
      <c r="AB542" s="129"/>
      <c r="AC542" s="129"/>
    </row>
    <row r="543" ht="15.75" customHeight="1">
      <c r="A543" s="129"/>
      <c r="B543" s="129"/>
      <c r="C543" s="129"/>
      <c r="D543" s="321"/>
      <c r="E543" s="129"/>
      <c r="F543" s="129"/>
      <c r="G543" s="129"/>
      <c r="H543" s="321"/>
      <c r="I543" s="129"/>
      <c r="J543" s="129"/>
      <c r="K543" s="129"/>
      <c r="L543" s="129"/>
      <c r="M543" s="129"/>
      <c r="N543" s="129"/>
      <c r="O543" s="129"/>
      <c r="P543" s="129"/>
      <c r="Q543" s="129"/>
      <c r="R543" s="129"/>
      <c r="S543" s="129"/>
      <c r="T543" s="129"/>
      <c r="U543" s="129"/>
      <c r="V543" s="129"/>
      <c r="W543" s="129"/>
      <c r="X543" s="129"/>
      <c r="Y543" s="129"/>
      <c r="Z543" s="129"/>
      <c r="AA543" s="129"/>
      <c r="AB543" s="129"/>
      <c r="AC543" s="129"/>
    </row>
    <row r="544" ht="15.75" customHeight="1">
      <c r="A544" s="129"/>
      <c r="B544" s="129"/>
      <c r="C544" s="129"/>
      <c r="D544" s="321"/>
      <c r="E544" s="129"/>
      <c r="F544" s="129"/>
      <c r="G544" s="129"/>
      <c r="H544" s="321"/>
      <c r="I544" s="129"/>
      <c r="J544" s="129"/>
      <c r="K544" s="129"/>
      <c r="L544" s="129"/>
      <c r="M544" s="129"/>
      <c r="N544" s="129"/>
      <c r="O544" s="129"/>
      <c r="P544" s="129"/>
      <c r="Q544" s="129"/>
      <c r="R544" s="129"/>
      <c r="S544" s="129"/>
      <c r="T544" s="129"/>
      <c r="U544" s="129"/>
      <c r="V544" s="129"/>
      <c r="W544" s="129"/>
      <c r="X544" s="129"/>
      <c r="Y544" s="129"/>
      <c r="Z544" s="129"/>
      <c r="AA544" s="129"/>
      <c r="AB544" s="129"/>
      <c r="AC544" s="129"/>
    </row>
    <row r="545" ht="15.75" customHeight="1">
      <c r="A545" s="129"/>
      <c r="B545" s="129"/>
      <c r="C545" s="129"/>
      <c r="D545" s="321"/>
      <c r="E545" s="129"/>
      <c r="F545" s="129"/>
      <c r="G545" s="129"/>
      <c r="H545" s="321"/>
      <c r="I545" s="129"/>
      <c r="J545" s="129"/>
      <c r="K545" s="129"/>
      <c r="L545" s="129"/>
      <c r="M545" s="129"/>
      <c r="N545" s="129"/>
      <c r="O545" s="129"/>
      <c r="P545" s="129"/>
      <c r="Q545" s="129"/>
      <c r="R545" s="129"/>
      <c r="S545" s="129"/>
      <c r="T545" s="129"/>
      <c r="U545" s="129"/>
      <c r="V545" s="129"/>
      <c r="W545" s="129"/>
      <c r="X545" s="129"/>
      <c r="Y545" s="129"/>
      <c r="Z545" s="129"/>
      <c r="AA545" s="129"/>
      <c r="AB545" s="129"/>
      <c r="AC545" s="129"/>
    </row>
    <row r="546" ht="15.75" customHeight="1">
      <c r="A546" s="129"/>
      <c r="B546" s="129"/>
      <c r="C546" s="129"/>
      <c r="D546" s="321"/>
      <c r="E546" s="129"/>
      <c r="F546" s="129"/>
      <c r="G546" s="129"/>
      <c r="H546" s="321"/>
      <c r="I546" s="129"/>
      <c r="J546" s="129"/>
      <c r="K546" s="129"/>
      <c r="L546" s="129"/>
      <c r="M546" s="129"/>
      <c r="N546" s="129"/>
      <c r="O546" s="129"/>
      <c r="P546" s="129"/>
      <c r="Q546" s="129"/>
      <c r="R546" s="129"/>
      <c r="S546" s="129"/>
      <c r="T546" s="129"/>
      <c r="U546" s="129"/>
      <c r="V546" s="129"/>
      <c r="W546" s="129"/>
      <c r="X546" s="129"/>
      <c r="Y546" s="129"/>
      <c r="Z546" s="129"/>
      <c r="AA546" s="129"/>
      <c r="AB546" s="129"/>
      <c r="AC546" s="129"/>
    </row>
    <row r="547" ht="15.75" customHeight="1">
      <c r="A547" s="129"/>
      <c r="B547" s="129"/>
      <c r="C547" s="129"/>
      <c r="D547" s="321"/>
      <c r="E547" s="129"/>
      <c r="F547" s="129"/>
      <c r="G547" s="129"/>
      <c r="H547" s="321"/>
      <c r="I547" s="129"/>
      <c r="J547" s="129"/>
      <c r="K547" s="129"/>
      <c r="L547" s="129"/>
      <c r="M547" s="129"/>
      <c r="N547" s="129"/>
      <c r="O547" s="129"/>
      <c r="P547" s="129"/>
      <c r="Q547" s="129"/>
      <c r="R547" s="129"/>
      <c r="S547" s="129"/>
      <c r="T547" s="129"/>
      <c r="U547" s="129"/>
      <c r="V547" s="129"/>
      <c r="W547" s="129"/>
      <c r="X547" s="129"/>
      <c r="Y547" s="129"/>
      <c r="Z547" s="129"/>
      <c r="AA547" s="129"/>
      <c r="AB547" s="129"/>
      <c r="AC547" s="129"/>
    </row>
    <row r="548" ht="15.75" customHeight="1">
      <c r="A548" s="129"/>
      <c r="B548" s="129"/>
      <c r="C548" s="129"/>
      <c r="D548" s="321"/>
      <c r="E548" s="129"/>
      <c r="F548" s="129"/>
      <c r="G548" s="129"/>
      <c r="H548" s="321"/>
      <c r="I548" s="129"/>
      <c r="J548" s="129"/>
      <c r="K548" s="129"/>
      <c r="L548" s="129"/>
      <c r="M548" s="129"/>
      <c r="N548" s="129"/>
      <c r="O548" s="129"/>
      <c r="P548" s="129"/>
      <c r="Q548" s="129"/>
      <c r="R548" s="129"/>
      <c r="S548" s="129"/>
      <c r="T548" s="129"/>
      <c r="U548" s="129"/>
      <c r="V548" s="129"/>
      <c r="W548" s="129"/>
      <c r="X548" s="129"/>
      <c r="Y548" s="129"/>
      <c r="Z548" s="129"/>
      <c r="AA548" s="129"/>
      <c r="AB548" s="129"/>
      <c r="AC548" s="129"/>
    </row>
    <row r="549" ht="15.75" customHeight="1">
      <c r="A549" s="129"/>
      <c r="B549" s="129"/>
      <c r="C549" s="129"/>
      <c r="D549" s="321"/>
      <c r="E549" s="129"/>
      <c r="F549" s="129"/>
      <c r="G549" s="129"/>
      <c r="H549" s="321"/>
      <c r="I549" s="129"/>
      <c r="J549" s="129"/>
      <c r="K549" s="129"/>
      <c r="L549" s="129"/>
      <c r="M549" s="129"/>
      <c r="N549" s="129"/>
      <c r="O549" s="129"/>
      <c r="P549" s="129"/>
      <c r="Q549" s="129"/>
      <c r="R549" s="129"/>
      <c r="S549" s="129"/>
      <c r="T549" s="129"/>
      <c r="U549" s="129"/>
      <c r="V549" s="129"/>
      <c r="W549" s="129"/>
      <c r="X549" s="129"/>
      <c r="Y549" s="129"/>
      <c r="Z549" s="129"/>
      <c r="AA549" s="129"/>
      <c r="AB549" s="129"/>
      <c r="AC549" s="129"/>
    </row>
    <row r="550" ht="15.75" customHeight="1">
      <c r="A550" s="129"/>
      <c r="B550" s="129"/>
      <c r="C550" s="129"/>
      <c r="D550" s="321"/>
      <c r="E550" s="129"/>
      <c r="F550" s="129"/>
      <c r="G550" s="129"/>
      <c r="H550" s="321"/>
      <c r="I550" s="129"/>
      <c r="J550" s="129"/>
      <c r="K550" s="129"/>
      <c r="L550" s="129"/>
      <c r="M550" s="129"/>
      <c r="N550" s="129"/>
      <c r="O550" s="129"/>
      <c r="P550" s="129"/>
      <c r="Q550" s="129"/>
      <c r="R550" s="129"/>
      <c r="S550" s="129"/>
      <c r="T550" s="129"/>
      <c r="U550" s="129"/>
      <c r="V550" s="129"/>
      <c r="W550" s="129"/>
      <c r="X550" s="129"/>
      <c r="Y550" s="129"/>
      <c r="Z550" s="129"/>
      <c r="AA550" s="129"/>
      <c r="AB550" s="129"/>
      <c r="AC550" s="129"/>
    </row>
    <row r="551" ht="15.75" customHeight="1">
      <c r="A551" s="129"/>
      <c r="B551" s="129"/>
      <c r="C551" s="129"/>
      <c r="D551" s="321"/>
      <c r="E551" s="129"/>
      <c r="F551" s="129"/>
      <c r="G551" s="129"/>
      <c r="H551" s="321"/>
      <c r="I551" s="129"/>
      <c r="J551" s="129"/>
      <c r="K551" s="129"/>
      <c r="L551" s="129"/>
      <c r="M551" s="129"/>
      <c r="N551" s="129"/>
      <c r="O551" s="129"/>
      <c r="P551" s="129"/>
      <c r="Q551" s="129"/>
      <c r="R551" s="129"/>
      <c r="S551" s="129"/>
      <c r="T551" s="129"/>
      <c r="U551" s="129"/>
      <c r="V551" s="129"/>
      <c r="W551" s="129"/>
      <c r="X551" s="129"/>
      <c r="Y551" s="129"/>
      <c r="Z551" s="129"/>
      <c r="AA551" s="129"/>
      <c r="AB551" s="129"/>
      <c r="AC551" s="129"/>
    </row>
    <row r="552" ht="15.75" customHeight="1">
      <c r="A552" s="129"/>
      <c r="B552" s="129"/>
      <c r="C552" s="129"/>
      <c r="D552" s="321"/>
      <c r="E552" s="129"/>
      <c r="F552" s="129"/>
      <c r="G552" s="129"/>
      <c r="H552" s="321"/>
      <c r="I552" s="129"/>
      <c r="J552" s="129"/>
      <c r="K552" s="129"/>
      <c r="L552" s="129"/>
      <c r="M552" s="129"/>
      <c r="N552" s="129"/>
      <c r="O552" s="129"/>
      <c r="P552" s="129"/>
      <c r="Q552" s="129"/>
      <c r="R552" s="129"/>
      <c r="S552" s="129"/>
      <c r="T552" s="129"/>
      <c r="U552" s="129"/>
      <c r="V552" s="129"/>
      <c r="W552" s="129"/>
      <c r="X552" s="129"/>
      <c r="Y552" s="129"/>
      <c r="Z552" s="129"/>
      <c r="AA552" s="129"/>
      <c r="AB552" s="129"/>
      <c r="AC552" s="129"/>
    </row>
    <row r="553" ht="15.75" customHeight="1">
      <c r="A553" s="129"/>
      <c r="B553" s="129"/>
      <c r="C553" s="129"/>
      <c r="D553" s="321"/>
      <c r="E553" s="129"/>
      <c r="F553" s="129"/>
      <c r="G553" s="129"/>
      <c r="H553" s="321"/>
      <c r="I553" s="129"/>
      <c r="J553" s="129"/>
      <c r="K553" s="129"/>
      <c r="L553" s="129"/>
      <c r="M553" s="129"/>
      <c r="N553" s="129"/>
      <c r="O553" s="129"/>
      <c r="P553" s="129"/>
      <c r="Q553" s="129"/>
      <c r="R553" s="129"/>
      <c r="S553" s="129"/>
      <c r="T553" s="129"/>
      <c r="U553" s="129"/>
      <c r="V553" s="129"/>
      <c r="W553" s="129"/>
      <c r="X553" s="129"/>
      <c r="Y553" s="129"/>
      <c r="Z553" s="129"/>
      <c r="AA553" s="129"/>
      <c r="AB553" s="129"/>
      <c r="AC553" s="129"/>
    </row>
    <row r="554" ht="15.75" customHeight="1">
      <c r="A554" s="129"/>
      <c r="B554" s="129"/>
      <c r="C554" s="129"/>
      <c r="D554" s="321"/>
      <c r="E554" s="129"/>
      <c r="F554" s="129"/>
      <c r="G554" s="129"/>
      <c r="H554" s="321"/>
      <c r="I554" s="129"/>
      <c r="J554" s="129"/>
      <c r="K554" s="129"/>
      <c r="L554" s="129"/>
      <c r="M554" s="129"/>
      <c r="N554" s="129"/>
      <c r="O554" s="129"/>
      <c r="P554" s="129"/>
      <c r="Q554" s="129"/>
      <c r="R554" s="129"/>
      <c r="S554" s="129"/>
      <c r="T554" s="129"/>
      <c r="U554" s="129"/>
      <c r="V554" s="129"/>
      <c r="W554" s="129"/>
      <c r="X554" s="129"/>
      <c r="Y554" s="129"/>
      <c r="Z554" s="129"/>
      <c r="AA554" s="129"/>
      <c r="AB554" s="129"/>
      <c r="AC554" s="129"/>
    </row>
    <row r="555" ht="15.75" customHeight="1">
      <c r="A555" s="129"/>
      <c r="B555" s="129"/>
      <c r="C555" s="129"/>
      <c r="D555" s="321"/>
      <c r="E555" s="129"/>
      <c r="F555" s="129"/>
      <c r="G555" s="129"/>
      <c r="H555" s="321"/>
      <c r="I555" s="129"/>
      <c r="J555" s="129"/>
      <c r="K555" s="129"/>
      <c r="L555" s="129"/>
      <c r="M555" s="129"/>
      <c r="N555" s="129"/>
      <c r="O555" s="129"/>
      <c r="P555" s="129"/>
      <c r="Q555" s="129"/>
      <c r="R555" s="129"/>
      <c r="S555" s="129"/>
      <c r="T555" s="129"/>
      <c r="U555" s="129"/>
      <c r="V555" s="129"/>
      <c r="W555" s="129"/>
      <c r="X555" s="129"/>
      <c r="Y555" s="129"/>
      <c r="Z555" s="129"/>
      <c r="AA555" s="129"/>
      <c r="AB555" s="129"/>
      <c r="AC555" s="129"/>
    </row>
    <row r="556" ht="15.75" customHeight="1">
      <c r="A556" s="129"/>
      <c r="B556" s="129"/>
      <c r="C556" s="129"/>
      <c r="D556" s="321"/>
      <c r="E556" s="129"/>
      <c r="F556" s="129"/>
      <c r="G556" s="129"/>
      <c r="H556" s="321"/>
      <c r="I556" s="129"/>
      <c r="J556" s="129"/>
      <c r="K556" s="129"/>
      <c r="L556" s="129"/>
      <c r="M556" s="129"/>
      <c r="N556" s="129"/>
      <c r="O556" s="129"/>
      <c r="P556" s="129"/>
      <c r="Q556" s="129"/>
      <c r="R556" s="129"/>
      <c r="S556" s="129"/>
      <c r="T556" s="129"/>
      <c r="U556" s="129"/>
      <c r="V556" s="129"/>
      <c r="W556" s="129"/>
      <c r="X556" s="129"/>
      <c r="Y556" s="129"/>
      <c r="Z556" s="129"/>
      <c r="AA556" s="129"/>
      <c r="AB556" s="129"/>
      <c r="AC556" s="129"/>
    </row>
    <row r="557" ht="15.75" customHeight="1">
      <c r="A557" s="129"/>
      <c r="B557" s="129"/>
      <c r="C557" s="129"/>
      <c r="D557" s="321"/>
      <c r="E557" s="129"/>
      <c r="F557" s="129"/>
      <c r="G557" s="129"/>
      <c r="H557" s="321"/>
      <c r="I557" s="129"/>
      <c r="J557" s="129"/>
      <c r="K557" s="129"/>
      <c r="L557" s="129"/>
      <c r="M557" s="129"/>
      <c r="N557" s="129"/>
      <c r="O557" s="129"/>
      <c r="P557" s="129"/>
      <c r="Q557" s="129"/>
      <c r="R557" s="129"/>
      <c r="S557" s="129"/>
      <c r="T557" s="129"/>
      <c r="U557" s="129"/>
      <c r="V557" s="129"/>
      <c r="W557" s="129"/>
      <c r="X557" s="129"/>
      <c r="Y557" s="129"/>
      <c r="Z557" s="129"/>
      <c r="AA557" s="129"/>
      <c r="AB557" s="129"/>
      <c r="AC557" s="129"/>
    </row>
    <row r="558" ht="15.75" customHeight="1">
      <c r="A558" s="129"/>
      <c r="B558" s="129"/>
      <c r="C558" s="129"/>
      <c r="D558" s="321"/>
      <c r="E558" s="129"/>
      <c r="F558" s="129"/>
      <c r="G558" s="129"/>
      <c r="H558" s="321"/>
      <c r="I558" s="129"/>
      <c r="J558" s="129"/>
      <c r="K558" s="129"/>
      <c r="L558" s="129"/>
      <c r="M558" s="129"/>
      <c r="N558" s="129"/>
      <c r="O558" s="129"/>
      <c r="P558" s="129"/>
      <c r="Q558" s="129"/>
      <c r="R558" s="129"/>
      <c r="S558" s="129"/>
      <c r="T558" s="129"/>
      <c r="U558" s="129"/>
      <c r="V558" s="129"/>
      <c r="W558" s="129"/>
      <c r="X558" s="129"/>
      <c r="Y558" s="129"/>
      <c r="Z558" s="129"/>
      <c r="AA558" s="129"/>
      <c r="AB558" s="129"/>
      <c r="AC558" s="129"/>
    </row>
    <row r="559" ht="15.75" customHeight="1">
      <c r="A559" s="129"/>
      <c r="B559" s="129"/>
      <c r="C559" s="129"/>
      <c r="D559" s="321"/>
      <c r="E559" s="129"/>
      <c r="F559" s="129"/>
      <c r="G559" s="129"/>
      <c r="H559" s="321"/>
      <c r="I559" s="129"/>
      <c r="J559" s="129"/>
      <c r="K559" s="129"/>
      <c r="L559" s="129"/>
      <c r="M559" s="129"/>
      <c r="N559" s="129"/>
      <c r="O559" s="129"/>
      <c r="P559" s="129"/>
      <c r="Q559" s="129"/>
      <c r="R559" s="129"/>
      <c r="S559" s="129"/>
      <c r="T559" s="129"/>
      <c r="U559" s="129"/>
      <c r="V559" s="129"/>
      <c r="W559" s="129"/>
      <c r="X559" s="129"/>
      <c r="Y559" s="129"/>
      <c r="Z559" s="129"/>
      <c r="AA559" s="129"/>
      <c r="AB559" s="129"/>
      <c r="AC559" s="129"/>
    </row>
    <row r="560" ht="15.75" customHeight="1">
      <c r="A560" s="129"/>
      <c r="B560" s="129"/>
      <c r="C560" s="129"/>
      <c r="D560" s="321"/>
      <c r="E560" s="129"/>
      <c r="F560" s="129"/>
      <c r="G560" s="129"/>
      <c r="H560" s="321"/>
      <c r="I560" s="129"/>
      <c r="J560" s="129"/>
      <c r="K560" s="129"/>
      <c r="L560" s="129"/>
      <c r="M560" s="129"/>
      <c r="N560" s="129"/>
      <c r="O560" s="129"/>
      <c r="P560" s="129"/>
      <c r="Q560" s="129"/>
      <c r="R560" s="129"/>
      <c r="S560" s="129"/>
      <c r="T560" s="129"/>
      <c r="U560" s="129"/>
      <c r="V560" s="129"/>
      <c r="W560" s="129"/>
      <c r="X560" s="129"/>
      <c r="Y560" s="129"/>
      <c r="Z560" s="129"/>
      <c r="AA560" s="129"/>
      <c r="AB560" s="129"/>
      <c r="AC560" s="129"/>
    </row>
    <row r="561" ht="15.75" customHeight="1">
      <c r="A561" s="129"/>
      <c r="B561" s="129"/>
      <c r="C561" s="129"/>
      <c r="D561" s="321"/>
      <c r="E561" s="129"/>
      <c r="F561" s="129"/>
      <c r="G561" s="129"/>
      <c r="H561" s="321"/>
      <c r="I561" s="129"/>
      <c r="J561" s="129"/>
      <c r="K561" s="129"/>
      <c r="L561" s="129"/>
      <c r="M561" s="129"/>
      <c r="N561" s="129"/>
      <c r="O561" s="129"/>
      <c r="P561" s="129"/>
      <c r="Q561" s="129"/>
      <c r="R561" s="129"/>
      <c r="S561" s="129"/>
      <c r="T561" s="129"/>
      <c r="U561" s="129"/>
      <c r="V561" s="129"/>
      <c r="W561" s="129"/>
      <c r="X561" s="129"/>
      <c r="Y561" s="129"/>
      <c r="Z561" s="129"/>
      <c r="AA561" s="129"/>
      <c r="AB561" s="129"/>
      <c r="AC561" s="129"/>
    </row>
    <row r="562" ht="15.75" customHeight="1">
      <c r="A562" s="129"/>
      <c r="B562" s="129"/>
      <c r="C562" s="129"/>
      <c r="D562" s="321"/>
      <c r="E562" s="129"/>
      <c r="F562" s="129"/>
      <c r="G562" s="129"/>
      <c r="H562" s="321"/>
      <c r="I562" s="129"/>
      <c r="J562" s="129"/>
      <c r="K562" s="129"/>
      <c r="L562" s="129"/>
      <c r="M562" s="129"/>
      <c r="N562" s="129"/>
      <c r="O562" s="129"/>
      <c r="P562" s="129"/>
      <c r="Q562" s="129"/>
      <c r="R562" s="129"/>
      <c r="S562" s="129"/>
      <c r="T562" s="129"/>
      <c r="U562" s="129"/>
      <c r="V562" s="129"/>
      <c r="W562" s="129"/>
      <c r="X562" s="129"/>
      <c r="Y562" s="129"/>
      <c r="Z562" s="129"/>
      <c r="AA562" s="129"/>
      <c r="AB562" s="129"/>
      <c r="AC562" s="129"/>
    </row>
    <row r="563" ht="15.75" customHeight="1">
      <c r="A563" s="129"/>
      <c r="B563" s="129"/>
      <c r="C563" s="129"/>
      <c r="D563" s="321"/>
      <c r="E563" s="129"/>
      <c r="F563" s="129"/>
      <c r="G563" s="129"/>
      <c r="H563" s="321"/>
      <c r="I563" s="129"/>
      <c r="J563" s="129"/>
      <c r="K563" s="129"/>
      <c r="L563" s="129"/>
      <c r="M563" s="129"/>
      <c r="N563" s="129"/>
      <c r="O563" s="129"/>
      <c r="P563" s="129"/>
      <c r="Q563" s="129"/>
      <c r="R563" s="129"/>
      <c r="S563" s="129"/>
      <c r="T563" s="129"/>
      <c r="U563" s="129"/>
      <c r="V563" s="129"/>
      <c r="W563" s="129"/>
      <c r="X563" s="129"/>
      <c r="Y563" s="129"/>
      <c r="Z563" s="129"/>
      <c r="AA563" s="129"/>
      <c r="AB563" s="129"/>
      <c r="AC563" s="129"/>
    </row>
    <row r="564" ht="15.75" customHeight="1">
      <c r="A564" s="129"/>
      <c r="B564" s="129"/>
      <c r="C564" s="129"/>
      <c r="D564" s="321"/>
      <c r="E564" s="129"/>
      <c r="F564" s="129"/>
      <c r="G564" s="129"/>
      <c r="H564" s="321"/>
      <c r="I564" s="129"/>
      <c r="J564" s="129"/>
      <c r="K564" s="129"/>
      <c r="L564" s="129"/>
      <c r="M564" s="129"/>
      <c r="N564" s="129"/>
      <c r="O564" s="129"/>
      <c r="P564" s="129"/>
      <c r="Q564" s="129"/>
      <c r="R564" s="129"/>
      <c r="S564" s="129"/>
      <c r="T564" s="129"/>
      <c r="U564" s="129"/>
      <c r="V564" s="129"/>
      <c r="W564" s="129"/>
      <c r="X564" s="129"/>
      <c r="Y564" s="129"/>
      <c r="Z564" s="129"/>
      <c r="AA564" s="129"/>
      <c r="AB564" s="129"/>
      <c r="AC564" s="129"/>
    </row>
    <row r="565" ht="15.75" customHeight="1">
      <c r="A565" s="129"/>
      <c r="B565" s="129"/>
      <c r="C565" s="129"/>
      <c r="D565" s="321"/>
      <c r="E565" s="129"/>
      <c r="F565" s="129"/>
      <c r="G565" s="129"/>
      <c r="H565" s="321"/>
      <c r="I565" s="129"/>
      <c r="J565" s="129"/>
      <c r="K565" s="129"/>
      <c r="L565" s="129"/>
      <c r="M565" s="129"/>
      <c r="N565" s="129"/>
      <c r="O565" s="129"/>
      <c r="P565" s="129"/>
      <c r="Q565" s="129"/>
      <c r="R565" s="129"/>
      <c r="S565" s="129"/>
      <c r="T565" s="129"/>
      <c r="U565" s="129"/>
      <c r="V565" s="129"/>
      <c r="W565" s="129"/>
      <c r="X565" s="129"/>
      <c r="Y565" s="129"/>
      <c r="Z565" s="129"/>
      <c r="AA565" s="129"/>
      <c r="AB565" s="129"/>
      <c r="AC565" s="129"/>
    </row>
    <row r="566" ht="15.75" customHeight="1">
      <c r="A566" s="129"/>
      <c r="B566" s="129"/>
      <c r="C566" s="129"/>
      <c r="D566" s="321"/>
      <c r="E566" s="129"/>
      <c r="F566" s="129"/>
      <c r="G566" s="129"/>
      <c r="H566" s="321"/>
      <c r="I566" s="129"/>
      <c r="J566" s="129"/>
      <c r="K566" s="129"/>
      <c r="L566" s="129"/>
      <c r="M566" s="129"/>
      <c r="N566" s="129"/>
      <c r="O566" s="129"/>
      <c r="P566" s="129"/>
      <c r="Q566" s="129"/>
      <c r="R566" s="129"/>
      <c r="S566" s="129"/>
      <c r="T566" s="129"/>
      <c r="U566" s="129"/>
      <c r="V566" s="129"/>
      <c r="W566" s="129"/>
      <c r="X566" s="129"/>
      <c r="Y566" s="129"/>
      <c r="Z566" s="129"/>
      <c r="AA566" s="129"/>
      <c r="AB566" s="129"/>
      <c r="AC566" s="129"/>
    </row>
    <row r="567" ht="15.75" customHeight="1">
      <c r="A567" s="129"/>
      <c r="B567" s="129"/>
      <c r="C567" s="129"/>
      <c r="D567" s="321"/>
      <c r="E567" s="129"/>
      <c r="F567" s="129"/>
      <c r="G567" s="129"/>
      <c r="H567" s="321"/>
      <c r="I567" s="129"/>
      <c r="J567" s="129"/>
      <c r="K567" s="129"/>
      <c r="L567" s="129"/>
      <c r="M567" s="129"/>
      <c r="N567" s="129"/>
      <c r="O567" s="129"/>
      <c r="P567" s="129"/>
      <c r="Q567" s="129"/>
      <c r="R567" s="129"/>
      <c r="S567" s="129"/>
      <c r="T567" s="129"/>
      <c r="U567" s="129"/>
      <c r="V567" s="129"/>
      <c r="W567" s="129"/>
      <c r="X567" s="129"/>
      <c r="Y567" s="129"/>
      <c r="Z567" s="129"/>
      <c r="AA567" s="129"/>
      <c r="AB567" s="129"/>
      <c r="AC567" s="129"/>
    </row>
    <row r="568" ht="15.75" customHeight="1">
      <c r="A568" s="129"/>
      <c r="B568" s="129"/>
      <c r="C568" s="129"/>
      <c r="D568" s="321"/>
      <c r="E568" s="129"/>
      <c r="F568" s="129"/>
      <c r="G568" s="129"/>
      <c r="H568" s="321"/>
      <c r="I568" s="129"/>
      <c r="J568" s="129"/>
      <c r="K568" s="129"/>
      <c r="L568" s="129"/>
      <c r="M568" s="129"/>
      <c r="N568" s="129"/>
      <c r="O568" s="129"/>
      <c r="P568" s="129"/>
      <c r="Q568" s="129"/>
      <c r="R568" s="129"/>
      <c r="S568" s="129"/>
      <c r="T568" s="129"/>
      <c r="U568" s="129"/>
      <c r="V568" s="129"/>
      <c r="W568" s="129"/>
      <c r="X568" s="129"/>
      <c r="Y568" s="129"/>
      <c r="Z568" s="129"/>
      <c r="AA568" s="129"/>
      <c r="AB568" s="129"/>
      <c r="AC568" s="129"/>
    </row>
    <row r="569" ht="15.75" customHeight="1">
      <c r="A569" s="129"/>
      <c r="B569" s="129"/>
      <c r="C569" s="129"/>
      <c r="D569" s="321"/>
      <c r="E569" s="129"/>
      <c r="F569" s="129"/>
      <c r="G569" s="129"/>
      <c r="H569" s="321"/>
      <c r="I569" s="129"/>
      <c r="J569" s="129"/>
      <c r="K569" s="129"/>
      <c r="L569" s="129"/>
      <c r="M569" s="129"/>
      <c r="N569" s="129"/>
      <c r="O569" s="129"/>
      <c r="P569" s="129"/>
      <c r="Q569" s="129"/>
      <c r="R569" s="129"/>
      <c r="S569" s="129"/>
      <c r="T569" s="129"/>
      <c r="U569" s="129"/>
      <c r="V569" s="129"/>
      <c r="W569" s="129"/>
      <c r="X569" s="129"/>
      <c r="Y569" s="129"/>
      <c r="Z569" s="129"/>
      <c r="AA569" s="129"/>
      <c r="AB569" s="129"/>
      <c r="AC569" s="129"/>
    </row>
    <row r="570" ht="15.75" customHeight="1">
      <c r="A570" s="129"/>
      <c r="B570" s="129"/>
      <c r="C570" s="129"/>
      <c r="D570" s="321"/>
      <c r="E570" s="129"/>
      <c r="F570" s="129"/>
      <c r="G570" s="129"/>
      <c r="H570" s="321"/>
      <c r="I570" s="129"/>
      <c r="J570" s="129"/>
      <c r="K570" s="129"/>
      <c r="L570" s="129"/>
      <c r="M570" s="129"/>
      <c r="N570" s="129"/>
      <c r="O570" s="129"/>
      <c r="P570" s="129"/>
      <c r="Q570" s="129"/>
      <c r="R570" s="129"/>
      <c r="S570" s="129"/>
      <c r="T570" s="129"/>
      <c r="U570" s="129"/>
      <c r="V570" s="129"/>
      <c r="W570" s="129"/>
      <c r="X570" s="129"/>
      <c r="Y570" s="129"/>
      <c r="Z570" s="129"/>
      <c r="AA570" s="129"/>
      <c r="AB570" s="129"/>
      <c r="AC570" s="129"/>
    </row>
    <row r="571" ht="15.75" customHeight="1">
      <c r="A571" s="129"/>
      <c r="B571" s="129"/>
      <c r="C571" s="129"/>
      <c r="D571" s="321"/>
      <c r="E571" s="129"/>
      <c r="F571" s="129"/>
      <c r="G571" s="129"/>
      <c r="H571" s="321"/>
      <c r="I571" s="129"/>
      <c r="J571" s="129"/>
      <c r="K571" s="129"/>
      <c r="L571" s="129"/>
      <c r="M571" s="129"/>
      <c r="N571" s="129"/>
      <c r="O571" s="129"/>
      <c r="P571" s="129"/>
      <c r="Q571" s="129"/>
      <c r="R571" s="129"/>
      <c r="S571" s="129"/>
      <c r="T571" s="129"/>
      <c r="U571" s="129"/>
      <c r="V571" s="129"/>
      <c r="W571" s="129"/>
      <c r="X571" s="129"/>
      <c r="Y571" s="129"/>
      <c r="Z571" s="129"/>
      <c r="AA571" s="129"/>
      <c r="AB571" s="129"/>
      <c r="AC571" s="129"/>
    </row>
    <row r="572" ht="15.75" customHeight="1">
      <c r="A572" s="129"/>
      <c r="B572" s="129"/>
      <c r="C572" s="129"/>
      <c r="D572" s="321"/>
      <c r="E572" s="129"/>
      <c r="F572" s="129"/>
      <c r="G572" s="129"/>
      <c r="H572" s="321"/>
      <c r="I572" s="129"/>
      <c r="J572" s="129"/>
      <c r="K572" s="129"/>
      <c r="L572" s="129"/>
      <c r="M572" s="129"/>
      <c r="N572" s="129"/>
      <c r="O572" s="129"/>
      <c r="P572" s="129"/>
      <c r="Q572" s="129"/>
      <c r="R572" s="129"/>
      <c r="S572" s="129"/>
      <c r="T572" s="129"/>
      <c r="U572" s="129"/>
      <c r="V572" s="129"/>
      <c r="W572" s="129"/>
      <c r="X572" s="129"/>
      <c r="Y572" s="129"/>
      <c r="Z572" s="129"/>
      <c r="AA572" s="129"/>
      <c r="AB572" s="129"/>
      <c r="AC572" s="129"/>
    </row>
    <row r="573" ht="15.75" customHeight="1">
      <c r="A573" s="129"/>
      <c r="B573" s="129"/>
      <c r="C573" s="129"/>
      <c r="D573" s="321"/>
      <c r="E573" s="129"/>
      <c r="F573" s="129"/>
      <c r="G573" s="129"/>
      <c r="H573" s="321"/>
      <c r="I573" s="129"/>
      <c r="J573" s="129"/>
      <c r="K573" s="129"/>
      <c r="L573" s="129"/>
      <c r="M573" s="129"/>
      <c r="N573" s="129"/>
      <c r="O573" s="129"/>
      <c r="P573" s="129"/>
      <c r="Q573" s="129"/>
      <c r="R573" s="129"/>
      <c r="S573" s="129"/>
      <c r="T573" s="129"/>
      <c r="U573" s="129"/>
      <c r="V573" s="129"/>
      <c r="W573" s="129"/>
      <c r="X573" s="129"/>
      <c r="Y573" s="129"/>
      <c r="Z573" s="129"/>
      <c r="AA573" s="129"/>
      <c r="AB573" s="129"/>
      <c r="AC573" s="129"/>
    </row>
    <row r="574" ht="15.75" customHeight="1">
      <c r="A574" s="129"/>
      <c r="B574" s="129"/>
      <c r="C574" s="129"/>
      <c r="D574" s="321"/>
      <c r="E574" s="129"/>
      <c r="F574" s="129"/>
      <c r="G574" s="129"/>
      <c r="H574" s="321"/>
      <c r="I574" s="129"/>
      <c r="J574" s="129"/>
      <c r="K574" s="129"/>
      <c r="L574" s="129"/>
      <c r="M574" s="129"/>
      <c r="N574" s="129"/>
      <c r="O574" s="129"/>
      <c r="P574" s="129"/>
      <c r="Q574" s="129"/>
      <c r="R574" s="129"/>
      <c r="S574" s="129"/>
      <c r="T574" s="129"/>
      <c r="U574" s="129"/>
      <c r="V574" s="129"/>
      <c r="W574" s="129"/>
      <c r="X574" s="129"/>
      <c r="Y574" s="129"/>
      <c r="Z574" s="129"/>
      <c r="AA574" s="129"/>
      <c r="AB574" s="129"/>
      <c r="AC574" s="129"/>
    </row>
    <row r="575" ht="15.75" customHeight="1">
      <c r="A575" s="129"/>
      <c r="B575" s="129"/>
      <c r="C575" s="129"/>
      <c r="D575" s="321"/>
      <c r="E575" s="129"/>
      <c r="F575" s="129"/>
      <c r="G575" s="129"/>
      <c r="H575" s="321"/>
      <c r="I575" s="129"/>
      <c r="J575" s="129"/>
      <c r="K575" s="129"/>
      <c r="L575" s="129"/>
      <c r="M575" s="129"/>
      <c r="N575" s="129"/>
      <c r="O575" s="129"/>
      <c r="P575" s="129"/>
      <c r="Q575" s="129"/>
      <c r="R575" s="129"/>
      <c r="S575" s="129"/>
      <c r="T575" s="129"/>
      <c r="U575" s="129"/>
      <c r="V575" s="129"/>
      <c r="W575" s="129"/>
      <c r="X575" s="129"/>
      <c r="Y575" s="129"/>
      <c r="Z575" s="129"/>
      <c r="AA575" s="129"/>
      <c r="AB575" s="129"/>
      <c r="AC575" s="129"/>
    </row>
    <row r="576" ht="15.75" customHeight="1">
      <c r="A576" s="129"/>
      <c r="B576" s="129"/>
      <c r="C576" s="129"/>
      <c r="D576" s="321"/>
      <c r="E576" s="129"/>
      <c r="F576" s="129"/>
      <c r="G576" s="129"/>
      <c r="H576" s="321"/>
      <c r="I576" s="129"/>
      <c r="J576" s="129"/>
      <c r="K576" s="129"/>
      <c r="L576" s="129"/>
      <c r="M576" s="129"/>
      <c r="N576" s="129"/>
      <c r="O576" s="129"/>
      <c r="P576" s="129"/>
      <c r="Q576" s="129"/>
      <c r="R576" s="129"/>
      <c r="S576" s="129"/>
      <c r="T576" s="129"/>
      <c r="U576" s="129"/>
      <c r="V576" s="129"/>
      <c r="W576" s="129"/>
      <c r="X576" s="129"/>
      <c r="Y576" s="129"/>
      <c r="Z576" s="129"/>
      <c r="AA576" s="129"/>
      <c r="AB576" s="129"/>
      <c r="AC576" s="129"/>
    </row>
    <row r="577" ht="15.75" customHeight="1">
      <c r="A577" s="129"/>
      <c r="B577" s="129"/>
      <c r="C577" s="129"/>
      <c r="D577" s="321"/>
      <c r="E577" s="129"/>
      <c r="F577" s="129"/>
      <c r="G577" s="129"/>
      <c r="H577" s="321"/>
      <c r="I577" s="129"/>
      <c r="J577" s="129"/>
      <c r="K577" s="129"/>
      <c r="L577" s="129"/>
      <c r="M577" s="129"/>
      <c r="N577" s="129"/>
      <c r="O577" s="129"/>
      <c r="P577" s="129"/>
      <c r="Q577" s="129"/>
      <c r="R577" s="129"/>
      <c r="S577" s="129"/>
      <c r="T577" s="129"/>
      <c r="U577" s="129"/>
      <c r="V577" s="129"/>
      <c r="W577" s="129"/>
      <c r="X577" s="129"/>
      <c r="Y577" s="129"/>
      <c r="Z577" s="129"/>
      <c r="AA577" s="129"/>
      <c r="AB577" s="129"/>
      <c r="AC577" s="129"/>
    </row>
    <row r="578" ht="15.75" customHeight="1">
      <c r="A578" s="129"/>
      <c r="B578" s="129"/>
      <c r="C578" s="129"/>
      <c r="D578" s="321"/>
      <c r="E578" s="129"/>
      <c r="F578" s="129"/>
      <c r="G578" s="129"/>
      <c r="H578" s="321"/>
      <c r="I578" s="129"/>
      <c r="J578" s="129"/>
      <c r="K578" s="129"/>
      <c r="L578" s="129"/>
      <c r="M578" s="129"/>
      <c r="N578" s="129"/>
      <c r="O578" s="129"/>
      <c r="P578" s="129"/>
      <c r="Q578" s="129"/>
      <c r="R578" s="129"/>
      <c r="S578" s="129"/>
      <c r="T578" s="129"/>
      <c r="U578" s="129"/>
      <c r="V578" s="129"/>
      <c r="W578" s="129"/>
      <c r="X578" s="129"/>
      <c r="Y578" s="129"/>
      <c r="Z578" s="129"/>
      <c r="AA578" s="129"/>
      <c r="AB578" s="129"/>
      <c r="AC578" s="129"/>
    </row>
    <row r="579" ht="15.75" customHeight="1">
      <c r="A579" s="129"/>
      <c r="B579" s="129"/>
      <c r="C579" s="129"/>
      <c r="D579" s="321"/>
      <c r="E579" s="129"/>
      <c r="F579" s="129"/>
      <c r="G579" s="129"/>
      <c r="H579" s="321"/>
      <c r="I579" s="129"/>
      <c r="J579" s="129"/>
      <c r="K579" s="129"/>
      <c r="L579" s="129"/>
      <c r="M579" s="129"/>
      <c r="N579" s="129"/>
      <c r="O579" s="129"/>
      <c r="P579" s="129"/>
      <c r="Q579" s="129"/>
      <c r="R579" s="129"/>
      <c r="S579" s="129"/>
      <c r="T579" s="129"/>
      <c r="U579" s="129"/>
      <c r="V579" s="129"/>
      <c r="W579" s="129"/>
      <c r="X579" s="129"/>
      <c r="Y579" s="129"/>
      <c r="Z579" s="129"/>
      <c r="AA579" s="129"/>
      <c r="AB579" s="129"/>
      <c r="AC579" s="129"/>
    </row>
    <row r="580" ht="15.75" customHeight="1">
      <c r="A580" s="129"/>
      <c r="B580" s="129"/>
      <c r="C580" s="129"/>
      <c r="D580" s="321"/>
      <c r="E580" s="129"/>
      <c r="F580" s="129"/>
      <c r="G580" s="129"/>
      <c r="H580" s="321"/>
      <c r="I580" s="129"/>
      <c r="J580" s="129"/>
      <c r="K580" s="129"/>
      <c r="L580" s="129"/>
      <c r="M580" s="129"/>
      <c r="N580" s="129"/>
      <c r="O580" s="129"/>
      <c r="P580" s="129"/>
      <c r="Q580" s="129"/>
      <c r="R580" s="129"/>
      <c r="S580" s="129"/>
      <c r="T580" s="129"/>
      <c r="U580" s="129"/>
      <c r="V580" s="129"/>
      <c r="W580" s="129"/>
      <c r="X580" s="129"/>
      <c r="Y580" s="129"/>
      <c r="Z580" s="129"/>
      <c r="AA580" s="129"/>
      <c r="AB580" s="129"/>
      <c r="AC580" s="129"/>
    </row>
    <row r="581" ht="15.75" customHeight="1">
      <c r="A581" s="129"/>
      <c r="B581" s="129"/>
      <c r="C581" s="129"/>
      <c r="D581" s="321"/>
      <c r="E581" s="129"/>
      <c r="F581" s="129"/>
      <c r="G581" s="129"/>
      <c r="H581" s="321"/>
      <c r="I581" s="129"/>
      <c r="J581" s="129"/>
      <c r="K581" s="129"/>
      <c r="L581" s="129"/>
      <c r="M581" s="129"/>
      <c r="N581" s="129"/>
      <c r="O581" s="129"/>
      <c r="P581" s="129"/>
      <c r="Q581" s="129"/>
      <c r="R581" s="129"/>
      <c r="S581" s="129"/>
      <c r="T581" s="129"/>
      <c r="U581" s="129"/>
      <c r="V581" s="129"/>
      <c r="W581" s="129"/>
      <c r="X581" s="129"/>
      <c r="Y581" s="129"/>
      <c r="Z581" s="129"/>
      <c r="AA581" s="129"/>
      <c r="AB581" s="129"/>
      <c r="AC581" s="129"/>
    </row>
    <row r="582" ht="15.75" customHeight="1">
      <c r="A582" s="129"/>
      <c r="B582" s="129"/>
      <c r="C582" s="129"/>
      <c r="D582" s="321"/>
      <c r="E582" s="129"/>
      <c r="F582" s="129"/>
      <c r="G582" s="129"/>
      <c r="H582" s="321"/>
      <c r="I582" s="129"/>
      <c r="J582" s="129"/>
      <c r="K582" s="129"/>
      <c r="L582" s="129"/>
      <c r="M582" s="129"/>
      <c r="N582" s="129"/>
      <c r="O582" s="129"/>
      <c r="P582" s="129"/>
      <c r="Q582" s="129"/>
      <c r="R582" s="129"/>
      <c r="S582" s="129"/>
      <c r="T582" s="129"/>
      <c r="U582" s="129"/>
      <c r="V582" s="129"/>
      <c r="W582" s="129"/>
      <c r="X582" s="129"/>
      <c r="Y582" s="129"/>
      <c r="Z582" s="129"/>
      <c r="AA582" s="129"/>
      <c r="AB582" s="129"/>
      <c r="AC582" s="129"/>
    </row>
    <row r="583" ht="15.75" customHeight="1">
      <c r="A583" s="129"/>
      <c r="B583" s="129"/>
      <c r="C583" s="129"/>
      <c r="D583" s="321"/>
      <c r="E583" s="129"/>
      <c r="F583" s="129"/>
      <c r="G583" s="129"/>
      <c r="H583" s="321"/>
      <c r="I583" s="129"/>
      <c r="J583" s="129"/>
      <c r="K583" s="129"/>
      <c r="L583" s="129"/>
      <c r="M583" s="129"/>
      <c r="N583" s="129"/>
      <c r="O583" s="129"/>
      <c r="P583" s="129"/>
      <c r="Q583" s="129"/>
      <c r="R583" s="129"/>
      <c r="S583" s="129"/>
      <c r="T583" s="129"/>
      <c r="U583" s="129"/>
      <c r="V583" s="129"/>
      <c r="W583" s="129"/>
      <c r="X583" s="129"/>
      <c r="Y583" s="129"/>
      <c r="Z583" s="129"/>
      <c r="AA583" s="129"/>
      <c r="AB583" s="129"/>
      <c r="AC583" s="129"/>
    </row>
    <row r="584" ht="15.75" customHeight="1">
      <c r="A584" s="129"/>
      <c r="B584" s="129"/>
      <c r="C584" s="129"/>
      <c r="D584" s="321"/>
      <c r="E584" s="129"/>
      <c r="F584" s="129"/>
      <c r="G584" s="129"/>
      <c r="H584" s="321"/>
      <c r="I584" s="129"/>
      <c r="J584" s="129"/>
      <c r="K584" s="129"/>
      <c r="L584" s="129"/>
      <c r="M584" s="129"/>
      <c r="N584" s="129"/>
      <c r="O584" s="129"/>
      <c r="P584" s="129"/>
      <c r="Q584" s="129"/>
      <c r="R584" s="129"/>
      <c r="S584" s="129"/>
      <c r="T584" s="129"/>
      <c r="U584" s="129"/>
      <c r="V584" s="129"/>
      <c r="W584" s="129"/>
      <c r="X584" s="129"/>
      <c r="Y584" s="129"/>
      <c r="Z584" s="129"/>
      <c r="AA584" s="129"/>
      <c r="AB584" s="129"/>
      <c r="AC584" s="129"/>
    </row>
    <row r="585" ht="15.75" customHeight="1">
      <c r="A585" s="129"/>
      <c r="B585" s="129"/>
      <c r="C585" s="129"/>
      <c r="D585" s="321"/>
      <c r="E585" s="129"/>
      <c r="F585" s="129"/>
      <c r="G585" s="129"/>
      <c r="H585" s="321"/>
      <c r="I585" s="129"/>
      <c r="J585" s="129"/>
      <c r="K585" s="129"/>
      <c r="L585" s="129"/>
      <c r="M585" s="129"/>
      <c r="N585" s="129"/>
      <c r="O585" s="129"/>
      <c r="P585" s="129"/>
      <c r="Q585" s="129"/>
      <c r="R585" s="129"/>
      <c r="S585" s="129"/>
      <c r="T585" s="129"/>
      <c r="U585" s="129"/>
      <c r="V585" s="129"/>
      <c r="W585" s="129"/>
      <c r="X585" s="129"/>
      <c r="Y585" s="129"/>
      <c r="Z585" s="129"/>
      <c r="AA585" s="129"/>
      <c r="AB585" s="129"/>
      <c r="AC585" s="129"/>
    </row>
    <row r="586" ht="15.75" customHeight="1">
      <c r="A586" s="129"/>
      <c r="B586" s="129"/>
      <c r="C586" s="129"/>
      <c r="D586" s="321"/>
      <c r="E586" s="129"/>
      <c r="F586" s="129"/>
      <c r="G586" s="129"/>
      <c r="H586" s="321"/>
      <c r="I586" s="129"/>
      <c r="J586" s="129"/>
      <c r="K586" s="129"/>
      <c r="L586" s="129"/>
      <c r="M586" s="129"/>
      <c r="N586" s="129"/>
      <c r="O586" s="129"/>
      <c r="P586" s="129"/>
      <c r="Q586" s="129"/>
      <c r="R586" s="129"/>
      <c r="S586" s="129"/>
      <c r="T586" s="129"/>
      <c r="U586" s="129"/>
      <c r="V586" s="129"/>
      <c r="W586" s="129"/>
      <c r="X586" s="129"/>
      <c r="Y586" s="129"/>
      <c r="Z586" s="129"/>
      <c r="AA586" s="129"/>
      <c r="AB586" s="129"/>
      <c r="AC586" s="129"/>
    </row>
    <row r="587" ht="15.75" customHeight="1">
      <c r="A587" s="129"/>
      <c r="B587" s="129"/>
      <c r="C587" s="129"/>
      <c r="D587" s="321"/>
      <c r="E587" s="129"/>
      <c r="F587" s="129"/>
      <c r="G587" s="129"/>
      <c r="H587" s="321"/>
      <c r="I587" s="129"/>
      <c r="J587" s="129"/>
      <c r="K587" s="129"/>
      <c r="L587" s="129"/>
      <c r="M587" s="129"/>
      <c r="N587" s="129"/>
      <c r="O587" s="129"/>
      <c r="P587" s="129"/>
      <c r="Q587" s="129"/>
      <c r="R587" s="129"/>
      <c r="S587" s="129"/>
      <c r="T587" s="129"/>
      <c r="U587" s="129"/>
      <c r="V587" s="129"/>
      <c r="W587" s="129"/>
      <c r="X587" s="129"/>
      <c r="Y587" s="129"/>
      <c r="Z587" s="129"/>
      <c r="AA587" s="129"/>
      <c r="AB587" s="129"/>
      <c r="AC587" s="129"/>
    </row>
    <row r="588" ht="15.75" customHeight="1">
      <c r="A588" s="129"/>
      <c r="B588" s="129"/>
      <c r="C588" s="129"/>
      <c r="D588" s="321"/>
      <c r="E588" s="129"/>
      <c r="F588" s="129"/>
      <c r="G588" s="129"/>
      <c r="H588" s="321"/>
      <c r="I588" s="129"/>
      <c r="J588" s="129"/>
      <c r="K588" s="129"/>
      <c r="L588" s="129"/>
      <c r="M588" s="129"/>
      <c r="N588" s="129"/>
      <c r="O588" s="129"/>
      <c r="P588" s="129"/>
      <c r="Q588" s="129"/>
      <c r="R588" s="129"/>
      <c r="S588" s="129"/>
      <c r="T588" s="129"/>
      <c r="U588" s="129"/>
      <c r="V588" s="129"/>
      <c r="W588" s="129"/>
      <c r="X588" s="129"/>
      <c r="Y588" s="129"/>
      <c r="Z588" s="129"/>
      <c r="AA588" s="129"/>
      <c r="AB588" s="129"/>
      <c r="AC588" s="129"/>
    </row>
    <row r="589" ht="15.75" customHeight="1">
      <c r="A589" s="129"/>
      <c r="B589" s="129"/>
      <c r="C589" s="129"/>
      <c r="D589" s="321"/>
      <c r="E589" s="129"/>
      <c r="F589" s="129"/>
      <c r="G589" s="129"/>
      <c r="H589" s="321"/>
      <c r="I589" s="129"/>
      <c r="J589" s="129"/>
      <c r="K589" s="129"/>
      <c r="L589" s="129"/>
      <c r="M589" s="129"/>
      <c r="N589" s="129"/>
      <c r="O589" s="129"/>
      <c r="P589" s="129"/>
      <c r="Q589" s="129"/>
      <c r="R589" s="129"/>
      <c r="S589" s="129"/>
      <c r="T589" s="129"/>
      <c r="U589" s="129"/>
      <c r="V589" s="129"/>
      <c r="W589" s="129"/>
      <c r="X589" s="129"/>
      <c r="Y589" s="129"/>
      <c r="Z589" s="129"/>
      <c r="AA589" s="129"/>
      <c r="AB589" s="129"/>
      <c r="AC589" s="129"/>
    </row>
    <row r="590" ht="15.75" customHeight="1">
      <c r="A590" s="129"/>
      <c r="B590" s="129"/>
      <c r="C590" s="129"/>
      <c r="D590" s="321"/>
      <c r="E590" s="129"/>
      <c r="F590" s="129"/>
      <c r="G590" s="129"/>
      <c r="H590" s="321"/>
      <c r="I590" s="129"/>
      <c r="J590" s="129"/>
      <c r="K590" s="129"/>
      <c r="L590" s="129"/>
      <c r="M590" s="129"/>
      <c r="N590" s="129"/>
      <c r="O590" s="129"/>
      <c r="P590" s="129"/>
      <c r="Q590" s="129"/>
      <c r="R590" s="129"/>
      <c r="S590" s="129"/>
      <c r="T590" s="129"/>
      <c r="U590" s="129"/>
      <c r="V590" s="129"/>
      <c r="W590" s="129"/>
      <c r="X590" s="129"/>
      <c r="Y590" s="129"/>
      <c r="Z590" s="129"/>
      <c r="AA590" s="129"/>
      <c r="AB590" s="129"/>
      <c r="AC590" s="129"/>
    </row>
    <row r="591" ht="15.75" customHeight="1">
      <c r="A591" s="129"/>
      <c r="B591" s="129"/>
      <c r="C591" s="129"/>
      <c r="D591" s="321"/>
      <c r="E591" s="129"/>
      <c r="F591" s="129"/>
      <c r="G591" s="129"/>
      <c r="H591" s="321"/>
      <c r="I591" s="129"/>
      <c r="J591" s="129"/>
      <c r="K591" s="129"/>
      <c r="L591" s="129"/>
      <c r="M591" s="129"/>
      <c r="N591" s="129"/>
      <c r="O591" s="129"/>
      <c r="P591" s="129"/>
      <c r="Q591" s="129"/>
      <c r="R591" s="129"/>
      <c r="S591" s="129"/>
      <c r="T591" s="129"/>
      <c r="U591" s="129"/>
      <c r="V591" s="129"/>
      <c r="W591" s="129"/>
      <c r="X591" s="129"/>
      <c r="Y591" s="129"/>
      <c r="Z591" s="129"/>
      <c r="AA591" s="129"/>
      <c r="AB591" s="129"/>
      <c r="AC591" s="129"/>
    </row>
    <row r="592" ht="15.75" customHeight="1">
      <c r="A592" s="129"/>
      <c r="B592" s="129"/>
      <c r="C592" s="129"/>
      <c r="D592" s="321"/>
      <c r="E592" s="129"/>
      <c r="F592" s="129"/>
      <c r="G592" s="129"/>
      <c r="H592" s="321"/>
      <c r="I592" s="129"/>
      <c r="J592" s="129"/>
      <c r="K592" s="129"/>
      <c r="L592" s="129"/>
      <c r="M592" s="129"/>
      <c r="N592" s="129"/>
      <c r="O592" s="129"/>
      <c r="P592" s="129"/>
      <c r="Q592" s="129"/>
      <c r="R592" s="129"/>
      <c r="S592" s="129"/>
      <c r="T592" s="129"/>
      <c r="U592" s="129"/>
      <c r="V592" s="129"/>
      <c r="W592" s="129"/>
      <c r="X592" s="129"/>
      <c r="Y592" s="129"/>
      <c r="Z592" s="129"/>
      <c r="AA592" s="129"/>
      <c r="AB592" s="129"/>
      <c r="AC592" s="129"/>
    </row>
    <row r="593" ht="15.75" customHeight="1">
      <c r="A593" s="129"/>
      <c r="B593" s="129"/>
      <c r="C593" s="129"/>
      <c r="D593" s="321"/>
      <c r="E593" s="129"/>
      <c r="F593" s="129"/>
      <c r="G593" s="129"/>
      <c r="H593" s="321"/>
      <c r="I593" s="129"/>
      <c r="J593" s="129"/>
      <c r="K593" s="129"/>
      <c r="L593" s="129"/>
      <c r="M593" s="129"/>
      <c r="N593" s="129"/>
      <c r="O593" s="129"/>
      <c r="P593" s="129"/>
      <c r="Q593" s="129"/>
      <c r="R593" s="129"/>
      <c r="S593" s="129"/>
      <c r="T593" s="129"/>
      <c r="U593" s="129"/>
      <c r="V593" s="129"/>
      <c r="W593" s="129"/>
      <c r="X593" s="129"/>
      <c r="Y593" s="129"/>
      <c r="Z593" s="129"/>
      <c r="AA593" s="129"/>
      <c r="AB593" s="129"/>
      <c r="AC593" s="129"/>
    </row>
    <row r="594" ht="15.75" customHeight="1">
      <c r="A594" s="129"/>
      <c r="B594" s="129"/>
      <c r="C594" s="129"/>
      <c r="D594" s="321"/>
      <c r="E594" s="129"/>
      <c r="F594" s="129"/>
      <c r="G594" s="129"/>
      <c r="H594" s="321"/>
      <c r="I594" s="129"/>
      <c r="J594" s="129"/>
      <c r="K594" s="129"/>
      <c r="L594" s="129"/>
      <c r="M594" s="129"/>
      <c r="N594" s="129"/>
      <c r="O594" s="129"/>
      <c r="P594" s="129"/>
      <c r="Q594" s="129"/>
      <c r="R594" s="129"/>
      <c r="S594" s="129"/>
      <c r="T594" s="129"/>
      <c r="U594" s="129"/>
      <c r="V594" s="129"/>
      <c r="W594" s="129"/>
      <c r="X594" s="129"/>
      <c r="Y594" s="129"/>
      <c r="Z594" s="129"/>
      <c r="AA594" s="129"/>
      <c r="AB594" s="129"/>
      <c r="AC594" s="129"/>
    </row>
    <row r="595" ht="15.75" customHeight="1">
      <c r="A595" s="129"/>
      <c r="B595" s="129"/>
      <c r="C595" s="129"/>
      <c r="D595" s="321"/>
      <c r="E595" s="129"/>
      <c r="F595" s="129"/>
      <c r="G595" s="129"/>
      <c r="H595" s="321"/>
      <c r="I595" s="129"/>
      <c r="J595" s="129"/>
      <c r="K595" s="129"/>
      <c r="L595" s="129"/>
      <c r="M595" s="129"/>
      <c r="N595" s="129"/>
      <c r="O595" s="129"/>
      <c r="P595" s="129"/>
      <c r="Q595" s="129"/>
      <c r="R595" s="129"/>
      <c r="S595" s="129"/>
      <c r="T595" s="129"/>
      <c r="U595" s="129"/>
      <c r="V595" s="129"/>
      <c r="W595" s="129"/>
      <c r="X595" s="129"/>
      <c r="Y595" s="129"/>
      <c r="Z595" s="129"/>
      <c r="AA595" s="129"/>
      <c r="AB595" s="129"/>
      <c r="AC595" s="129"/>
    </row>
    <row r="596" ht="15.75" customHeight="1">
      <c r="A596" s="129"/>
      <c r="B596" s="129"/>
      <c r="C596" s="129"/>
      <c r="D596" s="321"/>
      <c r="E596" s="129"/>
      <c r="F596" s="129"/>
      <c r="G596" s="129"/>
      <c r="H596" s="321"/>
      <c r="I596" s="129"/>
      <c r="J596" s="129"/>
      <c r="K596" s="129"/>
      <c r="L596" s="129"/>
      <c r="M596" s="129"/>
      <c r="N596" s="129"/>
      <c r="O596" s="129"/>
      <c r="P596" s="129"/>
      <c r="Q596" s="129"/>
      <c r="R596" s="129"/>
      <c r="S596" s="129"/>
      <c r="T596" s="129"/>
      <c r="U596" s="129"/>
      <c r="V596" s="129"/>
      <c r="W596" s="129"/>
      <c r="X596" s="129"/>
      <c r="Y596" s="129"/>
      <c r="Z596" s="129"/>
      <c r="AA596" s="129"/>
      <c r="AB596" s="129"/>
      <c r="AC596" s="129"/>
    </row>
    <row r="597" ht="15.75" customHeight="1">
      <c r="A597" s="129"/>
      <c r="B597" s="129"/>
      <c r="C597" s="129"/>
      <c r="D597" s="321"/>
      <c r="E597" s="129"/>
      <c r="F597" s="129"/>
      <c r="G597" s="129"/>
      <c r="H597" s="321"/>
      <c r="I597" s="129"/>
      <c r="J597" s="129"/>
      <c r="K597" s="129"/>
      <c r="L597" s="129"/>
      <c r="M597" s="129"/>
      <c r="N597" s="129"/>
      <c r="O597" s="129"/>
      <c r="P597" s="129"/>
      <c r="Q597" s="129"/>
      <c r="R597" s="129"/>
      <c r="S597" s="129"/>
      <c r="T597" s="129"/>
      <c r="U597" s="129"/>
      <c r="V597" s="129"/>
      <c r="W597" s="129"/>
      <c r="X597" s="129"/>
      <c r="Y597" s="129"/>
      <c r="Z597" s="129"/>
      <c r="AA597" s="129"/>
      <c r="AB597" s="129"/>
      <c r="AC597" s="129"/>
    </row>
    <row r="598" ht="15.75" customHeight="1">
      <c r="A598" s="129"/>
      <c r="B598" s="129"/>
      <c r="C598" s="129"/>
      <c r="D598" s="321"/>
      <c r="E598" s="129"/>
      <c r="F598" s="129"/>
      <c r="G598" s="129"/>
      <c r="H598" s="321"/>
      <c r="I598" s="129"/>
      <c r="J598" s="129"/>
      <c r="K598" s="129"/>
      <c r="L598" s="129"/>
      <c r="M598" s="129"/>
      <c r="N598" s="129"/>
      <c r="O598" s="129"/>
      <c r="P598" s="129"/>
      <c r="Q598" s="129"/>
      <c r="R598" s="129"/>
      <c r="S598" s="129"/>
      <c r="T598" s="129"/>
      <c r="U598" s="129"/>
      <c r="V598" s="129"/>
      <c r="W598" s="129"/>
      <c r="X598" s="129"/>
      <c r="Y598" s="129"/>
      <c r="Z598" s="129"/>
      <c r="AA598" s="129"/>
      <c r="AB598" s="129"/>
      <c r="AC598" s="129"/>
    </row>
    <row r="599" ht="15.75" customHeight="1">
      <c r="A599" s="129"/>
      <c r="B599" s="129"/>
      <c r="C599" s="129"/>
      <c r="D599" s="321"/>
      <c r="E599" s="129"/>
      <c r="F599" s="129"/>
      <c r="G599" s="129"/>
      <c r="H599" s="321"/>
      <c r="I599" s="129"/>
      <c r="J599" s="129"/>
      <c r="K599" s="129"/>
      <c r="L599" s="129"/>
      <c r="M599" s="129"/>
      <c r="N599" s="129"/>
      <c r="O599" s="129"/>
      <c r="P599" s="129"/>
      <c r="Q599" s="129"/>
      <c r="R599" s="129"/>
      <c r="S599" s="129"/>
      <c r="T599" s="129"/>
      <c r="U599" s="129"/>
      <c r="V599" s="129"/>
      <c r="W599" s="129"/>
      <c r="X599" s="129"/>
      <c r="Y599" s="129"/>
      <c r="Z599" s="129"/>
      <c r="AA599" s="129"/>
      <c r="AB599" s="129"/>
      <c r="AC599" s="129"/>
    </row>
    <row r="600" ht="15.75" customHeight="1">
      <c r="A600" s="129"/>
      <c r="B600" s="129"/>
      <c r="C600" s="129"/>
      <c r="D600" s="321"/>
      <c r="E600" s="129"/>
      <c r="F600" s="129"/>
      <c r="G600" s="129"/>
      <c r="H600" s="321"/>
      <c r="I600" s="129"/>
      <c r="J600" s="129"/>
      <c r="K600" s="129"/>
      <c r="L600" s="129"/>
      <c r="M600" s="129"/>
      <c r="N600" s="129"/>
      <c r="O600" s="129"/>
      <c r="P600" s="129"/>
      <c r="Q600" s="129"/>
      <c r="R600" s="129"/>
      <c r="S600" s="129"/>
      <c r="T600" s="129"/>
      <c r="U600" s="129"/>
      <c r="V600" s="129"/>
      <c r="W600" s="129"/>
      <c r="X600" s="129"/>
      <c r="Y600" s="129"/>
      <c r="Z600" s="129"/>
      <c r="AA600" s="129"/>
      <c r="AB600" s="129"/>
      <c r="AC600" s="129"/>
    </row>
    <row r="601" ht="15.75" customHeight="1">
      <c r="A601" s="129"/>
      <c r="B601" s="129"/>
      <c r="C601" s="129"/>
      <c r="D601" s="321"/>
      <c r="E601" s="129"/>
      <c r="F601" s="129"/>
      <c r="G601" s="129"/>
      <c r="H601" s="321"/>
      <c r="I601" s="129"/>
      <c r="J601" s="129"/>
      <c r="K601" s="129"/>
      <c r="L601" s="129"/>
      <c r="M601" s="129"/>
      <c r="N601" s="129"/>
      <c r="O601" s="129"/>
      <c r="P601" s="129"/>
      <c r="Q601" s="129"/>
      <c r="R601" s="129"/>
      <c r="S601" s="129"/>
      <c r="T601" s="129"/>
      <c r="U601" s="129"/>
      <c r="V601" s="129"/>
      <c r="W601" s="129"/>
      <c r="X601" s="129"/>
      <c r="Y601" s="129"/>
      <c r="Z601" s="129"/>
      <c r="AA601" s="129"/>
      <c r="AB601" s="129"/>
      <c r="AC601" s="129"/>
    </row>
    <row r="602" ht="15.75" customHeight="1">
      <c r="A602" s="129"/>
      <c r="B602" s="129"/>
      <c r="C602" s="129"/>
      <c r="D602" s="321"/>
      <c r="E602" s="129"/>
      <c r="F602" s="129"/>
      <c r="G602" s="129"/>
      <c r="H602" s="321"/>
      <c r="I602" s="129"/>
      <c r="J602" s="129"/>
      <c r="K602" s="129"/>
      <c r="L602" s="129"/>
      <c r="M602" s="129"/>
      <c r="N602" s="129"/>
      <c r="O602" s="129"/>
      <c r="P602" s="129"/>
      <c r="Q602" s="129"/>
      <c r="R602" s="129"/>
      <c r="S602" s="129"/>
      <c r="T602" s="129"/>
      <c r="U602" s="129"/>
      <c r="V602" s="129"/>
      <c r="W602" s="129"/>
      <c r="X602" s="129"/>
      <c r="Y602" s="129"/>
      <c r="Z602" s="129"/>
      <c r="AA602" s="129"/>
      <c r="AB602" s="129"/>
      <c r="AC602" s="129"/>
    </row>
    <row r="603" ht="15.75" customHeight="1">
      <c r="A603" s="129"/>
      <c r="B603" s="129"/>
      <c r="C603" s="129"/>
      <c r="D603" s="321"/>
      <c r="E603" s="129"/>
      <c r="F603" s="129"/>
      <c r="G603" s="129"/>
      <c r="H603" s="321"/>
      <c r="I603" s="129"/>
      <c r="J603" s="129"/>
      <c r="K603" s="129"/>
      <c r="L603" s="129"/>
      <c r="M603" s="129"/>
      <c r="N603" s="129"/>
      <c r="O603" s="129"/>
      <c r="P603" s="129"/>
      <c r="Q603" s="129"/>
      <c r="R603" s="129"/>
      <c r="S603" s="129"/>
      <c r="T603" s="129"/>
      <c r="U603" s="129"/>
      <c r="V603" s="129"/>
      <c r="W603" s="129"/>
      <c r="X603" s="129"/>
      <c r="Y603" s="129"/>
      <c r="Z603" s="129"/>
      <c r="AA603" s="129"/>
      <c r="AB603" s="129"/>
      <c r="AC603" s="129"/>
    </row>
    <row r="604" ht="15.75" customHeight="1">
      <c r="A604" s="129"/>
      <c r="B604" s="129"/>
      <c r="C604" s="129"/>
      <c r="D604" s="321"/>
      <c r="E604" s="129"/>
      <c r="F604" s="129"/>
      <c r="G604" s="129"/>
      <c r="H604" s="321"/>
      <c r="I604" s="129"/>
      <c r="J604" s="129"/>
      <c r="K604" s="129"/>
      <c r="L604" s="129"/>
      <c r="M604" s="129"/>
      <c r="N604" s="129"/>
      <c r="O604" s="129"/>
      <c r="P604" s="129"/>
      <c r="Q604" s="129"/>
      <c r="R604" s="129"/>
      <c r="S604" s="129"/>
      <c r="T604" s="129"/>
      <c r="U604" s="129"/>
      <c r="V604" s="129"/>
      <c r="W604" s="129"/>
      <c r="X604" s="129"/>
      <c r="Y604" s="129"/>
      <c r="Z604" s="129"/>
      <c r="AA604" s="129"/>
      <c r="AB604" s="129"/>
      <c r="AC604" s="129"/>
    </row>
    <row r="605" ht="15.75" customHeight="1">
      <c r="A605" s="129"/>
      <c r="B605" s="129"/>
      <c r="C605" s="129"/>
      <c r="D605" s="321"/>
      <c r="E605" s="129"/>
      <c r="F605" s="129"/>
      <c r="G605" s="129"/>
      <c r="H605" s="321"/>
      <c r="I605" s="129"/>
      <c r="J605" s="129"/>
      <c r="K605" s="129"/>
      <c r="L605" s="129"/>
      <c r="M605" s="129"/>
      <c r="N605" s="129"/>
      <c r="O605" s="129"/>
      <c r="P605" s="129"/>
      <c r="Q605" s="129"/>
      <c r="R605" s="129"/>
      <c r="S605" s="129"/>
      <c r="T605" s="129"/>
      <c r="U605" s="129"/>
      <c r="V605" s="129"/>
      <c r="W605" s="129"/>
      <c r="X605" s="129"/>
      <c r="Y605" s="129"/>
      <c r="Z605" s="129"/>
      <c r="AA605" s="129"/>
      <c r="AB605" s="129"/>
      <c r="AC605" s="129"/>
    </row>
    <row r="606" ht="15.75" customHeight="1">
      <c r="A606" s="129"/>
      <c r="B606" s="129"/>
      <c r="C606" s="129"/>
      <c r="D606" s="321"/>
      <c r="E606" s="129"/>
      <c r="F606" s="129"/>
      <c r="G606" s="129"/>
      <c r="H606" s="321"/>
      <c r="I606" s="129"/>
      <c r="J606" s="129"/>
      <c r="K606" s="129"/>
      <c r="L606" s="129"/>
      <c r="M606" s="129"/>
      <c r="N606" s="129"/>
      <c r="O606" s="129"/>
      <c r="P606" s="129"/>
      <c r="Q606" s="129"/>
      <c r="R606" s="129"/>
      <c r="S606" s="129"/>
      <c r="T606" s="129"/>
      <c r="U606" s="129"/>
      <c r="V606" s="129"/>
      <c r="W606" s="129"/>
      <c r="X606" s="129"/>
      <c r="Y606" s="129"/>
      <c r="Z606" s="129"/>
      <c r="AA606" s="129"/>
      <c r="AB606" s="129"/>
      <c r="AC606" s="129"/>
    </row>
    <row r="607" ht="15.75" customHeight="1">
      <c r="A607" s="129"/>
      <c r="B607" s="129"/>
      <c r="C607" s="129"/>
      <c r="D607" s="321"/>
      <c r="E607" s="129"/>
      <c r="F607" s="129"/>
      <c r="G607" s="129"/>
      <c r="H607" s="321"/>
      <c r="I607" s="129"/>
      <c r="J607" s="129"/>
      <c r="K607" s="129"/>
      <c r="L607" s="129"/>
      <c r="M607" s="129"/>
      <c r="N607" s="129"/>
      <c r="O607" s="129"/>
      <c r="P607" s="129"/>
      <c r="Q607" s="129"/>
      <c r="R607" s="129"/>
      <c r="S607" s="129"/>
      <c r="T607" s="129"/>
      <c r="U607" s="129"/>
      <c r="V607" s="129"/>
      <c r="W607" s="129"/>
      <c r="X607" s="129"/>
      <c r="Y607" s="129"/>
      <c r="Z607" s="129"/>
      <c r="AA607" s="129"/>
      <c r="AB607" s="129"/>
      <c r="AC607" s="129"/>
    </row>
    <row r="608" ht="15.75" customHeight="1">
      <c r="A608" s="129"/>
      <c r="B608" s="129"/>
      <c r="C608" s="129"/>
      <c r="D608" s="321"/>
      <c r="E608" s="129"/>
      <c r="F608" s="129"/>
      <c r="G608" s="129"/>
      <c r="H608" s="321"/>
      <c r="I608" s="129"/>
      <c r="J608" s="129"/>
      <c r="K608" s="129"/>
      <c r="L608" s="129"/>
      <c r="M608" s="129"/>
      <c r="N608" s="129"/>
      <c r="O608" s="129"/>
      <c r="P608" s="129"/>
      <c r="Q608" s="129"/>
      <c r="R608" s="129"/>
      <c r="S608" s="129"/>
      <c r="T608" s="129"/>
      <c r="U608" s="129"/>
      <c r="V608" s="129"/>
      <c r="W608" s="129"/>
      <c r="X608" s="129"/>
      <c r="Y608" s="129"/>
      <c r="Z608" s="129"/>
      <c r="AA608" s="129"/>
      <c r="AB608" s="129"/>
      <c r="AC608" s="129"/>
    </row>
    <row r="609" ht="15.75" customHeight="1">
      <c r="A609" s="129"/>
      <c r="B609" s="129"/>
      <c r="C609" s="129"/>
      <c r="D609" s="321"/>
      <c r="E609" s="129"/>
      <c r="F609" s="129"/>
      <c r="G609" s="129"/>
      <c r="H609" s="321"/>
      <c r="I609" s="129"/>
      <c r="J609" s="129"/>
      <c r="K609" s="129"/>
      <c r="L609" s="129"/>
      <c r="M609" s="129"/>
      <c r="N609" s="129"/>
      <c r="O609" s="129"/>
      <c r="P609" s="129"/>
      <c r="Q609" s="129"/>
      <c r="R609" s="129"/>
      <c r="S609" s="129"/>
      <c r="T609" s="129"/>
      <c r="U609" s="129"/>
      <c r="V609" s="129"/>
      <c r="W609" s="129"/>
      <c r="X609" s="129"/>
      <c r="Y609" s="129"/>
      <c r="Z609" s="129"/>
      <c r="AA609" s="129"/>
      <c r="AB609" s="129"/>
      <c r="AC609" s="129"/>
    </row>
    <row r="610" ht="15.75" customHeight="1">
      <c r="A610" s="129"/>
      <c r="B610" s="129"/>
      <c r="C610" s="129"/>
      <c r="D610" s="321"/>
      <c r="E610" s="129"/>
      <c r="F610" s="129"/>
      <c r="G610" s="129"/>
      <c r="H610" s="321"/>
      <c r="I610" s="129"/>
      <c r="J610" s="129"/>
      <c r="K610" s="129"/>
      <c r="L610" s="129"/>
      <c r="M610" s="129"/>
      <c r="N610" s="129"/>
      <c r="O610" s="129"/>
      <c r="P610" s="129"/>
      <c r="Q610" s="129"/>
      <c r="R610" s="129"/>
      <c r="S610" s="129"/>
      <c r="T610" s="129"/>
      <c r="U610" s="129"/>
      <c r="V610" s="129"/>
      <c r="W610" s="129"/>
      <c r="X610" s="129"/>
      <c r="Y610" s="129"/>
      <c r="Z610" s="129"/>
      <c r="AA610" s="129"/>
      <c r="AB610" s="129"/>
      <c r="AC610" s="129"/>
    </row>
    <row r="611" ht="15.75" customHeight="1">
      <c r="A611" s="129"/>
      <c r="B611" s="129"/>
      <c r="C611" s="129"/>
      <c r="D611" s="321"/>
      <c r="E611" s="129"/>
      <c r="F611" s="129"/>
      <c r="G611" s="129"/>
      <c r="H611" s="321"/>
      <c r="I611" s="129"/>
      <c r="J611" s="129"/>
      <c r="K611" s="129"/>
      <c r="L611" s="129"/>
      <c r="M611" s="129"/>
      <c r="N611" s="129"/>
      <c r="O611" s="129"/>
      <c r="P611" s="129"/>
      <c r="Q611" s="129"/>
      <c r="R611" s="129"/>
      <c r="S611" s="129"/>
      <c r="T611" s="129"/>
      <c r="U611" s="129"/>
      <c r="V611" s="129"/>
      <c r="W611" s="129"/>
      <c r="X611" s="129"/>
      <c r="Y611" s="129"/>
      <c r="Z611" s="129"/>
      <c r="AA611" s="129"/>
      <c r="AB611" s="129"/>
      <c r="AC611" s="129"/>
    </row>
    <row r="612" ht="15.75" customHeight="1">
      <c r="A612" s="129"/>
      <c r="B612" s="129"/>
      <c r="C612" s="129"/>
      <c r="D612" s="321"/>
      <c r="E612" s="129"/>
      <c r="F612" s="129"/>
      <c r="G612" s="129"/>
      <c r="H612" s="321"/>
      <c r="I612" s="129"/>
      <c r="J612" s="129"/>
      <c r="K612" s="129"/>
      <c r="L612" s="129"/>
      <c r="M612" s="129"/>
      <c r="N612" s="129"/>
      <c r="O612" s="129"/>
      <c r="P612" s="129"/>
      <c r="Q612" s="129"/>
      <c r="R612" s="129"/>
      <c r="S612" s="129"/>
      <c r="T612" s="129"/>
      <c r="U612" s="129"/>
      <c r="V612" s="129"/>
      <c r="W612" s="129"/>
      <c r="X612" s="129"/>
      <c r="Y612" s="129"/>
      <c r="Z612" s="129"/>
      <c r="AA612" s="129"/>
      <c r="AB612" s="129"/>
      <c r="AC612" s="129"/>
    </row>
    <row r="613" ht="15.75" customHeight="1">
      <c r="A613" s="129"/>
      <c r="B613" s="129"/>
      <c r="C613" s="129"/>
      <c r="D613" s="321"/>
      <c r="E613" s="129"/>
      <c r="F613" s="129"/>
      <c r="G613" s="129"/>
      <c r="H613" s="321"/>
      <c r="I613" s="129"/>
      <c r="J613" s="129"/>
      <c r="K613" s="129"/>
      <c r="L613" s="129"/>
      <c r="M613" s="129"/>
      <c r="N613" s="129"/>
      <c r="O613" s="129"/>
      <c r="P613" s="129"/>
      <c r="Q613" s="129"/>
      <c r="R613" s="129"/>
      <c r="S613" s="129"/>
      <c r="T613" s="129"/>
      <c r="U613" s="129"/>
      <c r="V613" s="129"/>
      <c r="W613" s="129"/>
      <c r="X613" s="129"/>
      <c r="Y613" s="129"/>
      <c r="Z613" s="129"/>
      <c r="AA613" s="129"/>
      <c r="AB613" s="129"/>
      <c r="AC613" s="129"/>
    </row>
    <row r="614" ht="15.75" customHeight="1">
      <c r="A614" s="129"/>
      <c r="B614" s="129"/>
      <c r="C614" s="129"/>
      <c r="D614" s="321"/>
      <c r="E614" s="129"/>
      <c r="F614" s="129"/>
      <c r="G614" s="129"/>
      <c r="H614" s="321"/>
      <c r="I614" s="129"/>
      <c r="J614" s="129"/>
      <c r="K614" s="129"/>
      <c r="L614" s="129"/>
      <c r="M614" s="129"/>
      <c r="N614" s="129"/>
      <c r="O614" s="129"/>
      <c r="P614" s="129"/>
      <c r="Q614" s="129"/>
      <c r="R614" s="129"/>
      <c r="S614" s="129"/>
      <c r="T614" s="129"/>
      <c r="U614" s="129"/>
      <c r="V614" s="129"/>
      <c r="W614" s="129"/>
      <c r="X614" s="129"/>
      <c r="Y614" s="129"/>
      <c r="Z614" s="129"/>
      <c r="AA614" s="129"/>
      <c r="AB614" s="129"/>
      <c r="AC614" s="129"/>
    </row>
    <row r="615" ht="15.75" customHeight="1">
      <c r="A615" s="129"/>
      <c r="B615" s="129"/>
      <c r="C615" s="129"/>
      <c r="D615" s="321"/>
      <c r="E615" s="129"/>
      <c r="F615" s="129"/>
      <c r="G615" s="129"/>
      <c r="H615" s="321"/>
      <c r="I615" s="129"/>
      <c r="J615" s="129"/>
      <c r="K615" s="129"/>
      <c r="L615" s="129"/>
      <c r="M615" s="129"/>
      <c r="N615" s="129"/>
      <c r="O615" s="129"/>
      <c r="P615" s="129"/>
      <c r="Q615" s="129"/>
      <c r="R615" s="129"/>
      <c r="S615" s="129"/>
      <c r="T615" s="129"/>
      <c r="U615" s="129"/>
      <c r="V615" s="129"/>
      <c r="W615" s="129"/>
      <c r="X615" s="129"/>
      <c r="Y615" s="129"/>
      <c r="Z615" s="129"/>
      <c r="AA615" s="129"/>
      <c r="AB615" s="129"/>
      <c r="AC615" s="129"/>
    </row>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63"/>
    <col customWidth="1" min="2" max="3" width="37.75"/>
    <col customWidth="1" min="4" max="5" width="17.38"/>
    <col customWidth="1" min="6" max="6" width="12.63"/>
    <col customWidth="1" min="8" max="8" width="16.25"/>
    <col customWidth="1" min="11" max="11" width="18.63"/>
    <col customWidth="1" min="13" max="14" width="28.13"/>
  </cols>
  <sheetData>
    <row r="1" ht="15.75" customHeight="1">
      <c r="A1" s="380" t="s">
        <v>0</v>
      </c>
      <c r="B1" s="380" t="s">
        <v>1</v>
      </c>
      <c r="C1" s="380" t="s">
        <v>2</v>
      </c>
      <c r="D1" s="381" t="s">
        <v>3</v>
      </c>
      <c r="E1" s="381" t="s">
        <v>4</v>
      </c>
      <c r="F1" s="380" t="s">
        <v>5</v>
      </c>
      <c r="G1" s="380" t="s">
        <v>6</v>
      </c>
      <c r="H1" s="46" t="s">
        <v>7</v>
      </c>
      <c r="I1" s="382" t="s">
        <v>8</v>
      </c>
      <c r="J1" s="382" t="s">
        <v>9</v>
      </c>
      <c r="K1" s="380" t="s">
        <v>10</v>
      </c>
      <c r="L1" s="380" t="s">
        <v>11</v>
      </c>
      <c r="M1" s="380" t="s">
        <v>12</v>
      </c>
      <c r="N1" s="383" t="s">
        <v>13</v>
      </c>
    </row>
    <row r="2" ht="15.75" customHeight="1">
      <c r="A2" s="224" t="s">
        <v>9720</v>
      </c>
      <c r="B2" s="224" t="s">
        <v>28</v>
      </c>
      <c r="C2" s="224" t="s">
        <v>9721</v>
      </c>
      <c r="D2" s="225" t="s">
        <v>313</v>
      </c>
      <c r="E2" s="225" t="s">
        <v>314</v>
      </c>
      <c r="F2" s="226">
        <v>0.6979166666666666</v>
      </c>
      <c r="G2" s="226">
        <v>0.7291666666666666</v>
      </c>
      <c r="H2" s="225">
        <f t="shared" ref="H2:H211" si="1">IF(G2&lt;F2, (G2+1)-F2, G2-F2)*24</f>
        <v>0.75</v>
      </c>
      <c r="I2" s="227">
        <v>111.28</v>
      </c>
      <c r="J2" s="227">
        <f t="shared" ref="J2:J211" si="2">DIVIDE(I2,H2)/N2</f>
        <v>18.54666667</v>
      </c>
      <c r="K2" s="224" t="s">
        <v>9722</v>
      </c>
      <c r="L2" s="224" t="s">
        <v>298</v>
      </c>
      <c r="M2" s="224" t="s">
        <v>4304</v>
      </c>
      <c r="N2" s="224">
        <f>IFERROR(__xludf.DUMMYFUNCTION("IFERROR(VALUE(REGEXEXTRACT(M2, ""(\d+)\s+(sessions?|days?|weeks?|Weeks?|Sessions?|Days?)"")), 1)"),8.0)</f>
        <v>8</v>
      </c>
    </row>
    <row r="3" ht="15.75" customHeight="1">
      <c r="A3" s="50" t="s">
        <v>9720</v>
      </c>
      <c r="B3" s="50" t="s">
        <v>28</v>
      </c>
      <c r="C3" s="50" t="s">
        <v>9723</v>
      </c>
      <c r="D3" s="51" t="s">
        <v>127</v>
      </c>
      <c r="E3" s="51" t="s">
        <v>128</v>
      </c>
      <c r="F3" s="52">
        <v>0.71875</v>
      </c>
      <c r="G3" s="52">
        <v>0.75</v>
      </c>
      <c r="H3" s="225">
        <f t="shared" si="1"/>
        <v>0.75</v>
      </c>
      <c r="I3" s="53">
        <v>111.28</v>
      </c>
      <c r="J3" s="227">
        <f t="shared" si="2"/>
        <v>18.54666667</v>
      </c>
      <c r="K3" s="50" t="s">
        <v>9724</v>
      </c>
      <c r="L3" s="50" t="s">
        <v>298</v>
      </c>
      <c r="M3" s="50" t="s">
        <v>4304</v>
      </c>
      <c r="N3" s="224">
        <f>IFERROR(__xludf.DUMMYFUNCTION("IFERROR(VALUE(REGEXEXTRACT(M3, ""(\d+)\s+(sessions?|days?|weeks?|Weeks?|Sessions?|Days?)"")), 1)"),8.0)</f>
        <v>8</v>
      </c>
    </row>
    <row r="4" ht="15.75" customHeight="1">
      <c r="A4" s="224" t="s">
        <v>9720</v>
      </c>
      <c r="B4" s="224" t="s">
        <v>28</v>
      </c>
      <c r="C4" s="224" t="s">
        <v>9725</v>
      </c>
      <c r="D4" s="225" t="s">
        <v>136</v>
      </c>
      <c r="E4" s="225" t="s">
        <v>137</v>
      </c>
      <c r="F4" s="226">
        <v>0.75</v>
      </c>
      <c r="G4" s="226">
        <v>0.7916666666666666</v>
      </c>
      <c r="H4" s="225">
        <f t="shared" si="1"/>
        <v>1</v>
      </c>
      <c r="I4" s="227">
        <v>115.6</v>
      </c>
      <c r="J4" s="227">
        <f t="shared" si="2"/>
        <v>14.45</v>
      </c>
      <c r="K4" s="224" t="s">
        <v>9726</v>
      </c>
      <c r="L4" s="224">
        <v>2.0</v>
      </c>
      <c r="M4" s="224" t="s">
        <v>4304</v>
      </c>
      <c r="N4" s="224">
        <f>IFERROR(__xludf.DUMMYFUNCTION("IFERROR(VALUE(REGEXEXTRACT(M4, ""(\d+)\s+(sessions?|days?|weeks?|Weeks?|Sessions?|Days?)"")), 1)"),8.0)</f>
        <v>8</v>
      </c>
      <c r="O4" s="55"/>
    </row>
    <row r="5" ht="15.75" customHeight="1">
      <c r="A5" s="224" t="s">
        <v>9720</v>
      </c>
      <c r="B5" s="224" t="s">
        <v>28</v>
      </c>
      <c r="C5" s="224" t="s">
        <v>9727</v>
      </c>
      <c r="D5" s="225" t="s">
        <v>313</v>
      </c>
      <c r="E5" s="225" t="s">
        <v>314</v>
      </c>
      <c r="F5" s="226">
        <v>0.6770833333333334</v>
      </c>
      <c r="G5" s="226">
        <v>0.6979166666666666</v>
      </c>
      <c r="H5" s="225">
        <f t="shared" si="1"/>
        <v>0.5</v>
      </c>
      <c r="I5" s="227">
        <v>193.32</v>
      </c>
      <c r="J5" s="227">
        <f t="shared" si="2"/>
        <v>42.96</v>
      </c>
      <c r="K5" s="224" t="s">
        <v>9728</v>
      </c>
      <c r="L5" s="224" t="s">
        <v>298</v>
      </c>
      <c r="M5" s="224" t="s">
        <v>4310</v>
      </c>
      <c r="N5" s="224">
        <f>IFERROR(__xludf.DUMMYFUNCTION("IFERROR(VALUE(REGEXEXTRACT(M5, ""(\d+)\s+(sessions?|days?|weeks?|Weeks?|Sessions?|Days?)"")), 1)"),9.0)</f>
        <v>9</v>
      </c>
      <c r="O5" s="55"/>
    </row>
    <row r="6" ht="15.75" customHeight="1">
      <c r="A6" s="224" t="s">
        <v>9729</v>
      </c>
      <c r="B6" s="224" t="s">
        <v>64</v>
      </c>
      <c r="C6" s="224" t="s">
        <v>9730</v>
      </c>
      <c r="D6" s="225" t="s">
        <v>143</v>
      </c>
      <c r="E6" s="225" t="s">
        <v>144</v>
      </c>
      <c r="F6" s="226">
        <v>0.7291666666666666</v>
      </c>
      <c r="G6" s="226">
        <v>0.7708333333333334</v>
      </c>
      <c r="H6" s="225">
        <f t="shared" si="1"/>
        <v>1</v>
      </c>
      <c r="I6" s="227">
        <v>200.0</v>
      </c>
      <c r="J6" s="227">
        <f t="shared" si="2"/>
        <v>25</v>
      </c>
      <c r="K6" s="224" t="s">
        <v>9731</v>
      </c>
      <c r="L6" s="224" t="s">
        <v>298</v>
      </c>
      <c r="M6" s="224" t="s">
        <v>9732</v>
      </c>
      <c r="N6" s="224">
        <f>IFERROR(__xludf.DUMMYFUNCTION("IFERROR(VALUE(REGEXEXTRACT(M6, ""(\d+)\s+(sessions?|days?|weeks?|Weeks?|Sessions?|Days?)"")), 1)"),8.0)</f>
        <v>8</v>
      </c>
      <c r="O6" s="55"/>
    </row>
    <row r="7" ht="15.75" customHeight="1">
      <c r="A7" s="224" t="s">
        <v>9733</v>
      </c>
      <c r="B7" s="224" t="s">
        <v>46</v>
      </c>
      <c r="C7" s="224" t="s">
        <v>9734</v>
      </c>
      <c r="D7" s="225" t="s">
        <v>9547</v>
      </c>
      <c r="E7" s="225" t="s">
        <v>9548</v>
      </c>
      <c r="F7" s="226">
        <v>0.7395833333333334</v>
      </c>
      <c r="G7" s="226">
        <v>0.7708333333333334</v>
      </c>
      <c r="H7" s="225">
        <f t="shared" si="1"/>
        <v>0.75</v>
      </c>
      <c r="I7" s="227">
        <v>91.38</v>
      </c>
      <c r="J7" s="227">
        <f t="shared" si="2"/>
        <v>15.23</v>
      </c>
      <c r="K7" s="224" t="s">
        <v>9735</v>
      </c>
      <c r="L7" s="224">
        <v>8.0</v>
      </c>
      <c r="M7" s="224" t="s">
        <v>9736</v>
      </c>
      <c r="N7" s="224">
        <f>IFERROR(__xludf.DUMMYFUNCTION("IFERROR(VALUE(REGEXEXTRACT(M7, ""(\d+)\s+(sessions?|days?|weeks?|Weeks?|Sessions?|Days?)"")), 1)"),8.0)</f>
        <v>8</v>
      </c>
      <c r="O7" s="55"/>
    </row>
    <row r="8" ht="15.75" customHeight="1">
      <c r="A8" s="50" t="s">
        <v>9737</v>
      </c>
      <c r="B8" s="50" t="s">
        <v>28</v>
      </c>
      <c r="C8" s="50" t="s">
        <v>9738</v>
      </c>
      <c r="D8" s="51" t="s">
        <v>237</v>
      </c>
      <c r="E8" s="51" t="s">
        <v>238</v>
      </c>
      <c r="F8" s="52">
        <v>0.75</v>
      </c>
      <c r="G8" s="52">
        <v>0.7916666666666666</v>
      </c>
      <c r="H8" s="225">
        <f t="shared" si="1"/>
        <v>1</v>
      </c>
      <c r="I8" s="53">
        <v>136.0</v>
      </c>
      <c r="J8" s="227">
        <f t="shared" si="2"/>
        <v>17</v>
      </c>
      <c r="K8" s="50" t="s">
        <v>9739</v>
      </c>
      <c r="L8" s="50">
        <v>2.0</v>
      </c>
      <c r="M8" s="224" t="s">
        <v>9736</v>
      </c>
      <c r="N8" s="224">
        <f>IFERROR(__xludf.DUMMYFUNCTION("IFERROR(VALUE(REGEXEXTRACT(M8, ""(\d+)\s+(sessions?|days?|weeks?|Weeks?|Sessions?|Days?)"")), 1)"),8.0)</f>
        <v>8</v>
      </c>
      <c r="O8" s="55"/>
    </row>
    <row r="9" ht="15.75" customHeight="1">
      <c r="A9" s="224" t="s">
        <v>9737</v>
      </c>
      <c r="B9" s="224" t="s">
        <v>28</v>
      </c>
      <c r="C9" s="224" t="s">
        <v>9740</v>
      </c>
      <c r="D9" s="225" t="s">
        <v>127</v>
      </c>
      <c r="E9" s="225" t="s">
        <v>128</v>
      </c>
      <c r="F9" s="226">
        <v>0.7604166666666666</v>
      </c>
      <c r="G9" s="226">
        <v>0.7916666666666666</v>
      </c>
      <c r="H9" s="225">
        <f t="shared" si="1"/>
        <v>0.75</v>
      </c>
      <c r="I9" s="227">
        <v>88.82</v>
      </c>
      <c r="J9" s="227">
        <f t="shared" si="2"/>
        <v>14.80333333</v>
      </c>
      <c r="K9" s="224" t="s">
        <v>9741</v>
      </c>
      <c r="L9" s="224">
        <v>4.0</v>
      </c>
      <c r="M9" s="224" t="s">
        <v>9736</v>
      </c>
      <c r="N9" s="224">
        <f>IFERROR(__xludf.DUMMYFUNCTION("IFERROR(VALUE(REGEXEXTRACT(M9, ""(\d+)\s+(sessions?|days?|weeks?|Weeks?|Sessions?|Days?)"")), 1)"),8.0)</f>
        <v>8</v>
      </c>
      <c r="O9" s="55"/>
    </row>
    <row r="10" ht="15.75" customHeight="1">
      <c r="A10" s="224" t="s">
        <v>9733</v>
      </c>
      <c r="B10" s="224" t="s">
        <v>46</v>
      </c>
      <c r="C10" s="224" t="s">
        <v>9742</v>
      </c>
      <c r="D10" s="225" t="s">
        <v>361</v>
      </c>
      <c r="E10" s="225" t="s">
        <v>362</v>
      </c>
      <c r="F10" s="226">
        <v>0.7708333333333334</v>
      </c>
      <c r="G10" s="226">
        <v>0.8020833333333334</v>
      </c>
      <c r="H10" s="225">
        <f t="shared" si="1"/>
        <v>0.75</v>
      </c>
      <c r="I10" s="227">
        <v>94.12</v>
      </c>
      <c r="J10" s="227">
        <f t="shared" si="2"/>
        <v>15.68666667</v>
      </c>
      <c r="K10" s="224" t="s">
        <v>9743</v>
      </c>
      <c r="L10" s="224">
        <v>6.0</v>
      </c>
      <c r="M10" s="224" t="s">
        <v>9736</v>
      </c>
      <c r="N10" s="224">
        <f>IFERROR(__xludf.DUMMYFUNCTION("IFERROR(VALUE(REGEXEXTRACT(M10, ""(\d+)\s+(sessions?|days?|weeks?|Weeks?|Sessions?|Days?)"")), 1)"),8.0)</f>
        <v>8</v>
      </c>
      <c r="O10" s="55"/>
    </row>
    <row r="11" ht="15.75" customHeight="1">
      <c r="A11" s="224" t="s">
        <v>9737</v>
      </c>
      <c r="B11" s="224" t="s">
        <v>28</v>
      </c>
      <c r="C11" s="224" t="s">
        <v>9744</v>
      </c>
      <c r="D11" s="225" t="s">
        <v>3125</v>
      </c>
      <c r="E11" s="225" t="s">
        <v>3126</v>
      </c>
      <c r="F11" s="226">
        <v>0.7916666666666666</v>
      </c>
      <c r="G11" s="226">
        <v>0.8229166666666666</v>
      </c>
      <c r="H11" s="225">
        <f t="shared" si="1"/>
        <v>0.75</v>
      </c>
      <c r="I11" s="227">
        <v>88.82</v>
      </c>
      <c r="J11" s="227">
        <f t="shared" si="2"/>
        <v>14.80333333</v>
      </c>
      <c r="K11" s="224" t="s">
        <v>9745</v>
      </c>
      <c r="L11" s="224" t="s">
        <v>298</v>
      </c>
      <c r="M11" s="224" t="s">
        <v>9736</v>
      </c>
      <c r="N11" s="224">
        <f>IFERROR(__xludf.DUMMYFUNCTION("IFERROR(VALUE(REGEXEXTRACT(M11, ""(\d+)\s+(sessions?|days?|weeks?|Weeks?|Sessions?|Days?)"")), 1)"),8.0)</f>
        <v>8</v>
      </c>
      <c r="O11" s="55"/>
    </row>
    <row r="12" ht="15.75" customHeight="1">
      <c r="A12" s="50" t="s">
        <v>9737</v>
      </c>
      <c r="B12" s="50" t="s">
        <v>28</v>
      </c>
      <c r="C12" s="50" t="s">
        <v>9746</v>
      </c>
      <c r="D12" s="51" t="s">
        <v>2928</v>
      </c>
      <c r="E12" s="51" t="s">
        <v>2929</v>
      </c>
      <c r="F12" s="52">
        <v>0.7916666666666666</v>
      </c>
      <c r="G12" s="52">
        <v>0.8333333333333334</v>
      </c>
      <c r="H12" s="225">
        <f t="shared" si="1"/>
        <v>1</v>
      </c>
      <c r="I12" s="53">
        <v>136.0</v>
      </c>
      <c r="J12" s="227">
        <f t="shared" si="2"/>
        <v>17</v>
      </c>
      <c r="K12" s="50" t="s">
        <v>9739</v>
      </c>
      <c r="L12" s="50">
        <v>6.0</v>
      </c>
      <c r="M12" s="224" t="s">
        <v>9736</v>
      </c>
      <c r="N12" s="224">
        <f>IFERROR(__xludf.DUMMYFUNCTION("IFERROR(VALUE(REGEXEXTRACT(M12, ""(\d+)\s+(sessions?|days?|weeks?|Weeks?|Sessions?|Days?)"")), 1)"),8.0)</f>
        <v>8</v>
      </c>
      <c r="O12" s="55"/>
    </row>
    <row r="13" ht="15.75" customHeight="1">
      <c r="A13" s="224" t="s">
        <v>9733</v>
      </c>
      <c r="B13" s="224" t="s">
        <v>46</v>
      </c>
      <c r="C13" s="224" t="s">
        <v>9747</v>
      </c>
      <c r="D13" s="225" t="s">
        <v>2928</v>
      </c>
      <c r="E13" s="225" t="s">
        <v>2929</v>
      </c>
      <c r="F13" s="226">
        <v>0.8125</v>
      </c>
      <c r="G13" s="226">
        <v>0.84375</v>
      </c>
      <c r="H13" s="225">
        <f t="shared" si="1"/>
        <v>0.75</v>
      </c>
      <c r="I13" s="227">
        <v>94.12</v>
      </c>
      <c r="J13" s="227">
        <f t="shared" si="2"/>
        <v>15.68666667</v>
      </c>
      <c r="K13" s="224" t="s">
        <v>9748</v>
      </c>
      <c r="L13" s="224" t="s">
        <v>298</v>
      </c>
      <c r="M13" s="224" t="s">
        <v>9736</v>
      </c>
      <c r="N13" s="224">
        <f>IFERROR(__xludf.DUMMYFUNCTION("IFERROR(VALUE(REGEXEXTRACT(M13, ""(\d+)\s+(sessions?|days?|weeks?|Weeks?|Sessions?|Days?)"")), 1)"),8.0)</f>
        <v>8</v>
      </c>
      <c r="O13" s="55"/>
    </row>
    <row r="14" ht="15.75" customHeight="1">
      <c r="A14" s="224" t="s">
        <v>9737</v>
      </c>
      <c r="B14" s="224" t="s">
        <v>28</v>
      </c>
      <c r="C14" s="224" t="s">
        <v>9749</v>
      </c>
      <c r="D14" s="225" t="s">
        <v>136</v>
      </c>
      <c r="E14" s="225" t="s">
        <v>137</v>
      </c>
      <c r="F14" s="226">
        <v>0.78125</v>
      </c>
      <c r="G14" s="226">
        <v>0.8229166666666666</v>
      </c>
      <c r="H14" s="225">
        <f t="shared" si="1"/>
        <v>1</v>
      </c>
      <c r="I14" s="227">
        <v>130.05</v>
      </c>
      <c r="J14" s="227">
        <f t="shared" si="2"/>
        <v>14.45</v>
      </c>
      <c r="K14" s="224" t="s">
        <v>9750</v>
      </c>
      <c r="L14" s="224">
        <v>1.0</v>
      </c>
      <c r="M14" s="224" t="s">
        <v>4450</v>
      </c>
      <c r="N14" s="224">
        <f>IFERROR(__xludf.DUMMYFUNCTION("IFERROR(VALUE(REGEXEXTRACT(M14, ""(\d+)\s+(sessions?|days?|weeks?|Weeks?|Sessions?|Days?)"")), 1)"),9.0)</f>
        <v>9</v>
      </c>
      <c r="O14" s="55"/>
    </row>
    <row r="15" ht="15.75" customHeight="1">
      <c r="A15" s="224" t="s">
        <v>9733</v>
      </c>
      <c r="B15" s="224" t="s">
        <v>46</v>
      </c>
      <c r="C15" s="224" t="s">
        <v>9751</v>
      </c>
      <c r="D15" s="225" t="s">
        <v>2908</v>
      </c>
      <c r="E15" s="225" t="s">
        <v>2909</v>
      </c>
      <c r="F15" s="226">
        <v>0.8020833333333334</v>
      </c>
      <c r="G15" s="226">
        <v>0.8333333333333334</v>
      </c>
      <c r="H15" s="225">
        <f t="shared" si="1"/>
        <v>0.75</v>
      </c>
      <c r="I15" s="227">
        <v>94.12</v>
      </c>
      <c r="J15" s="227">
        <f t="shared" si="2"/>
        <v>15.68666667</v>
      </c>
      <c r="K15" s="224" t="s">
        <v>9748</v>
      </c>
      <c r="L15" s="224" t="s">
        <v>298</v>
      </c>
      <c r="M15" s="224" t="s">
        <v>9752</v>
      </c>
      <c r="N15" s="224">
        <f>IFERROR(__xludf.DUMMYFUNCTION("IFERROR(VALUE(REGEXEXTRACT(M15, ""(\d+)\s+(sessions?|days?|weeks?|Weeks?|Sessions?|Days?)"")), 1)"),8.0)</f>
        <v>8</v>
      </c>
      <c r="O15" s="55"/>
    </row>
    <row r="16" ht="15.75" customHeight="1">
      <c r="A16" s="224" t="s">
        <v>9733</v>
      </c>
      <c r="B16" s="224" t="s">
        <v>46</v>
      </c>
      <c r="C16" s="224" t="s">
        <v>9753</v>
      </c>
      <c r="D16" s="225" t="s">
        <v>136</v>
      </c>
      <c r="E16" s="225" t="s">
        <v>137</v>
      </c>
      <c r="F16" s="226">
        <v>0.8125</v>
      </c>
      <c r="G16" s="226">
        <v>0.84375</v>
      </c>
      <c r="H16" s="225">
        <f t="shared" si="1"/>
        <v>0.75</v>
      </c>
      <c r="I16" s="227">
        <v>94.12</v>
      </c>
      <c r="J16" s="227">
        <f t="shared" si="2"/>
        <v>15.68666667</v>
      </c>
      <c r="K16" s="224" t="s">
        <v>9754</v>
      </c>
      <c r="L16" s="224">
        <v>10.0</v>
      </c>
      <c r="M16" s="224" t="s">
        <v>9752</v>
      </c>
      <c r="N16" s="224">
        <f>IFERROR(__xludf.DUMMYFUNCTION("IFERROR(VALUE(REGEXEXTRACT(M16, ""(\d+)\s+(sessions?|days?|weeks?|Weeks?|Sessions?|Days?)"")), 1)"),8.0)</f>
        <v>8</v>
      </c>
      <c r="O16" s="55"/>
    </row>
    <row r="17" ht="15.75" customHeight="1">
      <c r="A17" s="50" t="s">
        <v>9737</v>
      </c>
      <c r="B17" s="50" t="s">
        <v>28</v>
      </c>
      <c r="C17" s="50" t="s">
        <v>9755</v>
      </c>
      <c r="D17" s="51" t="s">
        <v>2652</v>
      </c>
      <c r="E17" s="51" t="s">
        <v>8727</v>
      </c>
      <c r="F17" s="226">
        <v>0.8125</v>
      </c>
      <c r="G17" s="52">
        <v>0.8541666666666666</v>
      </c>
      <c r="H17" s="225">
        <f t="shared" si="1"/>
        <v>1</v>
      </c>
      <c r="I17" s="53">
        <v>136.0</v>
      </c>
      <c r="J17" s="227">
        <f t="shared" si="2"/>
        <v>17</v>
      </c>
      <c r="K17" s="50" t="s">
        <v>9739</v>
      </c>
      <c r="L17" s="50">
        <v>1.0</v>
      </c>
      <c r="M17" s="224" t="s">
        <v>9752</v>
      </c>
      <c r="N17" s="224">
        <f>IFERROR(__xludf.DUMMYFUNCTION("IFERROR(VALUE(REGEXEXTRACT(M17, ""(\d+)\s+(sessions?|days?|weeks?|Weeks?|Sessions?|Days?)"")), 1)"),8.0)</f>
        <v>8</v>
      </c>
      <c r="O17" s="55"/>
    </row>
    <row r="18" ht="15.75" customHeight="1">
      <c r="A18" s="224" t="s">
        <v>9720</v>
      </c>
      <c r="B18" s="224" t="s">
        <v>28</v>
      </c>
      <c r="C18" s="224" t="s">
        <v>9756</v>
      </c>
      <c r="D18" s="225" t="s">
        <v>136</v>
      </c>
      <c r="E18" s="225" t="s">
        <v>137</v>
      </c>
      <c r="F18" s="226">
        <v>0.8229166666666666</v>
      </c>
      <c r="G18" s="226">
        <v>0.8645833333333334</v>
      </c>
      <c r="H18" s="225">
        <f t="shared" si="1"/>
        <v>1</v>
      </c>
      <c r="I18" s="227">
        <v>130.05</v>
      </c>
      <c r="J18" s="227">
        <f t="shared" si="2"/>
        <v>14.45</v>
      </c>
      <c r="K18" s="224" t="s">
        <v>9757</v>
      </c>
      <c r="L18" s="224" t="s">
        <v>298</v>
      </c>
      <c r="M18" s="224" t="s">
        <v>4450</v>
      </c>
      <c r="N18" s="224">
        <f>IFERROR(__xludf.DUMMYFUNCTION("IFERROR(VALUE(REGEXEXTRACT(M18, ""(\d+)\s+(sessions?|days?|weeks?|Weeks?|Sessions?|Days?)"")), 1)"),9.0)</f>
        <v>9</v>
      </c>
      <c r="O18" s="55"/>
    </row>
    <row r="19" ht="15.75" customHeight="1">
      <c r="A19" s="224" t="s">
        <v>9737</v>
      </c>
      <c r="B19" s="224" t="s">
        <v>28</v>
      </c>
      <c r="C19" s="224" t="s">
        <v>9758</v>
      </c>
      <c r="D19" s="225" t="s">
        <v>100</v>
      </c>
      <c r="E19" s="225" t="s">
        <v>101</v>
      </c>
      <c r="F19" s="226">
        <v>0.6875</v>
      </c>
      <c r="G19" s="226">
        <v>0.7291666666666666</v>
      </c>
      <c r="H19" s="225">
        <f t="shared" si="1"/>
        <v>1</v>
      </c>
      <c r="I19" s="227">
        <v>212.39</v>
      </c>
      <c r="J19" s="227">
        <f t="shared" si="2"/>
        <v>26.54875</v>
      </c>
      <c r="K19" s="224" t="s">
        <v>9759</v>
      </c>
      <c r="L19" s="224">
        <v>8.0</v>
      </c>
      <c r="M19" s="224" t="s">
        <v>9760</v>
      </c>
      <c r="N19" s="224">
        <f>IFERROR(__xludf.DUMMYFUNCTION("IFERROR(VALUE(REGEXEXTRACT(M19, ""(\d+)\s+(sessions?|days?|weeks?|Weeks?|Sessions?|Days?)"")), 1)"),8.0)</f>
        <v>8</v>
      </c>
      <c r="O19" s="55"/>
    </row>
    <row r="20" ht="15.75" customHeight="1">
      <c r="A20" s="224" t="s">
        <v>9761</v>
      </c>
      <c r="B20" s="224" t="s">
        <v>35</v>
      </c>
      <c r="C20" s="224" t="s">
        <v>9762</v>
      </c>
      <c r="D20" s="225" t="s">
        <v>136</v>
      </c>
      <c r="E20" s="225" t="s">
        <v>137</v>
      </c>
      <c r="F20" s="226">
        <v>0.7395833333333334</v>
      </c>
      <c r="G20" s="226">
        <v>0.78125</v>
      </c>
      <c r="H20" s="225">
        <f t="shared" si="1"/>
        <v>1</v>
      </c>
      <c r="I20" s="227">
        <v>164.8</v>
      </c>
      <c r="J20" s="227">
        <f t="shared" si="2"/>
        <v>20.6</v>
      </c>
      <c r="K20" s="224" t="s">
        <v>9763</v>
      </c>
      <c r="L20" s="224">
        <v>10.0</v>
      </c>
      <c r="M20" s="224" t="s">
        <v>9760</v>
      </c>
      <c r="N20" s="224">
        <f>IFERROR(__xludf.DUMMYFUNCTION("IFERROR(VALUE(REGEXEXTRACT(M20, ""(\d+)\s+(sessions?|days?|weeks?|Weeks?|Sessions?|Days?)"")), 1)"),8.0)</f>
        <v>8</v>
      </c>
      <c r="O20" s="55"/>
    </row>
    <row r="21" ht="15.75" customHeight="1">
      <c r="A21" s="224" t="s">
        <v>9737</v>
      </c>
      <c r="B21" s="224" t="s">
        <v>28</v>
      </c>
      <c r="C21" s="224" t="s">
        <v>9764</v>
      </c>
      <c r="D21" s="225" t="s">
        <v>2928</v>
      </c>
      <c r="E21" s="225" t="s">
        <v>2929</v>
      </c>
      <c r="F21" s="226">
        <v>0.75</v>
      </c>
      <c r="G21" s="226">
        <v>0.78125</v>
      </c>
      <c r="H21" s="225">
        <f t="shared" si="1"/>
        <v>0.75</v>
      </c>
      <c r="I21" s="227">
        <v>88.82</v>
      </c>
      <c r="J21" s="227">
        <f t="shared" si="2"/>
        <v>14.80333333</v>
      </c>
      <c r="K21" s="224" t="s">
        <v>9765</v>
      </c>
      <c r="L21" s="224" t="s">
        <v>298</v>
      </c>
      <c r="M21" s="224" t="s">
        <v>9760</v>
      </c>
      <c r="N21" s="224">
        <f>IFERROR(__xludf.DUMMYFUNCTION("IFERROR(VALUE(REGEXEXTRACT(M21, ""(\d+)\s+(sessions?|days?|weeks?|Weeks?|Sessions?|Days?)"")), 1)"),8.0)</f>
        <v>8</v>
      </c>
      <c r="O21" s="55"/>
    </row>
    <row r="22" ht="15.75" customHeight="1">
      <c r="A22" s="50" t="s">
        <v>9737</v>
      </c>
      <c r="B22" s="50" t="s">
        <v>28</v>
      </c>
      <c r="C22" s="50" t="s">
        <v>2265</v>
      </c>
      <c r="D22" s="51" t="s">
        <v>197</v>
      </c>
      <c r="E22" s="51" t="s">
        <v>198</v>
      </c>
      <c r="F22" s="52">
        <v>0.7916666666666666</v>
      </c>
      <c r="G22" s="52">
        <v>0.8229166666666666</v>
      </c>
      <c r="H22" s="225">
        <f t="shared" si="1"/>
        <v>0.75</v>
      </c>
      <c r="I22" s="53">
        <v>88.82</v>
      </c>
      <c r="J22" s="227">
        <f t="shared" si="2"/>
        <v>14.80333333</v>
      </c>
      <c r="K22" s="50" t="s">
        <v>9766</v>
      </c>
      <c r="L22" s="50" t="s">
        <v>298</v>
      </c>
      <c r="M22" s="224" t="s">
        <v>9760</v>
      </c>
      <c r="N22" s="224">
        <f>IFERROR(__xludf.DUMMYFUNCTION("IFERROR(VALUE(REGEXEXTRACT(M22, ""(\d+)\s+(sessions?|days?|weeks?|Weeks?|Sessions?|Days?)"")), 1)"),8.0)</f>
        <v>8</v>
      </c>
      <c r="O22" s="55"/>
    </row>
    <row r="23" ht="15.75" customHeight="1">
      <c r="A23" s="224" t="s">
        <v>9761</v>
      </c>
      <c r="B23" s="224" t="s">
        <v>35</v>
      </c>
      <c r="C23" s="224" t="s">
        <v>9767</v>
      </c>
      <c r="D23" s="225" t="s">
        <v>70</v>
      </c>
      <c r="E23" s="225" t="s">
        <v>71</v>
      </c>
      <c r="F23" s="226">
        <v>0.5104166666666666</v>
      </c>
      <c r="G23" s="226">
        <v>0.5520833333333334</v>
      </c>
      <c r="H23" s="225">
        <f t="shared" si="1"/>
        <v>1</v>
      </c>
      <c r="I23" s="227">
        <v>164.8</v>
      </c>
      <c r="J23" s="227">
        <f t="shared" si="2"/>
        <v>20.6</v>
      </c>
      <c r="K23" s="224" t="s">
        <v>9768</v>
      </c>
      <c r="L23" s="224">
        <v>16.0</v>
      </c>
      <c r="M23" s="50" t="s">
        <v>4318</v>
      </c>
      <c r="N23" s="224">
        <f>IFERROR(__xludf.DUMMYFUNCTION("IFERROR(VALUE(REGEXEXTRACT(M23, ""(\d+)\s+(sessions?|days?|weeks?|Weeks?|Sessions?|Days?)"")), 1)"),8.0)</f>
        <v>8</v>
      </c>
      <c r="O23" s="55"/>
    </row>
    <row r="24" ht="15.75" customHeight="1">
      <c r="A24" s="224" t="s">
        <v>9737</v>
      </c>
      <c r="B24" s="224" t="s">
        <v>28</v>
      </c>
      <c r="C24" s="224" t="s">
        <v>9769</v>
      </c>
      <c r="D24" s="225" t="s">
        <v>189</v>
      </c>
      <c r="E24" s="225" t="s">
        <v>190</v>
      </c>
      <c r="F24" s="226">
        <v>0.5520833333333334</v>
      </c>
      <c r="G24" s="226">
        <v>0.59375</v>
      </c>
      <c r="H24" s="225">
        <f t="shared" si="1"/>
        <v>1</v>
      </c>
      <c r="I24" s="227">
        <v>136.0</v>
      </c>
      <c r="J24" s="227">
        <f t="shared" si="2"/>
        <v>17</v>
      </c>
      <c r="K24" s="224" t="s">
        <v>9739</v>
      </c>
      <c r="L24" s="224">
        <v>10.0</v>
      </c>
      <c r="M24" s="50" t="s">
        <v>4318</v>
      </c>
      <c r="N24" s="224">
        <f>IFERROR(__xludf.DUMMYFUNCTION("IFERROR(VALUE(REGEXEXTRACT(M24, ""(\d+)\s+(sessions?|days?|weeks?|Weeks?|Sessions?|Days?)"")), 1)"),8.0)</f>
        <v>8</v>
      </c>
      <c r="O24" s="55"/>
    </row>
    <row r="25" ht="15.75" customHeight="1">
      <c r="A25" s="224" t="s">
        <v>9737</v>
      </c>
      <c r="B25" s="224" t="s">
        <v>28</v>
      </c>
      <c r="C25" s="224" t="s">
        <v>9770</v>
      </c>
      <c r="D25" s="225" t="s">
        <v>127</v>
      </c>
      <c r="E25" s="225" t="s">
        <v>128</v>
      </c>
      <c r="F25" s="226">
        <v>0.625</v>
      </c>
      <c r="G25" s="226">
        <v>0.6666666666666666</v>
      </c>
      <c r="H25" s="225">
        <f t="shared" si="1"/>
        <v>1</v>
      </c>
      <c r="I25" s="227">
        <v>212.39</v>
      </c>
      <c r="J25" s="227">
        <f t="shared" si="2"/>
        <v>26.54875</v>
      </c>
      <c r="K25" s="224" t="s">
        <v>9771</v>
      </c>
      <c r="L25" s="224">
        <v>7.0</v>
      </c>
      <c r="M25" s="50" t="s">
        <v>4318</v>
      </c>
      <c r="N25" s="224">
        <f>IFERROR(__xludf.DUMMYFUNCTION("IFERROR(VALUE(REGEXEXTRACT(M25, ""(\d+)\s+(sessions?|days?|weeks?|Weeks?|Sessions?|Days?)"")), 1)"),8.0)</f>
        <v>8</v>
      </c>
      <c r="O25" s="55"/>
    </row>
    <row r="26" ht="15.75" customHeight="1">
      <c r="A26" s="224" t="s">
        <v>9737</v>
      </c>
      <c r="B26" s="224" t="s">
        <v>28</v>
      </c>
      <c r="C26" s="224" t="s">
        <v>9772</v>
      </c>
      <c r="D26" s="225" t="s">
        <v>2243</v>
      </c>
      <c r="E26" s="225" t="s">
        <v>3995</v>
      </c>
      <c r="F26" s="226">
        <v>0.6666666666666666</v>
      </c>
      <c r="G26" s="226">
        <v>0.7083333333333334</v>
      </c>
      <c r="H26" s="225">
        <f t="shared" si="1"/>
        <v>1</v>
      </c>
      <c r="I26" s="227">
        <v>136.0</v>
      </c>
      <c r="J26" s="227">
        <f t="shared" si="2"/>
        <v>17</v>
      </c>
      <c r="K26" s="224" t="s">
        <v>9773</v>
      </c>
      <c r="L26" s="224">
        <v>9.0</v>
      </c>
      <c r="M26" s="50" t="s">
        <v>4318</v>
      </c>
      <c r="N26" s="224">
        <f>IFERROR(__xludf.DUMMYFUNCTION("IFERROR(VALUE(REGEXEXTRACT(M26, ""(\d+)\s+(sessions?|days?|weeks?|Weeks?|Sessions?|Days?)"")), 1)"),8.0)</f>
        <v>8</v>
      </c>
      <c r="O26" s="55"/>
    </row>
    <row r="27" ht="15.75" customHeight="1">
      <c r="A27" s="50" t="s">
        <v>9761</v>
      </c>
      <c r="B27" s="224" t="s">
        <v>35</v>
      </c>
      <c r="C27" s="50" t="s">
        <v>9774</v>
      </c>
      <c r="D27" s="51" t="s">
        <v>70</v>
      </c>
      <c r="E27" s="51" t="s">
        <v>71</v>
      </c>
      <c r="F27" s="52">
        <v>0.4166666666666667</v>
      </c>
      <c r="G27" s="52">
        <v>0.4583333333333333</v>
      </c>
      <c r="H27" s="225">
        <f t="shared" si="1"/>
        <v>1</v>
      </c>
      <c r="I27" s="53">
        <v>131.3</v>
      </c>
      <c r="J27" s="227">
        <f t="shared" si="2"/>
        <v>16.4125</v>
      </c>
      <c r="K27" s="50" t="s">
        <v>9775</v>
      </c>
      <c r="L27" s="50" t="s">
        <v>298</v>
      </c>
      <c r="M27" s="224" t="s">
        <v>4573</v>
      </c>
      <c r="N27" s="224">
        <f>IFERROR(__xludf.DUMMYFUNCTION("IFERROR(VALUE(REGEXEXTRACT(M27, ""(\d+)\s+(sessions?|days?|weeks?|Weeks?|Sessions?|Days?)"")), 1)"),8.0)</f>
        <v>8</v>
      </c>
      <c r="O27" s="55"/>
    </row>
    <row r="28" ht="15.75" customHeight="1">
      <c r="A28" s="224" t="s">
        <v>9737</v>
      </c>
      <c r="B28" s="224" t="s">
        <v>28</v>
      </c>
      <c r="C28" s="224" t="s">
        <v>9776</v>
      </c>
      <c r="D28" s="225" t="s">
        <v>9777</v>
      </c>
      <c r="E28" s="225" t="s">
        <v>9778</v>
      </c>
      <c r="F28" s="226">
        <v>0.4791666666666667</v>
      </c>
      <c r="G28" s="226">
        <v>0.5208333333333334</v>
      </c>
      <c r="H28" s="225">
        <f t="shared" si="1"/>
        <v>1</v>
      </c>
      <c r="I28" s="227">
        <v>82.66</v>
      </c>
      <c r="J28" s="227">
        <f t="shared" si="2"/>
        <v>10.3325</v>
      </c>
      <c r="K28" s="224" t="s">
        <v>9779</v>
      </c>
      <c r="L28" s="224" t="s">
        <v>298</v>
      </c>
      <c r="M28" s="224" t="s">
        <v>4573</v>
      </c>
      <c r="N28" s="224">
        <f>IFERROR(__xludf.DUMMYFUNCTION("IFERROR(VALUE(REGEXEXTRACT(M28, ""(\d+)\s+(sessions?|days?|weeks?|Weeks?|Sessions?|Days?)"")), 1)"),8.0)</f>
        <v>8</v>
      </c>
      <c r="O28" s="55"/>
    </row>
    <row r="29" ht="15.75" customHeight="1">
      <c r="A29" s="224" t="s">
        <v>9761</v>
      </c>
      <c r="B29" s="224" t="s">
        <v>35</v>
      </c>
      <c r="C29" s="224" t="s">
        <v>9780</v>
      </c>
      <c r="D29" s="225" t="s">
        <v>70</v>
      </c>
      <c r="E29" s="225" t="s">
        <v>71</v>
      </c>
      <c r="F29" s="226">
        <v>0.4791666666666667</v>
      </c>
      <c r="G29" s="226">
        <v>0.5208333333333334</v>
      </c>
      <c r="H29" s="225">
        <f t="shared" si="1"/>
        <v>1</v>
      </c>
      <c r="I29" s="227">
        <v>131.3</v>
      </c>
      <c r="J29" s="227">
        <f t="shared" si="2"/>
        <v>16.4125</v>
      </c>
      <c r="K29" s="224" t="s">
        <v>9781</v>
      </c>
      <c r="L29" s="224">
        <v>10.0</v>
      </c>
      <c r="M29" s="224" t="s">
        <v>4573</v>
      </c>
      <c r="N29" s="224">
        <f>IFERROR(__xludf.DUMMYFUNCTION("IFERROR(VALUE(REGEXEXTRACT(M29, ""(\d+)\s+(sessions?|days?|weeks?|Weeks?|Sessions?|Days?)"")), 1)"),8.0)</f>
        <v>8</v>
      </c>
      <c r="O29" s="55"/>
    </row>
    <row r="30" ht="15.75" customHeight="1">
      <c r="A30" s="224" t="s">
        <v>9737</v>
      </c>
      <c r="B30" s="224" t="s">
        <v>28</v>
      </c>
      <c r="C30" s="224" t="s">
        <v>9782</v>
      </c>
      <c r="D30" s="225" t="s">
        <v>3125</v>
      </c>
      <c r="E30" s="225" t="s">
        <v>3126</v>
      </c>
      <c r="F30" s="226">
        <v>0.5104166666666666</v>
      </c>
      <c r="G30" s="226">
        <v>0.5416666666666666</v>
      </c>
      <c r="H30" s="225">
        <f t="shared" si="1"/>
        <v>0.75</v>
      </c>
      <c r="I30" s="227">
        <v>88.82</v>
      </c>
      <c r="J30" s="227">
        <f t="shared" si="2"/>
        <v>14.80333333</v>
      </c>
      <c r="K30" s="224" t="s">
        <v>9741</v>
      </c>
      <c r="L30" s="224">
        <v>3.0</v>
      </c>
      <c r="M30" s="224" t="s">
        <v>4573</v>
      </c>
      <c r="N30" s="224">
        <f>IFERROR(__xludf.DUMMYFUNCTION("IFERROR(VALUE(REGEXEXTRACT(M30, ""(\d+)\s+(sessions?|days?|weeks?|Weeks?|Sessions?|Days?)"")), 1)"),8.0)</f>
        <v>8</v>
      </c>
      <c r="O30" s="55"/>
    </row>
    <row r="31" ht="15.75" customHeight="1">
      <c r="A31" s="50" t="s">
        <v>9737</v>
      </c>
      <c r="B31" s="50" t="s">
        <v>28</v>
      </c>
      <c r="C31" s="50" t="s">
        <v>9744</v>
      </c>
      <c r="D31" s="51" t="s">
        <v>3125</v>
      </c>
      <c r="E31" s="51" t="s">
        <v>3126</v>
      </c>
      <c r="F31" s="52">
        <v>0.5416666666666666</v>
      </c>
      <c r="G31" s="52">
        <v>0.5729166666666666</v>
      </c>
      <c r="H31" s="225">
        <f t="shared" si="1"/>
        <v>0.75</v>
      </c>
      <c r="I31" s="53">
        <v>88.82</v>
      </c>
      <c r="J31" s="227">
        <f t="shared" si="2"/>
        <v>14.80333333</v>
      </c>
      <c r="K31" s="50" t="s">
        <v>9745</v>
      </c>
      <c r="L31" s="50">
        <v>5.0</v>
      </c>
      <c r="M31" s="224" t="s">
        <v>4573</v>
      </c>
      <c r="N31" s="224">
        <f>IFERROR(__xludf.DUMMYFUNCTION("IFERROR(VALUE(REGEXEXTRACT(M31, ""(\d+)\s+(sessions?|days?|weeks?|Weeks?|Sessions?|Days?)"")), 1)"),8.0)</f>
        <v>8</v>
      </c>
      <c r="O31" s="55"/>
    </row>
    <row r="32" ht="15.75" customHeight="1">
      <c r="A32" s="224" t="s">
        <v>9737</v>
      </c>
      <c r="B32" s="224" t="s">
        <v>28</v>
      </c>
      <c r="C32" s="224" t="s">
        <v>9783</v>
      </c>
      <c r="D32" s="225" t="s">
        <v>143</v>
      </c>
      <c r="E32" s="225" t="s">
        <v>144</v>
      </c>
      <c r="F32" s="226">
        <v>0.5763888888888888</v>
      </c>
      <c r="G32" s="226">
        <v>0.6076388888888888</v>
      </c>
      <c r="H32" s="225">
        <f t="shared" si="1"/>
        <v>0.75</v>
      </c>
      <c r="I32" s="227">
        <v>88.82</v>
      </c>
      <c r="J32" s="227">
        <f t="shared" si="2"/>
        <v>14.80333333</v>
      </c>
      <c r="K32" s="224" t="s">
        <v>9745</v>
      </c>
      <c r="L32" s="224">
        <v>3.0</v>
      </c>
      <c r="M32" s="224" t="s">
        <v>4573</v>
      </c>
      <c r="N32" s="224">
        <f>IFERROR(__xludf.DUMMYFUNCTION("IFERROR(VALUE(REGEXEXTRACT(M32, ""(\d+)\s+(sessions?|days?|weeks?|Weeks?|Sessions?|Days?)"")), 1)"),8.0)</f>
        <v>8</v>
      </c>
      <c r="O32" s="55"/>
    </row>
    <row r="33" ht="15.75" customHeight="1">
      <c r="A33" s="224" t="s">
        <v>9737</v>
      </c>
      <c r="B33" s="224" t="s">
        <v>28</v>
      </c>
      <c r="C33" s="224" t="s">
        <v>9784</v>
      </c>
      <c r="D33" s="225" t="s">
        <v>143</v>
      </c>
      <c r="E33" s="225" t="s">
        <v>144</v>
      </c>
      <c r="F33" s="226">
        <v>0.75</v>
      </c>
      <c r="G33" s="226">
        <v>0.8125</v>
      </c>
      <c r="H33" s="225">
        <f t="shared" si="1"/>
        <v>1.5</v>
      </c>
      <c r="I33" s="227">
        <v>133.67</v>
      </c>
      <c r="J33" s="227">
        <f t="shared" si="2"/>
        <v>11.13916667</v>
      </c>
      <c r="K33" s="224" t="s">
        <v>9766</v>
      </c>
      <c r="L33" s="224" t="s">
        <v>298</v>
      </c>
      <c r="M33" s="224" t="s">
        <v>4573</v>
      </c>
      <c r="N33" s="224">
        <f>IFERROR(__xludf.DUMMYFUNCTION("IFERROR(VALUE(REGEXEXTRACT(M33, ""(\d+)\s+(sessions?|days?|weeks?|Weeks?|Sessions?|Days?)"")), 1)"),8.0)</f>
        <v>8</v>
      </c>
      <c r="O33" s="55"/>
    </row>
    <row r="34" ht="15.75" customHeight="1">
      <c r="A34" s="224" t="s">
        <v>9729</v>
      </c>
      <c r="B34" s="224" t="s">
        <v>64</v>
      </c>
      <c r="C34" s="224" t="s">
        <v>9785</v>
      </c>
      <c r="D34" s="225" t="s">
        <v>361</v>
      </c>
      <c r="E34" s="225" t="s">
        <v>362</v>
      </c>
      <c r="F34" s="226">
        <v>0.5416666666666666</v>
      </c>
      <c r="G34" s="226">
        <v>0.5833333333333334</v>
      </c>
      <c r="H34" s="225">
        <f t="shared" si="1"/>
        <v>1</v>
      </c>
      <c r="I34" s="227">
        <v>91.63</v>
      </c>
      <c r="J34" s="227">
        <f t="shared" si="2"/>
        <v>13.09</v>
      </c>
      <c r="K34" s="224" t="s">
        <v>9786</v>
      </c>
      <c r="L34" s="224">
        <v>8.0</v>
      </c>
      <c r="M34" s="224" t="s">
        <v>4461</v>
      </c>
      <c r="N34" s="224">
        <f>IFERROR(__xludf.DUMMYFUNCTION("IFERROR(VALUE(REGEXEXTRACT(M34, ""(\d+)\s+(sessions?|days?|weeks?|Weeks?|Sessions?|Days?)"")), 1)"),7.0)</f>
        <v>7</v>
      </c>
      <c r="O34" s="55"/>
    </row>
    <row r="35" ht="15.75" customHeight="1">
      <c r="A35" s="50" t="s">
        <v>9729</v>
      </c>
      <c r="B35" s="50" t="s">
        <v>64</v>
      </c>
      <c r="C35" s="50" t="s">
        <v>9787</v>
      </c>
      <c r="D35" s="51" t="s">
        <v>361</v>
      </c>
      <c r="E35" s="51" t="s">
        <v>362</v>
      </c>
      <c r="F35" s="52">
        <v>0.5833333333333334</v>
      </c>
      <c r="G35" s="52">
        <v>0.625</v>
      </c>
      <c r="H35" s="225">
        <f t="shared" si="1"/>
        <v>1</v>
      </c>
      <c r="I35" s="53">
        <v>91.63</v>
      </c>
      <c r="J35" s="227">
        <f t="shared" si="2"/>
        <v>13.09</v>
      </c>
      <c r="K35" s="50" t="s">
        <v>9788</v>
      </c>
      <c r="L35" s="50">
        <v>8.0</v>
      </c>
      <c r="M35" s="224" t="s">
        <v>4461</v>
      </c>
      <c r="N35" s="224">
        <f>IFERROR(__xludf.DUMMYFUNCTION("IFERROR(VALUE(REGEXEXTRACT(M35, ""(\d+)\s+(sessions?|days?|weeks?|Weeks?|Sessions?|Days?)"")), 1)"),7.0)</f>
        <v>7</v>
      </c>
      <c r="O35" s="55"/>
    </row>
    <row r="36" ht="15.75" customHeight="1">
      <c r="A36" s="50" t="s">
        <v>9761</v>
      </c>
      <c r="B36" s="50" t="s">
        <v>115</v>
      </c>
      <c r="C36" s="50" t="s">
        <v>9789</v>
      </c>
      <c r="D36" s="51" t="s">
        <v>9790</v>
      </c>
      <c r="E36" s="51" t="s">
        <v>9791</v>
      </c>
      <c r="F36" s="52">
        <v>0.6875</v>
      </c>
      <c r="G36" s="52">
        <v>0.7291666666666666</v>
      </c>
      <c r="H36" s="225">
        <f t="shared" si="1"/>
        <v>1</v>
      </c>
      <c r="I36" s="53">
        <v>103.49</v>
      </c>
      <c r="J36" s="227">
        <f t="shared" si="2"/>
        <v>14.78428571</v>
      </c>
      <c r="K36" s="50" t="s">
        <v>9792</v>
      </c>
      <c r="L36" s="50">
        <v>4.0</v>
      </c>
      <c r="M36" s="224" t="s">
        <v>4461</v>
      </c>
      <c r="N36" s="224">
        <f>IFERROR(__xludf.DUMMYFUNCTION("IFERROR(VALUE(REGEXEXTRACT(M36, ""(\d+)\s+(sessions?|days?|weeks?|Weeks?|Sessions?|Days?)"")), 1)"),7.0)</f>
        <v>7</v>
      </c>
      <c r="O36" s="55"/>
    </row>
    <row r="37" ht="15.75" customHeight="1">
      <c r="A37" s="224" t="s">
        <v>9793</v>
      </c>
      <c r="B37" s="224" t="s">
        <v>3035</v>
      </c>
      <c r="C37" s="224" t="s">
        <v>9794</v>
      </c>
      <c r="D37" s="225" t="s">
        <v>136</v>
      </c>
      <c r="E37" s="225" t="s">
        <v>137</v>
      </c>
      <c r="F37" s="226">
        <v>0.6875</v>
      </c>
      <c r="G37" s="226">
        <v>0.71875</v>
      </c>
      <c r="H37" s="225">
        <f t="shared" si="1"/>
        <v>0.75</v>
      </c>
      <c r="I37" s="227">
        <v>110.76</v>
      </c>
      <c r="J37" s="227">
        <f t="shared" si="2"/>
        <v>21.09714286</v>
      </c>
      <c r="K37" s="224" t="s">
        <v>9795</v>
      </c>
      <c r="L37" s="224">
        <v>7.0</v>
      </c>
      <c r="M37" s="224" t="s">
        <v>4461</v>
      </c>
      <c r="N37" s="224">
        <f>IFERROR(__xludf.DUMMYFUNCTION("IFERROR(VALUE(REGEXEXTRACT(M37, ""(\d+)\s+(sessions?|days?|weeks?|Weeks?|Sessions?|Days?)"")), 1)"),7.0)</f>
        <v>7</v>
      </c>
      <c r="O37" s="55"/>
    </row>
    <row r="38" ht="15.75" customHeight="1">
      <c r="A38" s="224" t="s">
        <v>9737</v>
      </c>
      <c r="B38" s="224" t="s">
        <v>28</v>
      </c>
      <c r="C38" s="224" t="s">
        <v>9796</v>
      </c>
      <c r="D38" s="225" t="s">
        <v>189</v>
      </c>
      <c r="E38" s="225" t="s">
        <v>190</v>
      </c>
      <c r="F38" s="226">
        <v>0.75</v>
      </c>
      <c r="G38" s="226">
        <v>0.78125</v>
      </c>
      <c r="H38" s="225">
        <f t="shared" si="1"/>
        <v>0.75</v>
      </c>
      <c r="I38" s="227">
        <v>77.72</v>
      </c>
      <c r="J38" s="227">
        <f t="shared" si="2"/>
        <v>14.80380952</v>
      </c>
      <c r="K38" s="224" t="s">
        <v>9766</v>
      </c>
      <c r="L38" s="224" t="s">
        <v>298</v>
      </c>
      <c r="M38" s="224" t="s">
        <v>4461</v>
      </c>
      <c r="N38" s="224">
        <f>IFERROR(__xludf.DUMMYFUNCTION("IFERROR(VALUE(REGEXEXTRACT(M38, ""(\d+)\s+(sessions?|days?|weeks?|Weeks?|Sessions?|Days?)"")), 1)"),7.0)</f>
        <v>7</v>
      </c>
      <c r="O38" s="55"/>
    </row>
    <row r="39" ht="15.75" customHeight="1">
      <c r="A39" s="224" t="s">
        <v>9737</v>
      </c>
      <c r="B39" s="224" t="s">
        <v>28</v>
      </c>
      <c r="C39" s="224" t="s">
        <v>2258</v>
      </c>
      <c r="D39" s="225" t="s">
        <v>3125</v>
      </c>
      <c r="E39" s="225" t="s">
        <v>3126</v>
      </c>
      <c r="F39" s="226">
        <v>0.7708333333333334</v>
      </c>
      <c r="G39" s="226">
        <v>0.8020833333333334</v>
      </c>
      <c r="H39" s="225">
        <f t="shared" si="1"/>
        <v>0.75</v>
      </c>
      <c r="I39" s="227">
        <v>66.61</v>
      </c>
      <c r="J39" s="227">
        <f t="shared" si="2"/>
        <v>14.80222222</v>
      </c>
      <c r="K39" s="224" t="s">
        <v>9745</v>
      </c>
      <c r="L39" s="224" t="s">
        <v>298</v>
      </c>
      <c r="M39" s="224" t="s">
        <v>4620</v>
      </c>
      <c r="N39" s="224">
        <f>IFERROR(__xludf.DUMMYFUNCTION("IFERROR(VALUE(REGEXEXTRACT(M39, ""(\d+)\s+(sessions?|days?|weeks?|Weeks?|Sessions?|Days?)"")), 1)"),6.0)</f>
        <v>6</v>
      </c>
      <c r="O39" s="55"/>
    </row>
    <row r="40" ht="15.75" customHeight="1">
      <c r="A40" s="224" t="s">
        <v>9737</v>
      </c>
      <c r="B40" s="224" t="s">
        <v>28</v>
      </c>
      <c r="C40" s="224" t="s">
        <v>9783</v>
      </c>
      <c r="D40" s="225" t="s">
        <v>4307</v>
      </c>
      <c r="E40" s="225" t="s">
        <v>4308</v>
      </c>
      <c r="F40" s="226">
        <v>0.7708333333333334</v>
      </c>
      <c r="G40" s="226">
        <v>0.8020833333333334</v>
      </c>
      <c r="H40" s="225">
        <f t="shared" si="1"/>
        <v>0.75</v>
      </c>
      <c r="I40" s="227">
        <v>66.62</v>
      </c>
      <c r="J40" s="227">
        <f t="shared" si="2"/>
        <v>14.80444444</v>
      </c>
      <c r="K40" s="224" t="s">
        <v>9797</v>
      </c>
      <c r="L40" s="224" t="s">
        <v>298</v>
      </c>
      <c r="M40" s="224" t="s">
        <v>4620</v>
      </c>
      <c r="N40" s="224">
        <f>IFERROR(__xludf.DUMMYFUNCTION("IFERROR(VALUE(REGEXEXTRACT(M40, ""(\d+)\s+(sessions?|days?|weeks?|Weeks?|Sessions?|Days?)"")), 1)"),6.0)</f>
        <v>6</v>
      </c>
      <c r="O40" s="55"/>
    </row>
    <row r="41" ht="15.75" customHeight="1">
      <c r="A41" s="224" t="s">
        <v>9761</v>
      </c>
      <c r="B41" s="224" t="s">
        <v>35</v>
      </c>
      <c r="C41" s="224" t="s">
        <v>9798</v>
      </c>
      <c r="D41" s="225" t="s">
        <v>42</v>
      </c>
      <c r="E41" s="225" t="s">
        <v>43</v>
      </c>
      <c r="F41" s="226">
        <v>0.7916666666666666</v>
      </c>
      <c r="G41" s="226">
        <v>0.8333333333333334</v>
      </c>
      <c r="H41" s="225">
        <f t="shared" si="1"/>
        <v>1</v>
      </c>
      <c r="I41" s="227">
        <v>108.22</v>
      </c>
      <c r="J41" s="227">
        <f t="shared" si="2"/>
        <v>15.46</v>
      </c>
      <c r="K41" s="224" t="s">
        <v>9799</v>
      </c>
      <c r="L41" s="224">
        <v>6.0</v>
      </c>
      <c r="M41" s="224" t="s">
        <v>4461</v>
      </c>
      <c r="N41" s="224">
        <f>IFERROR(__xludf.DUMMYFUNCTION("IFERROR(VALUE(REGEXEXTRACT(M41, ""(\d+)\s+(sessions?|days?|weeks?|Weeks?|Sessions?|Days?)"")), 1)"),7.0)</f>
        <v>7</v>
      </c>
      <c r="O41" s="55"/>
    </row>
    <row r="42" ht="15.75" customHeight="1">
      <c r="A42" s="224" t="s">
        <v>9737</v>
      </c>
      <c r="B42" s="224" t="s">
        <v>28</v>
      </c>
      <c r="C42" s="224" t="s">
        <v>2258</v>
      </c>
      <c r="D42" s="225" t="s">
        <v>3649</v>
      </c>
      <c r="E42" s="225" t="s">
        <v>3650</v>
      </c>
      <c r="F42" s="226">
        <v>0.8125</v>
      </c>
      <c r="G42" s="226">
        <v>0.84375</v>
      </c>
      <c r="H42" s="225">
        <f t="shared" si="1"/>
        <v>0.75</v>
      </c>
      <c r="I42" s="227">
        <v>66.61</v>
      </c>
      <c r="J42" s="227">
        <f t="shared" si="2"/>
        <v>14.80222222</v>
      </c>
      <c r="K42" s="224" t="s">
        <v>9800</v>
      </c>
      <c r="L42" s="224" t="s">
        <v>298</v>
      </c>
      <c r="M42" s="224" t="s">
        <v>4620</v>
      </c>
      <c r="N42" s="224">
        <f>IFERROR(__xludf.DUMMYFUNCTION("IFERROR(VALUE(REGEXEXTRACT(M42, ""(\d+)\s+(sessions?|days?|weeks?|Weeks?|Sessions?|Days?)"")), 1)"),6.0)</f>
        <v>6</v>
      </c>
      <c r="O42" s="55"/>
    </row>
    <row r="43" ht="15.75" customHeight="1">
      <c r="A43" s="224" t="s">
        <v>9737</v>
      </c>
      <c r="B43" s="224" t="s">
        <v>28</v>
      </c>
      <c r="C43" s="224" t="s">
        <v>9740</v>
      </c>
      <c r="D43" s="225" t="s">
        <v>127</v>
      </c>
      <c r="E43" s="225" t="s">
        <v>128</v>
      </c>
      <c r="F43" s="226">
        <v>0.6875</v>
      </c>
      <c r="G43" s="226">
        <v>0.71875</v>
      </c>
      <c r="H43" s="225">
        <f t="shared" si="1"/>
        <v>0.75</v>
      </c>
      <c r="I43" s="227">
        <v>88.82</v>
      </c>
      <c r="J43" s="227">
        <f t="shared" si="2"/>
        <v>14.80333333</v>
      </c>
      <c r="K43" s="224" t="s">
        <v>9741</v>
      </c>
      <c r="L43" s="224">
        <v>5.0</v>
      </c>
      <c r="M43" s="224" t="s">
        <v>4312</v>
      </c>
      <c r="N43" s="224">
        <f>IFERROR(__xludf.DUMMYFUNCTION("IFERROR(VALUE(REGEXEXTRACT(M43, ""(\d+)\s+(sessions?|days?|weeks?|Weeks?|Sessions?|Days?)"")), 1)"),8.0)</f>
        <v>8</v>
      </c>
      <c r="O43" s="55"/>
    </row>
    <row r="44" ht="15.75" customHeight="1">
      <c r="A44" s="224" t="s">
        <v>9737</v>
      </c>
      <c r="B44" s="224" t="s">
        <v>28</v>
      </c>
      <c r="C44" s="224" t="s">
        <v>9738</v>
      </c>
      <c r="D44" s="225" t="s">
        <v>9547</v>
      </c>
      <c r="E44" s="225" t="s">
        <v>9548</v>
      </c>
      <c r="F44" s="226">
        <v>0.6875</v>
      </c>
      <c r="G44" s="226">
        <v>0.7291666666666666</v>
      </c>
      <c r="H44" s="225">
        <f t="shared" si="1"/>
        <v>1</v>
      </c>
      <c r="I44" s="227">
        <v>136.0</v>
      </c>
      <c r="J44" s="227">
        <f t="shared" si="2"/>
        <v>17</v>
      </c>
      <c r="K44" s="224" t="s">
        <v>9739</v>
      </c>
      <c r="L44" s="224">
        <v>3.0</v>
      </c>
      <c r="M44" s="224" t="s">
        <v>4312</v>
      </c>
      <c r="N44" s="224">
        <f>IFERROR(__xludf.DUMMYFUNCTION("IFERROR(VALUE(REGEXEXTRACT(M44, ""(\d+)\s+(sessions?|days?|weeks?|Weeks?|Sessions?|Days?)"")), 1)"),8.0)</f>
        <v>8</v>
      </c>
      <c r="O44" s="55"/>
    </row>
    <row r="45" ht="15.75" customHeight="1">
      <c r="A45" s="224" t="s">
        <v>9720</v>
      </c>
      <c r="B45" s="224" t="s">
        <v>28</v>
      </c>
      <c r="C45" s="224" t="s">
        <v>9801</v>
      </c>
      <c r="D45" s="225" t="s">
        <v>136</v>
      </c>
      <c r="E45" s="225" t="s">
        <v>137</v>
      </c>
      <c r="F45" s="226">
        <v>0.7083333333333334</v>
      </c>
      <c r="G45" s="226">
        <v>0.7395833333333334</v>
      </c>
      <c r="H45" s="225">
        <f t="shared" si="1"/>
        <v>0.75</v>
      </c>
      <c r="I45" s="227">
        <v>86.72</v>
      </c>
      <c r="J45" s="227">
        <f t="shared" si="2"/>
        <v>14.45333333</v>
      </c>
      <c r="K45" s="224" t="s">
        <v>9802</v>
      </c>
      <c r="L45" s="224">
        <v>5.0</v>
      </c>
      <c r="M45" s="224" t="s">
        <v>4312</v>
      </c>
      <c r="N45" s="224">
        <f>IFERROR(__xludf.DUMMYFUNCTION("IFERROR(VALUE(REGEXEXTRACT(M45, ""(\d+)\s+(sessions?|days?|weeks?|Weeks?|Sessions?|Days?)"")), 1)"),8.0)</f>
        <v>8</v>
      </c>
      <c r="O45" s="55"/>
    </row>
    <row r="46" ht="15.75" customHeight="1">
      <c r="A46" s="224" t="s">
        <v>9737</v>
      </c>
      <c r="B46" s="224" t="s">
        <v>28</v>
      </c>
      <c r="C46" s="224" t="s">
        <v>9803</v>
      </c>
      <c r="D46" s="225" t="s">
        <v>9411</v>
      </c>
      <c r="E46" s="225" t="s">
        <v>9412</v>
      </c>
      <c r="F46" s="226">
        <v>0.7708333333333334</v>
      </c>
      <c r="G46" s="226">
        <v>0.8125</v>
      </c>
      <c r="H46" s="225">
        <f t="shared" si="1"/>
        <v>1</v>
      </c>
      <c r="I46" s="227">
        <v>106.05</v>
      </c>
      <c r="J46" s="227">
        <f t="shared" si="2"/>
        <v>13.25625</v>
      </c>
      <c r="K46" s="224" t="s">
        <v>9804</v>
      </c>
      <c r="L46" s="224">
        <v>9.0</v>
      </c>
      <c r="M46" s="224" t="s">
        <v>4312</v>
      </c>
      <c r="N46" s="224">
        <f>IFERROR(__xludf.DUMMYFUNCTION("IFERROR(VALUE(REGEXEXTRACT(M46, ""(\d+)\s+(sessions?|days?|weeks?|Weeks?|Sessions?|Days?)"")), 1)"),8.0)</f>
        <v>8</v>
      </c>
      <c r="O46" s="55"/>
    </row>
    <row r="47" ht="15.75" customHeight="1">
      <c r="A47" s="224" t="s">
        <v>9737</v>
      </c>
      <c r="B47" s="224" t="s">
        <v>28</v>
      </c>
      <c r="C47" s="224" t="s">
        <v>3475</v>
      </c>
      <c r="D47" s="225" t="s">
        <v>57</v>
      </c>
      <c r="E47" s="225" t="s">
        <v>58</v>
      </c>
      <c r="F47" s="226">
        <v>0.7708333333333334</v>
      </c>
      <c r="G47" s="226">
        <v>0.8125</v>
      </c>
      <c r="H47" s="225">
        <f t="shared" si="1"/>
        <v>1</v>
      </c>
      <c r="I47" s="227">
        <v>88.82</v>
      </c>
      <c r="J47" s="227">
        <f t="shared" si="2"/>
        <v>11.1025</v>
      </c>
      <c r="K47" s="224" t="s">
        <v>9805</v>
      </c>
      <c r="L47" s="224">
        <v>4.0</v>
      </c>
      <c r="M47" s="224" t="s">
        <v>4312</v>
      </c>
      <c r="N47" s="224">
        <f>IFERROR(__xludf.DUMMYFUNCTION("IFERROR(VALUE(REGEXEXTRACT(M47, ""(\d+)\s+(sessions?|days?|weeks?|Weeks?|Sessions?|Days?)"")), 1)"),8.0)</f>
        <v>8</v>
      </c>
      <c r="O47" s="55"/>
    </row>
    <row r="48" ht="15.75" customHeight="1">
      <c r="A48" s="224" t="s">
        <v>9720</v>
      </c>
      <c r="B48" s="224" t="s">
        <v>28</v>
      </c>
      <c r="C48" s="224" t="s">
        <v>9806</v>
      </c>
      <c r="D48" s="225" t="s">
        <v>136</v>
      </c>
      <c r="E48" s="225" t="s">
        <v>137</v>
      </c>
      <c r="F48" s="226">
        <v>0.78125</v>
      </c>
      <c r="G48" s="226">
        <v>0.8125</v>
      </c>
      <c r="H48" s="225">
        <f t="shared" si="1"/>
        <v>0.75</v>
      </c>
      <c r="I48" s="227">
        <v>86.72</v>
      </c>
      <c r="J48" s="227">
        <f t="shared" si="2"/>
        <v>14.45333333</v>
      </c>
      <c r="K48" s="224" t="s">
        <v>9807</v>
      </c>
      <c r="L48" s="224">
        <v>4.0</v>
      </c>
      <c r="M48" s="224" t="s">
        <v>4312</v>
      </c>
      <c r="N48" s="224">
        <f>IFERROR(__xludf.DUMMYFUNCTION("IFERROR(VALUE(REGEXEXTRACT(M48, ""(\d+)\s+(sessions?|days?|weeks?|Weeks?|Sessions?|Days?)"")), 1)"),8.0)</f>
        <v>8</v>
      </c>
      <c r="O48" s="55"/>
    </row>
    <row r="49" ht="15.75" customHeight="1">
      <c r="A49" s="224" t="s">
        <v>9733</v>
      </c>
      <c r="B49" s="224" t="s">
        <v>46</v>
      </c>
      <c r="C49" s="224" t="s">
        <v>9808</v>
      </c>
      <c r="D49" s="225" t="s">
        <v>4021</v>
      </c>
      <c r="E49" s="225" t="s">
        <v>4022</v>
      </c>
      <c r="F49" s="226">
        <v>0.7916666666666666</v>
      </c>
      <c r="G49" s="226">
        <v>0.8229166666666666</v>
      </c>
      <c r="H49" s="225">
        <f t="shared" si="1"/>
        <v>0.75</v>
      </c>
      <c r="I49" s="227">
        <v>94.12</v>
      </c>
      <c r="J49" s="227">
        <f t="shared" si="2"/>
        <v>15.68666667</v>
      </c>
      <c r="K49" s="224" t="s">
        <v>9809</v>
      </c>
      <c r="L49" s="224" t="s">
        <v>298</v>
      </c>
      <c r="M49" s="224" t="s">
        <v>4312</v>
      </c>
      <c r="N49" s="224">
        <f>IFERROR(__xludf.DUMMYFUNCTION("IFERROR(VALUE(REGEXEXTRACT(M49, ""(\d+)\s+(sessions?|days?|weeks?|Weeks?|Sessions?|Days?)"")), 1)"),8.0)</f>
        <v>8</v>
      </c>
      <c r="O49" s="55"/>
    </row>
    <row r="50" ht="15.75" customHeight="1">
      <c r="A50" s="224" t="s">
        <v>9737</v>
      </c>
      <c r="B50" s="224" t="s">
        <v>28</v>
      </c>
      <c r="C50" s="224" t="s">
        <v>9810</v>
      </c>
      <c r="D50" s="225" t="s">
        <v>4307</v>
      </c>
      <c r="E50" s="225" t="s">
        <v>4308</v>
      </c>
      <c r="F50" s="226">
        <v>0.8125</v>
      </c>
      <c r="G50" s="226">
        <v>0.8541666666666666</v>
      </c>
      <c r="H50" s="225">
        <f t="shared" si="1"/>
        <v>1</v>
      </c>
      <c r="I50" s="227">
        <v>55.88</v>
      </c>
      <c r="J50" s="227">
        <f t="shared" si="2"/>
        <v>6.985</v>
      </c>
      <c r="K50" s="224" t="s">
        <v>9811</v>
      </c>
      <c r="L50" s="224" t="s">
        <v>298</v>
      </c>
      <c r="M50" s="224" t="s">
        <v>4312</v>
      </c>
      <c r="N50" s="224">
        <f>IFERROR(__xludf.DUMMYFUNCTION("IFERROR(VALUE(REGEXEXTRACT(M50, ""(\d+)\s+(sessions?|days?|weeks?|Weeks?|Sessions?|Days?)"")), 1)"),8.0)</f>
        <v>8</v>
      </c>
      <c r="O50" s="55"/>
    </row>
    <row r="51" ht="15.75" customHeight="1">
      <c r="A51" s="224" t="s">
        <v>9720</v>
      </c>
      <c r="B51" s="224" t="s">
        <v>28</v>
      </c>
      <c r="C51" s="224" t="s">
        <v>9812</v>
      </c>
      <c r="D51" s="225" t="s">
        <v>136</v>
      </c>
      <c r="E51" s="225" t="s">
        <v>137</v>
      </c>
      <c r="F51" s="226">
        <v>0.8125</v>
      </c>
      <c r="G51" s="226">
        <v>0.84375</v>
      </c>
      <c r="H51" s="225">
        <f t="shared" si="1"/>
        <v>0.75</v>
      </c>
      <c r="I51" s="227">
        <v>86.72</v>
      </c>
      <c r="J51" s="227">
        <f t="shared" si="2"/>
        <v>14.45333333</v>
      </c>
      <c r="K51" s="224" t="s">
        <v>9813</v>
      </c>
      <c r="L51" s="224">
        <v>4.0</v>
      </c>
      <c r="M51" s="224" t="s">
        <v>4312</v>
      </c>
      <c r="N51" s="224">
        <f>IFERROR(__xludf.DUMMYFUNCTION("IFERROR(VALUE(REGEXEXTRACT(M51, ""(\d+)\s+(sessions?|days?|weeks?|Weeks?|Sessions?|Days?)"")), 1)"),8.0)</f>
        <v>8</v>
      </c>
      <c r="O51" s="55"/>
    </row>
    <row r="52" ht="15.75" customHeight="1">
      <c r="A52" s="224" t="s">
        <v>9733</v>
      </c>
      <c r="B52" s="224" t="s">
        <v>46</v>
      </c>
      <c r="C52" s="224" t="s">
        <v>9814</v>
      </c>
      <c r="D52" s="225" t="s">
        <v>136</v>
      </c>
      <c r="E52" s="225" t="s">
        <v>137</v>
      </c>
      <c r="F52" s="226">
        <v>0.8229166666666666</v>
      </c>
      <c r="G52" s="226">
        <v>0.8541666666666666</v>
      </c>
      <c r="H52" s="225">
        <f t="shared" si="1"/>
        <v>0.75</v>
      </c>
      <c r="I52" s="227">
        <v>94.12</v>
      </c>
      <c r="J52" s="227">
        <f t="shared" si="2"/>
        <v>15.68666667</v>
      </c>
      <c r="K52" s="224" t="s">
        <v>9815</v>
      </c>
      <c r="L52" s="224">
        <v>8.0</v>
      </c>
      <c r="M52" s="224" t="s">
        <v>4312</v>
      </c>
      <c r="N52" s="224">
        <f>IFERROR(__xludf.DUMMYFUNCTION("IFERROR(VALUE(REGEXEXTRACT(M52, ""(\d+)\s+(sessions?|days?|weeks?|Weeks?|Sessions?|Days?)"")), 1)"),8.0)</f>
        <v>8</v>
      </c>
      <c r="O52" s="55"/>
    </row>
    <row r="53" ht="15.75" customHeight="1">
      <c r="A53" s="224" t="s">
        <v>9761</v>
      </c>
      <c r="B53" s="224" t="s">
        <v>35</v>
      </c>
      <c r="C53" s="224" t="s">
        <v>9816</v>
      </c>
      <c r="D53" s="225" t="s">
        <v>9777</v>
      </c>
      <c r="E53" s="225" t="s">
        <v>9778</v>
      </c>
      <c r="F53" s="226">
        <v>0.8541666666666666</v>
      </c>
      <c r="G53" s="226">
        <v>0.8958333333333334</v>
      </c>
      <c r="H53" s="225">
        <f t="shared" si="1"/>
        <v>1</v>
      </c>
      <c r="I53" s="229">
        <v>103.49</v>
      </c>
      <c r="J53" s="227">
        <f t="shared" si="2"/>
        <v>12.93625</v>
      </c>
      <c r="K53" s="224" t="s">
        <v>9817</v>
      </c>
      <c r="L53" s="224">
        <v>7.0</v>
      </c>
      <c r="M53" s="224" t="s">
        <v>4312</v>
      </c>
      <c r="N53" s="224">
        <f>IFERROR(__xludf.DUMMYFUNCTION("IFERROR(VALUE(REGEXEXTRACT(M53, ""(\d+)\s+(sessions?|days?|weeks?|Weeks?|Sessions?|Days?)"")), 1)"),8.0)</f>
        <v>8</v>
      </c>
      <c r="O53" s="55"/>
    </row>
    <row r="54" ht="15.75" customHeight="1">
      <c r="A54" s="224" t="s">
        <v>9729</v>
      </c>
      <c r="B54" s="224" t="s">
        <v>64</v>
      </c>
      <c r="C54" s="224" t="s">
        <v>9818</v>
      </c>
      <c r="D54" s="225" t="s">
        <v>3749</v>
      </c>
      <c r="E54" s="225" t="s">
        <v>3750</v>
      </c>
      <c r="F54" s="226">
        <v>0.6875</v>
      </c>
      <c r="G54" s="226">
        <v>0.7291666666666666</v>
      </c>
      <c r="H54" s="225">
        <f t="shared" si="1"/>
        <v>1</v>
      </c>
      <c r="I54" s="227">
        <v>141.67</v>
      </c>
      <c r="J54" s="227">
        <f t="shared" si="2"/>
        <v>28.334</v>
      </c>
      <c r="K54" s="224" t="s">
        <v>9819</v>
      </c>
      <c r="L54" s="224">
        <v>6.0</v>
      </c>
      <c r="M54" s="224" t="s">
        <v>9820</v>
      </c>
      <c r="N54" s="224">
        <f>IFERROR(__xludf.DUMMYFUNCTION("IFERROR(VALUE(REGEXEXTRACT(M54, ""(\d+)\s+(sessions?|days?|weeks?|Weeks?|Sessions?|Days?)"")), 1)"),5.0)</f>
        <v>5</v>
      </c>
      <c r="O54" s="55"/>
    </row>
    <row r="55" ht="15.75" customHeight="1">
      <c r="A55" s="224" t="s">
        <v>9793</v>
      </c>
      <c r="B55" s="224" t="s">
        <v>3002</v>
      </c>
      <c r="C55" s="224" t="s">
        <v>9821</v>
      </c>
      <c r="D55" s="225" t="s">
        <v>143</v>
      </c>
      <c r="E55" s="225" t="s">
        <v>144</v>
      </c>
      <c r="F55" s="226">
        <v>0.6875</v>
      </c>
      <c r="G55" s="226">
        <v>0.7291666666666666</v>
      </c>
      <c r="H55" s="225">
        <f t="shared" si="1"/>
        <v>1</v>
      </c>
      <c r="I55" s="227">
        <v>15.0</v>
      </c>
      <c r="J55" s="227">
        <f t="shared" si="2"/>
        <v>1.875</v>
      </c>
      <c r="K55" s="224" t="s">
        <v>9822</v>
      </c>
      <c r="L55" s="224">
        <v>5.0</v>
      </c>
      <c r="M55" s="224" t="s">
        <v>9823</v>
      </c>
      <c r="N55" s="224">
        <f>IFERROR(__xludf.DUMMYFUNCTION("IFERROR(VALUE(REGEXEXTRACT(M55, ""(\d+)\s+(sessions?|days?|weeks?|Weeks?|Sessions?|Days?)"")), 1)"),8.0)</f>
        <v>8</v>
      </c>
      <c r="O55" s="55"/>
    </row>
    <row r="56" ht="15.75" customHeight="1">
      <c r="A56" s="50" t="s">
        <v>9729</v>
      </c>
      <c r="B56" s="50" t="s">
        <v>690</v>
      </c>
      <c r="C56" s="50" t="s">
        <v>9824</v>
      </c>
      <c r="D56" s="51" t="s">
        <v>15</v>
      </c>
      <c r="E56" s="51" t="s">
        <v>16</v>
      </c>
      <c r="F56" s="52">
        <v>0.6875</v>
      </c>
      <c r="G56" s="52">
        <v>0.75</v>
      </c>
      <c r="H56" s="225">
        <f t="shared" si="1"/>
        <v>1.5</v>
      </c>
      <c r="I56" s="53">
        <v>144.47</v>
      </c>
      <c r="J56" s="227">
        <f t="shared" si="2"/>
        <v>16.05222222</v>
      </c>
      <c r="K56" s="50" t="s">
        <v>9825</v>
      </c>
      <c r="L56" s="50" t="s">
        <v>298</v>
      </c>
      <c r="M56" s="50" t="s">
        <v>9826</v>
      </c>
      <c r="N56" s="224">
        <f>IFERROR(__xludf.DUMMYFUNCTION("IFERROR(VALUE(REGEXEXTRACT(M56, ""(\d+)\s+(sessions?|days?|weeks?|Weeks?|Sessions?|Days?)"")), 1)"),6.0)</f>
        <v>6</v>
      </c>
    </row>
    <row r="57" ht="15.75" customHeight="1">
      <c r="A57" s="224" t="s">
        <v>8406</v>
      </c>
      <c r="B57" s="224" t="s">
        <v>93</v>
      </c>
      <c r="C57" s="224" t="s">
        <v>9827</v>
      </c>
      <c r="D57" s="225" t="s">
        <v>53</v>
      </c>
      <c r="E57" s="225" t="s">
        <v>54</v>
      </c>
      <c r="F57" s="226">
        <v>0.375</v>
      </c>
      <c r="G57" s="226">
        <v>0.6666666666666666</v>
      </c>
      <c r="H57" s="225">
        <f t="shared" si="1"/>
        <v>7</v>
      </c>
      <c r="I57" s="227">
        <v>382.9</v>
      </c>
      <c r="J57" s="227">
        <f t="shared" si="2"/>
        <v>3.907142857</v>
      </c>
      <c r="K57" s="224" t="s">
        <v>9828</v>
      </c>
      <c r="L57" s="224" t="s">
        <v>298</v>
      </c>
      <c r="M57" s="224" t="s">
        <v>9829</v>
      </c>
      <c r="N57" s="224">
        <f>IFERROR(__xludf.DUMMYFUNCTION("IFERROR(VALUE(REGEXEXTRACT(M57, ""(\d+)\s+(sessions?|days?|weeks?|Weeks?|Sessions?|Days?)"")), 1)"),14.0)</f>
        <v>14</v>
      </c>
    </row>
    <row r="58" ht="15.75" customHeight="1">
      <c r="A58" s="224" t="s">
        <v>8406</v>
      </c>
      <c r="B58" s="224" t="s">
        <v>93</v>
      </c>
      <c r="C58" s="224" t="s">
        <v>9830</v>
      </c>
      <c r="D58" s="225" t="s">
        <v>2908</v>
      </c>
      <c r="E58" s="225" t="s">
        <v>2909</v>
      </c>
      <c r="F58" s="226">
        <v>0.375</v>
      </c>
      <c r="G58" s="226">
        <v>0.6666666666666666</v>
      </c>
      <c r="H58" s="225">
        <f t="shared" si="1"/>
        <v>7</v>
      </c>
      <c r="I58" s="227">
        <v>454.82</v>
      </c>
      <c r="J58" s="227">
        <f t="shared" si="2"/>
        <v>7.219365079</v>
      </c>
      <c r="K58" s="224" t="s">
        <v>9831</v>
      </c>
      <c r="L58" s="224">
        <v>3.0</v>
      </c>
      <c r="M58" s="224" t="s">
        <v>4409</v>
      </c>
      <c r="N58" s="224">
        <f>IFERROR(__xludf.DUMMYFUNCTION("IFERROR(VALUE(REGEXEXTRACT(M58, ""(\d+)\s+(sessions?|days?|weeks?|Weeks?|Sessions?|Days?)"")), 1)"),9.0)</f>
        <v>9</v>
      </c>
    </row>
    <row r="59" ht="15.75" customHeight="1">
      <c r="A59" s="224" t="s">
        <v>8406</v>
      </c>
      <c r="B59" s="224" t="s">
        <v>93</v>
      </c>
      <c r="C59" s="224" t="s">
        <v>9832</v>
      </c>
      <c r="D59" s="225" t="s">
        <v>2908</v>
      </c>
      <c r="E59" s="225" t="s">
        <v>2909</v>
      </c>
      <c r="F59" s="226">
        <v>0.6458333333333334</v>
      </c>
      <c r="G59" s="226">
        <v>0.75</v>
      </c>
      <c r="H59" s="225">
        <f t="shared" si="1"/>
        <v>2.5</v>
      </c>
      <c r="I59" s="227">
        <v>454.82</v>
      </c>
      <c r="J59" s="227">
        <f t="shared" si="2"/>
        <v>20.21422222</v>
      </c>
      <c r="K59" s="224" t="s">
        <v>9833</v>
      </c>
      <c r="L59" s="224">
        <v>4.0</v>
      </c>
      <c r="M59" s="224" t="s">
        <v>4409</v>
      </c>
      <c r="N59" s="224">
        <f>IFERROR(__xludf.DUMMYFUNCTION("IFERROR(VALUE(REGEXEXTRACT(M59, ""(\d+)\s+(sessions?|days?|weeks?|Weeks?|Sessions?|Days?)"")), 1)"),9.0)</f>
        <v>9</v>
      </c>
    </row>
    <row r="60" ht="15.75" customHeight="1">
      <c r="A60" s="224" t="s">
        <v>8406</v>
      </c>
      <c r="B60" s="224" t="s">
        <v>93</v>
      </c>
      <c r="C60" s="224" t="s">
        <v>9834</v>
      </c>
      <c r="D60" s="225" t="s">
        <v>4063</v>
      </c>
      <c r="E60" s="225" t="s">
        <v>4064</v>
      </c>
      <c r="F60" s="226">
        <v>0.3125</v>
      </c>
      <c r="G60" s="226">
        <v>0.375</v>
      </c>
      <c r="H60" s="225">
        <f t="shared" si="1"/>
        <v>1.5</v>
      </c>
      <c r="I60" s="227">
        <v>31.69</v>
      </c>
      <c r="J60" s="227">
        <f t="shared" si="2"/>
        <v>5.281666667</v>
      </c>
      <c r="K60" s="224" t="s">
        <v>9835</v>
      </c>
      <c r="L60" s="224">
        <v>1.0</v>
      </c>
      <c r="M60" s="224" t="s">
        <v>4371</v>
      </c>
      <c r="N60" s="224">
        <f>IFERROR(__xludf.DUMMYFUNCTION("IFERROR(VALUE(REGEXEXTRACT(M60, ""(\d+)\s+(sessions?|days?|weeks?|Weeks?|Sessions?|Days?)"")), 1)"),4.0)</f>
        <v>4</v>
      </c>
    </row>
    <row r="61" ht="15.75" customHeight="1">
      <c r="A61" s="224" t="s">
        <v>8406</v>
      </c>
      <c r="B61" s="224" t="s">
        <v>93</v>
      </c>
      <c r="C61" s="224" t="s">
        <v>9836</v>
      </c>
      <c r="D61" s="225" t="s">
        <v>4063</v>
      </c>
      <c r="E61" s="225" t="s">
        <v>4064</v>
      </c>
      <c r="F61" s="226">
        <v>0.3125</v>
      </c>
      <c r="G61" s="226">
        <v>0.375</v>
      </c>
      <c r="H61" s="225">
        <f t="shared" si="1"/>
        <v>1.5</v>
      </c>
      <c r="I61" s="227">
        <v>31.69</v>
      </c>
      <c r="J61" s="227">
        <f t="shared" si="2"/>
        <v>5.281666667</v>
      </c>
      <c r="K61" s="224" t="s">
        <v>9835</v>
      </c>
      <c r="L61" s="224">
        <v>1.0</v>
      </c>
      <c r="M61" s="224" t="s">
        <v>4357</v>
      </c>
      <c r="N61" s="224">
        <f>IFERROR(__xludf.DUMMYFUNCTION("IFERROR(VALUE(REGEXEXTRACT(M61, ""(\d+)\s+(sessions?|days?|weeks?|Weeks?|Sessions?|Days?)"")), 1)"),4.0)</f>
        <v>4</v>
      </c>
    </row>
    <row r="62" ht="15.75" customHeight="1">
      <c r="A62" s="224" t="s">
        <v>8406</v>
      </c>
      <c r="B62" s="224" t="s">
        <v>93</v>
      </c>
      <c r="C62" s="224" t="s">
        <v>9837</v>
      </c>
      <c r="D62" s="225" t="s">
        <v>4063</v>
      </c>
      <c r="E62" s="225" t="s">
        <v>4064</v>
      </c>
      <c r="F62" s="226">
        <v>0.3125</v>
      </c>
      <c r="G62" s="226">
        <v>0.375</v>
      </c>
      <c r="H62" s="225">
        <f t="shared" si="1"/>
        <v>1.5</v>
      </c>
      <c r="I62" s="227">
        <v>31.69</v>
      </c>
      <c r="J62" s="227">
        <f t="shared" si="2"/>
        <v>5.281666667</v>
      </c>
      <c r="K62" s="224" t="s">
        <v>9835</v>
      </c>
      <c r="L62" s="224">
        <v>3.0</v>
      </c>
      <c r="M62" s="224" t="s">
        <v>4371</v>
      </c>
      <c r="N62" s="224">
        <f>IFERROR(__xludf.DUMMYFUNCTION("IFERROR(VALUE(REGEXEXTRACT(M62, ""(\d+)\s+(sessions?|days?|weeks?|Weeks?|Sessions?|Days?)"")), 1)"),4.0)</f>
        <v>4</v>
      </c>
    </row>
    <row r="63" ht="15.75" customHeight="1">
      <c r="A63" s="224" t="s">
        <v>8406</v>
      </c>
      <c r="B63" s="224" t="s">
        <v>93</v>
      </c>
      <c r="C63" s="224" t="s">
        <v>9838</v>
      </c>
      <c r="D63" s="225" t="s">
        <v>4063</v>
      </c>
      <c r="E63" s="225" t="s">
        <v>4064</v>
      </c>
      <c r="F63" s="226">
        <v>0.3125</v>
      </c>
      <c r="G63" s="226">
        <v>0.375</v>
      </c>
      <c r="H63" s="225">
        <f t="shared" si="1"/>
        <v>1.5</v>
      </c>
      <c r="I63" s="227">
        <v>31.69</v>
      </c>
      <c r="J63" s="227">
        <f t="shared" si="2"/>
        <v>5.281666667</v>
      </c>
      <c r="K63" s="224" t="s">
        <v>9835</v>
      </c>
      <c r="L63" s="224">
        <v>11.0</v>
      </c>
      <c r="M63" s="224" t="s">
        <v>4357</v>
      </c>
      <c r="N63" s="224">
        <f>IFERROR(__xludf.DUMMYFUNCTION("IFERROR(VALUE(REGEXEXTRACT(M63, ""(\d+)\s+(sessions?|days?|weeks?|Weeks?|Sessions?|Days?)"")), 1)"),4.0)</f>
        <v>4</v>
      </c>
    </row>
    <row r="64" ht="15.75" customHeight="1">
      <c r="A64" s="224" t="s">
        <v>8406</v>
      </c>
      <c r="B64" s="224" t="s">
        <v>93</v>
      </c>
      <c r="C64" s="224" t="s">
        <v>9839</v>
      </c>
      <c r="D64" s="225" t="s">
        <v>4063</v>
      </c>
      <c r="E64" s="225" t="s">
        <v>4064</v>
      </c>
      <c r="F64" s="226">
        <v>0.3125</v>
      </c>
      <c r="G64" s="226">
        <v>0.375</v>
      </c>
      <c r="H64" s="225">
        <f t="shared" si="1"/>
        <v>1.5</v>
      </c>
      <c r="I64" s="227">
        <v>31.69</v>
      </c>
      <c r="J64" s="227">
        <f t="shared" si="2"/>
        <v>5.281666667</v>
      </c>
      <c r="K64" s="224" t="s">
        <v>9835</v>
      </c>
      <c r="L64" s="224">
        <v>13.0</v>
      </c>
      <c r="M64" s="224" t="s">
        <v>4371</v>
      </c>
      <c r="N64" s="224">
        <f>IFERROR(__xludf.DUMMYFUNCTION("IFERROR(VALUE(REGEXEXTRACT(M64, ""(\d+)\s+(sessions?|days?|weeks?|Weeks?|Sessions?|Days?)"")), 1)"),4.0)</f>
        <v>4</v>
      </c>
    </row>
    <row r="65" ht="15.75" customHeight="1">
      <c r="A65" s="50" t="s">
        <v>8406</v>
      </c>
      <c r="B65" s="90" t="s">
        <v>93</v>
      </c>
      <c r="C65" s="90" t="s">
        <v>9840</v>
      </c>
      <c r="D65" s="51" t="s">
        <v>136</v>
      </c>
      <c r="E65" s="51" t="s">
        <v>137</v>
      </c>
      <c r="F65" s="52">
        <v>0.375</v>
      </c>
      <c r="G65" s="52">
        <v>0.6666666666666666</v>
      </c>
      <c r="H65" s="225">
        <f t="shared" si="1"/>
        <v>7</v>
      </c>
      <c r="I65" s="53">
        <v>182.98</v>
      </c>
      <c r="J65" s="227">
        <f t="shared" si="2"/>
        <v>6.535</v>
      </c>
      <c r="K65" s="50" t="s">
        <v>9841</v>
      </c>
      <c r="L65" s="50">
        <v>1.0</v>
      </c>
      <c r="M65" s="224" t="s">
        <v>4357</v>
      </c>
      <c r="N65" s="224">
        <f>IFERROR(__xludf.DUMMYFUNCTION("IFERROR(VALUE(REGEXEXTRACT(M65, ""(\d+)\s+(sessions?|days?|weeks?|Weeks?|Sessions?|Days?)"")), 1)"),4.0)</f>
        <v>4</v>
      </c>
    </row>
    <row r="66" ht="15.75" customHeight="1">
      <c r="A66" s="87" t="s">
        <v>8406</v>
      </c>
      <c r="B66" s="90" t="s">
        <v>93</v>
      </c>
      <c r="C66" s="90" t="s">
        <v>9842</v>
      </c>
      <c r="D66" s="51" t="s">
        <v>8445</v>
      </c>
      <c r="E66" s="51" t="s">
        <v>8446</v>
      </c>
      <c r="F66" s="52">
        <v>0.375</v>
      </c>
      <c r="G66" s="52">
        <v>0.6666666666666666</v>
      </c>
      <c r="H66" s="225">
        <f t="shared" si="1"/>
        <v>7</v>
      </c>
      <c r="I66" s="53">
        <v>176.4</v>
      </c>
      <c r="J66" s="227">
        <f t="shared" si="2"/>
        <v>6.3</v>
      </c>
      <c r="K66" s="50" t="s">
        <v>9843</v>
      </c>
      <c r="L66" s="50" t="s">
        <v>298</v>
      </c>
      <c r="M66" s="50" t="s">
        <v>4357</v>
      </c>
      <c r="N66" s="224">
        <f>IFERROR(__xludf.DUMMYFUNCTION("IFERROR(VALUE(REGEXEXTRACT(M66, ""(\d+)\s+(sessions?|days?|weeks?|Weeks?|Sessions?|Days?)"")), 1)"),4.0)</f>
        <v>4</v>
      </c>
    </row>
    <row r="67" ht="15.75" customHeight="1">
      <c r="A67" s="50" t="s">
        <v>8406</v>
      </c>
      <c r="B67" s="90" t="s">
        <v>93</v>
      </c>
      <c r="C67" s="90" t="s">
        <v>9844</v>
      </c>
      <c r="D67" s="51" t="s">
        <v>2928</v>
      </c>
      <c r="E67" s="51" t="s">
        <v>2929</v>
      </c>
      <c r="F67" s="52">
        <v>0.375</v>
      </c>
      <c r="G67" s="52">
        <v>0.6666666666666666</v>
      </c>
      <c r="H67" s="225">
        <f t="shared" si="1"/>
        <v>7</v>
      </c>
      <c r="I67" s="53">
        <v>224.6</v>
      </c>
      <c r="J67" s="227">
        <f t="shared" si="2"/>
        <v>8.021428571</v>
      </c>
      <c r="K67" s="50" t="s">
        <v>9845</v>
      </c>
      <c r="L67" s="50" t="s">
        <v>298</v>
      </c>
      <c r="M67" s="50" t="s">
        <v>4357</v>
      </c>
      <c r="N67" s="224">
        <f>IFERROR(__xludf.DUMMYFUNCTION("IFERROR(VALUE(REGEXEXTRACT(M67, ""(\d+)\s+(sessions?|days?|weeks?|Weeks?|Sessions?|Days?)"")), 1)"),4.0)</f>
        <v>4</v>
      </c>
    </row>
    <row r="68" ht="15.75" customHeight="1">
      <c r="A68" s="50" t="s">
        <v>8406</v>
      </c>
      <c r="B68" s="50" t="s">
        <v>187</v>
      </c>
      <c r="C68" s="50" t="s">
        <v>9846</v>
      </c>
      <c r="D68" s="51" t="s">
        <v>42</v>
      </c>
      <c r="E68" s="51" t="s">
        <v>43</v>
      </c>
      <c r="F68" s="52">
        <v>0.375</v>
      </c>
      <c r="G68" s="52">
        <v>0.6666666666666666</v>
      </c>
      <c r="H68" s="225">
        <f t="shared" si="1"/>
        <v>7</v>
      </c>
      <c r="I68" s="53">
        <v>328.98</v>
      </c>
      <c r="J68" s="227">
        <f t="shared" si="2"/>
        <v>11.74928571</v>
      </c>
      <c r="K68" s="87" t="s">
        <v>9847</v>
      </c>
      <c r="L68" s="224" t="s">
        <v>298</v>
      </c>
      <c r="M68" s="50" t="s">
        <v>4357</v>
      </c>
      <c r="N68" s="224">
        <f>IFERROR(__xludf.DUMMYFUNCTION("IFERROR(VALUE(REGEXEXTRACT(M68, ""(\d+)\s+(sessions?|days?|weeks?|Weeks?|Sessions?|Days?)"")), 1)"),4.0)</f>
        <v>4</v>
      </c>
    </row>
    <row r="69" ht="15.75" customHeight="1">
      <c r="A69" s="50" t="s">
        <v>8406</v>
      </c>
      <c r="B69" s="90" t="s">
        <v>187</v>
      </c>
      <c r="C69" s="90" t="s">
        <v>9848</v>
      </c>
      <c r="D69" s="51" t="s">
        <v>42</v>
      </c>
      <c r="E69" s="51" t="s">
        <v>43</v>
      </c>
      <c r="F69" s="52">
        <v>0.375</v>
      </c>
      <c r="G69" s="52">
        <v>0.6666666666666666</v>
      </c>
      <c r="H69" s="225">
        <f t="shared" si="1"/>
        <v>7</v>
      </c>
      <c r="I69" s="53">
        <v>369.0</v>
      </c>
      <c r="J69" s="227">
        <f t="shared" si="2"/>
        <v>13.17857143</v>
      </c>
      <c r="K69" s="50" t="s">
        <v>9849</v>
      </c>
      <c r="L69" s="50" t="s">
        <v>298</v>
      </c>
      <c r="M69" s="224" t="s">
        <v>4371</v>
      </c>
      <c r="N69" s="224">
        <f>IFERROR(__xludf.DUMMYFUNCTION("IFERROR(VALUE(REGEXEXTRACT(M69, ""(\d+)\s+(sessions?|days?|weeks?|Weeks?|Sessions?|Days?)"")), 1)"),4.0)</f>
        <v>4</v>
      </c>
    </row>
    <row r="70" ht="15.75" customHeight="1">
      <c r="A70" s="50" t="s">
        <v>8406</v>
      </c>
      <c r="B70" s="90" t="s">
        <v>28</v>
      </c>
      <c r="C70" s="90" t="s">
        <v>9850</v>
      </c>
      <c r="D70" s="51" t="s">
        <v>136</v>
      </c>
      <c r="E70" s="51" t="s">
        <v>137</v>
      </c>
      <c r="F70" s="52">
        <v>0.375</v>
      </c>
      <c r="G70" s="52">
        <v>0.6666666666666666</v>
      </c>
      <c r="H70" s="225">
        <f t="shared" si="1"/>
        <v>7</v>
      </c>
      <c r="I70" s="53">
        <v>254.82</v>
      </c>
      <c r="J70" s="227">
        <f t="shared" si="2"/>
        <v>9.100714286</v>
      </c>
      <c r="K70" s="90" t="s">
        <v>9851</v>
      </c>
      <c r="L70" s="50" t="s">
        <v>298</v>
      </c>
      <c r="M70" s="50" t="s">
        <v>4357</v>
      </c>
      <c r="N70" s="224">
        <f>IFERROR(__xludf.DUMMYFUNCTION("IFERROR(VALUE(REGEXEXTRACT(M70, ""(\d+)\s+(sessions?|days?|weeks?|Weeks?|Sessions?|Days?)"")), 1)"),4.0)</f>
        <v>4</v>
      </c>
    </row>
    <row r="71" ht="15.75" customHeight="1">
      <c r="A71" s="50" t="s">
        <v>8406</v>
      </c>
      <c r="B71" s="87" t="s">
        <v>187</v>
      </c>
      <c r="C71" s="87" t="s">
        <v>9852</v>
      </c>
      <c r="D71" s="51" t="s">
        <v>148</v>
      </c>
      <c r="E71" s="51" t="s">
        <v>149</v>
      </c>
      <c r="F71" s="52">
        <v>0.375</v>
      </c>
      <c r="G71" s="52">
        <v>0.6666666666666666</v>
      </c>
      <c r="H71" s="225">
        <f t="shared" si="1"/>
        <v>7</v>
      </c>
      <c r="I71" s="53">
        <v>344.93</v>
      </c>
      <c r="J71" s="227">
        <f t="shared" si="2"/>
        <v>12.31892857</v>
      </c>
      <c r="K71" s="90" t="s">
        <v>3260</v>
      </c>
      <c r="L71" s="50" t="s">
        <v>298</v>
      </c>
      <c r="M71" s="224" t="s">
        <v>4371</v>
      </c>
      <c r="N71" s="224">
        <f>IFERROR(__xludf.DUMMYFUNCTION("IFERROR(VALUE(REGEXEXTRACT(M71, ""(\d+)\s+(sessions?|days?|weeks?|Weeks?|Sessions?|Days?)"")), 1)"),4.0)</f>
        <v>4</v>
      </c>
    </row>
    <row r="72" ht="15.75" customHeight="1">
      <c r="A72" s="50" t="s">
        <v>8406</v>
      </c>
      <c r="B72" s="90" t="s">
        <v>141</v>
      </c>
      <c r="C72" s="90" t="s">
        <v>9853</v>
      </c>
      <c r="D72" s="51" t="s">
        <v>384</v>
      </c>
      <c r="E72" s="51" t="s">
        <v>385</v>
      </c>
      <c r="F72" s="52">
        <v>0.375</v>
      </c>
      <c r="G72" s="52">
        <v>0.6666666666666666</v>
      </c>
      <c r="H72" s="225">
        <f t="shared" si="1"/>
        <v>7</v>
      </c>
      <c r="I72" s="53">
        <v>184.5</v>
      </c>
      <c r="J72" s="227">
        <f t="shared" si="2"/>
        <v>6.589285714</v>
      </c>
      <c r="K72" s="50" t="s">
        <v>9854</v>
      </c>
      <c r="L72" s="50">
        <v>11.0</v>
      </c>
      <c r="M72" s="224" t="s">
        <v>4371</v>
      </c>
      <c r="N72" s="224">
        <f>IFERROR(__xludf.DUMMYFUNCTION("IFERROR(VALUE(REGEXEXTRACT(M72, ""(\d+)\s+(sessions?|days?|weeks?|Weeks?|Sessions?|Days?)"")), 1)"),4.0)</f>
        <v>4</v>
      </c>
    </row>
    <row r="73" ht="15.75" customHeight="1">
      <c r="A73" s="87" t="s">
        <v>8406</v>
      </c>
      <c r="B73" s="87" t="s">
        <v>93</v>
      </c>
      <c r="C73" s="87" t="s">
        <v>9855</v>
      </c>
      <c r="D73" s="51" t="s">
        <v>70</v>
      </c>
      <c r="E73" s="51" t="s">
        <v>71</v>
      </c>
      <c r="F73" s="52">
        <v>0.375</v>
      </c>
      <c r="G73" s="52">
        <v>0.6666666666666666</v>
      </c>
      <c r="H73" s="225">
        <f t="shared" si="1"/>
        <v>7</v>
      </c>
      <c r="I73" s="53">
        <v>292.86</v>
      </c>
      <c r="J73" s="227">
        <f t="shared" si="2"/>
        <v>10.45928571</v>
      </c>
      <c r="K73" s="50" t="s">
        <v>9856</v>
      </c>
      <c r="L73" s="50" t="s">
        <v>298</v>
      </c>
      <c r="M73" s="50" t="s">
        <v>4357</v>
      </c>
      <c r="N73" s="224">
        <f>IFERROR(__xludf.DUMMYFUNCTION("IFERROR(VALUE(REGEXEXTRACT(M73, ""(\d+)\s+(sessions?|days?|weeks?|Weeks?|Sessions?|Days?)"")), 1)"),4.0)</f>
        <v>4</v>
      </c>
    </row>
    <row r="74" ht="15.75" customHeight="1">
      <c r="A74" s="50" t="s">
        <v>8406</v>
      </c>
      <c r="B74" s="90" t="s">
        <v>93</v>
      </c>
      <c r="C74" s="90" t="s">
        <v>9857</v>
      </c>
      <c r="D74" s="51" t="s">
        <v>2381</v>
      </c>
      <c r="E74" s="51" t="s">
        <v>3132</v>
      </c>
      <c r="F74" s="52">
        <v>0.375</v>
      </c>
      <c r="G74" s="52">
        <v>0.6666666666666666</v>
      </c>
      <c r="H74" s="225">
        <f t="shared" si="1"/>
        <v>7</v>
      </c>
      <c r="I74" s="53">
        <v>292.86</v>
      </c>
      <c r="J74" s="227">
        <f t="shared" si="2"/>
        <v>10.45928571</v>
      </c>
      <c r="K74" s="90" t="s">
        <v>9858</v>
      </c>
      <c r="L74" s="50">
        <v>4.0</v>
      </c>
      <c r="M74" s="224" t="s">
        <v>4371</v>
      </c>
      <c r="N74" s="224">
        <f>IFERROR(__xludf.DUMMYFUNCTION("IFERROR(VALUE(REGEXEXTRACT(M74, ""(\d+)\s+(sessions?|days?|weeks?|Weeks?|Sessions?|Days?)"")), 1)"),4.0)</f>
        <v>4</v>
      </c>
    </row>
    <row r="75" ht="15.75" customHeight="1">
      <c r="A75" s="50" t="s">
        <v>8406</v>
      </c>
      <c r="B75" s="90" t="s">
        <v>93</v>
      </c>
      <c r="C75" s="90" t="s">
        <v>9859</v>
      </c>
      <c r="D75" s="51" t="s">
        <v>104</v>
      </c>
      <c r="E75" s="51" t="s">
        <v>105</v>
      </c>
      <c r="F75" s="52">
        <v>0.375</v>
      </c>
      <c r="G75" s="52">
        <v>0.6666666666666666</v>
      </c>
      <c r="H75" s="225">
        <f t="shared" si="1"/>
        <v>7</v>
      </c>
      <c r="I75" s="53">
        <v>292.86</v>
      </c>
      <c r="J75" s="227">
        <f t="shared" si="2"/>
        <v>10.45928571</v>
      </c>
      <c r="K75" s="90" t="s">
        <v>9858</v>
      </c>
      <c r="L75" s="50" t="s">
        <v>298</v>
      </c>
      <c r="M75" s="224" t="s">
        <v>4371</v>
      </c>
      <c r="N75" s="224">
        <f>IFERROR(__xludf.DUMMYFUNCTION("IFERROR(VALUE(REGEXEXTRACT(M75, ""(\d+)\s+(sessions?|days?|weeks?|Weeks?|Sessions?|Days?)"")), 1)"),4.0)</f>
        <v>4</v>
      </c>
    </row>
    <row r="76" ht="15.75" customHeight="1">
      <c r="A76" s="50" t="s">
        <v>8406</v>
      </c>
      <c r="B76" s="384" t="s">
        <v>93</v>
      </c>
      <c r="C76" s="90" t="s">
        <v>9860</v>
      </c>
      <c r="D76" s="51" t="s">
        <v>361</v>
      </c>
      <c r="E76" s="51" t="s">
        <v>362</v>
      </c>
      <c r="F76" s="52">
        <v>0.375</v>
      </c>
      <c r="G76" s="52">
        <v>0.6666666666666666</v>
      </c>
      <c r="H76" s="225">
        <f t="shared" si="1"/>
        <v>7</v>
      </c>
      <c r="I76" s="53">
        <v>184.5</v>
      </c>
      <c r="J76" s="227">
        <f t="shared" si="2"/>
        <v>6.589285714</v>
      </c>
      <c r="K76" s="90" t="s">
        <v>9861</v>
      </c>
      <c r="L76" s="50" t="s">
        <v>298</v>
      </c>
      <c r="M76" s="224" t="s">
        <v>4371</v>
      </c>
      <c r="N76" s="224">
        <f>IFERROR(__xludf.DUMMYFUNCTION("IFERROR(VALUE(REGEXEXTRACT(M76, ""(\d+)\s+(sessions?|days?|weeks?|Weeks?|Sessions?|Days?)"")), 1)"),4.0)</f>
        <v>4</v>
      </c>
    </row>
    <row r="77" ht="15.75" customHeight="1">
      <c r="A77" s="50" t="s">
        <v>8406</v>
      </c>
      <c r="B77" s="90" t="s">
        <v>93</v>
      </c>
      <c r="C77" s="224" t="s">
        <v>9862</v>
      </c>
      <c r="D77" s="225" t="s">
        <v>136</v>
      </c>
      <c r="E77" s="225" t="s">
        <v>137</v>
      </c>
      <c r="F77" s="52">
        <v>0.375</v>
      </c>
      <c r="G77" s="52">
        <v>0.6666666666666666</v>
      </c>
      <c r="H77" s="225">
        <f t="shared" si="1"/>
        <v>7</v>
      </c>
      <c r="I77" s="53">
        <v>182.98</v>
      </c>
      <c r="J77" s="227">
        <f t="shared" si="2"/>
        <v>6.535</v>
      </c>
      <c r="K77" s="90" t="s">
        <v>9863</v>
      </c>
      <c r="L77" s="50">
        <v>6.0</v>
      </c>
      <c r="M77" s="50" t="s">
        <v>4357</v>
      </c>
      <c r="N77" s="224">
        <f>IFERROR(__xludf.DUMMYFUNCTION("IFERROR(VALUE(REGEXEXTRACT(M77, ""(\d+)\s+(sessions?|days?|weeks?|Weeks?|Sessions?|Days?)"")), 1)"),4.0)</f>
        <v>4</v>
      </c>
    </row>
    <row r="78" ht="15.75" customHeight="1">
      <c r="A78" s="50" t="s">
        <v>8406</v>
      </c>
      <c r="B78" s="50" t="s">
        <v>28</v>
      </c>
      <c r="C78" s="50" t="s">
        <v>4108</v>
      </c>
      <c r="D78" s="225" t="s">
        <v>70</v>
      </c>
      <c r="E78" s="225" t="s">
        <v>71</v>
      </c>
      <c r="F78" s="52">
        <v>0.375</v>
      </c>
      <c r="G78" s="52">
        <v>0.6666666666666666</v>
      </c>
      <c r="H78" s="225">
        <f t="shared" si="1"/>
        <v>7</v>
      </c>
      <c r="I78" s="53">
        <v>200.84</v>
      </c>
      <c r="J78" s="227">
        <f t="shared" si="2"/>
        <v>7.172857143</v>
      </c>
      <c r="K78" s="50" t="s">
        <v>9864</v>
      </c>
      <c r="L78" s="50" t="s">
        <v>298</v>
      </c>
      <c r="M78" s="50" t="s">
        <v>4357</v>
      </c>
      <c r="N78" s="224">
        <f>IFERROR(__xludf.DUMMYFUNCTION("IFERROR(VALUE(REGEXEXTRACT(M78, ""(\d+)\s+(sessions?|days?|weeks?|Weeks?|Sessions?|Days?)"")), 1)"),4.0)</f>
        <v>4</v>
      </c>
    </row>
    <row r="79" ht="15.75" customHeight="1">
      <c r="A79" s="50" t="s">
        <v>8406</v>
      </c>
      <c r="B79" s="50" t="s">
        <v>28</v>
      </c>
      <c r="C79" s="50" t="s">
        <v>9865</v>
      </c>
      <c r="D79" s="225" t="s">
        <v>3649</v>
      </c>
      <c r="E79" s="225" t="s">
        <v>3650</v>
      </c>
      <c r="F79" s="52">
        <v>0.375</v>
      </c>
      <c r="G79" s="52">
        <v>0.6666666666666666</v>
      </c>
      <c r="H79" s="225">
        <f t="shared" si="1"/>
        <v>7</v>
      </c>
      <c r="I79" s="53">
        <v>200.84</v>
      </c>
      <c r="J79" s="227">
        <f t="shared" si="2"/>
        <v>7.172857143</v>
      </c>
      <c r="K79" s="50" t="s">
        <v>9866</v>
      </c>
      <c r="L79" s="50">
        <v>1.0</v>
      </c>
      <c r="M79" s="50" t="s">
        <v>4357</v>
      </c>
      <c r="N79" s="224">
        <f>IFERROR(__xludf.DUMMYFUNCTION("IFERROR(VALUE(REGEXEXTRACT(M79, ""(\d+)\s+(sessions?|days?|weeks?|Weeks?|Sessions?|Days?)"")), 1)"),4.0)</f>
        <v>4</v>
      </c>
    </row>
    <row r="80" ht="15.75" customHeight="1">
      <c r="A80" s="50" t="s">
        <v>8406</v>
      </c>
      <c r="B80" s="50" t="s">
        <v>164</v>
      </c>
      <c r="C80" s="50" t="s">
        <v>5792</v>
      </c>
      <c r="D80" s="51" t="s">
        <v>42</v>
      </c>
      <c r="E80" s="51" t="s">
        <v>43</v>
      </c>
      <c r="F80" s="52">
        <v>0.375</v>
      </c>
      <c r="G80" s="52">
        <v>0.6666666666666666</v>
      </c>
      <c r="H80" s="225">
        <f t="shared" si="1"/>
        <v>7</v>
      </c>
      <c r="I80" s="53">
        <v>293.11</v>
      </c>
      <c r="J80" s="227">
        <f t="shared" si="2"/>
        <v>10.46821429</v>
      </c>
      <c r="K80" s="50" t="s">
        <v>9867</v>
      </c>
      <c r="L80" s="50" t="s">
        <v>298</v>
      </c>
      <c r="M80" s="50" t="s">
        <v>4357</v>
      </c>
      <c r="N80" s="224">
        <f>IFERROR(__xludf.DUMMYFUNCTION("IFERROR(VALUE(REGEXEXTRACT(M80, ""(\d+)\s+(sessions?|days?|weeks?|Weeks?|Sessions?|Days?)"")), 1)"),4.0)</f>
        <v>4</v>
      </c>
    </row>
    <row r="81" ht="15.75" customHeight="1">
      <c r="A81" s="224" t="s">
        <v>8406</v>
      </c>
      <c r="B81" s="224" t="s">
        <v>28</v>
      </c>
      <c r="C81" s="224" t="s">
        <v>9868</v>
      </c>
      <c r="D81" s="225" t="s">
        <v>2908</v>
      </c>
      <c r="E81" s="225" t="s">
        <v>2909</v>
      </c>
      <c r="F81" s="226">
        <v>0.375</v>
      </c>
      <c r="G81" s="226">
        <v>0.6666666666666666</v>
      </c>
      <c r="H81" s="225">
        <f t="shared" si="1"/>
        <v>7</v>
      </c>
      <c r="I81" s="227">
        <v>260.86</v>
      </c>
      <c r="J81" s="227">
        <f t="shared" si="2"/>
        <v>9.316428571</v>
      </c>
      <c r="K81" s="224" t="s">
        <v>9869</v>
      </c>
      <c r="L81" s="224" t="s">
        <v>298</v>
      </c>
      <c r="M81" s="50" t="s">
        <v>4357</v>
      </c>
      <c r="N81" s="224">
        <f>IFERROR(__xludf.DUMMYFUNCTION("IFERROR(VALUE(REGEXEXTRACT(M81, ""(\d+)\s+(sessions?|days?|weeks?|Weeks?|Sessions?|Days?)"")), 1)"),4.0)</f>
        <v>4</v>
      </c>
    </row>
    <row r="82" ht="15.75" customHeight="1">
      <c r="A82" s="224" t="s">
        <v>8406</v>
      </c>
      <c r="B82" s="224" t="s">
        <v>93</v>
      </c>
      <c r="C82" s="224" t="s">
        <v>9870</v>
      </c>
      <c r="D82" s="225" t="s">
        <v>4063</v>
      </c>
      <c r="E82" s="225" t="s">
        <v>4064</v>
      </c>
      <c r="F82" s="226">
        <v>0.6666666666666666</v>
      </c>
      <c r="G82" s="226">
        <v>0.75</v>
      </c>
      <c r="H82" s="225">
        <f t="shared" si="1"/>
        <v>2</v>
      </c>
      <c r="I82" s="227">
        <v>31.69</v>
      </c>
      <c r="J82" s="227">
        <f t="shared" si="2"/>
        <v>3.96125</v>
      </c>
      <c r="K82" s="224" t="s">
        <v>9871</v>
      </c>
      <c r="L82" s="224" t="s">
        <v>298</v>
      </c>
      <c r="M82" s="224" t="s">
        <v>4371</v>
      </c>
      <c r="N82" s="224">
        <f>IFERROR(__xludf.DUMMYFUNCTION("IFERROR(VALUE(REGEXEXTRACT(M82, ""(\d+)\s+(sessions?|days?|weeks?|Weeks?|Sessions?|Days?)"")), 1)"),4.0)</f>
        <v>4</v>
      </c>
    </row>
    <row r="83" ht="15.75" customHeight="1">
      <c r="A83" s="224" t="s">
        <v>8406</v>
      </c>
      <c r="B83" s="224" t="s">
        <v>93</v>
      </c>
      <c r="C83" s="224" t="s">
        <v>9872</v>
      </c>
      <c r="D83" s="225" t="s">
        <v>4063</v>
      </c>
      <c r="E83" s="225" t="s">
        <v>4064</v>
      </c>
      <c r="F83" s="226">
        <v>0.6666666666666666</v>
      </c>
      <c r="G83" s="226">
        <v>0.75</v>
      </c>
      <c r="H83" s="225">
        <f t="shared" si="1"/>
        <v>2</v>
      </c>
      <c r="I83" s="227">
        <v>31.69</v>
      </c>
      <c r="J83" s="227">
        <f t="shared" si="2"/>
        <v>3.96125</v>
      </c>
      <c r="K83" s="224" t="s">
        <v>9871</v>
      </c>
      <c r="L83" s="224">
        <v>1.0</v>
      </c>
      <c r="M83" s="50" t="s">
        <v>4357</v>
      </c>
      <c r="N83" s="224">
        <f>IFERROR(__xludf.DUMMYFUNCTION("IFERROR(VALUE(REGEXEXTRACT(M83, ""(\d+)\s+(sessions?|days?|weeks?|Weeks?|Sessions?|Days?)"")), 1)"),4.0)</f>
        <v>4</v>
      </c>
    </row>
    <row r="84" ht="15.75" customHeight="1">
      <c r="A84" s="224" t="s">
        <v>8406</v>
      </c>
      <c r="B84" s="224" t="s">
        <v>93</v>
      </c>
      <c r="C84" s="224" t="s">
        <v>9873</v>
      </c>
      <c r="D84" s="225" t="s">
        <v>4063</v>
      </c>
      <c r="E84" s="225" t="s">
        <v>4064</v>
      </c>
      <c r="F84" s="226">
        <v>0.6666666666666666</v>
      </c>
      <c r="G84" s="226">
        <v>0.75</v>
      </c>
      <c r="H84" s="225">
        <f t="shared" si="1"/>
        <v>2</v>
      </c>
      <c r="I84" s="227">
        <v>31.69</v>
      </c>
      <c r="J84" s="227">
        <f t="shared" si="2"/>
        <v>3.96125</v>
      </c>
      <c r="K84" s="224" t="s">
        <v>9871</v>
      </c>
      <c r="L84" s="224" t="s">
        <v>298</v>
      </c>
      <c r="M84" s="224" t="s">
        <v>4371</v>
      </c>
      <c r="N84" s="224">
        <f>IFERROR(__xludf.DUMMYFUNCTION("IFERROR(VALUE(REGEXEXTRACT(M84, ""(\d+)\s+(sessions?|days?|weeks?|Weeks?|Sessions?|Days?)"")), 1)"),4.0)</f>
        <v>4</v>
      </c>
    </row>
    <row r="85" ht="15.75" customHeight="1">
      <c r="A85" s="224" t="s">
        <v>8406</v>
      </c>
      <c r="B85" s="224" t="s">
        <v>93</v>
      </c>
      <c r="C85" s="224" t="s">
        <v>9874</v>
      </c>
      <c r="D85" s="225" t="s">
        <v>4063</v>
      </c>
      <c r="E85" s="225" t="s">
        <v>4064</v>
      </c>
      <c r="F85" s="226">
        <v>0.6666666666666666</v>
      </c>
      <c r="G85" s="226">
        <v>0.75</v>
      </c>
      <c r="H85" s="225">
        <f t="shared" si="1"/>
        <v>2</v>
      </c>
      <c r="I85" s="227">
        <v>31.69</v>
      </c>
      <c r="J85" s="227">
        <f t="shared" si="2"/>
        <v>3.96125</v>
      </c>
      <c r="K85" s="224" t="s">
        <v>9871</v>
      </c>
      <c r="L85" s="224">
        <v>11.0</v>
      </c>
      <c r="M85" s="50" t="s">
        <v>4357</v>
      </c>
      <c r="N85" s="224">
        <f>IFERROR(__xludf.DUMMYFUNCTION("IFERROR(VALUE(REGEXEXTRACT(M85, ""(\d+)\s+(sessions?|days?|weeks?|Weeks?|Sessions?|Days?)"")), 1)"),4.0)</f>
        <v>4</v>
      </c>
    </row>
    <row r="86" ht="15.75" customHeight="1">
      <c r="A86" s="224" t="s">
        <v>8406</v>
      </c>
      <c r="B86" s="224" t="s">
        <v>93</v>
      </c>
      <c r="C86" s="224" t="s">
        <v>9875</v>
      </c>
      <c r="D86" s="225" t="s">
        <v>4063</v>
      </c>
      <c r="E86" s="225" t="s">
        <v>4064</v>
      </c>
      <c r="F86" s="226">
        <v>0.6666666666666666</v>
      </c>
      <c r="G86" s="226">
        <v>0.75</v>
      </c>
      <c r="H86" s="225">
        <f t="shared" si="1"/>
        <v>2</v>
      </c>
      <c r="I86" s="227">
        <v>31.69</v>
      </c>
      <c r="J86" s="227">
        <f t="shared" si="2"/>
        <v>3.96125</v>
      </c>
      <c r="K86" s="224" t="s">
        <v>9871</v>
      </c>
      <c r="L86" s="224">
        <v>9.0</v>
      </c>
      <c r="M86" s="224" t="s">
        <v>4371</v>
      </c>
      <c r="N86" s="224">
        <f>IFERROR(__xludf.DUMMYFUNCTION("IFERROR(VALUE(REGEXEXTRACT(M86, ""(\d+)\s+(sessions?|days?|weeks?|Weeks?|Sessions?|Days?)"")), 1)"),4.0)</f>
        <v>4</v>
      </c>
    </row>
    <row r="87" ht="15.75" customHeight="1">
      <c r="A87" s="224" t="s">
        <v>8504</v>
      </c>
      <c r="B87" s="224" t="s">
        <v>28</v>
      </c>
      <c r="C87" s="224" t="s">
        <v>9876</v>
      </c>
      <c r="D87" s="225" t="s">
        <v>257</v>
      </c>
      <c r="E87" s="225" t="s">
        <v>258</v>
      </c>
      <c r="F87" s="226">
        <v>0.8125</v>
      </c>
      <c r="G87" s="226">
        <v>0.875</v>
      </c>
      <c r="H87" s="225">
        <f t="shared" si="1"/>
        <v>1.5</v>
      </c>
      <c r="I87" s="227">
        <v>5.65</v>
      </c>
      <c r="J87" s="227">
        <f t="shared" si="2"/>
        <v>3.766666667</v>
      </c>
      <c r="K87" s="224" t="s">
        <v>9877</v>
      </c>
      <c r="L87" s="224">
        <v>12.0</v>
      </c>
      <c r="M87" s="224" t="s">
        <v>4472</v>
      </c>
      <c r="N87" s="224">
        <f>IFERROR(__xludf.DUMMYFUNCTION("IFERROR(VALUE(REGEXEXTRACT(M87, ""(\d+)\s+(sessions?|days?|weeks?|Weeks?|Sessions?|Days?)"")), 1)"),1.0)</f>
        <v>1</v>
      </c>
    </row>
    <row r="88" ht="15.75" customHeight="1">
      <c r="A88" s="224" t="s">
        <v>9733</v>
      </c>
      <c r="B88" s="224" t="s">
        <v>46</v>
      </c>
      <c r="C88" s="224" t="s">
        <v>9878</v>
      </c>
      <c r="D88" s="225" t="s">
        <v>70</v>
      </c>
      <c r="E88" s="225" t="s">
        <v>71</v>
      </c>
      <c r="F88" s="226">
        <v>0.4375</v>
      </c>
      <c r="G88" s="226">
        <v>0.46875</v>
      </c>
      <c r="H88" s="225">
        <f t="shared" si="1"/>
        <v>0.75</v>
      </c>
      <c r="I88" s="227">
        <v>15.0</v>
      </c>
      <c r="J88" s="227">
        <f t="shared" si="2"/>
        <v>5</v>
      </c>
      <c r="K88" s="224" t="s">
        <v>9879</v>
      </c>
      <c r="L88" s="224">
        <v>7.0</v>
      </c>
      <c r="M88" s="224" t="s">
        <v>9880</v>
      </c>
      <c r="N88" s="224">
        <f>IFERROR(__xludf.DUMMYFUNCTION("IFERROR(VALUE(REGEXEXTRACT(M88, ""(\d+)\s+(sessions?|days?|weeks?|Weeks?|Sessions?|Days?)"")), 1)"),4.0)</f>
        <v>4</v>
      </c>
    </row>
    <row r="89" ht="15.75" customHeight="1">
      <c r="A89" s="50" t="s">
        <v>8406</v>
      </c>
      <c r="B89" s="50" t="s">
        <v>28</v>
      </c>
      <c r="C89" s="50" t="s">
        <v>5764</v>
      </c>
      <c r="D89" s="51" t="s">
        <v>626</v>
      </c>
      <c r="E89" s="51" t="s">
        <v>627</v>
      </c>
      <c r="F89" s="52">
        <v>0.375</v>
      </c>
      <c r="G89" s="52">
        <v>0.6666666666666666</v>
      </c>
      <c r="H89" s="225">
        <f t="shared" si="1"/>
        <v>7</v>
      </c>
      <c r="I89" s="53">
        <v>251.05</v>
      </c>
      <c r="J89" s="227">
        <f t="shared" si="2"/>
        <v>8.966071429</v>
      </c>
      <c r="K89" s="50" t="s">
        <v>9881</v>
      </c>
      <c r="L89" s="50" t="s">
        <v>298</v>
      </c>
      <c r="M89" s="224" t="s">
        <v>4371</v>
      </c>
      <c r="N89" s="224">
        <f>IFERROR(__xludf.DUMMYFUNCTION("IFERROR(VALUE(REGEXEXTRACT(M89, ""(\d+)\s+(sessions?|days?|weeks?|Weeks?|Sessions?|Days?)"")), 1)"),4.0)</f>
        <v>4</v>
      </c>
    </row>
    <row r="90" ht="15.75" customHeight="1">
      <c r="A90" s="224" t="s">
        <v>8406</v>
      </c>
      <c r="B90" s="224" t="s">
        <v>93</v>
      </c>
      <c r="C90" s="224" t="s">
        <v>9844</v>
      </c>
      <c r="D90" s="225" t="s">
        <v>2928</v>
      </c>
      <c r="E90" s="225" t="s">
        <v>2929</v>
      </c>
      <c r="F90" s="226">
        <v>0.375</v>
      </c>
      <c r="G90" s="226">
        <v>0.6666666666666666</v>
      </c>
      <c r="H90" s="225">
        <f t="shared" si="1"/>
        <v>7</v>
      </c>
      <c r="I90" s="227">
        <v>280.76</v>
      </c>
      <c r="J90" s="227">
        <f t="shared" si="2"/>
        <v>8.021714286</v>
      </c>
      <c r="K90" s="224" t="s">
        <v>9845</v>
      </c>
      <c r="L90" s="224">
        <v>5.0</v>
      </c>
      <c r="M90" s="224" t="s">
        <v>4365</v>
      </c>
      <c r="N90" s="224">
        <f>IFERROR(__xludf.DUMMYFUNCTION("IFERROR(VALUE(REGEXEXTRACT(M90, ""(\d+)\s+(sessions?|days?|weeks?|Weeks?|Sessions?|Days?)"")), 1)"),5.0)</f>
        <v>5</v>
      </c>
    </row>
    <row r="91" ht="15.75" customHeight="1">
      <c r="A91" s="224" t="s">
        <v>8406</v>
      </c>
      <c r="B91" s="224" t="s">
        <v>93</v>
      </c>
      <c r="C91" s="224" t="s">
        <v>9882</v>
      </c>
      <c r="D91" s="225" t="s">
        <v>4307</v>
      </c>
      <c r="E91" s="225" t="s">
        <v>4308</v>
      </c>
      <c r="F91" s="226">
        <v>0.375</v>
      </c>
      <c r="G91" s="385">
        <v>0.6666666666666666</v>
      </c>
      <c r="H91" s="225">
        <f t="shared" si="1"/>
        <v>7</v>
      </c>
      <c r="I91" s="227">
        <v>185.65</v>
      </c>
      <c r="J91" s="227">
        <f t="shared" si="2"/>
        <v>5.304285714</v>
      </c>
      <c r="K91" s="224" t="s">
        <v>9883</v>
      </c>
      <c r="L91" s="224" t="s">
        <v>298</v>
      </c>
      <c r="M91" s="224" t="s">
        <v>4365</v>
      </c>
      <c r="N91" s="224">
        <f>IFERROR(__xludf.DUMMYFUNCTION("IFERROR(VALUE(REGEXEXTRACT(M91, ""(\d+)\s+(sessions?|days?|weeks?|Weeks?|Sessions?|Days?)"")), 1)"),5.0)</f>
        <v>5</v>
      </c>
    </row>
    <row r="92" ht="15.75" customHeight="1">
      <c r="A92" s="224" t="s">
        <v>8406</v>
      </c>
      <c r="B92" s="224" t="s">
        <v>46</v>
      </c>
      <c r="C92" s="224" t="s">
        <v>9830</v>
      </c>
      <c r="D92" s="225" t="s">
        <v>2908</v>
      </c>
      <c r="E92" s="225" t="s">
        <v>2909</v>
      </c>
      <c r="F92" s="226">
        <v>0.375</v>
      </c>
      <c r="G92" s="226">
        <v>0.6666666666666666</v>
      </c>
      <c r="H92" s="225">
        <f t="shared" si="1"/>
        <v>7</v>
      </c>
      <c r="I92" s="227">
        <v>505.35</v>
      </c>
      <c r="J92" s="227">
        <f t="shared" si="2"/>
        <v>14.43857143</v>
      </c>
      <c r="K92" s="224" t="s">
        <v>9831</v>
      </c>
      <c r="L92" s="224">
        <v>2.0</v>
      </c>
      <c r="M92" s="224" t="s">
        <v>4365</v>
      </c>
      <c r="N92" s="224">
        <f>IFERROR(__xludf.DUMMYFUNCTION("IFERROR(VALUE(REGEXEXTRACT(M92, ""(\d+)\s+(sessions?|days?|weeks?|Weeks?|Sessions?|Days?)"")), 1)"),5.0)</f>
        <v>5</v>
      </c>
    </row>
    <row r="93" ht="15.75" customHeight="1">
      <c r="A93" s="224" t="s">
        <v>8406</v>
      </c>
      <c r="B93" s="224" t="s">
        <v>35</v>
      </c>
      <c r="C93" s="224" t="s">
        <v>9832</v>
      </c>
      <c r="D93" s="225" t="s">
        <v>2908</v>
      </c>
      <c r="E93" s="225" t="s">
        <v>2909</v>
      </c>
      <c r="F93" s="226">
        <v>0.375</v>
      </c>
      <c r="G93" s="226">
        <v>0.6666666666666666</v>
      </c>
      <c r="H93" s="225">
        <f t="shared" si="1"/>
        <v>7</v>
      </c>
      <c r="I93" s="227">
        <v>505.35</v>
      </c>
      <c r="J93" s="227">
        <f t="shared" si="2"/>
        <v>14.43857143</v>
      </c>
      <c r="K93" s="224" t="s">
        <v>9833</v>
      </c>
      <c r="L93" s="224">
        <v>2.0</v>
      </c>
      <c r="M93" s="224" t="s">
        <v>4365</v>
      </c>
      <c r="N93" s="224">
        <f>IFERROR(__xludf.DUMMYFUNCTION("IFERROR(VALUE(REGEXEXTRACT(M93, ""(\d+)\s+(sessions?|days?|weeks?|Weeks?|Sessions?|Days?)"")), 1)"),5.0)</f>
        <v>5</v>
      </c>
    </row>
    <row r="94" ht="15.75" customHeight="1">
      <c r="A94" s="224" t="s">
        <v>8406</v>
      </c>
      <c r="B94" s="224" t="s">
        <v>187</v>
      </c>
      <c r="C94" s="224" t="s">
        <v>9884</v>
      </c>
      <c r="D94" s="225" t="s">
        <v>42</v>
      </c>
      <c r="E94" s="225" t="s">
        <v>43</v>
      </c>
      <c r="F94" s="226">
        <v>0.375</v>
      </c>
      <c r="G94" s="226">
        <v>0.6666666666666666</v>
      </c>
      <c r="H94" s="225">
        <f t="shared" si="1"/>
        <v>7</v>
      </c>
      <c r="I94" s="227">
        <v>404.55</v>
      </c>
      <c r="J94" s="227">
        <f t="shared" si="2"/>
        <v>11.55857143</v>
      </c>
      <c r="K94" s="224" t="s">
        <v>9885</v>
      </c>
      <c r="L94" s="224" t="s">
        <v>298</v>
      </c>
      <c r="M94" s="224" t="s">
        <v>4365</v>
      </c>
      <c r="N94" s="224">
        <f>IFERROR(__xludf.DUMMYFUNCTION("IFERROR(VALUE(REGEXEXTRACT(M94, ""(\d+)\s+(sessions?|days?|weeks?|Weeks?|Sessions?|Days?)"")), 1)"),5.0)</f>
        <v>5</v>
      </c>
    </row>
    <row r="95" ht="15.75" customHeight="1">
      <c r="A95" s="224" t="s">
        <v>8406</v>
      </c>
      <c r="B95" s="224" t="s">
        <v>187</v>
      </c>
      <c r="C95" s="224" t="s">
        <v>9886</v>
      </c>
      <c r="D95" s="225" t="s">
        <v>174</v>
      </c>
      <c r="E95" s="225" t="s">
        <v>175</v>
      </c>
      <c r="F95" s="226">
        <v>0.375</v>
      </c>
      <c r="G95" s="226">
        <v>0.6666666666666666</v>
      </c>
      <c r="H95" s="225">
        <f t="shared" si="1"/>
        <v>7</v>
      </c>
      <c r="I95" s="227">
        <v>414.29</v>
      </c>
      <c r="J95" s="227">
        <f t="shared" si="2"/>
        <v>11.83685714</v>
      </c>
      <c r="K95" s="224" t="s">
        <v>9887</v>
      </c>
      <c r="L95" s="224" t="s">
        <v>298</v>
      </c>
      <c r="M95" s="224" t="s">
        <v>4365</v>
      </c>
      <c r="N95" s="224">
        <f>IFERROR(__xludf.DUMMYFUNCTION("IFERROR(VALUE(REGEXEXTRACT(M95, ""(\d+)\s+(sessions?|days?|weeks?|Weeks?|Sessions?|Days?)"")), 1)"),5.0)</f>
        <v>5</v>
      </c>
    </row>
    <row r="96" ht="15.75" customHeight="1">
      <c r="A96" s="224" t="s">
        <v>8406</v>
      </c>
      <c r="B96" s="224" t="s">
        <v>187</v>
      </c>
      <c r="C96" s="224" t="s">
        <v>9888</v>
      </c>
      <c r="D96" s="225" t="s">
        <v>104</v>
      </c>
      <c r="E96" s="225" t="s">
        <v>105</v>
      </c>
      <c r="F96" s="226">
        <v>0.375</v>
      </c>
      <c r="G96" s="226">
        <v>0.6666666666666666</v>
      </c>
      <c r="H96" s="225">
        <f t="shared" si="1"/>
        <v>7</v>
      </c>
      <c r="I96" s="227">
        <v>430.76</v>
      </c>
      <c r="J96" s="227">
        <f t="shared" si="2"/>
        <v>12.30742857</v>
      </c>
      <c r="K96" s="224" t="s">
        <v>9889</v>
      </c>
      <c r="L96" s="224" t="s">
        <v>298</v>
      </c>
      <c r="M96" s="224" t="s">
        <v>4365</v>
      </c>
      <c r="N96" s="224">
        <f>IFERROR(__xludf.DUMMYFUNCTION("IFERROR(VALUE(REGEXEXTRACT(M96, ""(\d+)\s+(sessions?|days?|weeks?|Weeks?|Sessions?|Days?)"")), 1)"),5.0)</f>
        <v>5</v>
      </c>
    </row>
    <row r="97" ht="15.75" customHeight="1">
      <c r="A97" s="224" t="s">
        <v>8406</v>
      </c>
      <c r="B97" s="224" t="s">
        <v>187</v>
      </c>
      <c r="C97" s="224" t="s">
        <v>9890</v>
      </c>
      <c r="D97" s="225" t="s">
        <v>2381</v>
      </c>
      <c r="E97" s="225" t="s">
        <v>3132</v>
      </c>
      <c r="F97" s="226">
        <v>0.375</v>
      </c>
      <c r="G97" s="226">
        <v>0.6666666666666666</v>
      </c>
      <c r="H97" s="225">
        <f t="shared" si="1"/>
        <v>7</v>
      </c>
      <c r="I97" s="227">
        <v>357.14</v>
      </c>
      <c r="J97" s="227">
        <f t="shared" si="2"/>
        <v>10.204</v>
      </c>
      <c r="K97" s="224" t="s">
        <v>9891</v>
      </c>
      <c r="L97" s="224">
        <v>1.0</v>
      </c>
      <c r="M97" s="224" t="s">
        <v>4365</v>
      </c>
      <c r="N97" s="224">
        <f>IFERROR(__xludf.DUMMYFUNCTION("IFERROR(VALUE(REGEXEXTRACT(M97, ""(\d+)\s+(sessions?|days?|weeks?|Weeks?|Sessions?|Days?)"")), 1)"),5.0)</f>
        <v>5</v>
      </c>
      <c r="O97" s="55"/>
    </row>
    <row r="98" ht="15.75" customHeight="1">
      <c r="A98" s="224" t="s">
        <v>8406</v>
      </c>
      <c r="B98" s="224" t="s">
        <v>187</v>
      </c>
      <c r="C98" s="224" t="s">
        <v>9892</v>
      </c>
      <c r="D98" s="225" t="s">
        <v>104</v>
      </c>
      <c r="E98" s="225" t="s">
        <v>105</v>
      </c>
      <c r="F98" s="226">
        <v>0.375</v>
      </c>
      <c r="G98" s="226">
        <v>0.6666666666666666</v>
      </c>
      <c r="H98" s="225">
        <f t="shared" si="1"/>
        <v>7</v>
      </c>
      <c r="I98" s="227">
        <v>357.14</v>
      </c>
      <c r="J98" s="227">
        <f t="shared" si="2"/>
        <v>10.204</v>
      </c>
      <c r="K98" s="224" t="s">
        <v>9891</v>
      </c>
      <c r="L98" s="224">
        <v>4.0</v>
      </c>
      <c r="M98" s="224" t="s">
        <v>4365</v>
      </c>
      <c r="N98" s="224">
        <f>IFERROR(__xludf.DUMMYFUNCTION("IFERROR(VALUE(REGEXEXTRACT(M98, ""(\d+)\s+(sessions?|days?|weeks?|Weeks?|Sessions?|Days?)"")), 1)"),5.0)</f>
        <v>5</v>
      </c>
      <c r="O98" s="55"/>
    </row>
    <row r="99" ht="15.75" customHeight="1">
      <c r="A99" s="224" t="s">
        <v>8406</v>
      </c>
      <c r="B99" s="224" t="s">
        <v>187</v>
      </c>
      <c r="C99" s="224" t="s">
        <v>9855</v>
      </c>
      <c r="D99" s="225" t="s">
        <v>70</v>
      </c>
      <c r="E99" s="225" t="s">
        <v>71</v>
      </c>
      <c r="F99" s="226">
        <v>0.375</v>
      </c>
      <c r="G99" s="226">
        <v>0.6666666666666666</v>
      </c>
      <c r="H99" s="225">
        <f t="shared" si="1"/>
        <v>7</v>
      </c>
      <c r="I99" s="227">
        <v>357.14</v>
      </c>
      <c r="J99" s="227">
        <f t="shared" si="2"/>
        <v>10.204</v>
      </c>
      <c r="K99" s="224" t="s">
        <v>9856</v>
      </c>
      <c r="L99" s="224" t="s">
        <v>298</v>
      </c>
      <c r="M99" s="224" t="s">
        <v>4365</v>
      </c>
      <c r="N99" s="224">
        <f>IFERROR(__xludf.DUMMYFUNCTION("IFERROR(VALUE(REGEXEXTRACT(M99, ""(\d+)\s+(sessions?|days?|weeks?|Weeks?|Sessions?|Days?)"")), 1)"),5.0)</f>
        <v>5</v>
      </c>
      <c r="O99" s="55"/>
    </row>
    <row r="100" ht="15.75" customHeight="1">
      <c r="A100" s="224" t="s">
        <v>8406</v>
      </c>
      <c r="B100" s="224" t="s">
        <v>187</v>
      </c>
      <c r="C100" s="224" t="s">
        <v>9893</v>
      </c>
      <c r="D100" s="225" t="s">
        <v>42</v>
      </c>
      <c r="E100" s="225" t="s">
        <v>43</v>
      </c>
      <c r="F100" s="226">
        <v>0.375</v>
      </c>
      <c r="G100" s="226">
        <v>0.6666666666666666</v>
      </c>
      <c r="H100" s="225">
        <f t="shared" si="1"/>
        <v>7</v>
      </c>
      <c r="I100" s="227">
        <v>411.23</v>
      </c>
      <c r="J100" s="227">
        <f t="shared" si="2"/>
        <v>11.74942857</v>
      </c>
      <c r="K100" s="224" t="s">
        <v>9894</v>
      </c>
      <c r="L100" s="224" t="s">
        <v>298</v>
      </c>
      <c r="M100" s="224" t="s">
        <v>4391</v>
      </c>
      <c r="N100" s="224">
        <f>IFERROR(__xludf.DUMMYFUNCTION("IFERROR(VALUE(REGEXEXTRACT(M100, ""(\d+)\s+(sessions?|days?|weeks?|Weeks?|Sessions?|Days?)"")), 1)"),5.0)</f>
        <v>5</v>
      </c>
      <c r="O100" s="55"/>
    </row>
    <row r="101" ht="15.75" customHeight="1">
      <c r="A101" s="224" t="s">
        <v>8406</v>
      </c>
      <c r="B101" s="224" t="s">
        <v>187</v>
      </c>
      <c r="C101" s="224" t="s">
        <v>9895</v>
      </c>
      <c r="D101" s="225" t="s">
        <v>189</v>
      </c>
      <c r="E101" s="225" t="s">
        <v>190</v>
      </c>
      <c r="F101" s="226">
        <v>0.375</v>
      </c>
      <c r="G101" s="226">
        <v>0.6666666666666666</v>
      </c>
      <c r="H101" s="225">
        <f t="shared" si="1"/>
        <v>7</v>
      </c>
      <c r="I101" s="227">
        <v>430.76</v>
      </c>
      <c r="J101" s="227">
        <f t="shared" si="2"/>
        <v>12.30742857</v>
      </c>
      <c r="K101" s="224" t="s">
        <v>9896</v>
      </c>
      <c r="L101" s="224">
        <v>1.0</v>
      </c>
      <c r="M101" s="224" t="s">
        <v>4391</v>
      </c>
      <c r="N101" s="224">
        <f>IFERROR(__xludf.DUMMYFUNCTION("IFERROR(VALUE(REGEXEXTRACT(M101, ""(\d+)\s+(sessions?|days?|weeks?|Weeks?|Sessions?|Days?)"")), 1)"),5.0)</f>
        <v>5</v>
      </c>
      <c r="O101" s="55"/>
    </row>
    <row r="102" ht="15.75" customHeight="1">
      <c r="A102" s="224" t="s">
        <v>8406</v>
      </c>
      <c r="B102" s="224" t="s">
        <v>28</v>
      </c>
      <c r="C102" s="224" t="s">
        <v>9865</v>
      </c>
      <c r="D102" s="225" t="s">
        <v>3649</v>
      </c>
      <c r="E102" s="225" t="s">
        <v>3650</v>
      </c>
      <c r="F102" s="226">
        <v>0.375</v>
      </c>
      <c r="G102" s="226">
        <v>0.6666666666666666</v>
      </c>
      <c r="H102" s="225">
        <f t="shared" si="1"/>
        <v>7</v>
      </c>
      <c r="I102" s="227">
        <v>251.05</v>
      </c>
      <c r="J102" s="227">
        <f t="shared" si="2"/>
        <v>7.172857143</v>
      </c>
      <c r="K102" s="224" t="s">
        <v>9866</v>
      </c>
      <c r="L102" s="224">
        <v>1.0</v>
      </c>
      <c r="M102" s="224" t="s">
        <v>4391</v>
      </c>
      <c r="N102" s="224">
        <f>IFERROR(__xludf.DUMMYFUNCTION("IFERROR(VALUE(REGEXEXTRACT(M102, ""(\d+)\s+(sessions?|days?|weeks?|Weeks?|Sessions?|Days?)"")), 1)"),5.0)</f>
        <v>5</v>
      </c>
      <c r="O102" s="55"/>
    </row>
    <row r="103" ht="15.75" customHeight="1">
      <c r="A103" s="224" t="s">
        <v>9897</v>
      </c>
      <c r="B103" s="224" t="s">
        <v>208</v>
      </c>
      <c r="C103" s="224" t="s">
        <v>9898</v>
      </c>
      <c r="D103" s="225" t="s">
        <v>2928</v>
      </c>
      <c r="E103" s="225" t="s">
        <v>2929</v>
      </c>
      <c r="F103" s="226">
        <v>0.5833333333333334</v>
      </c>
      <c r="G103" s="226">
        <v>0.6666666666666666</v>
      </c>
      <c r="H103" s="225">
        <f t="shared" si="1"/>
        <v>2</v>
      </c>
      <c r="I103" s="227">
        <v>30.48</v>
      </c>
      <c r="J103" s="227">
        <f t="shared" si="2"/>
        <v>15.24</v>
      </c>
      <c r="K103" s="224" t="s">
        <v>9899</v>
      </c>
      <c r="L103" s="224">
        <v>10.0</v>
      </c>
      <c r="M103" s="224" t="s">
        <v>4531</v>
      </c>
      <c r="N103" s="224">
        <f>IFERROR(__xludf.DUMMYFUNCTION("IFERROR(VALUE(REGEXEXTRACT(M103, ""(\d+)\s+(sessions?|days?|weeks?|Weeks?|Sessions?|Days?)"")), 1)"),1.0)</f>
        <v>1</v>
      </c>
      <c r="O103" s="55"/>
    </row>
    <row r="104" ht="15.75" customHeight="1">
      <c r="A104" s="224" t="s">
        <v>8406</v>
      </c>
      <c r="B104" s="224" t="s">
        <v>187</v>
      </c>
      <c r="C104" s="224" t="s">
        <v>9900</v>
      </c>
      <c r="D104" s="225" t="s">
        <v>104</v>
      </c>
      <c r="E104" s="225" t="s">
        <v>105</v>
      </c>
      <c r="F104" s="226">
        <v>0.375</v>
      </c>
      <c r="G104" s="226">
        <v>0.6666666666666666</v>
      </c>
      <c r="H104" s="225">
        <f t="shared" si="1"/>
        <v>7</v>
      </c>
      <c r="I104" s="227">
        <v>430.76</v>
      </c>
      <c r="J104" s="227">
        <f t="shared" si="2"/>
        <v>12.30742857</v>
      </c>
      <c r="K104" s="224" t="s">
        <v>9901</v>
      </c>
      <c r="L104" s="224" t="s">
        <v>298</v>
      </c>
      <c r="M104" s="224" t="s">
        <v>4479</v>
      </c>
      <c r="N104" s="224">
        <f>IFERROR(__xludf.DUMMYFUNCTION("IFERROR(VALUE(REGEXEXTRACT(M104, ""(\d+)\s+(sessions?|days?|weeks?|Weeks?|Sessions?|Days?)"")), 1)"),5.0)</f>
        <v>5</v>
      </c>
      <c r="O104" s="55"/>
    </row>
    <row r="105" ht="15.75" customHeight="1">
      <c r="A105" s="224" t="s">
        <v>8406</v>
      </c>
      <c r="B105" s="224" t="s">
        <v>187</v>
      </c>
      <c r="C105" s="224" t="s">
        <v>9902</v>
      </c>
      <c r="D105" s="225" t="s">
        <v>189</v>
      </c>
      <c r="E105" s="225" t="s">
        <v>190</v>
      </c>
      <c r="F105" s="226">
        <v>0.375</v>
      </c>
      <c r="G105" s="226">
        <v>0.6666666666666666</v>
      </c>
      <c r="H105" s="225">
        <f t="shared" si="1"/>
        <v>7</v>
      </c>
      <c r="I105" s="227">
        <v>430.76</v>
      </c>
      <c r="J105" s="227">
        <f t="shared" si="2"/>
        <v>12.30742857</v>
      </c>
      <c r="K105" s="386" t="s">
        <v>9903</v>
      </c>
      <c r="L105" s="224">
        <v>10.0</v>
      </c>
      <c r="M105" s="224" t="s">
        <v>4479</v>
      </c>
      <c r="N105" s="224">
        <f>IFERROR(__xludf.DUMMYFUNCTION("IFERROR(VALUE(REGEXEXTRACT(M105, ""(\d+)\s+(sessions?|days?|weeks?|Weeks?|Sessions?|Days?)"")), 1)"),5.0)</f>
        <v>5</v>
      </c>
      <c r="O105" s="55"/>
    </row>
    <row r="106" ht="15.75" customHeight="1">
      <c r="A106" s="224" t="s">
        <v>9793</v>
      </c>
      <c r="B106" s="224" t="s">
        <v>3002</v>
      </c>
      <c r="C106" s="224" t="s">
        <v>9904</v>
      </c>
      <c r="D106" s="225" t="s">
        <v>2275</v>
      </c>
      <c r="E106" s="225" t="s">
        <v>3542</v>
      </c>
      <c r="F106" s="226">
        <v>0.7708333333333334</v>
      </c>
      <c r="G106" s="226">
        <v>0.8125</v>
      </c>
      <c r="H106" s="225">
        <f t="shared" si="1"/>
        <v>1</v>
      </c>
      <c r="I106" s="227">
        <v>170.56</v>
      </c>
      <c r="J106" s="227">
        <f t="shared" si="2"/>
        <v>10.66</v>
      </c>
      <c r="K106" s="224" t="s">
        <v>9905</v>
      </c>
      <c r="L106" s="224">
        <v>17.0</v>
      </c>
      <c r="M106" s="224" t="s">
        <v>9906</v>
      </c>
      <c r="N106" s="224">
        <f>IFERROR(__xludf.DUMMYFUNCTION("IFERROR(VALUE(REGEXEXTRACT(M106, ""(\d+)\s+(sessions?|days?|weeks?|Weeks?|Sessions?|Days?)"")), 1)"),16.0)</f>
        <v>16</v>
      </c>
      <c r="O106" s="55"/>
    </row>
    <row r="107" ht="15.75" customHeight="1">
      <c r="A107" s="224" t="s">
        <v>9729</v>
      </c>
      <c r="B107" s="224" t="s">
        <v>690</v>
      </c>
      <c r="C107" s="224" t="s">
        <v>9907</v>
      </c>
      <c r="D107" s="225" t="s">
        <v>127</v>
      </c>
      <c r="E107" s="225" t="s">
        <v>128</v>
      </c>
      <c r="F107" s="226">
        <v>0.5</v>
      </c>
      <c r="G107" s="226">
        <v>0.5625</v>
      </c>
      <c r="H107" s="225">
        <f t="shared" si="1"/>
        <v>1.5</v>
      </c>
      <c r="I107" s="227">
        <v>168.54</v>
      </c>
      <c r="J107" s="227">
        <f t="shared" si="2"/>
        <v>16.05142857</v>
      </c>
      <c r="K107" s="224" t="s">
        <v>9908</v>
      </c>
      <c r="L107" s="224">
        <v>8.0</v>
      </c>
      <c r="M107" s="224" t="s">
        <v>9909</v>
      </c>
      <c r="N107" s="224">
        <f>IFERROR(__xludf.DUMMYFUNCTION("IFERROR(VALUE(REGEXEXTRACT(M107, ""(\d+)\s+(sessions?|days?|weeks?|Weeks?|Sessions?|Days?)"")), 1)"),7.0)</f>
        <v>7</v>
      </c>
      <c r="O107" s="55"/>
    </row>
    <row r="108" ht="15.75" customHeight="1">
      <c r="A108" s="224" t="s">
        <v>9729</v>
      </c>
      <c r="B108" s="224" t="s">
        <v>690</v>
      </c>
      <c r="C108" s="224" t="s">
        <v>9910</v>
      </c>
      <c r="D108" s="225" t="s">
        <v>3649</v>
      </c>
      <c r="E108" s="225" t="s">
        <v>3650</v>
      </c>
      <c r="F108" s="226">
        <v>0.6875</v>
      </c>
      <c r="G108" s="226">
        <v>0.75</v>
      </c>
      <c r="H108" s="225">
        <f t="shared" si="1"/>
        <v>1.5</v>
      </c>
      <c r="I108" s="227">
        <v>168.54</v>
      </c>
      <c r="J108" s="227">
        <f t="shared" si="2"/>
        <v>16.05142857</v>
      </c>
      <c r="K108" s="224" t="s">
        <v>9911</v>
      </c>
      <c r="L108" s="224">
        <v>8.0</v>
      </c>
      <c r="M108" s="224" t="s">
        <v>9912</v>
      </c>
      <c r="N108" s="224">
        <f>IFERROR(__xludf.DUMMYFUNCTION("IFERROR(VALUE(REGEXEXTRACT(M108, ""(\d+)\s+(sessions?|days?|weeks?|Weeks?|Sessions?|Days?)"")), 1)"),7.0)</f>
        <v>7</v>
      </c>
      <c r="O108" s="55"/>
    </row>
    <row r="109" ht="15.75" customHeight="1">
      <c r="A109" s="224" t="s">
        <v>9897</v>
      </c>
      <c r="B109" s="224" t="s">
        <v>208</v>
      </c>
      <c r="C109" s="224" t="s">
        <v>9913</v>
      </c>
      <c r="D109" s="225" t="s">
        <v>70</v>
      </c>
      <c r="E109" s="225" t="s">
        <v>71</v>
      </c>
      <c r="F109" s="226">
        <v>0.7083333333333334</v>
      </c>
      <c r="G109" s="226">
        <v>0.7916666666666666</v>
      </c>
      <c r="H109" s="225">
        <f t="shared" si="1"/>
        <v>2</v>
      </c>
      <c r="I109" s="227">
        <v>30.48</v>
      </c>
      <c r="J109" s="227">
        <f t="shared" si="2"/>
        <v>15.24</v>
      </c>
      <c r="K109" s="224" t="s">
        <v>9914</v>
      </c>
      <c r="L109" s="224">
        <v>10.0</v>
      </c>
      <c r="M109" s="224" t="s">
        <v>9915</v>
      </c>
      <c r="N109" s="224">
        <f>IFERROR(__xludf.DUMMYFUNCTION("IFERROR(VALUE(REGEXEXTRACT(M109, ""(\d+)\s+(sessions?|days?|weeks?|Weeks?|Sessions?|Days?)"")), 1)"),1.0)</f>
        <v>1</v>
      </c>
      <c r="O109" s="55"/>
    </row>
    <row r="110" ht="15.75" customHeight="1">
      <c r="A110" s="224" t="s">
        <v>9793</v>
      </c>
      <c r="B110" s="224" t="s">
        <v>3002</v>
      </c>
      <c r="C110" s="224" t="s">
        <v>9916</v>
      </c>
      <c r="D110" s="225" t="s">
        <v>9917</v>
      </c>
      <c r="E110" s="225" t="s">
        <v>9918</v>
      </c>
      <c r="F110" s="226">
        <v>0.4166666666666667</v>
      </c>
      <c r="G110" s="226">
        <v>0.4479166666666667</v>
      </c>
      <c r="H110" s="225">
        <f t="shared" si="1"/>
        <v>0.75</v>
      </c>
      <c r="I110" s="227">
        <v>168.74</v>
      </c>
      <c r="J110" s="227">
        <f t="shared" si="2"/>
        <v>17.30666667</v>
      </c>
      <c r="K110" s="224" t="s">
        <v>9919</v>
      </c>
      <c r="L110" s="224">
        <v>15.0</v>
      </c>
      <c r="M110" s="224" t="s">
        <v>9920</v>
      </c>
      <c r="N110" s="224">
        <f>IFERROR(__xludf.DUMMYFUNCTION("IFERROR(VALUE(REGEXEXTRACT(M110, ""(\d+)\s+(sessions?|days?|weeks?|Weeks?|Sessions?|Days?)"")), 1)"),13.0)</f>
        <v>13</v>
      </c>
      <c r="O110" s="55"/>
    </row>
    <row r="111" ht="15.75" customHeight="1">
      <c r="A111" s="224" t="s">
        <v>9793</v>
      </c>
      <c r="B111" s="224" t="s">
        <v>3002</v>
      </c>
      <c r="C111" s="224" t="s">
        <v>9921</v>
      </c>
      <c r="D111" s="225" t="s">
        <v>143</v>
      </c>
      <c r="E111" s="225" t="s">
        <v>144</v>
      </c>
      <c r="F111" s="226">
        <v>0.4583333333333333</v>
      </c>
      <c r="G111" s="226">
        <v>0.4895833333333333</v>
      </c>
      <c r="H111" s="225">
        <f t="shared" si="1"/>
        <v>0.75</v>
      </c>
      <c r="I111" s="227">
        <v>168.74</v>
      </c>
      <c r="J111" s="227">
        <f t="shared" si="2"/>
        <v>17.30666667</v>
      </c>
      <c r="K111" s="224" t="s">
        <v>9922</v>
      </c>
      <c r="L111" s="224">
        <v>15.0</v>
      </c>
      <c r="M111" s="224" t="s">
        <v>9920</v>
      </c>
      <c r="N111" s="224">
        <f>IFERROR(__xludf.DUMMYFUNCTION("IFERROR(VALUE(REGEXEXTRACT(M111, ""(\d+)\s+(sessions?|days?|weeks?|Weeks?|Sessions?|Days?)"")), 1)"),13.0)</f>
        <v>13</v>
      </c>
    </row>
    <row r="112" ht="15.75" customHeight="1">
      <c r="A112" s="224" t="s">
        <v>9729</v>
      </c>
      <c r="B112" s="224" t="s">
        <v>64</v>
      </c>
      <c r="C112" s="224" t="s">
        <v>9923</v>
      </c>
      <c r="D112" s="225" t="s">
        <v>626</v>
      </c>
      <c r="E112" s="225" t="s">
        <v>627</v>
      </c>
      <c r="F112" s="226">
        <v>0.375</v>
      </c>
      <c r="G112" s="226">
        <v>0.5</v>
      </c>
      <c r="H112" s="225">
        <f t="shared" si="1"/>
        <v>3</v>
      </c>
      <c r="I112" s="227">
        <v>111.39</v>
      </c>
      <c r="J112" s="227">
        <f t="shared" si="2"/>
        <v>12.37666667</v>
      </c>
      <c r="K112" s="224" t="s">
        <v>9924</v>
      </c>
      <c r="L112" s="224">
        <v>16.0</v>
      </c>
      <c r="M112" s="224" t="s">
        <v>9925</v>
      </c>
      <c r="N112" s="224">
        <f>IFERROR(__xludf.DUMMYFUNCTION("IFERROR(VALUE(REGEXEXTRACT(M112, ""(\d+)\s+(sessions?|days?|weeks?|Weeks?|Sessions?|Days?)"")), 1)"),3.0)</f>
        <v>3</v>
      </c>
    </row>
    <row r="113" ht="15.75" customHeight="1">
      <c r="A113" s="224" t="s">
        <v>9761</v>
      </c>
      <c r="B113" s="224" t="s">
        <v>35</v>
      </c>
      <c r="C113" s="224" t="s">
        <v>9926</v>
      </c>
      <c r="D113" s="225" t="s">
        <v>70</v>
      </c>
      <c r="E113" s="225" t="s">
        <v>71</v>
      </c>
      <c r="F113" s="226">
        <v>0.3958333333333333</v>
      </c>
      <c r="G113" s="226">
        <v>0.4375</v>
      </c>
      <c r="H113" s="225">
        <f t="shared" si="1"/>
        <v>1</v>
      </c>
      <c r="I113" s="227">
        <v>137.86</v>
      </c>
      <c r="J113" s="227">
        <f t="shared" si="2"/>
        <v>17.2325</v>
      </c>
      <c r="K113" s="224" t="s">
        <v>9927</v>
      </c>
      <c r="L113" s="224">
        <v>14.0</v>
      </c>
      <c r="M113" s="224" t="s">
        <v>9928</v>
      </c>
      <c r="N113" s="224">
        <f>IFERROR(__xludf.DUMMYFUNCTION("IFERROR(VALUE(REGEXEXTRACT(M113, ""(\d+)\s+(sessions?|days?|weeks?|Weeks?|Sessions?|Days?)"")), 1)"),8.0)</f>
        <v>8</v>
      </c>
    </row>
    <row r="114" ht="15.75" customHeight="1">
      <c r="A114" s="224" t="s">
        <v>9729</v>
      </c>
      <c r="B114" s="224" t="s">
        <v>64</v>
      </c>
      <c r="C114" s="224" t="s">
        <v>9929</v>
      </c>
      <c r="D114" s="225" t="s">
        <v>108</v>
      </c>
      <c r="E114" s="225" t="s">
        <v>109</v>
      </c>
      <c r="F114" s="226">
        <v>0.3958333333333333</v>
      </c>
      <c r="G114" s="226">
        <v>0.4375</v>
      </c>
      <c r="H114" s="225">
        <f t="shared" si="1"/>
        <v>1</v>
      </c>
      <c r="I114" s="227">
        <v>250.0</v>
      </c>
      <c r="J114" s="227">
        <f t="shared" si="2"/>
        <v>25</v>
      </c>
      <c r="K114" s="224" t="s">
        <v>9930</v>
      </c>
      <c r="L114" s="224">
        <v>12.0</v>
      </c>
      <c r="M114" s="224" t="s">
        <v>9931</v>
      </c>
      <c r="N114" s="224">
        <f>IFERROR(__xludf.DUMMYFUNCTION("IFERROR(VALUE(REGEXEXTRACT(M114, ""(\d+)\s+(sessions?|days?|weeks?|Weeks?|Sessions?|Days?)"")), 1)"),10.0)</f>
        <v>10</v>
      </c>
    </row>
    <row r="115" ht="15.75" customHeight="1">
      <c r="A115" s="224" t="s">
        <v>9932</v>
      </c>
      <c r="B115" s="224" t="s">
        <v>208</v>
      </c>
      <c r="C115" s="224" t="s">
        <v>9933</v>
      </c>
      <c r="D115" s="225" t="s">
        <v>136</v>
      </c>
      <c r="E115" s="225" t="s">
        <v>137</v>
      </c>
      <c r="F115" s="226">
        <v>0.4166666666666667</v>
      </c>
      <c r="G115" s="226">
        <v>0.4583333333333333</v>
      </c>
      <c r="H115" s="225">
        <f t="shared" si="1"/>
        <v>1</v>
      </c>
      <c r="I115" s="227">
        <v>96.67</v>
      </c>
      <c r="J115" s="227">
        <f t="shared" si="2"/>
        <v>12.08375</v>
      </c>
      <c r="K115" s="224" t="s">
        <v>9934</v>
      </c>
      <c r="L115" s="224">
        <v>6.0</v>
      </c>
      <c r="M115" s="224" t="s">
        <v>9928</v>
      </c>
      <c r="N115" s="224">
        <f>IFERROR(__xludf.DUMMYFUNCTION("IFERROR(VALUE(REGEXEXTRACT(M115, ""(\d+)\s+(sessions?|days?|weeks?|Weeks?|Sessions?|Days?)"")), 1)"),8.0)</f>
        <v>8</v>
      </c>
    </row>
    <row r="116" ht="15.75" customHeight="1">
      <c r="A116" s="224" t="s">
        <v>9729</v>
      </c>
      <c r="B116" s="224" t="s">
        <v>64</v>
      </c>
      <c r="C116" s="224" t="s">
        <v>9935</v>
      </c>
      <c r="D116" s="225" t="s">
        <v>108</v>
      </c>
      <c r="E116" s="225" t="s">
        <v>109</v>
      </c>
      <c r="F116" s="226">
        <v>0.4479166666666667</v>
      </c>
      <c r="G116" s="226">
        <v>0.4895833333333333</v>
      </c>
      <c r="H116" s="225">
        <f t="shared" si="1"/>
        <v>1</v>
      </c>
      <c r="I116" s="227">
        <v>250.0</v>
      </c>
      <c r="J116" s="227">
        <f t="shared" si="2"/>
        <v>25</v>
      </c>
      <c r="K116" s="224" t="s">
        <v>9936</v>
      </c>
      <c r="L116" s="224">
        <v>12.0</v>
      </c>
      <c r="M116" s="224" t="s">
        <v>9931</v>
      </c>
      <c r="N116" s="224">
        <f>IFERROR(__xludf.DUMMYFUNCTION("IFERROR(VALUE(REGEXEXTRACT(M116, ""(\d+)\s+(sessions?|days?|weeks?|Weeks?|Sessions?|Days?)"")), 1)"),10.0)</f>
        <v>10</v>
      </c>
    </row>
    <row r="117" ht="15.75" customHeight="1">
      <c r="A117" s="224" t="s">
        <v>9937</v>
      </c>
      <c r="B117" s="224" t="s">
        <v>187</v>
      </c>
      <c r="C117" s="224" t="s">
        <v>9938</v>
      </c>
      <c r="D117" s="225" t="s">
        <v>104</v>
      </c>
      <c r="E117" s="225" t="s">
        <v>105</v>
      </c>
      <c r="F117" s="226">
        <v>0.4791666666666667</v>
      </c>
      <c r="G117" s="226">
        <v>0.5208333333333334</v>
      </c>
      <c r="H117" s="225">
        <f t="shared" si="1"/>
        <v>1</v>
      </c>
      <c r="I117" s="227">
        <v>302.45</v>
      </c>
      <c r="J117" s="227">
        <f t="shared" si="2"/>
        <v>37.80625</v>
      </c>
      <c r="K117" s="224" t="s">
        <v>9939</v>
      </c>
      <c r="L117" s="224">
        <v>20.0</v>
      </c>
      <c r="M117" s="224" t="s">
        <v>9928</v>
      </c>
      <c r="N117" s="224">
        <f>IFERROR(__xludf.DUMMYFUNCTION("IFERROR(VALUE(REGEXEXTRACT(M117, ""(\d+)\s+(sessions?|days?|weeks?|Weeks?|Sessions?|Days?)"")), 1)"),8.0)</f>
        <v>8</v>
      </c>
    </row>
    <row r="118" ht="15.75" customHeight="1">
      <c r="A118" s="224" t="s">
        <v>9729</v>
      </c>
      <c r="B118" s="224" t="s">
        <v>64</v>
      </c>
      <c r="C118" s="224" t="s">
        <v>9940</v>
      </c>
      <c r="D118" s="225" t="s">
        <v>108</v>
      </c>
      <c r="E118" s="225" t="s">
        <v>109</v>
      </c>
      <c r="F118" s="226">
        <v>0.5</v>
      </c>
      <c r="G118" s="226">
        <v>0.5416666666666666</v>
      </c>
      <c r="H118" s="225">
        <f t="shared" si="1"/>
        <v>1</v>
      </c>
      <c r="I118" s="227">
        <v>250.0</v>
      </c>
      <c r="J118" s="227">
        <f t="shared" si="2"/>
        <v>25</v>
      </c>
      <c r="K118" s="224" t="s">
        <v>9941</v>
      </c>
      <c r="L118" s="224">
        <v>12.0</v>
      </c>
      <c r="M118" s="224" t="s">
        <v>9931</v>
      </c>
      <c r="N118" s="224">
        <f>IFERROR(__xludf.DUMMYFUNCTION("IFERROR(VALUE(REGEXEXTRACT(M118, ""(\d+)\s+(sessions?|days?|weeks?|Weeks?|Sessions?|Days?)"")), 1)"),10.0)</f>
        <v>10</v>
      </c>
    </row>
    <row r="119" ht="15.75" customHeight="1">
      <c r="A119" s="224" t="s">
        <v>9761</v>
      </c>
      <c r="B119" s="224" t="s">
        <v>35</v>
      </c>
      <c r="C119" s="224" t="s">
        <v>9767</v>
      </c>
      <c r="D119" s="225" t="s">
        <v>70</v>
      </c>
      <c r="E119" s="225" t="s">
        <v>71</v>
      </c>
      <c r="F119" s="226">
        <v>0.5104166666666666</v>
      </c>
      <c r="G119" s="226">
        <v>0.5520833333333334</v>
      </c>
      <c r="H119" s="225">
        <f t="shared" si="1"/>
        <v>1</v>
      </c>
      <c r="I119" s="227">
        <v>164.8</v>
      </c>
      <c r="J119" s="227">
        <f t="shared" si="2"/>
        <v>20.6</v>
      </c>
      <c r="K119" s="224" t="s">
        <v>9768</v>
      </c>
      <c r="L119" s="224">
        <v>20.0</v>
      </c>
      <c r="M119" s="224" t="s">
        <v>9928</v>
      </c>
      <c r="N119" s="224">
        <f>IFERROR(__xludf.DUMMYFUNCTION("IFERROR(VALUE(REGEXEXTRACT(M119, ""(\d+)\s+(sessions?|days?|weeks?|Weeks?|Sessions?|Days?)"")), 1)"),8.0)</f>
        <v>8</v>
      </c>
    </row>
    <row r="120" ht="15.75" customHeight="1">
      <c r="A120" s="224" t="s">
        <v>9733</v>
      </c>
      <c r="B120" s="224" t="s">
        <v>46</v>
      </c>
      <c r="C120" s="224" t="s">
        <v>9753</v>
      </c>
      <c r="D120" s="225" t="s">
        <v>136</v>
      </c>
      <c r="E120" s="225" t="s">
        <v>137</v>
      </c>
      <c r="F120" s="226">
        <v>0.53125</v>
      </c>
      <c r="G120" s="226">
        <v>0.5625</v>
      </c>
      <c r="H120" s="225">
        <f t="shared" si="1"/>
        <v>0.75</v>
      </c>
      <c r="I120" s="227">
        <v>94.12</v>
      </c>
      <c r="J120" s="227">
        <f t="shared" si="2"/>
        <v>15.68666667</v>
      </c>
      <c r="K120" s="224" t="s">
        <v>9754</v>
      </c>
      <c r="L120" s="224">
        <v>12.0</v>
      </c>
      <c r="M120" s="224" t="s">
        <v>9928</v>
      </c>
      <c r="N120" s="224">
        <f>IFERROR(__xludf.DUMMYFUNCTION("IFERROR(VALUE(REGEXEXTRACT(M120, ""(\d+)\s+(sessions?|days?|weeks?|Weeks?|Sessions?|Days?)"")), 1)"),8.0)</f>
        <v>8</v>
      </c>
    </row>
    <row r="121" ht="15.75" customHeight="1">
      <c r="A121" s="224" t="s">
        <v>9733</v>
      </c>
      <c r="B121" s="224" t="s">
        <v>46</v>
      </c>
      <c r="C121" s="224" t="s">
        <v>9942</v>
      </c>
      <c r="D121" s="225" t="s">
        <v>136</v>
      </c>
      <c r="E121" s="225" t="s">
        <v>137</v>
      </c>
      <c r="F121" s="226">
        <v>0.5520833333333334</v>
      </c>
      <c r="G121" s="226">
        <v>0.5833333333333334</v>
      </c>
      <c r="H121" s="225">
        <f t="shared" si="1"/>
        <v>0.75</v>
      </c>
      <c r="I121" s="227">
        <v>94.12</v>
      </c>
      <c r="J121" s="227">
        <f t="shared" si="2"/>
        <v>15.68666667</v>
      </c>
      <c r="K121" s="224" t="s">
        <v>9743</v>
      </c>
      <c r="L121" s="224">
        <v>14.0</v>
      </c>
      <c r="M121" s="224" t="s">
        <v>9928</v>
      </c>
      <c r="N121" s="224">
        <f>IFERROR(__xludf.DUMMYFUNCTION("IFERROR(VALUE(REGEXEXTRACT(M121, ""(\d+)\s+(sessions?|days?|weeks?|Weeks?|Sessions?|Days?)"")), 1)"),8.0)</f>
        <v>8</v>
      </c>
    </row>
    <row r="122" ht="15.75" customHeight="1">
      <c r="A122" s="224" t="s">
        <v>9729</v>
      </c>
      <c r="B122" s="224" t="s">
        <v>64</v>
      </c>
      <c r="C122" s="224" t="s">
        <v>9943</v>
      </c>
      <c r="D122" s="225" t="s">
        <v>2928</v>
      </c>
      <c r="E122" s="225" t="s">
        <v>2929</v>
      </c>
      <c r="F122" s="226">
        <v>0.5520833333333334</v>
      </c>
      <c r="G122" s="226">
        <v>0.59375</v>
      </c>
      <c r="H122" s="225">
        <f t="shared" si="1"/>
        <v>1</v>
      </c>
      <c r="I122" s="227">
        <v>66.28</v>
      </c>
      <c r="J122" s="227">
        <f t="shared" si="2"/>
        <v>8.285</v>
      </c>
      <c r="K122" s="224" t="s">
        <v>9944</v>
      </c>
      <c r="L122" s="224">
        <v>10.0</v>
      </c>
      <c r="M122" s="224" t="s">
        <v>9928</v>
      </c>
      <c r="N122" s="224">
        <f>IFERROR(__xludf.DUMMYFUNCTION("IFERROR(VALUE(REGEXEXTRACT(M122, ""(\d+)\s+(sessions?|days?|weeks?|Weeks?|Sessions?|Days?)"")), 1)"),8.0)</f>
        <v>8</v>
      </c>
    </row>
    <row r="123" ht="15.75" customHeight="1">
      <c r="A123" s="224" t="s">
        <v>9729</v>
      </c>
      <c r="B123" s="224" t="s">
        <v>64</v>
      </c>
      <c r="C123" s="224" t="s">
        <v>9945</v>
      </c>
      <c r="D123" s="225" t="s">
        <v>626</v>
      </c>
      <c r="E123" s="225" t="s">
        <v>627</v>
      </c>
      <c r="F123" s="226">
        <v>0.5625</v>
      </c>
      <c r="G123" s="226">
        <v>0.6041666666666666</v>
      </c>
      <c r="H123" s="225">
        <f t="shared" si="1"/>
        <v>1</v>
      </c>
      <c r="I123" s="227">
        <v>250.0</v>
      </c>
      <c r="J123" s="227">
        <f t="shared" si="2"/>
        <v>25</v>
      </c>
      <c r="K123" s="224" t="s">
        <v>9946</v>
      </c>
      <c r="L123" s="224">
        <v>10.0</v>
      </c>
      <c r="M123" s="224" t="s">
        <v>9931</v>
      </c>
      <c r="N123" s="224">
        <f>IFERROR(__xludf.DUMMYFUNCTION("IFERROR(VALUE(REGEXEXTRACT(M123, ""(\d+)\s+(sessions?|days?|weeks?|Weeks?|Sessions?|Days?)"")), 1)"),10.0)</f>
        <v>10</v>
      </c>
    </row>
    <row r="124" ht="15.75" customHeight="1">
      <c r="A124" s="224" t="s">
        <v>9737</v>
      </c>
      <c r="B124" s="224" t="s">
        <v>28</v>
      </c>
      <c r="C124" s="224" t="s">
        <v>9810</v>
      </c>
      <c r="D124" s="225" t="s">
        <v>3649</v>
      </c>
      <c r="E124" s="225" t="s">
        <v>3650</v>
      </c>
      <c r="F124" s="226">
        <v>0.59375</v>
      </c>
      <c r="G124" s="226">
        <v>0.6354166666666666</v>
      </c>
      <c r="H124" s="225">
        <f t="shared" si="1"/>
        <v>1</v>
      </c>
      <c r="I124" s="227">
        <v>55.88</v>
      </c>
      <c r="J124" s="227">
        <f t="shared" si="2"/>
        <v>6.985</v>
      </c>
      <c r="K124" s="224" t="s">
        <v>9811</v>
      </c>
      <c r="L124" s="224">
        <v>14.0</v>
      </c>
      <c r="M124" s="224" t="s">
        <v>9947</v>
      </c>
      <c r="N124" s="224">
        <f>IFERROR(__xludf.DUMMYFUNCTION("IFERROR(VALUE(REGEXEXTRACT(M124, ""(\d+)\s+(sessions?|days?|weeks?|Weeks?|Sessions?|Days?)"")), 1)"),8.0)</f>
        <v>8</v>
      </c>
    </row>
    <row r="125" ht="15.75" customHeight="1">
      <c r="A125" s="224" t="s">
        <v>9729</v>
      </c>
      <c r="B125" s="224" t="s">
        <v>64</v>
      </c>
      <c r="C125" s="224" t="s">
        <v>9948</v>
      </c>
      <c r="D125" s="225" t="s">
        <v>626</v>
      </c>
      <c r="E125" s="225" t="s">
        <v>627</v>
      </c>
      <c r="F125" s="226">
        <v>0.6145833333333334</v>
      </c>
      <c r="G125" s="226">
        <v>0.65625</v>
      </c>
      <c r="H125" s="225">
        <f t="shared" si="1"/>
        <v>1</v>
      </c>
      <c r="I125" s="227">
        <v>250.0</v>
      </c>
      <c r="J125" s="227">
        <f t="shared" si="2"/>
        <v>25</v>
      </c>
      <c r="K125" s="224" t="s">
        <v>9949</v>
      </c>
      <c r="L125" s="224">
        <v>10.0</v>
      </c>
      <c r="M125" s="224" t="s">
        <v>9931</v>
      </c>
      <c r="N125" s="224">
        <f>IFERROR(__xludf.DUMMYFUNCTION("IFERROR(VALUE(REGEXEXTRACT(M125, ""(\d+)\s+(sessions?|days?|weeks?|Weeks?|Sessions?|Days?)"")), 1)"),10.0)</f>
        <v>10</v>
      </c>
    </row>
    <row r="126" ht="15.75" customHeight="1">
      <c r="A126" s="224" t="s">
        <v>9937</v>
      </c>
      <c r="B126" s="224" t="s">
        <v>187</v>
      </c>
      <c r="C126" s="224" t="s">
        <v>9950</v>
      </c>
      <c r="D126" s="225" t="s">
        <v>15</v>
      </c>
      <c r="E126" s="225" t="s">
        <v>16</v>
      </c>
      <c r="F126" s="226">
        <v>0.625</v>
      </c>
      <c r="G126" s="226">
        <v>0.6666666666666666</v>
      </c>
      <c r="H126" s="225">
        <f t="shared" si="1"/>
        <v>1</v>
      </c>
      <c r="I126" s="227">
        <v>302.25</v>
      </c>
      <c r="J126" s="227">
        <f t="shared" si="2"/>
        <v>37.78125</v>
      </c>
      <c r="K126" s="224" t="s">
        <v>9951</v>
      </c>
      <c r="L126" s="224">
        <v>16.0</v>
      </c>
      <c r="M126" s="224" t="s">
        <v>9928</v>
      </c>
      <c r="N126" s="224">
        <f>IFERROR(__xludf.DUMMYFUNCTION("IFERROR(VALUE(REGEXEXTRACT(M126, ""(\d+)\s+(sessions?|days?|weeks?|Weeks?|Sessions?|Days?)"")), 1)"),8.0)</f>
        <v>8</v>
      </c>
    </row>
    <row r="127" ht="15.75" customHeight="1">
      <c r="A127" s="224" t="s">
        <v>9737</v>
      </c>
      <c r="B127" s="224" t="s">
        <v>28</v>
      </c>
      <c r="C127" s="224" t="s">
        <v>9952</v>
      </c>
      <c r="D127" s="225" t="s">
        <v>6176</v>
      </c>
      <c r="E127" s="225" t="s">
        <v>6177</v>
      </c>
      <c r="F127" s="226">
        <v>0.625</v>
      </c>
      <c r="G127" s="226">
        <v>0.6666666666666666</v>
      </c>
      <c r="H127" s="225">
        <f t="shared" si="1"/>
        <v>1</v>
      </c>
      <c r="I127" s="227">
        <v>136.0</v>
      </c>
      <c r="J127" s="227">
        <f t="shared" si="2"/>
        <v>17</v>
      </c>
      <c r="K127" s="224" t="s">
        <v>9773</v>
      </c>
      <c r="L127" s="224">
        <v>14.0</v>
      </c>
      <c r="M127" s="224" t="s">
        <v>9947</v>
      </c>
      <c r="N127" s="224">
        <f>IFERROR(__xludf.DUMMYFUNCTION("IFERROR(VALUE(REGEXEXTRACT(M127, ""(\d+)\s+(sessions?|days?|weeks?|Weeks?|Sessions?|Days?)"")), 1)"),8.0)</f>
        <v>8</v>
      </c>
    </row>
    <row r="128" ht="15.75" customHeight="1">
      <c r="A128" s="50" t="s">
        <v>9733</v>
      </c>
      <c r="B128" s="50" t="s">
        <v>46</v>
      </c>
      <c r="C128" s="50" t="s">
        <v>9953</v>
      </c>
      <c r="D128" s="51" t="s">
        <v>6176</v>
      </c>
      <c r="E128" s="51" t="s">
        <v>6177</v>
      </c>
      <c r="F128" s="52">
        <v>0.65625</v>
      </c>
      <c r="G128" s="52">
        <v>0.6875</v>
      </c>
      <c r="H128" s="225">
        <f t="shared" si="1"/>
        <v>0.75</v>
      </c>
      <c r="I128" s="53">
        <v>94.12</v>
      </c>
      <c r="J128" s="227">
        <f t="shared" si="2"/>
        <v>15.68666667</v>
      </c>
      <c r="K128" s="50" t="s">
        <v>9809</v>
      </c>
      <c r="L128" s="50">
        <v>12.0</v>
      </c>
      <c r="M128" s="224" t="s">
        <v>9928</v>
      </c>
      <c r="N128" s="224">
        <f>IFERROR(__xludf.DUMMYFUNCTION("IFERROR(VALUE(REGEXEXTRACT(M128, ""(\d+)\s+(sessions?|days?|weeks?|Weeks?|Sessions?|Days?)"")), 1)"),8.0)</f>
        <v>8</v>
      </c>
    </row>
    <row r="129" ht="15.75" customHeight="1">
      <c r="A129" s="50" t="s">
        <v>9729</v>
      </c>
      <c r="B129" s="50" t="s">
        <v>64</v>
      </c>
      <c r="C129" s="50" t="s">
        <v>9954</v>
      </c>
      <c r="D129" s="51" t="s">
        <v>626</v>
      </c>
      <c r="E129" s="51" t="s">
        <v>627</v>
      </c>
      <c r="F129" s="52">
        <v>0.6666666666666666</v>
      </c>
      <c r="G129" s="52">
        <v>0.7083333333333334</v>
      </c>
      <c r="H129" s="225">
        <f t="shared" si="1"/>
        <v>1</v>
      </c>
      <c r="I129" s="53">
        <v>250.0</v>
      </c>
      <c r="J129" s="227">
        <f t="shared" si="2"/>
        <v>25</v>
      </c>
      <c r="K129" s="50" t="s">
        <v>9955</v>
      </c>
      <c r="L129" s="50">
        <v>10.0</v>
      </c>
      <c r="M129" s="224" t="s">
        <v>9931</v>
      </c>
      <c r="N129" s="224">
        <f>IFERROR(__xludf.DUMMYFUNCTION("IFERROR(VALUE(REGEXEXTRACT(M129, ""(\d+)\s+(sessions?|days?|weeks?|Weeks?|Sessions?|Days?)"")), 1)"),10.0)</f>
        <v>10</v>
      </c>
    </row>
    <row r="130" ht="15.75" customHeight="1">
      <c r="A130" s="50" t="s">
        <v>9737</v>
      </c>
      <c r="B130" s="50" t="s">
        <v>28</v>
      </c>
      <c r="C130" s="50" t="s">
        <v>2372</v>
      </c>
      <c r="D130" s="51" t="s">
        <v>104</v>
      </c>
      <c r="E130" s="51" t="s">
        <v>105</v>
      </c>
      <c r="F130" s="52">
        <v>0.6666666666666666</v>
      </c>
      <c r="G130" s="52">
        <v>0.6979166666666666</v>
      </c>
      <c r="H130" s="225">
        <f t="shared" si="1"/>
        <v>0.75</v>
      </c>
      <c r="I130" s="53">
        <v>88.82</v>
      </c>
      <c r="J130" s="227">
        <f t="shared" si="2"/>
        <v>14.80333333</v>
      </c>
      <c r="K130" s="50" t="s">
        <v>9956</v>
      </c>
      <c r="L130" s="50">
        <v>12.0</v>
      </c>
      <c r="M130" s="224" t="s">
        <v>9928</v>
      </c>
      <c r="N130" s="224">
        <f>IFERROR(__xludf.DUMMYFUNCTION("IFERROR(VALUE(REGEXEXTRACT(M130, ""(\d+)\s+(sessions?|days?|weeks?|Weeks?|Sessions?|Days?)"")), 1)"),8.0)</f>
        <v>8</v>
      </c>
    </row>
    <row r="131" ht="15.75" customHeight="1">
      <c r="A131" s="50" t="s">
        <v>9937</v>
      </c>
      <c r="B131" s="50" t="s">
        <v>187</v>
      </c>
      <c r="C131" s="50" t="s">
        <v>9957</v>
      </c>
      <c r="D131" s="51" t="s">
        <v>108</v>
      </c>
      <c r="E131" s="51" t="s">
        <v>109</v>
      </c>
      <c r="F131" s="52">
        <v>0.6875</v>
      </c>
      <c r="G131" s="52">
        <v>0.7291666666666666</v>
      </c>
      <c r="H131" s="225">
        <f t="shared" si="1"/>
        <v>1</v>
      </c>
      <c r="I131" s="63">
        <v>316.47</v>
      </c>
      <c r="J131" s="227">
        <f t="shared" si="2"/>
        <v>39.55875</v>
      </c>
      <c r="K131" s="50" t="s">
        <v>9958</v>
      </c>
      <c r="L131" s="50">
        <v>12.0</v>
      </c>
      <c r="M131" s="224" t="s">
        <v>9928</v>
      </c>
      <c r="N131" s="224">
        <f>IFERROR(__xludf.DUMMYFUNCTION("IFERROR(VALUE(REGEXEXTRACT(M131, ""(\d+)\s+(sessions?|days?|weeks?|Weeks?|Sessions?|Days?)"")), 1)"),8.0)</f>
        <v>8</v>
      </c>
    </row>
    <row r="132" ht="15.75" customHeight="1">
      <c r="A132" s="50" t="s">
        <v>9733</v>
      </c>
      <c r="B132" s="50" t="s">
        <v>46</v>
      </c>
      <c r="C132" s="50" t="s">
        <v>9959</v>
      </c>
      <c r="D132" s="51" t="s">
        <v>6176</v>
      </c>
      <c r="E132" s="51" t="s">
        <v>6177</v>
      </c>
      <c r="F132" s="52">
        <v>0.6979166666666666</v>
      </c>
      <c r="G132" s="52">
        <v>0.7291666666666666</v>
      </c>
      <c r="H132" s="225">
        <f t="shared" si="1"/>
        <v>0.75</v>
      </c>
      <c r="I132" s="64">
        <v>94.12</v>
      </c>
      <c r="J132" s="227">
        <f t="shared" si="2"/>
        <v>15.68666667</v>
      </c>
      <c r="K132" s="50" t="s">
        <v>9960</v>
      </c>
      <c r="L132" s="50">
        <v>12.0</v>
      </c>
      <c r="M132" s="224" t="s">
        <v>9928</v>
      </c>
      <c r="N132" s="224">
        <f>IFERROR(__xludf.DUMMYFUNCTION("IFERROR(VALUE(REGEXEXTRACT(M132, ""(\d+)\s+(sessions?|days?|weeks?|Weeks?|Sessions?|Days?)"")), 1)"),8.0)</f>
        <v>8</v>
      </c>
    </row>
    <row r="133" ht="15.75" customHeight="1">
      <c r="A133" s="50" t="s">
        <v>9737</v>
      </c>
      <c r="B133" s="50" t="s">
        <v>28</v>
      </c>
      <c r="C133" s="50" t="s">
        <v>9961</v>
      </c>
      <c r="D133" s="51" t="s">
        <v>127</v>
      </c>
      <c r="E133" s="51" t="s">
        <v>128</v>
      </c>
      <c r="F133" s="52">
        <v>0.7083333333333334</v>
      </c>
      <c r="G133" s="52">
        <v>0.75</v>
      </c>
      <c r="H133" s="225">
        <f t="shared" si="1"/>
        <v>1</v>
      </c>
      <c r="I133" s="53">
        <v>196.38</v>
      </c>
      <c r="J133" s="227">
        <f t="shared" si="2"/>
        <v>24.5475</v>
      </c>
      <c r="K133" s="50" t="s">
        <v>9962</v>
      </c>
      <c r="L133" s="50">
        <v>12.0</v>
      </c>
      <c r="M133" s="224" t="s">
        <v>9928</v>
      </c>
      <c r="N133" s="224">
        <f>IFERROR(__xludf.DUMMYFUNCTION("IFERROR(VALUE(REGEXEXTRACT(M133, ""(\d+)\s+(sessions?|days?|weeks?|Weeks?|Sessions?|Days?)"")), 1)"),8.0)</f>
        <v>8</v>
      </c>
    </row>
    <row r="134" ht="15.75" customHeight="1">
      <c r="A134" s="50" t="s">
        <v>9737</v>
      </c>
      <c r="B134" s="50" t="s">
        <v>28</v>
      </c>
      <c r="C134" s="50" t="s">
        <v>9963</v>
      </c>
      <c r="D134" s="51" t="s">
        <v>6176</v>
      </c>
      <c r="E134" s="51" t="s">
        <v>6177</v>
      </c>
      <c r="F134" s="52">
        <v>0.3958333333333333</v>
      </c>
      <c r="G134" s="52">
        <v>0.4375</v>
      </c>
      <c r="H134" s="225">
        <f t="shared" si="1"/>
        <v>1</v>
      </c>
      <c r="I134" s="53">
        <v>106.05</v>
      </c>
      <c r="J134" s="227">
        <f t="shared" si="2"/>
        <v>13.25625</v>
      </c>
      <c r="K134" s="50" t="s">
        <v>9766</v>
      </c>
      <c r="L134" s="50">
        <v>14.0</v>
      </c>
      <c r="M134" s="50" t="s">
        <v>9964</v>
      </c>
      <c r="N134" s="224">
        <f>IFERROR(__xludf.DUMMYFUNCTION("IFERROR(VALUE(REGEXEXTRACT(M134, ""(\d+)\s+(sessions?|days?|weeks?|Weeks?|Sessions?|Days?)"")), 1)"),8.0)</f>
        <v>8</v>
      </c>
    </row>
    <row r="135" ht="15.75" customHeight="1">
      <c r="A135" s="224" t="s">
        <v>9761</v>
      </c>
      <c r="B135" s="224" t="s">
        <v>35</v>
      </c>
      <c r="C135" s="224" t="s">
        <v>9774</v>
      </c>
      <c r="D135" s="225" t="s">
        <v>70</v>
      </c>
      <c r="E135" s="225" t="s">
        <v>71</v>
      </c>
      <c r="F135" s="226">
        <v>0.4166666666666667</v>
      </c>
      <c r="G135" s="226">
        <v>0.4583333333333333</v>
      </c>
      <c r="H135" s="225">
        <f t="shared" si="1"/>
        <v>1</v>
      </c>
      <c r="I135" s="227">
        <v>131.3</v>
      </c>
      <c r="J135" s="227">
        <f t="shared" si="2"/>
        <v>16.4125</v>
      </c>
      <c r="K135" s="224" t="s">
        <v>9775</v>
      </c>
      <c r="L135" s="224">
        <v>14.0</v>
      </c>
      <c r="M135" s="50" t="s">
        <v>9964</v>
      </c>
      <c r="N135" s="224">
        <f>IFERROR(__xludf.DUMMYFUNCTION("IFERROR(VALUE(REGEXEXTRACT(M135, ""(\d+)\s+(sessions?|days?|weeks?|Weeks?|Sessions?|Days?)"")), 1)"),8.0)</f>
        <v>8</v>
      </c>
    </row>
    <row r="136" ht="15.75" customHeight="1">
      <c r="A136" s="224" t="s">
        <v>9737</v>
      </c>
      <c r="B136" s="224" t="s">
        <v>28</v>
      </c>
      <c r="C136" s="224" t="s">
        <v>9776</v>
      </c>
      <c r="D136" s="225" t="s">
        <v>9777</v>
      </c>
      <c r="E136" s="225" t="s">
        <v>9778</v>
      </c>
      <c r="F136" s="226">
        <v>0.4791666666666667</v>
      </c>
      <c r="G136" s="226">
        <v>0.5208333333333334</v>
      </c>
      <c r="H136" s="225">
        <f t="shared" si="1"/>
        <v>1</v>
      </c>
      <c r="I136" s="227">
        <v>82.66</v>
      </c>
      <c r="J136" s="227">
        <f t="shared" si="2"/>
        <v>13.77666667</v>
      </c>
      <c r="K136" s="224" t="s">
        <v>9779</v>
      </c>
      <c r="L136" s="224">
        <v>9.0</v>
      </c>
      <c r="M136" s="224" t="s">
        <v>9965</v>
      </c>
      <c r="N136" s="224">
        <f>IFERROR(__xludf.DUMMYFUNCTION("IFERROR(VALUE(REGEXEXTRACT(M136, ""(\d+)\s+(sessions?|days?|weeks?|Weeks?|Sessions?|Days?)"")), 1)"),6.0)</f>
        <v>6</v>
      </c>
    </row>
    <row r="137" ht="1.5" customHeight="1">
      <c r="A137" s="224"/>
      <c r="B137" s="224"/>
      <c r="C137" s="224"/>
      <c r="D137" s="225"/>
      <c r="E137" s="225"/>
      <c r="F137" s="224"/>
      <c r="G137" s="224"/>
      <c r="H137" s="225">
        <f t="shared" si="1"/>
        <v>0</v>
      </c>
      <c r="I137" s="224"/>
      <c r="J137" s="227" t="str">
        <f t="shared" si="2"/>
        <v>#DIV/0!</v>
      </c>
      <c r="K137" s="224"/>
      <c r="L137" s="224"/>
      <c r="M137" s="50" t="s">
        <v>9964</v>
      </c>
      <c r="N137" s="224">
        <f>IFERROR(__xludf.DUMMYFUNCTION("IFERROR(VALUE(REGEXEXTRACT(M137, ""(\d+)\s+(sessions?|days?|weeks?|Weeks?|Sessions?|Days?)"")), 1)"),8.0)</f>
        <v>8</v>
      </c>
    </row>
    <row r="138" ht="15.75" customHeight="1">
      <c r="A138" s="50" t="s">
        <v>9937</v>
      </c>
      <c r="B138" s="224" t="s">
        <v>187</v>
      </c>
      <c r="C138" s="224" t="s">
        <v>9966</v>
      </c>
      <c r="D138" s="225" t="s">
        <v>104</v>
      </c>
      <c r="E138" s="225" t="s">
        <v>105</v>
      </c>
      <c r="F138" s="226">
        <v>0.4791666666666667</v>
      </c>
      <c r="G138" s="226">
        <v>0.5208333333333334</v>
      </c>
      <c r="H138" s="225">
        <f t="shared" si="1"/>
        <v>1</v>
      </c>
      <c r="I138" s="227">
        <v>316.47</v>
      </c>
      <c r="J138" s="227">
        <f t="shared" si="2"/>
        <v>39.55875</v>
      </c>
      <c r="K138" s="224" t="s">
        <v>9967</v>
      </c>
      <c r="L138" s="224">
        <v>14.0</v>
      </c>
      <c r="M138" s="50" t="s">
        <v>9964</v>
      </c>
      <c r="N138" s="224">
        <f>IFERROR(__xludf.DUMMYFUNCTION("IFERROR(VALUE(REGEXEXTRACT(M138, ""(\d+)\s+(sessions?|days?|weeks?|Weeks?|Sessions?|Days?)"")), 1)"),8.0)</f>
        <v>8</v>
      </c>
    </row>
    <row r="139" ht="15.75" customHeight="1">
      <c r="A139" s="224" t="s">
        <v>9761</v>
      </c>
      <c r="B139" s="224" t="s">
        <v>35</v>
      </c>
      <c r="C139" s="224" t="s">
        <v>9968</v>
      </c>
      <c r="D139" s="225" t="s">
        <v>9777</v>
      </c>
      <c r="E139" s="225" t="s">
        <v>9778</v>
      </c>
      <c r="F139" s="226">
        <v>0.6145833333333334</v>
      </c>
      <c r="G139" s="226">
        <v>0.65625</v>
      </c>
      <c r="H139" s="225">
        <f t="shared" si="1"/>
        <v>1</v>
      </c>
      <c r="I139" s="227">
        <v>131.3</v>
      </c>
      <c r="J139" s="227">
        <f t="shared" si="2"/>
        <v>16.4125</v>
      </c>
      <c r="K139" s="224" t="s">
        <v>9969</v>
      </c>
      <c r="L139" s="224">
        <v>15.0</v>
      </c>
      <c r="M139" s="50" t="s">
        <v>9964</v>
      </c>
      <c r="N139" s="224">
        <f>IFERROR(__xludf.DUMMYFUNCTION("IFERROR(VALUE(REGEXEXTRACT(M139, ""(\d+)\s+(sessions?|days?|weeks?|Weeks?|Sessions?|Days?)"")), 1)"),8.0)</f>
        <v>8</v>
      </c>
    </row>
    <row r="140" ht="15.75" customHeight="1">
      <c r="A140" s="224" t="s">
        <v>9729</v>
      </c>
      <c r="B140" s="224" t="s">
        <v>35</v>
      </c>
      <c r="C140" s="224" t="s">
        <v>9970</v>
      </c>
      <c r="D140" s="225" t="s">
        <v>42</v>
      </c>
      <c r="E140" s="225" t="s">
        <v>43</v>
      </c>
      <c r="F140" s="226">
        <v>0.6666666666666666</v>
      </c>
      <c r="G140" s="226">
        <v>0.7083333333333334</v>
      </c>
      <c r="H140" s="225">
        <f t="shared" si="1"/>
        <v>1</v>
      </c>
      <c r="I140" s="227">
        <v>64.28</v>
      </c>
      <c r="J140" s="227">
        <f t="shared" si="2"/>
        <v>8.035</v>
      </c>
      <c r="K140" s="224" t="s">
        <v>9971</v>
      </c>
      <c r="L140" s="224">
        <v>10.0</v>
      </c>
      <c r="M140" s="50" t="s">
        <v>9964</v>
      </c>
      <c r="N140" s="224">
        <f>IFERROR(__xludf.DUMMYFUNCTION("IFERROR(VALUE(REGEXEXTRACT(M140, ""(\d+)\s+(sessions?|days?|weeks?|Weeks?|Sessions?|Days?)"")), 1)"),8.0)</f>
        <v>8</v>
      </c>
    </row>
    <row r="141" ht="15.75" customHeight="1">
      <c r="A141" s="224" t="s">
        <v>9937</v>
      </c>
      <c r="B141" s="224" t="s">
        <v>187</v>
      </c>
      <c r="C141" s="224" t="s">
        <v>9972</v>
      </c>
      <c r="D141" s="225" t="s">
        <v>70</v>
      </c>
      <c r="E141" s="225" t="s">
        <v>71</v>
      </c>
      <c r="F141" s="226">
        <v>0.7013888888888888</v>
      </c>
      <c r="G141" s="226">
        <v>0.7430555555555556</v>
      </c>
      <c r="H141" s="225">
        <f t="shared" si="1"/>
        <v>1</v>
      </c>
      <c r="I141" s="227">
        <v>196.88</v>
      </c>
      <c r="J141" s="227">
        <f t="shared" si="2"/>
        <v>24.61</v>
      </c>
      <c r="K141" s="224" t="s">
        <v>9973</v>
      </c>
      <c r="L141" s="224">
        <v>20.0</v>
      </c>
      <c r="M141" s="224" t="s">
        <v>9974</v>
      </c>
      <c r="N141" s="224">
        <f>IFERROR(__xludf.DUMMYFUNCTION("IFERROR(VALUE(REGEXEXTRACT(M141, ""(\d+)\s+(sessions?|days?|weeks?|Weeks?|Sessions?|Days?)"")), 1)"),8.0)</f>
        <v>8</v>
      </c>
    </row>
    <row r="142" ht="15.75" customHeight="1">
      <c r="A142" s="224" t="s">
        <v>9937</v>
      </c>
      <c r="B142" s="224" t="s">
        <v>187</v>
      </c>
      <c r="C142" s="224" t="s">
        <v>9975</v>
      </c>
      <c r="D142" s="225" t="s">
        <v>70</v>
      </c>
      <c r="E142" s="225" t="s">
        <v>71</v>
      </c>
      <c r="F142" s="226">
        <v>0.75</v>
      </c>
      <c r="G142" s="226">
        <v>0.7916666666666666</v>
      </c>
      <c r="H142" s="225">
        <f t="shared" si="1"/>
        <v>1</v>
      </c>
      <c r="I142" s="227">
        <v>201.43</v>
      </c>
      <c r="J142" s="227">
        <f t="shared" si="2"/>
        <v>25.17875</v>
      </c>
      <c r="K142" s="224" t="s">
        <v>9976</v>
      </c>
      <c r="L142" s="224">
        <v>20.0</v>
      </c>
      <c r="M142" s="224" t="s">
        <v>9974</v>
      </c>
      <c r="N142" s="224">
        <f>IFERROR(__xludf.DUMMYFUNCTION("IFERROR(VALUE(REGEXEXTRACT(M142, ""(\d+)\s+(sessions?|days?|weeks?|Weeks?|Sessions?|Days?)"")), 1)"),8.0)</f>
        <v>8</v>
      </c>
    </row>
    <row r="143" ht="15.75" customHeight="1">
      <c r="A143" s="224" t="s">
        <v>9937</v>
      </c>
      <c r="B143" s="224" t="s">
        <v>187</v>
      </c>
      <c r="C143" s="224" t="s">
        <v>9977</v>
      </c>
      <c r="D143" s="225" t="s">
        <v>2928</v>
      </c>
      <c r="E143" s="225" t="s">
        <v>2929</v>
      </c>
      <c r="F143" s="226">
        <v>0.8125</v>
      </c>
      <c r="G143" s="226">
        <v>0.875</v>
      </c>
      <c r="H143" s="225">
        <f t="shared" si="1"/>
        <v>1.5</v>
      </c>
      <c r="I143" s="227">
        <v>311.06</v>
      </c>
      <c r="J143" s="227">
        <f t="shared" si="2"/>
        <v>25.92166667</v>
      </c>
      <c r="K143" s="224" t="s">
        <v>9978</v>
      </c>
      <c r="L143" s="224">
        <v>20.0</v>
      </c>
      <c r="M143" s="224" t="s">
        <v>9974</v>
      </c>
      <c r="N143" s="224">
        <f>IFERROR(__xludf.DUMMYFUNCTION("IFERROR(VALUE(REGEXEXTRACT(M143, ""(\d+)\s+(sessions?|days?|weeks?|Weeks?|Sessions?|Days?)"")), 1)"),8.0)</f>
        <v>8</v>
      </c>
    </row>
    <row r="144" ht="15.75" customHeight="1">
      <c r="A144" s="224" t="s">
        <v>9729</v>
      </c>
      <c r="B144" s="224" t="s">
        <v>64</v>
      </c>
      <c r="C144" s="224" t="s">
        <v>9979</v>
      </c>
      <c r="D144" s="225" t="s">
        <v>143</v>
      </c>
      <c r="E144" s="225" t="s">
        <v>144</v>
      </c>
      <c r="F144" s="226">
        <v>0.65625</v>
      </c>
      <c r="G144" s="226">
        <v>0.71875</v>
      </c>
      <c r="H144" s="225">
        <f t="shared" si="1"/>
        <v>1.5</v>
      </c>
      <c r="I144" s="227">
        <v>210.0</v>
      </c>
      <c r="J144" s="227">
        <f t="shared" si="2"/>
        <v>8.75</v>
      </c>
      <c r="K144" s="224" t="s">
        <v>9980</v>
      </c>
      <c r="L144" s="224">
        <v>16.0</v>
      </c>
      <c r="M144" s="224" t="s">
        <v>9981</v>
      </c>
      <c r="N144" s="224">
        <f>IFERROR(__xludf.DUMMYFUNCTION("IFERROR(VALUE(REGEXEXTRACT(M144, ""(\d+)\s+(sessions?|days?|weeks?|Weeks?|Sessions?|Days?)"")), 1)"),16.0)</f>
        <v>16</v>
      </c>
    </row>
    <row r="145" ht="15.75" customHeight="1">
      <c r="A145" s="224" t="s">
        <v>9937</v>
      </c>
      <c r="B145" s="224" t="s">
        <v>187</v>
      </c>
      <c r="C145" s="224" t="s">
        <v>9982</v>
      </c>
      <c r="D145" s="225" t="s">
        <v>384</v>
      </c>
      <c r="E145" s="225" t="s">
        <v>385</v>
      </c>
      <c r="F145" s="226">
        <v>0.6666666666666666</v>
      </c>
      <c r="G145" s="226">
        <v>0.7083333333333334</v>
      </c>
      <c r="H145" s="225">
        <f t="shared" si="1"/>
        <v>1</v>
      </c>
      <c r="I145" s="227">
        <v>299.0</v>
      </c>
      <c r="J145" s="227">
        <f t="shared" si="2"/>
        <v>37.375</v>
      </c>
      <c r="K145" s="224" t="s">
        <v>9983</v>
      </c>
      <c r="L145" s="224">
        <v>8.0</v>
      </c>
      <c r="M145" s="224" t="s">
        <v>9984</v>
      </c>
      <c r="N145" s="224">
        <f>IFERROR(__xludf.DUMMYFUNCTION("IFERROR(VALUE(REGEXEXTRACT(M145, ""(\d+)\s+(sessions?|days?|weeks?|Weeks?|Sessions?|Days?)"")), 1)"),8.0)</f>
        <v>8</v>
      </c>
    </row>
    <row r="146" ht="15.75" customHeight="1">
      <c r="A146" s="224" t="s">
        <v>9761</v>
      </c>
      <c r="B146" s="224" t="s">
        <v>35</v>
      </c>
      <c r="C146" s="224" t="s">
        <v>9985</v>
      </c>
      <c r="D146" s="225" t="s">
        <v>42</v>
      </c>
      <c r="E146" s="225" t="s">
        <v>43</v>
      </c>
      <c r="F146" s="226">
        <v>0.7083333333333334</v>
      </c>
      <c r="G146" s="226">
        <v>0.75</v>
      </c>
      <c r="H146" s="225">
        <f t="shared" si="1"/>
        <v>1</v>
      </c>
      <c r="I146" s="227">
        <v>137.86</v>
      </c>
      <c r="J146" s="227">
        <f t="shared" si="2"/>
        <v>17.2325</v>
      </c>
      <c r="K146" s="224" t="s">
        <v>9986</v>
      </c>
      <c r="L146" s="224">
        <v>12.0</v>
      </c>
      <c r="M146" s="224" t="s">
        <v>9984</v>
      </c>
      <c r="N146" s="224">
        <f>IFERROR(__xludf.DUMMYFUNCTION("IFERROR(VALUE(REGEXEXTRACT(M146, ""(\d+)\s+(sessions?|days?|weeks?|Weeks?|Sessions?|Days?)"")), 1)"),8.0)</f>
        <v>8</v>
      </c>
    </row>
    <row r="147" ht="15.75" customHeight="1">
      <c r="A147" s="224" t="s">
        <v>9937</v>
      </c>
      <c r="B147" s="224" t="s">
        <v>187</v>
      </c>
      <c r="C147" s="224" t="s">
        <v>9987</v>
      </c>
      <c r="D147" s="225" t="s">
        <v>2381</v>
      </c>
      <c r="E147" s="225" t="s">
        <v>3132</v>
      </c>
      <c r="F147" s="226">
        <v>0.7083333333333334</v>
      </c>
      <c r="G147" s="226">
        <v>0.75</v>
      </c>
      <c r="H147" s="225">
        <f t="shared" si="1"/>
        <v>1</v>
      </c>
      <c r="I147" s="227">
        <v>299.0</v>
      </c>
      <c r="J147" s="227">
        <f t="shared" si="2"/>
        <v>37.375</v>
      </c>
      <c r="K147" s="224" t="s">
        <v>9988</v>
      </c>
      <c r="L147" s="224">
        <v>10.0</v>
      </c>
      <c r="M147" s="224" t="s">
        <v>9984</v>
      </c>
      <c r="N147" s="224">
        <f>IFERROR(__xludf.DUMMYFUNCTION("IFERROR(VALUE(REGEXEXTRACT(M147, ""(\d+)\s+(sessions?|days?|weeks?|Weeks?|Sessions?|Days?)"")), 1)"),8.0)</f>
        <v>8</v>
      </c>
    </row>
    <row r="148" ht="15.75" customHeight="1">
      <c r="A148" s="224" t="s">
        <v>9937</v>
      </c>
      <c r="B148" s="224" t="s">
        <v>187</v>
      </c>
      <c r="C148" s="224" t="s">
        <v>9989</v>
      </c>
      <c r="D148" s="225" t="s">
        <v>148</v>
      </c>
      <c r="E148" s="225" t="s">
        <v>149</v>
      </c>
      <c r="F148" s="226">
        <v>0.7465277777777778</v>
      </c>
      <c r="G148" s="226">
        <v>0.8090277777777778</v>
      </c>
      <c r="H148" s="225">
        <f t="shared" si="1"/>
        <v>1.5</v>
      </c>
      <c r="I148" s="227">
        <v>311.06</v>
      </c>
      <c r="J148" s="227">
        <f t="shared" si="2"/>
        <v>25.92166667</v>
      </c>
      <c r="K148" s="224" t="s">
        <v>9990</v>
      </c>
      <c r="L148" s="224">
        <v>20.0</v>
      </c>
      <c r="M148" s="224" t="s">
        <v>9984</v>
      </c>
      <c r="N148" s="224">
        <f>IFERROR(__xludf.DUMMYFUNCTION("IFERROR(VALUE(REGEXEXTRACT(M148, ""(\d+)\s+(sessions?|days?|weeks?|Weeks?|Sessions?|Days?)"")), 1)"),8.0)</f>
        <v>8</v>
      </c>
    </row>
    <row r="149" ht="15.75" customHeight="1">
      <c r="A149" s="224" t="s">
        <v>9793</v>
      </c>
      <c r="B149" s="224" t="s">
        <v>3035</v>
      </c>
      <c r="C149" s="224" t="s">
        <v>9991</v>
      </c>
      <c r="D149" s="225" t="s">
        <v>6279</v>
      </c>
      <c r="E149" s="225" t="s">
        <v>6280</v>
      </c>
      <c r="F149" s="226">
        <v>0.75</v>
      </c>
      <c r="G149" s="226">
        <v>0.7916666666666666</v>
      </c>
      <c r="H149" s="225">
        <f t="shared" si="1"/>
        <v>1</v>
      </c>
      <c r="I149" s="227">
        <v>157.74</v>
      </c>
      <c r="J149" s="227">
        <f t="shared" si="2"/>
        <v>19.7175</v>
      </c>
      <c r="K149" s="224" t="s">
        <v>9992</v>
      </c>
      <c r="L149" s="224">
        <v>12.0</v>
      </c>
      <c r="M149" s="224" t="s">
        <v>9984</v>
      </c>
      <c r="N149" s="224">
        <f>IFERROR(__xludf.DUMMYFUNCTION("IFERROR(VALUE(REGEXEXTRACT(M149, ""(\d+)\s+(sessions?|days?|weeks?|Weeks?|Sessions?|Days?)"")), 1)"),8.0)</f>
        <v>8</v>
      </c>
    </row>
    <row r="150" ht="15.75" customHeight="1">
      <c r="A150" s="224" t="s">
        <v>9733</v>
      </c>
      <c r="B150" s="224" t="s">
        <v>46</v>
      </c>
      <c r="C150" s="224" t="s">
        <v>9993</v>
      </c>
      <c r="D150" s="225" t="s">
        <v>108</v>
      </c>
      <c r="E150" s="225" t="s">
        <v>109</v>
      </c>
      <c r="F150" s="226">
        <v>0.7708333333333334</v>
      </c>
      <c r="G150" s="226">
        <v>0.8020833333333334</v>
      </c>
      <c r="H150" s="225">
        <f t="shared" si="1"/>
        <v>0.75</v>
      </c>
      <c r="I150" s="227">
        <v>94.12</v>
      </c>
      <c r="J150" s="227">
        <f t="shared" si="2"/>
        <v>15.68666667</v>
      </c>
      <c r="K150" s="224" t="s">
        <v>9994</v>
      </c>
      <c r="L150" s="224">
        <v>10.0</v>
      </c>
      <c r="M150" s="224" t="s">
        <v>9984</v>
      </c>
      <c r="N150" s="224">
        <f>IFERROR(__xludf.DUMMYFUNCTION("IFERROR(VALUE(REGEXEXTRACT(M150, ""(\d+)\s+(sessions?|days?|weeks?|Weeks?|Sessions?|Days?)"")), 1)"),8.0)</f>
        <v>8</v>
      </c>
    </row>
    <row r="151" ht="15.75" customHeight="1">
      <c r="A151" s="224" t="s">
        <v>9729</v>
      </c>
      <c r="B151" s="224" t="s">
        <v>64</v>
      </c>
      <c r="C151" s="224" t="s">
        <v>9995</v>
      </c>
      <c r="D151" s="225" t="s">
        <v>257</v>
      </c>
      <c r="E151" s="225" t="s">
        <v>258</v>
      </c>
      <c r="F151" s="226">
        <v>0.7708333333333334</v>
      </c>
      <c r="G151" s="226">
        <v>0.8125</v>
      </c>
      <c r="H151" s="225">
        <f t="shared" si="1"/>
        <v>1</v>
      </c>
      <c r="I151" s="227">
        <v>66.28</v>
      </c>
      <c r="J151" s="227">
        <f t="shared" si="2"/>
        <v>8.285</v>
      </c>
      <c r="K151" s="224" t="s">
        <v>9996</v>
      </c>
      <c r="L151" s="224">
        <v>10.0</v>
      </c>
      <c r="M151" s="224" t="s">
        <v>9984</v>
      </c>
      <c r="N151" s="224">
        <f>IFERROR(__xludf.DUMMYFUNCTION("IFERROR(VALUE(REGEXEXTRACT(M151, ""(\d+)\s+(sessions?|days?|weeks?|Weeks?|Sessions?|Days?)"")), 1)"),8.0)</f>
        <v>8</v>
      </c>
    </row>
    <row r="152" ht="15.75" customHeight="1">
      <c r="A152" s="224" t="s">
        <v>9761</v>
      </c>
      <c r="B152" s="224" t="s">
        <v>115</v>
      </c>
      <c r="C152" s="224" t="s">
        <v>9816</v>
      </c>
      <c r="D152" s="225" t="s">
        <v>9777</v>
      </c>
      <c r="E152" s="225" t="s">
        <v>9778</v>
      </c>
      <c r="F152" s="226">
        <v>0.7708333333333334</v>
      </c>
      <c r="G152" s="226">
        <v>0.8125</v>
      </c>
      <c r="H152" s="225">
        <f t="shared" si="1"/>
        <v>1</v>
      </c>
      <c r="I152" s="227">
        <v>118.27</v>
      </c>
      <c r="J152" s="227">
        <f t="shared" si="2"/>
        <v>14.78375</v>
      </c>
      <c r="K152" s="224" t="s">
        <v>9817</v>
      </c>
      <c r="L152" s="224">
        <v>12.0</v>
      </c>
      <c r="M152" s="224" t="s">
        <v>9984</v>
      </c>
      <c r="N152" s="224">
        <f>IFERROR(__xludf.DUMMYFUNCTION("IFERROR(VALUE(REGEXEXTRACT(M152, ""(\d+)\s+(sessions?|days?|weeks?|Weeks?|Sessions?|Days?)"")), 1)"),8.0)</f>
        <v>8</v>
      </c>
    </row>
    <row r="153" ht="15.75" customHeight="1">
      <c r="A153" s="224" t="s">
        <v>9729</v>
      </c>
      <c r="B153" s="224" t="s">
        <v>35</v>
      </c>
      <c r="C153" s="224" t="s">
        <v>9997</v>
      </c>
      <c r="D153" s="225" t="s">
        <v>189</v>
      </c>
      <c r="E153" s="225" t="s">
        <v>190</v>
      </c>
      <c r="F153" s="226">
        <v>0.8020833333333334</v>
      </c>
      <c r="G153" s="226">
        <v>0.8645833333333334</v>
      </c>
      <c r="H153" s="225">
        <f t="shared" si="1"/>
        <v>1.5</v>
      </c>
      <c r="I153" s="227">
        <v>127.36</v>
      </c>
      <c r="J153" s="227">
        <f t="shared" si="2"/>
        <v>10.61333333</v>
      </c>
      <c r="K153" s="224" t="s">
        <v>9998</v>
      </c>
      <c r="L153" s="224">
        <v>10.0</v>
      </c>
      <c r="M153" s="224" t="s">
        <v>9984</v>
      </c>
      <c r="N153" s="224">
        <f>IFERROR(__xludf.DUMMYFUNCTION("IFERROR(VALUE(REGEXEXTRACT(M153, ""(\d+)\s+(sessions?|days?|weeks?|Weeks?|Sessions?|Days?)"")), 1)"),8.0)</f>
        <v>8</v>
      </c>
    </row>
    <row r="154" ht="15.75" customHeight="1">
      <c r="A154" s="224" t="s">
        <v>9937</v>
      </c>
      <c r="B154" s="224" t="s">
        <v>187</v>
      </c>
      <c r="C154" s="224" t="s">
        <v>9999</v>
      </c>
      <c r="D154" s="225" t="s">
        <v>197</v>
      </c>
      <c r="E154" s="225" t="s">
        <v>198</v>
      </c>
      <c r="F154" s="226">
        <v>0.8125</v>
      </c>
      <c r="G154" s="226">
        <v>0.875</v>
      </c>
      <c r="H154" s="225">
        <f t="shared" si="1"/>
        <v>1.5</v>
      </c>
      <c r="I154" s="227">
        <v>311.06</v>
      </c>
      <c r="J154" s="227">
        <f t="shared" si="2"/>
        <v>25.92166667</v>
      </c>
      <c r="K154" s="224" t="s">
        <v>10000</v>
      </c>
      <c r="L154" s="224">
        <v>20.0</v>
      </c>
      <c r="M154" s="224" t="s">
        <v>9984</v>
      </c>
      <c r="N154" s="224">
        <f>IFERROR(__xludf.DUMMYFUNCTION("IFERROR(VALUE(REGEXEXTRACT(M154, ""(\d+)\s+(sessions?|days?|weeks?|Weeks?|Sessions?|Days?)"")), 1)"),8.0)</f>
        <v>8</v>
      </c>
    </row>
    <row r="155" ht="15.75" customHeight="1">
      <c r="A155" s="224" t="s">
        <v>9733</v>
      </c>
      <c r="B155" s="224" t="s">
        <v>46</v>
      </c>
      <c r="C155" s="224" t="s">
        <v>10001</v>
      </c>
      <c r="D155" s="225" t="s">
        <v>108</v>
      </c>
      <c r="E155" s="225" t="s">
        <v>109</v>
      </c>
      <c r="F155" s="226">
        <v>0.8125</v>
      </c>
      <c r="G155" s="226">
        <v>0.84375</v>
      </c>
      <c r="H155" s="225">
        <f t="shared" si="1"/>
        <v>0.75</v>
      </c>
      <c r="I155" s="227">
        <v>94.12</v>
      </c>
      <c r="J155" s="227">
        <f t="shared" si="2"/>
        <v>15.68666667</v>
      </c>
      <c r="K155" s="224" t="s">
        <v>10002</v>
      </c>
      <c r="L155" s="224">
        <v>12.0</v>
      </c>
      <c r="M155" s="224" t="s">
        <v>9984</v>
      </c>
      <c r="N155" s="224">
        <f>IFERROR(__xludf.DUMMYFUNCTION("IFERROR(VALUE(REGEXEXTRACT(M155, ""(\d+)\s+(sessions?|days?|weeks?|Weeks?|Sessions?|Days?)"")), 1)"),8.0)</f>
        <v>8</v>
      </c>
    </row>
    <row r="156" ht="15.75" customHeight="1">
      <c r="A156" s="224" t="s">
        <v>9761</v>
      </c>
      <c r="B156" s="224" t="s">
        <v>114</v>
      </c>
      <c r="C156" s="224" t="s">
        <v>10003</v>
      </c>
      <c r="D156" s="225" t="s">
        <v>70</v>
      </c>
      <c r="E156" s="225" t="s">
        <v>71</v>
      </c>
      <c r="F156" s="226">
        <v>0.7291666666666666</v>
      </c>
      <c r="G156" s="226">
        <v>0.7708333333333334</v>
      </c>
      <c r="H156" s="225">
        <f t="shared" si="1"/>
        <v>1</v>
      </c>
      <c r="I156" s="227">
        <v>139.92</v>
      </c>
      <c r="J156" s="227">
        <f t="shared" si="2"/>
        <v>17.49</v>
      </c>
      <c r="K156" s="224" t="s">
        <v>10004</v>
      </c>
      <c r="L156" s="224">
        <v>20.0</v>
      </c>
      <c r="M156" s="224" t="s">
        <v>10005</v>
      </c>
      <c r="N156" s="224">
        <f>IFERROR(__xludf.DUMMYFUNCTION("IFERROR(VALUE(REGEXEXTRACT(M156, ""(\d+)\s+(sessions?|days?|weeks?|Weeks?|Sessions?|Days?)"")), 1)"),8.0)</f>
        <v>8</v>
      </c>
    </row>
    <row r="157" ht="15.75" customHeight="1">
      <c r="A157" s="224" t="s">
        <v>10006</v>
      </c>
      <c r="B157" s="224" t="s">
        <v>35</v>
      </c>
      <c r="C157" s="224" t="s">
        <v>10007</v>
      </c>
      <c r="D157" s="225" t="s">
        <v>42</v>
      </c>
      <c r="E157" s="225" t="s">
        <v>43</v>
      </c>
      <c r="F157" s="226">
        <v>0.75</v>
      </c>
      <c r="G157" s="226">
        <v>0.7916666666666666</v>
      </c>
      <c r="H157" s="225">
        <f t="shared" si="1"/>
        <v>1</v>
      </c>
      <c r="I157" s="227">
        <v>86.17</v>
      </c>
      <c r="J157" s="227">
        <f t="shared" si="2"/>
        <v>17.234</v>
      </c>
      <c r="K157" s="224" t="s">
        <v>10008</v>
      </c>
      <c r="L157" s="224">
        <v>12.0</v>
      </c>
      <c r="M157" s="224" t="s">
        <v>10009</v>
      </c>
      <c r="N157" s="224">
        <f>IFERROR(__xludf.DUMMYFUNCTION("IFERROR(VALUE(REGEXEXTRACT(M157, ""(\d+)\s+(sessions?|days?|weeks?|Weeks?|Sessions?|Days?)"")), 1)"),5.0)</f>
        <v>5</v>
      </c>
    </row>
    <row r="158" ht="15.75" customHeight="1">
      <c r="A158" s="224" t="s">
        <v>9761</v>
      </c>
      <c r="B158" s="224" t="s">
        <v>115</v>
      </c>
      <c r="C158" s="224" t="s">
        <v>10010</v>
      </c>
      <c r="D158" s="225" t="s">
        <v>2381</v>
      </c>
      <c r="E158" s="225" t="s">
        <v>3132</v>
      </c>
      <c r="F158" s="226">
        <v>0.7708333333333334</v>
      </c>
      <c r="G158" s="226">
        <v>0.8125</v>
      </c>
      <c r="H158" s="225">
        <f t="shared" si="1"/>
        <v>1</v>
      </c>
      <c r="I158" s="227">
        <v>186.56</v>
      </c>
      <c r="J158" s="227">
        <f t="shared" si="2"/>
        <v>23.32</v>
      </c>
      <c r="K158" s="224" t="s">
        <v>10011</v>
      </c>
      <c r="L158" s="224">
        <v>12.0</v>
      </c>
      <c r="M158" s="224" t="s">
        <v>10005</v>
      </c>
      <c r="N158" s="224">
        <f>IFERROR(__xludf.DUMMYFUNCTION("IFERROR(VALUE(REGEXEXTRACT(M158, ""(\d+)\s+(sessions?|days?|weeks?|Weeks?|Sessions?|Days?)"")), 1)"),8.0)</f>
        <v>8</v>
      </c>
    </row>
    <row r="159" ht="15.75" customHeight="1">
      <c r="A159" s="224" t="s">
        <v>10006</v>
      </c>
      <c r="B159" s="224" t="s">
        <v>35</v>
      </c>
      <c r="C159" s="224" t="s">
        <v>10012</v>
      </c>
      <c r="D159" s="225" t="s">
        <v>57</v>
      </c>
      <c r="E159" s="225" t="s">
        <v>58</v>
      </c>
      <c r="F159" s="226">
        <v>0.7708333333333334</v>
      </c>
      <c r="G159" s="226">
        <v>0.8125</v>
      </c>
      <c r="H159" s="225">
        <f t="shared" si="1"/>
        <v>1</v>
      </c>
      <c r="I159" s="227">
        <v>68.0</v>
      </c>
      <c r="J159" s="227">
        <f t="shared" si="2"/>
        <v>8.5</v>
      </c>
      <c r="K159" s="224" t="s">
        <v>10013</v>
      </c>
      <c r="L159" s="224">
        <v>10.0</v>
      </c>
      <c r="M159" s="224" t="s">
        <v>10005</v>
      </c>
      <c r="N159" s="224">
        <f>IFERROR(__xludf.DUMMYFUNCTION("IFERROR(VALUE(REGEXEXTRACT(M159, ""(\d+)\s+(sessions?|days?|weeks?|Weeks?|Sessions?|Days?)"")), 1)"),8.0)</f>
        <v>8</v>
      </c>
    </row>
    <row r="160" ht="15.75" customHeight="1">
      <c r="A160" s="224" t="s">
        <v>9937</v>
      </c>
      <c r="B160" s="224" t="s">
        <v>187</v>
      </c>
      <c r="C160" s="224" t="s">
        <v>10014</v>
      </c>
      <c r="D160" s="225" t="s">
        <v>2381</v>
      </c>
      <c r="E160" s="225" t="s">
        <v>3132</v>
      </c>
      <c r="F160" s="226">
        <v>0.7083333333333334</v>
      </c>
      <c r="G160" s="226">
        <v>0.75</v>
      </c>
      <c r="H160" s="225">
        <f t="shared" si="1"/>
        <v>1</v>
      </c>
      <c r="I160" s="227">
        <v>299.0</v>
      </c>
      <c r="J160" s="227">
        <f t="shared" si="2"/>
        <v>37.375</v>
      </c>
      <c r="K160" s="224" t="s">
        <v>10015</v>
      </c>
      <c r="L160" s="224">
        <v>10.0</v>
      </c>
      <c r="M160" s="224" t="s">
        <v>10016</v>
      </c>
      <c r="N160" s="224">
        <f>IFERROR(__xludf.DUMMYFUNCTION("IFERROR(VALUE(REGEXEXTRACT(M160, ""(\d+)\s+(sessions?|days?|weeks?|Weeks?|Sessions?|Days?)"")), 1)"),8.0)</f>
        <v>8</v>
      </c>
    </row>
    <row r="161" ht="15.75" customHeight="1">
      <c r="A161" s="224" t="s">
        <v>9937</v>
      </c>
      <c r="B161" s="224" t="s">
        <v>187</v>
      </c>
      <c r="C161" s="224" t="s">
        <v>233</v>
      </c>
      <c r="D161" s="225" t="s">
        <v>70</v>
      </c>
      <c r="E161" s="225" t="s">
        <v>71</v>
      </c>
      <c r="F161" s="226">
        <v>0.75</v>
      </c>
      <c r="G161" s="226">
        <v>0.7916666666666666</v>
      </c>
      <c r="H161" s="225">
        <f t="shared" si="1"/>
        <v>1</v>
      </c>
      <c r="I161" s="227">
        <v>201.43</v>
      </c>
      <c r="J161" s="227">
        <f t="shared" si="2"/>
        <v>25.17875</v>
      </c>
      <c r="K161" s="224" t="s">
        <v>10017</v>
      </c>
      <c r="L161" s="224">
        <v>20.0</v>
      </c>
      <c r="M161" s="224" t="s">
        <v>10016</v>
      </c>
      <c r="N161" s="224">
        <f>IFERROR(__xludf.DUMMYFUNCTION("IFERROR(VALUE(REGEXEXTRACT(M161, ""(\d+)\s+(sessions?|days?|weeks?|Weeks?|Sessions?|Days?)"")), 1)"),8.0)</f>
        <v>8</v>
      </c>
    </row>
    <row r="162" ht="15.75" customHeight="1">
      <c r="A162" s="224" t="s">
        <v>9761</v>
      </c>
      <c r="B162" s="224" t="s">
        <v>35</v>
      </c>
      <c r="C162" s="224" t="s">
        <v>10018</v>
      </c>
      <c r="D162" s="225" t="s">
        <v>42</v>
      </c>
      <c r="E162" s="225" t="s">
        <v>43</v>
      </c>
      <c r="F162" s="226">
        <v>0.7916666666666666</v>
      </c>
      <c r="G162" s="226">
        <v>0.8333333333333334</v>
      </c>
      <c r="H162" s="225">
        <f t="shared" si="1"/>
        <v>1</v>
      </c>
      <c r="I162" s="227">
        <v>105.0</v>
      </c>
      <c r="J162" s="227">
        <f t="shared" si="2"/>
        <v>13.125</v>
      </c>
      <c r="K162" s="224" t="s">
        <v>10019</v>
      </c>
      <c r="L162" s="224">
        <v>14.0</v>
      </c>
      <c r="M162" s="224" t="s">
        <v>10016</v>
      </c>
      <c r="N162" s="224">
        <f>IFERROR(__xludf.DUMMYFUNCTION("IFERROR(VALUE(REGEXEXTRACT(M162, ""(\d+)\s+(sessions?|days?|weeks?|Weeks?|Sessions?|Days?)"")), 1)"),8.0)</f>
        <v>8</v>
      </c>
    </row>
    <row r="163" ht="15.75" customHeight="1">
      <c r="A163" s="224" t="s">
        <v>9720</v>
      </c>
      <c r="B163" s="224" t="s">
        <v>28</v>
      </c>
      <c r="C163" s="224" t="s">
        <v>10020</v>
      </c>
      <c r="D163" s="225" t="s">
        <v>2850</v>
      </c>
      <c r="E163" s="225" t="s">
        <v>5920</v>
      </c>
      <c r="F163" s="226">
        <v>0.7083333333333334</v>
      </c>
      <c r="G163" s="226">
        <v>0.7361111111111112</v>
      </c>
      <c r="H163" s="225">
        <f t="shared" si="1"/>
        <v>0.6666666667</v>
      </c>
      <c r="I163" s="227">
        <v>15.0</v>
      </c>
      <c r="J163" s="227">
        <f t="shared" si="2"/>
        <v>2.5</v>
      </c>
      <c r="K163" s="224" t="s">
        <v>10021</v>
      </c>
      <c r="L163" s="224">
        <v>8.0</v>
      </c>
      <c r="M163" s="224" t="s">
        <v>10022</v>
      </c>
      <c r="N163" s="224">
        <f>IFERROR(__xludf.DUMMYFUNCTION("IFERROR(VALUE(REGEXEXTRACT(M163, ""(\d+)\s+(sessions?|days?|weeks?|Weeks?|Sessions?|Days?)"")), 1)"),9.0)</f>
        <v>9</v>
      </c>
    </row>
    <row r="164" ht="15.75" customHeight="1">
      <c r="A164" s="224" t="s">
        <v>9932</v>
      </c>
      <c r="B164" s="224" t="s">
        <v>208</v>
      </c>
      <c r="C164" s="224" t="s">
        <v>10023</v>
      </c>
      <c r="D164" s="225" t="s">
        <v>136</v>
      </c>
      <c r="E164" s="225" t="s">
        <v>137</v>
      </c>
      <c r="F164" s="226">
        <v>0.71875</v>
      </c>
      <c r="G164" s="226">
        <v>0.75</v>
      </c>
      <c r="H164" s="225">
        <f t="shared" si="1"/>
        <v>0.75</v>
      </c>
      <c r="I164" s="227">
        <v>92.58</v>
      </c>
      <c r="J164" s="227">
        <f t="shared" si="2"/>
        <v>15.43</v>
      </c>
      <c r="K164" s="224" t="s">
        <v>10024</v>
      </c>
      <c r="L164" s="224">
        <v>6.0</v>
      </c>
      <c r="M164" s="224" t="s">
        <v>10025</v>
      </c>
      <c r="N164" s="224">
        <f>IFERROR(__xludf.DUMMYFUNCTION("IFERROR(VALUE(REGEXEXTRACT(M164, ""(\d+)\s+(sessions?|days?|weeks?|Weeks?|Sessions?|Days?)"")), 1)"),8.0)</f>
        <v>8</v>
      </c>
    </row>
    <row r="165" ht="15.75" customHeight="1">
      <c r="A165" s="224" t="s">
        <v>9793</v>
      </c>
      <c r="B165" s="224" t="s">
        <v>3035</v>
      </c>
      <c r="C165" s="224" t="s">
        <v>10026</v>
      </c>
      <c r="D165" s="225" t="s">
        <v>4307</v>
      </c>
      <c r="E165" s="225" t="s">
        <v>4308</v>
      </c>
      <c r="F165" s="226">
        <v>0.7708333333333334</v>
      </c>
      <c r="G165" s="226">
        <v>0.8125</v>
      </c>
      <c r="H165" s="225">
        <f t="shared" si="1"/>
        <v>1</v>
      </c>
      <c r="I165" s="227">
        <v>126.59</v>
      </c>
      <c r="J165" s="227">
        <f t="shared" si="2"/>
        <v>15.82375</v>
      </c>
      <c r="K165" s="224" t="s">
        <v>10027</v>
      </c>
      <c r="L165" s="224">
        <v>12.0</v>
      </c>
      <c r="M165" s="224" t="s">
        <v>10025</v>
      </c>
      <c r="N165" s="224">
        <f>IFERROR(__xludf.DUMMYFUNCTION("IFERROR(VALUE(REGEXEXTRACT(M165, ""(\d+)\s+(sessions?|days?|weeks?|Weeks?|Sessions?|Days?)"")), 1)"),8.0)</f>
        <v>8</v>
      </c>
    </row>
    <row r="166" ht="15.75" customHeight="1">
      <c r="A166" s="224" t="s">
        <v>9761</v>
      </c>
      <c r="B166" s="224" t="s">
        <v>35</v>
      </c>
      <c r="C166" s="224" t="s">
        <v>10028</v>
      </c>
      <c r="D166" s="225" t="s">
        <v>148</v>
      </c>
      <c r="E166" s="225" t="s">
        <v>149</v>
      </c>
      <c r="F166" s="226">
        <v>0.7916666666666666</v>
      </c>
      <c r="G166" s="226">
        <v>0.875</v>
      </c>
      <c r="H166" s="225">
        <f t="shared" si="1"/>
        <v>2</v>
      </c>
      <c r="I166" s="227">
        <v>5.5</v>
      </c>
      <c r="J166" s="227">
        <f t="shared" si="2"/>
        <v>2.75</v>
      </c>
      <c r="K166" s="224" t="s">
        <v>10029</v>
      </c>
      <c r="L166" s="224">
        <v>12.0</v>
      </c>
      <c r="M166" s="224" t="s">
        <v>10030</v>
      </c>
      <c r="N166" s="224">
        <f>IFERROR(__xludf.DUMMYFUNCTION("IFERROR(VALUE(REGEXEXTRACT(M166, ""(\d+)\s+(sessions?|days?|weeks?|Weeks?|Sessions?|Days?)"")), 1)"),1.0)</f>
        <v>1</v>
      </c>
    </row>
    <row r="167" ht="15.75" customHeight="1">
      <c r="A167" s="224" t="s">
        <v>9729</v>
      </c>
      <c r="B167" s="224" t="s">
        <v>35</v>
      </c>
      <c r="C167" s="224" t="s">
        <v>10031</v>
      </c>
      <c r="D167" s="225" t="s">
        <v>4602</v>
      </c>
      <c r="E167" s="225" t="s">
        <v>4603</v>
      </c>
      <c r="F167" s="226">
        <v>0.4375</v>
      </c>
      <c r="G167" s="226">
        <v>0.5208333333333334</v>
      </c>
      <c r="H167" s="225">
        <f t="shared" si="1"/>
        <v>2</v>
      </c>
      <c r="I167" s="227">
        <v>128.57</v>
      </c>
      <c r="J167" s="227">
        <f t="shared" si="2"/>
        <v>7.142777778</v>
      </c>
      <c r="K167" s="224" t="s">
        <v>10032</v>
      </c>
      <c r="L167" s="224">
        <v>6.0</v>
      </c>
      <c r="M167" s="224" t="s">
        <v>10033</v>
      </c>
      <c r="N167" s="224">
        <f>IFERROR(__xludf.DUMMYFUNCTION("IFERROR(VALUE(REGEXEXTRACT(M167, ""(\d+)\s+(sessions?|days?|weeks?|Weeks?|Sessions?|Days?)"")), 1)"),9.0)</f>
        <v>9</v>
      </c>
    </row>
    <row r="168" ht="15.75" customHeight="1">
      <c r="A168" s="224" t="s">
        <v>9729</v>
      </c>
      <c r="B168" s="224" t="s">
        <v>187</v>
      </c>
      <c r="C168" s="224" t="s">
        <v>10034</v>
      </c>
      <c r="D168" s="225" t="s">
        <v>361</v>
      </c>
      <c r="E168" s="225" t="s">
        <v>362</v>
      </c>
      <c r="F168" s="226">
        <v>0.6458333333333334</v>
      </c>
      <c r="G168" s="226">
        <v>0.6875</v>
      </c>
      <c r="H168" s="225">
        <f t="shared" si="1"/>
        <v>1</v>
      </c>
      <c r="I168" s="227">
        <v>78.54</v>
      </c>
      <c r="J168" s="227">
        <f t="shared" si="2"/>
        <v>8.726666667</v>
      </c>
      <c r="K168" s="224" t="s">
        <v>10035</v>
      </c>
      <c r="L168" s="224">
        <v>12.0</v>
      </c>
      <c r="M168" s="224" t="s">
        <v>10033</v>
      </c>
      <c r="N168" s="224">
        <f>IFERROR(__xludf.DUMMYFUNCTION("IFERROR(VALUE(REGEXEXTRACT(M168, ""(\d+)\s+(sessions?|days?|weeks?|Weeks?|Sessions?|Days?)"")), 1)"),9.0)</f>
        <v>9</v>
      </c>
    </row>
    <row r="169" ht="15.75" customHeight="1">
      <c r="A169" s="224" t="s">
        <v>9793</v>
      </c>
      <c r="B169" s="224" t="s">
        <v>3002</v>
      </c>
      <c r="C169" s="224" t="s">
        <v>9821</v>
      </c>
      <c r="D169" s="225" t="s">
        <v>143</v>
      </c>
      <c r="E169" s="225" t="s">
        <v>144</v>
      </c>
      <c r="F169" s="226">
        <v>0.6875</v>
      </c>
      <c r="G169" s="226">
        <v>0.7291666666666666</v>
      </c>
      <c r="H169" s="225">
        <f t="shared" si="1"/>
        <v>1</v>
      </c>
      <c r="I169" s="227">
        <v>15.0</v>
      </c>
      <c r="J169" s="227">
        <f t="shared" si="2"/>
        <v>1.5</v>
      </c>
      <c r="K169" s="224" t="s">
        <v>9822</v>
      </c>
      <c r="L169" s="224">
        <v>12.0</v>
      </c>
      <c r="M169" s="224" t="s">
        <v>10036</v>
      </c>
      <c r="N169" s="224">
        <f>IFERROR(__xludf.DUMMYFUNCTION("IFERROR(VALUE(REGEXEXTRACT(M169, ""(\d+)\s+(sessions?|days?|weeks?|Weeks?|Sessions?|Days?)"")), 1)"),10.0)</f>
        <v>10</v>
      </c>
    </row>
    <row r="170" ht="15.75" customHeight="1">
      <c r="A170" s="224" t="s">
        <v>10006</v>
      </c>
      <c r="B170" s="224" t="s">
        <v>208</v>
      </c>
      <c r="C170" s="224" t="s">
        <v>10037</v>
      </c>
      <c r="D170" s="225" t="s">
        <v>2381</v>
      </c>
      <c r="E170" s="225" t="s">
        <v>3132</v>
      </c>
      <c r="F170" s="226">
        <v>0.4166666666666667</v>
      </c>
      <c r="G170" s="226">
        <v>0.4791666666666667</v>
      </c>
      <c r="H170" s="225">
        <f t="shared" si="1"/>
        <v>1.5</v>
      </c>
      <c r="I170" s="227">
        <v>15.75</v>
      </c>
      <c r="J170" s="227">
        <f t="shared" si="2"/>
        <v>10.5</v>
      </c>
      <c r="K170" s="224" t="s">
        <v>10038</v>
      </c>
      <c r="L170" s="224">
        <v>14.0</v>
      </c>
      <c r="M170" s="224" t="s">
        <v>10039</v>
      </c>
      <c r="N170" s="224">
        <f>IFERROR(__xludf.DUMMYFUNCTION("IFERROR(VALUE(REGEXEXTRACT(M170, ""(\d+)\s+(sessions?|days?|weeks?|Weeks?|Sessions?|Days?)"")), 1)"),1.0)</f>
        <v>1</v>
      </c>
    </row>
    <row r="171" ht="15.75" customHeight="1">
      <c r="A171" s="224" t="s">
        <v>10006</v>
      </c>
      <c r="B171" s="224" t="s">
        <v>208</v>
      </c>
      <c r="C171" s="224" t="s">
        <v>10040</v>
      </c>
      <c r="D171" s="225" t="s">
        <v>57</v>
      </c>
      <c r="E171" s="225" t="s">
        <v>58</v>
      </c>
      <c r="F171" s="226">
        <v>0.75</v>
      </c>
      <c r="G171" s="226">
        <v>0.8333333333333334</v>
      </c>
      <c r="H171" s="225">
        <f t="shared" si="1"/>
        <v>2</v>
      </c>
      <c r="I171" s="227">
        <v>5.0</v>
      </c>
      <c r="J171" s="227">
        <f t="shared" si="2"/>
        <v>2.5</v>
      </c>
      <c r="K171" s="224" t="s">
        <v>10041</v>
      </c>
      <c r="L171" s="224">
        <v>65.0</v>
      </c>
      <c r="M171" s="224" t="s">
        <v>10042</v>
      </c>
      <c r="N171" s="224">
        <f>IFERROR(__xludf.DUMMYFUNCTION("IFERROR(VALUE(REGEXEXTRACT(M171, ""(\d+)\s+(sessions?|days?|weeks?|Weeks?|Sessions?|Days?)"")), 1)"),1.0)</f>
        <v>1</v>
      </c>
    </row>
    <row r="172" ht="15.75" customHeight="1">
      <c r="A172" s="224" t="s">
        <v>9761</v>
      </c>
      <c r="B172" s="224" t="s">
        <v>35</v>
      </c>
      <c r="C172" s="224" t="s">
        <v>10028</v>
      </c>
      <c r="D172" s="225" t="s">
        <v>148</v>
      </c>
      <c r="E172" s="225" t="s">
        <v>149</v>
      </c>
      <c r="F172" s="226">
        <v>0.7916666666666666</v>
      </c>
      <c r="G172" s="226">
        <v>0.875</v>
      </c>
      <c r="H172" s="225">
        <f t="shared" si="1"/>
        <v>2</v>
      </c>
      <c r="I172" s="227">
        <v>5.5</v>
      </c>
      <c r="J172" s="227">
        <f t="shared" si="2"/>
        <v>2.75</v>
      </c>
      <c r="K172" s="224" t="s">
        <v>10043</v>
      </c>
      <c r="L172" s="224">
        <v>12.0</v>
      </c>
      <c r="M172" s="224" t="s">
        <v>10042</v>
      </c>
      <c r="N172" s="224">
        <f>IFERROR(__xludf.DUMMYFUNCTION("IFERROR(VALUE(REGEXEXTRACT(M172, ""(\d+)\s+(sessions?|days?|weeks?|Weeks?|Sessions?|Days?)"")), 1)"),1.0)</f>
        <v>1</v>
      </c>
    </row>
    <row r="173" ht="15.75" customHeight="1">
      <c r="A173" s="224" t="s">
        <v>10006</v>
      </c>
      <c r="B173" s="224" t="s">
        <v>208</v>
      </c>
      <c r="C173" s="224" t="s">
        <v>10044</v>
      </c>
      <c r="D173" s="225" t="s">
        <v>2381</v>
      </c>
      <c r="E173" s="225" t="s">
        <v>3132</v>
      </c>
      <c r="F173" s="226">
        <v>0.4166666666666667</v>
      </c>
      <c r="G173" s="226">
        <v>0.4791666666666667</v>
      </c>
      <c r="H173" s="225">
        <f t="shared" si="1"/>
        <v>1.5</v>
      </c>
      <c r="I173" s="227">
        <v>15.75</v>
      </c>
      <c r="J173" s="227">
        <f t="shared" si="2"/>
        <v>10.5</v>
      </c>
      <c r="K173" s="224" t="s">
        <v>10045</v>
      </c>
      <c r="L173" s="224">
        <v>14.0</v>
      </c>
      <c r="M173" s="224" t="s">
        <v>10046</v>
      </c>
      <c r="N173" s="224">
        <f>IFERROR(__xludf.DUMMYFUNCTION("IFERROR(VALUE(REGEXEXTRACT(M173, ""(\d+)\s+(sessions?|days?|weeks?|Weeks?|Sessions?|Days?)"")), 1)"),1.0)</f>
        <v>1</v>
      </c>
    </row>
    <row r="174" ht="15.75" customHeight="1">
      <c r="A174" s="224" t="s">
        <v>10006</v>
      </c>
      <c r="B174" s="224" t="s">
        <v>208</v>
      </c>
      <c r="C174" s="224" t="s">
        <v>10047</v>
      </c>
      <c r="D174" s="225" t="s">
        <v>127</v>
      </c>
      <c r="E174" s="225" t="s">
        <v>128</v>
      </c>
      <c r="F174" s="226">
        <v>0.4166666666666667</v>
      </c>
      <c r="G174" s="226">
        <v>0.5</v>
      </c>
      <c r="H174" s="225">
        <f t="shared" si="1"/>
        <v>2</v>
      </c>
      <c r="I174" s="227">
        <v>18.0</v>
      </c>
      <c r="J174" s="227">
        <f t="shared" si="2"/>
        <v>9</v>
      </c>
      <c r="K174" s="224" t="s">
        <v>10048</v>
      </c>
      <c r="L174" s="224">
        <v>12.0</v>
      </c>
      <c r="M174" s="224" t="s">
        <v>10049</v>
      </c>
      <c r="N174" s="224">
        <f>IFERROR(__xludf.DUMMYFUNCTION("IFERROR(VALUE(REGEXEXTRACT(M174, ""(\d+)\s+(sessions?|days?|weeks?|Weeks?|Sessions?|Days?)"")), 1)"),1.0)</f>
        <v>1</v>
      </c>
    </row>
    <row r="175" ht="15.75" customHeight="1">
      <c r="A175" s="224" t="s">
        <v>10006</v>
      </c>
      <c r="B175" s="224" t="s">
        <v>208</v>
      </c>
      <c r="C175" s="224" t="s">
        <v>10050</v>
      </c>
      <c r="D175" s="225" t="s">
        <v>9547</v>
      </c>
      <c r="E175" s="225" t="s">
        <v>9548</v>
      </c>
      <c r="F175" s="226">
        <v>0.5208333333333334</v>
      </c>
      <c r="G175" s="226">
        <v>0.5833333333333334</v>
      </c>
      <c r="H175" s="225">
        <f t="shared" si="1"/>
        <v>1.5</v>
      </c>
      <c r="I175" s="227">
        <v>15.75</v>
      </c>
      <c r="J175" s="227">
        <f t="shared" si="2"/>
        <v>10.5</v>
      </c>
      <c r="K175" s="224" t="s">
        <v>10051</v>
      </c>
      <c r="L175" s="224">
        <v>14.0</v>
      </c>
      <c r="M175" s="224" t="s">
        <v>10049</v>
      </c>
      <c r="N175" s="224">
        <f>IFERROR(__xludf.DUMMYFUNCTION("IFERROR(VALUE(REGEXEXTRACT(M175, ""(\d+)\s+(sessions?|days?|weeks?|Weeks?|Sessions?|Days?)"")), 1)"),1.0)</f>
        <v>1</v>
      </c>
    </row>
    <row r="176" ht="15.75" customHeight="1">
      <c r="A176" s="224" t="s">
        <v>9761</v>
      </c>
      <c r="B176" s="224" t="s">
        <v>35</v>
      </c>
      <c r="C176" s="224" t="s">
        <v>10052</v>
      </c>
      <c r="D176" s="225" t="s">
        <v>100</v>
      </c>
      <c r="E176" s="225" t="s">
        <v>101</v>
      </c>
      <c r="F176" s="226">
        <v>0.625</v>
      </c>
      <c r="G176" s="226">
        <v>0.7083333333333334</v>
      </c>
      <c r="H176" s="225">
        <f t="shared" si="1"/>
        <v>2</v>
      </c>
      <c r="I176" s="227">
        <v>56.75</v>
      </c>
      <c r="J176" s="227">
        <f t="shared" si="2"/>
        <v>7.09375</v>
      </c>
      <c r="K176" s="224" t="s">
        <v>10053</v>
      </c>
      <c r="L176" s="224">
        <v>10.0</v>
      </c>
      <c r="M176" s="224" t="s">
        <v>10054</v>
      </c>
      <c r="N176" s="224">
        <f>IFERROR(__xludf.DUMMYFUNCTION("IFERROR(VALUE(REGEXEXTRACT(M176, ""(\d+)\s+(sessions?|days?|weeks?|Weeks?|Sessions?|Days?)"")), 1)"),4.0)</f>
        <v>4</v>
      </c>
    </row>
    <row r="177" ht="15.75" customHeight="1">
      <c r="A177" s="224" t="s">
        <v>10006</v>
      </c>
      <c r="B177" s="224" t="s">
        <v>187</v>
      </c>
      <c r="C177" s="224" t="s">
        <v>10055</v>
      </c>
      <c r="D177" s="225" t="s">
        <v>237</v>
      </c>
      <c r="E177" s="225" t="s">
        <v>238</v>
      </c>
      <c r="F177" s="226">
        <v>0.4166666666666667</v>
      </c>
      <c r="G177" s="226">
        <v>0.4791666666666667</v>
      </c>
      <c r="H177" s="225">
        <f t="shared" si="1"/>
        <v>1.5</v>
      </c>
      <c r="I177" s="227">
        <v>15.75</v>
      </c>
      <c r="J177" s="227">
        <f t="shared" si="2"/>
        <v>10.5</v>
      </c>
      <c r="K177" s="224" t="s">
        <v>10056</v>
      </c>
      <c r="L177" s="224">
        <v>12.0</v>
      </c>
      <c r="M177" s="224" t="s">
        <v>10057</v>
      </c>
      <c r="N177" s="224">
        <f>IFERROR(__xludf.DUMMYFUNCTION("IFERROR(VALUE(REGEXEXTRACT(M177, ""(\d+)\s+(sessions?|days?|weeks?|Weeks?|Sessions?|Days?)"")), 1)"),1.0)</f>
        <v>1</v>
      </c>
    </row>
    <row r="178" ht="15.75" customHeight="1">
      <c r="A178" s="224" t="s">
        <v>9729</v>
      </c>
      <c r="B178" s="224" t="s">
        <v>690</v>
      </c>
      <c r="C178" s="224" t="s">
        <v>9910</v>
      </c>
      <c r="D178" s="225" t="s">
        <v>3649</v>
      </c>
      <c r="E178" s="225" t="s">
        <v>3650</v>
      </c>
      <c r="F178" s="226">
        <v>0.6875</v>
      </c>
      <c r="G178" s="226">
        <v>0.75</v>
      </c>
      <c r="H178" s="225">
        <f t="shared" si="1"/>
        <v>1.5</v>
      </c>
      <c r="I178" s="227">
        <v>168.54</v>
      </c>
      <c r="J178" s="227">
        <f t="shared" si="2"/>
        <v>16.05142857</v>
      </c>
      <c r="K178" s="224" t="s">
        <v>9911</v>
      </c>
      <c r="L178" s="224">
        <v>8.0</v>
      </c>
      <c r="M178" s="224" t="s">
        <v>10058</v>
      </c>
      <c r="N178" s="224">
        <f>IFERROR(__xludf.DUMMYFUNCTION("IFERROR(VALUE(REGEXEXTRACT(M178, ""(\d+)\s+(sessions?|days?|weeks?|Weeks?|Sessions?|Days?)"")), 1)"),7.0)</f>
        <v>7</v>
      </c>
    </row>
    <row r="179" ht="15.75" customHeight="1">
      <c r="A179" s="224" t="s">
        <v>10006</v>
      </c>
      <c r="B179" s="224" t="s">
        <v>208</v>
      </c>
      <c r="C179" s="224" t="s">
        <v>10059</v>
      </c>
      <c r="D179" s="225" t="s">
        <v>2381</v>
      </c>
      <c r="E179" s="225" t="s">
        <v>3132</v>
      </c>
      <c r="F179" s="226">
        <v>0.625</v>
      </c>
      <c r="G179" s="226">
        <v>0.6875</v>
      </c>
      <c r="H179" s="225">
        <f t="shared" si="1"/>
        <v>1.5</v>
      </c>
      <c r="I179" s="227">
        <v>15.75</v>
      </c>
      <c r="J179" s="227">
        <f t="shared" si="2"/>
        <v>10.5</v>
      </c>
      <c r="K179" s="224" t="s">
        <v>10060</v>
      </c>
      <c r="L179" s="224">
        <v>14.0</v>
      </c>
      <c r="M179" s="224" t="s">
        <v>10061</v>
      </c>
      <c r="N179" s="224">
        <f>IFERROR(__xludf.DUMMYFUNCTION("IFERROR(VALUE(REGEXEXTRACT(M179, ""(\d+)\s+(sessions?|days?|weeks?|Weeks?|Sessions?|Days?)"")), 1)"),1.0)</f>
        <v>1</v>
      </c>
    </row>
    <row r="180" ht="15.75" customHeight="1">
      <c r="A180" s="224" t="s">
        <v>10006</v>
      </c>
      <c r="B180" s="224" t="s">
        <v>208</v>
      </c>
      <c r="C180" s="224" t="s">
        <v>10062</v>
      </c>
      <c r="D180" s="225" t="s">
        <v>2381</v>
      </c>
      <c r="E180" s="225" t="s">
        <v>3132</v>
      </c>
      <c r="F180" s="226">
        <v>0.625</v>
      </c>
      <c r="G180" s="226">
        <v>0.6875</v>
      </c>
      <c r="H180" s="225">
        <f t="shared" si="1"/>
        <v>1.5</v>
      </c>
      <c r="I180" s="227">
        <v>15.75</v>
      </c>
      <c r="J180" s="227">
        <f t="shared" si="2"/>
        <v>10.5</v>
      </c>
      <c r="K180" s="224" t="s">
        <v>10063</v>
      </c>
      <c r="L180" s="224">
        <v>14.0</v>
      </c>
      <c r="M180" s="224" t="s">
        <v>10064</v>
      </c>
      <c r="N180" s="224">
        <f>IFERROR(__xludf.DUMMYFUNCTION("IFERROR(VALUE(REGEXEXTRACT(M180, ""(\d+)\s+(sessions?|days?|weeks?|Weeks?|Sessions?|Days?)"")), 1)"),1.0)</f>
        <v>1</v>
      </c>
    </row>
    <row r="181" ht="15.75" customHeight="1">
      <c r="A181" s="224" t="s">
        <v>10006</v>
      </c>
      <c r="B181" s="224" t="s">
        <v>208</v>
      </c>
      <c r="C181" s="224" t="s">
        <v>10065</v>
      </c>
      <c r="D181" s="225" t="s">
        <v>4395</v>
      </c>
      <c r="E181" s="225" t="s">
        <v>180</v>
      </c>
      <c r="F181" s="226">
        <v>0.3541666666666667</v>
      </c>
      <c r="G181" s="226">
        <v>0.4166666666666667</v>
      </c>
      <c r="H181" s="225">
        <f t="shared" si="1"/>
        <v>1.5</v>
      </c>
      <c r="I181" s="227">
        <v>19.88</v>
      </c>
      <c r="J181" s="227">
        <f t="shared" si="2"/>
        <v>13.25333333</v>
      </c>
      <c r="K181" s="387" t="s">
        <v>10066</v>
      </c>
      <c r="L181" s="224">
        <v>8.0</v>
      </c>
      <c r="M181" s="224" t="s">
        <v>10067</v>
      </c>
      <c r="N181" s="224">
        <f>IFERROR(__xludf.DUMMYFUNCTION("IFERROR(VALUE(REGEXEXTRACT(M181, ""(\d+)\s+(sessions?|days?|weeks?|Weeks?|Sessions?|Days?)"")), 1)"),1.0)</f>
        <v>1</v>
      </c>
    </row>
    <row r="182" ht="15.75" customHeight="1">
      <c r="A182" s="224" t="s">
        <v>4328</v>
      </c>
      <c r="B182" s="224" t="s">
        <v>208</v>
      </c>
      <c r="C182" s="224" t="s">
        <v>10068</v>
      </c>
      <c r="D182" s="225" t="s">
        <v>10069</v>
      </c>
      <c r="E182" s="225" t="s">
        <v>10070</v>
      </c>
      <c r="F182" s="226">
        <v>0.6875</v>
      </c>
      <c r="G182" s="226">
        <v>0.7291666666666666</v>
      </c>
      <c r="H182" s="225">
        <f t="shared" si="1"/>
        <v>1</v>
      </c>
      <c r="I182" s="224">
        <v>0.0</v>
      </c>
      <c r="J182" s="227">
        <f t="shared" si="2"/>
        <v>0</v>
      </c>
      <c r="K182" s="224" t="s">
        <v>10071</v>
      </c>
      <c r="L182" s="224" t="s">
        <v>297</v>
      </c>
      <c r="M182" s="224" t="s">
        <v>297</v>
      </c>
      <c r="N182" s="224">
        <f>IFERROR(__xludf.DUMMYFUNCTION("IFERROR(VALUE(REGEXEXTRACT(M182, ""(\d+)\s+(sessions?|days?|weeks?|Weeks?|Sessions?|Days?)"")), 1)"),1.0)</f>
        <v>1</v>
      </c>
    </row>
    <row r="183" ht="15.75" customHeight="1">
      <c r="A183" s="224" t="s">
        <v>4328</v>
      </c>
      <c r="B183" s="224" t="s">
        <v>208</v>
      </c>
      <c r="C183" s="224" t="s">
        <v>10072</v>
      </c>
      <c r="D183" s="225" t="s">
        <v>2381</v>
      </c>
      <c r="E183" s="225" t="s">
        <v>3132</v>
      </c>
      <c r="F183" s="226">
        <v>0.7708333333333334</v>
      </c>
      <c r="G183" s="226">
        <v>0.8125</v>
      </c>
      <c r="H183" s="225">
        <f t="shared" si="1"/>
        <v>1</v>
      </c>
      <c r="I183" s="224">
        <v>0.0</v>
      </c>
      <c r="J183" s="227">
        <f t="shared" si="2"/>
        <v>0</v>
      </c>
      <c r="K183" s="224" t="s">
        <v>10073</v>
      </c>
      <c r="L183" s="224" t="s">
        <v>297</v>
      </c>
      <c r="M183" s="224" t="s">
        <v>297</v>
      </c>
      <c r="N183" s="224">
        <f>IFERROR(__xludf.DUMMYFUNCTION("IFERROR(VALUE(REGEXEXTRACT(M183, ""(\d+)\s+(sessions?|days?|weeks?|Weeks?|Sessions?|Days?)"")), 1)"),1.0)</f>
        <v>1</v>
      </c>
    </row>
    <row r="184" ht="15.75" customHeight="1">
      <c r="A184" s="224" t="s">
        <v>10074</v>
      </c>
      <c r="B184" s="224" t="s">
        <v>64</v>
      </c>
      <c r="C184" s="224" t="s">
        <v>10075</v>
      </c>
      <c r="D184" s="225" t="s">
        <v>100</v>
      </c>
      <c r="E184" s="225" t="s">
        <v>101</v>
      </c>
      <c r="F184" s="226">
        <v>0.6875</v>
      </c>
      <c r="G184" s="226">
        <v>0.7291666666666666</v>
      </c>
      <c r="H184" s="225">
        <f t="shared" si="1"/>
        <v>1</v>
      </c>
      <c r="I184" s="388">
        <v>30.0</v>
      </c>
      <c r="J184" s="227">
        <f t="shared" si="2"/>
        <v>30</v>
      </c>
      <c r="K184" s="224" t="s">
        <v>10076</v>
      </c>
      <c r="L184" s="224" t="s">
        <v>297</v>
      </c>
      <c r="M184" s="224" t="s">
        <v>297</v>
      </c>
      <c r="N184" s="224">
        <f>IFERROR(__xludf.DUMMYFUNCTION("IFERROR(VALUE(REGEXEXTRACT(M184, ""(\d+)\s+(sessions?|days?|weeks?|Weeks?|Sessions?|Days?)"")), 1)"),1.0)</f>
        <v>1</v>
      </c>
    </row>
    <row r="185" ht="15.75" customHeight="1">
      <c r="A185" s="224" t="s">
        <v>10077</v>
      </c>
      <c r="B185" s="224" t="s">
        <v>35</v>
      </c>
      <c r="C185" s="224" t="s">
        <v>10078</v>
      </c>
      <c r="D185" s="225" t="s">
        <v>297</v>
      </c>
      <c r="E185" s="225" t="s">
        <v>297</v>
      </c>
      <c r="F185" s="226">
        <v>0.75</v>
      </c>
      <c r="G185" s="226">
        <v>0.7916666666666666</v>
      </c>
      <c r="H185" s="225">
        <f t="shared" si="1"/>
        <v>1</v>
      </c>
      <c r="I185" s="224">
        <v>0.0</v>
      </c>
      <c r="J185" s="227">
        <f t="shared" si="2"/>
        <v>0</v>
      </c>
      <c r="K185" s="224" t="s">
        <v>10079</v>
      </c>
      <c r="L185" s="224" t="s">
        <v>297</v>
      </c>
      <c r="M185" s="224" t="s">
        <v>297</v>
      </c>
      <c r="N185" s="224">
        <f>IFERROR(__xludf.DUMMYFUNCTION("IFERROR(VALUE(REGEXEXTRACT(M185, ""(\d+)\s+(sessions?|days?|weeks?|Weeks?|Sessions?|Days?)"")), 1)"),1.0)</f>
        <v>1</v>
      </c>
    </row>
    <row r="186" ht="15.75" customHeight="1">
      <c r="A186" s="224" t="s">
        <v>35</v>
      </c>
      <c r="B186" s="224" t="s">
        <v>35</v>
      </c>
      <c r="C186" s="224" t="s">
        <v>10080</v>
      </c>
      <c r="D186" s="225" t="s">
        <v>297</v>
      </c>
      <c r="E186" s="225" t="s">
        <v>297</v>
      </c>
      <c r="F186" s="226">
        <v>0.5833333333333334</v>
      </c>
      <c r="G186" s="226">
        <v>0.6666666666666666</v>
      </c>
      <c r="H186" s="225">
        <f t="shared" si="1"/>
        <v>2</v>
      </c>
      <c r="I186" s="224">
        <v>0.0</v>
      </c>
      <c r="J186" s="227">
        <f t="shared" si="2"/>
        <v>0</v>
      </c>
      <c r="K186" s="224" t="s">
        <v>10081</v>
      </c>
      <c r="L186" s="224" t="s">
        <v>297</v>
      </c>
      <c r="M186" s="224" t="s">
        <v>297</v>
      </c>
      <c r="N186" s="224">
        <f>IFERROR(__xludf.DUMMYFUNCTION("IFERROR(VALUE(REGEXEXTRACT(M186, ""(\d+)\s+(sessions?|days?|weeks?|Weeks?|Sessions?|Days?)"")), 1)"),1.0)</f>
        <v>1</v>
      </c>
    </row>
    <row r="187" ht="15.75" customHeight="1">
      <c r="A187" s="224" t="s">
        <v>187</v>
      </c>
      <c r="B187" s="224" t="s">
        <v>187</v>
      </c>
      <c r="C187" s="224" t="s">
        <v>10082</v>
      </c>
      <c r="D187" s="225" t="s">
        <v>100</v>
      </c>
      <c r="E187" s="225" t="s">
        <v>101</v>
      </c>
      <c r="F187" s="226">
        <v>0.375</v>
      </c>
      <c r="G187" s="226">
        <v>0.6666666666666666</v>
      </c>
      <c r="H187" s="225">
        <f t="shared" si="1"/>
        <v>7</v>
      </c>
      <c r="I187" s="227">
        <v>450.0</v>
      </c>
      <c r="J187" s="227">
        <f t="shared" si="2"/>
        <v>64.28571429</v>
      </c>
      <c r="K187" s="224" t="s">
        <v>10083</v>
      </c>
      <c r="L187" s="224" t="s">
        <v>297</v>
      </c>
      <c r="M187" s="224" t="s">
        <v>297</v>
      </c>
      <c r="N187" s="224">
        <f>IFERROR(__xludf.DUMMYFUNCTION("IFERROR(VALUE(REGEXEXTRACT(M187, ""(\d+)\s+(sessions?|days?|weeks?|Weeks?|Sessions?|Days?)"")), 1)"),1.0)</f>
        <v>1</v>
      </c>
    </row>
    <row r="188" ht="15.75" customHeight="1">
      <c r="A188" s="224" t="s">
        <v>10077</v>
      </c>
      <c r="B188" s="224" t="s">
        <v>35</v>
      </c>
      <c r="C188" s="224" t="s">
        <v>10084</v>
      </c>
      <c r="D188" s="225" t="s">
        <v>297</v>
      </c>
      <c r="E188" s="225" t="s">
        <v>297</v>
      </c>
      <c r="F188" s="226">
        <v>0.4375</v>
      </c>
      <c r="G188" s="226">
        <v>0.5</v>
      </c>
      <c r="H188" s="225">
        <f t="shared" si="1"/>
        <v>1.5</v>
      </c>
      <c r="I188" s="224">
        <v>0.0</v>
      </c>
      <c r="J188" s="227">
        <f t="shared" si="2"/>
        <v>0</v>
      </c>
      <c r="K188" s="224" t="s">
        <v>10085</v>
      </c>
      <c r="L188" s="224" t="s">
        <v>297</v>
      </c>
      <c r="M188" s="224" t="s">
        <v>297</v>
      </c>
      <c r="N188" s="224">
        <f>IFERROR(__xludf.DUMMYFUNCTION("IFERROR(VALUE(REGEXEXTRACT(M188, ""(\d+)\s+(sessions?|days?|weeks?|Weeks?|Sessions?|Days?)"")), 1)"),1.0)</f>
        <v>1</v>
      </c>
    </row>
    <row r="189" ht="15.75" customHeight="1">
      <c r="A189" s="224" t="s">
        <v>10077</v>
      </c>
      <c r="B189" s="224" t="s">
        <v>35</v>
      </c>
      <c r="C189" s="224" t="s">
        <v>10086</v>
      </c>
      <c r="D189" s="225" t="s">
        <v>297</v>
      </c>
      <c r="E189" s="225" t="s">
        <v>297</v>
      </c>
      <c r="F189" s="226">
        <v>0.6666666666666666</v>
      </c>
      <c r="G189" s="226">
        <v>0.7291666666666666</v>
      </c>
      <c r="H189" s="225">
        <f t="shared" si="1"/>
        <v>1.5</v>
      </c>
      <c r="I189" s="224">
        <v>0.0</v>
      </c>
      <c r="J189" s="227">
        <f t="shared" si="2"/>
        <v>0</v>
      </c>
      <c r="K189" s="224" t="s">
        <v>10087</v>
      </c>
      <c r="L189" s="224" t="s">
        <v>297</v>
      </c>
      <c r="M189" s="224" t="s">
        <v>297</v>
      </c>
      <c r="N189" s="224">
        <f>IFERROR(__xludf.DUMMYFUNCTION("IFERROR(VALUE(REGEXEXTRACT(M189, ""(\d+)\s+(sessions?|days?|weeks?|Weeks?|Sessions?|Days?)"")), 1)"),1.0)</f>
        <v>1</v>
      </c>
    </row>
    <row r="190" ht="15.75" customHeight="1">
      <c r="A190" s="224" t="s">
        <v>4328</v>
      </c>
      <c r="B190" s="224" t="s">
        <v>208</v>
      </c>
      <c r="C190" s="224" t="s">
        <v>10088</v>
      </c>
      <c r="D190" s="225" t="s">
        <v>10069</v>
      </c>
      <c r="E190" s="225" t="s">
        <v>10070</v>
      </c>
      <c r="F190" s="226">
        <v>0.5833333333333334</v>
      </c>
      <c r="G190" s="226">
        <v>0.6666666666666666</v>
      </c>
      <c r="H190" s="225">
        <f t="shared" si="1"/>
        <v>2</v>
      </c>
      <c r="I190" s="224">
        <v>0.0</v>
      </c>
      <c r="J190" s="227">
        <f t="shared" si="2"/>
        <v>0</v>
      </c>
      <c r="K190" s="224" t="s">
        <v>10089</v>
      </c>
      <c r="L190" s="224" t="s">
        <v>297</v>
      </c>
      <c r="M190" s="224" t="s">
        <v>297</v>
      </c>
      <c r="N190" s="224">
        <f>IFERROR(__xludf.DUMMYFUNCTION("IFERROR(VALUE(REGEXEXTRACT(M190, ""(\d+)\s+(sessions?|days?|weeks?|Weeks?|Sessions?|Days?)"")), 1)"),1.0)</f>
        <v>1</v>
      </c>
    </row>
    <row r="191" ht="15.75" customHeight="1">
      <c r="A191" s="224" t="s">
        <v>35</v>
      </c>
      <c r="B191" s="224" t="s">
        <v>35</v>
      </c>
      <c r="C191" s="224" t="s">
        <v>10090</v>
      </c>
      <c r="D191" s="225" t="s">
        <v>297</v>
      </c>
      <c r="E191" s="225" t="s">
        <v>297</v>
      </c>
      <c r="F191" s="226">
        <v>0.5833333333333334</v>
      </c>
      <c r="G191" s="226">
        <v>0.6666666666666666</v>
      </c>
      <c r="H191" s="225">
        <f t="shared" si="1"/>
        <v>2</v>
      </c>
      <c r="I191" s="224">
        <v>0.0</v>
      </c>
      <c r="J191" s="227">
        <f t="shared" si="2"/>
        <v>0</v>
      </c>
      <c r="K191" s="224" t="s">
        <v>10091</v>
      </c>
      <c r="L191" s="224" t="s">
        <v>297</v>
      </c>
      <c r="M191" s="224" t="s">
        <v>297</v>
      </c>
      <c r="N191" s="224">
        <f>IFERROR(__xludf.DUMMYFUNCTION("IFERROR(VALUE(REGEXEXTRACT(M191, ""(\d+)\s+(sessions?|days?|weeks?|Weeks?|Sessions?|Days?)"")), 1)"),1.0)</f>
        <v>1</v>
      </c>
    </row>
    <row r="192" ht="15.75" customHeight="1">
      <c r="A192" s="224" t="s">
        <v>35</v>
      </c>
      <c r="B192" s="224" t="s">
        <v>35</v>
      </c>
      <c r="C192" s="224" t="s">
        <v>10092</v>
      </c>
      <c r="D192" s="225" t="s">
        <v>104</v>
      </c>
      <c r="E192" s="225" t="s">
        <v>105</v>
      </c>
      <c r="F192" s="226">
        <v>0.6666666666666666</v>
      </c>
      <c r="G192" s="226">
        <v>0.7083333333333334</v>
      </c>
      <c r="H192" s="225">
        <f t="shared" si="1"/>
        <v>1</v>
      </c>
      <c r="I192" s="388">
        <v>30.0</v>
      </c>
      <c r="J192" s="227">
        <f t="shared" si="2"/>
        <v>30</v>
      </c>
      <c r="K192" s="224" t="s">
        <v>10093</v>
      </c>
      <c r="L192" s="224" t="s">
        <v>297</v>
      </c>
      <c r="M192" s="224" t="s">
        <v>297</v>
      </c>
      <c r="N192" s="224">
        <f>IFERROR(__xludf.DUMMYFUNCTION("IFERROR(VALUE(REGEXEXTRACT(M192, ""(\d+)\s+(sessions?|days?|weeks?|Weeks?|Sessions?|Days?)"")), 1)"),1.0)</f>
        <v>1</v>
      </c>
    </row>
    <row r="193" ht="15.75" customHeight="1">
      <c r="A193" s="224" t="s">
        <v>10094</v>
      </c>
      <c r="B193" s="224" t="s">
        <v>64</v>
      </c>
      <c r="C193" s="224" t="s">
        <v>10095</v>
      </c>
      <c r="D193" s="225" t="s">
        <v>100</v>
      </c>
      <c r="E193" s="225" t="s">
        <v>101</v>
      </c>
      <c r="F193" s="226">
        <v>0.75</v>
      </c>
      <c r="G193" s="226">
        <v>0.7916666666666666</v>
      </c>
      <c r="H193" s="225">
        <f t="shared" si="1"/>
        <v>1</v>
      </c>
      <c r="I193" s="388">
        <v>80.0</v>
      </c>
      <c r="J193" s="227">
        <f t="shared" si="2"/>
        <v>80</v>
      </c>
      <c r="K193" s="224" t="s">
        <v>10096</v>
      </c>
      <c r="L193" s="224" t="s">
        <v>297</v>
      </c>
      <c r="M193" s="224" t="s">
        <v>297</v>
      </c>
      <c r="N193" s="224">
        <f>IFERROR(__xludf.DUMMYFUNCTION("IFERROR(VALUE(REGEXEXTRACT(M193, ""(\d+)\s+(sessions?|days?|weeks?|Weeks?|Sessions?|Days?)"")), 1)"),1.0)</f>
        <v>1</v>
      </c>
    </row>
    <row r="194" ht="15.75" customHeight="1">
      <c r="A194" s="224" t="s">
        <v>10097</v>
      </c>
      <c r="B194" s="224" t="s">
        <v>64</v>
      </c>
      <c r="C194" s="224" t="s">
        <v>10098</v>
      </c>
      <c r="D194" s="225" t="s">
        <v>283</v>
      </c>
      <c r="E194" s="225" t="s">
        <v>284</v>
      </c>
      <c r="F194" s="226">
        <v>0.6875</v>
      </c>
      <c r="G194" s="226">
        <v>0.75</v>
      </c>
      <c r="H194" s="225">
        <f t="shared" si="1"/>
        <v>1.5</v>
      </c>
      <c r="I194" s="224">
        <v>0.0</v>
      </c>
      <c r="J194" s="227">
        <f t="shared" si="2"/>
        <v>0</v>
      </c>
      <c r="K194" s="224" t="s">
        <v>10099</v>
      </c>
      <c r="L194" s="224" t="s">
        <v>297</v>
      </c>
      <c r="M194" s="224" t="s">
        <v>297</v>
      </c>
      <c r="N194" s="224">
        <f>IFERROR(__xludf.DUMMYFUNCTION("IFERROR(VALUE(REGEXEXTRACT(M194, ""(\d+)\s+(sessions?|days?|weeks?|Weeks?|Sessions?|Days?)"")), 1)"),1.0)</f>
        <v>1</v>
      </c>
    </row>
    <row r="195" ht="15.75" customHeight="1">
      <c r="A195" s="224" t="s">
        <v>35</v>
      </c>
      <c r="B195" s="224" t="s">
        <v>35</v>
      </c>
      <c r="C195" s="224" t="s">
        <v>10100</v>
      </c>
      <c r="D195" s="225" t="s">
        <v>100</v>
      </c>
      <c r="E195" s="225" t="s">
        <v>101</v>
      </c>
      <c r="F195" s="226">
        <v>0.6875</v>
      </c>
      <c r="G195" s="226">
        <v>0.7291666666666666</v>
      </c>
      <c r="H195" s="225">
        <f t="shared" si="1"/>
        <v>1</v>
      </c>
      <c r="I195" s="224">
        <v>0.0</v>
      </c>
      <c r="J195" s="227">
        <f t="shared" si="2"/>
        <v>0</v>
      </c>
      <c r="K195" s="224" t="s">
        <v>10101</v>
      </c>
      <c r="L195" s="224" t="s">
        <v>297</v>
      </c>
      <c r="M195" s="224" t="s">
        <v>297</v>
      </c>
      <c r="N195" s="224">
        <f>IFERROR(__xludf.DUMMYFUNCTION("IFERROR(VALUE(REGEXEXTRACT(M195, ""(\d+)\s+(sessions?|days?|weeks?|Weeks?|Sessions?|Days?)"")), 1)"),1.0)</f>
        <v>1</v>
      </c>
    </row>
    <row r="196" ht="15.75" customHeight="1">
      <c r="A196" s="224" t="s">
        <v>35</v>
      </c>
      <c r="B196" s="224" t="s">
        <v>35</v>
      </c>
      <c r="C196" s="224" t="s">
        <v>10102</v>
      </c>
      <c r="D196" s="225" t="s">
        <v>2381</v>
      </c>
      <c r="E196" s="225" t="s">
        <v>3132</v>
      </c>
      <c r="F196" s="226">
        <v>0.6666666666666666</v>
      </c>
      <c r="G196" s="226">
        <v>0.7083333333333334</v>
      </c>
      <c r="H196" s="225">
        <f t="shared" si="1"/>
        <v>1</v>
      </c>
      <c r="I196" s="224">
        <v>0.0</v>
      </c>
      <c r="J196" s="227">
        <f t="shared" si="2"/>
        <v>0</v>
      </c>
      <c r="K196" s="224" t="s">
        <v>10103</v>
      </c>
      <c r="L196" s="224" t="s">
        <v>297</v>
      </c>
      <c r="M196" s="224" t="s">
        <v>297</v>
      </c>
      <c r="N196" s="224">
        <f>IFERROR(__xludf.DUMMYFUNCTION("IFERROR(VALUE(REGEXEXTRACT(M196, ""(\d+)\s+(sessions?|days?|weeks?|Weeks?|Sessions?|Days?)"")), 1)"),1.0)</f>
        <v>1</v>
      </c>
    </row>
    <row r="197" ht="15.75" customHeight="1">
      <c r="A197" s="224" t="s">
        <v>10104</v>
      </c>
      <c r="B197" s="224" t="s">
        <v>64</v>
      </c>
      <c r="C197" s="224" t="s">
        <v>10105</v>
      </c>
      <c r="D197" s="225" t="s">
        <v>297</v>
      </c>
      <c r="E197" s="225" t="s">
        <v>297</v>
      </c>
      <c r="F197" s="226">
        <v>0.4166666666666667</v>
      </c>
      <c r="G197" s="226">
        <v>0.5416666666666666</v>
      </c>
      <c r="H197" s="225">
        <f t="shared" si="1"/>
        <v>3</v>
      </c>
      <c r="I197" s="224">
        <v>0.0</v>
      </c>
      <c r="J197" s="227">
        <f t="shared" si="2"/>
        <v>0</v>
      </c>
      <c r="K197" s="224" t="s">
        <v>10106</v>
      </c>
      <c r="L197" s="224" t="s">
        <v>297</v>
      </c>
      <c r="M197" s="224" t="s">
        <v>297</v>
      </c>
      <c r="N197" s="224">
        <f>IFERROR(__xludf.DUMMYFUNCTION("IFERROR(VALUE(REGEXEXTRACT(M197, ""(\d+)\s+(sessions?|days?|weeks?|Weeks?|Sessions?|Days?)"")), 1)"),1.0)</f>
        <v>1</v>
      </c>
    </row>
    <row r="198" ht="15.75" customHeight="1">
      <c r="A198" s="224" t="s">
        <v>35</v>
      </c>
      <c r="B198" s="224" t="s">
        <v>35</v>
      </c>
      <c r="C198" s="224" t="s">
        <v>10107</v>
      </c>
      <c r="D198" s="225" t="s">
        <v>297</v>
      </c>
      <c r="E198" s="225" t="s">
        <v>297</v>
      </c>
      <c r="F198" s="226">
        <v>0.7708333333333334</v>
      </c>
      <c r="G198" s="226">
        <v>0.8125</v>
      </c>
      <c r="H198" s="225">
        <f t="shared" si="1"/>
        <v>1</v>
      </c>
      <c r="I198" s="388">
        <v>15.0</v>
      </c>
      <c r="J198" s="227">
        <f t="shared" si="2"/>
        <v>15</v>
      </c>
      <c r="K198" s="224" t="s">
        <v>10108</v>
      </c>
      <c r="L198" s="224" t="s">
        <v>297</v>
      </c>
      <c r="M198" s="224" t="s">
        <v>297</v>
      </c>
      <c r="N198" s="224">
        <f>IFERROR(__xludf.DUMMYFUNCTION("IFERROR(VALUE(REGEXEXTRACT(M198, ""(\d+)\s+(sessions?|days?|weeks?|Weeks?|Sessions?|Days?)"")), 1)"),1.0)</f>
        <v>1</v>
      </c>
    </row>
    <row r="199" ht="15.75" customHeight="1">
      <c r="A199" s="224" t="s">
        <v>4328</v>
      </c>
      <c r="B199" s="224" t="s">
        <v>208</v>
      </c>
      <c r="C199" s="224" t="s">
        <v>10109</v>
      </c>
      <c r="D199" s="225" t="s">
        <v>2493</v>
      </c>
      <c r="E199" s="225" t="s">
        <v>3778</v>
      </c>
      <c r="F199" s="226">
        <v>0.6875</v>
      </c>
      <c r="G199" s="226">
        <v>0.7291666666666666</v>
      </c>
      <c r="H199" s="225">
        <f t="shared" si="1"/>
        <v>1</v>
      </c>
      <c r="I199" s="224">
        <v>0.0</v>
      </c>
      <c r="J199" s="227">
        <f t="shared" si="2"/>
        <v>0</v>
      </c>
      <c r="K199" s="224" t="s">
        <v>10110</v>
      </c>
      <c r="L199" s="224" t="s">
        <v>297</v>
      </c>
      <c r="M199" s="224" t="s">
        <v>297</v>
      </c>
      <c r="N199" s="224">
        <f>IFERROR(__xludf.DUMMYFUNCTION("IFERROR(VALUE(REGEXEXTRACT(M199, ""(\d+)\s+(sessions?|days?|weeks?|Weeks?|Sessions?|Days?)"")), 1)"),1.0)</f>
        <v>1</v>
      </c>
    </row>
    <row r="200" ht="15.75" customHeight="1">
      <c r="A200" s="224" t="s">
        <v>35</v>
      </c>
      <c r="B200" s="224" t="s">
        <v>35</v>
      </c>
      <c r="C200" s="224" t="s">
        <v>10111</v>
      </c>
      <c r="D200" s="225" t="s">
        <v>297</v>
      </c>
      <c r="E200" s="225" t="s">
        <v>297</v>
      </c>
      <c r="F200" s="226">
        <v>0.5833333333333334</v>
      </c>
      <c r="G200" s="226">
        <v>0.6666666666666666</v>
      </c>
      <c r="H200" s="225">
        <f t="shared" si="1"/>
        <v>2</v>
      </c>
      <c r="I200" s="224">
        <v>0.0</v>
      </c>
      <c r="J200" s="227">
        <f t="shared" si="2"/>
        <v>0</v>
      </c>
      <c r="K200" s="224" t="s">
        <v>10112</v>
      </c>
      <c r="L200" s="224" t="s">
        <v>297</v>
      </c>
      <c r="M200" s="224" t="s">
        <v>297</v>
      </c>
      <c r="N200" s="224">
        <f>IFERROR(__xludf.DUMMYFUNCTION("IFERROR(VALUE(REGEXEXTRACT(M200, ""(\d+)\s+(sessions?|days?|weeks?|Weeks?|Sessions?|Days?)"")), 1)"),1.0)</f>
        <v>1</v>
      </c>
    </row>
    <row r="201" ht="15.75" customHeight="1">
      <c r="A201" s="224" t="s">
        <v>35</v>
      </c>
      <c r="B201" s="224" t="s">
        <v>35</v>
      </c>
      <c r="C201" s="224" t="s">
        <v>10113</v>
      </c>
      <c r="D201" s="225" t="s">
        <v>297</v>
      </c>
      <c r="E201" s="225" t="s">
        <v>297</v>
      </c>
      <c r="F201" s="226">
        <v>0.75</v>
      </c>
      <c r="G201" s="226">
        <v>0.8125</v>
      </c>
      <c r="H201" s="225">
        <f t="shared" si="1"/>
        <v>1.5</v>
      </c>
      <c r="I201" s="224">
        <v>0.0</v>
      </c>
      <c r="J201" s="227">
        <f t="shared" si="2"/>
        <v>0</v>
      </c>
      <c r="K201" s="224" t="s">
        <v>10114</v>
      </c>
      <c r="L201" s="224" t="s">
        <v>297</v>
      </c>
      <c r="M201" s="224" t="s">
        <v>297</v>
      </c>
      <c r="N201" s="224">
        <f>IFERROR(__xludf.DUMMYFUNCTION("IFERROR(VALUE(REGEXEXTRACT(M201, ""(\d+)\s+(sessions?|days?|weeks?|Weeks?|Sessions?|Days?)"")), 1)"),1.0)</f>
        <v>1</v>
      </c>
    </row>
    <row r="202" ht="15.75" customHeight="1">
      <c r="A202" s="224" t="s">
        <v>187</v>
      </c>
      <c r="B202" s="224" t="s">
        <v>187</v>
      </c>
      <c r="C202" s="224" t="s">
        <v>10115</v>
      </c>
      <c r="D202" s="225" t="s">
        <v>100</v>
      </c>
      <c r="E202" s="225" t="s">
        <v>101</v>
      </c>
      <c r="F202" s="226">
        <v>0.6875</v>
      </c>
      <c r="G202" s="226">
        <v>0.7291666666666666</v>
      </c>
      <c r="H202" s="225">
        <f t="shared" si="1"/>
        <v>1</v>
      </c>
      <c r="I202" s="224">
        <v>0.0</v>
      </c>
      <c r="J202" s="227">
        <f t="shared" si="2"/>
        <v>0</v>
      </c>
      <c r="K202" s="224" t="s">
        <v>10116</v>
      </c>
      <c r="L202" s="224" t="s">
        <v>297</v>
      </c>
      <c r="M202" s="224" t="s">
        <v>297</v>
      </c>
      <c r="N202" s="224">
        <f>IFERROR(__xludf.DUMMYFUNCTION("IFERROR(VALUE(REGEXEXTRACT(M202, ""(\d+)\s+(sessions?|days?|weeks?|Weeks?|Sessions?|Days?)"")), 1)"),1.0)</f>
        <v>1</v>
      </c>
    </row>
    <row r="203" ht="15.75" customHeight="1">
      <c r="A203" s="224" t="s">
        <v>10104</v>
      </c>
      <c r="B203" s="224" t="s">
        <v>64</v>
      </c>
      <c r="C203" s="224" t="s">
        <v>10117</v>
      </c>
      <c r="D203" s="225" t="s">
        <v>283</v>
      </c>
      <c r="E203" s="225" t="s">
        <v>284</v>
      </c>
      <c r="F203" s="226">
        <v>0.4375</v>
      </c>
      <c r="G203" s="226">
        <v>0.5208333333333334</v>
      </c>
      <c r="H203" s="225">
        <f t="shared" si="1"/>
        <v>2</v>
      </c>
      <c r="I203" s="224">
        <v>0.0</v>
      </c>
      <c r="J203" s="227">
        <f t="shared" si="2"/>
        <v>0</v>
      </c>
      <c r="K203" s="224" t="s">
        <v>10118</v>
      </c>
      <c r="L203" s="224" t="s">
        <v>297</v>
      </c>
      <c r="M203" s="224" t="s">
        <v>297</v>
      </c>
      <c r="N203" s="224">
        <f>IFERROR(__xludf.DUMMYFUNCTION("IFERROR(VALUE(REGEXEXTRACT(M203, ""(\d+)\s+(sessions?|days?|weeks?|Weeks?|Sessions?|Days?)"")), 1)"),1.0)</f>
        <v>1</v>
      </c>
    </row>
    <row r="204" ht="15.75" customHeight="1">
      <c r="A204" s="224" t="s">
        <v>10104</v>
      </c>
      <c r="B204" s="224" t="s">
        <v>64</v>
      </c>
      <c r="C204" s="224" t="s">
        <v>10119</v>
      </c>
      <c r="D204" s="225" t="s">
        <v>283</v>
      </c>
      <c r="E204" s="225" t="s">
        <v>284</v>
      </c>
      <c r="F204" s="226">
        <v>0.4583333333333333</v>
      </c>
      <c r="G204" s="226">
        <v>0.4895833333333333</v>
      </c>
      <c r="H204" s="225">
        <f t="shared" si="1"/>
        <v>0.75</v>
      </c>
      <c r="I204" s="224">
        <v>0.0</v>
      </c>
      <c r="J204" s="227">
        <f t="shared" si="2"/>
        <v>0</v>
      </c>
      <c r="K204" s="224" t="s">
        <v>10120</v>
      </c>
      <c r="L204" s="224" t="s">
        <v>297</v>
      </c>
      <c r="M204" s="224" t="s">
        <v>297</v>
      </c>
      <c r="N204" s="224">
        <f>IFERROR(__xludf.DUMMYFUNCTION("IFERROR(VALUE(REGEXEXTRACT(M204, ""(\d+)\s+(sessions?|days?|weeks?|Weeks?|Sessions?|Days?)"")), 1)"),1.0)</f>
        <v>1</v>
      </c>
    </row>
    <row r="205" ht="15.75" customHeight="1">
      <c r="A205" s="224" t="s">
        <v>35</v>
      </c>
      <c r="B205" s="224" t="s">
        <v>35</v>
      </c>
      <c r="C205" s="224" t="s">
        <v>10121</v>
      </c>
      <c r="D205" s="225" t="s">
        <v>297</v>
      </c>
      <c r="E205" s="225" t="s">
        <v>297</v>
      </c>
      <c r="F205" s="226">
        <v>0.5833333333333334</v>
      </c>
      <c r="G205" s="226">
        <v>0.6666666666666666</v>
      </c>
      <c r="H205" s="225">
        <f t="shared" si="1"/>
        <v>2</v>
      </c>
      <c r="I205" s="224">
        <v>0.0</v>
      </c>
      <c r="J205" s="227">
        <f t="shared" si="2"/>
        <v>0</v>
      </c>
      <c r="K205" s="224" t="s">
        <v>10122</v>
      </c>
      <c r="L205" s="224" t="s">
        <v>297</v>
      </c>
      <c r="M205" s="224" t="s">
        <v>297</v>
      </c>
      <c r="N205" s="224">
        <f>IFERROR(__xludf.DUMMYFUNCTION("IFERROR(VALUE(REGEXEXTRACT(M205, ""(\d+)\s+(sessions?|days?|weeks?|Weeks?|Sessions?|Days?)"")), 1)"),1.0)</f>
        <v>1</v>
      </c>
    </row>
    <row r="206" ht="15.75" customHeight="1">
      <c r="A206" s="224" t="s">
        <v>10123</v>
      </c>
      <c r="B206" s="224" t="s">
        <v>208</v>
      </c>
      <c r="C206" s="224" t="s">
        <v>10124</v>
      </c>
      <c r="D206" s="225" t="s">
        <v>297</v>
      </c>
      <c r="E206" s="225" t="s">
        <v>297</v>
      </c>
      <c r="F206" s="226">
        <v>0.375</v>
      </c>
      <c r="G206" s="226">
        <v>0.4166666666666667</v>
      </c>
      <c r="H206" s="225">
        <f t="shared" si="1"/>
        <v>1</v>
      </c>
      <c r="I206" s="224">
        <v>0.0</v>
      </c>
      <c r="J206" s="227">
        <f t="shared" si="2"/>
        <v>0</v>
      </c>
      <c r="K206" s="224" t="s">
        <v>10125</v>
      </c>
      <c r="L206" s="224" t="s">
        <v>297</v>
      </c>
      <c r="M206" s="224" t="s">
        <v>297</v>
      </c>
      <c r="N206" s="224">
        <f>IFERROR(__xludf.DUMMYFUNCTION("IFERROR(VALUE(REGEXEXTRACT(M206, ""(\d+)\s+(sessions?|days?|weeks?|Weeks?|Sessions?|Days?)"")), 1)"),1.0)</f>
        <v>1</v>
      </c>
    </row>
    <row r="207" ht="15.75" customHeight="1">
      <c r="A207" s="224" t="s">
        <v>10097</v>
      </c>
      <c r="B207" s="224" t="s">
        <v>187</v>
      </c>
      <c r="C207" s="224" t="s">
        <v>10126</v>
      </c>
      <c r="D207" s="225" t="s">
        <v>283</v>
      </c>
      <c r="E207" s="225" t="s">
        <v>284</v>
      </c>
      <c r="F207" s="226">
        <v>0.6875</v>
      </c>
      <c r="G207" s="226">
        <v>0.7291666666666666</v>
      </c>
      <c r="H207" s="225">
        <f t="shared" si="1"/>
        <v>1</v>
      </c>
      <c r="I207" s="224">
        <v>0.0</v>
      </c>
      <c r="J207" s="227">
        <f t="shared" si="2"/>
        <v>0</v>
      </c>
      <c r="K207" s="224" t="s">
        <v>10127</v>
      </c>
      <c r="L207" s="224" t="s">
        <v>297</v>
      </c>
      <c r="M207" s="224" t="s">
        <v>297</v>
      </c>
      <c r="N207" s="224">
        <f>IFERROR(__xludf.DUMMYFUNCTION("IFERROR(VALUE(REGEXEXTRACT(M207, ""(\d+)\s+(sessions?|days?|weeks?|Weeks?|Sessions?|Days?)"")), 1)"),1.0)</f>
        <v>1</v>
      </c>
    </row>
    <row r="208" ht="15.75" customHeight="1">
      <c r="A208" s="224" t="s">
        <v>35</v>
      </c>
      <c r="B208" s="224" t="s">
        <v>35</v>
      </c>
      <c r="C208" s="224" t="s">
        <v>10107</v>
      </c>
      <c r="D208" s="225" t="s">
        <v>297</v>
      </c>
      <c r="E208" s="225" t="s">
        <v>297</v>
      </c>
      <c r="F208" s="226">
        <v>0.7708333333333334</v>
      </c>
      <c r="G208" s="226">
        <v>0.8125</v>
      </c>
      <c r="H208" s="225">
        <f t="shared" si="1"/>
        <v>1</v>
      </c>
      <c r="I208" s="388">
        <v>15.0</v>
      </c>
      <c r="J208" s="227">
        <f t="shared" si="2"/>
        <v>15</v>
      </c>
      <c r="K208" s="224" t="s">
        <v>10108</v>
      </c>
      <c r="L208" s="224" t="s">
        <v>297</v>
      </c>
      <c r="M208" s="224" t="s">
        <v>297</v>
      </c>
      <c r="N208" s="224">
        <f>IFERROR(__xludf.DUMMYFUNCTION("IFERROR(VALUE(REGEXEXTRACT(M208, ""(\d+)\s+(sessions?|days?|weeks?|Weeks?|Sessions?|Days?)"")), 1)"),1.0)</f>
        <v>1</v>
      </c>
    </row>
    <row r="209" ht="15.75" customHeight="1">
      <c r="A209" s="224" t="s">
        <v>35</v>
      </c>
      <c r="B209" s="224" t="s">
        <v>35</v>
      </c>
      <c r="C209" s="224" t="s">
        <v>10128</v>
      </c>
      <c r="D209" s="225" t="s">
        <v>297</v>
      </c>
      <c r="E209" s="225" t="s">
        <v>297</v>
      </c>
      <c r="F209" s="226">
        <v>0.7708333333333334</v>
      </c>
      <c r="G209" s="226">
        <v>0.8125</v>
      </c>
      <c r="H209" s="225">
        <f t="shared" si="1"/>
        <v>1</v>
      </c>
      <c r="I209" s="388">
        <v>15.0</v>
      </c>
      <c r="J209" s="227">
        <f t="shared" si="2"/>
        <v>15</v>
      </c>
      <c r="K209" s="224" t="s">
        <v>10129</v>
      </c>
      <c r="L209" s="224" t="s">
        <v>297</v>
      </c>
      <c r="M209" s="224" t="s">
        <v>297</v>
      </c>
      <c r="N209" s="224">
        <f>IFERROR(__xludf.DUMMYFUNCTION("IFERROR(VALUE(REGEXEXTRACT(M209, ""(\d+)\s+(sessions?|days?|weeks?|Weeks?|Sessions?|Days?)"")), 1)"),1.0)</f>
        <v>1</v>
      </c>
    </row>
    <row r="210" ht="15.75" customHeight="1">
      <c r="A210" s="224" t="s">
        <v>10130</v>
      </c>
      <c r="B210" s="224" t="s">
        <v>114</v>
      </c>
      <c r="C210" s="224" t="s">
        <v>10131</v>
      </c>
      <c r="D210" s="225" t="s">
        <v>297</v>
      </c>
      <c r="E210" s="225" t="s">
        <v>297</v>
      </c>
      <c r="F210" s="226">
        <v>0.7916666666666666</v>
      </c>
      <c r="G210" s="226">
        <v>0.875</v>
      </c>
      <c r="H210" s="225">
        <f t="shared" si="1"/>
        <v>2</v>
      </c>
      <c r="I210" s="224" t="s">
        <v>297</v>
      </c>
      <c r="J210" s="227" t="str">
        <f t="shared" si="2"/>
        <v>#VALUE!</v>
      </c>
      <c r="K210" s="224" t="s">
        <v>10132</v>
      </c>
      <c r="L210" s="224" t="s">
        <v>297</v>
      </c>
      <c r="M210" s="224" t="s">
        <v>297</v>
      </c>
      <c r="N210" s="224">
        <f>IFERROR(__xludf.DUMMYFUNCTION("IFERROR(VALUE(REGEXEXTRACT(M210, ""(\d+)\s+(sessions?|days?|weeks?|Weeks?|Sessions?|Days?)"")), 1)"),1.0)</f>
        <v>1</v>
      </c>
    </row>
    <row r="211" ht="15.75" customHeight="1">
      <c r="A211" s="224" t="s">
        <v>1970</v>
      </c>
      <c r="B211" s="224" t="s">
        <v>3002</v>
      </c>
      <c r="C211" s="224" t="s">
        <v>10133</v>
      </c>
      <c r="D211" s="225" t="s">
        <v>283</v>
      </c>
      <c r="E211" s="225" t="s">
        <v>284</v>
      </c>
      <c r="F211" s="226">
        <v>0.5</v>
      </c>
      <c r="G211" s="226">
        <v>0.5416666666666666</v>
      </c>
      <c r="H211" s="225">
        <f t="shared" si="1"/>
        <v>1</v>
      </c>
      <c r="I211" s="224" t="s">
        <v>297</v>
      </c>
      <c r="J211" s="227" t="str">
        <f t="shared" si="2"/>
        <v>#VALUE!</v>
      </c>
      <c r="K211" s="224" t="s">
        <v>10134</v>
      </c>
      <c r="L211" s="224" t="s">
        <v>297</v>
      </c>
      <c r="M211" s="224" t="s">
        <v>297</v>
      </c>
      <c r="N211" s="224">
        <f>IFERROR(__xludf.DUMMYFUNCTION("IFERROR(VALUE(REGEXEXTRACT(M211, ""(\d+)\s+(sessions?|days?|weeks?|Weeks?|Sessions?|Days?)"")), 1)"),1.0)</f>
        <v>1</v>
      </c>
    </row>
    <row r="212" ht="15.75" customHeight="1">
      <c r="A212" s="224"/>
      <c r="B212" s="224"/>
      <c r="C212" s="224"/>
      <c r="D212" s="225"/>
      <c r="E212" s="225"/>
      <c r="F212" s="224"/>
      <c r="G212" s="224"/>
      <c r="H212" s="225"/>
      <c r="I212" s="224"/>
      <c r="J212" s="224"/>
      <c r="K212" s="224"/>
      <c r="L212" s="224"/>
      <c r="M212" s="224"/>
      <c r="N212" s="224"/>
    </row>
    <row r="213" ht="15.75" customHeight="1">
      <c r="D213" s="44"/>
      <c r="E213" s="44"/>
      <c r="H213" s="44"/>
    </row>
    <row r="214" ht="15.75" customHeight="1">
      <c r="D214" s="44"/>
      <c r="E214" s="44"/>
      <c r="H214" s="44"/>
    </row>
    <row r="215" ht="15.75" customHeight="1">
      <c r="D215" s="44"/>
      <c r="E215" s="44"/>
      <c r="H215" s="44"/>
    </row>
    <row r="216" ht="15.75" customHeight="1">
      <c r="D216" s="44"/>
      <c r="E216" s="44"/>
      <c r="H216" s="44"/>
    </row>
    <row r="217" ht="15.75" customHeight="1">
      <c r="D217" s="44"/>
      <c r="E217" s="44"/>
      <c r="H217" s="44"/>
    </row>
    <row r="218" ht="15.75" customHeight="1">
      <c r="D218" s="44"/>
      <c r="E218" s="44"/>
      <c r="H218" s="44"/>
    </row>
    <row r="219" ht="15.75" customHeight="1">
      <c r="D219" s="44"/>
      <c r="E219" s="44"/>
      <c r="H219" s="44"/>
    </row>
    <row r="220" ht="15.75" customHeight="1">
      <c r="D220" s="44"/>
      <c r="E220" s="44"/>
      <c r="H220" s="44"/>
    </row>
    <row r="221" ht="15.75" customHeight="1">
      <c r="D221" s="44"/>
      <c r="E221" s="44"/>
      <c r="H221" s="44"/>
    </row>
    <row r="222" ht="15.75" customHeight="1">
      <c r="D222" s="44"/>
      <c r="E222" s="44"/>
      <c r="H222" s="44"/>
    </row>
    <row r="223" ht="15.75" customHeight="1">
      <c r="D223" s="44"/>
      <c r="E223" s="44"/>
      <c r="H223" s="44"/>
    </row>
    <row r="224" ht="15.75" customHeight="1">
      <c r="D224" s="44"/>
      <c r="E224" s="44"/>
      <c r="H224" s="44"/>
    </row>
    <row r="225" ht="15.75" customHeight="1">
      <c r="D225" s="44"/>
      <c r="E225" s="44"/>
      <c r="H225" s="44"/>
    </row>
    <row r="226" ht="15.75" customHeight="1">
      <c r="D226" s="44"/>
      <c r="E226" s="44"/>
      <c r="H226" s="44"/>
    </row>
    <row r="227" ht="15.75" customHeight="1">
      <c r="D227" s="44"/>
      <c r="E227" s="44"/>
      <c r="H227" s="44"/>
    </row>
    <row r="228" ht="15.75" customHeight="1">
      <c r="D228" s="44"/>
      <c r="E228" s="44"/>
      <c r="H228" s="44"/>
    </row>
    <row r="229" ht="15.75" customHeight="1">
      <c r="D229" s="44"/>
      <c r="E229" s="44"/>
      <c r="H229" s="44"/>
    </row>
    <row r="230" ht="15.75" customHeight="1">
      <c r="D230" s="44"/>
      <c r="E230" s="44"/>
      <c r="H230" s="44"/>
    </row>
    <row r="231" ht="15.75" customHeight="1">
      <c r="D231" s="44"/>
      <c r="E231" s="44"/>
      <c r="H231" s="44"/>
    </row>
    <row r="232" ht="15.75" customHeight="1">
      <c r="D232" s="44"/>
      <c r="E232" s="44"/>
      <c r="H232" s="44"/>
    </row>
    <row r="233" ht="15.75" customHeight="1">
      <c r="D233" s="44"/>
      <c r="E233" s="44"/>
      <c r="H233" s="44"/>
    </row>
    <row r="234" ht="15.75" customHeight="1">
      <c r="D234" s="44"/>
      <c r="E234" s="44"/>
      <c r="H234" s="44"/>
    </row>
    <row r="235" ht="15.75" customHeight="1">
      <c r="D235" s="44"/>
      <c r="E235" s="44"/>
      <c r="H235" s="44"/>
    </row>
    <row r="236" ht="15.75" customHeight="1">
      <c r="D236" s="44"/>
      <c r="E236" s="44"/>
      <c r="H236" s="44"/>
    </row>
    <row r="237" ht="15.75" customHeight="1">
      <c r="D237" s="44"/>
      <c r="E237" s="44"/>
      <c r="H237" s="44"/>
    </row>
    <row r="238" ht="15.75" customHeight="1">
      <c r="D238" s="44"/>
      <c r="E238" s="44"/>
      <c r="H238" s="44"/>
    </row>
    <row r="239" ht="15.75" customHeight="1">
      <c r="D239" s="44"/>
      <c r="E239" s="44"/>
      <c r="H239" s="44"/>
    </row>
    <row r="240" ht="15.75" customHeight="1">
      <c r="D240" s="44"/>
      <c r="E240" s="44"/>
      <c r="H240" s="44"/>
    </row>
    <row r="241" ht="15.75" customHeight="1">
      <c r="D241" s="44"/>
      <c r="E241" s="44"/>
      <c r="H241" s="44"/>
    </row>
    <row r="242" ht="15.75" customHeight="1">
      <c r="D242" s="44"/>
      <c r="E242" s="44"/>
      <c r="H242" s="44"/>
    </row>
    <row r="243" ht="15.75" customHeight="1">
      <c r="D243" s="44"/>
      <c r="E243" s="44"/>
      <c r="H243" s="44"/>
    </row>
    <row r="244" ht="15.75" customHeight="1">
      <c r="D244" s="44"/>
      <c r="E244" s="44"/>
      <c r="H244" s="44"/>
    </row>
    <row r="245" ht="15.75" customHeight="1">
      <c r="D245" s="44"/>
      <c r="E245" s="44"/>
      <c r="H245" s="44"/>
    </row>
    <row r="246" ht="15.75" customHeight="1">
      <c r="D246" s="44"/>
      <c r="E246" s="44"/>
      <c r="H246" s="44"/>
    </row>
    <row r="247" ht="15.75" customHeight="1">
      <c r="D247" s="44"/>
      <c r="E247" s="44"/>
      <c r="H247" s="44"/>
    </row>
    <row r="248" ht="15.75" customHeight="1">
      <c r="D248" s="44"/>
      <c r="E248" s="44"/>
      <c r="H248" s="44"/>
    </row>
    <row r="249" ht="15.75" customHeight="1">
      <c r="D249" s="44"/>
      <c r="E249" s="44"/>
      <c r="H249" s="44"/>
    </row>
    <row r="250" ht="15.75" customHeight="1">
      <c r="D250" s="44"/>
      <c r="E250" s="44"/>
      <c r="H250" s="44"/>
    </row>
    <row r="251" ht="15.75" customHeight="1">
      <c r="D251" s="44"/>
      <c r="E251" s="44"/>
      <c r="H251" s="44"/>
    </row>
    <row r="252" ht="15.75" customHeight="1">
      <c r="D252" s="44"/>
      <c r="E252" s="44"/>
      <c r="H252" s="44"/>
    </row>
    <row r="253" ht="15.75" customHeight="1">
      <c r="D253" s="44"/>
      <c r="E253" s="44"/>
      <c r="H253" s="44"/>
    </row>
    <row r="254" ht="15.75" customHeight="1">
      <c r="D254" s="44"/>
      <c r="E254" s="44"/>
      <c r="H254" s="44"/>
    </row>
    <row r="255" ht="15.75" customHeight="1">
      <c r="D255" s="44"/>
      <c r="E255" s="44"/>
      <c r="H255" s="44"/>
    </row>
    <row r="256" ht="15.75" customHeight="1">
      <c r="D256" s="44"/>
      <c r="E256" s="44"/>
      <c r="H256" s="44"/>
    </row>
    <row r="257" ht="15.75" customHeight="1">
      <c r="D257" s="44"/>
      <c r="E257" s="44"/>
      <c r="H257" s="44"/>
    </row>
    <row r="258" ht="15.75" customHeight="1">
      <c r="D258" s="44"/>
      <c r="E258" s="44"/>
      <c r="H258" s="44"/>
    </row>
    <row r="259" ht="15.75" customHeight="1">
      <c r="D259" s="44"/>
      <c r="E259" s="44"/>
      <c r="H259" s="44"/>
    </row>
    <row r="260" ht="15.75" customHeight="1">
      <c r="D260" s="44"/>
      <c r="E260" s="44"/>
      <c r="H260" s="44"/>
    </row>
    <row r="261" ht="15.75" customHeight="1">
      <c r="D261" s="44"/>
      <c r="E261" s="44"/>
      <c r="H261" s="44"/>
    </row>
    <row r="262" ht="15.75" customHeight="1">
      <c r="D262" s="44"/>
      <c r="E262" s="44"/>
      <c r="H262" s="44"/>
    </row>
    <row r="263" ht="15.75" customHeight="1">
      <c r="D263" s="44"/>
      <c r="E263" s="44"/>
      <c r="H263" s="44"/>
    </row>
    <row r="264" ht="15.75" customHeight="1">
      <c r="D264" s="44"/>
      <c r="E264" s="44"/>
      <c r="H264" s="44"/>
    </row>
    <row r="265" ht="15.75" customHeight="1">
      <c r="D265" s="44"/>
      <c r="E265" s="44"/>
      <c r="H265" s="44"/>
    </row>
    <row r="266" ht="15.75" customHeight="1">
      <c r="D266" s="44"/>
      <c r="E266" s="44"/>
      <c r="H266" s="44"/>
    </row>
    <row r="267" ht="15.75" customHeight="1">
      <c r="D267" s="44"/>
      <c r="E267" s="44"/>
      <c r="H267" s="44"/>
    </row>
    <row r="268" ht="15.75" customHeight="1">
      <c r="D268" s="44"/>
      <c r="E268" s="44"/>
      <c r="H268" s="44"/>
    </row>
    <row r="269" ht="15.75" customHeight="1">
      <c r="D269" s="44"/>
      <c r="E269" s="44"/>
      <c r="H269" s="44"/>
    </row>
    <row r="270" ht="15.75" customHeight="1">
      <c r="D270" s="44"/>
      <c r="E270" s="44"/>
      <c r="H270" s="44"/>
    </row>
    <row r="271" ht="15.75" customHeight="1">
      <c r="D271" s="44"/>
      <c r="E271" s="44"/>
      <c r="H271" s="44"/>
    </row>
    <row r="272" ht="15.75" customHeight="1">
      <c r="D272" s="44"/>
      <c r="E272" s="44"/>
      <c r="H272" s="44"/>
    </row>
    <row r="273" ht="15.75" customHeight="1">
      <c r="D273" s="44"/>
      <c r="E273" s="44"/>
      <c r="H273" s="44"/>
    </row>
    <row r="274" ht="15.75" customHeight="1">
      <c r="D274" s="44"/>
      <c r="E274" s="44"/>
      <c r="H274" s="44"/>
    </row>
    <row r="275" ht="15.75" customHeight="1">
      <c r="D275" s="44"/>
      <c r="E275" s="44"/>
      <c r="H275" s="44"/>
    </row>
    <row r="276" ht="15.75" customHeight="1">
      <c r="D276" s="44"/>
      <c r="E276" s="44"/>
      <c r="H276" s="44"/>
    </row>
    <row r="277" ht="15.75" customHeight="1">
      <c r="D277" s="44"/>
      <c r="E277" s="44"/>
      <c r="H277" s="44"/>
    </row>
    <row r="278" ht="15.75" customHeight="1">
      <c r="D278" s="44"/>
      <c r="E278" s="44"/>
      <c r="H278" s="44"/>
    </row>
    <row r="279" ht="15.75" customHeight="1">
      <c r="D279" s="44"/>
      <c r="E279" s="44"/>
      <c r="H279" s="44"/>
    </row>
    <row r="280" ht="15.75" customHeight="1">
      <c r="D280" s="44"/>
      <c r="E280" s="44"/>
      <c r="H280" s="44"/>
    </row>
    <row r="281" ht="15.75" customHeight="1">
      <c r="D281" s="44"/>
      <c r="E281" s="44"/>
      <c r="H281" s="44"/>
    </row>
    <row r="282" ht="15.75" customHeight="1">
      <c r="D282" s="44"/>
      <c r="E282" s="44"/>
      <c r="H282" s="44"/>
    </row>
    <row r="283" ht="15.75" customHeight="1">
      <c r="D283" s="44"/>
      <c r="E283" s="44"/>
      <c r="H283" s="44"/>
    </row>
    <row r="284" ht="15.75" customHeight="1">
      <c r="D284" s="44"/>
      <c r="E284" s="44"/>
      <c r="H284" s="44"/>
    </row>
    <row r="285" ht="15.75" customHeight="1">
      <c r="D285" s="44"/>
      <c r="E285" s="44"/>
      <c r="H285" s="44"/>
    </row>
    <row r="286" ht="15.75" customHeight="1">
      <c r="D286" s="44"/>
      <c r="E286" s="44"/>
      <c r="H286" s="44"/>
    </row>
    <row r="287" ht="15.75" customHeight="1">
      <c r="D287" s="44"/>
      <c r="E287" s="44"/>
      <c r="H287" s="44"/>
    </row>
    <row r="288" ht="15.75" customHeight="1">
      <c r="D288" s="44"/>
      <c r="E288" s="44"/>
      <c r="H288" s="44"/>
    </row>
    <row r="289" ht="15.75" customHeight="1">
      <c r="D289" s="44"/>
      <c r="E289" s="44"/>
      <c r="H289" s="44"/>
    </row>
    <row r="290" ht="15.75" customHeight="1">
      <c r="D290" s="44"/>
      <c r="E290" s="44"/>
      <c r="H290" s="44"/>
    </row>
    <row r="291" ht="15.75" customHeight="1">
      <c r="D291" s="44"/>
      <c r="E291" s="44"/>
      <c r="H291" s="44"/>
    </row>
    <row r="292" ht="15.75" customHeight="1">
      <c r="D292" s="44"/>
      <c r="E292" s="44"/>
      <c r="H292" s="44"/>
    </row>
    <row r="293" ht="15.75" customHeight="1">
      <c r="D293" s="44"/>
      <c r="E293" s="44"/>
      <c r="H293" s="44"/>
    </row>
    <row r="294" ht="15.75" customHeight="1">
      <c r="D294" s="44"/>
      <c r="E294" s="44"/>
      <c r="H294" s="44"/>
    </row>
    <row r="295" ht="15.75" customHeight="1">
      <c r="D295" s="44"/>
      <c r="E295" s="44"/>
      <c r="H295" s="44"/>
    </row>
    <row r="296" ht="15.75" customHeight="1">
      <c r="D296" s="44"/>
      <c r="E296" s="44"/>
      <c r="H296" s="44"/>
    </row>
    <row r="297" ht="15.75" customHeight="1">
      <c r="D297" s="44"/>
      <c r="E297" s="44"/>
      <c r="H297" s="44"/>
    </row>
    <row r="298" ht="15.75" customHeight="1">
      <c r="D298" s="44"/>
      <c r="E298" s="44"/>
      <c r="H298" s="44"/>
    </row>
    <row r="299" ht="15.75" customHeight="1">
      <c r="D299" s="44"/>
      <c r="E299" s="44"/>
      <c r="H299" s="44"/>
    </row>
    <row r="300" ht="15.75" customHeight="1">
      <c r="D300" s="44"/>
      <c r="E300" s="44"/>
      <c r="H300" s="44"/>
    </row>
    <row r="301" ht="15.75" customHeight="1">
      <c r="D301" s="44"/>
      <c r="E301" s="44"/>
      <c r="H301" s="44"/>
    </row>
    <row r="302" ht="15.75" customHeight="1">
      <c r="D302" s="44"/>
      <c r="E302" s="44"/>
      <c r="H302" s="44"/>
    </row>
    <row r="303" ht="15.75" customHeight="1">
      <c r="D303" s="44"/>
      <c r="E303" s="44"/>
      <c r="H303" s="44"/>
    </row>
    <row r="304" ht="15.75" customHeight="1">
      <c r="D304" s="44"/>
      <c r="E304" s="44"/>
      <c r="H304" s="44"/>
    </row>
    <row r="305" ht="15.75" customHeight="1">
      <c r="D305" s="44"/>
      <c r="E305" s="44"/>
      <c r="H305" s="44"/>
    </row>
    <row r="306" ht="15.75" customHeight="1">
      <c r="D306" s="44"/>
      <c r="E306" s="44"/>
      <c r="H306" s="44"/>
    </row>
    <row r="307" ht="15.75" customHeight="1">
      <c r="D307" s="44"/>
      <c r="E307" s="44"/>
      <c r="H307" s="44"/>
    </row>
    <row r="308" ht="15.75" customHeight="1">
      <c r="D308" s="44"/>
      <c r="E308" s="44"/>
      <c r="H308" s="44"/>
    </row>
    <row r="309" ht="15.75" customHeight="1">
      <c r="D309" s="44"/>
      <c r="E309" s="44"/>
      <c r="H309" s="44"/>
    </row>
    <row r="310" ht="15.75" customHeight="1">
      <c r="D310" s="44"/>
      <c r="E310" s="44"/>
      <c r="H310" s="44"/>
    </row>
    <row r="311" ht="15.75" customHeight="1">
      <c r="D311" s="44"/>
      <c r="E311" s="44"/>
      <c r="H311" s="44"/>
    </row>
    <row r="312" ht="15.75" customHeight="1">
      <c r="D312" s="44"/>
      <c r="E312" s="44"/>
      <c r="H312" s="44"/>
    </row>
    <row r="313" ht="15.75" customHeight="1">
      <c r="D313" s="44"/>
      <c r="E313" s="44"/>
      <c r="H313" s="44"/>
    </row>
    <row r="314" ht="15.75" customHeight="1">
      <c r="D314" s="44"/>
      <c r="E314" s="44"/>
      <c r="H314" s="44"/>
    </row>
    <row r="315" ht="15.75" customHeight="1">
      <c r="D315" s="44"/>
      <c r="E315" s="44"/>
      <c r="H315" s="44"/>
    </row>
    <row r="316" ht="15.75" customHeight="1">
      <c r="D316" s="44"/>
      <c r="E316" s="44"/>
      <c r="H316" s="44"/>
    </row>
    <row r="317" ht="15.75" customHeight="1">
      <c r="D317" s="44"/>
      <c r="E317" s="44"/>
      <c r="H317" s="44"/>
    </row>
    <row r="318" ht="15.75" customHeight="1">
      <c r="D318" s="44"/>
      <c r="E318" s="44"/>
      <c r="H318" s="44"/>
    </row>
    <row r="319" ht="15.75" customHeight="1">
      <c r="D319" s="44"/>
      <c r="E319" s="44"/>
      <c r="H319" s="44"/>
    </row>
    <row r="320" ht="15.75" customHeight="1">
      <c r="D320" s="44"/>
      <c r="E320" s="44"/>
      <c r="H320" s="44"/>
    </row>
    <row r="321" ht="15.75" customHeight="1">
      <c r="D321" s="44"/>
      <c r="E321" s="44"/>
      <c r="H321" s="44"/>
    </row>
    <row r="322" ht="15.75" customHeight="1">
      <c r="D322" s="44"/>
      <c r="E322" s="44"/>
      <c r="H322" s="44"/>
    </row>
    <row r="323" ht="15.75" customHeight="1">
      <c r="D323" s="44"/>
      <c r="E323" s="44"/>
      <c r="H323" s="44"/>
    </row>
    <row r="324" ht="15.75" customHeight="1">
      <c r="D324" s="44"/>
      <c r="E324" s="44"/>
      <c r="H324" s="44"/>
    </row>
    <row r="325" ht="15.75" customHeight="1">
      <c r="D325" s="44"/>
      <c r="E325" s="44"/>
      <c r="H325" s="44"/>
    </row>
    <row r="326" ht="15.75" customHeight="1">
      <c r="D326" s="44"/>
      <c r="E326" s="44"/>
      <c r="H326" s="44"/>
    </row>
    <row r="327" ht="15.75" customHeight="1">
      <c r="D327" s="44"/>
      <c r="E327" s="44"/>
      <c r="H327" s="44"/>
    </row>
    <row r="328" ht="15.75" customHeight="1">
      <c r="D328" s="44"/>
      <c r="E328" s="44"/>
      <c r="H328" s="44"/>
    </row>
    <row r="329" ht="15.75" customHeight="1">
      <c r="D329" s="44"/>
      <c r="E329" s="44"/>
      <c r="H329" s="44"/>
    </row>
    <row r="330" ht="15.75" customHeight="1">
      <c r="D330" s="44"/>
      <c r="E330" s="44"/>
      <c r="H330" s="44"/>
    </row>
    <row r="331" ht="15.75" customHeight="1">
      <c r="D331" s="44"/>
      <c r="E331" s="44"/>
      <c r="H331" s="44"/>
    </row>
    <row r="332" ht="15.75" customHeight="1">
      <c r="D332" s="44"/>
      <c r="E332" s="44"/>
      <c r="H332" s="44"/>
    </row>
    <row r="333" ht="15.75" customHeight="1">
      <c r="D333" s="44"/>
      <c r="E333" s="44"/>
      <c r="H333" s="44"/>
    </row>
    <row r="334" ht="15.75" customHeight="1">
      <c r="D334" s="44"/>
      <c r="E334" s="44"/>
      <c r="H334" s="44"/>
    </row>
    <row r="335" ht="15.75" customHeight="1">
      <c r="D335" s="44"/>
      <c r="E335" s="44"/>
      <c r="H335" s="44"/>
    </row>
    <row r="336" ht="15.75" customHeight="1">
      <c r="D336" s="44"/>
      <c r="E336" s="44"/>
      <c r="H336" s="44"/>
    </row>
    <row r="337" ht="15.75" customHeight="1">
      <c r="D337" s="44"/>
      <c r="E337" s="44"/>
      <c r="H337" s="44"/>
    </row>
    <row r="338" ht="15.75" customHeight="1">
      <c r="D338" s="44"/>
      <c r="E338" s="44"/>
      <c r="H338" s="44"/>
    </row>
    <row r="339" ht="15.75" customHeight="1">
      <c r="D339" s="44"/>
      <c r="E339" s="44"/>
      <c r="H339" s="44"/>
    </row>
    <row r="340" ht="15.75" customHeight="1">
      <c r="D340" s="44"/>
      <c r="E340" s="44"/>
      <c r="H340" s="44"/>
    </row>
    <row r="341" ht="15.75" customHeight="1">
      <c r="D341" s="44"/>
      <c r="E341" s="44"/>
      <c r="H341" s="44"/>
    </row>
    <row r="342" ht="15.75" customHeight="1">
      <c r="D342" s="44"/>
      <c r="E342" s="44"/>
      <c r="H342" s="44"/>
    </row>
    <row r="343" ht="15.75" customHeight="1">
      <c r="D343" s="44"/>
      <c r="E343" s="44"/>
      <c r="H343" s="44"/>
    </row>
    <row r="344" ht="15.75" customHeight="1">
      <c r="D344" s="44"/>
      <c r="E344" s="44"/>
      <c r="H344" s="44"/>
    </row>
    <row r="345" ht="15.75" customHeight="1">
      <c r="D345" s="44"/>
      <c r="E345" s="44"/>
      <c r="H345" s="44"/>
    </row>
    <row r="346" ht="15.75" customHeight="1">
      <c r="D346" s="44"/>
      <c r="E346" s="44"/>
      <c r="H346" s="44"/>
    </row>
    <row r="347" ht="15.75" customHeight="1">
      <c r="D347" s="44"/>
      <c r="E347" s="44"/>
      <c r="H347" s="44"/>
    </row>
    <row r="348" ht="15.75" customHeight="1">
      <c r="D348" s="44"/>
      <c r="E348" s="44"/>
      <c r="H348" s="44"/>
    </row>
    <row r="349" ht="15.75" customHeight="1">
      <c r="D349" s="44"/>
      <c r="E349" s="44"/>
      <c r="H349" s="44"/>
    </row>
    <row r="350" ht="15.75" customHeight="1">
      <c r="D350" s="44"/>
      <c r="E350" s="44"/>
      <c r="H350" s="44"/>
    </row>
    <row r="351" ht="15.75" customHeight="1">
      <c r="D351" s="44"/>
      <c r="E351" s="44"/>
      <c r="H351" s="44"/>
    </row>
    <row r="352" ht="15.75" customHeight="1">
      <c r="D352" s="44"/>
      <c r="E352" s="44"/>
      <c r="H352" s="44"/>
    </row>
    <row r="353" ht="15.75" customHeight="1">
      <c r="D353" s="44"/>
      <c r="E353" s="44"/>
      <c r="H353" s="44"/>
    </row>
    <row r="354" ht="15.75" customHeight="1">
      <c r="D354" s="44"/>
      <c r="E354" s="44"/>
      <c r="H354" s="44"/>
    </row>
    <row r="355" ht="15.75" customHeight="1">
      <c r="D355" s="44"/>
      <c r="E355" s="44"/>
      <c r="H355" s="44"/>
    </row>
    <row r="356" ht="15.75" customHeight="1">
      <c r="D356" s="44"/>
      <c r="E356" s="44"/>
      <c r="H356" s="44"/>
    </row>
    <row r="357" ht="15.75" customHeight="1">
      <c r="D357" s="44"/>
      <c r="E357" s="44"/>
      <c r="H357" s="44"/>
    </row>
    <row r="358" ht="15.75" customHeight="1">
      <c r="D358" s="44"/>
      <c r="E358" s="44"/>
      <c r="H358" s="44"/>
    </row>
    <row r="359" ht="15.75" customHeight="1">
      <c r="D359" s="44"/>
      <c r="E359" s="44"/>
      <c r="H359" s="44"/>
    </row>
    <row r="360" ht="15.75" customHeight="1">
      <c r="D360" s="44"/>
      <c r="E360" s="44"/>
      <c r="H360" s="44"/>
    </row>
    <row r="361" ht="15.75" customHeight="1">
      <c r="D361" s="44"/>
      <c r="E361" s="44"/>
      <c r="H361" s="44"/>
    </row>
    <row r="362" ht="15.75" customHeight="1">
      <c r="D362" s="44"/>
      <c r="E362" s="44"/>
      <c r="H362" s="44"/>
    </row>
    <row r="363" ht="15.75" customHeight="1">
      <c r="D363" s="44"/>
      <c r="E363" s="44"/>
      <c r="H363" s="44"/>
    </row>
    <row r="364" ht="15.75" customHeight="1">
      <c r="D364" s="44"/>
      <c r="E364" s="44"/>
      <c r="H364" s="44"/>
    </row>
    <row r="365" ht="15.75" customHeight="1">
      <c r="D365" s="44"/>
      <c r="E365" s="44"/>
      <c r="H365" s="44"/>
    </row>
    <row r="366" ht="15.75" customHeight="1">
      <c r="D366" s="44"/>
      <c r="E366" s="44"/>
      <c r="H366" s="44"/>
    </row>
    <row r="367" ht="15.75" customHeight="1">
      <c r="D367" s="44"/>
      <c r="E367" s="44"/>
      <c r="H367" s="44"/>
    </row>
    <row r="368" ht="15.75" customHeight="1">
      <c r="D368" s="44"/>
      <c r="E368" s="44"/>
      <c r="H368" s="44"/>
    </row>
    <row r="369" ht="15.75" customHeight="1">
      <c r="D369" s="44"/>
      <c r="E369" s="44"/>
      <c r="H369" s="44"/>
    </row>
    <row r="370" ht="15.75" customHeight="1">
      <c r="D370" s="44"/>
      <c r="E370" s="44"/>
      <c r="H370" s="44"/>
    </row>
    <row r="371" ht="15.75" customHeight="1">
      <c r="D371" s="44"/>
      <c r="E371" s="44"/>
      <c r="H371" s="44"/>
    </row>
    <row r="372" ht="15.75" customHeight="1">
      <c r="D372" s="44"/>
      <c r="E372" s="44"/>
      <c r="H372" s="44"/>
    </row>
    <row r="373" ht="15.75" customHeight="1">
      <c r="D373" s="44"/>
      <c r="E373" s="44"/>
      <c r="H373" s="44"/>
    </row>
    <row r="374" ht="15.75" customHeight="1">
      <c r="D374" s="44"/>
      <c r="E374" s="44"/>
      <c r="H374" s="44"/>
    </row>
    <row r="375" ht="15.75" customHeight="1">
      <c r="D375" s="44"/>
      <c r="E375" s="44"/>
      <c r="H375" s="44"/>
    </row>
    <row r="376" ht="15.75" customHeight="1">
      <c r="D376" s="44"/>
      <c r="E376" s="44"/>
      <c r="H376" s="44"/>
    </row>
    <row r="377" ht="15.75" customHeight="1">
      <c r="D377" s="44"/>
      <c r="E377" s="44"/>
      <c r="H377" s="44"/>
    </row>
    <row r="378" ht="15.75" customHeight="1">
      <c r="D378" s="44"/>
      <c r="E378" s="44"/>
      <c r="H378" s="44"/>
    </row>
    <row r="379" ht="15.75" customHeight="1">
      <c r="D379" s="44"/>
      <c r="E379" s="44"/>
      <c r="H379" s="44"/>
    </row>
    <row r="380" ht="15.75" customHeight="1">
      <c r="D380" s="44"/>
      <c r="E380" s="44"/>
      <c r="H380" s="44"/>
    </row>
    <row r="381" ht="15.75" customHeight="1">
      <c r="D381" s="44"/>
      <c r="E381" s="44"/>
      <c r="H381" s="44"/>
    </row>
    <row r="382" ht="15.75" customHeight="1">
      <c r="D382" s="44"/>
      <c r="E382" s="44"/>
      <c r="H382" s="44"/>
    </row>
    <row r="383" ht="15.75" customHeight="1">
      <c r="D383" s="44"/>
      <c r="E383" s="44"/>
      <c r="H383" s="44"/>
    </row>
    <row r="384" ht="15.75" customHeight="1">
      <c r="D384" s="44"/>
      <c r="E384" s="44"/>
      <c r="H384" s="44"/>
    </row>
    <row r="385" ht="15.75" customHeight="1">
      <c r="D385" s="44"/>
      <c r="E385" s="44"/>
      <c r="H385" s="44"/>
    </row>
    <row r="386" ht="15.75" customHeight="1">
      <c r="D386" s="44"/>
      <c r="E386" s="44"/>
      <c r="H386" s="44"/>
    </row>
    <row r="387" ht="15.75" customHeight="1">
      <c r="D387" s="44"/>
      <c r="E387" s="44"/>
      <c r="H387" s="44"/>
    </row>
    <row r="388" ht="15.75" customHeight="1">
      <c r="D388" s="44"/>
      <c r="E388" s="44"/>
      <c r="H388" s="44"/>
    </row>
    <row r="389" ht="15.75" customHeight="1">
      <c r="D389" s="44"/>
      <c r="E389" s="44"/>
      <c r="H389" s="44"/>
    </row>
    <row r="390" ht="15.75" customHeight="1">
      <c r="D390" s="44"/>
      <c r="E390" s="44"/>
      <c r="H390" s="44"/>
    </row>
    <row r="391" ht="15.75" customHeight="1">
      <c r="D391" s="44"/>
      <c r="E391" s="44"/>
      <c r="H391" s="44"/>
    </row>
    <row r="392" ht="15.75" customHeight="1">
      <c r="D392" s="44"/>
      <c r="E392" s="44"/>
      <c r="H392" s="44"/>
    </row>
    <row r="393" ht="15.75" customHeight="1">
      <c r="D393" s="44"/>
      <c r="E393" s="44"/>
      <c r="H393" s="44"/>
    </row>
    <row r="394" ht="15.75" customHeight="1">
      <c r="D394" s="44"/>
      <c r="E394" s="44"/>
      <c r="H394" s="44"/>
    </row>
    <row r="395" ht="15.75" customHeight="1">
      <c r="D395" s="44"/>
      <c r="E395" s="44"/>
      <c r="H395" s="44"/>
    </row>
    <row r="396" ht="15.75" customHeight="1">
      <c r="D396" s="44"/>
      <c r="E396" s="44"/>
      <c r="H396" s="44"/>
    </row>
    <row r="397" ht="15.75" customHeight="1">
      <c r="D397" s="44"/>
      <c r="E397" s="44"/>
      <c r="H397" s="44"/>
    </row>
    <row r="398" ht="15.75" customHeight="1">
      <c r="D398" s="44"/>
      <c r="E398" s="44"/>
      <c r="H398" s="44"/>
    </row>
    <row r="399" ht="15.75" customHeight="1">
      <c r="D399" s="44"/>
      <c r="E399" s="44"/>
      <c r="H399" s="44"/>
    </row>
    <row r="400" ht="15.75" customHeight="1">
      <c r="D400" s="44"/>
      <c r="E400" s="44"/>
      <c r="H400" s="44"/>
    </row>
    <row r="401" ht="15.75" customHeight="1">
      <c r="D401" s="44"/>
      <c r="E401" s="44"/>
      <c r="H401" s="44"/>
    </row>
    <row r="402" ht="15.75" customHeight="1">
      <c r="D402" s="44"/>
      <c r="E402" s="44"/>
      <c r="H402" s="44"/>
    </row>
    <row r="403" ht="15.75" customHeight="1">
      <c r="D403" s="44"/>
      <c r="E403" s="44"/>
      <c r="H403" s="44"/>
    </row>
    <row r="404" ht="15.75" customHeight="1">
      <c r="D404" s="44"/>
      <c r="E404" s="44"/>
      <c r="H404" s="44"/>
    </row>
    <row r="405" ht="15.75" customHeight="1">
      <c r="D405" s="44"/>
      <c r="E405" s="44"/>
      <c r="H405" s="44"/>
    </row>
    <row r="406" ht="15.75" customHeight="1">
      <c r="D406" s="44"/>
      <c r="E406" s="44"/>
      <c r="H406" s="44"/>
    </row>
    <row r="407" ht="15.75" customHeight="1">
      <c r="D407" s="44"/>
      <c r="E407" s="44"/>
      <c r="H407" s="44"/>
    </row>
    <row r="408" ht="15.75" customHeight="1">
      <c r="D408" s="44"/>
      <c r="E408" s="44"/>
      <c r="H408" s="44"/>
    </row>
    <row r="409" ht="15.75" customHeight="1">
      <c r="D409" s="44"/>
      <c r="E409" s="44"/>
      <c r="H409" s="44"/>
    </row>
    <row r="410" ht="15.75" customHeight="1">
      <c r="D410" s="44"/>
      <c r="E410" s="44"/>
      <c r="H410" s="44"/>
    </row>
    <row r="411" ht="15.75" customHeight="1">
      <c r="D411" s="44"/>
      <c r="E411" s="44"/>
      <c r="H411" s="44"/>
    </row>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105"/>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63"/>
    <col customWidth="1" min="2" max="3" width="37.75"/>
    <col customWidth="1" min="4" max="5" width="17.38"/>
    <col customWidth="1" min="6" max="6" width="12.63"/>
    <col customWidth="1" min="8" max="8" width="15.13"/>
    <col customWidth="1" min="11" max="11" width="18.63"/>
    <col customWidth="1" min="13" max="14" width="28.13"/>
  </cols>
  <sheetData>
    <row r="1" ht="15.75" customHeight="1">
      <c r="A1" s="297" t="s">
        <v>0</v>
      </c>
      <c r="B1" s="297" t="s">
        <v>1</v>
      </c>
      <c r="C1" s="297" t="s">
        <v>2</v>
      </c>
      <c r="D1" s="298" t="s">
        <v>3</v>
      </c>
      <c r="E1" s="297" t="s">
        <v>4</v>
      </c>
      <c r="F1" s="297" t="s">
        <v>5</v>
      </c>
      <c r="G1" s="297" t="s">
        <v>6</v>
      </c>
      <c r="H1" s="46" t="s">
        <v>7</v>
      </c>
      <c r="I1" s="299" t="s">
        <v>8</v>
      </c>
      <c r="J1" s="47" t="s">
        <v>9</v>
      </c>
      <c r="K1" s="297" t="s">
        <v>10</v>
      </c>
      <c r="L1" s="297" t="s">
        <v>11</v>
      </c>
      <c r="M1" s="297" t="s">
        <v>12</v>
      </c>
      <c r="N1" s="389" t="s">
        <v>13</v>
      </c>
      <c r="O1" s="55"/>
      <c r="P1" s="55"/>
      <c r="Q1" s="55"/>
      <c r="R1" s="55"/>
      <c r="S1" s="55"/>
      <c r="T1" s="55"/>
      <c r="U1" s="55"/>
      <c r="V1" s="55"/>
      <c r="W1" s="55"/>
      <c r="X1" s="55"/>
      <c r="Y1" s="55"/>
      <c r="Z1" s="55"/>
      <c r="AA1" s="55"/>
      <c r="AB1" s="55"/>
      <c r="AC1" s="55"/>
      <c r="AD1" s="55"/>
    </row>
    <row r="2" ht="15.75" customHeight="1">
      <c r="A2" s="90" t="s">
        <v>10135</v>
      </c>
      <c r="B2" s="90" t="s">
        <v>93</v>
      </c>
      <c r="C2" s="90" t="s">
        <v>10136</v>
      </c>
      <c r="D2" s="390" t="s">
        <v>136</v>
      </c>
      <c r="E2" s="390" t="s">
        <v>137</v>
      </c>
      <c r="F2" s="391">
        <v>0.375</v>
      </c>
      <c r="G2" s="391">
        <v>0.6666666666666666</v>
      </c>
      <c r="H2" s="390">
        <f t="shared" ref="H2:H174" si="1">IF(G2&lt;F2, (G2+1)-F2, G2-F2)*24</f>
        <v>7</v>
      </c>
      <c r="I2" s="392">
        <v>161.51</v>
      </c>
      <c r="J2" s="392">
        <f t="shared" ref="J2:J174" si="2">DIVIDE(I2,H2)/N2</f>
        <v>4.614571429</v>
      </c>
      <c r="K2" s="90" t="s">
        <v>10137</v>
      </c>
      <c r="L2" s="90" t="s">
        <v>298</v>
      </c>
      <c r="M2" s="90" t="s">
        <v>27</v>
      </c>
      <c r="N2" s="90">
        <f>IFERROR(__xludf.DUMMYFUNCTION("IFERROR(VALUE(REGEXEXTRACT(M2, ""(\d+)\s+(sessions?|days?|weeks?|Weeks?|Sessions?|Days?)"")), 1)"),5.0)</f>
        <v>5</v>
      </c>
      <c r="O2" s="55"/>
      <c r="P2" s="55"/>
      <c r="Q2" s="55"/>
      <c r="R2" s="55"/>
      <c r="S2" s="55"/>
      <c r="T2" s="55"/>
      <c r="U2" s="55"/>
      <c r="V2" s="55"/>
      <c r="W2" s="55"/>
      <c r="X2" s="55"/>
      <c r="Y2" s="55"/>
      <c r="Z2" s="55"/>
      <c r="AA2" s="55"/>
      <c r="AB2" s="55"/>
      <c r="AC2" s="55"/>
      <c r="AD2" s="55"/>
    </row>
    <row r="3" ht="15.75" customHeight="1">
      <c r="A3" s="87" t="s">
        <v>10138</v>
      </c>
      <c r="B3" s="87" t="s">
        <v>46</v>
      </c>
      <c r="C3" s="87" t="s">
        <v>10139</v>
      </c>
      <c r="D3" s="303" t="s">
        <v>10140</v>
      </c>
      <c r="E3" s="303" t="s">
        <v>10141</v>
      </c>
      <c r="F3" s="304">
        <v>0.625</v>
      </c>
      <c r="G3" s="304">
        <v>0.6666666666666666</v>
      </c>
      <c r="H3" s="390">
        <f t="shared" si="1"/>
        <v>1</v>
      </c>
      <c r="I3" s="305">
        <v>57.95</v>
      </c>
      <c r="J3" s="392">
        <f t="shared" si="2"/>
        <v>6.438888889</v>
      </c>
      <c r="K3" s="87" t="s">
        <v>10142</v>
      </c>
      <c r="L3" s="87">
        <v>8.0</v>
      </c>
      <c r="M3" s="90" t="s">
        <v>4011</v>
      </c>
      <c r="N3" s="90">
        <f>IFERROR(__xludf.DUMMYFUNCTION("IFERROR(VALUE(REGEXEXTRACT(M3, ""(\d+)\s+(sessions?|days?|weeks?|Weeks?|Sessions?|Days?)"")), 1)"),9.0)</f>
        <v>9</v>
      </c>
      <c r="O3" s="55"/>
      <c r="P3" s="55"/>
      <c r="Q3" s="55"/>
      <c r="R3" s="55"/>
      <c r="S3" s="55"/>
      <c r="T3" s="55"/>
      <c r="U3" s="55"/>
      <c r="V3" s="55"/>
      <c r="W3" s="55"/>
      <c r="X3" s="55"/>
      <c r="Y3" s="55"/>
      <c r="Z3" s="55"/>
      <c r="AA3" s="55"/>
      <c r="AB3" s="55"/>
      <c r="AC3" s="55"/>
      <c r="AD3" s="55"/>
    </row>
    <row r="4" ht="15.75" customHeight="1">
      <c r="A4" s="90" t="s">
        <v>10138</v>
      </c>
      <c r="B4" s="90" t="s">
        <v>114</v>
      </c>
      <c r="C4" s="90" t="s">
        <v>10143</v>
      </c>
      <c r="D4" s="390" t="s">
        <v>136</v>
      </c>
      <c r="E4" s="390" t="s">
        <v>137</v>
      </c>
      <c r="F4" s="391">
        <v>0.7604166666666666</v>
      </c>
      <c r="G4" s="391">
        <v>0.7916666666666666</v>
      </c>
      <c r="H4" s="390">
        <f t="shared" si="1"/>
        <v>0.75</v>
      </c>
      <c r="I4" s="392">
        <v>59.49</v>
      </c>
      <c r="J4" s="392">
        <f t="shared" si="2"/>
        <v>8.813333333</v>
      </c>
      <c r="K4" s="90" t="s">
        <v>10144</v>
      </c>
      <c r="L4" s="90">
        <v>6.0</v>
      </c>
      <c r="M4" s="90" t="s">
        <v>4011</v>
      </c>
      <c r="N4" s="90">
        <f>IFERROR(__xludf.DUMMYFUNCTION("IFERROR(VALUE(REGEXEXTRACT(M4, ""(\d+)\s+(sessions?|days?|weeks?|Weeks?|Sessions?|Days?)"")), 1)"),9.0)</f>
        <v>9</v>
      </c>
      <c r="O4" s="55"/>
      <c r="P4" s="55"/>
      <c r="Q4" s="55"/>
      <c r="R4" s="55"/>
      <c r="S4" s="55"/>
      <c r="T4" s="55"/>
      <c r="U4" s="55"/>
      <c r="V4" s="55"/>
      <c r="W4" s="55"/>
      <c r="X4" s="55"/>
      <c r="Y4" s="55"/>
      <c r="Z4" s="55"/>
      <c r="AA4" s="55"/>
      <c r="AB4" s="55"/>
      <c r="AC4" s="55"/>
      <c r="AD4" s="55"/>
    </row>
    <row r="5" ht="15.75" customHeight="1">
      <c r="A5" s="90" t="s">
        <v>10138</v>
      </c>
      <c r="B5" s="90" t="s">
        <v>35</v>
      </c>
      <c r="C5" s="90" t="s">
        <v>10145</v>
      </c>
      <c r="D5" s="390" t="s">
        <v>136</v>
      </c>
      <c r="E5" s="390" t="s">
        <v>137</v>
      </c>
      <c r="F5" s="391">
        <v>0.7083333333333334</v>
      </c>
      <c r="G5" s="391">
        <v>0.75</v>
      </c>
      <c r="H5" s="390">
        <f t="shared" si="1"/>
        <v>1</v>
      </c>
      <c r="I5" s="392">
        <v>59.49</v>
      </c>
      <c r="J5" s="392">
        <f t="shared" si="2"/>
        <v>6.61</v>
      </c>
      <c r="K5" s="90" t="s">
        <v>10146</v>
      </c>
      <c r="L5" s="90">
        <v>6.0</v>
      </c>
      <c r="M5" s="90" t="s">
        <v>4011</v>
      </c>
      <c r="N5" s="90">
        <f>IFERROR(__xludf.DUMMYFUNCTION("IFERROR(VALUE(REGEXEXTRACT(M5, ""(\d+)\s+(sessions?|days?|weeks?|Weeks?|Sessions?|Days?)"")), 1)"),9.0)</f>
        <v>9</v>
      </c>
      <c r="O5" s="55"/>
      <c r="P5" s="55"/>
      <c r="Q5" s="55"/>
      <c r="R5" s="55"/>
      <c r="S5" s="55"/>
      <c r="T5" s="55"/>
      <c r="U5" s="55"/>
      <c r="V5" s="55"/>
      <c r="W5" s="55"/>
      <c r="X5" s="55"/>
      <c r="Y5" s="55"/>
      <c r="Z5" s="55"/>
      <c r="AA5" s="55"/>
      <c r="AB5" s="55"/>
      <c r="AC5" s="55"/>
      <c r="AD5" s="55"/>
    </row>
    <row r="6" ht="15.75" customHeight="1">
      <c r="A6" s="90" t="s">
        <v>10147</v>
      </c>
      <c r="B6" s="90" t="s">
        <v>21</v>
      </c>
      <c r="C6" s="90" t="s">
        <v>10148</v>
      </c>
      <c r="D6" s="390" t="s">
        <v>136</v>
      </c>
      <c r="E6" s="390" t="s">
        <v>137</v>
      </c>
      <c r="F6" s="391">
        <v>0.6458333333333334</v>
      </c>
      <c r="G6" s="391">
        <v>0.75</v>
      </c>
      <c r="H6" s="390">
        <f t="shared" si="1"/>
        <v>2.5</v>
      </c>
      <c r="I6" s="392">
        <v>115.68</v>
      </c>
      <c r="J6" s="392">
        <f t="shared" si="2"/>
        <v>3.305142857</v>
      </c>
      <c r="K6" s="90" t="s">
        <v>10149</v>
      </c>
      <c r="L6" s="90">
        <v>8.0</v>
      </c>
      <c r="M6" s="90" t="s">
        <v>4030</v>
      </c>
      <c r="N6" s="90">
        <f>IFERROR(__xludf.DUMMYFUNCTION("IFERROR(VALUE(REGEXEXTRACT(M6, ""(\d+)\s+(sessions?|days?|weeks?|Weeks?|Sessions?|Days?)"")), 1)"),14.0)</f>
        <v>14</v>
      </c>
      <c r="O6" s="55"/>
      <c r="P6" s="55"/>
      <c r="Q6" s="55"/>
      <c r="R6" s="55"/>
      <c r="S6" s="55"/>
      <c r="T6" s="55"/>
      <c r="U6" s="55"/>
      <c r="V6" s="55"/>
      <c r="W6" s="55"/>
      <c r="X6" s="55"/>
      <c r="Y6" s="55"/>
      <c r="Z6" s="55"/>
      <c r="AA6" s="55"/>
      <c r="AB6" s="55"/>
      <c r="AC6" s="55"/>
      <c r="AD6" s="55"/>
    </row>
    <row r="7" ht="15.75" customHeight="1">
      <c r="A7" s="90" t="s">
        <v>10147</v>
      </c>
      <c r="B7" s="90" t="s">
        <v>21</v>
      </c>
      <c r="C7" s="90" t="s">
        <v>10150</v>
      </c>
      <c r="D7" s="390" t="s">
        <v>136</v>
      </c>
      <c r="E7" s="390" t="s">
        <v>137</v>
      </c>
      <c r="F7" s="391">
        <v>0.6180555555555556</v>
      </c>
      <c r="G7" s="391">
        <v>0.75</v>
      </c>
      <c r="H7" s="390">
        <f t="shared" si="1"/>
        <v>3.166666667</v>
      </c>
      <c r="I7" s="392">
        <v>608.46</v>
      </c>
      <c r="J7" s="392">
        <f t="shared" si="2"/>
        <v>1.049974116</v>
      </c>
      <c r="K7" s="90" t="s">
        <v>10151</v>
      </c>
      <c r="L7" s="90" t="s">
        <v>298</v>
      </c>
      <c r="M7" s="90" t="s">
        <v>10152</v>
      </c>
      <c r="N7" s="90">
        <f>IFERROR(__xludf.DUMMYFUNCTION("IFERROR(VALUE(REGEXEXTRACT(M7, ""(\d+)\s+(sessions?|days?|weeks?|Weeks?|Sessions?|Days?)"")), 1)"),183.0)</f>
        <v>183</v>
      </c>
      <c r="O7" s="55"/>
      <c r="P7" s="55"/>
      <c r="Q7" s="55"/>
      <c r="R7" s="55"/>
      <c r="S7" s="55"/>
      <c r="T7" s="55"/>
      <c r="U7" s="55"/>
      <c r="V7" s="55"/>
      <c r="W7" s="55"/>
      <c r="X7" s="55"/>
      <c r="Y7" s="55"/>
      <c r="Z7" s="55"/>
      <c r="AA7" s="55"/>
      <c r="AB7" s="55"/>
      <c r="AC7" s="55"/>
      <c r="AD7" s="55"/>
    </row>
    <row r="8" ht="15.75" customHeight="1">
      <c r="A8" s="87" t="s">
        <v>1593</v>
      </c>
      <c r="B8" s="87" t="s">
        <v>35</v>
      </c>
      <c r="C8" s="87" t="s">
        <v>2769</v>
      </c>
      <c r="D8" s="303" t="s">
        <v>136</v>
      </c>
      <c r="E8" s="303" t="s">
        <v>137</v>
      </c>
      <c r="F8" s="304">
        <v>0.7083333333333334</v>
      </c>
      <c r="G8" s="304">
        <v>0.75</v>
      </c>
      <c r="H8" s="390">
        <f t="shared" si="1"/>
        <v>1</v>
      </c>
      <c r="I8" s="305">
        <v>68.82</v>
      </c>
      <c r="J8" s="392">
        <f t="shared" si="2"/>
        <v>7.646666667</v>
      </c>
      <c r="K8" s="87" t="s">
        <v>10153</v>
      </c>
      <c r="L8" s="87">
        <v>10.0</v>
      </c>
      <c r="M8" s="90" t="s">
        <v>4011</v>
      </c>
      <c r="N8" s="90">
        <f>IFERROR(__xludf.DUMMYFUNCTION("IFERROR(VALUE(REGEXEXTRACT(M8, ""(\d+)\s+(sessions?|days?|weeks?|Weeks?|Sessions?|Days?)"")), 1)"),9.0)</f>
        <v>9</v>
      </c>
      <c r="O8" s="55"/>
      <c r="P8" s="55"/>
      <c r="Q8" s="55"/>
      <c r="R8" s="55"/>
      <c r="S8" s="55"/>
      <c r="T8" s="55"/>
      <c r="U8" s="55"/>
      <c r="V8" s="55"/>
      <c r="W8" s="55"/>
      <c r="X8" s="55"/>
      <c r="Y8" s="55"/>
      <c r="Z8" s="55"/>
      <c r="AA8" s="55"/>
      <c r="AB8" s="55"/>
      <c r="AC8" s="55"/>
      <c r="AD8" s="55"/>
    </row>
    <row r="9" ht="15.75" customHeight="1">
      <c r="A9" s="90" t="s">
        <v>28</v>
      </c>
      <c r="B9" s="90" t="s">
        <v>28</v>
      </c>
      <c r="C9" s="90" t="s">
        <v>10154</v>
      </c>
      <c r="D9" s="390" t="s">
        <v>127</v>
      </c>
      <c r="E9" s="390" t="s">
        <v>128</v>
      </c>
      <c r="F9" s="391">
        <v>0.4166666666666667</v>
      </c>
      <c r="G9" s="391">
        <v>0.4583333333333333</v>
      </c>
      <c r="H9" s="390">
        <f t="shared" si="1"/>
        <v>1</v>
      </c>
      <c r="I9" s="392">
        <v>59.49</v>
      </c>
      <c r="J9" s="392">
        <f t="shared" si="2"/>
        <v>6.61</v>
      </c>
      <c r="K9" s="90" t="s">
        <v>10155</v>
      </c>
      <c r="L9" s="90">
        <v>12.0</v>
      </c>
      <c r="M9" s="90" t="s">
        <v>4011</v>
      </c>
      <c r="N9" s="90">
        <f>IFERROR(__xludf.DUMMYFUNCTION("IFERROR(VALUE(REGEXEXTRACT(M9, ""(\d+)\s+(sessions?|days?|weeks?|Weeks?|Sessions?|Days?)"")), 1)"),9.0)</f>
        <v>9</v>
      </c>
      <c r="O9" s="55"/>
      <c r="P9" s="55"/>
      <c r="Q9" s="55"/>
      <c r="R9" s="55"/>
      <c r="S9" s="55"/>
      <c r="T9" s="55"/>
      <c r="U9" s="55"/>
      <c r="V9" s="55"/>
      <c r="W9" s="55"/>
      <c r="X9" s="55"/>
      <c r="Y9" s="55"/>
      <c r="Z9" s="55"/>
      <c r="AA9" s="55"/>
      <c r="AB9" s="55"/>
      <c r="AC9" s="55"/>
      <c r="AD9" s="55"/>
    </row>
    <row r="10" ht="15.75" customHeight="1">
      <c r="A10" s="90" t="s">
        <v>28</v>
      </c>
      <c r="B10" s="90" t="s">
        <v>28</v>
      </c>
      <c r="C10" s="90" t="s">
        <v>10156</v>
      </c>
      <c r="D10" s="390" t="s">
        <v>2850</v>
      </c>
      <c r="E10" s="390" t="s">
        <v>5920</v>
      </c>
      <c r="F10" s="391">
        <v>0.7708333333333334</v>
      </c>
      <c r="G10" s="391">
        <v>0.8125</v>
      </c>
      <c r="H10" s="390">
        <f t="shared" si="1"/>
        <v>1</v>
      </c>
      <c r="I10" s="392">
        <v>25.94</v>
      </c>
      <c r="J10" s="392">
        <f t="shared" si="2"/>
        <v>2.882222222</v>
      </c>
      <c r="K10" s="90" t="s">
        <v>10157</v>
      </c>
      <c r="L10" s="90">
        <v>8.0</v>
      </c>
      <c r="M10" s="90" t="s">
        <v>4011</v>
      </c>
      <c r="N10" s="90">
        <f>IFERROR(__xludf.DUMMYFUNCTION("IFERROR(VALUE(REGEXEXTRACT(M10, ""(\d+)\s+(sessions?|days?|weeks?|Weeks?|Sessions?|Days?)"")), 1)"),9.0)</f>
        <v>9</v>
      </c>
      <c r="O10" s="55"/>
      <c r="P10" s="55"/>
      <c r="Q10" s="55"/>
      <c r="R10" s="55"/>
      <c r="S10" s="55"/>
      <c r="T10" s="55"/>
      <c r="U10" s="55"/>
      <c r="V10" s="55"/>
      <c r="W10" s="55"/>
      <c r="X10" s="55"/>
      <c r="Y10" s="55"/>
      <c r="Z10" s="55"/>
      <c r="AA10" s="55"/>
      <c r="AB10" s="55"/>
      <c r="AC10" s="55"/>
      <c r="AD10" s="55"/>
    </row>
    <row r="11" ht="15.75" customHeight="1">
      <c r="A11" s="90" t="s">
        <v>28</v>
      </c>
      <c r="B11" s="90" t="s">
        <v>28</v>
      </c>
      <c r="C11" s="90" t="s">
        <v>10158</v>
      </c>
      <c r="D11" s="390" t="s">
        <v>48</v>
      </c>
      <c r="E11" s="390" t="s">
        <v>49</v>
      </c>
      <c r="F11" s="391">
        <v>0.7291666666666666</v>
      </c>
      <c r="G11" s="391">
        <v>0.7708333333333334</v>
      </c>
      <c r="H11" s="390">
        <f t="shared" si="1"/>
        <v>1</v>
      </c>
      <c r="I11" s="392">
        <v>59.49</v>
      </c>
      <c r="J11" s="392">
        <f t="shared" si="2"/>
        <v>6.61</v>
      </c>
      <c r="K11" s="90" t="s">
        <v>10159</v>
      </c>
      <c r="L11" s="90">
        <v>12.0</v>
      </c>
      <c r="M11" s="90" t="s">
        <v>4011</v>
      </c>
      <c r="N11" s="90">
        <f>IFERROR(__xludf.DUMMYFUNCTION("IFERROR(VALUE(REGEXEXTRACT(M11, ""(\d+)\s+(sessions?|days?|weeks?|Weeks?|Sessions?|Days?)"")), 1)"),9.0)</f>
        <v>9</v>
      </c>
      <c r="O11" s="55"/>
      <c r="P11" s="55"/>
      <c r="Q11" s="55"/>
      <c r="R11" s="55"/>
      <c r="S11" s="55"/>
      <c r="T11" s="55"/>
      <c r="U11" s="55"/>
      <c r="V11" s="55"/>
      <c r="W11" s="55"/>
      <c r="X11" s="55"/>
      <c r="Y11" s="55"/>
      <c r="Z11" s="55"/>
      <c r="AA11" s="55"/>
      <c r="AB11" s="55"/>
      <c r="AC11" s="55"/>
      <c r="AD11" s="55"/>
    </row>
    <row r="12" ht="15.75" customHeight="1">
      <c r="A12" s="87" t="s">
        <v>1593</v>
      </c>
      <c r="B12" s="87" t="s">
        <v>35</v>
      </c>
      <c r="C12" s="87" t="s">
        <v>4149</v>
      </c>
      <c r="D12" s="303" t="s">
        <v>2381</v>
      </c>
      <c r="E12" s="303" t="s">
        <v>3132</v>
      </c>
      <c r="F12" s="304">
        <v>0.4791666666666667</v>
      </c>
      <c r="G12" s="304">
        <v>0.5208333333333334</v>
      </c>
      <c r="H12" s="390">
        <f t="shared" si="1"/>
        <v>1</v>
      </c>
      <c r="I12" s="305">
        <v>59.49</v>
      </c>
      <c r="J12" s="392">
        <f t="shared" si="2"/>
        <v>6.61</v>
      </c>
      <c r="K12" s="87" t="s">
        <v>10160</v>
      </c>
      <c r="L12" s="87">
        <v>12.0</v>
      </c>
      <c r="M12" s="90" t="s">
        <v>4011</v>
      </c>
      <c r="N12" s="90">
        <f>IFERROR(__xludf.DUMMYFUNCTION("IFERROR(VALUE(REGEXEXTRACT(M12, ""(\d+)\s+(sessions?|days?|weeks?|Weeks?|Sessions?|Days?)"")), 1)"),9.0)</f>
        <v>9</v>
      </c>
      <c r="O12" s="55"/>
      <c r="P12" s="55"/>
      <c r="Q12" s="55"/>
      <c r="R12" s="55"/>
      <c r="S12" s="55"/>
      <c r="T12" s="55"/>
      <c r="U12" s="55"/>
      <c r="V12" s="55"/>
      <c r="W12" s="55"/>
      <c r="X12" s="55"/>
      <c r="Y12" s="55"/>
      <c r="Z12" s="55"/>
      <c r="AA12" s="55"/>
      <c r="AB12" s="55"/>
      <c r="AC12" s="55"/>
      <c r="AD12" s="55"/>
    </row>
    <row r="13" ht="15.75" customHeight="1">
      <c r="A13" s="90" t="s">
        <v>28</v>
      </c>
      <c r="B13" s="90" t="s">
        <v>28</v>
      </c>
      <c r="C13" s="90" t="s">
        <v>10161</v>
      </c>
      <c r="D13" s="390" t="s">
        <v>48</v>
      </c>
      <c r="E13" s="390" t="s">
        <v>49</v>
      </c>
      <c r="F13" s="391">
        <v>0.5625</v>
      </c>
      <c r="G13" s="391">
        <v>0.6041666666666666</v>
      </c>
      <c r="H13" s="390">
        <f t="shared" si="1"/>
        <v>1</v>
      </c>
      <c r="I13" s="392">
        <v>59.49</v>
      </c>
      <c r="J13" s="392">
        <f t="shared" si="2"/>
        <v>6.61</v>
      </c>
      <c r="K13" s="90" t="s">
        <v>10162</v>
      </c>
      <c r="L13" s="90">
        <v>12.0</v>
      </c>
      <c r="M13" s="90" t="s">
        <v>4011</v>
      </c>
      <c r="N13" s="90">
        <f>IFERROR(__xludf.DUMMYFUNCTION("IFERROR(VALUE(REGEXEXTRACT(M13, ""(\d+)\s+(sessions?|days?|weeks?|Weeks?|Sessions?|Days?)"")), 1)"),9.0)</f>
        <v>9</v>
      </c>
      <c r="O13" s="55"/>
      <c r="P13" s="55"/>
      <c r="Q13" s="55"/>
      <c r="R13" s="55"/>
      <c r="S13" s="55"/>
      <c r="T13" s="55"/>
      <c r="U13" s="55"/>
      <c r="V13" s="55"/>
      <c r="W13" s="55"/>
      <c r="X13" s="55"/>
      <c r="Y13" s="55"/>
      <c r="Z13" s="55"/>
      <c r="AA13" s="55"/>
      <c r="AB13" s="55"/>
      <c r="AC13" s="55"/>
      <c r="AD13" s="55"/>
    </row>
    <row r="14" ht="15.75" customHeight="1">
      <c r="A14" s="90" t="s">
        <v>28</v>
      </c>
      <c r="B14" s="90" t="s">
        <v>28</v>
      </c>
      <c r="C14" s="90" t="s">
        <v>10163</v>
      </c>
      <c r="D14" s="390" t="s">
        <v>136</v>
      </c>
      <c r="E14" s="390" t="s">
        <v>137</v>
      </c>
      <c r="F14" s="391">
        <v>0.5625</v>
      </c>
      <c r="G14" s="391">
        <v>0.6041666666666666</v>
      </c>
      <c r="H14" s="390">
        <f t="shared" si="1"/>
        <v>1</v>
      </c>
      <c r="I14" s="392">
        <v>59.49</v>
      </c>
      <c r="J14" s="392">
        <f t="shared" si="2"/>
        <v>6.61</v>
      </c>
      <c r="K14" s="90" t="s">
        <v>10164</v>
      </c>
      <c r="L14" s="90">
        <v>20.0</v>
      </c>
      <c r="M14" s="90" t="s">
        <v>4011</v>
      </c>
      <c r="N14" s="90">
        <f>IFERROR(__xludf.DUMMYFUNCTION("IFERROR(VALUE(REGEXEXTRACT(M14, ""(\d+)\s+(sessions?|days?|weeks?|Weeks?|Sessions?|Days?)"")), 1)"),9.0)</f>
        <v>9</v>
      </c>
      <c r="O14" s="55"/>
      <c r="P14" s="55"/>
      <c r="Q14" s="55"/>
      <c r="R14" s="55"/>
      <c r="S14" s="55"/>
      <c r="T14" s="55"/>
      <c r="U14" s="55"/>
      <c r="V14" s="55"/>
      <c r="W14" s="55"/>
      <c r="X14" s="55"/>
      <c r="Y14" s="55"/>
      <c r="Z14" s="55"/>
      <c r="AA14" s="55"/>
      <c r="AB14" s="55"/>
      <c r="AC14" s="55"/>
      <c r="AD14" s="55"/>
    </row>
    <row r="15" ht="15.75" customHeight="1">
      <c r="A15" s="90" t="s">
        <v>28</v>
      </c>
      <c r="B15" s="90" t="s">
        <v>28</v>
      </c>
      <c r="C15" s="90" t="s">
        <v>10165</v>
      </c>
      <c r="D15" s="390" t="s">
        <v>3125</v>
      </c>
      <c r="E15" s="390" t="s">
        <v>3126</v>
      </c>
      <c r="F15" s="391">
        <v>0.7083333333333334</v>
      </c>
      <c r="G15" s="391">
        <v>0.7916666666666666</v>
      </c>
      <c r="H15" s="390">
        <f t="shared" si="1"/>
        <v>2</v>
      </c>
      <c r="I15" s="392">
        <v>99.15</v>
      </c>
      <c r="J15" s="392">
        <f t="shared" si="2"/>
        <v>5.508333333</v>
      </c>
      <c r="K15" s="90" t="s">
        <v>10166</v>
      </c>
      <c r="L15" s="90">
        <v>15.0</v>
      </c>
      <c r="M15" s="90" t="s">
        <v>4011</v>
      </c>
      <c r="N15" s="90">
        <f>IFERROR(__xludf.DUMMYFUNCTION("IFERROR(VALUE(REGEXEXTRACT(M15, ""(\d+)\s+(sessions?|days?|weeks?|Weeks?|Sessions?|Days?)"")), 1)"),9.0)</f>
        <v>9</v>
      </c>
      <c r="O15" s="55"/>
      <c r="P15" s="55"/>
      <c r="Q15" s="55"/>
      <c r="R15" s="55"/>
      <c r="S15" s="55"/>
      <c r="T15" s="55"/>
      <c r="U15" s="55"/>
      <c r="V15" s="55"/>
      <c r="W15" s="55"/>
      <c r="X15" s="55"/>
      <c r="Y15" s="55"/>
      <c r="Z15" s="55"/>
      <c r="AA15" s="55"/>
      <c r="AB15" s="55"/>
      <c r="AC15" s="55"/>
      <c r="AD15" s="55"/>
    </row>
    <row r="16" ht="15.75" customHeight="1">
      <c r="A16" s="90" t="s">
        <v>10167</v>
      </c>
      <c r="B16" s="90" t="s">
        <v>164</v>
      </c>
      <c r="C16" s="90" t="s">
        <v>10168</v>
      </c>
      <c r="D16" s="390" t="s">
        <v>222</v>
      </c>
      <c r="E16" s="390" t="s">
        <v>223</v>
      </c>
      <c r="F16" s="391">
        <v>0.3854166666666667</v>
      </c>
      <c r="G16" s="391">
        <v>0.5104166666666666</v>
      </c>
      <c r="H16" s="390">
        <f t="shared" si="1"/>
        <v>3</v>
      </c>
      <c r="I16" s="392">
        <v>207.98</v>
      </c>
      <c r="J16" s="392">
        <f t="shared" si="2"/>
        <v>7.702962963</v>
      </c>
      <c r="K16" s="90" t="s">
        <v>10169</v>
      </c>
      <c r="L16" s="90">
        <v>7.0</v>
      </c>
      <c r="M16" s="90" t="s">
        <v>4011</v>
      </c>
      <c r="N16" s="90">
        <f>IFERROR(__xludf.DUMMYFUNCTION("IFERROR(VALUE(REGEXEXTRACT(M16, ""(\d+)\s+(sessions?|days?|weeks?|Weeks?|Sessions?|Days?)"")), 1)"),9.0)</f>
        <v>9</v>
      </c>
      <c r="O16" s="55"/>
      <c r="P16" s="55"/>
      <c r="Q16" s="55"/>
      <c r="R16" s="55"/>
      <c r="S16" s="55"/>
      <c r="T16" s="55"/>
      <c r="U16" s="55"/>
      <c r="V16" s="55"/>
      <c r="W16" s="55"/>
      <c r="X16" s="55"/>
      <c r="Y16" s="55"/>
      <c r="Z16" s="55"/>
      <c r="AA16" s="55"/>
      <c r="AB16" s="55"/>
      <c r="AC16" s="55"/>
      <c r="AD16" s="55"/>
    </row>
    <row r="17" ht="15.75" customHeight="1">
      <c r="A17" s="90" t="s">
        <v>10167</v>
      </c>
      <c r="B17" s="90" t="s">
        <v>164</v>
      </c>
      <c r="C17" s="87" t="s">
        <v>10170</v>
      </c>
      <c r="D17" s="303" t="s">
        <v>90</v>
      </c>
      <c r="E17" s="303" t="s">
        <v>91</v>
      </c>
      <c r="F17" s="304">
        <v>0.6875</v>
      </c>
      <c r="G17" s="304">
        <v>0.7916666666666666</v>
      </c>
      <c r="H17" s="390">
        <f t="shared" si="1"/>
        <v>2.5</v>
      </c>
      <c r="I17" s="392">
        <v>246.81</v>
      </c>
      <c r="J17" s="392">
        <f t="shared" si="2"/>
        <v>9.8724</v>
      </c>
      <c r="K17" s="87" t="s">
        <v>10171</v>
      </c>
      <c r="L17" s="87">
        <v>16.0</v>
      </c>
      <c r="M17" s="90" t="s">
        <v>3869</v>
      </c>
      <c r="N17" s="90">
        <f>IFERROR(__xludf.DUMMYFUNCTION("IFERROR(VALUE(REGEXEXTRACT(M17, ""(\d+)\s+(sessions?|days?|weeks?|Weeks?|Sessions?|Days?)"")), 1)"),10.0)</f>
        <v>10</v>
      </c>
      <c r="O17" s="55"/>
      <c r="P17" s="55"/>
      <c r="Q17" s="55"/>
      <c r="R17" s="55"/>
      <c r="S17" s="55"/>
      <c r="T17" s="55"/>
      <c r="U17" s="55"/>
      <c r="V17" s="55"/>
      <c r="W17" s="55"/>
      <c r="X17" s="55"/>
      <c r="Y17" s="55"/>
      <c r="Z17" s="55"/>
      <c r="AA17" s="55"/>
      <c r="AB17" s="55"/>
      <c r="AC17" s="55"/>
      <c r="AD17" s="55"/>
    </row>
    <row r="18" ht="15.75" customHeight="1">
      <c r="A18" s="90" t="s">
        <v>10167</v>
      </c>
      <c r="B18" s="90" t="s">
        <v>164</v>
      </c>
      <c r="C18" s="90" t="s">
        <v>10172</v>
      </c>
      <c r="D18" s="390" t="s">
        <v>66</v>
      </c>
      <c r="E18" s="390" t="s">
        <v>67</v>
      </c>
      <c r="F18" s="391">
        <v>0.7395833333333334</v>
      </c>
      <c r="G18" s="391">
        <v>0.8020833333333334</v>
      </c>
      <c r="H18" s="390">
        <f t="shared" si="1"/>
        <v>1.5</v>
      </c>
      <c r="I18" s="392">
        <v>123.4</v>
      </c>
      <c r="J18" s="392">
        <f t="shared" si="2"/>
        <v>9.140740741</v>
      </c>
      <c r="K18" s="90" t="s">
        <v>10173</v>
      </c>
      <c r="L18" s="90">
        <v>12.0</v>
      </c>
      <c r="M18" s="90" t="s">
        <v>4011</v>
      </c>
      <c r="N18" s="90">
        <f>IFERROR(__xludf.DUMMYFUNCTION("IFERROR(VALUE(REGEXEXTRACT(M18, ""(\d+)\s+(sessions?|days?|weeks?|Weeks?|Sessions?|Days?)"")), 1)"),9.0)</f>
        <v>9</v>
      </c>
      <c r="O18" s="55"/>
      <c r="P18" s="55"/>
      <c r="Q18" s="55"/>
      <c r="R18" s="55"/>
      <c r="S18" s="55"/>
      <c r="T18" s="55"/>
      <c r="U18" s="55"/>
      <c r="V18" s="55"/>
      <c r="W18" s="55"/>
      <c r="X18" s="55"/>
      <c r="Y18" s="55"/>
      <c r="Z18" s="55"/>
      <c r="AA18" s="55"/>
      <c r="AB18" s="55"/>
      <c r="AC18" s="55"/>
      <c r="AD18" s="55"/>
    </row>
    <row r="19" ht="15.75" customHeight="1">
      <c r="A19" s="90" t="s">
        <v>10174</v>
      </c>
      <c r="B19" s="90" t="s">
        <v>93</v>
      </c>
      <c r="C19" s="90" t="s">
        <v>10174</v>
      </c>
      <c r="D19" s="390" t="s">
        <v>136</v>
      </c>
      <c r="E19" s="390" t="s">
        <v>137</v>
      </c>
      <c r="F19" s="391">
        <v>0.375</v>
      </c>
      <c r="G19" s="391">
        <v>0.6666666666666666</v>
      </c>
      <c r="H19" s="390">
        <f t="shared" si="1"/>
        <v>7</v>
      </c>
      <c r="I19" s="392">
        <v>32.3</v>
      </c>
      <c r="J19" s="392">
        <f t="shared" si="2"/>
        <v>4.614285714</v>
      </c>
      <c r="K19" s="90" t="s">
        <v>10175</v>
      </c>
      <c r="L19" s="90">
        <v>30.0</v>
      </c>
      <c r="M19" s="90" t="s">
        <v>3822</v>
      </c>
      <c r="N19" s="90">
        <f>IFERROR(__xludf.DUMMYFUNCTION("IFERROR(VALUE(REGEXEXTRACT(M19, ""(\d+)\s+(sessions?|days?|weeks?|Weeks?|Sessions?|Days?)"")), 1)"),1.0)</f>
        <v>1</v>
      </c>
      <c r="O19" s="55"/>
      <c r="P19" s="55"/>
      <c r="Q19" s="55"/>
      <c r="R19" s="55"/>
      <c r="S19" s="55"/>
      <c r="T19" s="55"/>
      <c r="U19" s="55"/>
      <c r="V19" s="55"/>
      <c r="W19" s="55"/>
      <c r="X19" s="55"/>
      <c r="Y19" s="55"/>
      <c r="Z19" s="55"/>
      <c r="AA19" s="55"/>
      <c r="AB19" s="55"/>
      <c r="AC19" s="55"/>
      <c r="AD19" s="55"/>
    </row>
    <row r="20" ht="15.75" customHeight="1">
      <c r="A20" s="90" t="s">
        <v>10176</v>
      </c>
      <c r="B20" s="90" t="s">
        <v>93</v>
      </c>
      <c r="C20" s="90" t="s">
        <v>10176</v>
      </c>
      <c r="D20" s="390" t="s">
        <v>136</v>
      </c>
      <c r="E20" s="390" t="s">
        <v>137</v>
      </c>
      <c r="F20" s="391">
        <v>0.375</v>
      </c>
      <c r="G20" s="391">
        <v>0.6666666666666666</v>
      </c>
      <c r="H20" s="390">
        <f t="shared" si="1"/>
        <v>7</v>
      </c>
      <c r="I20" s="392">
        <v>161.51</v>
      </c>
      <c r="J20" s="392">
        <f t="shared" si="2"/>
        <v>4.614571429</v>
      </c>
      <c r="K20" s="90" t="s">
        <v>10177</v>
      </c>
      <c r="L20" s="90" t="s">
        <v>298</v>
      </c>
      <c r="M20" s="90" t="s">
        <v>27</v>
      </c>
      <c r="N20" s="90">
        <f>IFERROR(__xludf.DUMMYFUNCTION("IFERROR(VALUE(REGEXEXTRACT(M20, ""(\d+)\s+(sessions?|days?|weeks?|Weeks?|Sessions?|Days?)"")), 1)"),5.0)</f>
        <v>5</v>
      </c>
      <c r="O20" s="55"/>
      <c r="P20" s="55"/>
      <c r="Q20" s="55"/>
      <c r="R20" s="55"/>
      <c r="S20" s="55"/>
      <c r="T20" s="55"/>
      <c r="U20" s="55"/>
      <c r="V20" s="55"/>
      <c r="W20" s="55"/>
      <c r="X20" s="55"/>
      <c r="Y20" s="55"/>
      <c r="Z20" s="55"/>
      <c r="AA20" s="55"/>
      <c r="AB20" s="55"/>
      <c r="AC20" s="55"/>
      <c r="AD20" s="55"/>
    </row>
    <row r="21" ht="15.75" customHeight="1">
      <c r="A21" s="90" t="s">
        <v>10178</v>
      </c>
      <c r="B21" s="90" t="s">
        <v>93</v>
      </c>
      <c r="C21" s="90" t="s">
        <v>10179</v>
      </c>
      <c r="D21" s="390" t="s">
        <v>136</v>
      </c>
      <c r="E21" s="390" t="s">
        <v>137</v>
      </c>
      <c r="F21" s="391">
        <v>0.375</v>
      </c>
      <c r="G21" s="391">
        <v>0.6666666666666666</v>
      </c>
      <c r="H21" s="390">
        <f t="shared" si="1"/>
        <v>7</v>
      </c>
      <c r="I21" s="392">
        <v>242.66</v>
      </c>
      <c r="J21" s="392">
        <f t="shared" si="2"/>
        <v>6.933142857</v>
      </c>
      <c r="K21" s="90" t="s">
        <v>10180</v>
      </c>
      <c r="L21" s="90">
        <v>1.0</v>
      </c>
      <c r="M21" s="90" t="s">
        <v>27</v>
      </c>
      <c r="N21" s="90">
        <f>IFERROR(__xludf.DUMMYFUNCTION("IFERROR(VALUE(REGEXEXTRACT(M21, ""(\d+)\s+(sessions?|days?|weeks?|Weeks?|Sessions?|Days?)"")), 1)"),5.0)</f>
        <v>5</v>
      </c>
      <c r="O21" s="55"/>
      <c r="P21" s="55"/>
      <c r="Q21" s="55"/>
      <c r="R21" s="55"/>
      <c r="S21" s="55"/>
      <c r="T21" s="55"/>
      <c r="U21" s="55"/>
      <c r="V21" s="55"/>
      <c r="W21" s="55"/>
      <c r="X21" s="55"/>
      <c r="Y21" s="55"/>
      <c r="Z21" s="55"/>
      <c r="AA21" s="55"/>
      <c r="AB21" s="55"/>
      <c r="AC21" s="55"/>
      <c r="AD21" s="55"/>
    </row>
    <row r="22" ht="15.75" customHeight="1">
      <c r="A22" s="87" t="s">
        <v>10178</v>
      </c>
      <c r="B22" s="87" t="s">
        <v>93</v>
      </c>
      <c r="C22" s="87" t="s">
        <v>10181</v>
      </c>
      <c r="D22" s="303" t="s">
        <v>42</v>
      </c>
      <c r="E22" s="303" t="s">
        <v>43</v>
      </c>
      <c r="F22" s="304">
        <v>0.375</v>
      </c>
      <c r="G22" s="304">
        <v>0.6666666666666666</v>
      </c>
      <c r="H22" s="390">
        <f t="shared" si="1"/>
        <v>7</v>
      </c>
      <c r="I22" s="305">
        <v>242.66</v>
      </c>
      <c r="J22" s="392">
        <f t="shared" si="2"/>
        <v>6.933142857</v>
      </c>
      <c r="K22" s="87" t="s">
        <v>10182</v>
      </c>
      <c r="L22" s="87" t="s">
        <v>298</v>
      </c>
      <c r="M22" s="90" t="s">
        <v>27</v>
      </c>
      <c r="N22" s="90">
        <f>IFERROR(__xludf.DUMMYFUNCTION("IFERROR(VALUE(REGEXEXTRACT(M22, ""(\d+)\s+(sessions?|days?|weeks?|Weeks?|Sessions?|Days?)"")), 1)"),5.0)</f>
        <v>5</v>
      </c>
      <c r="O22" s="55"/>
      <c r="P22" s="55"/>
      <c r="Q22" s="55"/>
      <c r="R22" s="55"/>
      <c r="S22" s="55"/>
      <c r="T22" s="55"/>
      <c r="U22" s="55"/>
      <c r="V22" s="55"/>
      <c r="W22" s="55"/>
      <c r="X22" s="55"/>
      <c r="Y22" s="55"/>
      <c r="Z22" s="55"/>
      <c r="AA22" s="55"/>
      <c r="AB22" s="55"/>
      <c r="AC22" s="55"/>
      <c r="AD22" s="55"/>
    </row>
    <row r="23" ht="15.75" customHeight="1">
      <c r="A23" s="90" t="s">
        <v>10178</v>
      </c>
      <c r="B23" s="90" t="s">
        <v>93</v>
      </c>
      <c r="C23" s="90" t="s">
        <v>10183</v>
      </c>
      <c r="D23" s="390" t="s">
        <v>136</v>
      </c>
      <c r="E23" s="390" t="s">
        <v>137</v>
      </c>
      <c r="F23" s="391">
        <v>0.375</v>
      </c>
      <c r="G23" s="391">
        <v>0.6666666666666666</v>
      </c>
      <c r="H23" s="390">
        <f t="shared" si="1"/>
        <v>7</v>
      </c>
      <c r="I23" s="392">
        <v>242.66</v>
      </c>
      <c r="J23" s="392">
        <f t="shared" si="2"/>
        <v>6.933142857</v>
      </c>
      <c r="K23" s="90" t="s">
        <v>10184</v>
      </c>
      <c r="L23" s="90" t="s">
        <v>298</v>
      </c>
      <c r="M23" s="90" t="s">
        <v>27</v>
      </c>
      <c r="N23" s="90">
        <f>IFERROR(__xludf.DUMMYFUNCTION("IFERROR(VALUE(REGEXEXTRACT(M23, ""(\d+)\s+(sessions?|days?|weeks?|Weeks?|Sessions?|Days?)"")), 1)"),5.0)</f>
        <v>5</v>
      </c>
      <c r="O23" s="55"/>
      <c r="P23" s="55"/>
      <c r="Q23" s="55"/>
      <c r="R23" s="55"/>
      <c r="S23" s="55"/>
      <c r="T23" s="55"/>
      <c r="U23" s="55"/>
      <c r="V23" s="55"/>
      <c r="W23" s="55"/>
      <c r="X23" s="55"/>
      <c r="Y23" s="55"/>
      <c r="Z23" s="55"/>
      <c r="AA23" s="55"/>
      <c r="AB23" s="55"/>
      <c r="AC23" s="55"/>
      <c r="AD23" s="55"/>
    </row>
    <row r="24" ht="15.75" customHeight="1">
      <c r="A24" s="90" t="s">
        <v>10178</v>
      </c>
      <c r="B24" s="90" t="s">
        <v>93</v>
      </c>
      <c r="C24" s="90" t="s">
        <v>10185</v>
      </c>
      <c r="D24" s="390" t="s">
        <v>136</v>
      </c>
      <c r="E24" s="390" t="s">
        <v>137</v>
      </c>
      <c r="F24" s="391">
        <v>0.375</v>
      </c>
      <c r="G24" s="391">
        <v>0.6666666666666666</v>
      </c>
      <c r="H24" s="390">
        <f t="shared" si="1"/>
        <v>7</v>
      </c>
      <c r="I24" s="392">
        <v>242.66</v>
      </c>
      <c r="J24" s="392">
        <f t="shared" si="2"/>
        <v>6.933142857</v>
      </c>
      <c r="K24" s="90" t="s">
        <v>10186</v>
      </c>
      <c r="L24" s="90" t="s">
        <v>298</v>
      </c>
      <c r="M24" s="90" t="s">
        <v>27</v>
      </c>
      <c r="N24" s="90">
        <f>IFERROR(__xludf.DUMMYFUNCTION("IFERROR(VALUE(REGEXEXTRACT(M24, ""(\d+)\s+(sessions?|days?|weeks?|Weeks?|Sessions?|Days?)"")), 1)"),5.0)</f>
        <v>5</v>
      </c>
      <c r="O24" s="55"/>
      <c r="P24" s="55"/>
      <c r="Q24" s="55"/>
      <c r="R24" s="55"/>
      <c r="S24" s="55"/>
      <c r="T24" s="55"/>
      <c r="U24" s="55"/>
      <c r="V24" s="55"/>
      <c r="W24" s="55"/>
      <c r="X24" s="55"/>
      <c r="Y24" s="55"/>
      <c r="Z24" s="55"/>
      <c r="AA24" s="55"/>
      <c r="AB24" s="55"/>
      <c r="AC24" s="55"/>
      <c r="AD24" s="55"/>
    </row>
    <row r="25" ht="15.75" customHeight="1">
      <c r="A25" s="90" t="s">
        <v>10178</v>
      </c>
      <c r="B25" s="90" t="s">
        <v>93</v>
      </c>
      <c r="C25" s="90" t="s">
        <v>10187</v>
      </c>
      <c r="D25" s="390" t="s">
        <v>136</v>
      </c>
      <c r="E25" s="390" t="s">
        <v>137</v>
      </c>
      <c r="F25" s="391">
        <v>0.375</v>
      </c>
      <c r="G25" s="391">
        <v>0.6666666666666666</v>
      </c>
      <c r="H25" s="390">
        <f t="shared" si="1"/>
        <v>7</v>
      </c>
      <c r="I25" s="392">
        <v>242.66</v>
      </c>
      <c r="J25" s="392">
        <f t="shared" si="2"/>
        <v>6.933142857</v>
      </c>
      <c r="K25" s="90" t="s">
        <v>10188</v>
      </c>
      <c r="L25" s="90" t="s">
        <v>298</v>
      </c>
      <c r="M25" s="90" t="s">
        <v>27</v>
      </c>
      <c r="N25" s="90">
        <f>IFERROR(__xludf.DUMMYFUNCTION("IFERROR(VALUE(REGEXEXTRACT(M25, ""(\d+)\s+(sessions?|days?|weeks?|Weeks?|Sessions?|Days?)"")), 1)"),5.0)</f>
        <v>5</v>
      </c>
      <c r="O25" s="55"/>
      <c r="P25" s="55"/>
      <c r="Q25" s="55"/>
      <c r="R25" s="55"/>
      <c r="S25" s="55"/>
      <c r="T25" s="55"/>
      <c r="U25" s="55"/>
      <c r="V25" s="55"/>
      <c r="W25" s="55"/>
      <c r="X25" s="55"/>
      <c r="Y25" s="55"/>
      <c r="Z25" s="55"/>
      <c r="AA25" s="55"/>
      <c r="AB25" s="55"/>
      <c r="AC25" s="55"/>
      <c r="AD25" s="55"/>
    </row>
    <row r="26" ht="15.75" customHeight="1">
      <c r="A26" s="90" t="s">
        <v>1593</v>
      </c>
      <c r="B26" s="90" t="s">
        <v>35</v>
      </c>
      <c r="C26" s="90" t="s">
        <v>10189</v>
      </c>
      <c r="D26" s="390" t="s">
        <v>136</v>
      </c>
      <c r="E26" s="390" t="s">
        <v>137</v>
      </c>
      <c r="F26" s="391">
        <v>0.7291666666666666</v>
      </c>
      <c r="G26" s="391">
        <v>0.7708333333333334</v>
      </c>
      <c r="H26" s="390">
        <f t="shared" si="1"/>
        <v>1</v>
      </c>
      <c r="I26" s="392">
        <v>59.49</v>
      </c>
      <c r="J26" s="392">
        <f t="shared" si="2"/>
        <v>6.61</v>
      </c>
      <c r="K26" s="90" t="s">
        <v>10190</v>
      </c>
      <c r="L26" s="90">
        <v>12.0</v>
      </c>
      <c r="M26" s="90" t="s">
        <v>4011</v>
      </c>
      <c r="N26" s="90">
        <f>IFERROR(__xludf.DUMMYFUNCTION("IFERROR(VALUE(REGEXEXTRACT(M26, ""(\d+)\s+(sessions?|days?|weeks?|Weeks?|Sessions?|Days?)"")), 1)"),9.0)</f>
        <v>9</v>
      </c>
      <c r="O26" s="55"/>
      <c r="P26" s="55"/>
      <c r="Q26" s="55"/>
      <c r="R26" s="55"/>
      <c r="S26" s="55"/>
      <c r="T26" s="55"/>
      <c r="U26" s="55"/>
      <c r="V26" s="55"/>
      <c r="W26" s="55"/>
      <c r="X26" s="55"/>
      <c r="Y26" s="55"/>
      <c r="Z26" s="55"/>
      <c r="AA26" s="55"/>
      <c r="AB26" s="55"/>
      <c r="AC26" s="55"/>
      <c r="AD26" s="55"/>
    </row>
    <row r="27" ht="15.75" customHeight="1">
      <c r="A27" s="87" t="s">
        <v>1593</v>
      </c>
      <c r="B27" s="90" t="s">
        <v>35</v>
      </c>
      <c r="C27" s="87" t="s">
        <v>10191</v>
      </c>
      <c r="D27" s="303" t="s">
        <v>136</v>
      </c>
      <c r="E27" s="303" t="s">
        <v>137</v>
      </c>
      <c r="F27" s="304">
        <v>0.59375</v>
      </c>
      <c r="G27" s="304">
        <v>0.6354166666666666</v>
      </c>
      <c r="H27" s="390">
        <f t="shared" si="1"/>
        <v>1</v>
      </c>
      <c r="I27" s="305">
        <v>59.49</v>
      </c>
      <c r="J27" s="392">
        <f t="shared" si="2"/>
        <v>6.61</v>
      </c>
      <c r="K27" s="87" t="s">
        <v>10192</v>
      </c>
      <c r="L27" s="87">
        <v>12.0</v>
      </c>
      <c r="M27" s="90" t="s">
        <v>4011</v>
      </c>
      <c r="N27" s="90">
        <f>IFERROR(__xludf.DUMMYFUNCTION("IFERROR(VALUE(REGEXEXTRACT(M27, ""(\d+)\s+(sessions?|days?|weeks?|Weeks?|Sessions?|Days?)"")), 1)"),9.0)</f>
        <v>9</v>
      </c>
      <c r="O27" s="55"/>
      <c r="P27" s="55"/>
      <c r="Q27" s="55"/>
      <c r="R27" s="55"/>
      <c r="S27" s="55"/>
      <c r="T27" s="55"/>
      <c r="U27" s="55"/>
      <c r="V27" s="55"/>
      <c r="W27" s="55"/>
      <c r="X27" s="55"/>
      <c r="Y27" s="55"/>
      <c r="Z27" s="55"/>
      <c r="AA27" s="55"/>
      <c r="AB27" s="55"/>
      <c r="AC27" s="55"/>
      <c r="AD27" s="55"/>
    </row>
    <row r="28" ht="15.75" customHeight="1">
      <c r="A28" s="90" t="s">
        <v>10193</v>
      </c>
      <c r="B28" s="90" t="s">
        <v>164</v>
      </c>
      <c r="C28" s="90" t="s">
        <v>10194</v>
      </c>
      <c r="D28" s="390" t="s">
        <v>10195</v>
      </c>
      <c r="E28" s="390" t="s">
        <v>10196</v>
      </c>
      <c r="F28" s="391">
        <v>0.7083333333333334</v>
      </c>
      <c r="G28" s="391">
        <v>0.75</v>
      </c>
      <c r="H28" s="390">
        <f t="shared" si="1"/>
        <v>1</v>
      </c>
      <c r="I28" s="392">
        <v>101.06</v>
      </c>
      <c r="J28" s="392">
        <f t="shared" si="2"/>
        <v>12.6325</v>
      </c>
      <c r="K28" s="90" t="s">
        <v>10197</v>
      </c>
      <c r="L28" s="90" t="s">
        <v>298</v>
      </c>
      <c r="M28" s="90" t="s">
        <v>34</v>
      </c>
      <c r="N28" s="90">
        <f>IFERROR(__xludf.DUMMYFUNCTION("IFERROR(VALUE(REGEXEXTRACT(M28, ""(\d+)\s+(sessions?|days?|weeks?|Weeks?|Sessions?|Days?)"")), 1)"),8.0)</f>
        <v>8</v>
      </c>
      <c r="O28" s="55"/>
      <c r="P28" s="55"/>
      <c r="Q28" s="55"/>
      <c r="R28" s="55"/>
      <c r="S28" s="55"/>
      <c r="T28" s="55"/>
      <c r="U28" s="55"/>
      <c r="V28" s="55"/>
      <c r="W28" s="55"/>
      <c r="X28" s="55"/>
      <c r="Y28" s="55"/>
      <c r="Z28" s="55"/>
      <c r="AA28" s="55"/>
      <c r="AB28" s="55"/>
      <c r="AC28" s="55"/>
      <c r="AD28" s="55"/>
    </row>
    <row r="29" ht="15.75" customHeight="1">
      <c r="A29" s="90" t="s">
        <v>10193</v>
      </c>
      <c r="B29" s="90" t="s">
        <v>164</v>
      </c>
      <c r="C29" s="90" t="s">
        <v>10198</v>
      </c>
      <c r="D29" s="390" t="s">
        <v>10195</v>
      </c>
      <c r="E29" s="390" t="s">
        <v>10196</v>
      </c>
      <c r="F29" s="391">
        <v>0.6875</v>
      </c>
      <c r="G29" s="391">
        <v>0.7291666666666666</v>
      </c>
      <c r="H29" s="390">
        <f t="shared" si="1"/>
        <v>1</v>
      </c>
      <c r="I29" s="392">
        <v>113.68</v>
      </c>
      <c r="J29" s="392">
        <f t="shared" si="2"/>
        <v>12.63111111</v>
      </c>
      <c r="K29" s="90" t="s">
        <v>10199</v>
      </c>
      <c r="L29" s="90">
        <v>12.0</v>
      </c>
      <c r="M29" s="90" t="s">
        <v>4011</v>
      </c>
      <c r="N29" s="90">
        <f>IFERROR(__xludf.DUMMYFUNCTION("IFERROR(VALUE(REGEXEXTRACT(M29, ""(\d+)\s+(sessions?|days?|weeks?|Weeks?|Sessions?|Days?)"")), 1)"),9.0)</f>
        <v>9</v>
      </c>
      <c r="O29" s="55"/>
      <c r="P29" s="55"/>
      <c r="Q29" s="55"/>
      <c r="R29" s="55"/>
      <c r="S29" s="55"/>
      <c r="T29" s="55"/>
      <c r="U29" s="55"/>
      <c r="V29" s="55"/>
      <c r="W29" s="55"/>
      <c r="X29" s="55"/>
      <c r="Y29" s="55"/>
      <c r="Z29" s="55"/>
      <c r="AA29" s="55"/>
      <c r="AB29" s="55"/>
      <c r="AC29" s="55"/>
      <c r="AD29" s="55"/>
    </row>
    <row r="30" ht="15.75" customHeight="1">
      <c r="A30" s="89" t="s">
        <v>10193</v>
      </c>
      <c r="B30" s="90" t="s">
        <v>164</v>
      </c>
      <c r="C30" s="90" t="s">
        <v>10200</v>
      </c>
      <c r="D30" s="390" t="s">
        <v>10195</v>
      </c>
      <c r="E30" s="390" t="s">
        <v>10196</v>
      </c>
      <c r="F30" s="391">
        <v>0.7083333333333334</v>
      </c>
      <c r="G30" s="391">
        <v>0.75</v>
      </c>
      <c r="H30" s="390">
        <f t="shared" si="1"/>
        <v>1</v>
      </c>
      <c r="I30" s="392">
        <v>101.06</v>
      </c>
      <c r="J30" s="392">
        <f t="shared" si="2"/>
        <v>12.6325</v>
      </c>
      <c r="K30" s="90" t="s">
        <v>10201</v>
      </c>
      <c r="L30" s="90" t="s">
        <v>298</v>
      </c>
      <c r="M30" s="90" t="s">
        <v>34</v>
      </c>
      <c r="N30" s="90">
        <f>IFERROR(__xludf.DUMMYFUNCTION("IFERROR(VALUE(REGEXEXTRACT(M30, ""(\d+)\s+(sessions?|days?|weeks?|Weeks?|Sessions?|Days?)"")), 1)"),8.0)</f>
        <v>8</v>
      </c>
      <c r="O30" s="55"/>
      <c r="P30" s="55"/>
      <c r="Q30" s="55"/>
      <c r="R30" s="55"/>
      <c r="S30" s="55"/>
      <c r="T30" s="55"/>
      <c r="U30" s="55"/>
      <c r="V30" s="55"/>
      <c r="W30" s="55"/>
      <c r="X30" s="55"/>
      <c r="Y30" s="55"/>
      <c r="Z30" s="55"/>
      <c r="AA30" s="55"/>
      <c r="AB30" s="55"/>
      <c r="AC30" s="55"/>
      <c r="AD30" s="55"/>
    </row>
    <row r="31" ht="15.75" customHeight="1">
      <c r="A31" s="90" t="s">
        <v>8969</v>
      </c>
      <c r="B31" s="90" t="s">
        <v>208</v>
      </c>
      <c r="C31" s="90" t="s">
        <v>10202</v>
      </c>
      <c r="D31" s="390" t="s">
        <v>136</v>
      </c>
      <c r="E31" s="390" t="s">
        <v>137</v>
      </c>
      <c r="F31" s="391">
        <v>0.7395833333333334</v>
      </c>
      <c r="G31" s="391">
        <v>0.78125</v>
      </c>
      <c r="H31" s="390">
        <f t="shared" si="1"/>
        <v>1</v>
      </c>
      <c r="I31" s="392">
        <v>25.94</v>
      </c>
      <c r="J31" s="392">
        <f t="shared" si="2"/>
        <v>2.882222222</v>
      </c>
      <c r="K31" s="90" t="s">
        <v>10203</v>
      </c>
      <c r="L31" s="90">
        <v>15.0</v>
      </c>
      <c r="M31" s="90" t="s">
        <v>4011</v>
      </c>
      <c r="N31" s="90">
        <f>IFERROR(__xludf.DUMMYFUNCTION("IFERROR(VALUE(REGEXEXTRACT(M31, ""(\d+)\s+(sessions?|days?|weeks?|Weeks?|Sessions?|Days?)"")), 1)"),9.0)</f>
        <v>9</v>
      </c>
      <c r="O31" s="55"/>
      <c r="P31" s="55"/>
      <c r="Q31" s="55"/>
      <c r="R31" s="55"/>
      <c r="S31" s="55"/>
      <c r="T31" s="55"/>
      <c r="U31" s="55"/>
      <c r="V31" s="55"/>
      <c r="W31" s="55"/>
      <c r="X31" s="55"/>
      <c r="Y31" s="55"/>
      <c r="Z31" s="55"/>
      <c r="AA31" s="55"/>
      <c r="AB31" s="55"/>
      <c r="AC31" s="55"/>
      <c r="AD31" s="55"/>
    </row>
    <row r="32" ht="15.75" customHeight="1">
      <c r="A32" s="90" t="s">
        <v>8969</v>
      </c>
      <c r="B32" s="90" t="s">
        <v>208</v>
      </c>
      <c r="C32" s="90" t="s">
        <v>10204</v>
      </c>
      <c r="D32" s="390" t="s">
        <v>136</v>
      </c>
      <c r="E32" s="390" t="s">
        <v>137</v>
      </c>
      <c r="F32" s="391">
        <v>0.6666666666666666</v>
      </c>
      <c r="G32" s="391">
        <v>0.75</v>
      </c>
      <c r="H32" s="390">
        <f t="shared" si="1"/>
        <v>2</v>
      </c>
      <c r="I32" s="392">
        <v>25.94</v>
      </c>
      <c r="J32" s="392">
        <f t="shared" si="2"/>
        <v>1.441111111</v>
      </c>
      <c r="K32" s="90" t="s">
        <v>10205</v>
      </c>
      <c r="L32" s="90">
        <v>8.0</v>
      </c>
      <c r="M32" s="90" t="s">
        <v>4011</v>
      </c>
      <c r="N32" s="90">
        <f>IFERROR(__xludf.DUMMYFUNCTION("IFERROR(VALUE(REGEXEXTRACT(M32, ""(\d+)\s+(sessions?|days?|weeks?|Weeks?|Sessions?|Days?)"")), 1)"),9.0)</f>
        <v>9</v>
      </c>
      <c r="O32" s="55"/>
      <c r="P32" s="55"/>
      <c r="Q32" s="55"/>
      <c r="R32" s="55"/>
      <c r="S32" s="55"/>
      <c r="T32" s="55"/>
      <c r="U32" s="55"/>
      <c r="V32" s="55"/>
      <c r="W32" s="55"/>
      <c r="X32" s="55"/>
      <c r="Y32" s="55"/>
      <c r="Z32" s="55"/>
      <c r="AA32" s="55"/>
      <c r="AB32" s="55"/>
      <c r="AC32" s="55"/>
      <c r="AD32" s="55"/>
    </row>
    <row r="33" ht="15.75" customHeight="1">
      <c r="A33" s="90" t="s">
        <v>8969</v>
      </c>
      <c r="B33" s="90" t="s">
        <v>208</v>
      </c>
      <c r="C33" s="90" t="s">
        <v>10206</v>
      </c>
      <c r="D33" s="390" t="s">
        <v>136</v>
      </c>
      <c r="E33" s="390" t="s">
        <v>137</v>
      </c>
      <c r="F33" s="391">
        <v>0.6666666666666666</v>
      </c>
      <c r="G33" s="391">
        <v>0.75</v>
      </c>
      <c r="H33" s="390">
        <f t="shared" si="1"/>
        <v>2</v>
      </c>
      <c r="I33" s="392">
        <v>25.94</v>
      </c>
      <c r="J33" s="392">
        <f t="shared" si="2"/>
        <v>1.441111111</v>
      </c>
      <c r="K33" s="90" t="s">
        <v>10207</v>
      </c>
      <c r="L33" s="90">
        <v>10.0</v>
      </c>
      <c r="M33" s="90" t="s">
        <v>4011</v>
      </c>
      <c r="N33" s="90">
        <f>IFERROR(__xludf.DUMMYFUNCTION("IFERROR(VALUE(REGEXEXTRACT(M33, ""(\d+)\s+(sessions?|days?|weeks?|Weeks?|Sessions?|Days?)"")), 1)"),9.0)</f>
        <v>9</v>
      </c>
      <c r="O33" s="55"/>
      <c r="P33" s="55"/>
      <c r="Q33" s="55"/>
      <c r="R33" s="55"/>
      <c r="S33" s="55"/>
      <c r="T33" s="55"/>
      <c r="U33" s="55"/>
      <c r="V33" s="55"/>
      <c r="W33" s="55"/>
      <c r="X33" s="55"/>
      <c r="Y33" s="55"/>
      <c r="Z33" s="55"/>
      <c r="AA33" s="55"/>
      <c r="AB33" s="55"/>
      <c r="AC33" s="55"/>
      <c r="AD33" s="55"/>
    </row>
    <row r="34" ht="15.75" customHeight="1">
      <c r="A34" s="90" t="s">
        <v>10147</v>
      </c>
      <c r="B34" s="90" t="s">
        <v>21</v>
      </c>
      <c r="C34" s="90" t="s">
        <v>10208</v>
      </c>
      <c r="D34" s="390" t="s">
        <v>4602</v>
      </c>
      <c r="E34" s="390" t="s">
        <v>4603</v>
      </c>
      <c r="F34" s="391">
        <v>0.6041666666666666</v>
      </c>
      <c r="G34" s="391">
        <v>0.7291666666666666</v>
      </c>
      <c r="H34" s="390">
        <f t="shared" si="1"/>
        <v>3</v>
      </c>
      <c r="I34" s="392">
        <v>608.46</v>
      </c>
      <c r="J34" s="392">
        <f t="shared" si="2"/>
        <v>1.108306011</v>
      </c>
      <c r="K34" s="90" t="s">
        <v>10209</v>
      </c>
      <c r="L34" s="90">
        <v>1.0</v>
      </c>
      <c r="M34" s="90" t="s">
        <v>10152</v>
      </c>
      <c r="N34" s="90">
        <f>IFERROR(__xludf.DUMMYFUNCTION("IFERROR(VALUE(REGEXEXTRACT(M34, ""(\d+)\s+(sessions?|days?|weeks?|Weeks?|Sessions?|Days?)"")), 1)"),183.0)</f>
        <v>183</v>
      </c>
      <c r="O34" s="55"/>
      <c r="P34" s="55"/>
      <c r="Q34" s="55"/>
      <c r="R34" s="55"/>
      <c r="S34" s="55"/>
      <c r="T34" s="55"/>
      <c r="U34" s="55"/>
      <c r="V34" s="55"/>
      <c r="W34" s="55"/>
      <c r="X34" s="55"/>
      <c r="Y34" s="55"/>
      <c r="Z34" s="55"/>
      <c r="AA34" s="55"/>
      <c r="AB34" s="55"/>
      <c r="AC34" s="55"/>
      <c r="AD34" s="55"/>
    </row>
    <row r="35" ht="15.75" customHeight="1">
      <c r="A35" s="87" t="s">
        <v>8969</v>
      </c>
      <c r="B35" s="87" t="s">
        <v>690</v>
      </c>
      <c r="C35" s="87" t="s">
        <v>690</v>
      </c>
      <c r="D35" s="303" t="s">
        <v>127</v>
      </c>
      <c r="E35" s="303" t="s">
        <v>128</v>
      </c>
      <c r="F35" s="304">
        <v>0.6979166666666666</v>
      </c>
      <c r="G35" s="304">
        <v>0.7395833333333334</v>
      </c>
      <c r="H35" s="390">
        <f t="shared" si="1"/>
        <v>1</v>
      </c>
      <c r="I35" s="305">
        <v>59.49</v>
      </c>
      <c r="J35" s="392">
        <f t="shared" si="2"/>
        <v>6.61</v>
      </c>
      <c r="K35" s="87" t="s">
        <v>10210</v>
      </c>
      <c r="L35" s="87">
        <v>10.0</v>
      </c>
      <c r="M35" s="90" t="s">
        <v>4011</v>
      </c>
      <c r="N35" s="90">
        <f>IFERROR(__xludf.DUMMYFUNCTION("IFERROR(VALUE(REGEXEXTRACT(M35, ""(\d+)\s+(sessions?|days?|weeks?|Weeks?|Sessions?|Days?)"")), 1)"),9.0)</f>
        <v>9</v>
      </c>
      <c r="O35" s="55"/>
      <c r="P35" s="55"/>
      <c r="Q35" s="55"/>
      <c r="R35" s="55"/>
      <c r="S35" s="55"/>
      <c r="T35" s="55"/>
      <c r="U35" s="55"/>
      <c r="V35" s="55"/>
      <c r="W35" s="55"/>
      <c r="X35" s="55"/>
      <c r="Y35" s="55"/>
      <c r="Z35" s="55"/>
      <c r="AA35" s="55"/>
      <c r="AB35" s="55"/>
      <c r="AC35" s="55"/>
      <c r="AD35" s="55"/>
    </row>
    <row r="36" ht="15.75" customHeight="1">
      <c r="A36" s="87" t="s">
        <v>8969</v>
      </c>
      <c r="B36" s="87" t="s">
        <v>690</v>
      </c>
      <c r="C36" s="87" t="s">
        <v>10211</v>
      </c>
      <c r="D36" s="303" t="s">
        <v>197</v>
      </c>
      <c r="E36" s="303" t="s">
        <v>198</v>
      </c>
      <c r="F36" s="304">
        <v>0.5208333333333334</v>
      </c>
      <c r="G36" s="304">
        <v>0.5833333333333334</v>
      </c>
      <c r="H36" s="390">
        <f t="shared" si="1"/>
        <v>1.5</v>
      </c>
      <c r="I36" s="305">
        <v>59.49</v>
      </c>
      <c r="J36" s="392">
        <f t="shared" si="2"/>
        <v>4.406666667</v>
      </c>
      <c r="K36" s="87" t="s">
        <v>10212</v>
      </c>
      <c r="L36" s="87">
        <v>8.0</v>
      </c>
      <c r="M36" s="90" t="s">
        <v>4011</v>
      </c>
      <c r="N36" s="90">
        <f>IFERROR(__xludf.DUMMYFUNCTION("IFERROR(VALUE(REGEXEXTRACT(M36, ""(\d+)\s+(sessions?|days?|weeks?|Weeks?|Sessions?|Days?)"")), 1)"),9.0)</f>
        <v>9</v>
      </c>
      <c r="O36" s="55"/>
      <c r="P36" s="55"/>
      <c r="Q36" s="55"/>
      <c r="R36" s="55"/>
      <c r="S36" s="55"/>
      <c r="T36" s="55"/>
      <c r="U36" s="55"/>
      <c r="V36" s="55"/>
      <c r="W36" s="55"/>
      <c r="X36" s="55"/>
      <c r="Y36" s="55"/>
      <c r="Z36" s="55"/>
      <c r="AA36" s="55"/>
      <c r="AB36" s="55"/>
      <c r="AC36" s="55"/>
      <c r="AD36" s="55"/>
    </row>
    <row r="37" ht="15.75" customHeight="1">
      <c r="A37" s="87" t="s">
        <v>8969</v>
      </c>
      <c r="B37" s="87" t="s">
        <v>690</v>
      </c>
      <c r="C37" s="90" t="s">
        <v>10213</v>
      </c>
      <c r="D37" s="390" t="s">
        <v>127</v>
      </c>
      <c r="E37" s="390" t="s">
        <v>128</v>
      </c>
      <c r="F37" s="391">
        <v>0.5625</v>
      </c>
      <c r="G37" s="391">
        <v>0.625</v>
      </c>
      <c r="H37" s="390">
        <f t="shared" si="1"/>
        <v>1.5</v>
      </c>
      <c r="I37" s="305">
        <v>89.24</v>
      </c>
      <c r="J37" s="392">
        <f t="shared" si="2"/>
        <v>6.61037037</v>
      </c>
      <c r="K37" s="90" t="s">
        <v>10214</v>
      </c>
      <c r="L37" s="90">
        <v>10.0</v>
      </c>
      <c r="M37" s="90" t="s">
        <v>4011</v>
      </c>
      <c r="N37" s="90">
        <f>IFERROR(__xludf.DUMMYFUNCTION("IFERROR(VALUE(REGEXEXTRACT(M37, ""(\d+)\s+(sessions?|days?|weeks?|Weeks?|Sessions?|Days?)"")), 1)"),9.0)</f>
        <v>9</v>
      </c>
      <c r="O37" s="55"/>
      <c r="P37" s="55"/>
      <c r="Q37" s="55"/>
      <c r="R37" s="55"/>
      <c r="S37" s="55"/>
      <c r="T37" s="55"/>
      <c r="U37" s="55"/>
      <c r="V37" s="55"/>
      <c r="W37" s="55"/>
      <c r="X37" s="55"/>
      <c r="Y37" s="55"/>
      <c r="Z37" s="55"/>
      <c r="AA37" s="55"/>
      <c r="AB37" s="55"/>
      <c r="AC37" s="55"/>
      <c r="AD37" s="55"/>
    </row>
    <row r="38" ht="15.75" customHeight="1">
      <c r="A38" s="87" t="s">
        <v>8969</v>
      </c>
      <c r="B38" s="87" t="s">
        <v>690</v>
      </c>
      <c r="C38" s="90" t="s">
        <v>10215</v>
      </c>
      <c r="D38" s="390" t="s">
        <v>136</v>
      </c>
      <c r="E38" s="390" t="s">
        <v>137</v>
      </c>
      <c r="F38" s="391">
        <v>0.75</v>
      </c>
      <c r="G38" s="391">
        <v>0.8333333333333334</v>
      </c>
      <c r="H38" s="390">
        <f t="shared" si="1"/>
        <v>2</v>
      </c>
      <c r="I38" s="392">
        <v>59.49</v>
      </c>
      <c r="J38" s="392">
        <f t="shared" si="2"/>
        <v>3.305</v>
      </c>
      <c r="K38" s="90" t="s">
        <v>10216</v>
      </c>
      <c r="L38" s="90">
        <v>10.0</v>
      </c>
      <c r="M38" s="90" t="s">
        <v>4011</v>
      </c>
      <c r="N38" s="90">
        <f>IFERROR(__xludf.DUMMYFUNCTION("IFERROR(VALUE(REGEXEXTRACT(M38, ""(\d+)\s+(sessions?|days?|weeks?|Weeks?|Sessions?|Days?)"")), 1)"),9.0)</f>
        <v>9</v>
      </c>
      <c r="O38" s="55"/>
      <c r="P38" s="55"/>
      <c r="Q38" s="55"/>
      <c r="R38" s="55"/>
      <c r="S38" s="55"/>
      <c r="T38" s="55"/>
      <c r="U38" s="55"/>
      <c r="V38" s="55"/>
      <c r="W38" s="55"/>
      <c r="X38" s="55"/>
      <c r="Y38" s="55"/>
      <c r="Z38" s="55"/>
      <c r="AA38" s="55"/>
      <c r="AB38" s="55"/>
      <c r="AC38" s="55"/>
      <c r="AD38" s="55"/>
    </row>
    <row r="39" ht="15.75" customHeight="1">
      <c r="A39" s="90" t="s">
        <v>8969</v>
      </c>
      <c r="B39" s="90" t="s">
        <v>690</v>
      </c>
      <c r="C39" s="90" t="s">
        <v>10217</v>
      </c>
      <c r="D39" s="390" t="s">
        <v>3125</v>
      </c>
      <c r="E39" s="390" t="s">
        <v>3126</v>
      </c>
      <c r="F39" s="391">
        <v>0.5416666666666666</v>
      </c>
      <c r="G39" s="391">
        <v>0.6041666666666666</v>
      </c>
      <c r="H39" s="390">
        <f t="shared" si="1"/>
        <v>1.5</v>
      </c>
      <c r="I39" s="392">
        <v>59.49</v>
      </c>
      <c r="J39" s="392">
        <f t="shared" si="2"/>
        <v>4.406666667</v>
      </c>
      <c r="K39" s="90" t="s">
        <v>10218</v>
      </c>
      <c r="L39" s="90">
        <v>6.0</v>
      </c>
      <c r="M39" s="90" t="s">
        <v>4011</v>
      </c>
      <c r="N39" s="90">
        <f>IFERROR(__xludf.DUMMYFUNCTION("IFERROR(VALUE(REGEXEXTRACT(M39, ""(\d+)\s+(sessions?|days?|weeks?|Weeks?|Sessions?|Days?)"")), 1)"),9.0)</f>
        <v>9</v>
      </c>
      <c r="O39" s="55"/>
      <c r="P39" s="55"/>
      <c r="Q39" s="55"/>
      <c r="R39" s="55"/>
      <c r="S39" s="55"/>
      <c r="T39" s="55"/>
      <c r="U39" s="55"/>
      <c r="V39" s="55"/>
      <c r="W39" s="55"/>
      <c r="X39" s="55"/>
      <c r="Y39" s="55"/>
      <c r="Z39" s="55"/>
      <c r="AA39" s="55"/>
      <c r="AB39" s="55"/>
      <c r="AC39" s="55"/>
      <c r="AD39" s="55"/>
    </row>
    <row r="40" ht="15.75" customHeight="1">
      <c r="A40" s="87" t="s">
        <v>10174</v>
      </c>
      <c r="B40" s="87" t="s">
        <v>64</v>
      </c>
      <c r="C40" s="90" t="s">
        <v>10219</v>
      </c>
      <c r="D40" s="390" t="s">
        <v>283</v>
      </c>
      <c r="E40" s="390" t="s">
        <v>284</v>
      </c>
      <c r="F40" s="391">
        <v>0.375</v>
      </c>
      <c r="G40" s="391">
        <v>0.6666666666666666</v>
      </c>
      <c r="H40" s="390">
        <f t="shared" si="1"/>
        <v>7</v>
      </c>
      <c r="I40" s="392">
        <v>323.02</v>
      </c>
      <c r="J40" s="392">
        <f t="shared" si="2"/>
        <v>4.614571429</v>
      </c>
      <c r="K40" s="90" t="s">
        <v>10220</v>
      </c>
      <c r="L40" s="90" t="s">
        <v>298</v>
      </c>
      <c r="M40" s="90" t="s">
        <v>3869</v>
      </c>
      <c r="N40" s="90">
        <f>IFERROR(__xludf.DUMMYFUNCTION("IFERROR(VALUE(REGEXEXTRACT(M40, ""(\d+)\s+(sessions?|days?|weeks?|Weeks?|Sessions?|Days?)"")), 1)"),10.0)</f>
        <v>10</v>
      </c>
      <c r="O40" s="55"/>
      <c r="P40" s="55"/>
      <c r="Q40" s="55"/>
      <c r="R40" s="55"/>
      <c r="S40" s="55"/>
      <c r="T40" s="55"/>
      <c r="U40" s="55"/>
      <c r="V40" s="55"/>
      <c r="W40" s="55"/>
      <c r="X40" s="55"/>
      <c r="Y40" s="55"/>
      <c r="Z40" s="55"/>
      <c r="AA40" s="55"/>
      <c r="AB40" s="55"/>
      <c r="AC40" s="55"/>
      <c r="AD40" s="55"/>
    </row>
    <row r="41" ht="15.75" customHeight="1">
      <c r="A41" s="90" t="s">
        <v>1593</v>
      </c>
      <c r="B41" s="90" t="s">
        <v>35</v>
      </c>
      <c r="C41" s="90" t="s">
        <v>10221</v>
      </c>
      <c r="D41" s="390" t="s">
        <v>70</v>
      </c>
      <c r="E41" s="390" t="s">
        <v>71</v>
      </c>
      <c r="F41" s="391">
        <v>0.6041666666666666</v>
      </c>
      <c r="G41" s="391">
        <v>0.6458333333333334</v>
      </c>
      <c r="H41" s="390">
        <f t="shared" si="1"/>
        <v>1</v>
      </c>
      <c r="I41" s="392">
        <v>59.49</v>
      </c>
      <c r="J41" s="392">
        <f t="shared" si="2"/>
        <v>6.61</v>
      </c>
      <c r="K41" s="90" t="s">
        <v>10222</v>
      </c>
      <c r="L41" s="90">
        <v>12.0</v>
      </c>
      <c r="M41" s="90" t="s">
        <v>4011</v>
      </c>
      <c r="N41" s="90">
        <f>IFERROR(__xludf.DUMMYFUNCTION("IFERROR(VALUE(REGEXEXTRACT(M41, ""(\d+)\s+(sessions?|days?|weeks?|Weeks?|Sessions?|Days?)"")), 1)"),9.0)</f>
        <v>9</v>
      </c>
      <c r="O41" s="55"/>
      <c r="P41" s="55"/>
      <c r="Q41" s="55"/>
      <c r="R41" s="55"/>
      <c r="S41" s="55"/>
      <c r="T41" s="55"/>
      <c r="U41" s="55"/>
      <c r="V41" s="55"/>
      <c r="W41" s="55"/>
      <c r="X41" s="55"/>
      <c r="Y41" s="55"/>
      <c r="Z41" s="55"/>
      <c r="AA41" s="55"/>
      <c r="AB41" s="55"/>
      <c r="AC41" s="55"/>
      <c r="AD41" s="55"/>
    </row>
    <row r="42" ht="15.75" customHeight="1">
      <c r="A42" s="90" t="s">
        <v>1593</v>
      </c>
      <c r="B42" s="90" t="s">
        <v>35</v>
      </c>
      <c r="C42" s="90" t="s">
        <v>10223</v>
      </c>
      <c r="D42" s="390" t="s">
        <v>136</v>
      </c>
      <c r="E42" s="390" t="s">
        <v>137</v>
      </c>
      <c r="F42" s="391">
        <v>0.6666666666666666</v>
      </c>
      <c r="G42" s="391">
        <v>0.7291666666666666</v>
      </c>
      <c r="H42" s="390">
        <f t="shared" si="1"/>
        <v>1.5</v>
      </c>
      <c r="I42" s="392">
        <v>59.49</v>
      </c>
      <c r="J42" s="392">
        <f t="shared" si="2"/>
        <v>4.406666667</v>
      </c>
      <c r="K42" s="90" t="s">
        <v>10224</v>
      </c>
      <c r="L42" s="90">
        <v>10.0</v>
      </c>
      <c r="M42" s="90" t="s">
        <v>4011</v>
      </c>
      <c r="N42" s="90">
        <f>IFERROR(__xludf.DUMMYFUNCTION("IFERROR(VALUE(REGEXEXTRACT(M42, ""(\d+)\s+(sessions?|days?|weeks?|Weeks?|Sessions?|Days?)"")), 1)"),9.0)</f>
        <v>9</v>
      </c>
      <c r="O42" s="55"/>
      <c r="P42" s="55"/>
      <c r="Q42" s="55"/>
      <c r="R42" s="55"/>
      <c r="S42" s="55"/>
      <c r="T42" s="55"/>
      <c r="U42" s="55"/>
      <c r="V42" s="55"/>
      <c r="W42" s="55"/>
      <c r="X42" s="55"/>
      <c r="Y42" s="55"/>
      <c r="Z42" s="55"/>
      <c r="AA42" s="55"/>
      <c r="AB42" s="55"/>
      <c r="AC42" s="55"/>
      <c r="AD42" s="55"/>
    </row>
    <row r="43" ht="15.75" customHeight="1">
      <c r="A43" s="90" t="s">
        <v>28</v>
      </c>
      <c r="B43" s="90" t="s">
        <v>28</v>
      </c>
      <c r="C43" s="90" t="s">
        <v>10225</v>
      </c>
      <c r="D43" s="390" t="s">
        <v>136</v>
      </c>
      <c r="E43" s="390" t="s">
        <v>137</v>
      </c>
      <c r="F43" s="391">
        <v>0.6875</v>
      </c>
      <c r="G43" s="391">
        <v>0.7291666666666666</v>
      </c>
      <c r="H43" s="390">
        <f t="shared" si="1"/>
        <v>1</v>
      </c>
      <c r="I43" s="392">
        <v>59.49</v>
      </c>
      <c r="J43" s="392">
        <f t="shared" si="2"/>
        <v>6.61</v>
      </c>
      <c r="K43" s="90" t="s">
        <v>10226</v>
      </c>
      <c r="L43" s="90">
        <v>10.0</v>
      </c>
      <c r="M43" s="90" t="s">
        <v>4011</v>
      </c>
      <c r="N43" s="90">
        <f>IFERROR(__xludf.DUMMYFUNCTION("IFERROR(VALUE(REGEXEXTRACT(M43, ""(\d+)\s+(sessions?|days?|weeks?|Weeks?|Sessions?|Days?)"")), 1)"),9.0)</f>
        <v>9</v>
      </c>
      <c r="O43" s="55"/>
      <c r="P43" s="55"/>
      <c r="Q43" s="55"/>
      <c r="R43" s="55"/>
      <c r="S43" s="55"/>
      <c r="T43" s="55"/>
      <c r="U43" s="55"/>
      <c r="V43" s="55"/>
      <c r="W43" s="55"/>
      <c r="X43" s="55"/>
      <c r="Y43" s="55"/>
      <c r="Z43" s="55"/>
      <c r="AA43" s="55"/>
      <c r="AB43" s="55"/>
      <c r="AC43" s="55"/>
      <c r="AD43" s="55"/>
    </row>
    <row r="44" ht="15.75" customHeight="1">
      <c r="A44" s="90" t="s">
        <v>1593</v>
      </c>
      <c r="B44" s="90" t="s">
        <v>35</v>
      </c>
      <c r="C44" s="90" t="s">
        <v>10227</v>
      </c>
      <c r="D44" s="390" t="s">
        <v>2928</v>
      </c>
      <c r="E44" s="390" t="s">
        <v>2929</v>
      </c>
      <c r="F44" s="391">
        <v>0.6770833333333334</v>
      </c>
      <c r="G44" s="391">
        <v>0.7395833333333334</v>
      </c>
      <c r="H44" s="390">
        <f t="shared" si="1"/>
        <v>1.5</v>
      </c>
      <c r="I44" s="392">
        <v>89.24</v>
      </c>
      <c r="J44" s="392">
        <f t="shared" si="2"/>
        <v>6.61037037</v>
      </c>
      <c r="K44" s="90" t="s">
        <v>10228</v>
      </c>
      <c r="L44" s="90">
        <v>10.0</v>
      </c>
      <c r="M44" s="90" t="s">
        <v>4011</v>
      </c>
      <c r="N44" s="90">
        <f>IFERROR(__xludf.DUMMYFUNCTION("IFERROR(VALUE(REGEXEXTRACT(M44, ""(\d+)\s+(sessions?|days?|weeks?|Weeks?|Sessions?|Days?)"")), 1)"),9.0)</f>
        <v>9</v>
      </c>
      <c r="O44" s="55"/>
      <c r="P44" s="55"/>
      <c r="Q44" s="55"/>
      <c r="R44" s="55"/>
      <c r="S44" s="55"/>
      <c r="T44" s="55"/>
      <c r="U44" s="55"/>
      <c r="V44" s="55"/>
      <c r="W44" s="55"/>
      <c r="X44" s="55"/>
      <c r="Y44" s="55"/>
      <c r="Z44" s="55"/>
      <c r="AA44" s="55"/>
      <c r="AB44" s="55"/>
      <c r="AC44" s="55"/>
      <c r="AD44" s="55"/>
    </row>
    <row r="45" ht="15.75" customHeight="1">
      <c r="A45" s="90" t="s">
        <v>1593</v>
      </c>
      <c r="B45" s="90" t="s">
        <v>46</v>
      </c>
      <c r="C45" s="90" t="s">
        <v>10229</v>
      </c>
      <c r="D45" s="390" t="s">
        <v>127</v>
      </c>
      <c r="E45" s="390" t="s">
        <v>128</v>
      </c>
      <c r="F45" s="391">
        <v>0.75</v>
      </c>
      <c r="G45" s="391">
        <v>0.78125</v>
      </c>
      <c r="H45" s="390">
        <f t="shared" si="1"/>
        <v>0.75</v>
      </c>
      <c r="I45" s="392">
        <v>59.49</v>
      </c>
      <c r="J45" s="392">
        <f t="shared" si="2"/>
        <v>8.813333333</v>
      </c>
      <c r="K45" s="90" t="s">
        <v>10160</v>
      </c>
      <c r="L45" s="90">
        <v>8.0</v>
      </c>
      <c r="M45" s="90" t="s">
        <v>4011</v>
      </c>
      <c r="N45" s="90">
        <f>IFERROR(__xludf.DUMMYFUNCTION("IFERROR(VALUE(REGEXEXTRACT(M45, ""(\d+)\s+(sessions?|days?|weeks?|Weeks?|Sessions?|Days?)"")), 1)"),9.0)</f>
        <v>9</v>
      </c>
      <c r="O45" s="55"/>
      <c r="P45" s="55"/>
      <c r="Q45" s="55"/>
      <c r="R45" s="55"/>
      <c r="S45" s="55"/>
      <c r="T45" s="55"/>
      <c r="U45" s="55"/>
      <c r="V45" s="55"/>
      <c r="W45" s="55"/>
      <c r="X45" s="55"/>
      <c r="Y45" s="55"/>
      <c r="Z45" s="55"/>
      <c r="AA45" s="55"/>
      <c r="AB45" s="55"/>
      <c r="AC45" s="55"/>
      <c r="AD45" s="55"/>
    </row>
    <row r="46" ht="15.75" customHeight="1">
      <c r="A46" s="90" t="s">
        <v>1593</v>
      </c>
      <c r="B46" s="90" t="s">
        <v>46</v>
      </c>
      <c r="C46" s="90" t="s">
        <v>10230</v>
      </c>
      <c r="D46" s="390" t="s">
        <v>136</v>
      </c>
      <c r="E46" s="390" t="s">
        <v>137</v>
      </c>
      <c r="F46" s="391">
        <v>0.7708333333333334</v>
      </c>
      <c r="G46" s="391">
        <v>0.8125</v>
      </c>
      <c r="H46" s="390">
        <f t="shared" si="1"/>
        <v>1</v>
      </c>
      <c r="I46" s="392">
        <v>59.49</v>
      </c>
      <c r="J46" s="392">
        <f t="shared" si="2"/>
        <v>6.61</v>
      </c>
      <c r="K46" s="90" t="s">
        <v>10231</v>
      </c>
      <c r="L46" s="90">
        <v>12.0</v>
      </c>
      <c r="M46" s="90" t="s">
        <v>4011</v>
      </c>
      <c r="N46" s="90">
        <f>IFERROR(__xludf.DUMMYFUNCTION("IFERROR(VALUE(REGEXEXTRACT(M46, ""(\d+)\s+(sessions?|days?|weeks?|Weeks?|Sessions?|Days?)"")), 1)"),9.0)</f>
        <v>9</v>
      </c>
      <c r="O46" s="55"/>
      <c r="P46" s="55"/>
      <c r="Q46" s="55"/>
      <c r="R46" s="55"/>
      <c r="S46" s="55"/>
      <c r="T46" s="55"/>
      <c r="U46" s="55"/>
      <c r="V46" s="55"/>
      <c r="W46" s="55"/>
      <c r="X46" s="55"/>
      <c r="Y46" s="55"/>
      <c r="Z46" s="55"/>
      <c r="AA46" s="55"/>
      <c r="AB46" s="55"/>
      <c r="AC46" s="55"/>
      <c r="AD46" s="55"/>
    </row>
    <row r="47" ht="15.75" customHeight="1">
      <c r="A47" s="90" t="s">
        <v>1593</v>
      </c>
      <c r="B47" s="90" t="s">
        <v>46</v>
      </c>
      <c r="C47" s="90" t="s">
        <v>10232</v>
      </c>
      <c r="D47" s="390" t="s">
        <v>136</v>
      </c>
      <c r="E47" s="390" t="s">
        <v>137</v>
      </c>
      <c r="F47" s="391">
        <v>0.71875</v>
      </c>
      <c r="G47" s="391">
        <v>0.7604166666666666</v>
      </c>
      <c r="H47" s="390">
        <f t="shared" si="1"/>
        <v>1</v>
      </c>
      <c r="I47" s="392">
        <v>59.49</v>
      </c>
      <c r="J47" s="392">
        <f t="shared" si="2"/>
        <v>6.61</v>
      </c>
      <c r="K47" s="90" t="s">
        <v>10233</v>
      </c>
      <c r="L47" s="90">
        <v>12.0</v>
      </c>
      <c r="M47" s="90" t="s">
        <v>4011</v>
      </c>
      <c r="N47" s="90">
        <f>IFERROR(__xludf.DUMMYFUNCTION("IFERROR(VALUE(REGEXEXTRACT(M47, ""(\d+)\s+(sessions?|days?|weeks?|Weeks?|Sessions?|Days?)"")), 1)"),9.0)</f>
        <v>9</v>
      </c>
      <c r="O47" s="55"/>
      <c r="P47" s="55"/>
      <c r="Q47" s="55"/>
      <c r="R47" s="55"/>
      <c r="S47" s="55"/>
      <c r="T47" s="55"/>
      <c r="U47" s="55"/>
      <c r="V47" s="55"/>
      <c r="W47" s="55"/>
      <c r="X47" s="55"/>
      <c r="Y47" s="55"/>
      <c r="Z47" s="55"/>
      <c r="AA47" s="55"/>
      <c r="AB47" s="55"/>
      <c r="AC47" s="55"/>
      <c r="AD47" s="55"/>
    </row>
    <row r="48" ht="15.75" customHeight="1">
      <c r="A48" s="90" t="s">
        <v>1593</v>
      </c>
      <c r="B48" s="90" t="s">
        <v>46</v>
      </c>
      <c r="C48" s="90" t="s">
        <v>10234</v>
      </c>
      <c r="D48" s="390" t="s">
        <v>136</v>
      </c>
      <c r="E48" s="390" t="s">
        <v>137</v>
      </c>
      <c r="F48" s="391">
        <v>0.7291666666666666</v>
      </c>
      <c r="G48" s="391">
        <v>0.7708333333333334</v>
      </c>
      <c r="H48" s="390">
        <f t="shared" si="1"/>
        <v>1</v>
      </c>
      <c r="I48" s="392">
        <v>59.49</v>
      </c>
      <c r="J48" s="392">
        <f t="shared" si="2"/>
        <v>6.61</v>
      </c>
      <c r="K48" s="90" t="s">
        <v>10235</v>
      </c>
      <c r="L48" s="90">
        <v>12.0</v>
      </c>
      <c r="M48" s="90" t="s">
        <v>4011</v>
      </c>
      <c r="N48" s="90">
        <f>IFERROR(__xludf.DUMMYFUNCTION("IFERROR(VALUE(REGEXEXTRACT(M48, ""(\d+)\s+(sessions?|days?|weeks?|Weeks?|Sessions?|Days?)"")), 1)"),9.0)</f>
        <v>9</v>
      </c>
      <c r="O48" s="55"/>
      <c r="P48" s="55"/>
      <c r="Q48" s="55"/>
      <c r="R48" s="55"/>
      <c r="S48" s="55"/>
      <c r="T48" s="55"/>
      <c r="U48" s="55"/>
      <c r="V48" s="55"/>
      <c r="W48" s="55"/>
      <c r="X48" s="55"/>
      <c r="Y48" s="55"/>
      <c r="Z48" s="55"/>
      <c r="AA48" s="55"/>
      <c r="AB48" s="55"/>
      <c r="AC48" s="55"/>
      <c r="AD48" s="55"/>
    </row>
    <row r="49" ht="15.75" customHeight="1">
      <c r="A49" s="90" t="s">
        <v>1593</v>
      </c>
      <c r="B49" s="90" t="s">
        <v>46</v>
      </c>
      <c r="C49" s="90" t="s">
        <v>10236</v>
      </c>
      <c r="D49" s="390" t="s">
        <v>136</v>
      </c>
      <c r="E49" s="390" t="s">
        <v>137</v>
      </c>
      <c r="F49" s="391">
        <v>0.6041666666666666</v>
      </c>
      <c r="G49" s="391">
        <v>0.6458333333333334</v>
      </c>
      <c r="H49" s="390">
        <f t="shared" si="1"/>
        <v>1</v>
      </c>
      <c r="I49" s="392">
        <v>59.49</v>
      </c>
      <c r="J49" s="392">
        <f t="shared" si="2"/>
        <v>5.949</v>
      </c>
      <c r="K49" s="90" t="s">
        <v>10237</v>
      </c>
      <c r="L49" s="90">
        <v>10.0</v>
      </c>
      <c r="M49" s="90" t="s">
        <v>3869</v>
      </c>
      <c r="N49" s="90">
        <f>IFERROR(__xludf.DUMMYFUNCTION("IFERROR(VALUE(REGEXEXTRACT(M49, ""(\d+)\s+(sessions?|days?|weeks?|Weeks?|Sessions?|Days?)"")), 1)"),10.0)</f>
        <v>10</v>
      </c>
      <c r="O49" s="55"/>
      <c r="P49" s="55"/>
      <c r="Q49" s="55"/>
      <c r="R49" s="55"/>
      <c r="S49" s="55"/>
      <c r="T49" s="55"/>
      <c r="U49" s="55"/>
      <c r="V49" s="55"/>
      <c r="W49" s="55"/>
      <c r="X49" s="55"/>
      <c r="Y49" s="55"/>
      <c r="Z49" s="55"/>
      <c r="AA49" s="55"/>
      <c r="AB49" s="55"/>
      <c r="AC49" s="55"/>
      <c r="AD49" s="55"/>
    </row>
    <row r="50" ht="15.75" customHeight="1">
      <c r="A50" s="90" t="s">
        <v>1593</v>
      </c>
      <c r="B50" s="90" t="s">
        <v>46</v>
      </c>
      <c r="C50" s="90" t="s">
        <v>10238</v>
      </c>
      <c r="D50" s="390" t="s">
        <v>48</v>
      </c>
      <c r="E50" s="390" t="s">
        <v>49</v>
      </c>
      <c r="F50" s="391">
        <v>0.4583333333333333</v>
      </c>
      <c r="G50" s="391">
        <v>0.5</v>
      </c>
      <c r="H50" s="390">
        <f t="shared" si="1"/>
        <v>1</v>
      </c>
      <c r="I50" s="392">
        <v>59.49</v>
      </c>
      <c r="J50" s="392">
        <f t="shared" si="2"/>
        <v>6.61</v>
      </c>
      <c r="K50" s="90" t="s">
        <v>10239</v>
      </c>
      <c r="L50" s="90">
        <v>10.0</v>
      </c>
      <c r="M50" s="90" t="s">
        <v>4011</v>
      </c>
      <c r="N50" s="90">
        <f>IFERROR(__xludf.DUMMYFUNCTION("IFERROR(VALUE(REGEXEXTRACT(M50, ""(\d+)\s+(sessions?|days?|weeks?|Weeks?|Sessions?|Days?)"")), 1)"),9.0)</f>
        <v>9</v>
      </c>
      <c r="O50" s="55"/>
      <c r="P50" s="55"/>
      <c r="Q50" s="55"/>
      <c r="R50" s="55"/>
      <c r="S50" s="55"/>
      <c r="T50" s="55"/>
      <c r="U50" s="55"/>
      <c r="V50" s="55"/>
      <c r="W50" s="55"/>
      <c r="X50" s="55"/>
      <c r="Y50" s="55"/>
      <c r="Z50" s="55"/>
      <c r="AA50" s="55"/>
      <c r="AB50" s="55"/>
      <c r="AC50" s="55"/>
      <c r="AD50" s="55"/>
    </row>
    <row r="51" ht="15.75" customHeight="1">
      <c r="A51" s="90" t="s">
        <v>1593</v>
      </c>
      <c r="B51" s="90" t="s">
        <v>46</v>
      </c>
      <c r="C51" s="90" t="s">
        <v>10240</v>
      </c>
      <c r="D51" s="390" t="s">
        <v>70</v>
      </c>
      <c r="E51" s="390" t="s">
        <v>71</v>
      </c>
      <c r="F51" s="391">
        <v>0.5</v>
      </c>
      <c r="G51" s="391">
        <v>0.5416666666666666</v>
      </c>
      <c r="H51" s="390">
        <f t="shared" si="1"/>
        <v>1</v>
      </c>
      <c r="I51" s="392">
        <v>59.49</v>
      </c>
      <c r="J51" s="392">
        <f t="shared" si="2"/>
        <v>6.61</v>
      </c>
      <c r="K51" s="90" t="s">
        <v>10241</v>
      </c>
      <c r="L51" s="90">
        <v>12.0</v>
      </c>
      <c r="M51" s="90" t="s">
        <v>4011</v>
      </c>
      <c r="N51" s="90">
        <f>IFERROR(__xludf.DUMMYFUNCTION("IFERROR(VALUE(REGEXEXTRACT(M51, ""(\d+)\s+(sessions?|days?|weeks?|Weeks?|Sessions?|Days?)"")), 1)"),9.0)</f>
        <v>9</v>
      </c>
      <c r="O51" s="55"/>
      <c r="P51" s="55"/>
      <c r="Q51" s="55"/>
      <c r="R51" s="55"/>
      <c r="S51" s="55"/>
      <c r="T51" s="55"/>
      <c r="U51" s="55"/>
      <c r="V51" s="55"/>
      <c r="W51" s="55"/>
      <c r="X51" s="55"/>
      <c r="Y51" s="55"/>
      <c r="Z51" s="55"/>
      <c r="AA51" s="55"/>
      <c r="AB51" s="55"/>
      <c r="AC51" s="55"/>
      <c r="AD51" s="55"/>
    </row>
    <row r="52" ht="15.75" customHeight="1">
      <c r="A52" s="90" t="s">
        <v>1593</v>
      </c>
      <c r="B52" s="90" t="s">
        <v>46</v>
      </c>
      <c r="C52" s="90" t="s">
        <v>10242</v>
      </c>
      <c r="D52" s="390" t="s">
        <v>2381</v>
      </c>
      <c r="E52" s="390" t="s">
        <v>3132</v>
      </c>
      <c r="F52" s="391">
        <v>0.4479166666666667</v>
      </c>
      <c r="G52" s="391">
        <v>0.4895833333333333</v>
      </c>
      <c r="H52" s="390">
        <f t="shared" si="1"/>
        <v>1</v>
      </c>
      <c r="I52" s="392">
        <v>59.49</v>
      </c>
      <c r="J52" s="392">
        <f t="shared" si="2"/>
        <v>6.61</v>
      </c>
      <c r="K52" s="90" t="s">
        <v>10243</v>
      </c>
      <c r="L52" s="90">
        <v>6.0</v>
      </c>
      <c r="M52" s="90" t="s">
        <v>4011</v>
      </c>
      <c r="N52" s="90">
        <f>IFERROR(__xludf.DUMMYFUNCTION("IFERROR(VALUE(REGEXEXTRACT(M52, ""(\d+)\s+(sessions?|days?|weeks?|Weeks?|Sessions?|Days?)"")), 1)"),9.0)</f>
        <v>9</v>
      </c>
      <c r="O52" s="55"/>
      <c r="P52" s="55"/>
      <c r="Q52" s="55"/>
      <c r="R52" s="55"/>
      <c r="S52" s="55"/>
      <c r="T52" s="55"/>
      <c r="U52" s="55"/>
      <c r="V52" s="55"/>
      <c r="W52" s="55"/>
      <c r="X52" s="55"/>
      <c r="Y52" s="55"/>
      <c r="Z52" s="55"/>
      <c r="AA52" s="55"/>
      <c r="AB52" s="55"/>
      <c r="AC52" s="55"/>
      <c r="AD52" s="55"/>
    </row>
    <row r="53" ht="15.75" customHeight="1">
      <c r="A53" s="90" t="s">
        <v>1593</v>
      </c>
      <c r="B53" s="90" t="s">
        <v>46</v>
      </c>
      <c r="C53" s="90" t="s">
        <v>10244</v>
      </c>
      <c r="D53" s="390" t="s">
        <v>136</v>
      </c>
      <c r="E53" s="390" t="s">
        <v>137</v>
      </c>
      <c r="F53" s="391">
        <v>0.4583333333333333</v>
      </c>
      <c r="G53" s="391">
        <v>0.5</v>
      </c>
      <c r="H53" s="390">
        <f t="shared" si="1"/>
        <v>1</v>
      </c>
      <c r="I53" s="392">
        <v>59.49</v>
      </c>
      <c r="J53" s="392">
        <f t="shared" si="2"/>
        <v>6.61</v>
      </c>
      <c r="K53" s="90" t="s">
        <v>10245</v>
      </c>
      <c r="L53" s="90">
        <v>10.0</v>
      </c>
      <c r="M53" s="90" t="s">
        <v>4011</v>
      </c>
      <c r="N53" s="90">
        <f>IFERROR(__xludf.DUMMYFUNCTION("IFERROR(VALUE(REGEXEXTRACT(M53, ""(\d+)\s+(sessions?|days?|weeks?|Weeks?|Sessions?|Days?)"")), 1)"),9.0)</f>
        <v>9</v>
      </c>
      <c r="O53" s="55"/>
      <c r="P53" s="55"/>
      <c r="Q53" s="55"/>
      <c r="R53" s="55"/>
      <c r="S53" s="55"/>
      <c r="T53" s="55"/>
      <c r="U53" s="55"/>
      <c r="V53" s="55"/>
      <c r="W53" s="55"/>
      <c r="X53" s="55"/>
      <c r="Y53" s="55"/>
      <c r="Z53" s="55"/>
      <c r="AA53" s="55"/>
      <c r="AB53" s="55"/>
      <c r="AC53" s="55"/>
      <c r="AD53" s="55"/>
    </row>
    <row r="54" ht="15.75" customHeight="1">
      <c r="A54" s="90" t="s">
        <v>1593</v>
      </c>
      <c r="B54" s="90" t="s">
        <v>35</v>
      </c>
      <c r="C54" s="90" t="s">
        <v>10246</v>
      </c>
      <c r="D54" s="390" t="s">
        <v>136</v>
      </c>
      <c r="E54" s="390" t="s">
        <v>137</v>
      </c>
      <c r="F54" s="391">
        <v>0.75</v>
      </c>
      <c r="G54" s="391">
        <v>0.7916666666666666</v>
      </c>
      <c r="H54" s="390">
        <f t="shared" si="1"/>
        <v>1</v>
      </c>
      <c r="I54" s="392">
        <v>59.49</v>
      </c>
      <c r="J54" s="392">
        <f t="shared" si="2"/>
        <v>6.61</v>
      </c>
      <c r="K54" s="90" t="s">
        <v>10247</v>
      </c>
      <c r="L54" s="90">
        <v>12.0</v>
      </c>
      <c r="M54" s="90" t="s">
        <v>4011</v>
      </c>
      <c r="N54" s="90">
        <f>IFERROR(__xludf.DUMMYFUNCTION("IFERROR(VALUE(REGEXEXTRACT(M54, ""(\d+)\s+(sessions?|days?|weeks?|Weeks?|Sessions?|Days?)"")), 1)"),9.0)</f>
        <v>9</v>
      </c>
      <c r="O54" s="55"/>
      <c r="P54" s="55"/>
      <c r="Q54" s="55"/>
      <c r="R54" s="55"/>
      <c r="S54" s="55"/>
      <c r="T54" s="55"/>
      <c r="U54" s="55"/>
      <c r="V54" s="55"/>
      <c r="W54" s="55"/>
      <c r="X54" s="55"/>
      <c r="Y54" s="55"/>
      <c r="Z54" s="55"/>
      <c r="AA54" s="55"/>
      <c r="AB54" s="55"/>
      <c r="AC54" s="55"/>
      <c r="AD54" s="55"/>
    </row>
    <row r="55" ht="15.75" customHeight="1">
      <c r="A55" s="90" t="s">
        <v>1593</v>
      </c>
      <c r="B55" s="90" t="s">
        <v>141</v>
      </c>
      <c r="C55" s="90" t="s">
        <v>141</v>
      </c>
      <c r="D55" s="390" t="s">
        <v>136</v>
      </c>
      <c r="E55" s="390" t="s">
        <v>137</v>
      </c>
      <c r="F55" s="391">
        <v>0.6666666666666666</v>
      </c>
      <c r="G55" s="391">
        <v>0.7083333333333334</v>
      </c>
      <c r="H55" s="390">
        <f t="shared" si="1"/>
        <v>1</v>
      </c>
      <c r="I55" s="392">
        <v>59.49</v>
      </c>
      <c r="J55" s="392">
        <f t="shared" si="2"/>
        <v>6.61</v>
      </c>
      <c r="K55" s="90" t="s">
        <v>10248</v>
      </c>
      <c r="L55" s="90">
        <v>12.0</v>
      </c>
      <c r="M55" s="90" t="s">
        <v>4011</v>
      </c>
      <c r="N55" s="90">
        <f>IFERROR(__xludf.DUMMYFUNCTION("IFERROR(VALUE(REGEXEXTRACT(M55, ""(\d+)\s+(sessions?|days?|weeks?|Weeks?|Sessions?|Days?)"")), 1)"),9.0)</f>
        <v>9</v>
      </c>
      <c r="O55" s="55"/>
      <c r="P55" s="55"/>
      <c r="Q55" s="55"/>
      <c r="R55" s="55"/>
      <c r="S55" s="55"/>
      <c r="T55" s="55"/>
      <c r="U55" s="55"/>
      <c r="V55" s="55"/>
      <c r="W55" s="55"/>
      <c r="X55" s="55"/>
      <c r="Y55" s="55"/>
      <c r="Z55" s="55"/>
      <c r="AA55" s="55"/>
      <c r="AB55" s="55"/>
      <c r="AC55" s="55"/>
      <c r="AD55" s="55"/>
    </row>
    <row r="56" ht="15.75" customHeight="1">
      <c r="A56" s="90" t="s">
        <v>1593</v>
      </c>
      <c r="B56" s="90" t="s">
        <v>35</v>
      </c>
      <c r="C56" s="90" t="s">
        <v>10249</v>
      </c>
      <c r="D56" s="390" t="s">
        <v>3125</v>
      </c>
      <c r="E56" s="390" t="s">
        <v>3126</v>
      </c>
      <c r="F56" s="391">
        <v>0.46875</v>
      </c>
      <c r="G56" s="391">
        <v>0.5104166666666666</v>
      </c>
      <c r="H56" s="390">
        <f t="shared" si="1"/>
        <v>1</v>
      </c>
      <c r="I56" s="392">
        <v>59.49</v>
      </c>
      <c r="J56" s="392">
        <f t="shared" si="2"/>
        <v>6.61</v>
      </c>
      <c r="K56" s="90" t="s">
        <v>10250</v>
      </c>
      <c r="L56" s="90">
        <v>12.0</v>
      </c>
      <c r="M56" s="90" t="s">
        <v>4011</v>
      </c>
      <c r="N56" s="90">
        <f>IFERROR(__xludf.DUMMYFUNCTION("IFERROR(VALUE(REGEXEXTRACT(M56, ""(\d+)\s+(sessions?|days?|weeks?|Weeks?|Sessions?|Days?)"")), 1)"),9.0)</f>
        <v>9</v>
      </c>
      <c r="O56" s="55"/>
      <c r="P56" s="55"/>
      <c r="Q56" s="55"/>
      <c r="R56" s="55"/>
      <c r="S56" s="55"/>
      <c r="T56" s="55"/>
      <c r="U56" s="55"/>
      <c r="V56" s="55"/>
      <c r="W56" s="55"/>
      <c r="X56" s="55"/>
      <c r="Y56" s="55"/>
      <c r="Z56" s="55"/>
      <c r="AA56" s="55"/>
      <c r="AB56" s="55"/>
      <c r="AC56" s="55"/>
      <c r="AD56" s="55"/>
    </row>
    <row r="57" ht="15.75" customHeight="1">
      <c r="A57" s="90" t="s">
        <v>1593</v>
      </c>
      <c r="B57" s="90" t="s">
        <v>35</v>
      </c>
      <c r="C57" s="90" t="s">
        <v>4800</v>
      </c>
      <c r="D57" s="390" t="s">
        <v>127</v>
      </c>
      <c r="E57" s="390" t="s">
        <v>128</v>
      </c>
      <c r="F57" s="391">
        <v>0.4270833333333333</v>
      </c>
      <c r="G57" s="391">
        <v>0.46875</v>
      </c>
      <c r="H57" s="390">
        <f t="shared" si="1"/>
        <v>1</v>
      </c>
      <c r="I57" s="392">
        <v>59.49</v>
      </c>
      <c r="J57" s="392">
        <f t="shared" si="2"/>
        <v>6.61</v>
      </c>
      <c r="K57" s="89" t="s">
        <v>10251</v>
      </c>
      <c r="L57" s="90">
        <v>12.0</v>
      </c>
      <c r="M57" s="90" t="s">
        <v>4011</v>
      </c>
      <c r="N57" s="90">
        <f>IFERROR(__xludf.DUMMYFUNCTION("IFERROR(VALUE(REGEXEXTRACT(M57, ""(\d+)\s+(sessions?|days?|weeks?|Weeks?|Sessions?|Days?)"")), 1)"),9.0)</f>
        <v>9</v>
      </c>
      <c r="O57" s="55"/>
      <c r="P57" s="55"/>
      <c r="Q57" s="55"/>
      <c r="R57" s="55"/>
      <c r="S57" s="55"/>
      <c r="T57" s="55"/>
      <c r="U57" s="55"/>
      <c r="V57" s="55"/>
      <c r="W57" s="55"/>
      <c r="X57" s="55"/>
      <c r="Y57" s="55"/>
      <c r="Z57" s="55"/>
      <c r="AA57" s="55"/>
      <c r="AB57" s="55"/>
      <c r="AC57" s="55"/>
      <c r="AD57" s="55"/>
    </row>
    <row r="58" ht="15.75" customHeight="1">
      <c r="A58" s="90" t="s">
        <v>10252</v>
      </c>
      <c r="B58" s="90" t="s">
        <v>59</v>
      </c>
      <c r="C58" s="90" t="s">
        <v>10253</v>
      </c>
      <c r="D58" s="390" t="s">
        <v>136</v>
      </c>
      <c r="E58" s="390" t="s">
        <v>137</v>
      </c>
      <c r="F58" s="391">
        <v>0.3333333333333333</v>
      </c>
      <c r="G58" s="391">
        <v>0.375</v>
      </c>
      <c r="H58" s="390">
        <f t="shared" si="1"/>
        <v>1</v>
      </c>
      <c r="I58" s="392">
        <v>25.51</v>
      </c>
      <c r="J58" s="392">
        <f t="shared" si="2"/>
        <v>5.102</v>
      </c>
      <c r="K58" s="89" t="s">
        <v>10254</v>
      </c>
      <c r="L58" s="90" t="s">
        <v>298</v>
      </c>
      <c r="M58" s="90" t="s">
        <v>27</v>
      </c>
      <c r="N58" s="90">
        <f>IFERROR(__xludf.DUMMYFUNCTION("IFERROR(VALUE(REGEXEXTRACT(M58, ""(\d+)\s+(sessions?|days?|weeks?|Weeks?|Sessions?|Days?)"")), 1)"),5.0)</f>
        <v>5</v>
      </c>
      <c r="O58" s="55"/>
      <c r="P58" s="55"/>
      <c r="Q58" s="55"/>
      <c r="R58" s="55"/>
      <c r="S58" s="55"/>
      <c r="T58" s="55"/>
      <c r="U58" s="55"/>
      <c r="V58" s="55"/>
      <c r="W58" s="55"/>
      <c r="X58" s="55"/>
      <c r="Y58" s="55"/>
      <c r="Z58" s="55"/>
      <c r="AA58" s="55"/>
      <c r="AB58" s="55"/>
      <c r="AC58" s="55"/>
      <c r="AD58" s="55"/>
    </row>
    <row r="59" ht="15.75" customHeight="1">
      <c r="A59" s="90" t="s">
        <v>10252</v>
      </c>
      <c r="B59" s="90" t="s">
        <v>21</v>
      </c>
      <c r="C59" s="90" t="s">
        <v>10255</v>
      </c>
      <c r="D59" s="390" t="s">
        <v>3125</v>
      </c>
      <c r="E59" s="390" t="s">
        <v>3126</v>
      </c>
      <c r="F59" s="391">
        <v>0.6666666666666666</v>
      </c>
      <c r="G59" s="391">
        <v>0.7083333333333334</v>
      </c>
      <c r="H59" s="390">
        <f t="shared" si="1"/>
        <v>1</v>
      </c>
      <c r="I59" s="392">
        <v>25.51</v>
      </c>
      <c r="J59" s="392">
        <f t="shared" si="2"/>
        <v>5.102</v>
      </c>
      <c r="K59" s="89" t="s">
        <v>10256</v>
      </c>
      <c r="L59" s="90">
        <v>11.0</v>
      </c>
      <c r="M59" s="90" t="s">
        <v>27</v>
      </c>
      <c r="N59" s="90">
        <f>IFERROR(__xludf.DUMMYFUNCTION("IFERROR(VALUE(REGEXEXTRACT(M59, ""(\d+)\s+(sessions?|days?|weeks?|Weeks?|Sessions?|Days?)"")), 1)"),5.0)</f>
        <v>5</v>
      </c>
      <c r="O59" s="55"/>
      <c r="P59" s="55"/>
      <c r="Q59" s="55"/>
      <c r="R59" s="55"/>
      <c r="S59" s="55"/>
      <c r="T59" s="55"/>
      <c r="U59" s="55"/>
      <c r="V59" s="55"/>
      <c r="W59" s="55"/>
      <c r="X59" s="55"/>
      <c r="Y59" s="55"/>
      <c r="Z59" s="55"/>
      <c r="AA59" s="55"/>
      <c r="AB59" s="55"/>
      <c r="AC59" s="55"/>
      <c r="AD59" s="55"/>
    </row>
    <row r="60" ht="15.75" customHeight="1">
      <c r="A60" s="90" t="s">
        <v>10257</v>
      </c>
      <c r="B60" s="90" t="s">
        <v>28</v>
      </c>
      <c r="C60" s="90" t="s">
        <v>10258</v>
      </c>
      <c r="D60" s="390" t="s">
        <v>197</v>
      </c>
      <c r="E60" s="390" t="s">
        <v>198</v>
      </c>
      <c r="F60" s="391">
        <v>0.7604166666666666</v>
      </c>
      <c r="G60" s="391">
        <v>0.8020833333333334</v>
      </c>
      <c r="H60" s="390">
        <f t="shared" si="1"/>
        <v>1</v>
      </c>
      <c r="I60" s="392">
        <v>134.96</v>
      </c>
      <c r="J60" s="392">
        <f t="shared" si="2"/>
        <v>14.99555556</v>
      </c>
      <c r="K60" s="89" t="s">
        <v>10259</v>
      </c>
      <c r="L60" s="90">
        <v>20.0</v>
      </c>
      <c r="M60" s="90" t="s">
        <v>4011</v>
      </c>
      <c r="N60" s="90">
        <f>IFERROR(__xludf.DUMMYFUNCTION("IFERROR(VALUE(REGEXEXTRACT(M60, ""(\d+)\s+(sessions?|days?|weeks?|Weeks?|Sessions?|Days?)"")), 1)"),9.0)</f>
        <v>9</v>
      </c>
      <c r="O60" s="55"/>
      <c r="P60" s="55"/>
      <c r="Q60" s="55"/>
      <c r="R60" s="55"/>
      <c r="S60" s="55"/>
      <c r="T60" s="55"/>
      <c r="U60" s="55"/>
      <c r="V60" s="55"/>
      <c r="W60" s="55"/>
      <c r="X60" s="55"/>
      <c r="Y60" s="55"/>
      <c r="Z60" s="55"/>
      <c r="AA60" s="55"/>
      <c r="AB60" s="55"/>
      <c r="AC60" s="55"/>
      <c r="AD60" s="55"/>
    </row>
    <row r="61" ht="15.75" customHeight="1">
      <c r="A61" s="90" t="s">
        <v>8969</v>
      </c>
      <c r="B61" s="90" t="s">
        <v>208</v>
      </c>
      <c r="C61" s="90" t="s">
        <v>10260</v>
      </c>
      <c r="D61" s="390" t="s">
        <v>136</v>
      </c>
      <c r="E61" s="390" t="s">
        <v>137</v>
      </c>
      <c r="F61" s="391">
        <v>0.65625</v>
      </c>
      <c r="G61" s="391">
        <v>0.6979166666666666</v>
      </c>
      <c r="H61" s="390">
        <f t="shared" si="1"/>
        <v>1</v>
      </c>
      <c r="I61" s="392">
        <v>57.95</v>
      </c>
      <c r="J61" s="392">
        <f t="shared" si="2"/>
        <v>6.438888889</v>
      </c>
      <c r="K61" s="89" t="s">
        <v>10261</v>
      </c>
      <c r="L61" s="90">
        <v>12.0</v>
      </c>
      <c r="M61" s="90" t="s">
        <v>4011</v>
      </c>
      <c r="N61" s="90">
        <f>IFERROR(__xludf.DUMMYFUNCTION("IFERROR(VALUE(REGEXEXTRACT(M61, ""(\d+)\s+(sessions?|days?|weeks?|Weeks?|Sessions?|Days?)"")), 1)"),9.0)</f>
        <v>9</v>
      </c>
      <c r="O61" s="55"/>
      <c r="P61" s="55"/>
      <c r="Q61" s="55"/>
      <c r="R61" s="55"/>
      <c r="S61" s="55"/>
      <c r="T61" s="55"/>
      <c r="U61" s="55"/>
      <c r="V61" s="55"/>
      <c r="W61" s="55"/>
      <c r="X61" s="55"/>
      <c r="Y61" s="55"/>
      <c r="Z61" s="55"/>
      <c r="AA61" s="55"/>
      <c r="AB61" s="55"/>
      <c r="AC61" s="55"/>
      <c r="AD61" s="55"/>
    </row>
    <row r="62" ht="15.75" customHeight="1">
      <c r="A62" s="90" t="s">
        <v>8969</v>
      </c>
      <c r="B62" s="90" t="s">
        <v>208</v>
      </c>
      <c r="C62" s="90" t="s">
        <v>10262</v>
      </c>
      <c r="D62" s="390" t="s">
        <v>136</v>
      </c>
      <c r="E62" s="390" t="s">
        <v>137</v>
      </c>
      <c r="F62" s="391">
        <v>0.71875</v>
      </c>
      <c r="G62" s="391">
        <v>0.78125</v>
      </c>
      <c r="H62" s="390">
        <f t="shared" si="1"/>
        <v>1.5</v>
      </c>
      <c r="I62" s="392">
        <v>57.95</v>
      </c>
      <c r="J62" s="392">
        <f t="shared" si="2"/>
        <v>4.292592593</v>
      </c>
      <c r="K62" s="89" t="s">
        <v>10263</v>
      </c>
      <c r="L62" s="90">
        <v>16.0</v>
      </c>
      <c r="M62" s="90" t="s">
        <v>4011</v>
      </c>
      <c r="N62" s="90">
        <f>IFERROR(__xludf.DUMMYFUNCTION("IFERROR(VALUE(REGEXEXTRACT(M62, ""(\d+)\s+(sessions?|days?|weeks?|Weeks?|Sessions?|Days?)"")), 1)"),9.0)</f>
        <v>9</v>
      </c>
      <c r="O62" s="55"/>
      <c r="P62" s="55"/>
      <c r="Q62" s="55"/>
      <c r="R62" s="55"/>
      <c r="S62" s="55"/>
      <c r="T62" s="55"/>
      <c r="U62" s="55"/>
      <c r="V62" s="55"/>
      <c r="W62" s="55"/>
      <c r="X62" s="55"/>
      <c r="Y62" s="55"/>
      <c r="Z62" s="55"/>
      <c r="AA62" s="55"/>
      <c r="AB62" s="55"/>
      <c r="AC62" s="55"/>
      <c r="AD62" s="55"/>
    </row>
    <row r="63" ht="15.75" customHeight="1">
      <c r="A63" s="87" t="s">
        <v>8969</v>
      </c>
      <c r="B63" s="90" t="s">
        <v>3149</v>
      </c>
      <c r="C63" s="90" t="s">
        <v>10264</v>
      </c>
      <c r="D63" s="303" t="s">
        <v>136</v>
      </c>
      <c r="E63" s="303" t="s">
        <v>137</v>
      </c>
      <c r="F63" s="304">
        <v>0.5833333333333334</v>
      </c>
      <c r="G63" s="304">
        <v>0.625</v>
      </c>
      <c r="H63" s="390">
        <f t="shared" si="1"/>
        <v>1</v>
      </c>
      <c r="I63" s="305">
        <v>59.49</v>
      </c>
      <c r="J63" s="392">
        <f t="shared" si="2"/>
        <v>6.61</v>
      </c>
      <c r="K63" s="89" t="s">
        <v>10265</v>
      </c>
      <c r="L63" s="87" t="s">
        <v>298</v>
      </c>
      <c r="M63" s="87" t="s">
        <v>4011</v>
      </c>
      <c r="N63" s="90">
        <f>IFERROR(__xludf.DUMMYFUNCTION("IFERROR(VALUE(REGEXEXTRACT(M63, ""(\d+)\s+(sessions?|days?|weeks?|Weeks?|Sessions?|Days?)"")), 1)"),9.0)</f>
        <v>9</v>
      </c>
      <c r="O63" s="55"/>
      <c r="P63" s="55"/>
      <c r="Q63" s="55"/>
      <c r="R63" s="55"/>
      <c r="S63" s="55"/>
      <c r="T63" s="55"/>
      <c r="U63" s="55"/>
      <c r="V63" s="55"/>
      <c r="W63" s="55"/>
      <c r="X63" s="55"/>
      <c r="Y63" s="55"/>
      <c r="Z63" s="55"/>
      <c r="AA63" s="55"/>
      <c r="AB63" s="55"/>
      <c r="AC63" s="55"/>
      <c r="AD63" s="55"/>
    </row>
    <row r="64" ht="15.75" customHeight="1">
      <c r="A64" s="87" t="s">
        <v>8969</v>
      </c>
      <c r="B64" s="90" t="s">
        <v>208</v>
      </c>
      <c r="C64" s="90" t="s">
        <v>10266</v>
      </c>
      <c r="D64" s="303" t="s">
        <v>136</v>
      </c>
      <c r="E64" s="303" t="s">
        <v>137</v>
      </c>
      <c r="F64" s="304">
        <v>0.7083333333333334</v>
      </c>
      <c r="G64" s="304">
        <v>0.7916666666666666</v>
      </c>
      <c r="H64" s="390">
        <f t="shared" si="1"/>
        <v>2</v>
      </c>
      <c r="I64" s="305">
        <v>25.94</v>
      </c>
      <c r="J64" s="392">
        <f t="shared" si="2"/>
        <v>1.441111111</v>
      </c>
      <c r="K64" s="87" t="s">
        <v>10203</v>
      </c>
      <c r="L64" s="87">
        <v>10.0</v>
      </c>
      <c r="M64" s="87" t="s">
        <v>4011</v>
      </c>
      <c r="N64" s="90">
        <f>IFERROR(__xludf.DUMMYFUNCTION("IFERROR(VALUE(REGEXEXTRACT(M64, ""(\d+)\s+(sessions?|days?|weeks?|Weeks?|Sessions?|Days?)"")), 1)"),9.0)</f>
        <v>9</v>
      </c>
      <c r="O64" s="55"/>
      <c r="P64" s="55"/>
      <c r="Q64" s="55"/>
      <c r="R64" s="55"/>
      <c r="S64" s="55"/>
      <c r="T64" s="55"/>
      <c r="U64" s="55"/>
      <c r="V64" s="55"/>
      <c r="W64" s="55"/>
      <c r="X64" s="55"/>
      <c r="Y64" s="55"/>
      <c r="Z64" s="55"/>
      <c r="AA64" s="55"/>
      <c r="AB64" s="55"/>
      <c r="AC64" s="55"/>
      <c r="AD64" s="55"/>
    </row>
    <row r="65" ht="15.75" customHeight="1">
      <c r="A65" s="87" t="s">
        <v>28</v>
      </c>
      <c r="B65" s="90" t="s">
        <v>28</v>
      </c>
      <c r="C65" s="90" t="s">
        <v>10267</v>
      </c>
      <c r="D65" s="303" t="s">
        <v>3225</v>
      </c>
      <c r="E65" s="303" t="s">
        <v>3226</v>
      </c>
      <c r="F65" s="304">
        <v>0.4166666666666667</v>
      </c>
      <c r="G65" s="304">
        <v>0.4583333333333333</v>
      </c>
      <c r="H65" s="390">
        <f t="shared" si="1"/>
        <v>1</v>
      </c>
      <c r="I65" s="305">
        <v>97.05</v>
      </c>
      <c r="J65" s="392">
        <f t="shared" si="2"/>
        <v>10.78333333</v>
      </c>
      <c r="K65" s="87" t="s">
        <v>10268</v>
      </c>
      <c r="L65" s="87">
        <v>12.0</v>
      </c>
      <c r="M65" s="87" t="s">
        <v>4011</v>
      </c>
      <c r="N65" s="90">
        <f>IFERROR(__xludf.DUMMYFUNCTION("IFERROR(VALUE(REGEXEXTRACT(M65, ""(\d+)\s+(sessions?|days?|weeks?|Weeks?|Sessions?|Days?)"")), 1)"),9.0)</f>
        <v>9</v>
      </c>
      <c r="O65" s="55"/>
      <c r="P65" s="55"/>
      <c r="Q65" s="55"/>
      <c r="R65" s="55"/>
      <c r="S65" s="55"/>
      <c r="T65" s="55"/>
      <c r="U65" s="55"/>
      <c r="V65" s="55"/>
      <c r="W65" s="55"/>
      <c r="X65" s="55"/>
      <c r="Y65" s="55"/>
      <c r="Z65" s="55"/>
      <c r="AA65" s="55"/>
      <c r="AB65" s="55"/>
      <c r="AC65" s="55"/>
      <c r="AD65" s="55"/>
    </row>
    <row r="66" ht="15.75" customHeight="1">
      <c r="A66" s="87" t="s">
        <v>28</v>
      </c>
      <c r="B66" s="90" t="s">
        <v>28</v>
      </c>
      <c r="C66" s="90" t="s">
        <v>10269</v>
      </c>
      <c r="D66" s="303" t="s">
        <v>136</v>
      </c>
      <c r="E66" s="303" t="s">
        <v>137</v>
      </c>
      <c r="F66" s="304">
        <v>0.6458333333333334</v>
      </c>
      <c r="G66" s="304">
        <v>0.7291666666666666</v>
      </c>
      <c r="H66" s="390">
        <f t="shared" si="1"/>
        <v>2</v>
      </c>
      <c r="I66" s="305">
        <v>115.9</v>
      </c>
      <c r="J66" s="392">
        <f t="shared" si="2"/>
        <v>6.438888889</v>
      </c>
      <c r="K66" s="87" t="s">
        <v>10270</v>
      </c>
      <c r="L66" s="87">
        <v>20.0</v>
      </c>
      <c r="M66" s="87" t="s">
        <v>4011</v>
      </c>
      <c r="N66" s="90">
        <f>IFERROR(__xludf.DUMMYFUNCTION("IFERROR(VALUE(REGEXEXTRACT(M66, ""(\d+)\s+(sessions?|days?|weeks?|Weeks?|Sessions?|Days?)"")), 1)"),9.0)</f>
        <v>9</v>
      </c>
      <c r="O66" s="55"/>
      <c r="P66" s="55"/>
      <c r="Q66" s="55"/>
      <c r="R66" s="55"/>
      <c r="S66" s="55"/>
      <c r="T66" s="55"/>
      <c r="U66" s="55"/>
      <c r="V66" s="55"/>
      <c r="W66" s="55"/>
      <c r="X66" s="55"/>
      <c r="Y66" s="55"/>
      <c r="Z66" s="55"/>
      <c r="AA66" s="55"/>
      <c r="AB66" s="55"/>
      <c r="AC66" s="55"/>
      <c r="AD66" s="55"/>
    </row>
    <row r="67" ht="15.75" customHeight="1">
      <c r="A67" s="87" t="s">
        <v>28</v>
      </c>
      <c r="B67" s="87" t="s">
        <v>28</v>
      </c>
      <c r="C67" s="87" t="s">
        <v>10271</v>
      </c>
      <c r="D67" s="303" t="s">
        <v>127</v>
      </c>
      <c r="E67" s="303" t="s">
        <v>128</v>
      </c>
      <c r="F67" s="304">
        <v>0.5729166666666666</v>
      </c>
      <c r="G67" s="304">
        <v>0.6041666666666666</v>
      </c>
      <c r="H67" s="390">
        <f t="shared" si="1"/>
        <v>0.75</v>
      </c>
      <c r="I67" s="305">
        <v>57.95</v>
      </c>
      <c r="J67" s="392">
        <f t="shared" si="2"/>
        <v>8.585185185</v>
      </c>
      <c r="K67" s="87" t="s">
        <v>10272</v>
      </c>
      <c r="L67" s="90">
        <v>20.0</v>
      </c>
      <c r="M67" s="87" t="s">
        <v>4011</v>
      </c>
      <c r="N67" s="90">
        <f>IFERROR(__xludf.DUMMYFUNCTION("IFERROR(VALUE(REGEXEXTRACT(M67, ""(\d+)\s+(sessions?|days?|weeks?|Weeks?|Sessions?|Days?)"")), 1)"),9.0)</f>
        <v>9</v>
      </c>
      <c r="O67" s="55"/>
      <c r="P67" s="55"/>
      <c r="Q67" s="55"/>
      <c r="R67" s="55"/>
      <c r="S67" s="55"/>
      <c r="T67" s="55"/>
      <c r="U67" s="55"/>
      <c r="V67" s="55"/>
      <c r="W67" s="55"/>
      <c r="X67" s="55"/>
      <c r="Y67" s="55"/>
      <c r="Z67" s="55"/>
      <c r="AA67" s="55"/>
      <c r="AB67" s="55"/>
      <c r="AC67" s="55"/>
      <c r="AD67" s="55"/>
    </row>
    <row r="68" ht="15.75" customHeight="1">
      <c r="A68" s="87" t="s">
        <v>28</v>
      </c>
      <c r="B68" s="90" t="s">
        <v>28</v>
      </c>
      <c r="C68" s="90" t="s">
        <v>10273</v>
      </c>
      <c r="D68" s="303" t="s">
        <v>136</v>
      </c>
      <c r="E68" s="303" t="s">
        <v>137</v>
      </c>
      <c r="F68" s="304">
        <v>0.7708333333333334</v>
      </c>
      <c r="G68" s="304">
        <v>0.8333333333333334</v>
      </c>
      <c r="H68" s="390">
        <f t="shared" si="1"/>
        <v>1.5</v>
      </c>
      <c r="I68" s="305">
        <v>86.93</v>
      </c>
      <c r="J68" s="392">
        <f t="shared" si="2"/>
        <v>6.439259259</v>
      </c>
      <c r="K68" s="87" t="s">
        <v>10274</v>
      </c>
      <c r="L68" s="87">
        <v>20.0</v>
      </c>
      <c r="M68" s="87" t="s">
        <v>4011</v>
      </c>
      <c r="N68" s="90">
        <f>IFERROR(__xludf.DUMMYFUNCTION("IFERROR(VALUE(REGEXEXTRACT(M68, ""(\d+)\s+(sessions?|days?|weeks?|Weeks?|Sessions?|Days?)"")), 1)"),9.0)</f>
        <v>9</v>
      </c>
      <c r="O68" s="55"/>
      <c r="P68" s="55"/>
      <c r="Q68" s="55"/>
      <c r="R68" s="55"/>
      <c r="S68" s="55"/>
      <c r="T68" s="55"/>
      <c r="U68" s="55"/>
      <c r="V68" s="55"/>
      <c r="W68" s="55"/>
      <c r="X68" s="55"/>
      <c r="Y68" s="55"/>
      <c r="Z68" s="55"/>
      <c r="AA68" s="55"/>
      <c r="AB68" s="55"/>
      <c r="AC68" s="55"/>
      <c r="AD68" s="55"/>
    </row>
    <row r="69" ht="15.75" customHeight="1">
      <c r="A69" s="87" t="s">
        <v>28</v>
      </c>
      <c r="B69" s="90" t="s">
        <v>28</v>
      </c>
      <c r="C69" s="90" t="s">
        <v>10275</v>
      </c>
      <c r="D69" s="303" t="s">
        <v>136</v>
      </c>
      <c r="E69" s="303" t="s">
        <v>137</v>
      </c>
      <c r="F69" s="304">
        <v>0.78125</v>
      </c>
      <c r="G69" s="304">
        <v>0.8645833333333334</v>
      </c>
      <c r="H69" s="390">
        <f t="shared" si="1"/>
        <v>2</v>
      </c>
      <c r="I69" s="305">
        <v>695.4</v>
      </c>
      <c r="J69" s="392">
        <f t="shared" si="2"/>
        <v>6.438888889</v>
      </c>
      <c r="K69" s="90" t="s">
        <v>10276</v>
      </c>
      <c r="L69" s="87">
        <v>24.0</v>
      </c>
      <c r="M69" s="87" t="s">
        <v>10277</v>
      </c>
      <c r="N69" s="90">
        <f>IFERROR(__xludf.DUMMYFUNCTION("IFERROR(VALUE(REGEXEXTRACT(M69, ""(\d+)\s+(sessions?|days?|weeks?|Weeks?|Sessions?|Days?)"")), 1)"),54.0)</f>
        <v>54</v>
      </c>
      <c r="O69" s="55"/>
      <c r="P69" s="55"/>
      <c r="Q69" s="55"/>
      <c r="R69" s="55"/>
      <c r="S69" s="55"/>
      <c r="T69" s="55"/>
      <c r="U69" s="55"/>
      <c r="V69" s="55"/>
      <c r="W69" s="55"/>
      <c r="X69" s="55"/>
      <c r="Y69" s="55"/>
      <c r="Z69" s="55"/>
      <c r="AA69" s="55"/>
      <c r="AB69" s="55"/>
      <c r="AC69" s="55"/>
      <c r="AD69" s="55"/>
    </row>
    <row r="70" ht="15.75" customHeight="1">
      <c r="A70" s="87" t="s">
        <v>28</v>
      </c>
      <c r="B70" s="87" t="s">
        <v>28</v>
      </c>
      <c r="C70" s="87" t="s">
        <v>10278</v>
      </c>
      <c r="D70" s="303" t="s">
        <v>136</v>
      </c>
      <c r="E70" s="303" t="s">
        <v>137</v>
      </c>
      <c r="F70" s="304">
        <v>0.7083333333333334</v>
      </c>
      <c r="G70" s="304">
        <v>0.75</v>
      </c>
      <c r="H70" s="390">
        <f t="shared" si="1"/>
        <v>1</v>
      </c>
      <c r="I70" s="305">
        <v>57.95</v>
      </c>
      <c r="J70" s="392">
        <f t="shared" si="2"/>
        <v>6.438888889</v>
      </c>
      <c r="K70" s="90" t="s">
        <v>10279</v>
      </c>
      <c r="L70" s="87">
        <v>16.0</v>
      </c>
      <c r="M70" s="87" t="s">
        <v>4011</v>
      </c>
      <c r="N70" s="90">
        <f>IFERROR(__xludf.DUMMYFUNCTION("IFERROR(VALUE(REGEXEXTRACT(M70, ""(\d+)\s+(sessions?|days?|weeks?|Weeks?|Sessions?|Days?)"")), 1)"),9.0)</f>
        <v>9</v>
      </c>
      <c r="O70" s="55"/>
      <c r="P70" s="55"/>
      <c r="Q70" s="55"/>
      <c r="R70" s="55"/>
      <c r="S70" s="55"/>
      <c r="T70" s="55"/>
      <c r="U70" s="55"/>
      <c r="V70" s="55"/>
      <c r="W70" s="55"/>
      <c r="X70" s="55"/>
      <c r="Y70" s="55"/>
      <c r="Z70" s="55"/>
      <c r="AA70" s="55"/>
      <c r="AB70" s="55"/>
      <c r="AC70" s="55"/>
      <c r="AD70" s="55"/>
    </row>
    <row r="71" ht="15.75" customHeight="1">
      <c r="A71" s="87" t="s">
        <v>28</v>
      </c>
      <c r="B71" s="90" t="s">
        <v>28</v>
      </c>
      <c r="C71" s="90" t="s">
        <v>10280</v>
      </c>
      <c r="D71" s="303" t="s">
        <v>136</v>
      </c>
      <c r="E71" s="303" t="s">
        <v>137</v>
      </c>
      <c r="F71" s="304">
        <v>0.8125</v>
      </c>
      <c r="G71" s="304">
        <v>0.8541666666666666</v>
      </c>
      <c r="H71" s="390">
        <f t="shared" si="1"/>
        <v>1</v>
      </c>
      <c r="I71" s="305">
        <v>57.95</v>
      </c>
      <c r="J71" s="392">
        <f t="shared" si="2"/>
        <v>6.438888889</v>
      </c>
      <c r="K71" s="87" t="s">
        <v>10274</v>
      </c>
      <c r="L71" s="87">
        <v>16.0</v>
      </c>
      <c r="M71" s="87" t="s">
        <v>4011</v>
      </c>
      <c r="N71" s="90">
        <f>IFERROR(__xludf.DUMMYFUNCTION("IFERROR(VALUE(REGEXEXTRACT(M71, ""(\d+)\s+(sessions?|days?|weeks?|Weeks?|Sessions?|Days?)"")), 1)"),9.0)</f>
        <v>9</v>
      </c>
      <c r="O71" s="55"/>
      <c r="P71" s="55"/>
      <c r="Q71" s="55"/>
      <c r="R71" s="55"/>
      <c r="S71" s="55"/>
      <c r="T71" s="55"/>
      <c r="U71" s="55"/>
      <c r="V71" s="55"/>
      <c r="W71" s="55"/>
      <c r="X71" s="55"/>
      <c r="Y71" s="55"/>
      <c r="Z71" s="55"/>
      <c r="AA71" s="55"/>
      <c r="AB71" s="55"/>
      <c r="AC71" s="55"/>
      <c r="AD71" s="55"/>
    </row>
    <row r="72" ht="15.75" customHeight="1">
      <c r="A72" s="87" t="s">
        <v>8969</v>
      </c>
      <c r="B72" s="87" t="s">
        <v>64</v>
      </c>
      <c r="C72" s="87" t="s">
        <v>10281</v>
      </c>
      <c r="D72" s="303" t="s">
        <v>3125</v>
      </c>
      <c r="E72" s="303" t="s">
        <v>3126</v>
      </c>
      <c r="F72" s="304">
        <v>0.71875</v>
      </c>
      <c r="G72" s="304">
        <v>0.78125</v>
      </c>
      <c r="H72" s="390">
        <f t="shared" si="1"/>
        <v>1.5</v>
      </c>
      <c r="I72" s="305">
        <v>59.49</v>
      </c>
      <c r="J72" s="392">
        <f t="shared" si="2"/>
        <v>4.406666667</v>
      </c>
      <c r="K72" s="87" t="s">
        <v>10282</v>
      </c>
      <c r="L72" s="87">
        <v>5.0</v>
      </c>
      <c r="M72" s="87" t="s">
        <v>4011</v>
      </c>
      <c r="N72" s="90">
        <f>IFERROR(__xludf.DUMMYFUNCTION("IFERROR(VALUE(REGEXEXTRACT(M72, ""(\d+)\s+(sessions?|days?|weeks?|Weeks?|Sessions?|Days?)"")), 1)"),9.0)</f>
        <v>9</v>
      </c>
      <c r="O72" s="55"/>
      <c r="P72" s="55"/>
      <c r="Q72" s="55"/>
      <c r="R72" s="55"/>
      <c r="S72" s="55"/>
      <c r="T72" s="55"/>
      <c r="U72" s="55"/>
      <c r="V72" s="55"/>
      <c r="W72" s="55"/>
      <c r="X72" s="55"/>
      <c r="Y72" s="55"/>
      <c r="Z72" s="55"/>
      <c r="AA72" s="55"/>
      <c r="AB72" s="55"/>
      <c r="AC72" s="55"/>
      <c r="AD72" s="55"/>
    </row>
    <row r="73" ht="15.75" customHeight="1">
      <c r="A73" s="87" t="s">
        <v>28</v>
      </c>
      <c r="B73" s="90" t="s">
        <v>28</v>
      </c>
      <c r="C73" s="90" t="s">
        <v>10283</v>
      </c>
      <c r="D73" s="303" t="s">
        <v>3125</v>
      </c>
      <c r="E73" s="303" t="s">
        <v>3126</v>
      </c>
      <c r="F73" s="304">
        <v>0.75</v>
      </c>
      <c r="G73" s="304">
        <v>0.7916666666666666</v>
      </c>
      <c r="H73" s="390">
        <f t="shared" si="1"/>
        <v>1</v>
      </c>
      <c r="I73" s="305">
        <v>0.0</v>
      </c>
      <c r="J73" s="392">
        <f t="shared" si="2"/>
        <v>0</v>
      </c>
      <c r="K73" s="90" t="s">
        <v>10284</v>
      </c>
      <c r="L73" s="87">
        <v>20.0</v>
      </c>
      <c r="M73" s="87" t="s">
        <v>4011</v>
      </c>
      <c r="N73" s="90">
        <f>IFERROR(__xludf.DUMMYFUNCTION("IFERROR(VALUE(REGEXEXTRACT(M73, ""(\d+)\s+(sessions?|days?|weeks?|Weeks?|Sessions?|Days?)"")), 1)"),9.0)</f>
        <v>9</v>
      </c>
      <c r="O73" s="55"/>
      <c r="P73" s="55"/>
      <c r="Q73" s="55"/>
      <c r="R73" s="55"/>
      <c r="S73" s="55"/>
      <c r="T73" s="55"/>
      <c r="U73" s="55"/>
      <c r="V73" s="55"/>
      <c r="W73" s="55"/>
      <c r="X73" s="55"/>
      <c r="Y73" s="55"/>
      <c r="Z73" s="55"/>
      <c r="AA73" s="55"/>
      <c r="AB73" s="55"/>
      <c r="AC73" s="55"/>
      <c r="AD73" s="55"/>
    </row>
    <row r="74" ht="15.75" customHeight="1">
      <c r="A74" s="87" t="s">
        <v>10257</v>
      </c>
      <c r="B74" s="90" t="s">
        <v>28</v>
      </c>
      <c r="C74" s="90" t="s">
        <v>9321</v>
      </c>
      <c r="D74" s="303" t="s">
        <v>3125</v>
      </c>
      <c r="E74" s="303" t="s">
        <v>3126</v>
      </c>
      <c r="F74" s="304">
        <v>0.8333333333333334</v>
      </c>
      <c r="G74" s="304">
        <v>0.8645833333333334</v>
      </c>
      <c r="H74" s="390">
        <f t="shared" si="1"/>
        <v>0.75</v>
      </c>
      <c r="I74" s="305">
        <v>101.22</v>
      </c>
      <c r="J74" s="392">
        <f t="shared" si="2"/>
        <v>14.99555556</v>
      </c>
      <c r="K74" s="90" t="s">
        <v>10285</v>
      </c>
      <c r="L74" s="87" t="s">
        <v>298</v>
      </c>
      <c r="M74" s="87" t="s">
        <v>4011</v>
      </c>
      <c r="N74" s="90">
        <f>IFERROR(__xludf.DUMMYFUNCTION("IFERROR(VALUE(REGEXEXTRACT(M74, ""(\d+)\s+(sessions?|days?|weeks?|Weeks?|Sessions?|Days?)"")), 1)"),9.0)</f>
        <v>9</v>
      </c>
      <c r="O74" s="55"/>
      <c r="P74" s="55"/>
      <c r="Q74" s="55"/>
      <c r="R74" s="55"/>
      <c r="S74" s="55"/>
      <c r="T74" s="55"/>
      <c r="U74" s="55"/>
      <c r="V74" s="55"/>
      <c r="W74" s="55"/>
      <c r="X74" s="55"/>
      <c r="Y74" s="55"/>
      <c r="Z74" s="55"/>
      <c r="AA74" s="55"/>
      <c r="AB74" s="55"/>
      <c r="AC74" s="55"/>
      <c r="AD74" s="55"/>
    </row>
    <row r="75" ht="15.75" customHeight="1">
      <c r="A75" s="87" t="s">
        <v>1593</v>
      </c>
      <c r="B75" s="90" t="s">
        <v>141</v>
      </c>
      <c r="C75" s="90" t="s">
        <v>10286</v>
      </c>
      <c r="D75" s="303" t="s">
        <v>4332</v>
      </c>
      <c r="E75" s="303" t="s">
        <v>4333</v>
      </c>
      <c r="F75" s="304">
        <v>0.71875</v>
      </c>
      <c r="G75" s="304">
        <v>0.7604166666666666</v>
      </c>
      <c r="H75" s="390">
        <f t="shared" si="1"/>
        <v>1</v>
      </c>
      <c r="I75" s="305">
        <v>57.95</v>
      </c>
      <c r="J75" s="392">
        <f t="shared" si="2"/>
        <v>6.438888889</v>
      </c>
      <c r="K75" s="90" t="s">
        <v>10287</v>
      </c>
      <c r="L75" s="87">
        <v>12.0</v>
      </c>
      <c r="M75" s="87" t="s">
        <v>4011</v>
      </c>
      <c r="N75" s="90">
        <f>IFERROR(__xludf.DUMMYFUNCTION("IFERROR(VALUE(REGEXEXTRACT(M75, ""(\d+)\s+(sessions?|days?|weeks?|Weeks?|Sessions?|Days?)"")), 1)"),9.0)</f>
        <v>9</v>
      </c>
      <c r="O75" s="55"/>
      <c r="P75" s="55"/>
      <c r="Q75" s="55"/>
      <c r="R75" s="55"/>
      <c r="S75" s="55"/>
      <c r="T75" s="55"/>
      <c r="U75" s="55"/>
      <c r="V75" s="55"/>
      <c r="W75" s="55"/>
      <c r="X75" s="55"/>
      <c r="Y75" s="55"/>
      <c r="Z75" s="55"/>
      <c r="AA75" s="55"/>
      <c r="AB75" s="55"/>
      <c r="AC75" s="55"/>
      <c r="AD75" s="55"/>
    </row>
    <row r="76" ht="15.75" customHeight="1">
      <c r="A76" s="87" t="s">
        <v>1593</v>
      </c>
      <c r="B76" s="90" t="s">
        <v>35</v>
      </c>
      <c r="C76" s="90" t="s">
        <v>10288</v>
      </c>
      <c r="D76" s="390" t="s">
        <v>127</v>
      </c>
      <c r="E76" s="390" t="s">
        <v>128</v>
      </c>
      <c r="F76" s="304">
        <v>0.7604166666666666</v>
      </c>
      <c r="G76" s="304">
        <v>0.8020833333333334</v>
      </c>
      <c r="H76" s="390">
        <f t="shared" si="1"/>
        <v>1</v>
      </c>
      <c r="I76" s="305">
        <v>59.49</v>
      </c>
      <c r="J76" s="392">
        <f t="shared" si="2"/>
        <v>6.61</v>
      </c>
      <c r="K76" s="90" t="s">
        <v>10289</v>
      </c>
      <c r="L76" s="87">
        <v>12.0</v>
      </c>
      <c r="M76" s="87" t="s">
        <v>4011</v>
      </c>
      <c r="N76" s="90">
        <f>IFERROR(__xludf.DUMMYFUNCTION("IFERROR(VALUE(REGEXEXTRACT(M76, ""(\d+)\s+(sessions?|days?|weeks?|Weeks?|Sessions?|Days?)"")), 1)"),9.0)</f>
        <v>9</v>
      </c>
      <c r="O76" s="55"/>
      <c r="P76" s="55"/>
      <c r="Q76" s="55"/>
      <c r="R76" s="55"/>
      <c r="S76" s="55"/>
      <c r="T76" s="55"/>
      <c r="U76" s="55"/>
      <c r="V76" s="55"/>
      <c r="W76" s="55"/>
      <c r="X76" s="55"/>
      <c r="Y76" s="55"/>
      <c r="Z76" s="55"/>
      <c r="AA76" s="55"/>
      <c r="AB76" s="55"/>
      <c r="AC76" s="55"/>
      <c r="AD76" s="55"/>
    </row>
    <row r="77" ht="15.75" customHeight="1">
      <c r="A77" s="87" t="s">
        <v>28</v>
      </c>
      <c r="B77" s="87" t="s">
        <v>3035</v>
      </c>
      <c r="C77" s="87" t="s">
        <v>10290</v>
      </c>
      <c r="D77" s="390" t="s">
        <v>127</v>
      </c>
      <c r="E77" s="390" t="s">
        <v>128</v>
      </c>
      <c r="F77" s="304">
        <v>0.3958333333333333</v>
      </c>
      <c r="G77" s="304">
        <v>0.4375</v>
      </c>
      <c r="H77" s="390">
        <f t="shared" si="1"/>
        <v>1</v>
      </c>
      <c r="I77" s="305">
        <v>57.95</v>
      </c>
      <c r="J77" s="392">
        <f t="shared" si="2"/>
        <v>6.438888889</v>
      </c>
      <c r="K77" s="87" t="s">
        <v>10291</v>
      </c>
      <c r="L77" s="87">
        <v>12.0</v>
      </c>
      <c r="M77" s="87" t="s">
        <v>4011</v>
      </c>
      <c r="N77" s="90">
        <f>IFERROR(__xludf.DUMMYFUNCTION("IFERROR(VALUE(REGEXEXTRACT(M77, ""(\d+)\s+(sessions?|days?|weeks?|Weeks?|Sessions?|Days?)"")), 1)"),9.0)</f>
        <v>9</v>
      </c>
      <c r="O77" s="55"/>
      <c r="P77" s="55"/>
      <c r="Q77" s="55"/>
      <c r="R77" s="55"/>
      <c r="S77" s="55"/>
      <c r="T77" s="55"/>
      <c r="U77" s="55"/>
      <c r="V77" s="55"/>
      <c r="W77" s="55"/>
      <c r="X77" s="55"/>
      <c r="Y77" s="55"/>
      <c r="Z77" s="55"/>
      <c r="AA77" s="55"/>
      <c r="AB77" s="55"/>
      <c r="AC77" s="55"/>
      <c r="AD77" s="55"/>
    </row>
    <row r="78" ht="15.75" customHeight="1">
      <c r="A78" s="87" t="s">
        <v>10257</v>
      </c>
      <c r="B78" s="87" t="s">
        <v>28</v>
      </c>
      <c r="C78" s="87" t="s">
        <v>10292</v>
      </c>
      <c r="D78" s="390" t="s">
        <v>4332</v>
      </c>
      <c r="E78" s="390" t="s">
        <v>4333</v>
      </c>
      <c r="F78" s="304">
        <v>0.8229166666666666</v>
      </c>
      <c r="G78" s="304">
        <v>0.8541666666666666</v>
      </c>
      <c r="H78" s="390">
        <f t="shared" si="1"/>
        <v>0.75</v>
      </c>
      <c r="I78" s="305">
        <v>52.7</v>
      </c>
      <c r="J78" s="392">
        <f t="shared" si="2"/>
        <v>7.807407407</v>
      </c>
      <c r="K78" s="87" t="s">
        <v>10293</v>
      </c>
      <c r="L78" s="87">
        <v>12.0</v>
      </c>
      <c r="M78" s="87" t="s">
        <v>4011</v>
      </c>
      <c r="N78" s="90">
        <f>IFERROR(__xludf.DUMMYFUNCTION("IFERROR(VALUE(REGEXEXTRACT(M78, ""(\d+)\s+(sessions?|days?|weeks?|Weeks?|Sessions?|Days?)"")), 1)"),9.0)</f>
        <v>9</v>
      </c>
      <c r="O78" s="55"/>
      <c r="P78" s="55"/>
      <c r="Q78" s="55"/>
      <c r="R78" s="55"/>
      <c r="S78" s="55"/>
      <c r="T78" s="55"/>
      <c r="U78" s="55"/>
      <c r="V78" s="55"/>
      <c r="W78" s="55"/>
      <c r="X78" s="55"/>
      <c r="Y78" s="55"/>
      <c r="Z78" s="55"/>
      <c r="AA78" s="55"/>
      <c r="AB78" s="55"/>
      <c r="AC78" s="55"/>
      <c r="AD78" s="55"/>
    </row>
    <row r="79" ht="15.75" customHeight="1">
      <c r="A79" s="87" t="s">
        <v>10257</v>
      </c>
      <c r="B79" s="87" t="s">
        <v>28</v>
      </c>
      <c r="C79" s="87" t="s">
        <v>10294</v>
      </c>
      <c r="D79" s="303" t="s">
        <v>4332</v>
      </c>
      <c r="E79" s="303" t="s">
        <v>4333</v>
      </c>
      <c r="F79" s="304">
        <v>0.4583333333333333</v>
      </c>
      <c r="G79" s="304">
        <v>0.5</v>
      </c>
      <c r="H79" s="390">
        <f t="shared" si="1"/>
        <v>1</v>
      </c>
      <c r="I79" s="305">
        <v>52.7</v>
      </c>
      <c r="J79" s="392">
        <f t="shared" si="2"/>
        <v>8.783333333</v>
      </c>
      <c r="K79" s="87" t="s">
        <v>10295</v>
      </c>
      <c r="L79" s="87">
        <v>24.0</v>
      </c>
      <c r="M79" s="87" t="s">
        <v>3862</v>
      </c>
      <c r="N79" s="90">
        <f>IFERROR(__xludf.DUMMYFUNCTION("IFERROR(VALUE(REGEXEXTRACT(M79, ""(\d+)\s+(sessions?|days?|weeks?|Weeks?|Sessions?|Days?)"")), 1)"),6.0)</f>
        <v>6</v>
      </c>
      <c r="O79" s="55"/>
      <c r="P79" s="55"/>
      <c r="Q79" s="55"/>
      <c r="R79" s="55"/>
      <c r="S79" s="55"/>
      <c r="T79" s="55"/>
      <c r="U79" s="55"/>
      <c r="V79" s="55"/>
      <c r="W79" s="55"/>
      <c r="X79" s="55"/>
      <c r="Y79" s="55"/>
      <c r="Z79" s="55"/>
      <c r="AA79" s="55"/>
      <c r="AB79" s="55"/>
      <c r="AC79" s="55"/>
      <c r="AD79" s="55"/>
    </row>
    <row r="80" ht="15.75" customHeight="1">
      <c r="A80" s="90" t="s">
        <v>10257</v>
      </c>
      <c r="B80" s="90" t="s">
        <v>28</v>
      </c>
      <c r="C80" s="90" t="s">
        <v>10296</v>
      </c>
      <c r="D80" s="390" t="s">
        <v>136</v>
      </c>
      <c r="E80" s="390" t="s">
        <v>137</v>
      </c>
      <c r="F80" s="391">
        <v>0.5520833333333334</v>
      </c>
      <c r="G80" s="391">
        <v>0.5833333333333334</v>
      </c>
      <c r="H80" s="390">
        <f t="shared" si="1"/>
        <v>0.75</v>
      </c>
      <c r="I80" s="392">
        <v>54.06</v>
      </c>
      <c r="J80" s="392">
        <f t="shared" si="2"/>
        <v>8.008888889</v>
      </c>
      <c r="K80" s="90" t="s">
        <v>10297</v>
      </c>
      <c r="L80" s="90">
        <v>24.0</v>
      </c>
      <c r="M80" s="90" t="s">
        <v>4011</v>
      </c>
      <c r="N80" s="90">
        <f>IFERROR(__xludf.DUMMYFUNCTION("IFERROR(VALUE(REGEXEXTRACT(M80, ""(\d+)\s+(sessions?|days?|weeks?|Weeks?|Sessions?|Days?)"")), 1)"),9.0)</f>
        <v>9</v>
      </c>
      <c r="O80" s="55"/>
      <c r="P80" s="55"/>
      <c r="Q80" s="55"/>
      <c r="R80" s="55"/>
      <c r="S80" s="55"/>
      <c r="T80" s="55"/>
      <c r="U80" s="55"/>
      <c r="V80" s="55"/>
      <c r="W80" s="55"/>
      <c r="X80" s="55"/>
      <c r="Y80" s="55"/>
      <c r="Z80" s="55"/>
      <c r="AA80" s="55"/>
      <c r="AB80" s="55"/>
      <c r="AC80" s="55"/>
      <c r="AD80" s="55"/>
    </row>
    <row r="81" ht="15.75" customHeight="1">
      <c r="A81" s="90" t="s">
        <v>10257</v>
      </c>
      <c r="B81" s="90" t="s">
        <v>28</v>
      </c>
      <c r="C81" s="90" t="s">
        <v>10298</v>
      </c>
      <c r="D81" s="390" t="s">
        <v>136</v>
      </c>
      <c r="E81" s="390" t="s">
        <v>137</v>
      </c>
      <c r="F81" s="391">
        <v>0.59375</v>
      </c>
      <c r="G81" s="391">
        <v>0.625</v>
      </c>
      <c r="H81" s="390">
        <f t="shared" si="1"/>
        <v>0.75</v>
      </c>
      <c r="I81" s="392">
        <v>54.06</v>
      </c>
      <c r="J81" s="392">
        <f t="shared" si="2"/>
        <v>10.29714286</v>
      </c>
      <c r="K81" s="90" t="s">
        <v>10299</v>
      </c>
      <c r="L81" s="90">
        <v>10.0</v>
      </c>
      <c r="M81" s="90" t="s">
        <v>4068</v>
      </c>
      <c r="N81" s="90">
        <f>IFERROR(__xludf.DUMMYFUNCTION("IFERROR(VALUE(REGEXEXTRACT(M81, ""(\d+)\s+(sessions?|days?|weeks?|Weeks?|Sessions?|Days?)"")), 1)"),7.0)</f>
        <v>7</v>
      </c>
      <c r="O81" s="55"/>
      <c r="P81" s="55"/>
      <c r="Q81" s="55"/>
      <c r="R81" s="55"/>
      <c r="S81" s="55"/>
      <c r="T81" s="55"/>
      <c r="U81" s="55"/>
      <c r="V81" s="55"/>
      <c r="W81" s="55"/>
      <c r="X81" s="55"/>
      <c r="Y81" s="55"/>
      <c r="Z81" s="55"/>
      <c r="AA81" s="55"/>
      <c r="AB81" s="55"/>
      <c r="AC81" s="55"/>
      <c r="AD81" s="55"/>
    </row>
    <row r="82" ht="15.75" customHeight="1">
      <c r="A82" s="90" t="s">
        <v>10257</v>
      </c>
      <c r="B82" s="90" t="s">
        <v>28</v>
      </c>
      <c r="C82" s="90" t="s">
        <v>10300</v>
      </c>
      <c r="D82" s="390" t="s">
        <v>136</v>
      </c>
      <c r="E82" s="390" t="s">
        <v>137</v>
      </c>
      <c r="F82" s="391">
        <v>0.5208333333333334</v>
      </c>
      <c r="G82" s="391">
        <v>0.5520833333333334</v>
      </c>
      <c r="H82" s="390">
        <f t="shared" si="1"/>
        <v>0.75</v>
      </c>
      <c r="I82" s="392">
        <v>54.06</v>
      </c>
      <c r="J82" s="392">
        <f t="shared" si="2"/>
        <v>8.008888889</v>
      </c>
      <c r="K82" s="90" t="s">
        <v>10301</v>
      </c>
      <c r="L82" s="90">
        <v>10.0</v>
      </c>
      <c r="M82" s="90" t="s">
        <v>4011</v>
      </c>
      <c r="N82" s="90">
        <f>IFERROR(__xludf.DUMMYFUNCTION("IFERROR(VALUE(REGEXEXTRACT(M82, ""(\d+)\s+(sessions?|days?|weeks?|Weeks?|Sessions?|Days?)"")), 1)"),9.0)</f>
        <v>9</v>
      </c>
      <c r="O82" s="55"/>
      <c r="P82" s="55"/>
      <c r="Q82" s="55"/>
      <c r="R82" s="55"/>
      <c r="S82" s="55"/>
      <c r="T82" s="55"/>
      <c r="U82" s="55"/>
      <c r="V82" s="55"/>
      <c r="W82" s="55"/>
      <c r="X82" s="55"/>
      <c r="Y82" s="55"/>
      <c r="Z82" s="55"/>
      <c r="AA82" s="55"/>
      <c r="AB82" s="55"/>
      <c r="AC82" s="55"/>
      <c r="AD82" s="55"/>
    </row>
    <row r="83" ht="15.75" customHeight="1">
      <c r="A83" s="90" t="s">
        <v>10257</v>
      </c>
      <c r="B83" s="90" t="s">
        <v>28</v>
      </c>
      <c r="C83" s="90" t="s">
        <v>10302</v>
      </c>
      <c r="D83" s="390" t="s">
        <v>136</v>
      </c>
      <c r="E83" s="390" t="s">
        <v>137</v>
      </c>
      <c r="F83" s="391">
        <v>0.5416666666666666</v>
      </c>
      <c r="G83" s="391">
        <v>0.5729166666666666</v>
      </c>
      <c r="H83" s="390">
        <f t="shared" si="1"/>
        <v>0.75</v>
      </c>
      <c r="I83" s="392">
        <v>54.06</v>
      </c>
      <c r="J83" s="392">
        <f t="shared" si="2"/>
        <v>8.008888889</v>
      </c>
      <c r="K83" s="90" t="s">
        <v>10303</v>
      </c>
      <c r="L83" s="90">
        <v>10.0</v>
      </c>
      <c r="M83" s="90" t="s">
        <v>4011</v>
      </c>
      <c r="N83" s="90">
        <f>IFERROR(__xludf.DUMMYFUNCTION("IFERROR(VALUE(REGEXEXTRACT(M83, ""(\d+)\s+(sessions?|days?|weeks?|Weeks?|Sessions?|Days?)"")), 1)"),9.0)</f>
        <v>9</v>
      </c>
      <c r="O83" s="55"/>
      <c r="P83" s="55"/>
      <c r="Q83" s="55"/>
      <c r="R83" s="55"/>
      <c r="S83" s="55"/>
      <c r="T83" s="55"/>
      <c r="U83" s="55"/>
      <c r="V83" s="55"/>
      <c r="W83" s="55"/>
      <c r="X83" s="55"/>
      <c r="Y83" s="55"/>
      <c r="Z83" s="55"/>
      <c r="AA83" s="55"/>
      <c r="AB83" s="55"/>
      <c r="AC83" s="55"/>
      <c r="AD83" s="55"/>
    </row>
    <row r="84" ht="15.75" customHeight="1">
      <c r="A84" s="90" t="s">
        <v>10257</v>
      </c>
      <c r="B84" s="90" t="s">
        <v>28</v>
      </c>
      <c r="C84" s="90" t="s">
        <v>10304</v>
      </c>
      <c r="D84" s="390" t="s">
        <v>136</v>
      </c>
      <c r="E84" s="390" t="s">
        <v>137</v>
      </c>
      <c r="F84" s="391">
        <v>0.5208333333333334</v>
      </c>
      <c r="G84" s="391">
        <v>0.5520833333333334</v>
      </c>
      <c r="H84" s="390">
        <f t="shared" si="1"/>
        <v>0.75</v>
      </c>
      <c r="I84" s="392">
        <v>54.06</v>
      </c>
      <c r="J84" s="392">
        <f t="shared" si="2"/>
        <v>8.008888889</v>
      </c>
      <c r="K84" s="90" t="s">
        <v>10305</v>
      </c>
      <c r="L84" s="90">
        <v>10.0</v>
      </c>
      <c r="M84" s="90" t="s">
        <v>4011</v>
      </c>
      <c r="N84" s="90">
        <f>IFERROR(__xludf.DUMMYFUNCTION("IFERROR(VALUE(REGEXEXTRACT(M84, ""(\d+)\s+(sessions?|days?|weeks?|Weeks?|Sessions?|Days?)"")), 1)"),9.0)</f>
        <v>9</v>
      </c>
      <c r="O84" s="55"/>
      <c r="P84" s="55"/>
      <c r="Q84" s="55"/>
      <c r="R84" s="55"/>
      <c r="S84" s="55"/>
      <c r="T84" s="55"/>
      <c r="U84" s="55"/>
      <c r="V84" s="55"/>
      <c r="W84" s="55"/>
      <c r="X84" s="55"/>
      <c r="Y84" s="55"/>
      <c r="Z84" s="55"/>
      <c r="AA84" s="55"/>
      <c r="AB84" s="55"/>
      <c r="AC84" s="55"/>
      <c r="AD84" s="55"/>
    </row>
    <row r="85" ht="15.75" customHeight="1">
      <c r="A85" s="90" t="s">
        <v>28</v>
      </c>
      <c r="B85" s="90" t="s">
        <v>3035</v>
      </c>
      <c r="C85" s="90" t="s">
        <v>10306</v>
      </c>
      <c r="D85" s="390" t="s">
        <v>127</v>
      </c>
      <c r="E85" s="390" t="s">
        <v>128</v>
      </c>
      <c r="F85" s="391">
        <v>0.7083333333333334</v>
      </c>
      <c r="G85" s="391">
        <v>0.75</v>
      </c>
      <c r="H85" s="390">
        <f t="shared" si="1"/>
        <v>1</v>
      </c>
      <c r="I85" s="392">
        <v>57.95</v>
      </c>
      <c r="J85" s="392">
        <f t="shared" si="2"/>
        <v>6.438888889</v>
      </c>
      <c r="K85" s="90" t="s">
        <v>10307</v>
      </c>
      <c r="L85" s="90">
        <v>10.0</v>
      </c>
      <c r="M85" s="90" t="s">
        <v>4011</v>
      </c>
      <c r="N85" s="90">
        <f>IFERROR(__xludf.DUMMYFUNCTION("IFERROR(VALUE(REGEXEXTRACT(M85, ""(\d+)\s+(sessions?|days?|weeks?|Weeks?|Sessions?|Days?)"")), 1)"),9.0)</f>
        <v>9</v>
      </c>
      <c r="O85" s="55"/>
      <c r="P85" s="55"/>
      <c r="Q85" s="55"/>
      <c r="R85" s="55"/>
      <c r="S85" s="55"/>
      <c r="T85" s="55"/>
      <c r="U85" s="55"/>
      <c r="V85" s="55"/>
      <c r="W85" s="55"/>
      <c r="X85" s="55"/>
      <c r="Y85" s="55"/>
      <c r="Z85" s="55"/>
      <c r="AA85" s="55"/>
      <c r="AB85" s="55"/>
      <c r="AC85" s="55"/>
      <c r="AD85" s="55"/>
    </row>
    <row r="86" ht="15.75" customHeight="1">
      <c r="A86" s="90" t="s">
        <v>1593</v>
      </c>
      <c r="B86" s="90" t="s">
        <v>35</v>
      </c>
      <c r="C86" s="90" t="s">
        <v>10308</v>
      </c>
      <c r="D86" s="390" t="s">
        <v>4441</v>
      </c>
      <c r="E86" s="390" t="s">
        <v>4442</v>
      </c>
      <c r="F86" s="391">
        <v>0.7395833333333334</v>
      </c>
      <c r="G86" s="391">
        <v>0.8020833333333334</v>
      </c>
      <c r="H86" s="390">
        <f t="shared" si="1"/>
        <v>1.5</v>
      </c>
      <c r="I86" s="392">
        <v>89.24</v>
      </c>
      <c r="J86" s="392">
        <f t="shared" si="2"/>
        <v>6.61037037</v>
      </c>
      <c r="K86" s="90" t="s">
        <v>10309</v>
      </c>
      <c r="L86" s="90">
        <v>10.0</v>
      </c>
      <c r="M86" s="90" t="s">
        <v>4011</v>
      </c>
      <c r="N86" s="90">
        <f>IFERROR(__xludf.DUMMYFUNCTION("IFERROR(VALUE(REGEXEXTRACT(M86, ""(\d+)\s+(sessions?|days?|weeks?|Weeks?|Sessions?|Days?)"")), 1)"),9.0)</f>
        <v>9</v>
      </c>
      <c r="O86" s="55"/>
      <c r="P86" s="55"/>
      <c r="Q86" s="55"/>
      <c r="R86" s="55"/>
      <c r="S86" s="55"/>
      <c r="T86" s="55"/>
      <c r="U86" s="55"/>
      <c r="V86" s="55"/>
      <c r="W86" s="55"/>
      <c r="X86" s="55"/>
      <c r="Y86" s="55"/>
      <c r="Z86" s="55"/>
      <c r="AA86" s="55"/>
      <c r="AB86" s="55"/>
      <c r="AC86" s="55"/>
      <c r="AD86" s="55"/>
    </row>
    <row r="87" ht="15.75" customHeight="1">
      <c r="A87" s="90" t="s">
        <v>1593</v>
      </c>
      <c r="B87" s="90" t="s">
        <v>35</v>
      </c>
      <c r="C87" s="90" t="s">
        <v>10310</v>
      </c>
      <c r="D87" s="390" t="s">
        <v>127</v>
      </c>
      <c r="E87" s="390" t="s">
        <v>128</v>
      </c>
      <c r="F87" s="391">
        <v>0.5416666666666666</v>
      </c>
      <c r="G87" s="391">
        <v>0.5833333333333334</v>
      </c>
      <c r="H87" s="390">
        <f t="shared" si="1"/>
        <v>1</v>
      </c>
      <c r="I87" s="392">
        <v>59.49</v>
      </c>
      <c r="J87" s="392">
        <f t="shared" si="2"/>
        <v>6.61</v>
      </c>
      <c r="K87" s="90" t="s">
        <v>10311</v>
      </c>
      <c r="L87" s="90">
        <v>12.0</v>
      </c>
      <c r="M87" s="90" t="s">
        <v>4011</v>
      </c>
      <c r="N87" s="90">
        <f>IFERROR(__xludf.DUMMYFUNCTION("IFERROR(VALUE(REGEXEXTRACT(M87, ""(\d+)\s+(sessions?|days?|weeks?|Weeks?|Sessions?|Days?)"")), 1)"),9.0)</f>
        <v>9</v>
      </c>
      <c r="O87" s="55"/>
      <c r="P87" s="55"/>
      <c r="Q87" s="55"/>
      <c r="R87" s="55"/>
      <c r="S87" s="55"/>
      <c r="T87" s="55"/>
      <c r="U87" s="55"/>
      <c r="V87" s="55"/>
      <c r="W87" s="55"/>
      <c r="X87" s="55"/>
      <c r="Y87" s="55"/>
      <c r="Z87" s="55"/>
      <c r="AA87" s="55"/>
      <c r="AB87" s="55"/>
      <c r="AC87" s="55"/>
      <c r="AD87" s="55"/>
    </row>
    <row r="88" ht="15.75" customHeight="1">
      <c r="A88" s="87" t="s">
        <v>28</v>
      </c>
      <c r="B88" s="87" t="s">
        <v>28</v>
      </c>
      <c r="C88" s="87" t="s">
        <v>10312</v>
      </c>
      <c r="D88" s="303" t="s">
        <v>3125</v>
      </c>
      <c r="E88" s="303" t="s">
        <v>3126</v>
      </c>
      <c r="F88" s="304">
        <v>0.71875</v>
      </c>
      <c r="G88" s="304">
        <v>0.7604166666666666</v>
      </c>
      <c r="H88" s="390">
        <f t="shared" si="1"/>
        <v>1</v>
      </c>
      <c r="I88" s="305">
        <v>59.49</v>
      </c>
      <c r="J88" s="392">
        <f t="shared" si="2"/>
        <v>6.61</v>
      </c>
      <c r="K88" s="87" t="s">
        <v>10313</v>
      </c>
      <c r="L88" s="87">
        <v>15.0</v>
      </c>
      <c r="M88" s="87" t="s">
        <v>4011</v>
      </c>
      <c r="N88" s="90">
        <f>IFERROR(__xludf.DUMMYFUNCTION("IFERROR(VALUE(REGEXEXTRACT(M88, ""(\d+)\s+(sessions?|days?|weeks?|Weeks?|Sessions?|Days?)"")), 1)"),9.0)</f>
        <v>9</v>
      </c>
      <c r="O88" s="55"/>
      <c r="P88" s="55"/>
      <c r="Q88" s="55"/>
      <c r="R88" s="55"/>
      <c r="S88" s="55"/>
      <c r="T88" s="55"/>
      <c r="U88" s="55"/>
      <c r="V88" s="55"/>
      <c r="W88" s="55"/>
      <c r="X88" s="55"/>
      <c r="Y88" s="55"/>
      <c r="Z88" s="55"/>
      <c r="AA88" s="55"/>
      <c r="AB88" s="55"/>
      <c r="AC88" s="55"/>
      <c r="AD88" s="55"/>
    </row>
    <row r="89" ht="15.75" customHeight="1">
      <c r="A89" s="90" t="s">
        <v>1593</v>
      </c>
      <c r="B89" s="90" t="s">
        <v>115</v>
      </c>
      <c r="C89" s="90" t="s">
        <v>10314</v>
      </c>
      <c r="D89" s="390" t="s">
        <v>3125</v>
      </c>
      <c r="E89" s="390" t="s">
        <v>3126</v>
      </c>
      <c r="F89" s="391">
        <v>0.6666666666666666</v>
      </c>
      <c r="G89" s="391">
        <v>0.7083333333333334</v>
      </c>
      <c r="H89" s="390">
        <f t="shared" si="1"/>
        <v>1</v>
      </c>
      <c r="I89" s="392">
        <v>59.49</v>
      </c>
      <c r="J89" s="392">
        <f t="shared" si="2"/>
        <v>6.61</v>
      </c>
      <c r="K89" s="90" t="s">
        <v>10315</v>
      </c>
      <c r="L89" s="90">
        <v>6.0</v>
      </c>
      <c r="M89" s="90" t="s">
        <v>4011</v>
      </c>
      <c r="N89" s="90">
        <f>IFERROR(__xludf.DUMMYFUNCTION("IFERROR(VALUE(REGEXEXTRACT(M89, ""(\d+)\s+(sessions?|days?|weeks?|Weeks?|Sessions?|Days?)"")), 1)"),9.0)</f>
        <v>9</v>
      </c>
      <c r="O89" s="55"/>
      <c r="P89" s="55"/>
      <c r="Q89" s="55"/>
      <c r="R89" s="55"/>
      <c r="S89" s="55"/>
      <c r="T89" s="55"/>
      <c r="U89" s="55"/>
      <c r="V89" s="55"/>
      <c r="W89" s="55"/>
      <c r="X89" s="55"/>
      <c r="Y89" s="55"/>
      <c r="Z89" s="55"/>
      <c r="AA89" s="55"/>
      <c r="AB89" s="55"/>
      <c r="AC89" s="55"/>
      <c r="AD89" s="55"/>
    </row>
    <row r="90" ht="15.75" customHeight="1">
      <c r="A90" s="90" t="s">
        <v>1593</v>
      </c>
      <c r="B90" s="90" t="s">
        <v>115</v>
      </c>
      <c r="C90" s="90" t="s">
        <v>10316</v>
      </c>
      <c r="D90" s="390" t="s">
        <v>3125</v>
      </c>
      <c r="E90" s="390" t="s">
        <v>3126</v>
      </c>
      <c r="F90" s="391">
        <v>0.4479166666666667</v>
      </c>
      <c r="G90" s="393">
        <v>0.4791666666666667</v>
      </c>
      <c r="H90" s="390">
        <f t="shared" si="1"/>
        <v>0.75</v>
      </c>
      <c r="I90" s="392">
        <v>72.09</v>
      </c>
      <c r="J90" s="392">
        <f t="shared" si="2"/>
        <v>10.68</v>
      </c>
      <c r="K90" s="90" t="s">
        <v>10317</v>
      </c>
      <c r="L90" s="90">
        <v>5.0</v>
      </c>
      <c r="M90" s="90" t="s">
        <v>4011</v>
      </c>
      <c r="N90" s="90">
        <f>IFERROR(__xludf.DUMMYFUNCTION("IFERROR(VALUE(REGEXEXTRACT(M90, ""(\d+)\s+(sessions?|days?|weeks?|Weeks?|Sessions?|Days?)"")), 1)"),9.0)</f>
        <v>9</v>
      </c>
      <c r="O90" s="55"/>
      <c r="P90" s="55"/>
      <c r="Q90" s="55"/>
      <c r="R90" s="55"/>
      <c r="S90" s="55"/>
      <c r="T90" s="55"/>
      <c r="U90" s="55"/>
      <c r="V90" s="55"/>
      <c r="W90" s="55"/>
      <c r="X90" s="55"/>
      <c r="Y90" s="55"/>
      <c r="Z90" s="55"/>
      <c r="AA90" s="55"/>
      <c r="AB90" s="55"/>
      <c r="AC90" s="55"/>
      <c r="AD90" s="55"/>
    </row>
    <row r="91" ht="15.75" customHeight="1">
      <c r="A91" s="90" t="s">
        <v>1593</v>
      </c>
      <c r="B91" s="90" t="s">
        <v>115</v>
      </c>
      <c r="C91" s="90" t="s">
        <v>10318</v>
      </c>
      <c r="D91" s="390" t="s">
        <v>136</v>
      </c>
      <c r="E91" s="390" t="s">
        <v>137</v>
      </c>
      <c r="F91" s="391">
        <v>0.78125</v>
      </c>
      <c r="G91" s="391">
        <v>0.8020833333333334</v>
      </c>
      <c r="H91" s="390">
        <f t="shared" si="1"/>
        <v>0.5</v>
      </c>
      <c r="I91" s="392">
        <v>266.2</v>
      </c>
      <c r="J91" s="392">
        <f t="shared" si="2"/>
        <v>59.15555556</v>
      </c>
      <c r="K91" s="90" t="s">
        <v>10319</v>
      </c>
      <c r="L91" s="90">
        <v>1.0</v>
      </c>
      <c r="M91" s="90" t="s">
        <v>4011</v>
      </c>
      <c r="N91" s="90">
        <f>IFERROR(__xludf.DUMMYFUNCTION("IFERROR(VALUE(REGEXEXTRACT(M91, ""(\d+)\s+(sessions?|days?|weeks?|Weeks?|Sessions?|Days?)"")), 1)"),9.0)</f>
        <v>9</v>
      </c>
      <c r="O91" s="55"/>
      <c r="P91" s="55"/>
      <c r="Q91" s="55"/>
      <c r="R91" s="55"/>
      <c r="S91" s="55"/>
      <c r="T91" s="55"/>
      <c r="U91" s="55"/>
      <c r="V91" s="55"/>
      <c r="W91" s="55"/>
      <c r="X91" s="55"/>
      <c r="Y91" s="55"/>
      <c r="Z91" s="55"/>
      <c r="AA91" s="55"/>
      <c r="AB91" s="55"/>
      <c r="AC91" s="55"/>
      <c r="AD91" s="55"/>
    </row>
    <row r="92" ht="15.75" customHeight="1">
      <c r="A92" s="90" t="s">
        <v>1593</v>
      </c>
      <c r="B92" s="90" t="s">
        <v>5509</v>
      </c>
      <c r="C92" s="90" t="s">
        <v>10320</v>
      </c>
      <c r="D92" s="390" t="s">
        <v>136</v>
      </c>
      <c r="E92" s="390" t="s">
        <v>137</v>
      </c>
      <c r="F92" s="391">
        <v>0.5416666666666666</v>
      </c>
      <c r="G92" s="391">
        <v>0.5729166666666666</v>
      </c>
      <c r="H92" s="390">
        <f t="shared" si="1"/>
        <v>0.75</v>
      </c>
      <c r="I92" s="392">
        <v>59.49</v>
      </c>
      <c r="J92" s="392">
        <f t="shared" si="2"/>
        <v>8.813333333</v>
      </c>
      <c r="K92" s="90" t="s">
        <v>10321</v>
      </c>
      <c r="L92" s="90">
        <v>4.0</v>
      </c>
      <c r="M92" s="90" t="s">
        <v>4011</v>
      </c>
      <c r="N92" s="90">
        <f>IFERROR(__xludf.DUMMYFUNCTION("IFERROR(VALUE(REGEXEXTRACT(M92, ""(\d+)\s+(sessions?|days?|weeks?|Weeks?|Sessions?|Days?)"")), 1)"),9.0)</f>
        <v>9</v>
      </c>
      <c r="O92" s="55"/>
      <c r="P92" s="55"/>
      <c r="Q92" s="55"/>
      <c r="R92" s="55"/>
      <c r="S92" s="55"/>
      <c r="T92" s="55"/>
      <c r="U92" s="55"/>
      <c r="V92" s="55"/>
      <c r="W92" s="55"/>
      <c r="X92" s="55"/>
      <c r="Y92" s="55"/>
      <c r="Z92" s="55"/>
      <c r="AA92" s="55"/>
      <c r="AB92" s="55"/>
      <c r="AC92" s="55"/>
      <c r="AD92" s="55"/>
    </row>
    <row r="93" ht="15.75" customHeight="1">
      <c r="A93" s="90" t="s">
        <v>1593</v>
      </c>
      <c r="B93" s="90" t="s">
        <v>5509</v>
      </c>
      <c r="C93" s="90" t="s">
        <v>10322</v>
      </c>
      <c r="D93" s="390" t="s">
        <v>3125</v>
      </c>
      <c r="E93" s="390" t="s">
        <v>3126</v>
      </c>
      <c r="F93" s="391">
        <v>0.4479166666666667</v>
      </c>
      <c r="G93" s="391">
        <v>0.4791666666666667</v>
      </c>
      <c r="H93" s="390">
        <f t="shared" si="1"/>
        <v>0.75</v>
      </c>
      <c r="I93" s="392">
        <v>72.09</v>
      </c>
      <c r="J93" s="392">
        <f t="shared" si="2"/>
        <v>10.68</v>
      </c>
      <c r="K93" s="90" t="s">
        <v>10323</v>
      </c>
      <c r="L93" s="90">
        <v>8.0</v>
      </c>
      <c r="M93" s="90" t="s">
        <v>4011</v>
      </c>
      <c r="N93" s="90">
        <f>IFERROR(__xludf.DUMMYFUNCTION("IFERROR(VALUE(REGEXEXTRACT(M93, ""(\d+)\s+(sessions?|days?|weeks?|Weeks?|Sessions?|Days?)"")), 1)"),9.0)</f>
        <v>9</v>
      </c>
      <c r="O93" s="55"/>
      <c r="P93" s="55"/>
      <c r="Q93" s="55"/>
      <c r="R93" s="55"/>
      <c r="S93" s="55"/>
      <c r="T93" s="55"/>
      <c r="U93" s="55"/>
      <c r="V93" s="55"/>
      <c r="W93" s="55"/>
      <c r="X93" s="55"/>
      <c r="Y93" s="55"/>
      <c r="Z93" s="55"/>
      <c r="AA93" s="55"/>
      <c r="AB93" s="55"/>
      <c r="AC93" s="55"/>
      <c r="AD93" s="55"/>
    </row>
    <row r="94" ht="15.75" customHeight="1">
      <c r="A94" s="90" t="s">
        <v>1593</v>
      </c>
      <c r="B94" s="90" t="s">
        <v>5509</v>
      </c>
      <c r="C94" s="90" t="s">
        <v>10324</v>
      </c>
      <c r="D94" s="390" t="s">
        <v>136</v>
      </c>
      <c r="E94" s="390" t="s">
        <v>137</v>
      </c>
      <c r="F94" s="391">
        <v>0.75</v>
      </c>
      <c r="G94" s="391">
        <v>0.7708333333333334</v>
      </c>
      <c r="H94" s="390">
        <f t="shared" si="1"/>
        <v>0.5</v>
      </c>
      <c r="I94" s="392">
        <v>266.2</v>
      </c>
      <c r="J94" s="392">
        <f t="shared" si="2"/>
        <v>59.15555556</v>
      </c>
      <c r="K94" s="90" t="s">
        <v>10325</v>
      </c>
      <c r="L94" s="90">
        <v>1.0</v>
      </c>
      <c r="M94" s="90" t="s">
        <v>4011</v>
      </c>
      <c r="N94" s="90">
        <f>IFERROR(__xludf.DUMMYFUNCTION("IFERROR(VALUE(REGEXEXTRACT(M94, ""(\d+)\s+(sessions?|days?|weeks?|Weeks?|Sessions?|Days?)"")), 1)"),9.0)</f>
        <v>9</v>
      </c>
      <c r="O94" s="55"/>
      <c r="P94" s="55"/>
      <c r="Q94" s="55"/>
      <c r="R94" s="55"/>
      <c r="S94" s="55"/>
      <c r="T94" s="55"/>
      <c r="U94" s="55"/>
      <c r="V94" s="55"/>
      <c r="W94" s="55"/>
      <c r="X94" s="55"/>
      <c r="Y94" s="55"/>
      <c r="Z94" s="55"/>
      <c r="AA94" s="55"/>
      <c r="AB94" s="55"/>
      <c r="AC94" s="55"/>
      <c r="AD94" s="55"/>
    </row>
    <row r="95" ht="15.75" customHeight="1">
      <c r="A95" s="90" t="s">
        <v>1593</v>
      </c>
      <c r="B95" s="90" t="s">
        <v>5509</v>
      </c>
      <c r="C95" s="90" t="s">
        <v>10326</v>
      </c>
      <c r="D95" s="390" t="s">
        <v>2850</v>
      </c>
      <c r="E95" s="390" t="s">
        <v>5920</v>
      </c>
      <c r="F95" s="391">
        <v>0.6770833333333334</v>
      </c>
      <c r="G95" s="391">
        <v>0.6979166666666666</v>
      </c>
      <c r="H95" s="390">
        <f t="shared" si="1"/>
        <v>0.5</v>
      </c>
      <c r="I95" s="392">
        <v>798.6</v>
      </c>
      <c r="J95" s="392">
        <f t="shared" si="2"/>
        <v>177.4666667</v>
      </c>
      <c r="K95" s="90" t="s">
        <v>10327</v>
      </c>
      <c r="L95" s="90">
        <v>1.0</v>
      </c>
      <c r="M95" s="90" t="s">
        <v>4011</v>
      </c>
      <c r="N95" s="90">
        <f>IFERROR(__xludf.DUMMYFUNCTION("IFERROR(VALUE(REGEXEXTRACT(M95, ""(\d+)\s+(sessions?|days?|weeks?|Weeks?|Sessions?|Days?)"")), 1)"),9.0)</f>
        <v>9</v>
      </c>
      <c r="O95" s="55"/>
      <c r="P95" s="55"/>
      <c r="Q95" s="55"/>
      <c r="R95" s="55"/>
      <c r="S95" s="55"/>
      <c r="T95" s="55"/>
      <c r="U95" s="55"/>
      <c r="V95" s="55"/>
      <c r="W95" s="55"/>
      <c r="X95" s="55"/>
      <c r="Y95" s="55"/>
      <c r="Z95" s="55"/>
      <c r="AA95" s="55"/>
      <c r="AB95" s="55"/>
      <c r="AC95" s="55"/>
      <c r="AD95" s="55"/>
    </row>
    <row r="96" ht="15.75" customHeight="1">
      <c r="A96" s="90" t="s">
        <v>1593</v>
      </c>
      <c r="B96" s="90" t="s">
        <v>10328</v>
      </c>
      <c r="C96" s="90" t="s">
        <v>10329</v>
      </c>
      <c r="D96" s="390" t="s">
        <v>127</v>
      </c>
      <c r="E96" s="390" t="s">
        <v>128</v>
      </c>
      <c r="F96" s="391">
        <v>0.6666666666666666</v>
      </c>
      <c r="G96" s="391">
        <v>0.6979166666666666</v>
      </c>
      <c r="H96" s="390">
        <f t="shared" si="1"/>
        <v>0.75</v>
      </c>
      <c r="I96" s="392">
        <v>59.49</v>
      </c>
      <c r="J96" s="392">
        <f t="shared" si="2"/>
        <v>8.813333333</v>
      </c>
      <c r="K96" s="90" t="s">
        <v>10330</v>
      </c>
      <c r="L96" s="90">
        <v>12.0</v>
      </c>
      <c r="M96" s="90" t="s">
        <v>4011</v>
      </c>
      <c r="N96" s="90">
        <f>IFERROR(__xludf.DUMMYFUNCTION("IFERROR(VALUE(REGEXEXTRACT(M96, ""(\d+)\s+(sessions?|days?|weeks?|Weeks?|Sessions?|Days?)"")), 1)"),9.0)</f>
        <v>9</v>
      </c>
      <c r="O96" s="55"/>
      <c r="P96" s="55"/>
      <c r="Q96" s="55"/>
      <c r="R96" s="55"/>
      <c r="S96" s="55"/>
      <c r="T96" s="55"/>
      <c r="U96" s="55"/>
      <c r="V96" s="55"/>
      <c r="W96" s="55"/>
      <c r="X96" s="55"/>
      <c r="Y96" s="55"/>
      <c r="Z96" s="55"/>
      <c r="AA96" s="55"/>
      <c r="AB96" s="55"/>
      <c r="AC96" s="55"/>
      <c r="AD96" s="55"/>
    </row>
    <row r="97" ht="15.75" customHeight="1">
      <c r="A97" s="90" t="s">
        <v>1593</v>
      </c>
      <c r="B97" s="90" t="s">
        <v>141</v>
      </c>
      <c r="C97" s="90" t="s">
        <v>3736</v>
      </c>
      <c r="D97" s="390" t="s">
        <v>127</v>
      </c>
      <c r="E97" s="390" t="s">
        <v>128</v>
      </c>
      <c r="F97" s="391">
        <v>0.71875</v>
      </c>
      <c r="G97" s="391">
        <v>0.7604166666666666</v>
      </c>
      <c r="H97" s="390">
        <f t="shared" si="1"/>
        <v>1</v>
      </c>
      <c r="I97" s="392">
        <v>59.49</v>
      </c>
      <c r="J97" s="392">
        <f t="shared" si="2"/>
        <v>6.61</v>
      </c>
      <c r="K97" s="90" t="s">
        <v>10331</v>
      </c>
      <c r="L97" s="90">
        <v>10.0</v>
      </c>
      <c r="M97" s="90" t="s">
        <v>4011</v>
      </c>
      <c r="N97" s="90">
        <f>IFERROR(__xludf.DUMMYFUNCTION("IFERROR(VALUE(REGEXEXTRACT(M97, ""(\d+)\s+(sessions?|days?|weeks?|Weeks?|Sessions?|Days?)"")), 1)"),9.0)</f>
        <v>9</v>
      </c>
      <c r="O97" s="55"/>
      <c r="P97" s="55"/>
      <c r="Q97" s="55"/>
      <c r="R97" s="55"/>
      <c r="S97" s="55"/>
      <c r="T97" s="55"/>
      <c r="U97" s="55"/>
      <c r="V97" s="55"/>
      <c r="W97" s="55"/>
      <c r="X97" s="55"/>
      <c r="Y97" s="55"/>
      <c r="Z97" s="55"/>
      <c r="AA97" s="55"/>
      <c r="AB97" s="55"/>
      <c r="AC97" s="55"/>
      <c r="AD97" s="55"/>
    </row>
    <row r="98" ht="15.75" customHeight="1">
      <c r="A98" s="90" t="s">
        <v>8969</v>
      </c>
      <c r="B98" s="90" t="s">
        <v>3149</v>
      </c>
      <c r="C98" s="90" t="s">
        <v>3149</v>
      </c>
      <c r="D98" s="390" t="s">
        <v>127</v>
      </c>
      <c r="E98" s="390" t="s">
        <v>128</v>
      </c>
      <c r="F98" s="391">
        <v>0.4479166666666667</v>
      </c>
      <c r="G98" s="391">
        <v>0.4895833333333333</v>
      </c>
      <c r="H98" s="390">
        <f t="shared" si="1"/>
        <v>1</v>
      </c>
      <c r="I98" s="392">
        <v>59.49</v>
      </c>
      <c r="J98" s="392">
        <f t="shared" si="2"/>
        <v>6.61</v>
      </c>
      <c r="K98" s="90" t="s">
        <v>10332</v>
      </c>
      <c r="L98" s="90">
        <v>12.0</v>
      </c>
      <c r="M98" s="90" t="s">
        <v>4011</v>
      </c>
      <c r="N98" s="90">
        <f>IFERROR(__xludf.DUMMYFUNCTION("IFERROR(VALUE(REGEXEXTRACT(M98, ""(\d+)\s+(sessions?|days?|weeks?|Weeks?|Sessions?|Days?)"")), 1)"),9.0)</f>
        <v>9</v>
      </c>
      <c r="O98" s="55"/>
      <c r="P98" s="55"/>
      <c r="Q98" s="55"/>
      <c r="R98" s="55"/>
      <c r="S98" s="55"/>
      <c r="T98" s="55"/>
      <c r="U98" s="55"/>
      <c r="V98" s="55"/>
      <c r="W98" s="55"/>
      <c r="X98" s="55"/>
      <c r="Y98" s="55"/>
      <c r="Z98" s="55"/>
      <c r="AA98" s="55"/>
      <c r="AB98" s="55"/>
      <c r="AC98" s="55"/>
      <c r="AD98" s="55"/>
    </row>
    <row r="99" ht="15.75" customHeight="1">
      <c r="A99" s="90" t="s">
        <v>1593</v>
      </c>
      <c r="B99" s="90" t="s">
        <v>35</v>
      </c>
      <c r="C99" s="90" t="s">
        <v>10333</v>
      </c>
      <c r="D99" s="390" t="s">
        <v>3225</v>
      </c>
      <c r="E99" s="390" t="s">
        <v>3226</v>
      </c>
      <c r="F99" s="391">
        <v>0.75</v>
      </c>
      <c r="G99" s="391">
        <v>0.7916666666666666</v>
      </c>
      <c r="H99" s="390">
        <f t="shared" si="1"/>
        <v>1</v>
      </c>
      <c r="I99" s="392">
        <v>57.95</v>
      </c>
      <c r="J99" s="392">
        <f t="shared" si="2"/>
        <v>6.438888889</v>
      </c>
      <c r="K99" s="89" t="s">
        <v>10334</v>
      </c>
      <c r="L99" s="90">
        <v>12.0</v>
      </c>
      <c r="M99" s="90" t="s">
        <v>4011</v>
      </c>
      <c r="N99" s="90">
        <f>IFERROR(__xludf.DUMMYFUNCTION("IFERROR(VALUE(REGEXEXTRACT(M99, ""(\d+)\s+(sessions?|days?|weeks?|Weeks?|Sessions?|Days?)"")), 1)"),9.0)</f>
        <v>9</v>
      </c>
      <c r="O99" s="55"/>
      <c r="P99" s="55"/>
      <c r="Q99" s="55"/>
      <c r="R99" s="55"/>
      <c r="S99" s="55"/>
      <c r="T99" s="55"/>
      <c r="U99" s="55"/>
      <c r="V99" s="55"/>
      <c r="W99" s="55"/>
      <c r="X99" s="55"/>
      <c r="Y99" s="55"/>
      <c r="Z99" s="55"/>
      <c r="AA99" s="55"/>
      <c r="AB99" s="55"/>
      <c r="AC99" s="55"/>
      <c r="AD99" s="55"/>
    </row>
    <row r="100" ht="15.75" customHeight="1">
      <c r="A100" s="90" t="s">
        <v>1593</v>
      </c>
      <c r="B100" s="90" t="s">
        <v>35</v>
      </c>
      <c r="C100" s="90" t="s">
        <v>10335</v>
      </c>
      <c r="D100" s="390" t="s">
        <v>3125</v>
      </c>
      <c r="E100" s="390" t="s">
        <v>3126</v>
      </c>
      <c r="F100" s="391">
        <v>0.7916666666666666</v>
      </c>
      <c r="G100" s="391">
        <v>0.8333333333333334</v>
      </c>
      <c r="H100" s="390">
        <f t="shared" si="1"/>
        <v>1</v>
      </c>
      <c r="I100" s="392">
        <v>68.82</v>
      </c>
      <c r="J100" s="392">
        <f t="shared" si="2"/>
        <v>7.646666667</v>
      </c>
      <c r="K100" s="90" t="s">
        <v>10336</v>
      </c>
      <c r="L100" s="90">
        <v>12.0</v>
      </c>
      <c r="M100" s="90" t="s">
        <v>4011</v>
      </c>
      <c r="N100" s="90">
        <f>IFERROR(__xludf.DUMMYFUNCTION("IFERROR(VALUE(REGEXEXTRACT(M100, ""(\d+)\s+(sessions?|days?|weeks?|Weeks?|Sessions?|Days?)"")), 1)"),9.0)</f>
        <v>9</v>
      </c>
      <c r="O100" s="55"/>
      <c r="P100" s="55"/>
      <c r="Q100" s="55"/>
      <c r="R100" s="55"/>
      <c r="S100" s="55"/>
      <c r="T100" s="55"/>
      <c r="U100" s="55"/>
      <c r="V100" s="55"/>
      <c r="W100" s="55"/>
      <c r="X100" s="55"/>
      <c r="Y100" s="55"/>
      <c r="Z100" s="55"/>
      <c r="AA100" s="55"/>
      <c r="AB100" s="55"/>
      <c r="AC100" s="55"/>
      <c r="AD100" s="55"/>
    </row>
    <row r="101" ht="15.75" customHeight="1">
      <c r="A101" s="224" t="s">
        <v>1593</v>
      </c>
      <c r="B101" s="224" t="s">
        <v>35</v>
      </c>
      <c r="C101" s="224" t="s">
        <v>10337</v>
      </c>
      <c r="D101" s="225" t="s">
        <v>136</v>
      </c>
      <c r="E101" s="225" t="s">
        <v>137</v>
      </c>
      <c r="F101" s="226">
        <v>0.6875</v>
      </c>
      <c r="G101" s="226">
        <v>0.7291666666666666</v>
      </c>
      <c r="H101" s="390">
        <f t="shared" si="1"/>
        <v>1</v>
      </c>
      <c r="I101" s="227">
        <v>59.49</v>
      </c>
      <c r="J101" s="392">
        <f t="shared" si="2"/>
        <v>6.61</v>
      </c>
      <c r="K101" s="224" t="s">
        <v>10338</v>
      </c>
      <c r="L101" s="224">
        <v>8.0</v>
      </c>
      <c r="M101" s="224" t="s">
        <v>4011</v>
      </c>
      <c r="N101" s="90">
        <f>IFERROR(__xludf.DUMMYFUNCTION("IFERROR(VALUE(REGEXEXTRACT(M101, ""(\d+)\s+(sessions?|days?|weeks?|Weeks?|Sessions?|Days?)"")), 1)"),9.0)</f>
        <v>9</v>
      </c>
      <c r="O101" s="55"/>
      <c r="P101" s="55"/>
      <c r="Q101" s="55"/>
      <c r="R101" s="55"/>
      <c r="S101" s="55"/>
      <c r="T101" s="55"/>
      <c r="U101" s="55"/>
      <c r="V101" s="55"/>
      <c r="W101" s="55"/>
      <c r="X101" s="55"/>
      <c r="Y101" s="55"/>
      <c r="Z101" s="55"/>
      <c r="AA101" s="55"/>
      <c r="AB101" s="55"/>
      <c r="AC101" s="55"/>
      <c r="AD101" s="55"/>
    </row>
    <row r="102" ht="15.75" customHeight="1">
      <c r="A102" s="224" t="s">
        <v>28</v>
      </c>
      <c r="B102" s="224" t="s">
        <v>28</v>
      </c>
      <c r="C102" s="224" t="s">
        <v>10339</v>
      </c>
      <c r="D102" s="225" t="s">
        <v>3225</v>
      </c>
      <c r="E102" s="225" t="s">
        <v>3226</v>
      </c>
      <c r="F102" s="226">
        <v>0.5416666666666666</v>
      </c>
      <c r="G102" s="226">
        <v>0.5833333333333334</v>
      </c>
      <c r="H102" s="390">
        <f t="shared" si="1"/>
        <v>1</v>
      </c>
      <c r="I102" s="227">
        <v>57.95</v>
      </c>
      <c r="J102" s="392">
        <f t="shared" si="2"/>
        <v>6.438888889</v>
      </c>
      <c r="K102" s="224" t="s">
        <v>10340</v>
      </c>
      <c r="L102" s="224">
        <v>20.0</v>
      </c>
      <c r="M102" s="224" t="s">
        <v>4011</v>
      </c>
      <c r="N102" s="90">
        <f>IFERROR(__xludf.DUMMYFUNCTION("IFERROR(VALUE(REGEXEXTRACT(M102, ""(\d+)\s+(sessions?|days?|weeks?|Weeks?|Sessions?|Days?)"")), 1)"),9.0)</f>
        <v>9</v>
      </c>
      <c r="O102" s="55"/>
      <c r="P102" s="55"/>
      <c r="Q102" s="55"/>
      <c r="R102" s="55"/>
      <c r="S102" s="55"/>
      <c r="T102" s="55"/>
      <c r="U102" s="55"/>
      <c r="V102" s="55"/>
      <c r="W102" s="55"/>
      <c r="X102" s="55"/>
      <c r="Y102" s="55"/>
      <c r="Z102" s="55"/>
      <c r="AA102" s="55"/>
      <c r="AB102" s="55"/>
      <c r="AC102" s="55"/>
      <c r="AD102" s="55"/>
    </row>
    <row r="103" ht="15.75" customHeight="1">
      <c r="A103" s="224" t="s">
        <v>1593</v>
      </c>
      <c r="B103" s="224" t="s">
        <v>35</v>
      </c>
      <c r="C103" s="224" t="s">
        <v>10341</v>
      </c>
      <c r="D103" s="225" t="s">
        <v>3125</v>
      </c>
      <c r="E103" s="225" t="s">
        <v>3126</v>
      </c>
      <c r="F103" s="226">
        <v>0.5520833333333334</v>
      </c>
      <c r="G103" s="226">
        <v>0.59375</v>
      </c>
      <c r="H103" s="390">
        <f t="shared" si="1"/>
        <v>1</v>
      </c>
      <c r="I103" s="227">
        <v>86.89</v>
      </c>
      <c r="J103" s="392">
        <f t="shared" si="2"/>
        <v>9.654444444</v>
      </c>
      <c r="K103" s="224" t="s">
        <v>10342</v>
      </c>
      <c r="L103" s="224">
        <v>12.0</v>
      </c>
      <c r="M103" s="224" t="s">
        <v>4011</v>
      </c>
      <c r="N103" s="90">
        <f>IFERROR(__xludf.DUMMYFUNCTION("IFERROR(VALUE(REGEXEXTRACT(M103, ""(\d+)\s+(sessions?|days?|weeks?|Weeks?|Sessions?|Days?)"")), 1)"),9.0)</f>
        <v>9</v>
      </c>
      <c r="O103" s="55"/>
      <c r="P103" s="55"/>
      <c r="Q103" s="55"/>
      <c r="R103" s="55"/>
      <c r="S103" s="55"/>
      <c r="T103" s="55"/>
      <c r="U103" s="55"/>
      <c r="V103" s="55"/>
      <c r="W103" s="55"/>
      <c r="X103" s="55"/>
      <c r="Y103" s="55"/>
      <c r="Z103" s="55"/>
      <c r="AA103" s="55"/>
      <c r="AB103" s="55"/>
      <c r="AC103" s="55"/>
      <c r="AD103" s="55"/>
    </row>
    <row r="104" ht="15.75" customHeight="1">
      <c r="A104" s="224" t="s">
        <v>28</v>
      </c>
      <c r="B104" s="224" t="s">
        <v>28</v>
      </c>
      <c r="C104" s="224" t="s">
        <v>10343</v>
      </c>
      <c r="D104" s="225" t="s">
        <v>136</v>
      </c>
      <c r="E104" s="225" t="s">
        <v>137</v>
      </c>
      <c r="F104" s="226">
        <v>0.6666666666666666</v>
      </c>
      <c r="G104" s="226">
        <v>0.7083333333333334</v>
      </c>
      <c r="H104" s="390">
        <f t="shared" si="1"/>
        <v>1</v>
      </c>
      <c r="I104" s="227">
        <v>59.49</v>
      </c>
      <c r="J104" s="392">
        <f t="shared" si="2"/>
        <v>6.61</v>
      </c>
      <c r="K104" s="224" t="s">
        <v>10344</v>
      </c>
      <c r="L104" s="224">
        <v>10.0</v>
      </c>
      <c r="M104" s="224" t="s">
        <v>4011</v>
      </c>
      <c r="N104" s="90">
        <f>IFERROR(__xludf.DUMMYFUNCTION("IFERROR(VALUE(REGEXEXTRACT(M104, ""(\d+)\s+(sessions?|days?|weeks?|Weeks?|Sessions?|Days?)"")), 1)"),9.0)</f>
        <v>9</v>
      </c>
      <c r="O104" s="55"/>
      <c r="P104" s="55"/>
      <c r="Q104" s="55"/>
      <c r="R104" s="55"/>
      <c r="S104" s="55"/>
      <c r="T104" s="55"/>
      <c r="U104" s="55"/>
      <c r="V104" s="55"/>
      <c r="W104" s="55"/>
      <c r="X104" s="55"/>
      <c r="Y104" s="55"/>
      <c r="Z104" s="55"/>
      <c r="AA104" s="55"/>
      <c r="AB104" s="55"/>
      <c r="AC104" s="55"/>
      <c r="AD104" s="55"/>
    </row>
    <row r="105" ht="15.75" customHeight="1">
      <c r="A105" s="224" t="s">
        <v>1593</v>
      </c>
      <c r="B105" s="224" t="s">
        <v>35</v>
      </c>
      <c r="C105" s="224" t="s">
        <v>10345</v>
      </c>
      <c r="D105" s="225" t="s">
        <v>136</v>
      </c>
      <c r="E105" s="225" t="s">
        <v>137</v>
      </c>
      <c r="F105" s="226">
        <v>0.75</v>
      </c>
      <c r="G105" s="226">
        <v>0.7916666666666666</v>
      </c>
      <c r="H105" s="390">
        <f t="shared" si="1"/>
        <v>1</v>
      </c>
      <c r="I105" s="227">
        <v>59.49</v>
      </c>
      <c r="J105" s="392">
        <f t="shared" si="2"/>
        <v>6.61</v>
      </c>
      <c r="K105" s="224" t="s">
        <v>10346</v>
      </c>
      <c r="L105" s="224">
        <v>12.0</v>
      </c>
      <c r="M105" s="224" t="s">
        <v>4011</v>
      </c>
      <c r="N105" s="90">
        <f>IFERROR(__xludf.DUMMYFUNCTION("IFERROR(VALUE(REGEXEXTRACT(M105, ""(\d+)\s+(sessions?|days?|weeks?|Weeks?|Sessions?|Days?)"")), 1)"),9.0)</f>
        <v>9</v>
      </c>
      <c r="O105" s="55"/>
      <c r="P105" s="55"/>
      <c r="Q105" s="55"/>
      <c r="R105" s="55"/>
      <c r="S105" s="55"/>
      <c r="T105" s="55"/>
      <c r="U105" s="55"/>
      <c r="V105" s="55"/>
      <c r="W105" s="55"/>
      <c r="X105" s="55"/>
      <c r="Y105" s="55"/>
      <c r="Z105" s="55"/>
      <c r="AA105" s="55"/>
      <c r="AB105" s="55"/>
      <c r="AC105" s="55"/>
      <c r="AD105" s="55"/>
    </row>
    <row r="106" ht="15.75" customHeight="1">
      <c r="A106" s="224" t="s">
        <v>10193</v>
      </c>
      <c r="B106" s="224" t="s">
        <v>164</v>
      </c>
      <c r="C106" s="224" t="s">
        <v>10347</v>
      </c>
      <c r="D106" s="225" t="s">
        <v>66</v>
      </c>
      <c r="E106" s="225" t="s">
        <v>67</v>
      </c>
      <c r="F106" s="226">
        <v>0.375</v>
      </c>
      <c r="G106" s="226">
        <v>0.4166666666666667</v>
      </c>
      <c r="H106" s="390">
        <f t="shared" si="1"/>
        <v>1</v>
      </c>
      <c r="I106" s="227">
        <v>101.06</v>
      </c>
      <c r="J106" s="392">
        <f t="shared" si="2"/>
        <v>12.6325</v>
      </c>
      <c r="K106" s="224" t="s">
        <v>10348</v>
      </c>
      <c r="L106" s="224">
        <v>2.0</v>
      </c>
      <c r="M106" s="224" t="s">
        <v>34</v>
      </c>
      <c r="N106" s="90">
        <f>IFERROR(__xludf.DUMMYFUNCTION("IFERROR(VALUE(REGEXEXTRACT(M106, ""(\d+)\s+(sessions?|days?|weeks?|Weeks?|Sessions?|Days?)"")), 1)"),8.0)</f>
        <v>8</v>
      </c>
      <c r="O106" s="55"/>
      <c r="P106" s="55"/>
      <c r="Q106" s="55"/>
      <c r="R106" s="55"/>
      <c r="S106" s="55"/>
      <c r="T106" s="55"/>
      <c r="U106" s="55"/>
      <c r="V106" s="55"/>
      <c r="W106" s="55"/>
      <c r="X106" s="55"/>
      <c r="Y106" s="55"/>
      <c r="Z106" s="55"/>
      <c r="AA106" s="55"/>
      <c r="AB106" s="55"/>
      <c r="AC106" s="55"/>
      <c r="AD106" s="55"/>
    </row>
    <row r="107" ht="15.75" customHeight="1">
      <c r="A107" s="224" t="s">
        <v>10193</v>
      </c>
      <c r="B107" s="224" t="s">
        <v>164</v>
      </c>
      <c r="C107" s="224" t="s">
        <v>10349</v>
      </c>
      <c r="D107" s="225" t="s">
        <v>66</v>
      </c>
      <c r="E107" s="225" t="s">
        <v>67</v>
      </c>
      <c r="F107" s="226">
        <v>0.375</v>
      </c>
      <c r="G107" s="226">
        <v>0.4166666666666667</v>
      </c>
      <c r="H107" s="390">
        <f t="shared" si="1"/>
        <v>1</v>
      </c>
      <c r="I107" s="227">
        <v>101.06</v>
      </c>
      <c r="J107" s="392">
        <f t="shared" si="2"/>
        <v>12.6325</v>
      </c>
      <c r="K107" s="224" t="s">
        <v>10350</v>
      </c>
      <c r="L107" s="224">
        <v>2.0</v>
      </c>
      <c r="M107" s="224" t="s">
        <v>34</v>
      </c>
      <c r="N107" s="90">
        <f>IFERROR(__xludf.DUMMYFUNCTION("IFERROR(VALUE(REGEXEXTRACT(M107, ""(\d+)\s+(sessions?|days?|weeks?|Weeks?|Sessions?|Days?)"")), 1)"),8.0)</f>
        <v>8</v>
      </c>
      <c r="O107" s="55"/>
      <c r="P107" s="55"/>
      <c r="Q107" s="55"/>
      <c r="R107" s="55"/>
      <c r="S107" s="55"/>
      <c r="T107" s="55"/>
      <c r="U107" s="55"/>
      <c r="V107" s="55"/>
      <c r="W107" s="55"/>
      <c r="X107" s="55"/>
      <c r="Y107" s="55"/>
      <c r="Z107" s="55"/>
      <c r="AA107" s="55"/>
      <c r="AB107" s="55"/>
      <c r="AC107" s="55"/>
      <c r="AD107" s="55"/>
    </row>
    <row r="108" ht="15.75" customHeight="1">
      <c r="A108" s="224" t="s">
        <v>10193</v>
      </c>
      <c r="B108" s="224" t="s">
        <v>164</v>
      </c>
      <c r="C108" s="224" t="s">
        <v>10351</v>
      </c>
      <c r="D108" s="225" t="s">
        <v>66</v>
      </c>
      <c r="E108" s="225" t="s">
        <v>67</v>
      </c>
      <c r="F108" s="226">
        <v>0.375</v>
      </c>
      <c r="G108" s="226">
        <v>0.4166666666666667</v>
      </c>
      <c r="H108" s="390">
        <f t="shared" si="1"/>
        <v>1</v>
      </c>
      <c r="I108" s="227">
        <v>101.06</v>
      </c>
      <c r="J108" s="392">
        <f t="shared" si="2"/>
        <v>12.6325</v>
      </c>
      <c r="K108" s="224" t="s">
        <v>10352</v>
      </c>
      <c r="L108" s="224">
        <v>3.0</v>
      </c>
      <c r="M108" s="224" t="s">
        <v>34</v>
      </c>
      <c r="N108" s="90">
        <f>IFERROR(__xludf.DUMMYFUNCTION("IFERROR(VALUE(REGEXEXTRACT(M108, ""(\d+)\s+(sessions?|days?|weeks?|Weeks?|Sessions?|Days?)"")), 1)"),8.0)</f>
        <v>8</v>
      </c>
      <c r="O108" s="55"/>
      <c r="P108" s="55"/>
      <c r="Q108" s="55"/>
      <c r="R108" s="55"/>
      <c r="S108" s="55"/>
      <c r="T108" s="55"/>
      <c r="U108" s="55"/>
      <c r="V108" s="55"/>
      <c r="W108" s="55"/>
      <c r="X108" s="55"/>
      <c r="Y108" s="55"/>
      <c r="Z108" s="55"/>
      <c r="AA108" s="55"/>
      <c r="AB108" s="55"/>
      <c r="AC108" s="55"/>
      <c r="AD108" s="55"/>
    </row>
    <row r="109" ht="15.75" customHeight="1">
      <c r="A109" s="224" t="s">
        <v>8969</v>
      </c>
      <c r="B109" s="224" t="s">
        <v>187</v>
      </c>
      <c r="C109" s="224" t="s">
        <v>10353</v>
      </c>
      <c r="D109" s="225" t="s">
        <v>127</v>
      </c>
      <c r="E109" s="225" t="s">
        <v>128</v>
      </c>
      <c r="F109" s="226">
        <v>0.6875</v>
      </c>
      <c r="G109" s="226">
        <v>0.7291666666666666</v>
      </c>
      <c r="H109" s="390">
        <f t="shared" si="1"/>
        <v>1</v>
      </c>
      <c r="I109" s="227">
        <v>59.49</v>
      </c>
      <c r="J109" s="392">
        <f t="shared" si="2"/>
        <v>6.61</v>
      </c>
      <c r="K109" s="224" t="s">
        <v>10354</v>
      </c>
      <c r="L109" s="224">
        <v>6.0</v>
      </c>
      <c r="M109" s="224" t="s">
        <v>4011</v>
      </c>
      <c r="N109" s="90">
        <f>IFERROR(__xludf.DUMMYFUNCTION("IFERROR(VALUE(REGEXEXTRACT(M109, ""(\d+)\s+(sessions?|days?|weeks?|Weeks?|Sessions?|Days?)"")), 1)"),9.0)</f>
        <v>9</v>
      </c>
      <c r="O109" s="55"/>
      <c r="P109" s="55"/>
      <c r="Q109" s="55"/>
      <c r="R109" s="55"/>
      <c r="S109" s="55"/>
      <c r="T109" s="55"/>
      <c r="U109" s="55"/>
      <c r="V109" s="55"/>
      <c r="W109" s="55"/>
      <c r="X109" s="55"/>
      <c r="Y109" s="55"/>
      <c r="Z109" s="55"/>
      <c r="AA109" s="55"/>
      <c r="AB109" s="55"/>
      <c r="AC109" s="55"/>
      <c r="AD109" s="55"/>
    </row>
    <row r="110" ht="15.75" customHeight="1">
      <c r="A110" s="224" t="s">
        <v>8969</v>
      </c>
      <c r="B110" s="224" t="s">
        <v>187</v>
      </c>
      <c r="C110" s="224" t="s">
        <v>10355</v>
      </c>
      <c r="D110" s="225" t="s">
        <v>127</v>
      </c>
      <c r="E110" s="225" t="s">
        <v>128</v>
      </c>
      <c r="F110" s="226">
        <v>0.7222222222222222</v>
      </c>
      <c r="G110" s="226">
        <v>0.7534722222222222</v>
      </c>
      <c r="H110" s="390">
        <f t="shared" si="1"/>
        <v>0.75</v>
      </c>
      <c r="I110" s="227">
        <v>59.49</v>
      </c>
      <c r="J110" s="392">
        <f t="shared" si="2"/>
        <v>8.813333333</v>
      </c>
      <c r="K110" s="224" t="s">
        <v>10356</v>
      </c>
      <c r="L110" s="224">
        <v>12.0</v>
      </c>
      <c r="M110" s="224" t="s">
        <v>4011</v>
      </c>
      <c r="N110" s="90">
        <f>IFERROR(__xludf.DUMMYFUNCTION("IFERROR(VALUE(REGEXEXTRACT(M110, ""(\d+)\s+(sessions?|days?|weeks?|Weeks?|Sessions?|Days?)"")), 1)"),9.0)</f>
        <v>9</v>
      </c>
      <c r="O110" s="55"/>
      <c r="P110" s="55"/>
      <c r="Q110" s="55"/>
      <c r="R110" s="55"/>
      <c r="S110" s="55"/>
      <c r="T110" s="55"/>
      <c r="U110" s="55"/>
      <c r="V110" s="55"/>
      <c r="W110" s="55"/>
      <c r="X110" s="55"/>
      <c r="Y110" s="55"/>
      <c r="Z110" s="55"/>
      <c r="AA110" s="55"/>
      <c r="AB110" s="55"/>
      <c r="AC110" s="55"/>
      <c r="AD110" s="55"/>
    </row>
    <row r="111" ht="15.75" customHeight="1">
      <c r="A111" s="224" t="s">
        <v>1593</v>
      </c>
      <c r="B111" s="224" t="s">
        <v>35</v>
      </c>
      <c r="C111" s="224" t="s">
        <v>10357</v>
      </c>
      <c r="D111" s="225" t="s">
        <v>197</v>
      </c>
      <c r="E111" s="225" t="s">
        <v>198</v>
      </c>
      <c r="F111" s="226">
        <v>0.8020833333333334</v>
      </c>
      <c r="G111" s="226">
        <v>0.84375</v>
      </c>
      <c r="H111" s="390">
        <f t="shared" si="1"/>
        <v>1</v>
      </c>
      <c r="I111" s="227">
        <v>59.49</v>
      </c>
      <c r="J111" s="392">
        <f t="shared" si="2"/>
        <v>6.61</v>
      </c>
      <c r="K111" s="224" t="s">
        <v>10358</v>
      </c>
      <c r="L111" s="224" t="s">
        <v>297</v>
      </c>
      <c r="M111" s="224" t="s">
        <v>4011</v>
      </c>
      <c r="N111" s="90">
        <f>IFERROR(__xludf.DUMMYFUNCTION("IFERROR(VALUE(REGEXEXTRACT(M111, ""(\d+)\s+(sessions?|days?|weeks?|Weeks?|Sessions?|Days?)"")), 1)"),9.0)</f>
        <v>9</v>
      </c>
      <c r="O111" s="55"/>
      <c r="P111" s="55"/>
      <c r="Q111" s="55"/>
      <c r="R111" s="55"/>
      <c r="S111" s="55"/>
      <c r="T111" s="55"/>
      <c r="U111" s="55"/>
      <c r="V111" s="55"/>
      <c r="W111" s="55"/>
      <c r="X111" s="55"/>
      <c r="Y111" s="55"/>
      <c r="Z111" s="55"/>
      <c r="AA111" s="55"/>
      <c r="AB111" s="55"/>
      <c r="AC111" s="55"/>
      <c r="AD111" s="55"/>
    </row>
    <row r="112" ht="15.75" customHeight="1">
      <c r="A112" s="224" t="s">
        <v>28</v>
      </c>
      <c r="B112" s="224" t="s">
        <v>28</v>
      </c>
      <c r="C112" s="224" t="s">
        <v>10359</v>
      </c>
      <c r="D112" s="225" t="s">
        <v>48</v>
      </c>
      <c r="E112" s="225" t="s">
        <v>49</v>
      </c>
      <c r="F112" s="226">
        <v>0.5208333333333334</v>
      </c>
      <c r="G112" s="226">
        <v>0.5625</v>
      </c>
      <c r="H112" s="390">
        <f t="shared" si="1"/>
        <v>1</v>
      </c>
      <c r="I112" s="227">
        <v>59.49</v>
      </c>
      <c r="J112" s="392">
        <f t="shared" si="2"/>
        <v>6.61</v>
      </c>
      <c r="K112" s="224" t="s">
        <v>10360</v>
      </c>
      <c r="L112" s="224">
        <v>12.0</v>
      </c>
      <c r="M112" s="224" t="s">
        <v>4011</v>
      </c>
      <c r="N112" s="90">
        <f>IFERROR(__xludf.DUMMYFUNCTION("IFERROR(VALUE(REGEXEXTRACT(M112, ""(\d+)\s+(sessions?|days?|weeks?|Weeks?|Sessions?|Days?)"")), 1)"),9.0)</f>
        <v>9</v>
      </c>
      <c r="O112" s="55"/>
      <c r="P112" s="55"/>
      <c r="Q112" s="55"/>
      <c r="R112" s="55"/>
      <c r="S112" s="55"/>
      <c r="T112" s="55"/>
      <c r="U112" s="55"/>
      <c r="V112" s="55"/>
      <c r="W112" s="55"/>
      <c r="X112" s="55"/>
      <c r="Y112" s="55"/>
      <c r="Z112" s="55"/>
      <c r="AA112" s="55"/>
      <c r="AB112" s="55"/>
      <c r="AC112" s="55"/>
      <c r="AD112" s="55"/>
    </row>
    <row r="113" ht="15.75" customHeight="1">
      <c r="A113" s="224" t="s">
        <v>10193</v>
      </c>
      <c r="B113" s="224" t="s">
        <v>164</v>
      </c>
      <c r="C113" s="224" t="s">
        <v>10361</v>
      </c>
      <c r="D113" s="225" t="s">
        <v>66</v>
      </c>
      <c r="E113" s="225" t="s">
        <v>67</v>
      </c>
      <c r="F113" s="226">
        <v>0.375</v>
      </c>
      <c r="G113" s="226">
        <v>0.4166666666666667</v>
      </c>
      <c r="H113" s="390">
        <f t="shared" si="1"/>
        <v>1</v>
      </c>
      <c r="I113" s="227">
        <v>113.68</v>
      </c>
      <c r="J113" s="392">
        <f t="shared" si="2"/>
        <v>12.63111111</v>
      </c>
      <c r="K113" s="224" t="s">
        <v>10362</v>
      </c>
      <c r="L113" s="224">
        <v>12.0</v>
      </c>
      <c r="M113" s="224" t="s">
        <v>4011</v>
      </c>
      <c r="N113" s="90">
        <f>IFERROR(__xludf.DUMMYFUNCTION("IFERROR(VALUE(REGEXEXTRACT(M113, ""(\d+)\s+(sessions?|days?|weeks?|Weeks?|Sessions?|Days?)"")), 1)"),9.0)</f>
        <v>9</v>
      </c>
      <c r="O113" s="55"/>
      <c r="P113" s="55"/>
      <c r="Q113" s="55"/>
      <c r="R113" s="55"/>
      <c r="S113" s="55"/>
      <c r="T113" s="55"/>
      <c r="U113" s="55"/>
      <c r="V113" s="55"/>
      <c r="W113" s="55"/>
      <c r="X113" s="55"/>
      <c r="Y113" s="55"/>
      <c r="Z113" s="55"/>
      <c r="AA113" s="55"/>
      <c r="AB113" s="55"/>
      <c r="AC113" s="55"/>
      <c r="AD113" s="55"/>
    </row>
    <row r="114" ht="15.75" customHeight="1">
      <c r="A114" s="224" t="s">
        <v>10193</v>
      </c>
      <c r="B114" s="224" t="s">
        <v>164</v>
      </c>
      <c r="C114" s="224" t="s">
        <v>10363</v>
      </c>
      <c r="D114" s="225" t="s">
        <v>4056</v>
      </c>
      <c r="E114" s="225" t="s">
        <v>4057</v>
      </c>
      <c r="F114" s="226">
        <v>0.7916666666666666</v>
      </c>
      <c r="G114" s="226">
        <v>0.8333333333333334</v>
      </c>
      <c r="H114" s="390">
        <f t="shared" si="1"/>
        <v>1</v>
      </c>
      <c r="I114" s="227">
        <v>116.47</v>
      </c>
      <c r="J114" s="392">
        <f t="shared" si="2"/>
        <v>12.94111111</v>
      </c>
      <c r="K114" s="224" t="s">
        <v>10364</v>
      </c>
      <c r="L114" s="224">
        <v>12.0</v>
      </c>
      <c r="M114" s="224" t="s">
        <v>4011</v>
      </c>
      <c r="N114" s="90">
        <f>IFERROR(__xludf.DUMMYFUNCTION("IFERROR(VALUE(REGEXEXTRACT(M114, ""(\d+)\s+(sessions?|days?|weeks?|Weeks?|Sessions?|Days?)"")), 1)"),9.0)</f>
        <v>9</v>
      </c>
      <c r="O114" s="55"/>
      <c r="P114" s="55"/>
      <c r="Q114" s="55"/>
      <c r="R114" s="55"/>
      <c r="S114" s="55"/>
      <c r="T114" s="55"/>
      <c r="U114" s="55"/>
      <c r="V114" s="55"/>
      <c r="W114" s="55"/>
      <c r="X114" s="55"/>
      <c r="Y114" s="55"/>
      <c r="Z114" s="55"/>
      <c r="AA114" s="55"/>
      <c r="AB114" s="55"/>
      <c r="AC114" s="55"/>
      <c r="AD114" s="55"/>
    </row>
    <row r="115" ht="15.75" customHeight="1">
      <c r="A115" s="224" t="s">
        <v>10193</v>
      </c>
      <c r="B115" s="224" t="s">
        <v>164</v>
      </c>
      <c r="C115" s="224" t="s">
        <v>10365</v>
      </c>
      <c r="D115" s="225" t="s">
        <v>4056</v>
      </c>
      <c r="E115" s="225" t="s">
        <v>4057</v>
      </c>
      <c r="F115" s="226">
        <v>0.4166666666666667</v>
      </c>
      <c r="G115" s="226">
        <v>0.4375</v>
      </c>
      <c r="H115" s="390">
        <f t="shared" si="1"/>
        <v>0.5</v>
      </c>
      <c r="I115" s="227">
        <v>133.09</v>
      </c>
      <c r="J115" s="392">
        <f t="shared" si="2"/>
        <v>33.2725</v>
      </c>
      <c r="K115" s="224" t="s">
        <v>10366</v>
      </c>
      <c r="L115" s="224" t="s">
        <v>298</v>
      </c>
      <c r="M115" s="224" t="s">
        <v>34</v>
      </c>
      <c r="N115" s="90">
        <f>IFERROR(__xludf.DUMMYFUNCTION("IFERROR(VALUE(REGEXEXTRACT(M115, ""(\d+)\s+(sessions?|days?|weeks?|Weeks?|Sessions?|Days?)"")), 1)"),8.0)</f>
        <v>8</v>
      </c>
      <c r="O115" s="55"/>
      <c r="P115" s="55"/>
      <c r="Q115" s="55"/>
      <c r="R115" s="55"/>
      <c r="S115" s="55"/>
      <c r="T115" s="55"/>
      <c r="U115" s="55"/>
      <c r="V115" s="55"/>
      <c r="W115" s="55"/>
      <c r="X115" s="55"/>
      <c r="Y115" s="55"/>
      <c r="Z115" s="55"/>
      <c r="AA115" s="55"/>
      <c r="AB115" s="55"/>
      <c r="AC115" s="55"/>
      <c r="AD115" s="55"/>
    </row>
    <row r="116" ht="15.75" customHeight="1">
      <c r="A116" s="224" t="s">
        <v>28</v>
      </c>
      <c r="B116" s="224" t="s">
        <v>28</v>
      </c>
      <c r="C116" s="224" t="s">
        <v>10367</v>
      </c>
      <c r="D116" s="225" t="s">
        <v>2928</v>
      </c>
      <c r="E116" s="225" t="s">
        <v>2929</v>
      </c>
      <c r="F116" s="226">
        <v>0.6145833333333334</v>
      </c>
      <c r="G116" s="226">
        <v>0.65625</v>
      </c>
      <c r="H116" s="390">
        <f t="shared" si="1"/>
        <v>1</v>
      </c>
      <c r="I116" s="227">
        <v>59.49</v>
      </c>
      <c r="J116" s="392">
        <f t="shared" si="2"/>
        <v>6.61</v>
      </c>
      <c r="K116" s="224" t="s">
        <v>10368</v>
      </c>
      <c r="L116" s="224">
        <v>8.0</v>
      </c>
      <c r="M116" s="224" t="s">
        <v>4011</v>
      </c>
      <c r="N116" s="90">
        <f>IFERROR(__xludf.DUMMYFUNCTION("IFERROR(VALUE(REGEXEXTRACT(M116, ""(\d+)\s+(sessions?|days?|weeks?|Weeks?|Sessions?|Days?)"")), 1)"),9.0)</f>
        <v>9</v>
      </c>
      <c r="O116" s="55"/>
      <c r="P116" s="55"/>
      <c r="Q116" s="55"/>
      <c r="R116" s="55"/>
      <c r="S116" s="55"/>
      <c r="T116" s="55"/>
      <c r="U116" s="55"/>
      <c r="V116" s="55"/>
      <c r="W116" s="55"/>
      <c r="X116" s="55"/>
      <c r="Y116" s="55"/>
      <c r="Z116" s="55"/>
      <c r="AA116" s="55"/>
      <c r="AB116" s="55"/>
      <c r="AC116" s="55"/>
      <c r="AD116" s="55"/>
    </row>
    <row r="117" ht="15.75" customHeight="1">
      <c r="A117" s="224" t="s">
        <v>28</v>
      </c>
      <c r="B117" s="224" t="s">
        <v>3035</v>
      </c>
      <c r="C117" s="224" t="s">
        <v>10369</v>
      </c>
      <c r="D117" s="225" t="s">
        <v>48</v>
      </c>
      <c r="E117" s="225" t="s">
        <v>49</v>
      </c>
      <c r="F117" s="226">
        <v>0.6666666666666666</v>
      </c>
      <c r="G117" s="226">
        <v>0.7083333333333334</v>
      </c>
      <c r="H117" s="390">
        <f t="shared" si="1"/>
        <v>1</v>
      </c>
      <c r="I117" s="227">
        <v>57.95</v>
      </c>
      <c r="J117" s="392">
        <f t="shared" si="2"/>
        <v>6.438888889</v>
      </c>
      <c r="K117" s="224" t="s">
        <v>10307</v>
      </c>
      <c r="L117" s="224">
        <v>14.0</v>
      </c>
      <c r="M117" s="224" t="s">
        <v>4011</v>
      </c>
      <c r="N117" s="90">
        <f>IFERROR(__xludf.DUMMYFUNCTION("IFERROR(VALUE(REGEXEXTRACT(M117, ""(\d+)\s+(sessions?|days?|weeks?|Weeks?|Sessions?|Days?)"")), 1)"),9.0)</f>
        <v>9</v>
      </c>
      <c r="O117" s="55"/>
      <c r="P117" s="55"/>
      <c r="Q117" s="55"/>
      <c r="R117" s="55"/>
      <c r="S117" s="55"/>
      <c r="T117" s="55"/>
      <c r="U117" s="55"/>
      <c r="V117" s="55"/>
      <c r="W117" s="55"/>
      <c r="X117" s="55"/>
      <c r="Y117" s="55"/>
      <c r="Z117" s="55"/>
      <c r="AA117" s="55"/>
      <c r="AB117" s="55"/>
      <c r="AC117" s="55"/>
      <c r="AD117" s="55"/>
    </row>
    <row r="118" ht="15.75" customHeight="1">
      <c r="A118" s="224" t="s">
        <v>28</v>
      </c>
      <c r="B118" s="224" t="s">
        <v>28</v>
      </c>
      <c r="C118" s="224" t="s">
        <v>10370</v>
      </c>
      <c r="D118" s="225" t="s">
        <v>3225</v>
      </c>
      <c r="E118" s="225" t="s">
        <v>3226</v>
      </c>
      <c r="F118" s="226">
        <v>0.8020833333333334</v>
      </c>
      <c r="G118" s="226">
        <v>0.84375</v>
      </c>
      <c r="H118" s="390">
        <f t="shared" si="1"/>
        <v>1</v>
      </c>
      <c r="I118" s="227">
        <v>59.49</v>
      </c>
      <c r="J118" s="392">
        <f t="shared" si="2"/>
        <v>6.61</v>
      </c>
      <c r="K118" s="224" t="s">
        <v>10371</v>
      </c>
      <c r="L118" s="224">
        <v>10.0</v>
      </c>
      <c r="M118" s="224" t="s">
        <v>4011</v>
      </c>
      <c r="N118" s="90">
        <f>IFERROR(__xludf.DUMMYFUNCTION("IFERROR(VALUE(REGEXEXTRACT(M118, ""(\d+)\s+(sessions?|days?|weeks?|Weeks?|Sessions?|Days?)"")), 1)"),9.0)</f>
        <v>9</v>
      </c>
      <c r="O118" s="55"/>
      <c r="P118" s="55"/>
      <c r="Q118" s="55"/>
      <c r="R118" s="55"/>
      <c r="S118" s="55"/>
      <c r="T118" s="55"/>
      <c r="U118" s="55"/>
      <c r="V118" s="55"/>
      <c r="W118" s="55"/>
      <c r="X118" s="55"/>
      <c r="Y118" s="55"/>
      <c r="Z118" s="55"/>
      <c r="AA118" s="55"/>
      <c r="AB118" s="55"/>
      <c r="AC118" s="55"/>
      <c r="AD118" s="55"/>
    </row>
    <row r="119" ht="15.75" customHeight="1">
      <c r="A119" s="224" t="s">
        <v>10193</v>
      </c>
      <c r="B119" s="224" t="s">
        <v>164</v>
      </c>
      <c r="C119" s="224" t="s">
        <v>10372</v>
      </c>
      <c r="D119" s="225" t="s">
        <v>10195</v>
      </c>
      <c r="E119" s="225" t="s">
        <v>10196</v>
      </c>
      <c r="F119" s="226">
        <v>0.78125</v>
      </c>
      <c r="G119" s="226">
        <v>0.8020833333333334</v>
      </c>
      <c r="H119" s="390">
        <f t="shared" si="1"/>
        <v>0.5</v>
      </c>
      <c r="I119" s="227">
        <v>99.83</v>
      </c>
      <c r="J119" s="392">
        <f t="shared" si="2"/>
        <v>22.18444444</v>
      </c>
      <c r="K119" s="224" t="s">
        <v>10373</v>
      </c>
      <c r="L119" s="224" t="s">
        <v>298</v>
      </c>
      <c r="M119" s="224" t="s">
        <v>4011</v>
      </c>
      <c r="N119" s="90">
        <f>IFERROR(__xludf.DUMMYFUNCTION("IFERROR(VALUE(REGEXEXTRACT(M119, ""(\d+)\s+(sessions?|days?|weeks?|Weeks?|Sessions?|Days?)"")), 1)"),9.0)</f>
        <v>9</v>
      </c>
      <c r="O119" s="55"/>
      <c r="P119" s="55"/>
      <c r="Q119" s="55"/>
      <c r="R119" s="55"/>
      <c r="S119" s="55"/>
      <c r="T119" s="55"/>
      <c r="U119" s="55"/>
      <c r="V119" s="55"/>
      <c r="W119" s="55"/>
      <c r="X119" s="55"/>
      <c r="Y119" s="55"/>
      <c r="Z119" s="55"/>
      <c r="AA119" s="55"/>
      <c r="AB119" s="55"/>
      <c r="AC119" s="55"/>
      <c r="AD119" s="55"/>
    </row>
    <row r="120" ht="15.75" customHeight="1">
      <c r="A120" s="224" t="s">
        <v>10193</v>
      </c>
      <c r="B120" s="224" t="s">
        <v>164</v>
      </c>
      <c r="C120" s="224" t="s">
        <v>10374</v>
      </c>
      <c r="D120" s="225" t="s">
        <v>10195</v>
      </c>
      <c r="E120" s="225" t="s">
        <v>10196</v>
      </c>
      <c r="F120" s="226">
        <v>0.4375</v>
      </c>
      <c r="G120" s="226">
        <v>0.4583333333333333</v>
      </c>
      <c r="H120" s="390">
        <f t="shared" si="1"/>
        <v>0.5</v>
      </c>
      <c r="I120" s="227">
        <v>149.72</v>
      </c>
      <c r="J120" s="392">
        <f t="shared" si="2"/>
        <v>33.27111111</v>
      </c>
      <c r="K120" s="224" t="s">
        <v>10375</v>
      </c>
      <c r="L120" s="224">
        <v>2.0</v>
      </c>
      <c r="M120" s="224" t="s">
        <v>4011</v>
      </c>
      <c r="N120" s="90">
        <f>IFERROR(__xludf.DUMMYFUNCTION("IFERROR(VALUE(REGEXEXTRACT(M120, ""(\d+)\s+(sessions?|days?|weeks?|Weeks?|Sessions?|Days?)"")), 1)"),9.0)</f>
        <v>9</v>
      </c>
      <c r="O120" s="55"/>
      <c r="P120" s="55"/>
      <c r="Q120" s="55"/>
      <c r="R120" s="55"/>
      <c r="S120" s="55"/>
      <c r="T120" s="55"/>
      <c r="U120" s="55"/>
      <c r="V120" s="55"/>
      <c r="W120" s="55"/>
      <c r="X120" s="55"/>
      <c r="Y120" s="55"/>
      <c r="Z120" s="55"/>
      <c r="AA120" s="55"/>
      <c r="AB120" s="55"/>
      <c r="AC120" s="55"/>
      <c r="AD120" s="55"/>
    </row>
    <row r="121" ht="15.75" customHeight="1">
      <c r="A121" s="224" t="s">
        <v>10193</v>
      </c>
      <c r="B121" s="224" t="s">
        <v>164</v>
      </c>
      <c r="C121" s="224" t="s">
        <v>10376</v>
      </c>
      <c r="D121" s="225" t="s">
        <v>10195</v>
      </c>
      <c r="E121" s="225" t="s">
        <v>10196</v>
      </c>
      <c r="F121" s="226">
        <v>0.6770833333333334</v>
      </c>
      <c r="G121" s="226">
        <v>0.6979166666666666</v>
      </c>
      <c r="H121" s="390">
        <f t="shared" si="1"/>
        <v>0.5</v>
      </c>
      <c r="I121" s="227">
        <v>99.83</v>
      </c>
      <c r="J121" s="392">
        <f t="shared" si="2"/>
        <v>22.18444444</v>
      </c>
      <c r="K121" s="224" t="s">
        <v>10377</v>
      </c>
      <c r="L121" s="224">
        <v>6.0</v>
      </c>
      <c r="M121" s="224" t="s">
        <v>4011</v>
      </c>
      <c r="N121" s="90">
        <f>IFERROR(__xludf.DUMMYFUNCTION("IFERROR(VALUE(REGEXEXTRACT(M121, ""(\d+)\s+(sessions?|days?|weeks?|Weeks?|Sessions?|Days?)"")), 1)"),9.0)</f>
        <v>9</v>
      </c>
      <c r="O121" s="55"/>
      <c r="P121" s="55"/>
      <c r="Q121" s="55"/>
      <c r="R121" s="55"/>
      <c r="S121" s="55"/>
      <c r="T121" s="55"/>
      <c r="U121" s="55"/>
      <c r="V121" s="55"/>
      <c r="W121" s="55"/>
      <c r="X121" s="55"/>
      <c r="Y121" s="55"/>
      <c r="Z121" s="55"/>
      <c r="AA121" s="55"/>
      <c r="AB121" s="55"/>
      <c r="AC121" s="55"/>
      <c r="AD121" s="55"/>
    </row>
    <row r="122" ht="15.75" customHeight="1">
      <c r="A122" s="224" t="s">
        <v>10193</v>
      </c>
      <c r="B122" s="224" t="s">
        <v>164</v>
      </c>
      <c r="C122" s="224" t="s">
        <v>10378</v>
      </c>
      <c r="D122" s="225" t="s">
        <v>10195</v>
      </c>
      <c r="E122" s="225" t="s">
        <v>10196</v>
      </c>
      <c r="F122" s="226">
        <v>0.4479166666666667</v>
      </c>
      <c r="G122" s="226">
        <v>0.46875</v>
      </c>
      <c r="H122" s="390">
        <f t="shared" si="1"/>
        <v>0.5</v>
      </c>
      <c r="I122" s="227">
        <v>133.09</v>
      </c>
      <c r="J122" s="392">
        <f t="shared" si="2"/>
        <v>33.2725</v>
      </c>
      <c r="K122" s="224" t="s">
        <v>10379</v>
      </c>
      <c r="L122" s="224" t="s">
        <v>298</v>
      </c>
      <c r="M122" s="224" t="s">
        <v>34</v>
      </c>
      <c r="N122" s="90">
        <f>IFERROR(__xludf.DUMMYFUNCTION("IFERROR(VALUE(REGEXEXTRACT(M122, ""(\d+)\s+(sessions?|days?|weeks?|Weeks?|Sessions?|Days?)"")), 1)"),8.0)</f>
        <v>8</v>
      </c>
      <c r="O122" s="55"/>
      <c r="P122" s="55"/>
      <c r="Q122" s="55"/>
      <c r="R122" s="55"/>
      <c r="S122" s="55"/>
      <c r="T122" s="55"/>
      <c r="U122" s="55"/>
      <c r="V122" s="55"/>
      <c r="W122" s="55"/>
      <c r="X122" s="55"/>
      <c r="Y122" s="55"/>
      <c r="Z122" s="55"/>
      <c r="AA122" s="55"/>
      <c r="AB122" s="55"/>
      <c r="AC122" s="55"/>
      <c r="AD122" s="55"/>
    </row>
    <row r="123" ht="15.75" customHeight="1">
      <c r="A123" s="224" t="s">
        <v>10193</v>
      </c>
      <c r="B123" s="224" t="s">
        <v>164</v>
      </c>
      <c r="C123" s="224" t="s">
        <v>10380</v>
      </c>
      <c r="D123" s="225" t="s">
        <v>10195</v>
      </c>
      <c r="E123" s="225" t="s">
        <v>10196</v>
      </c>
      <c r="F123" s="226">
        <v>0.5</v>
      </c>
      <c r="G123" s="226">
        <v>0.5208333333333334</v>
      </c>
      <c r="H123" s="390">
        <f t="shared" si="1"/>
        <v>0.5</v>
      </c>
      <c r="I123" s="227">
        <v>99.83</v>
      </c>
      <c r="J123" s="392">
        <f t="shared" si="2"/>
        <v>22.18444444</v>
      </c>
      <c r="K123" s="224" t="s">
        <v>10381</v>
      </c>
      <c r="L123" s="224">
        <v>6.0</v>
      </c>
      <c r="M123" s="224" t="s">
        <v>4011</v>
      </c>
      <c r="N123" s="90">
        <f>IFERROR(__xludf.DUMMYFUNCTION("IFERROR(VALUE(REGEXEXTRACT(M123, ""(\d+)\s+(sessions?|days?|weeks?|Weeks?|Sessions?|Days?)"")), 1)"),9.0)</f>
        <v>9</v>
      </c>
      <c r="O123" s="55"/>
      <c r="P123" s="55"/>
      <c r="Q123" s="55"/>
      <c r="R123" s="55"/>
      <c r="S123" s="55"/>
      <c r="T123" s="55"/>
      <c r="U123" s="55"/>
      <c r="V123" s="55"/>
      <c r="W123" s="55"/>
      <c r="X123" s="55"/>
      <c r="Y123" s="55"/>
      <c r="Z123" s="55"/>
      <c r="AA123" s="55"/>
      <c r="AB123" s="55"/>
      <c r="AC123" s="55"/>
      <c r="AD123" s="55"/>
    </row>
    <row r="124" ht="15.75" customHeight="1">
      <c r="A124" s="224" t="s">
        <v>10193</v>
      </c>
      <c r="B124" s="224" t="s">
        <v>164</v>
      </c>
      <c r="C124" s="224" t="s">
        <v>10382</v>
      </c>
      <c r="D124" s="225" t="s">
        <v>10195</v>
      </c>
      <c r="E124" s="225" t="s">
        <v>10196</v>
      </c>
      <c r="F124" s="226">
        <v>0.375</v>
      </c>
      <c r="G124" s="226">
        <v>0.3958333333333333</v>
      </c>
      <c r="H124" s="390">
        <f t="shared" si="1"/>
        <v>0.5</v>
      </c>
      <c r="I124" s="227">
        <v>149.72</v>
      </c>
      <c r="J124" s="392">
        <f t="shared" si="2"/>
        <v>33.27111111</v>
      </c>
      <c r="K124" s="224" t="s">
        <v>10383</v>
      </c>
      <c r="L124" s="224">
        <v>4.0</v>
      </c>
      <c r="M124" s="224" t="s">
        <v>4011</v>
      </c>
      <c r="N124" s="90">
        <f>IFERROR(__xludf.DUMMYFUNCTION("IFERROR(VALUE(REGEXEXTRACT(M124, ""(\d+)\s+(sessions?|days?|weeks?|Weeks?|Sessions?|Days?)"")), 1)"),9.0)</f>
        <v>9</v>
      </c>
      <c r="O124" s="55"/>
      <c r="P124" s="55"/>
      <c r="Q124" s="55"/>
      <c r="R124" s="55"/>
      <c r="S124" s="55"/>
      <c r="T124" s="55"/>
      <c r="U124" s="55"/>
      <c r="V124" s="55"/>
      <c r="W124" s="55"/>
      <c r="X124" s="55"/>
      <c r="Y124" s="55"/>
      <c r="Z124" s="55"/>
      <c r="AA124" s="55"/>
      <c r="AB124" s="55"/>
      <c r="AC124" s="55"/>
      <c r="AD124" s="55"/>
    </row>
    <row r="125" ht="15.75" customHeight="1">
      <c r="A125" s="224" t="s">
        <v>10193</v>
      </c>
      <c r="B125" s="224" t="s">
        <v>164</v>
      </c>
      <c r="C125" s="224" t="s">
        <v>10384</v>
      </c>
      <c r="D125" s="225" t="s">
        <v>10195</v>
      </c>
      <c r="E125" s="225" t="s">
        <v>10196</v>
      </c>
      <c r="F125" s="226">
        <v>0.8125</v>
      </c>
      <c r="G125" s="226">
        <v>0.8333333333333334</v>
      </c>
      <c r="H125" s="390">
        <f t="shared" si="1"/>
        <v>0.5</v>
      </c>
      <c r="I125" s="227">
        <v>99.83</v>
      </c>
      <c r="J125" s="392">
        <f t="shared" si="2"/>
        <v>22.18444444</v>
      </c>
      <c r="K125" s="224" t="s">
        <v>10385</v>
      </c>
      <c r="L125" s="224">
        <v>10.0</v>
      </c>
      <c r="M125" s="224" t="s">
        <v>4011</v>
      </c>
      <c r="N125" s="90">
        <f>IFERROR(__xludf.DUMMYFUNCTION("IFERROR(VALUE(REGEXEXTRACT(M125, ""(\d+)\s+(sessions?|days?|weeks?|Weeks?|Sessions?|Days?)"")), 1)"),9.0)</f>
        <v>9</v>
      </c>
      <c r="O125" s="55"/>
      <c r="P125" s="55"/>
      <c r="Q125" s="55"/>
      <c r="R125" s="55"/>
      <c r="S125" s="55"/>
      <c r="T125" s="55"/>
      <c r="U125" s="55"/>
      <c r="V125" s="55"/>
      <c r="W125" s="55"/>
      <c r="X125" s="55"/>
      <c r="Y125" s="55"/>
      <c r="Z125" s="55"/>
      <c r="AA125" s="55"/>
      <c r="AB125" s="55"/>
      <c r="AC125" s="55"/>
      <c r="AD125" s="55"/>
    </row>
    <row r="126" ht="15.75" customHeight="1">
      <c r="A126" s="224" t="s">
        <v>10193</v>
      </c>
      <c r="B126" s="224" t="s">
        <v>164</v>
      </c>
      <c r="C126" s="224" t="s">
        <v>10386</v>
      </c>
      <c r="D126" s="225" t="s">
        <v>10195</v>
      </c>
      <c r="E126" s="225" t="s">
        <v>10196</v>
      </c>
      <c r="F126" s="226">
        <v>0.5520833333333334</v>
      </c>
      <c r="G126" s="226">
        <v>0.5729166666666666</v>
      </c>
      <c r="H126" s="390">
        <f t="shared" si="1"/>
        <v>0.5</v>
      </c>
      <c r="I126" s="227">
        <v>149.72</v>
      </c>
      <c r="J126" s="392">
        <f t="shared" si="2"/>
        <v>33.27111111</v>
      </c>
      <c r="K126" s="224" t="s">
        <v>10387</v>
      </c>
      <c r="L126" s="224">
        <v>4.0</v>
      </c>
      <c r="M126" s="224" t="s">
        <v>4011</v>
      </c>
      <c r="N126" s="90">
        <f>IFERROR(__xludf.DUMMYFUNCTION("IFERROR(VALUE(REGEXEXTRACT(M126, ""(\d+)\s+(sessions?|days?|weeks?|Weeks?|Sessions?|Days?)"")), 1)"),9.0)</f>
        <v>9</v>
      </c>
      <c r="O126" s="55"/>
      <c r="P126" s="55"/>
      <c r="Q126" s="55"/>
      <c r="R126" s="55"/>
      <c r="S126" s="55"/>
      <c r="T126" s="55"/>
      <c r="U126" s="55"/>
      <c r="V126" s="55"/>
      <c r="W126" s="55"/>
      <c r="X126" s="55"/>
      <c r="Y126" s="55"/>
      <c r="Z126" s="55"/>
      <c r="AA126" s="55"/>
      <c r="AB126" s="55"/>
      <c r="AC126" s="55"/>
      <c r="AD126" s="55"/>
    </row>
    <row r="127" ht="15.75" customHeight="1">
      <c r="A127" s="50" t="s">
        <v>10193</v>
      </c>
      <c r="B127" s="50" t="s">
        <v>164</v>
      </c>
      <c r="C127" s="50" t="s">
        <v>10388</v>
      </c>
      <c r="D127" s="51" t="s">
        <v>10195</v>
      </c>
      <c r="E127" s="51" t="s">
        <v>10196</v>
      </c>
      <c r="F127" s="52">
        <v>0.375</v>
      </c>
      <c r="G127" s="52">
        <v>0.3958333333333333</v>
      </c>
      <c r="H127" s="390">
        <f t="shared" si="1"/>
        <v>0.5</v>
      </c>
      <c r="I127" s="53">
        <v>99.83</v>
      </c>
      <c r="J127" s="392">
        <f t="shared" si="2"/>
        <v>22.18444444</v>
      </c>
      <c r="K127" s="50" t="s">
        <v>10389</v>
      </c>
      <c r="L127" s="50">
        <v>8.0</v>
      </c>
      <c r="M127" s="50" t="s">
        <v>4011</v>
      </c>
      <c r="N127" s="90">
        <f>IFERROR(__xludf.DUMMYFUNCTION("IFERROR(VALUE(REGEXEXTRACT(M127, ""(\d+)\s+(sessions?|days?|weeks?|Weeks?|Sessions?|Days?)"")), 1)"),9.0)</f>
        <v>9</v>
      </c>
      <c r="O127" s="55"/>
      <c r="P127" s="55"/>
      <c r="Q127" s="55"/>
      <c r="R127" s="55"/>
      <c r="S127" s="55"/>
      <c r="T127" s="55"/>
      <c r="U127" s="55"/>
      <c r="V127" s="55"/>
      <c r="W127" s="55"/>
      <c r="X127" s="55"/>
      <c r="Y127" s="55"/>
      <c r="Z127" s="55"/>
      <c r="AA127" s="55"/>
      <c r="AB127" s="55"/>
      <c r="AC127" s="55"/>
      <c r="AD127" s="55"/>
    </row>
    <row r="128" ht="15.75" customHeight="1">
      <c r="A128" s="50" t="s">
        <v>10193</v>
      </c>
      <c r="B128" s="50" t="s">
        <v>164</v>
      </c>
      <c r="C128" s="50" t="s">
        <v>10390</v>
      </c>
      <c r="D128" s="51" t="s">
        <v>10195</v>
      </c>
      <c r="E128" s="51" t="s">
        <v>10196</v>
      </c>
      <c r="F128" s="52">
        <v>0.7708333333333334</v>
      </c>
      <c r="G128" s="52">
        <v>0.7916666666666666</v>
      </c>
      <c r="H128" s="390">
        <f t="shared" si="1"/>
        <v>0.5</v>
      </c>
      <c r="I128" s="53">
        <v>149.72</v>
      </c>
      <c r="J128" s="392">
        <f t="shared" si="2"/>
        <v>33.27111111</v>
      </c>
      <c r="K128" s="50" t="s">
        <v>10391</v>
      </c>
      <c r="L128" s="50">
        <v>4.0</v>
      </c>
      <c r="M128" s="50" t="s">
        <v>4011</v>
      </c>
      <c r="N128" s="90">
        <f>IFERROR(__xludf.DUMMYFUNCTION("IFERROR(VALUE(REGEXEXTRACT(M128, ""(\d+)\s+(sessions?|days?|weeks?|Weeks?|Sessions?|Days?)"")), 1)"),9.0)</f>
        <v>9</v>
      </c>
      <c r="O128" s="55"/>
      <c r="P128" s="55"/>
      <c r="Q128" s="55"/>
      <c r="R128" s="55"/>
      <c r="S128" s="55"/>
      <c r="T128" s="55"/>
      <c r="U128" s="55"/>
      <c r="V128" s="55"/>
      <c r="W128" s="55"/>
      <c r="X128" s="55"/>
      <c r="Y128" s="55"/>
      <c r="Z128" s="55"/>
      <c r="AA128" s="55"/>
      <c r="AB128" s="55"/>
      <c r="AC128" s="55"/>
      <c r="AD128" s="55"/>
    </row>
    <row r="129" ht="15.75" customHeight="1">
      <c r="A129" s="50" t="s">
        <v>10193</v>
      </c>
      <c r="B129" s="50" t="s">
        <v>164</v>
      </c>
      <c r="C129" s="50" t="s">
        <v>10392</v>
      </c>
      <c r="D129" s="51" t="s">
        <v>10195</v>
      </c>
      <c r="E129" s="51" t="s">
        <v>10196</v>
      </c>
      <c r="F129" s="52">
        <v>0.8125</v>
      </c>
      <c r="G129" s="52">
        <v>0.84375</v>
      </c>
      <c r="H129" s="390">
        <f t="shared" si="1"/>
        <v>0.75</v>
      </c>
      <c r="I129" s="53">
        <v>106.76</v>
      </c>
      <c r="J129" s="392">
        <f t="shared" si="2"/>
        <v>15.8162963</v>
      </c>
      <c r="K129" s="50" t="s">
        <v>10393</v>
      </c>
      <c r="L129" s="50">
        <v>10.0</v>
      </c>
      <c r="M129" s="50" t="s">
        <v>4011</v>
      </c>
      <c r="N129" s="90">
        <f>IFERROR(__xludf.DUMMYFUNCTION("IFERROR(VALUE(REGEXEXTRACT(M129, ""(\d+)\s+(sessions?|days?|weeks?|Weeks?|Sessions?|Days?)"")), 1)"),9.0)</f>
        <v>9</v>
      </c>
      <c r="O129" s="55"/>
      <c r="P129" s="55"/>
      <c r="Q129" s="55"/>
      <c r="R129" s="55"/>
      <c r="S129" s="55"/>
      <c r="T129" s="55"/>
      <c r="U129" s="55"/>
      <c r="V129" s="55"/>
      <c r="W129" s="55"/>
      <c r="X129" s="55"/>
      <c r="Y129" s="55"/>
      <c r="Z129" s="55"/>
      <c r="AA129" s="55"/>
      <c r="AB129" s="55"/>
      <c r="AC129" s="55"/>
      <c r="AD129" s="55"/>
    </row>
    <row r="130" ht="15.75" customHeight="1">
      <c r="A130" s="50" t="s">
        <v>10193</v>
      </c>
      <c r="B130" s="50" t="s">
        <v>164</v>
      </c>
      <c r="C130" s="50" t="s">
        <v>10394</v>
      </c>
      <c r="D130" s="51" t="s">
        <v>10195</v>
      </c>
      <c r="E130" s="51" t="s">
        <v>10196</v>
      </c>
      <c r="F130" s="52">
        <v>0.7708333333333334</v>
      </c>
      <c r="G130" s="52">
        <v>0.8020833333333334</v>
      </c>
      <c r="H130" s="390">
        <f t="shared" si="1"/>
        <v>0.75</v>
      </c>
      <c r="I130" s="63">
        <v>232.93</v>
      </c>
      <c r="J130" s="392">
        <f t="shared" si="2"/>
        <v>34.50814815</v>
      </c>
      <c r="K130" s="50" t="s">
        <v>10395</v>
      </c>
      <c r="L130" s="50">
        <v>4.0</v>
      </c>
      <c r="M130" s="50" t="s">
        <v>4011</v>
      </c>
      <c r="N130" s="90">
        <f>IFERROR(__xludf.DUMMYFUNCTION("IFERROR(VALUE(REGEXEXTRACT(M130, ""(\d+)\s+(sessions?|days?|weeks?|Weeks?|Sessions?|Days?)"")), 1)"),9.0)</f>
        <v>9</v>
      </c>
      <c r="O130" s="55"/>
      <c r="P130" s="55"/>
      <c r="Q130" s="55"/>
      <c r="R130" s="55"/>
      <c r="S130" s="55"/>
      <c r="T130" s="55"/>
      <c r="U130" s="55"/>
      <c r="V130" s="55"/>
      <c r="W130" s="55"/>
      <c r="X130" s="55"/>
      <c r="Y130" s="55"/>
      <c r="Z130" s="55"/>
      <c r="AA130" s="55"/>
      <c r="AB130" s="55"/>
      <c r="AC130" s="55"/>
      <c r="AD130" s="55"/>
    </row>
    <row r="131" ht="15.75" customHeight="1">
      <c r="A131" s="50" t="s">
        <v>10193</v>
      </c>
      <c r="B131" s="50" t="s">
        <v>164</v>
      </c>
      <c r="C131" s="50" t="s">
        <v>10396</v>
      </c>
      <c r="D131" s="51" t="s">
        <v>10195</v>
      </c>
      <c r="E131" s="51" t="s">
        <v>10196</v>
      </c>
      <c r="F131" s="52">
        <v>0.7291666666666666</v>
      </c>
      <c r="G131" s="52">
        <v>0.7604166666666666</v>
      </c>
      <c r="H131" s="390">
        <f t="shared" si="1"/>
        <v>0.75</v>
      </c>
      <c r="I131" s="64">
        <v>106.76</v>
      </c>
      <c r="J131" s="392">
        <f t="shared" si="2"/>
        <v>15.8162963</v>
      </c>
      <c r="K131" s="50" t="s">
        <v>10397</v>
      </c>
      <c r="L131" s="50" t="s">
        <v>298</v>
      </c>
      <c r="M131" s="50" t="s">
        <v>4011</v>
      </c>
      <c r="N131" s="90">
        <f>IFERROR(__xludf.DUMMYFUNCTION("IFERROR(VALUE(REGEXEXTRACT(M131, ""(\d+)\s+(sessions?|days?|weeks?|Weeks?|Sessions?|Days?)"")), 1)"),9.0)</f>
        <v>9</v>
      </c>
      <c r="O131" s="55"/>
      <c r="P131" s="55"/>
      <c r="Q131" s="55"/>
      <c r="R131" s="55"/>
      <c r="S131" s="55"/>
      <c r="T131" s="55"/>
      <c r="U131" s="55"/>
      <c r="V131" s="55"/>
      <c r="W131" s="55"/>
      <c r="X131" s="55"/>
      <c r="Y131" s="55"/>
      <c r="Z131" s="55"/>
      <c r="AA131" s="55"/>
      <c r="AB131" s="55"/>
      <c r="AC131" s="55"/>
      <c r="AD131" s="55"/>
    </row>
    <row r="132" ht="15.75" customHeight="1">
      <c r="A132" s="50" t="s">
        <v>10193</v>
      </c>
      <c r="B132" s="50" t="s">
        <v>164</v>
      </c>
      <c r="C132" s="50" t="s">
        <v>10398</v>
      </c>
      <c r="D132" s="51" t="s">
        <v>10195</v>
      </c>
      <c r="E132" s="51" t="s">
        <v>10196</v>
      </c>
      <c r="F132" s="52">
        <v>0.7708333333333334</v>
      </c>
      <c r="G132" s="52">
        <v>0.8020833333333334</v>
      </c>
      <c r="H132" s="390">
        <f t="shared" si="1"/>
        <v>0.75</v>
      </c>
      <c r="I132" s="53">
        <v>232.93</v>
      </c>
      <c r="J132" s="392">
        <f t="shared" si="2"/>
        <v>34.50814815</v>
      </c>
      <c r="K132" s="50" t="s">
        <v>10399</v>
      </c>
      <c r="L132" s="50">
        <v>4.0</v>
      </c>
      <c r="M132" s="50" t="s">
        <v>4011</v>
      </c>
      <c r="N132" s="90">
        <f>IFERROR(__xludf.DUMMYFUNCTION("IFERROR(VALUE(REGEXEXTRACT(M132, ""(\d+)\s+(sessions?|days?|weeks?|Weeks?|Sessions?|Days?)"")), 1)"),9.0)</f>
        <v>9</v>
      </c>
      <c r="O132" s="55"/>
      <c r="P132" s="55"/>
      <c r="Q132" s="55"/>
      <c r="R132" s="55"/>
      <c r="S132" s="55"/>
      <c r="T132" s="55"/>
      <c r="U132" s="55"/>
      <c r="V132" s="55"/>
      <c r="W132" s="55"/>
      <c r="X132" s="55"/>
      <c r="Y132" s="55"/>
      <c r="Z132" s="55"/>
      <c r="AA132" s="55"/>
      <c r="AB132" s="55"/>
      <c r="AC132" s="55"/>
      <c r="AD132" s="55"/>
    </row>
    <row r="133" ht="15.75" customHeight="1">
      <c r="A133" s="50" t="s">
        <v>10193</v>
      </c>
      <c r="B133" s="50" t="s">
        <v>164</v>
      </c>
      <c r="C133" s="50" t="s">
        <v>10400</v>
      </c>
      <c r="D133" s="51" t="s">
        <v>10195</v>
      </c>
      <c r="E133" s="51" t="s">
        <v>10196</v>
      </c>
      <c r="F133" s="52">
        <v>0.75</v>
      </c>
      <c r="G133" s="52">
        <v>0.7916666666666666</v>
      </c>
      <c r="H133" s="390">
        <f t="shared" si="1"/>
        <v>1</v>
      </c>
      <c r="I133" s="53">
        <v>116.47</v>
      </c>
      <c r="J133" s="392">
        <f t="shared" si="2"/>
        <v>12.94111111</v>
      </c>
      <c r="K133" s="50" t="s">
        <v>10401</v>
      </c>
      <c r="L133" s="50">
        <v>3.0</v>
      </c>
      <c r="M133" s="50" t="s">
        <v>4011</v>
      </c>
      <c r="N133" s="90">
        <f>IFERROR(__xludf.DUMMYFUNCTION("IFERROR(VALUE(REGEXEXTRACT(M133, ""(\d+)\s+(sessions?|days?|weeks?|Weeks?|Sessions?|Days?)"")), 1)"),9.0)</f>
        <v>9</v>
      </c>
      <c r="O133" s="55"/>
      <c r="P133" s="55"/>
      <c r="Q133" s="55"/>
      <c r="R133" s="55"/>
      <c r="S133" s="55"/>
      <c r="T133" s="55"/>
      <c r="U133" s="55"/>
      <c r="V133" s="55"/>
      <c r="W133" s="55"/>
      <c r="X133" s="55"/>
      <c r="Y133" s="55"/>
      <c r="Z133" s="55"/>
      <c r="AA133" s="55"/>
      <c r="AB133" s="55"/>
      <c r="AC133" s="55"/>
      <c r="AD133" s="55"/>
    </row>
    <row r="134" ht="15.75" customHeight="1">
      <c r="A134" s="224" t="s">
        <v>10193</v>
      </c>
      <c r="B134" s="224" t="s">
        <v>164</v>
      </c>
      <c r="C134" s="224" t="s">
        <v>10402</v>
      </c>
      <c r="D134" s="225" t="s">
        <v>10195</v>
      </c>
      <c r="E134" s="225" t="s">
        <v>10196</v>
      </c>
      <c r="F134" s="226">
        <v>0.6770833333333334</v>
      </c>
      <c r="G134" s="226">
        <v>0.71875</v>
      </c>
      <c r="H134" s="390">
        <f t="shared" si="1"/>
        <v>1</v>
      </c>
      <c r="I134" s="227">
        <v>307.82</v>
      </c>
      <c r="J134" s="392">
        <f t="shared" si="2"/>
        <v>34.20222222</v>
      </c>
      <c r="K134" s="224" t="s">
        <v>10403</v>
      </c>
      <c r="L134" s="224">
        <v>4.0</v>
      </c>
      <c r="M134" s="224" t="s">
        <v>4011</v>
      </c>
      <c r="N134" s="90">
        <f>IFERROR(__xludf.DUMMYFUNCTION("IFERROR(VALUE(REGEXEXTRACT(M134, ""(\d+)\s+(sessions?|days?|weeks?|Weeks?|Sessions?|Days?)"")), 1)"),9.0)</f>
        <v>9</v>
      </c>
      <c r="O134" s="55"/>
      <c r="P134" s="55"/>
      <c r="Q134" s="55"/>
      <c r="R134" s="55"/>
      <c r="S134" s="55"/>
      <c r="T134" s="55"/>
      <c r="U134" s="55"/>
      <c r="V134" s="55"/>
      <c r="W134" s="55"/>
      <c r="X134" s="55"/>
      <c r="Y134" s="55"/>
      <c r="Z134" s="55"/>
      <c r="AA134" s="55"/>
      <c r="AB134" s="55"/>
      <c r="AC134" s="55"/>
      <c r="AD134" s="55"/>
    </row>
    <row r="135" ht="15.75" customHeight="1">
      <c r="A135" s="224" t="s">
        <v>10193</v>
      </c>
      <c r="B135" s="224" t="s">
        <v>164</v>
      </c>
      <c r="C135" s="224" t="s">
        <v>10404</v>
      </c>
      <c r="D135" s="225" t="s">
        <v>10195</v>
      </c>
      <c r="E135" s="225" t="s">
        <v>10196</v>
      </c>
      <c r="F135" s="226">
        <v>0.75</v>
      </c>
      <c r="G135" s="226">
        <v>0.7916666666666666</v>
      </c>
      <c r="H135" s="390">
        <f t="shared" si="1"/>
        <v>1</v>
      </c>
      <c r="I135" s="227">
        <v>90.58</v>
      </c>
      <c r="J135" s="392">
        <f t="shared" si="2"/>
        <v>12.94</v>
      </c>
      <c r="K135" s="224" t="s">
        <v>10405</v>
      </c>
      <c r="L135" s="224" t="s">
        <v>298</v>
      </c>
      <c r="M135" s="224" t="s">
        <v>4068</v>
      </c>
      <c r="N135" s="90">
        <f>IFERROR(__xludf.DUMMYFUNCTION("IFERROR(VALUE(REGEXEXTRACT(M135, ""(\d+)\s+(sessions?|days?|weeks?|Weeks?|Sessions?|Days?)"")), 1)"),7.0)</f>
        <v>7</v>
      </c>
      <c r="O135" s="55"/>
      <c r="P135" s="55"/>
      <c r="Q135" s="55"/>
      <c r="R135" s="55"/>
      <c r="S135" s="55"/>
      <c r="T135" s="55"/>
      <c r="U135" s="55"/>
      <c r="V135" s="55"/>
      <c r="W135" s="55"/>
      <c r="X135" s="55"/>
      <c r="Y135" s="55"/>
      <c r="Z135" s="55"/>
      <c r="AA135" s="55"/>
      <c r="AB135" s="55"/>
      <c r="AC135" s="55"/>
      <c r="AD135" s="55"/>
    </row>
    <row r="136" ht="1.5" customHeight="1">
      <c r="A136" s="224"/>
      <c r="B136" s="224"/>
      <c r="C136" s="224"/>
      <c r="D136" s="225"/>
      <c r="E136" s="225"/>
      <c r="F136" s="224"/>
      <c r="G136" s="224"/>
      <c r="H136" s="390">
        <f t="shared" si="1"/>
        <v>0</v>
      </c>
      <c r="I136" s="224"/>
      <c r="J136" s="392" t="str">
        <f t="shared" si="2"/>
        <v>#DIV/0!</v>
      </c>
      <c r="K136" s="224"/>
      <c r="L136" s="224"/>
      <c r="M136" s="224"/>
      <c r="N136" s="90">
        <f>IFERROR(__xludf.DUMMYFUNCTION("IFERROR(VALUE(REGEXEXTRACT(M136, ""(\d+)\s+(sessions?|days?|weeks?|Weeks?|Sessions?|Days?)"")), 1)"),1.0)</f>
        <v>1</v>
      </c>
      <c r="O136" s="55"/>
      <c r="P136" s="55"/>
      <c r="Q136" s="55"/>
      <c r="R136" s="55"/>
      <c r="S136" s="55"/>
      <c r="T136" s="55"/>
      <c r="U136" s="55"/>
      <c r="V136" s="55"/>
      <c r="W136" s="55"/>
      <c r="X136" s="55"/>
      <c r="Y136" s="55"/>
      <c r="Z136" s="55"/>
      <c r="AA136" s="55"/>
      <c r="AB136" s="55"/>
      <c r="AC136" s="55"/>
      <c r="AD136" s="55"/>
    </row>
    <row r="137" ht="15.75" customHeight="1">
      <c r="A137" s="224" t="s">
        <v>10193</v>
      </c>
      <c r="B137" s="224" t="s">
        <v>164</v>
      </c>
      <c r="C137" s="224" t="s">
        <v>10406</v>
      </c>
      <c r="D137" s="225" t="s">
        <v>10195</v>
      </c>
      <c r="E137" s="225" t="s">
        <v>10196</v>
      </c>
      <c r="F137" s="226">
        <v>0.6770833333333334</v>
      </c>
      <c r="G137" s="226">
        <v>0.71875</v>
      </c>
      <c r="H137" s="390">
        <f t="shared" si="1"/>
        <v>1</v>
      </c>
      <c r="I137" s="227">
        <v>307.82</v>
      </c>
      <c r="J137" s="392">
        <f t="shared" si="2"/>
        <v>34.20222222</v>
      </c>
      <c r="K137" s="224" t="s">
        <v>10407</v>
      </c>
      <c r="L137" s="224">
        <v>4.0</v>
      </c>
      <c r="M137" s="224" t="s">
        <v>4011</v>
      </c>
      <c r="N137" s="90">
        <f>IFERROR(__xludf.DUMMYFUNCTION("IFERROR(VALUE(REGEXEXTRACT(M137, ""(\d+)\s+(sessions?|days?|weeks?|Weeks?|Sessions?|Days?)"")), 1)"),9.0)</f>
        <v>9</v>
      </c>
      <c r="O137" s="55"/>
      <c r="P137" s="55"/>
      <c r="Q137" s="55"/>
      <c r="R137" s="55"/>
      <c r="S137" s="55"/>
      <c r="T137" s="55"/>
      <c r="U137" s="55"/>
      <c r="V137" s="55"/>
      <c r="W137" s="55"/>
      <c r="X137" s="55"/>
      <c r="Y137" s="55"/>
      <c r="Z137" s="55"/>
      <c r="AA137" s="55"/>
      <c r="AB137" s="55"/>
      <c r="AC137" s="55"/>
      <c r="AD137" s="55"/>
    </row>
    <row r="138" ht="15.75" customHeight="1">
      <c r="A138" s="224" t="s">
        <v>10193</v>
      </c>
      <c r="B138" s="224" t="s">
        <v>164</v>
      </c>
      <c r="C138" s="224" t="s">
        <v>10408</v>
      </c>
      <c r="D138" s="225" t="s">
        <v>2794</v>
      </c>
      <c r="E138" s="225" t="s">
        <v>10409</v>
      </c>
      <c r="F138" s="226">
        <v>0.4270833333333333</v>
      </c>
      <c r="G138" s="226">
        <v>0.4583333333333333</v>
      </c>
      <c r="H138" s="390">
        <f t="shared" si="1"/>
        <v>0.75</v>
      </c>
      <c r="I138" s="235">
        <v>87.35</v>
      </c>
      <c r="J138" s="392">
        <f t="shared" si="2"/>
        <v>12.94074074</v>
      </c>
      <c r="K138" s="224" t="s">
        <v>10410</v>
      </c>
      <c r="L138" s="224" t="s">
        <v>298</v>
      </c>
      <c r="M138" s="224" t="s">
        <v>4011</v>
      </c>
      <c r="N138" s="90">
        <f>IFERROR(__xludf.DUMMYFUNCTION("IFERROR(VALUE(REGEXEXTRACT(M138, ""(\d+)\s+(sessions?|days?|weeks?|Weeks?|Sessions?|Days?)"")), 1)"),9.0)</f>
        <v>9</v>
      </c>
      <c r="O138" s="55"/>
      <c r="P138" s="55"/>
      <c r="Q138" s="55"/>
      <c r="R138" s="55"/>
      <c r="S138" s="55"/>
      <c r="T138" s="55"/>
      <c r="U138" s="55"/>
      <c r="V138" s="55"/>
      <c r="W138" s="55"/>
      <c r="X138" s="55"/>
      <c r="Y138" s="55"/>
      <c r="Z138" s="55"/>
      <c r="AA138" s="55"/>
      <c r="AB138" s="55"/>
      <c r="AC138" s="55"/>
      <c r="AD138" s="55"/>
    </row>
    <row r="139" ht="15.75" customHeight="1">
      <c r="A139" s="224" t="s">
        <v>10193</v>
      </c>
      <c r="B139" s="224" t="s">
        <v>164</v>
      </c>
      <c r="C139" s="224" t="s">
        <v>10411</v>
      </c>
      <c r="D139" s="225" t="s">
        <v>2794</v>
      </c>
      <c r="E139" s="225" t="s">
        <v>10409</v>
      </c>
      <c r="F139" s="226">
        <v>0.8333333333333334</v>
      </c>
      <c r="G139" s="226">
        <v>0.8645833333333334</v>
      </c>
      <c r="H139" s="390">
        <f t="shared" si="1"/>
        <v>0.75</v>
      </c>
      <c r="I139" s="394">
        <v>87.35</v>
      </c>
      <c r="J139" s="392">
        <f t="shared" si="2"/>
        <v>12.94074074</v>
      </c>
      <c r="K139" s="224" t="s">
        <v>10412</v>
      </c>
      <c r="L139" s="224" t="s">
        <v>298</v>
      </c>
      <c r="M139" s="224" t="s">
        <v>4011</v>
      </c>
      <c r="N139" s="90">
        <f>IFERROR(__xludf.DUMMYFUNCTION("IFERROR(VALUE(REGEXEXTRACT(M139, ""(\d+)\s+(sessions?|days?|weeks?|Weeks?|Sessions?|Days?)"")), 1)"),9.0)</f>
        <v>9</v>
      </c>
      <c r="O139" s="55"/>
      <c r="P139" s="55"/>
      <c r="Q139" s="55"/>
      <c r="R139" s="55"/>
      <c r="S139" s="55"/>
      <c r="T139" s="55"/>
      <c r="U139" s="55"/>
      <c r="V139" s="55"/>
      <c r="W139" s="55"/>
      <c r="X139" s="55"/>
      <c r="Y139" s="55"/>
      <c r="Z139" s="55"/>
      <c r="AA139" s="55"/>
      <c r="AB139" s="55"/>
      <c r="AC139" s="55"/>
      <c r="AD139" s="55"/>
    </row>
    <row r="140" ht="15.75" customHeight="1">
      <c r="A140" s="224" t="s">
        <v>10193</v>
      </c>
      <c r="B140" s="224" t="s">
        <v>164</v>
      </c>
      <c r="C140" s="224" t="s">
        <v>10413</v>
      </c>
      <c r="D140" s="225" t="s">
        <v>2794</v>
      </c>
      <c r="E140" s="225" t="s">
        <v>10409</v>
      </c>
      <c r="F140" s="226">
        <v>0.75</v>
      </c>
      <c r="G140" s="226">
        <v>0.7916666666666666</v>
      </c>
      <c r="H140" s="390">
        <f t="shared" si="1"/>
        <v>1</v>
      </c>
      <c r="I140" s="227">
        <v>116.47</v>
      </c>
      <c r="J140" s="392">
        <f t="shared" si="2"/>
        <v>12.94111111</v>
      </c>
      <c r="K140" s="224" t="s">
        <v>10414</v>
      </c>
      <c r="L140" s="224">
        <v>8.0</v>
      </c>
      <c r="M140" s="224" t="s">
        <v>4011</v>
      </c>
      <c r="N140" s="90">
        <f>IFERROR(__xludf.DUMMYFUNCTION("IFERROR(VALUE(REGEXEXTRACT(M140, ""(\d+)\s+(sessions?|days?|weeks?|Weeks?|Sessions?|Days?)"")), 1)"),9.0)</f>
        <v>9</v>
      </c>
      <c r="O140" s="55"/>
      <c r="P140" s="55"/>
      <c r="Q140" s="55"/>
      <c r="R140" s="55"/>
      <c r="S140" s="55"/>
      <c r="T140" s="55"/>
      <c r="U140" s="55"/>
      <c r="V140" s="55"/>
      <c r="W140" s="55"/>
      <c r="X140" s="55"/>
      <c r="Y140" s="55"/>
      <c r="Z140" s="55"/>
      <c r="AA140" s="55"/>
      <c r="AB140" s="55"/>
      <c r="AC140" s="55"/>
      <c r="AD140" s="55"/>
    </row>
    <row r="141" ht="15.75" customHeight="1">
      <c r="A141" s="224" t="s">
        <v>28</v>
      </c>
      <c r="B141" s="224" t="s">
        <v>28</v>
      </c>
      <c r="C141" s="224" t="s">
        <v>10415</v>
      </c>
      <c r="D141" s="225" t="s">
        <v>197</v>
      </c>
      <c r="E141" s="225" t="s">
        <v>198</v>
      </c>
      <c r="F141" s="226">
        <v>0.8125</v>
      </c>
      <c r="G141" s="226">
        <v>0.8541666666666666</v>
      </c>
      <c r="H141" s="390">
        <f t="shared" si="1"/>
        <v>1</v>
      </c>
      <c r="I141" s="227">
        <v>59.49</v>
      </c>
      <c r="J141" s="392">
        <f t="shared" si="2"/>
        <v>6.61</v>
      </c>
      <c r="K141" s="224" t="s">
        <v>10416</v>
      </c>
      <c r="L141" s="224">
        <v>14.0</v>
      </c>
      <c r="M141" s="224" t="s">
        <v>4011</v>
      </c>
      <c r="N141" s="90">
        <f>IFERROR(__xludf.DUMMYFUNCTION("IFERROR(VALUE(REGEXEXTRACT(M141, ""(\d+)\s+(sessions?|days?|weeks?|Weeks?|Sessions?|Days?)"")), 1)"),9.0)</f>
        <v>9</v>
      </c>
      <c r="O141" s="55"/>
      <c r="P141" s="55"/>
      <c r="Q141" s="55"/>
      <c r="R141" s="55"/>
      <c r="S141" s="55"/>
      <c r="T141" s="55"/>
      <c r="U141" s="55"/>
      <c r="V141" s="55"/>
      <c r="W141" s="55"/>
      <c r="X141" s="55"/>
      <c r="Y141" s="55"/>
      <c r="Z141" s="55"/>
      <c r="AA141" s="55"/>
      <c r="AB141" s="55"/>
      <c r="AC141" s="55"/>
      <c r="AD141" s="55"/>
    </row>
    <row r="142" ht="15.75" customHeight="1">
      <c r="A142" s="224" t="s">
        <v>28</v>
      </c>
      <c r="B142" s="224" t="s">
        <v>28</v>
      </c>
      <c r="C142" s="224" t="s">
        <v>10417</v>
      </c>
      <c r="D142" s="225" t="s">
        <v>4332</v>
      </c>
      <c r="E142" s="225" t="s">
        <v>4333</v>
      </c>
      <c r="F142" s="226">
        <v>0.6458333333333334</v>
      </c>
      <c r="G142" s="226">
        <v>0.7291666666666666</v>
      </c>
      <c r="H142" s="390">
        <f t="shared" si="1"/>
        <v>2</v>
      </c>
      <c r="I142" s="227">
        <v>25.94</v>
      </c>
      <c r="J142" s="392">
        <f t="shared" si="2"/>
        <v>1.297</v>
      </c>
      <c r="K142" s="224" t="s">
        <v>10418</v>
      </c>
      <c r="L142" s="224">
        <v>250.0</v>
      </c>
      <c r="M142" s="224" t="s">
        <v>3869</v>
      </c>
      <c r="N142" s="90">
        <f>IFERROR(__xludf.DUMMYFUNCTION("IFERROR(VALUE(REGEXEXTRACT(M142, ""(\d+)\s+(sessions?|days?|weeks?|Weeks?|Sessions?|Days?)"")), 1)"),10.0)</f>
        <v>10</v>
      </c>
      <c r="O142" s="55"/>
      <c r="P142" s="55"/>
      <c r="Q142" s="55"/>
      <c r="R142" s="55"/>
      <c r="S142" s="55"/>
      <c r="T142" s="55"/>
      <c r="U142" s="55"/>
      <c r="V142" s="55"/>
      <c r="W142" s="55"/>
      <c r="X142" s="55"/>
      <c r="Y142" s="55"/>
      <c r="Z142" s="55"/>
      <c r="AA142" s="55"/>
      <c r="AB142" s="55"/>
      <c r="AC142" s="55"/>
      <c r="AD142" s="55"/>
    </row>
    <row r="143" ht="15.75" customHeight="1">
      <c r="A143" s="224" t="s">
        <v>8969</v>
      </c>
      <c r="B143" s="224" t="s">
        <v>690</v>
      </c>
      <c r="C143" s="224" t="s">
        <v>10419</v>
      </c>
      <c r="D143" s="225" t="s">
        <v>3125</v>
      </c>
      <c r="E143" s="225" t="s">
        <v>3126</v>
      </c>
      <c r="F143" s="226">
        <v>0.6979166666666666</v>
      </c>
      <c r="G143" s="226">
        <v>0.7604166666666666</v>
      </c>
      <c r="H143" s="390">
        <f t="shared" si="1"/>
        <v>1.5</v>
      </c>
      <c r="I143" s="227">
        <v>10.3</v>
      </c>
      <c r="J143" s="392">
        <f t="shared" si="2"/>
        <v>6.866666667</v>
      </c>
      <c r="K143" s="224" t="s">
        <v>10420</v>
      </c>
      <c r="L143" s="224">
        <v>8.0</v>
      </c>
      <c r="M143" s="224" t="s">
        <v>3822</v>
      </c>
      <c r="N143" s="90">
        <f>IFERROR(__xludf.DUMMYFUNCTION("IFERROR(VALUE(REGEXEXTRACT(M143, ""(\d+)\s+(sessions?|days?|weeks?|Weeks?|Sessions?|Days?)"")), 1)"),1.0)</f>
        <v>1</v>
      </c>
      <c r="O143" s="55"/>
      <c r="P143" s="55"/>
      <c r="Q143" s="55"/>
      <c r="R143" s="55"/>
      <c r="S143" s="55"/>
      <c r="T143" s="55"/>
      <c r="U143" s="55"/>
      <c r="V143" s="55"/>
      <c r="W143" s="55"/>
      <c r="X143" s="55"/>
      <c r="Y143" s="55"/>
      <c r="Z143" s="55"/>
      <c r="AA143" s="55"/>
      <c r="AB143" s="55"/>
      <c r="AC143" s="55"/>
      <c r="AD143" s="55"/>
    </row>
    <row r="144" ht="15.75" customHeight="1">
      <c r="A144" s="224" t="s">
        <v>1593</v>
      </c>
      <c r="B144" s="224" t="s">
        <v>35</v>
      </c>
      <c r="C144" s="224" t="s">
        <v>10421</v>
      </c>
      <c r="D144" s="225" t="s">
        <v>136</v>
      </c>
      <c r="E144" s="225" t="s">
        <v>137</v>
      </c>
      <c r="F144" s="226">
        <v>0.7395833333333334</v>
      </c>
      <c r="G144" s="226">
        <v>0.78125</v>
      </c>
      <c r="H144" s="390">
        <f t="shared" si="1"/>
        <v>1</v>
      </c>
      <c r="I144" s="227">
        <v>6.87</v>
      </c>
      <c r="J144" s="392">
        <f t="shared" si="2"/>
        <v>6.87</v>
      </c>
      <c r="K144" s="224" t="s">
        <v>10422</v>
      </c>
      <c r="L144" s="224">
        <v>14.0</v>
      </c>
      <c r="M144" s="224" t="s">
        <v>3822</v>
      </c>
      <c r="N144" s="90">
        <f>IFERROR(__xludf.DUMMYFUNCTION("IFERROR(VALUE(REGEXEXTRACT(M144, ""(\d+)\s+(sessions?|days?|weeks?|Weeks?|Sessions?|Days?)"")), 1)"),1.0)</f>
        <v>1</v>
      </c>
      <c r="O144" s="55"/>
      <c r="P144" s="55"/>
      <c r="Q144" s="55"/>
      <c r="R144" s="55"/>
      <c r="S144" s="55"/>
      <c r="T144" s="55"/>
      <c r="U144" s="55"/>
      <c r="V144" s="55"/>
      <c r="W144" s="55"/>
      <c r="X144" s="55"/>
      <c r="Y144" s="55"/>
      <c r="Z144" s="55"/>
      <c r="AA144" s="55"/>
      <c r="AB144" s="55"/>
      <c r="AC144" s="55"/>
      <c r="AD144" s="55"/>
    </row>
    <row r="145" ht="15.75" customHeight="1">
      <c r="A145" s="224" t="s">
        <v>8969</v>
      </c>
      <c r="B145" s="224" t="s">
        <v>208</v>
      </c>
      <c r="C145" s="224" t="s">
        <v>10423</v>
      </c>
      <c r="D145" s="225" t="s">
        <v>136</v>
      </c>
      <c r="E145" s="225" t="s">
        <v>137</v>
      </c>
      <c r="F145" s="226">
        <v>0.4479166666666667</v>
      </c>
      <c r="G145" s="226">
        <v>0.4895833333333333</v>
      </c>
      <c r="H145" s="390">
        <f t="shared" si="1"/>
        <v>1</v>
      </c>
      <c r="I145" s="227">
        <v>6.64</v>
      </c>
      <c r="J145" s="392">
        <f t="shared" si="2"/>
        <v>6.64</v>
      </c>
      <c r="K145" s="224" t="s">
        <v>10424</v>
      </c>
      <c r="L145" s="224" t="s">
        <v>10425</v>
      </c>
      <c r="M145" s="224" t="s">
        <v>3822</v>
      </c>
      <c r="N145" s="90">
        <f>IFERROR(__xludf.DUMMYFUNCTION("IFERROR(VALUE(REGEXEXTRACT(M145, ""(\d+)\s+(sessions?|days?|weeks?|Weeks?|Sessions?|Days?)"")), 1)"),1.0)</f>
        <v>1</v>
      </c>
      <c r="O145" s="55"/>
      <c r="P145" s="55"/>
      <c r="Q145" s="55"/>
      <c r="R145" s="55"/>
      <c r="S145" s="55"/>
      <c r="T145" s="55"/>
      <c r="U145" s="55"/>
      <c r="V145" s="55"/>
      <c r="W145" s="55"/>
      <c r="X145" s="55"/>
      <c r="Y145" s="55"/>
      <c r="Z145" s="55"/>
      <c r="AA145" s="55"/>
      <c r="AB145" s="55"/>
      <c r="AC145" s="55"/>
      <c r="AD145" s="55"/>
    </row>
    <row r="146" ht="15.75" customHeight="1">
      <c r="A146" s="224" t="s">
        <v>1593</v>
      </c>
      <c r="B146" s="224" t="s">
        <v>35</v>
      </c>
      <c r="C146" s="224" t="s">
        <v>10426</v>
      </c>
      <c r="D146" s="225" t="s">
        <v>136</v>
      </c>
      <c r="E146" s="225" t="s">
        <v>137</v>
      </c>
      <c r="F146" s="226">
        <v>0.6979166666666666</v>
      </c>
      <c r="G146" s="226">
        <v>0.7604166666666666</v>
      </c>
      <c r="H146" s="390">
        <f t="shared" si="1"/>
        <v>1.5</v>
      </c>
      <c r="I146" s="227">
        <v>10.3</v>
      </c>
      <c r="J146" s="392">
        <f t="shared" si="2"/>
        <v>6.866666667</v>
      </c>
      <c r="K146" s="224" t="s">
        <v>10427</v>
      </c>
      <c r="L146" s="224">
        <v>12.0</v>
      </c>
      <c r="M146" s="224" t="s">
        <v>3822</v>
      </c>
      <c r="N146" s="90">
        <f>IFERROR(__xludf.DUMMYFUNCTION("IFERROR(VALUE(REGEXEXTRACT(M146, ""(\d+)\s+(sessions?|days?|weeks?|Weeks?|Sessions?|Days?)"")), 1)"),1.0)</f>
        <v>1</v>
      </c>
      <c r="O146" s="55"/>
      <c r="P146" s="55"/>
      <c r="Q146" s="55"/>
      <c r="R146" s="55"/>
      <c r="S146" s="55"/>
      <c r="T146" s="55"/>
      <c r="U146" s="55"/>
      <c r="V146" s="55"/>
      <c r="W146" s="55"/>
      <c r="X146" s="55"/>
      <c r="Y146" s="55"/>
      <c r="Z146" s="55"/>
      <c r="AA146" s="55"/>
      <c r="AB146" s="55"/>
      <c r="AC146" s="55"/>
      <c r="AD146" s="55"/>
    </row>
    <row r="147" ht="15.75" customHeight="1">
      <c r="A147" s="224" t="s">
        <v>1593</v>
      </c>
      <c r="B147" s="224" t="s">
        <v>35</v>
      </c>
      <c r="C147" s="224" t="s">
        <v>10428</v>
      </c>
      <c r="D147" s="225" t="s">
        <v>136</v>
      </c>
      <c r="E147" s="225" t="s">
        <v>137</v>
      </c>
      <c r="F147" s="226">
        <v>0.7395833333333334</v>
      </c>
      <c r="G147" s="226">
        <v>0.78125</v>
      </c>
      <c r="H147" s="390">
        <f t="shared" si="1"/>
        <v>1</v>
      </c>
      <c r="I147" s="227">
        <v>6.87</v>
      </c>
      <c r="J147" s="392">
        <f t="shared" si="2"/>
        <v>6.87</v>
      </c>
      <c r="K147" s="224" t="s">
        <v>10429</v>
      </c>
      <c r="L147" s="224">
        <v>14.0</v>
      </c>
      <c r="M147" s="224" t="s">
        <v>3822</v>
      </c>
      <c r="N147" s="90">
        <f>IFERROR(__xludf.DUMMYFUNCTION("IFERROR(VALUE(REGEXEXTRACT(M147, ""(\d+)\s+(sessions?|days?|weeks?|Weeks?|Sessions?|Days?)"")), 1)"),1.0)</f>
        <v>1</v>
      </c>
      <c r="O147" s="55"/>
      <c r="P147" s="55"/>
      <c r="Q147" s="55"/>
      <c r="R147" s="55"/>
      <c r="S147" s="55"/>
      <c r="T147" s="55"/>
      <c r="U147" s="55"/>
      <c r="V147" s="55"/>
      <c r="W147" s="55"/>
      <c r="X147" s="55"/>
      <c r="Y147" s="55"/>
      <c r="Z147" s="55"/>
      <c r="AA147" s="55"/>
      <c r="AB147" s="55"/>
      <c r="AC147" s="55"/>
      <c r="AD147" s="55"/>
    </row>
    <row r="148" ht="15.75" customHeight="1">
      <c r="A148" s="224" t="s">
        <v>10430</v>
      </c>
      <c r="B148" s="224" t="s">
        <v>3002</v>
      </c>
      <c r="C148" s="224" t="s">
        <v>2181</v>
      </c>
      <c r="D148" s="225" t="s">
        <v>136</v>
      </c>
      <c r="E148" s="225" t="s">
        <v>137</v>
      </c>
      <c r="F148" s="226">
        <v>0.7604166666666666</v>
      </c>
      <c r="G148" s="226">
        <v>0.8020833333333334</v>
      </c>
      <c r="H148" s="390">
        <f t="shared" si="1"/>
        <v>1</v>
      </c>
      <c r="I148" s="227">
        <v>77.98</v>
      </c>
      <c r="J148" s="392">
        <f t="shared" si="2"/>
        <v>7.089090909</v>
      </c>
      <c r="K148" s="224" t="s">
        <v>10431</v>
      </c>
      <c r="L148" s="224">
        <v>12.0</v>
      </c>
      <c r="M148" s="224" t="s">
        <v>3885</v>
      </c>
      <c r="N148" s="90">
        <f>IFERROR(__xludf.DUMMYFUNCTION("IFERROR(VALUE(REGEXEXTRACT(M148, ""(\d+)\s+(sessions?|days?|weeks?|Weeks?|Sessions?|Days?)"")), 1)"),11.0)</f>
        <v>11</v>
      </c>
      <c r="O148" s="55"/>
      <c r="P148" s="55"/>
      <c r="Q148" s="55"/>
      <c r="R148" s="55"/>
      <c r="S148" s="55"/>
      <c r="T148" s="55"/>
      <c r="U148" s="55"/>
      <c r="V148" s="55"/>
      <c r="W148" s="55"/>
      <c r="X148" s="55"/>
      <c r="Y148" s="55"/>
      <c r="Z148" s="55"/>
      <c r="AA148" s="55"/>
      <c r="AB148" s="55"/>
      <c r="AC148" s="55"/>
      <c r="AD148" s="55"/>
    </row>
    <row r="149" ht="15.75" customHeight="1">
      <c r="A149" s="224" t="s">
        <v>1593</v>
      </c>
      <c r="B149" s="224" t="s">
        <v>35</v>
      </c>
      <c r="C149" s="224" t="s">
        <v>10432</v>
      </c>
      <c r="D149" s="225" t="s">
        <v>136</v>
      </c>
      <c r="E149" s="225" t="s">
        <v>137</v>
      </c>
      <c r="F149" s="226">
        <v>0.5416666666666666</v>
      </c>
      <c r="G149" s="226">
        <v>0.5833333333333334</v>
      </c>
      <c r="H149" s="390">
        <f t="shared" si="1"/>
        <v>1</v>
      </c>
      <c r="I149" s="227">
        <v>59.49</v>
      </c>
      <c r="J149" s="392">
        <f t="shared" si="2"/>
        <v>6.61</v>
      </c>
      <c r="K149" s="224" t="s">
        <v>10433</v>
      </c>
      <c r="L149" s="224">
        <v>12.0</v>
      </c>
      <c r="M149" s="224" t="s">
        <v>4011</v>
      </c>
      <c r="N149" s="90">
        <f>IFERROR(__xludf.DUMMYFUNCTION("IFERROR(VALUE(REGEXEXTRACT(M149, ""(\d+)\s+(sessions?|days?|weeks?|Weeks?|Sessions?|Days?)"")), 1)"),9.0)</f>
        <v>9</v>
      </c>
      <c r="O149" s="55"/>
      <c r="P149" s="55"/>
      <c r="Q149" s="55"/>
      <c r="R149" s="55"/>
      <c r="S149" s="55"/>
      <c r="T149" s="55"/>
      <c r="U149" s="55"/>
      <c r="V149" s="55"/>
      <c r="W149" s="55"/>
      <c r="X149" s="55"/>
      <c r="Y149" s="55"/>
      <c r="Z149" s="55"/>
      <c r="AA149" s="55"/>
      <c r="AB149" s="55"/>
      <c r="AC149" s="55"/>
      <c r="AD149" s="55"/>
    </row>
    <row r="150" ht="15.75" customHeight="1">
      <c r="A150" s="224" t="s">
        <v>10434</v>
      </c>
      <c r="B150" s="224" t="s">
        <v>35</v>
      </c>
      <c r="C150" s="224" t="s">
        <v>10435</v>
      </c>
      <c r="D150" s="225" t="s">
        <v>10436</v>
      </c>
      <c r="E150" s="225" t="s">
        <v>10436</v>
      </c>
      <c r="F150" s="226">
        <v>0.5833333333333334</v>
      </c>
      <c r="G150" s="226">
        <v>0.625</v>
      </c>
      <c r="H150" s="390">
        <f t="shared" si="1"/>
        <v>1</v>
      </c>
      <c r="I150" s="227">
        <v>0.0</v>
      </c>
      <c r="J150" s="392">
        <f t="shared" si="2"/>
        <v>0</v>
      </c>
      <c r="K150" s="224" t="s">
        <v>10437</v>
      </c>
      <c r="L150" s="224" t="s">
        <v>297</v>
      </c>
      <c r="M150" s="224" t="s">
        <v>3822</v>
      </c>
      <c r="N150" s="90">
        <f>IFERROR(__xludf.DUMMYFUNCTION("IFERROR(VALUE(REGEXEXTRACT(M150, ""(\d+)\s+(sessions?|days?|weeks?|Weeks?|Sessions?|Days?)"")), 1)"),1.0)</f>
        <v>1</v>
      </c>
      <c r="O150" s="55"/>
      <c r="P150" s="55"/>
      <c r="Q150" s="55"/>
      <c r="R150" s="55"/>
      <c r="S150" s="55"/>
      <c r="T150" s="55"/>
      <c r="U150" s="55"/>
      <c r="V150" s="55"/>
      <c r="W150" s="55"/>
      <c r="X150" s="55"/>
      <c r="Y150" s="55"/>
      <c r="Z150" s="55"/>
      <c r="AA150" s="55"/>
      <c r="AB150" s="55"/>
      <c r="AC150" s="55"/>
      <c r="AD150" s="55"/>
    </row>
    <row r="151" ht="15.75" customHeight="1">
      <c r="A151" s="224" t="s">
        <v>10438</v>
      </c>
      <c r="B151" s="224" t="s">
        <v>187</v>
      </c>
      <c r="C151" s="224" t="s">
        <v>10439</v>
      </c>
      <c r="D151" s="225" t="s">
        <v>104</v>
      </c>
      <c r="E151" s="225" t="s">
        <v>105</v>
      </c>
      <c r="F151" s="226">
        <v>0.5416666666666666</v>
      </c>
      <c r="G151" s="226">
        <v>0.6041666666666666</v>
      </c>
      <c r="H151" s="390">
        <f t="shared" si="1"/>
        <v>1.5</v>
      </c>
      <c r="I151" s="227">
        <v>0.0</v>
      </c>
      <c r="J151" s="392">
        <f t="shared" si="2"/>
        <v>0</v>
      </c>
      <c r="K151" s="224" t="s">
        <v>10440</v>
      </c>
      <c r="L151" s="224" t="s">
        <v>297</v>
      </c>
      <c r="M151" s="224" t="s">
        <v>3822</v>
      </c>
      <c r="N151" s="90">
        <f>IFERROR(__xludf.DUMMYFUNCTION("IFERROR(VALUE(REGEXEXTRACT(M151, ""(\d+)\s+(sessions?|days?|weeks?|Weeks?|Sessions?|Days?)"")), 1)"),1.0)</f>
        <v>1</v>
      </c>
      <c r="O151" s="55"/>
      <c r="P151" s="55"/>
      <c r="Q151" s="55"/>
      <c r="R151" s="55"/>
      <c r="S151" s="55"/>
      <c r="T151" s="55"/>
      <c r="U151" s="55"/>
      <c r="V151" s="55"/>
      <c r="W151" s="55"/>
      <c r="X151" s="55"/>
      <c r="Y151" s="55"/>
      <c r="Z151" s="55"/>
      <c r="AA151" s="55"/>
      <c r="AB151" s="55"/>
      <c r="AC151" s="55"/>
      <c r="AD151" s="55"/>
    </row>
    <row r="152" ht="15.75" customHeight="1">
      <c r="A152" s="224" t="s">
        <v>10438</v>
      </c>
      <c r="B152" s="224" t="s">
        <v>187</v>
      </c>
      <c r="C152" s="224" t="s">
        <v>10441</v>
      </c>
      <c r="D152" s="225" t="s">
        <v>4087</v>
      </c>
      <c r="E152" s="225" t="s">
        <v>4088</v>
      </c>
      <c r="F152" s="226">
        <v>0.5833333333333334</v>
      </c>
      <c r="G152" s="226">
        <v>0.625</v>
      </c>
      <c r="H152" s="390">
        <f t="shared" si="1"/>
        <v>1</v>
      </c>
      <c r="I152" s="227">
        <v>0.0</v>
      </c>
      <c r="J152" s="392">
        <f t="shared" si="2"/>
        <v>0</v>
      </c>
      <c r="K152" s="224" t="s">
        <v>10442</v>
      </c>
      <c r="L152" s="224" t="s">
        <v>297</v>
      </c>
      <c r="M152" s="224" t="s">
        <v>3822</v>
      </c>
      <c r="N152" s="90">
        <f>IFERROR(__xludf.DUMMYFUNCTION("IFERROR(VALUE(REGEXEXTRACT(M152, ""(\d+)\s+(sessions?|days?|weeks?|Weeks?|Sessions?|Days?)"")), 1)"),1.0)</f>
        <v>1</v>
      </c>
      <c r="O152" s="55"/>
      <c r="P152" s="55"/>
      <c r="Q152" s="55"/>
      <c r="R152" s="55"/>
      <c r="S152" s="55"/>
      <c r="T152" s="55"/>
      <c r="U152" s="55"/>
      <c r="V152" s="55"/>
      <c r="W152" s="55"/>
      <c r="X152" s="55"/>
      <c r="Y152" s="55"/>
      <c r="Z152" s="55"/>
      <c r="AA152" s="55"/>
      <c r="AB152" s="55"/>
      <c r="AC152" s="55"/>
      <c r="AD152" s="55"/>
    </row>
    <row r="153" ht="15.75" customHeight="1">
      <c r="A153" s="224" t="s">
        <v>10443</v>
      </c>
      <c r="B153" s="224" t="s">
        <v>187</v>
      </c>
      <c r="C153" s="224" t="s">
        <v>10444</v>
      </c>
      <c r="D153" s="225" t="s">
        <v>297</v>
      </c>
      <c r="E153" s="225" t="s">
        <v>297</v>
      </c>
      <c r="F153" s="226">
        <v>0.5416666666666666</v>
      </c>
      <c r="G153" s="226">
        <v>0.5833333333333334</v>
      </c>
      <c r="H153" s="390">
        <f t="shared" si="1"/>
        <v>1</v>
      </c>
      <c r="I153" s="227">
        <v>0.0</v>
      </c>
      <c r="J153" s="392">
        <f t="shared" si="2"/>
        <v>0</v>
      </c>
      <c r="K153" s="224" t="s">
        <v>10445</v>
      </c>
      <c r="L153" s="224" t="s">
        <v>297</v>
      </c>
      <c r="M153" s="224" t="s">
        <v>3822</v>
      </c>
      <c r="N153" s="90">
        <f>IFERROR(__xludf.DUMMYFUNCTION("IFERROR(VALUE(REGEXEXTRACT(M153, ""(\d+)\s+(sessions?|days?|weeks?|Weeks?|Sessions?|Days?)"")), 1)"),1.0)</f>
        <v>1</v>
      </c>
      <c r="O153" s="55"/>
      <c r="P153" s="55"/>
      <c r="Q153" s="55"/>
      <c r="R153" s="55"/>
      <c r="S153" s="55"/>
      <c r="T153" s="55"/>
      <c r="U153" s="55"/>
      <c r="V153" s="55"/>
      <c r="W153" s="55"/>
      <c r="X153" s="55"/>
      <c r="Y153" s="55"/>
      <c r="Z153" s="55"/>
      <c r="AA153" s="55"/>
      <c r="AB153" s="55"/>
      <c r="AC153" s="55"/>
      <c r="AD153" s="55"/>
    </row>
    <row r="154" ht="15.75" customHeight="1">
      <c r="A154" s="224" t="s">
        <v>10434</v>
      </c>
      <c r="B154" s="224" t="s">
        <v>35</v>
      </c>
      <c r="C154" s="224" t="s">
        <v>10446</v>
      </c>
      <c r="D154" s="225" t="s">
        <v>10436</v>
      </c>
      <c r="E154" s="225" t="s">
        <v>10436</v>
      </c>
      <c r="F154" s="226">
        <v>0.5833333333333334</v>
      </c>
      <c r="G154" s="226">
        <v>0.625</v>
      </c>
      <c r="H154" s="390">
        <f t="shared" si="1"/>
        <v>1</v>
      </c>
      <c r="I154" s="227">
        <v>0.0</v>
      </c>
      <c r="J154" s="392">
        <f t="shared" si="2"/>
        <v>0</v>
      </c>
      <c r="K154" s="224" t="s">
        <v>10447</v>
      </c>
      <c r="L154" s="224" t="s">
        <v>297</v>
      </c>
      <c r="M154" s="224" t="s">
        <v>3822</v>
      </c>
      <c r="N154" s="90">
        <f>IFERROR(__xludf.DUMMYFUNCTION("IFERROR(VALUE(REGEXEXTRACT(M154, ""(\d+)\s+(sessions?|days?|weeks?|Weeks?|Sessions?|Days?)"")), 1)"),1.0)</f>
        <v>1</v>
      </c>
      <c r="O154" s="55"/>
      <c r="P154" s="55"/>
      <c r="Q154" s="55"/>
      <c r="R154" s="55"/>
      <c r="S154" s="55"/>
      <c r="T154" s="55"/>
      <c r="U154" s="55"/>
      <c r="V154" s="55"/>
      <c r="W154" s="55"/>
      <c r="X154" s="55"/>
      <c r="Y154" s="55"/>
      <c r="Z154" s="55"/>
      <c r="AA154" s="55"/>
      <c r="AB154" s="55"/>
      <c r="AC154" s="55"/>
      <c r="AD154" s="55"/>
    </row>
    <row r="155" ht="15.75" customHeight="1">
      <c r="A155" s="224" t="s">
        <v>10438</v>
      </c>
      <c r="B155" s="224" t="s">
        <v>187</v>
      </c>
      <c r="C155" s="224" t="s">
        <v>10448</v>
      </c>
      <c r="D155" s="225" t="s">
        <v>66</v>
      </c>
      <c r="E155" s="225" t="s">
        <v>67</v>
      </c>
      <c r="F155" s="226">
        <v>0.5416666666666666</v>
      </c>
      <c r="G155" s="226">
        <v>0.5416666666666666</v>
      </c>
      <c r="H155" s="390">
        <f t="shared" si="1"/>
        <v>0</v>
      </c>
      <c r="I155" s="227">
        <v>0.0</v>
      </c>
      <c r="J155" s="392" t="str">
        <f t="shared" si="2"/>
        <v>#DIV/0!</v>
      </c>
      <c r="K155" s="224" t="s">
        <v>10449</v>
      </c>
      <c r="L155" s="224" t="s">
        <v>297</v>
      </c>
      <c r="M155" s="224" t="s">
        <v>3822</v>
      </c>
      <c r="N155" s="90">
        <f>IFERROR(__xludf.DUMMYFUNCTION("IFERROR(VALUE(REGEXEXTRACT(M155, ""(\d+)\s+(sessions?|days?|weeks?|Weeks?|Sessions?|Days?)"")), 1)"),1.0)</f>
        <v>1</v>
      </c>
      <c r="O155" s="55"/>
      <c r="P155" s="55"/>
      <c r="Q155" s="55"/>
      <c r="R155" s="55"/>
      <c r="S155" s="55"/>
      <c r="T155" s="55"/>
      <c r="U155" s="55"/>
      <c r="V155" s="55"/>
      <c r="W155" s="55"/>
      <c r="X155" s="55"/>
      <c r="Y155" s="55"/>
      <c r="Z155" s="55"/>
      <c r="AA155" s="55"/>
      <c r="AB155" s="55"/>
      <c r="AC155" s="55"/>
      <c r="AD155" s="55"/>
    </row>
    <row r="156" ht="15.75" customHeight="1">
      <c r="A156" s="224" t="s">
        <v>10450</v>
      </c>
      <c r="B156" s="224" t="s">
        <v>64</v>
      </c>
      <c r="C156" s="224" t="s">
        <v>10451</v>
      </c>
      <c r="D156" s="225" t="s">
        <v>3125</v>
      </c>
      <c r="E156" s="225" t="s">
        <v>3126</v>
      </c>
      <c r="F156" s="226">
        <v>0.5416666666666666</v>
      </c>
      <c r="G156" s="226">
        <v>0.5833333333333334</v>
      </c>
      <c r="H156" s="390">
        <f t="shared" si="1"/>
        <v>1</v>
      </c>
      <c r="I156" s="227">
        <v>0.0</v>
      </c>
      <c r="J156" s="392">
        <f t="shared" si="2"/>
        <v>0</v>
      </c>
      <c r="K156" s="224" t="s">
        <v>10452</v>
      </c>
      <c r="L156" s="224" t="s">
        <v>297</v>
      </c>
      <c r="M156" s="224" t="s">
        <v>3822</v>
      </c>
      <c r="N156" s="90">
        <f>IFERROR(__xludf.DUMMYFUNCTION("IFERROR(VALUE(REGEXEXTRACT(M156, ""(\d+)\s+(sessions?|days?|weeks?|Weeks?|Sessions?|Days?)"")), 1)"),1.0)</f>
        <v>1</v>
      </c>
      <c r="O156" s="55"/>
      <c r="P156" s="55"/>
      <c r="Q156" s="55"/>
      <c r="R156" s="55"/>
      <c r="S156" s="55"/>
      <c r="T156" s="55"/>
      <c r="U156" s="55"/>
      <c r="V156" s="55"/>
      <c r="W156" s="55"/>
      <c r="X156" s="55"/>
      <c r="Y156" s="55"/>
      <c r="Z156" s="55"/>
      <c r="AA156" s="55"/>
      <c r="AB156" s="55"/>
      <c r="AC156" s="55"/>
      <c r="AD156" s="55"/>
    </row>
    <row r="157" ht="15.75" customHeight="1">
      <c r="A157" s="224" t="s">
        <v>10434</v>
      </c>
      <c r="B157" s="224" t="s">
        <v>35</v>
      </c>
      <c r="C157" s="224" t="s">
        <v>10453</v>
      </c>
      <c r="D157" s="225" t="s">
        <v>10436</v>
      </c>
      <c r="E157" s="225" t="s">
        <v>10436</v>
      </c>
      <c r="F157" s="226">
        <v>0.5833333333333334</v>
      </c>
      <c r="G157" s="226">
        <v>0.6666666666666666</v>
      </c>
      <c r="H157" s="390">
        <f t="shared" si="1"/>
        <v>2</v>
      </c>
      <c r="I157" s="227">
        <v>0.0</v>
      </c>
      <c r="J157" s="392">
        <f t="shared" si="2"/>
        <v>0</v>
      </c>
      <c r="K157" s="224" t="s">
        <v>10454</v>
      </c>
      <c r="L157" s="224" t="s">
        <v>297</v>
      </c>
      <c r="M157" s="224" t="s">
        <v>3822</v>
      </c>
      <c r="N157" s="90">
        <f>IFERROR(__xludf.DUMMYFUNCTION("IFERROR(VALUE(REGEXEXTRACT(M157, ""(\d+)\s+(sessions?|days?|weeks?|Weeks?|Sessions?|Days?)"")), 1)"),1.0)</f>
        <v>1</v>
      </c>
      <c r="O157" s="55"/>
      <c r="P157" s="55"/>
      <c r="Q157" s="55"/>
      <c r="R157" s="55"/>
      <c r="S157" s="55"/>
      <c r="T157" s="55"/>
      <c r="U157" s="55"/>
      <c r="V157" s="55"/>
      <c r="W157" s="55"/>
      <c r="X157" s="55"/>
      <c r="Y157" s="55"/>
      <c r="Z157" s="55"/>
      <c r="AA157" s="55"/>
      <c r="AB157" s="55"/>
      <c r="AC157" s="55"/>
      <c r="AD157" s="55"/>
    </row>
    <row r="158" ht="15.75" customHeight="1">
      <c r="A158" s="224" t="s">
        <v>10438</v>
      </c>
      <c r="B158" s="224" t="s">
        <v>187</v>
      </c>
      <c r="C158" s="224" t="s">
        <v>10455</v>
      </c>
      <c r="D158" s="225" t="s">
        <v>10436</v>
      </c>
      <c r="E158" s="225" t="s">
        <v>10436</v>
      </c>
      <c r="F158" s="226">
        <v>0.5833333333333334</v>
      </c>
      <c r="G158" s="226">
        <v>0.625</v>
      </c>
      <c r="H158" s="390">
        <f t="shared" si="1"/>
        <v>1</v>
      </c>
      <c r="I158" s="227">
        <v>0.0</v>
      </c>
      <c r="J158" s="392">
        <f t="shared" si="2"/>
        <v>0</v>
      </c>
      <c r="K158" s="224" t="s">
        <v>10456</v>
      </c>
      <c r="L158" s="224" t="s">
        <v>297</v>
      </c>
      <c r="M158" s="224" t="s">
        <v>3822</v>
      </c>
      <c r="N158" s="90">
        <f>IFERROR(__xludf.DUMMYFUNCTION("IFERROR(VALUE(REGEXEXTRACT(M158, ""(\d+)\s+(sessions?|days?|weeks?|Weeks?|Sessions?|Days?)"")), 1)"),1.0)</f>
        <v>1</v>
      </c>
      <c r="O158" s="55"/>
      <c r="P158" s="55"/>
      <c r="Q158" s="55"/>
      <c r="R158" s="55"/>
      <c r="S158" s="55"/>
      <c r="T158" s="55"/>
      <c r="U158" s="55"/>
      <c r="V158" s="55"/>
      <c r="W158" s="55"/>
      <c r="X158" s="55"/>
      <c r="Y158" s="55"/>
      <c r="Z158" s="55"/>
      <c r="AA158" s="55"/>
      <c r="AB158" s="55"/>
      <c r="AC158" s="55"/>
      <c r="AD158" s="55"/>
    </row>
    <row r="159" ht="15.75" customHeight="1">
      <c r="A159" s="224" t="s">
        <v>10434</v>
      </c>
      <c r="B159" s="224" t="s">
        <v>35</v>
      </c>
      <c r="C159" s="224" t="s">
        <v>10457</v>
      </c>
      <c r="D159" s="225" t="s">
        <v>10436</v>
      </c>
      <c r="E159" s="225" t="s">
        <v>10436</v>
      </c>
      <c r="F159" s="226">
        <v>0.5625</v>
      </c>
      <c r="G159" s="226">
        <v>0.625</v>
      </c>
      <c r="H159" s="390">
        <f t="shared" si="1"/>
        <v>1.5</v>
      </c>
      <c r="I159" s="227">
        <v>0.0</v>
      </c>
      <c r="J159" s="392">
        <f t="shared" si="2"/>
        <v>0</v>
      </c>
      <c r="K159" s="224" t="s">
        <v>10458</v>
      </c>
      <c r="L159" s="224" t="s">
        <v>297</v>
      </c>
      <c r="M159" s="224" t="s">
        <v>3822</v>
      </c>
      <c r="N159" s="90">
        <f>IFERROR(__xludf.DUMMYFUNCTION("IFERROR(VALUE(REGEXEXTRACT(M159, ""(\d+)\s+(sessions?|days?|weeks?|Weeks?|Sessions?|Days?)"")), 1)"),1.0)</f>
        <v>1</v>
      </c>
      <c r="O159" s="55"/>
      <c r="P159" s="55"/>
      <c r="Q159" s="55"/>
      <c r="R159" s="55"/>
      <c r="S159" s="55"/>
      <c r="T159" s="55"/>
      <c r="U159" s="55"/>
      <c r="V159" s="55"/>
      <c r="W159" s="55"/>
      <c r="X159" s="55"/>
      <c r="Y159" s="55"/>
      <c r="Z159" s="55"/>
      <c r="AA159" s="55"/>
      <c r="AB159" s="55"/>
      <c r="AC159" s="55"/>
      <c r="AD159" s="55"/>
    </row>
    <row r="160" ht="15.75" customHeight="1">
      <c r="A160" s="224" t="s">
        <v>10438</v>
      </c>
      <c r="B160" s="224" t="s">
        <v>187</v>
      </c>
      <c r="C160" s="224" t="s">
        <v>10459</v>
      </c>
      <c r="D160" s="225" t="s">
        <v>10436</v>
      </c>
      <c r="E160" s="225" t="s">
        <v>10436</v>
      </c>
      <c r="F160" s="226">
        <v>0.5833333333333334</v>
      </c>
      <c r="G160" s="226">
        <v>0.625</v>
      </c>
      <c r="H160" s="390">
        <f t="shared" si="1"/>
        <v>1</v>
      </c>
      <c r="I160" s="227">
        <v>0.0</v>
      </c>
      <c r="J160" s="392">
        <f t="shared" si="2"/>
        <v>0</v>
      </c>
      <c r="K160" s="224" t="s">
        <v>10460</v>
      </c>
      <c r="L160" s="224" t="s">
        <v>297</v>
      </c>
      <c r="M160" s="224" t="s">
        <v>3822</v>
      </c>
      <c r="N160" s="90">
        <f>IFERROR(__xludf.DUMMYFUNCTION("IFERROR(VALUE(REGEXEXTRACT(M160, ""(\d+)\s+(sessions?|days?|weeks?|Weeks?|Sessions?|Days?)"")), 1)"),1.0)</f>
        <v>1</v>
      </c>
      <c r="O160" s="55"/>
      <c r="P160" s="55"/>
      <c r="Q160" s="55"/>
      <c r="R160" s="55"/>
      <c r="S160" s="55"/>
      <c r="T160" s="55"/>
      <c r="U160" s="55"/>
      <c r="V160" s="55"/>
      <c r="W160" s="55"/>
      <c r="X160" s="55"/>
      <c r="Y160" s="55"/>
      <c r="Z160" s="55"/>
      <c r="AA160" s="55"/>
      <c r="AB160" s="55"/>
      <c r="AC160" s="55"/>
      <c r="AD160" s="55"/>
    </row>
    <row r="161" ht="15.75" customHeight="1">
      <c r="A161" s="224" t="s">
        <v>10434</v>
      </c>
      <c r="B161" s="224" t="s">
        <v>35</v>
      </c>
      <c r="C161" s="224" t="s">
        <v>10461</v>
      </c>
      <c r="D161" s="225" t="s">
        <v>70</v>
      </c>
      <c r="E161" s="225" t="s">
        <v>71</v>
      </c>
      <c r="F161" s="226">
        <v>0.5416666666666666</v>
      </c>
      <c r="G161" s="226">
        <v>0.5833333333333334</v>
      </c>
      <c r="H161" s="390">
        <f t="shared" si="1"/>
        <v>1</v>
      </c>
      <c r="I161" s="227">
        <v>0.0</v>
      </c>
      <c r="J161" s="392">
        <f t="shared" si="2"/>
        <v>0</v>
      </c>
      <c r="K161" s="224" t="s">
        <v>10462</v>
      </c>
      <c r="L161" s="224" t="s">
        <v>297</v>
      </c>
      <c r="M161" s="224" t="s">
        <v>3822</v>
      </c>
      <c r="N161" s="90">
        <f>IFERROR(__xludf.DUMMYFUNCTION("IFERROR(VALUE(REGEXEXTRACT(M161, ""(\d+)\s+(sessions?|days?|weeks?|Weeks?|Sessions?|Days?)"")), 1)"),1.0)</f>
        <v>1</v>
      </c>
      <c r="O161" s="55"/>
      <c r="P161" s="55"/>
      <c r="Q161" s="55"/>
      <c r="R161" s="55"/>
      <c r="S161" s="55"/>
      <c r="T161" s="55"/>
      <c r="U161" s="55"/>
      <c r="V161" s="55"/>
      <c r="W161" s="55"/>
      <c r="X161" s="55"/>
      <c r="Y161" s="55"/>
      <c r="Z161" s="55"/>
      <c r="AA161" s="55"/>
      <c r="AB161" s="55"/>
      <c r="AC161" s="55"/>
      <c r="AD161" s="55"/>
    </row>
    <row r="162" ht="15.75" customHeight="1">
      <c r="A162" s="224" t="s">
        <v>10434</v>
      </c>
      <c r="B162" s="224" t="s">
        <v>35</v>
      </c>
      <c r="C162" s="224" t="s">
        <v>10461</v>
      </c>
      <c r="D162" s="225" t="s">
        <v>70</v>
      </c>
      <c r="E162" s="225" t="s">
        <v>71</v>
      </c>
      <c r="F162" s="226">
        <v>0.5416666666666666</v>
      </c>
      <c r="G162" s="226">
        <v>0.5833333333333334</v>
      </c>
      <c r="H162" s="390">
        <f t="shared" si="1"/>
        <v>1</v>
      </c>
      <c r="I162" s="227">
        <v>0.0</v>
      </c>
      <c r="J162" s="392">
        <f t="shared" si="2"/>
        <v>0</v>
      </c>
      <c r="K162" s="224" t="s">
        <v>10462</v>
      </c>
      <c r="L162" s="224" t="s">
        <v>297</v>
      </c>
      <c r="M162" s="224" t="s">
        <v>3822</v>
      </c>
      <c r="N162" s="90">
        <f>IFERROR(__xludf.DUMMYFUNCTION("IFERROR(VALUE(REGEXEXTRACT(M162, ""(\d+)\s+(sessions?|days?|weeks?|Weeks?|Sessions?|Days?)"")), 1)"),1.0)</f>
        <v>1</v>
      </c>
      <c r="O162" s="55"/>
      <c r="P162" s="55"/>
      <c r="Q162" s="55"/>
      <c r="R162" s="55"/>
      <c r="S162" s="55"/>
      <c r="T162" s="55"/>
      <c r="U162" s="55"/>
      <c r="V162" s="55"/>
      <c r="W162" s="55"/>
      <c r="X162" s="55"/>
      <c r="Y162" s="55"/>
      <c r="Z162" s="55"/>
      <c r="AA162" s="55"/>
      <c r="AB162" s="55"/>
      <c r="AC162" s="55"/>
      <c r="AD162" s="55"/>
    </row>
    <row r="163" ht="15.75" customHeight="1">
      <c r="A163" s="224" t="s">
        <v>10463</v>
      </c>
      <c r="B163" s="224" t="s">
        <v>64</v>
      </c>
      <c r="C163" s="224" t="s">
        <v>10464</v>
      </c>
      <c r="D163" s="225" t="s">
        <v>48</v>
      </c>
      <c r="E163" s="225" t="s">
        <v>49</v>
      </c>
      <c r="F163" s="226">
        <v>0.6666666666666666</v>
      </c>
      <c r="G163" s="226">
        <v>0.7291666666666666</v>
      </c>
      <c r="H163" s="390">
        <f t="shared" si="1"/>
        <v>1.5</v>
      </c>
      <c r="I163" s="227">
        <v>0.0</v>
      </c>
      <c r="J163" s="392">
        <f t="shared" si="2"/>
        <v>0</v>
      </c>
      <c r="K163" s="224" t="s">
        <v>10465</v>
      </c>
      <c r="L163" s="224" t="s">
        <v>297</v>
      </c>
      <c r="M163" s="224" t="s">
        <v>3822</v>
      </c>
      <c r="N163" s="90">
        <f>IFERROR(__xludf.DUMMYFUNCTION("IFERROR(VALUE(REGEXEXTRACT(M163, ""(\d+)\s+(sessions?|days?|weeks?|Weeks?|Sessions?|Days?)"")), 1)"),1.0)</f>
        <v>1</v>
      </c>
      <c r="O163" s="55"/>
      <c r="P163" s="55"/>
      <c r="Q163" s="55"/>
      <c r="R163" s="55"/>
      <c r="S163" s="55"/>
      <c r="T163" s="55"/>
      <c r="U163" s="55"/>
      <c r="V163" s="55"/>
      <c r="W163" s="55"/>
      <c r="X163" s="55"/>
      <c r="Y163" s="55"/>
      <c r="Z163" s="55"/>
      <c r="AA163" s="55"/>
      <c r="AB163" s="55"/>
      <c r="AC163" s="55"/>
      <c r="AD163" s="55"/>
    </row>
    <row r="164" ht="15.75" customHeight="1">
      <c r="A164" s="224" t="s">
        <v>10438</v>
      </c>
      <c r="B164" s="224" t="s">
        <v>187</v>
      </c>
      <c r="C164" s="224" t="s">
        <v>10466</v>
      </c>
      <c r="D164" s="225" t="s">
        <v>3825</v>
      </c>
      <c r="E164" s="225" t="s">
        <v>3826</v>
      </c>
      <c r="F164" s="226">
        <v>0.5833333333333334</v>
      </c>
      <c r="G164" s="226">
        <v>0.625</v>
      </c>
      <c r="H164" s="390">
        <f t="shared" si="1"/>
        <v>1</v>
      </c>
      <c r="I164" s="227">
        <v>0.0</v>
      </c>
      <c r="J164" s="392">
        <f t="shared" si="2"/>
        <v>0</v>
      </c>
      <c r="K164" s="224" t="s">
        <v>10467</v>
      </c>
      <c r="L164" s="224" t="s">
        <v>297</v>
      </c>
      <c r="M164" s="224" t="s">
        <v>3822</v>
      </c>
      <c r="N164" s="90">
        <f>IFERROR(__xludf.DUMMYFUNCTION("IFERROR(VALUE(REGEXEXTRACT(M164, ""(\d+)\s+(sessions?|days?|weeks?|Weeks?|Sessions?|Days?)"")), 1)"),1.0)</f>
        <v>1</v>
      </c>
      <c r="O164" s="55"/>
      <c r="P164" s="55"/>
      <c r="Q164" s="55"/>
      <c r="R164" s="55"/>
      <c r="S164" s="55"/>
      <c r="T164" s="55"/>
      <c r="U164" s="55"/>
      <c r="V164" s="55"/>
      <c r="W164" s="55"/>
      <c r="X164" s="55"/>
      <c r="Y164" s="55"/>
      <c r="Z164" s="55"/>
      <c r="AA164" s="55"/>
      <c r="AB164" s="55"/>
      <c r="AC164" s="55"/>
      <c r="AD164" s="55"/>
    </row>
    <row r="165" ht="15.75" customHeight="1">
      <c r="A165" s="224" t="s">
        <v>10468</v>
      </c>
      <c r="B165" s="224" t="s">
        <v>114</v>
      </c>
      <c r="C165" s="224" t="s">
        <v>10469</v>
      </c>
      <c r="D165" s="225" t="s">
        <v>725</v>
      </c>
      <c r="E165" s="225" t="s">
        <v>725</v>
      </c>
      <c r="F165" s="226">
        <v>0.5416666666666666</v>
      </c>
      <c r="G165" s="226">
        <v>0.5833333333333334</v>
      </c>
      <c r="H165" s="390">
        <f t="shared" si="1"/>
        <v>1</v>
      </c>
      <c r="I165" s="227">
        <v>0.0</v>
      </c>
      <c r="J165" s="392">
        <f t="shared" si="2"/>
        <v>0</v>
      </c>
      <c r="K165" s="224" t="s">
        <v>10470</v>
      </c>
      <c r="L165" s="224" t="s">
        <v>297</v>
      </c>
      <c r="M165" s="224" t="s">
        <v>3822</v>
      </c>
      <c r="N165" s="90">
        <f>IFERROR(__xludf.DUMMYFUNCTION("IFERROR(VALUE(REGEXEXTRACT(M165, ""(\d+)\s+(sessions?|days?|weeks?|Weeks?|Sessions?|Days?)"")), 1)"),1.0)</f>
        <v>1</v>
      </c>
      <c r="O165" s="55"/>
      <c r="P165" s="55"/>
      <c r="Q165" s="55"/>
      <c r="R165" s="55"/>
      <c r="S165" s="55"/>
      <c r="T165" s="55"/>
      <c r="U165" s="55"/>
      <c r="V165" s="55"/>
      <c r="W165" s="55"/>
      <c r="X165" s="55"/>
      <c r="Y165" s="55"/>
      <c r="Z165" s="55"/>
      <c r="AA165" s="55"/>
      <c r="AB165" s="55"/>
      <c r="AC165" s="55"/>
      <c r="AD165" s="55"/>
    </row>
    <row r="166" ht="15.75" customHeight="1">
      <c r="A166" s="224" t="s">
        <v>10438</v>
      </c>
      <c r="B166" s="224" t="s">
        <v>187</v>
      </c>
      <c r="C166" s="224" t="s">
        <v>10471</v>
      </c>
      <c r="D166" s="225" t="s">
        <v>70</v>
      </c>
      <c r="E166" s="225" t="s">
        <v>71</v>
      </c>
      <c r="F166" s="226">
        <v>0.6666666666666666</v>
      </c>
      <c r="G166" s="226">
        <v>0.7083333333333334</v>
      </c>
      <c r="H166" s="390">
        <f t="shared" si="1"/>
        <v>1</v>
      </c>
      <c r="I166" s="227">
        <v>0.0</v>
      </c>
      <c r="J166" s="392">
        <f t="shared" si="2"/>
        <v>0</v>
      </c>
      <c r="K166" s="224" t="s">
        <v>10472</v>
      </c>
      <c r="L166" s="224" t="s">
        <v>297</v>
      </c>
      <c r="M166" s="224" t="s">
        <v>3822</v>
      </c>
      <c r="N166" s="90">
        <f>IFERROR(__xludf.DUMMYFUNCTION("IFERROR(VALUE(REGEXEXTRACT(M166, ""(\d+)\s+(sessions?|days?|weeks?|Weeks?|Sessions?|Days?)"")), 1)"),1.0)</f>
        <v>1</v>
      </c>
      <c r="O166" s="55"/>
      <c r="P166" s="55"/>
      <c r="Q166" s="55"/>
      <c r="R166" s="55"/>
      <c r="S166" s="55"/>
      <c r="T166" s="55"/>
      <c r="U166" s="55"/>
      <c r="V166" s="55"/>
      <c r="W166" s="55"/>
      <c r="X166" s="55"/>
      <c r="Y166" s="55"/>
      <c r="Z166" s="55"/>
      <c r="AA166" s="55"/>
      <c r="AB166" s="55"/>
      <c r="AC166" s="55"/>
      <c r="AD166" s="55"/>
    </row>
    <row r="167" ht="15.75" customHeight="1">
      <c r="A167" s="224" t="s">
        <v>10434</v>
      </c>
      <c r="B167" s="224" t="s">
        <v>208</v>
      </c>
      <c r="C167" s="224" t="s">
        <v>10473</v>
      </c>
      <c r="D167" s="225" t="s">
        <v>104</v>
      </c>
      <c r="E167" s="225" t="s">
        <v>105</v>
      </c>
      <c r="F167" s="226">
        <v>0.5625</v>
      </c>
      <c r="G167" s="226">
        <v>0.625</v>
      </c>
      <c r="H167" s="390">
        <f t="shared" si="1"/>
        <v>1.5</v>
      </c>
      <c r="I167" s="227">
        <v>0.0</v>
      </c>
      <c r="J167" s="392">
        <f t="shared" si="2"/>
        <v>0</v>
      </c>
      <c r="K167" s="224" t="s">
        <v>10474</v>
      </c>
      <c r="L167" s="224" t="s">
        <v>297</v>
      </c>
      <c r="M167" s="224" t="s">
        <v>3822</v>
      </c>
      <c r="N167" s="90">
        <f>IFERROR(__xludf.DUMMYFUNCTION("IFERROR(VALUE(REGEXEXTRACT(M167, ""(\d+)\s+(sessions?|days?|weeks?|Weeks?|Sessions?|Days?)"")), 1)"),1.0)</f>
        <v>1</v>
      </c>
      <c r="O167" s="55"/>
      <c r="P167" s="55"/>
      <c r="Q167" s="55"/>
      <c r="R167" s="55"/>
      <c r="S167" s="55"/>
      <c r="T167" s="55"/>
      <c r="U167" s="55"/>
      <c r="V167" s="55"/>
      <c r="W167" s="55"/>
      <c r="X167" s="55"/>
      <c r="Y167" s="55"/>
      <c r="Z167" s="55"/>
      <c r="AA167" s="55"/>
      <c r="AB167" s="55"/>
      <c r="AC167" s="55"/>
      <c r="AD167" s="55"/>
    </row>
    <row r="168" ht="15.75" customHeight="1">
      <c r="A168" s="224" t="s">
        <v>10434</v>
      </c>
      <c r="B168" s="224" t="s">
        <v>35</v>
      </c>
      <c r="C168" s="224" t="s">
        <v>10475</v>
      </c>
      <c r="D168" s="225" t="s">
        <v>70</v>
      </c>
      <c r="E168" s="225" t="s">
        <v>71</v>
      </c>
      <c r="F168" s="226">
        <v>0.5833333333333334</v>
      </c>
      <c r="G168" s="226">
        <v>0.625</v>
      </c>
      <c r="H168" s="390">
        <f t="shared" si="1"/>
        <v>1</v>
      </c>
      <c r="I168" s="227">
        <v>0.0</v>
      </c>
      <c r="J168" s="392">
        <f t="shared" si="2"/>
        <v>0</v>
      </c>
      <c r="K168" s="224" t="s">
        <v>10476</v>
      </c>
      <c r="L168" s="224" t="s">
        <v>297</v>
      </c>
      <c r="M168" s="224" t="s">
        <v>3822</v>
      </c>
      <c r="N168" s="90">
        <f>IFERROR(__xludf.DUMMYFUNCTION("IFERROR(VALUE(REGEXEXTRACT(M168, ""(\d+)\s+(sessions?|days?|weeks?|Weeks?|Sessions?|Days?)"")), 1)"),1.0)</f>
        <v>1</v>
      </c>
      <c r="O168" s="55"/>
      <c r="P168" s="55"/>
      <c r="Q168" s="55"/>
      <c r="R168" s="55"/>
      <c r="S168" s="55"/>
      <c r="T168" s="55"/>
      <c r="U168" s="55"/>
      <c r="V168" s="55"/>
      <c r="W168" s="55"/>
      <c r="X168" s="55"/>
      <c r="Y168" s="55"/>
      <c r="Z168" s="55"/>
      <c r="AA168" s="55"/>
      <c r="AB168" s="55"/>
      <c r="AC168" s="55"/>
      <c r="AD168" s="55"/>
    </row>
    <row r="169" ht="15.75" customHeight="1">
      <c r="A169" s="224" t="s">
        <v>10434</v>
      </c>
      <c r="B169" s="224" t="s">
        <v>35</v>
      </c>
      <c r="C169" s="224" t="s">
        <v>10477</v>
      </c>
      <c r="D169" s="225" t="s">
        <v>10436</v>
      </c>
      <c r="E169" s="225" t="s">
        <v>10436</v>
      </c>
      <c r="F169" s="226">
        <v>0.5833333333333334</v>
      </c>
      <c r="G169" s="226">
        <v>0.625</v>
      </c>
      <c r="H169" s="390">
        <f t="shared" si="1"/>
        <v>1</v>
      </c>
      <c r="I169" s="227">
        <v>0.0</v>
      </c>
      <c r="J169" s="392">
        <f t="shared" si="2"/>
        <v>0</v>
      </c>
      <c r="K169" s="224" t="s">
        <v>10478</v>
      </c>
      <c r="L169" s="224" t="s">
        <v>297</v>
      </c>
      <c r="M169" s="224" t="s">
        <v>3822</v>
      </c>
      <c r="N169" s="90">
        <f>IFERROR(__xludf.DUMMYFUNCTION("IFERROR(VALUE(REGEXEXTRACT(M169, ""(\d+)\s+(sessions?|days?|weeks?|Weeks?|Sessions?|Days?)"")), 1)"),1.0)</f>
        <v>1</v>
      </c>
      <c r="O169" s="55"/>
      <c r="P169" s="55"/>
      <c r="Q169" s="55"/>
      <c r="R169" s="55"/>
      <c r="S169" s="55"/>
      <c r="T169" s="55"/>
      <c r="U169" s="55"/>
      <c r="V169" s="55"/>
      <c r="W169" s="55"/>
      <c r="X169" s="55"/>
      <c r="Y169" s="55"/>
      <c r="Z169" s="55"/>
      <c r="AA169" s="55"/>
      <c r="AB169" s="55"/>
      <c r="AC169" s="55"/>
      <c r="AD169" s="55"/>
    </row>
    <row r="170" ht="15.75" customHeight="1">
      <c r="A170" s="224" t="s">
        <v>10438</v>
      </c>
      <c r="B170" s="224" t="s">
        <v>187</v>
      </c>
      <c r="C170" s="224" t="s">
        <v>10479</v>
      </c>
      <c r="D170" s="225" t="s">
        <v>10480</v>
      </c>
      <c r="E170" s="225" t="s">
        <v>10480</v>
      </c>
      <c r="F170" s="226">
        <v>0.625</v>
      </c>
      <c r="G170" s="226">
        <v>0.6875</v>
      </c>
      <c r="H170" s="390">
        <f t="shared" si="1"/>
        <v>1.5</v>
      </c>
      <c r="I170" s="227">
        <v>0.0</v>
      </c>
      <c r="J170" s="392">
        <f t="shared" si="2"/>
        <v>0</v>
      </c>
      <c r="K170" s="224" t="s">
        <v>10481</v>
      </c>
      <c r="L170" s="224" t="s">
        <v>297</v>
      </c>
      <c r="M170" s="224" t="s">
        <v>3822</v>
      </c>
      <c r="N170" s="90">
        <f>IFERROR(__xludf.DUMMYFUNCTION("IFERROR(VALUE(REGEXEXTRACT(M170, ""(\d+)\s+(sessions?|days?|weeks?|Weeks?|Sessions?|Days?)"")), 1)"),1.0)</f>
        <v>1</v>
      </c>
      <c r="O170" s="55"/>
      <c r="P170" s="55"/>
      <c r="Q170" s="55"/>
      <c r="R170" s="55"/>
      <c r="S170" s="55"/>
      <c r="T170" s="55"/>
      <c r="U170" s="55"/>
      <c r="V170" s="55"/>
      <c r="W170" s="55"/>
      <c r="X170" s="55"/>
      <c r="Y170" s="55"/>
      <c r="Z170" s="55"/>
      <c r="AA170" s="55"/>
      <c r="AB170" s="55"/>
      <c r="AC170" s="55"/>
      <c r="AD170" s="55"/>
    </row>
    <row r="171" ht="15.75" customHeight="1">
      <c r="A171" s="224" t="s">
        <v>10434</v>
      </c>
      <c r="B171" s="224" t="s">
        <v>35</v>
      </c>
      <c r="C171" s="224" t="s">
        <v>10482</v>
      </c>
      <c r="D171" s="225" t="s">
        <v>2908</v>
      </c>
      <c r="E171" s="225" t="s">
        <v>2909</v>
      </c>
      <c r="F171" s="226">
        <v>0.5833333333333334</v>
      </c>
      <c r="G171" s="226">
        <v>0.6458333333333334</v>
      </c>
      <c r="H171" s="390">
        <f t="shared" si="1"/>
        <v>1.5</v>
      </c>
      <c r="I171" s="227">
        <v>0.0</v>
      </c>
      <c r="J171" s="392">
        <f t="shared" si="2"/>
        <v>0</v>
      </c>
      <c r="K171" s="224" t="s">
        <v>10483</v>
      </c>
      <c r="L171" s="224" t="s">
        <v>297</v>
      </c>
      <c r="M171" s="224" t="s">
        <v>3822</v>
      </c>
      <c r="N171" s="90">
        <f>IFERROR(__xludf.DUMMYFUNCTION("IFERROR(VALUE(REGEXEXTRACT(M171, ""(\d+)\s+(sessions?|days?|weeks?|Weeks?|Sessions?|Days?)"")), 1)"),1.0)</f>
        <v>1</v>
      </c>
      <c r="O171" s="55"/>
      <c r="P171" s="55"/>
      <c r="Q171" s="55"/>
      <c r="R171" s="55"/>
      <c r="S171" s="55"/>
      <c r="T171" s="55"/>
      <c r="U171" s="55"/>
      <c r="V171" s="55"/>
      <c r="W171" s="55"/>
      <c r="X171" s="55"/>
      <c r="Y171" s="55"/>
      <c r="Z171" s="55"/>
      <c r="AA171" s="55"/>
      <c r="AB171" s="55"/>
      <c r="AC171" s="55"/>
      <c r="AD171" s="55"/>
    </row>
    <row r="172" ht="15.75" customHeight="1">
      <c r="A172" s="224" t="s">
        <v>10434</v>
      </c>
      <c r="B172" s="224" t="s">
        <v>35</v>
      </c>
      <c r="C172" s="224" t="s">
        <v>10484</v>
      </c>
      <c r="D172" s="225" t="s">
        <v>70</v>
      </c>
      <c r="E172" s="225" t="s">
        <v>71</v>
      </c>
      <c r="F172" s="226">
        <v>0.5833333333333334</v>
      </c>
      <c r="G172" s="226">
        <v>0.625</v>
      </c>
      <c r="H172" s="390">
        <f t="shared" si="1"/>
        <v>1</v>
      </c>
      <c r="I172" s="227">
        <v>0.0</v>
      </c>
      <c r="J172" s="392">
        <f t="shared" si="2"/>
        <v>0</v>
      </c>
      <c r="K172" s="224" t="s">
        <v>10485</v>
      </c>
      <c r="L172" s="224" t="s">
        <v>297</v>
      </c>
      <c r="M172" s="224" t="s">
        <v>3822</v>
      </c>
      <c r="N172" s="90">
        <f>IFERROR(__xludf.DUMMYFUNCTION("IFERROR(VALUE(REGEXEXTRACT(M172, ""(\d+)\s+(sessions?|days?|weeks?|Weeks?|Sessions?|Days?)"")), 1)"),1.0)</f>
        <v>1</v>
      </c>
      <c r="O172" s="55"/>
      <c r="P172" s="55"/>
      <c r="Q172" s="55"/>
      <c r="R172" s="55"/>
      <c r="S172" s="55"/>
      <c r="T172" s="55"/>
      <c r="U172" s="55"/>
      <c r="V172" s="55"/>
      <c r="W172" s="55"/>
      <c r="X172" s="55"/>
      <c r="Y172" s="55"/>
      <c r="Z172" s="55"/>
      <c r="AA172" s="55"/>
      <c r="AB172" s="55"/>
      <c r="AC172" s="55"/>
      <c r="AD172" s="55"/>
    </row>
    <row r="173" ht="15.75" customHeight="1">
      <c r="A173" s="224" t="s">
        <v>10434</v>
      </c>
      <c r="B173" s="224" t="s">
        <v>35</v>
      </c>
      <c r="C173" s="224" t="s">
        <v>10486</v>
      </c>
      <c r="D173" s="225" t="s">
        <v>10436</v>
      </c>
      <c r="E173" s="225" t="s">
        <v>10436</v>
      </c>
      <c r="F173" s="226">
        <v>0.5833333333333334</v>
      </c>
      <c r="G173" s="226">
        <v>0.625</v>
      </c>
      <c r="H173" s="390">
        <f t="shared" si="1"/>
        <v>1</v>
      </c>
      <c r="I173" s="227">
        <v>0.0</v>
      </c>
      <c r="J173" s="392">
        <f t="shared" si="2"/>
        <v>0</v>
      </c>
      <c r="K173" s="224" t="s">
        <v>10487</v>
      </c>
      <c r="L173" s="224" t="s">
        <v>297</v>
      </c>
      <c r="M173" s="224" t="s">
        <v>3822</v>
      </c>
      <c r="N173" s="90">
        <f>IFERROR(__xludf.DUMMYFUNCTION("IFERROR(VALUE(REGEXEXTRACT(M173, ""(\d+)\s+(sessions?|days?|weeks?|Weeks?|Sessions?|Days?)"")), 1)"),1.0)</f>
        <v>1</v>
      </c>
      <c r="O173" s="55"/>
      <c r="P173" s="55"/>
      <c r="Q173" s="55"/>
      <c r="R173" s="55"/>
      <c r="S173" s="55"/>
      <c r="T173" s="55"/>
      <c r="U173" s="55"/>
      <c r="V173" s="55"/>
      <c r="W173" s="55"/>
      <c r="X173" s="55"/>
      <c r="Y173" s="55"/>
      <c r="Z173" s="55"/>
      <c r="AA173" s="55"/>
      <c r="AB173" s="55"/>
      <c r="AC173" s="55"/>
      <c r="AD173" s="55"/>
    </row>
    <row r="174" ht="15.75" customHeight="1">
      <c r="A174" s="224" t="s">
        <v>10438</v>
      </c>
      <c r="B174" s="224" t="s">
        <v>187</v>
      </c>
      <c r="C174" s="224" t="s">
        <v>10488</v>
      </c>
      <c r="D174" s="225" t="s">
        <v>10436</v>
      </c>
      <c r="E174" s="225" t="s">
        <v>10436</v>
      </c>
      <c r="F174" s="226">
        <v>0.5833333333333334</v>
      </c>
      <c r="G174" s="226">
        <v>0.625</v>
      </c>
      <c r="H174" s="390">
        <f t="shared" si="1"/>
        <v>1</v>
      </c>
      <c r="I174" s="227">
        <v>0.0</v>
      </c>
      <c r="J174" s="392">
        <f t="shared" si="2"/>
        <v>0</v>
      </c>
      <c r="K174" s="224" t="s">
        <v>10489</v>
      </c>
      <c r="L174" s="224" t="s">
        <v>297</v>
      </c>
      <c r="M174" s="224" t="s">
        <v>3822</v>
      </c>
      <c r="N174" s="90">
        <f>IFERROR(__xludf.DUMMYFUNCTION("IFERROR(VALUE(REGEXEXTRACT(M174, ""(\d+)\s+(sessions?|days?|weeks?|Weeks?|Sessions?|Days?)"")), 1)"),1.0)</f>
        <v>1</v>
      </c>
      <c r="O174" s="55"/>
      <c r="P174" s="55"/>
      <c r="Q174" s="55"/>
      <c r="R174" s="55"/>
      <c r="S174" s="55"/>
      <c r="T174" s="55"/>
      <c r="U174" s="55"/>
      <c r="V174" s="55"/>
      <c r="W174" s="55"/>
      <c r="X174" s="55"/>
      <c r="Y174" s="55"/>
      <c r="Z174" s="55"/>
      <c r="AA174" s="55"/>
      <c r="AB174" s="55"/>
      <c r="AC174" s="55"/>
      <c r="AD174" s="55"/>
    </row>
    <row r="175" ht="15.75" customHeight="1">
      <c r="A175" s="224"/>
      <c r="B175" s="224"/>
      <c r="C175" s="224"/>
      <c r="D175" s="225"/>
      <c r="E175" s="224"/>
      <c r="F175" s="224"/>
      <c r="G175" s="224"/>
      <c r="H175" s="225"/>
      <c r="I175" s="224"/>
      <c r="J175" s="224"/>
      <c r="K175" s="224"/>
      <c r="L175" s="224"/>
      <c r="M175" s="224"/>
      <c r="N175" s="224"/>
      <c r="O175" s="55"/>
      <c r="P175" s="55"/>
      <c r="Q175" s="55"/>
      <c r="R175" s="55"/>
      <c r="S175" s="55"/>
      <c r="T175" s="55"/>
      <c r="U175" s="55"/>
      <c r="V175" s="55"/>
      <c r="W175" s="55"/>
      <c r="X175" s="55"/>
      <c r="Y175" s="55"/>
      <c r="Z175" s="55"/>
      <c r="AA175" s="55"/>
      <c r="AB175" s="55"/>
      <c r="AC175" s="55"/>
      <c r="AD175" s="55"/>
    </row>
    <row r="176" ht="15.75" customHeight="1">
      <c r="A176" s="224"/>
      <c r="B176" s="224"/>
      <c r="C176" s="224"/>
      <c r="D176" s="225"/>
      <c r="E176" s="224"/>
      <c r="F176" s="224"/>
      <c r="G176" s="224"/>
      <c r="H176" s="225"/>
      <c r="I176" s="224"/>
      <c r="J176" s="224"/>
      <c r="K176" s="224"/>
      <c r="L176" s="224"/>
      <c r="M176" s="224"/>
      <c r="N176" s="224"/>
      <c r="O176" s="55"/>
      <c r="P176" s="55"/>
      <c r="Q176" s="55"/>
      <c r="R176" s="55"/>
      <c r="S176" s="55"/>
      <c r="T176" s="55"/>
      <c r="U176" s="55"/>
      <c r="V176" s="55"/>
      <c r="W176" s="55"/>
      <c r="X176" s="55"/>
      <c r="Y176" s="55"/>
      <c r="Z176" s="55"/>
      <c r="AA176" s="55"/>
      <c r="AB176" s="55"/>
      <c r="AC176" s="55"/>
      <c r="AD176" s="55"/>
    </row>
    <row r="177" ht="15.75" customHeight="1">
      <c r="A177" s="224"/>
      <c r="B177" s="224"/>
      <c r="C177" s="224"/>
      <c r="D177" s="225"/>
      <c r="E177" s="224"/>
      <c r="F177" s="224"/>
      <c r="G177" s="224"/>
      <c r="H177" s="225"/>
      <c r="I177" s="224"/>
      <c r="J177" s="224"/>
      <c r="K177" s="224"/>
      <c r="L177" s="224"/>
      <c r="M177" s="224"/>
      <c r="N177" s="224"/>
      <c r="O177" s="55"/>
      <c r="P177" s="55"/>
      <c r="Q177" s="55"/>
      <c r="R177" s="55"/>
      <c r="S177" s="55"/>
      <c r="T177" s="55"/>
      <c r="U177" s="55"/>
      <c r="V177" s="55"/>
      <c r="W177" s="55"/>
      <c r="X177" s="55"/>
      <c r="Y177" s="55"/>
      <c r="Z177" s="55"/>
      <c r="AA177" s="55"/>
      <c r="AB177" s="55"/>
      <c r="AC177" s="55"/>
      <c r="AD177" s="55"/>
    </row>
    <row r="178" ht="15.75" customHeight="1">
      <c r="A178" s="224"/>
      <c r="B178" s="224"/>
      <c r="C178" s="224"/>
      <c r="D178" s="225"/>
      <c r="E178" s="224"/>
      <c r="F178" s="224"/>
      <c r="G178" s="224"/>
      <c r="H178" s="225"/>
      <c r="I178" s="224"/>
      <c r="J178" s="224"/>
      <c r="K178" s="224"/>
      <c r="L178" s="224"/>
      <c r="M178" s="224"/>
      <c r="N178" s="224"/>
      <c r="O178" s="55"/>
      <c r="P178" s="55"/>
      <c r="Q178" s="55"/>
      <c r="R178" s="55"/>
      <c r="S178" s="55"/>
      <c r="T178" s="55"/>
      <c r="U178" s="55"/>
      <c r="V178" s="55"/>
      <c r="W178" s="55"/>
      <c r="X178" s="55"/>
      <c r="Y178" s="55"/>
      <c r="Z178" s="55"/>
      <c r="AA178" s="55"/>
      <c r="AB178" s="55"/>
      <c r="AC178" s="55"/>
      <c r="AD178" s="55"/>
    </row>
    <row r="179" ht="15.75" customHeight="1">
      <c r="A179" s="224"/>
      <c r="B179" s="224"/>
      <c r="C179" s="224"/>
      <c r="D179" s="225"/>
      <c r="E179" s="224"/>
      <c r="F179" s="224"/>
      <c r="G179" s="224"/>
      <c r="H179" s="225"/>
      <c r="I179" s="224"/>
      <c r="J179" s="224"/>
      <c r="K179" s="224"/>
      <c r="L179" s="224"/>
      <c r="M179" s="224"/>
      <c r="N179" s="224"/>
      <c r="O179" s="55"/>
      <c r="P179" s="55"/>
      <c r="Q179" s="55"/>
      <c r="R179" s="55"/>
      <c r="S179" s="55"/>
      <c r="T179" s="55"/>
      <c r="U179" s="55"/>
      <c r="V179" s="55"/>
      <c r="W179" s="55"/>
      <c r="X179" s="55"/>
      <c r="Y179" s="55"/>
      <c r="Z179" s="55"/>
      <c r="AA179" s="55"/>
      <c r="AB179" s="55"/>
      <c r="AC179" s="55"/>
      <c r="AD179" s="55"/>
    </row>
    <row r="180" ht="15.75" customHeight="1">
      <c r="A180" s="224"/>
      <c r="B180" s="224"/>
      <c r="C180" s="224"/>
      <c r="D180" s="225"/>
      <c r="E180" s="224"/>
      <c r="F180" s="224"/>
      <c r="G180" s="224"/>
      <c r="H180" s="225"/>
      <c r="I180" s="224"/>
      <c r="J180" s="224"/>
      <c r="K180" s="224"/>
      <c r="L180" s="224"/>
      <c r="M180" s="224"/>
      <c r="N180" s="224"/>
      <c r="O180" s="55"/>
      <c r="P180" s="55"/>
      <c r="Q180" s="55"/>
      <c r="R180" s="55"/>
      <c r="S180" s="55"/>
      <c r="T180" s="55"/>
      <c r="U180" s="55"/>
      <c r="V180" s="55"/>
      <c r="W180" s="55"/>
      <c r="X180" s="55"/>
      <c r="Y180" s="55"/>
      <c r="Z180" s="55"/>
      <c r="AA180" s="55"/>
      <c r="AB180" s="55"/>
      <c r="AC180" s="55"/>
      <c r="AD180" s="55"/>
    </row>
    <row r="181" ht="15.75" customHeight="1">
      <c r="A181" s="224"/>
      <c r="B181" s="224"/>
      <c r="C181" s="224"/>
      <c r="D181" s="225"/>
      <c r="E181" s="224"/>
      <c r="F181" s="224"/>
      <c r="G181" s="224"/>
      <c r="H181" s="225"/>
      <c r="I181" s="224"/>
      <c r="J181" s="224"/>
      <c r="K181" s="224"/>
      <c r="L181" s="224"/>
      <c r="M181" s="224"/>
      <c r="N181" s="224"/>
      <c r="O181" s="55"/>
      <c r="P181" s="55"/>
      <c r="Q181" s="55"/>
      <c r="R181" s="55"/>
      <c r="S181" s="55"/>
      <c r="T181" s="55"/>
      <c r="U181" s="55"/>
      <c r="V181" s="55"/>
      <c r="W181" s="55"/>
      <c r="X181" s="55"/>
      <c r="Y181" s="55"/>
      <c r="Z181" s="55"/>
      <c r="AA181" s="55"/>
      <c r="AB181" s="55"/>
      <c r="AC181" s="55"/>
      <c r="AD181" s="55"/>
    </row>
    <row r="182" ht="15.75" customHeight="1">
      <c r="A182" s="224"/>
      <c r="B182" s="224"/>
      <c r="C182" s="224"/>
      <c r="D182" s="225"/>
      <c r="E182" s="224"/>
      <c r="F182" s="224"/>
      <c r="G182" s="224"/>
      <c r="H182" s="225"/>
      <c r="I182" s="224"/>
      <c r="J182" s="224"/>
      <c r="K182" s="224"/>
      <c r="L182" s="224"/>
      <c r="M182" s="224"/>
      <c r="N182" s="224"/>
      <c r="O182" s="55"/>
      <c r="P182" s="55"/>
      <c r="Q182" s="55"/>
      <c r="R182" s="55"/>
      <c r="S182" s="55"/>
      <c r="T182" s="55"/>
      <c r="U182" s="55"/>
      <c r="V182" s="55"/>
      <c r="W182" s="55"/>
      <c r="X182" s="55"/>
      <c r="Y182" s="55"/>
      <c r="Z182" s="55"/>
      <c r="AA182" s="55"/>
      <c r="AB182" s="55"/>
      <c r="AC182" s="55"/>
      <c r="AD182" s="55"/>
    </row>
    <row r="183" ht="15.75" customHeight="1">
      <c r="A183" s="224"/>
      <c r="B183" s="224"/>
      <c r="C183" s="224"/>
      <c r="D183" s="225"/>
      <c r="E183" s="224"/>
      <c r="F183" s="224"/>
      <c r="G183" s="224"/>
      <c r="H183" s="225"/>
      <c r="I183" s="224"/>
      <c r="J183" s="224"/>
      <c r="K183" s="224"/>
      <c r="L183" s="224"/>
      <c r="M183" s="224"/>
      <c r="N183" s="224"/>
      <c r="O183" s="55"/>
      <c r="P183" s="55"/>
      <c r="Q183" s="55"/>
      <c r="R183" s="55"/>
      <c r="S183" s="55"/>
      <c r="T183" s="55"/>
      <c r="U183" s="55"/>
      <c r="V183" s="55"/>
      <c r="W183" s="55"/>
      <c r="X183" s="55"/>
      <c r="Y183" s="55"/>
      <c r="Z183" s="55"/>
      <c r="AA183" s="55"/>
      <c r="AB183" s="55"/>
      <c r="AC183" s="55"/>
      <c r="AD183" s="55"/>
    </row>
    <row r="184" ht="15.75" customHeight="1">
      <c r="A184" s="224"/>
      <c r="B184" s="224"/>
      <c r="C184" s="224"/>
      <c r="D184" s="225"/>
      <c r="E184" s="224"/>
      <c r="F184" s="224"/>
      <c r="G184" s="224"/>
      <c r="H184" s="225"/>
      <c r="I184" s="224"/>
      <c r="J184" s="224"/>
      <c r="K184" s="224"/>
      <c r="L184" s="224"/>
      <c r="M184" s="224"/>
      <c r="N184" s="224"/>
      <c r="O184" s="55"/>
      <c r="P184" s="55"/>
      <c r="Q184" s="55"/>
      <c r="R184" s="55"/>
      <c r="S184" s="55"/>
      <c r="T184" s="55"/>
      <c r="U184" s="55"/>
      <c r="V184" s="55"/>
      <c r="W184" s="55"/>
      <c r="X184" s="55"/>
      <c r="Y184" s="55"/>
      <c r="Z184" s="55"/>
      <c r="AA184" s="55"/>
      <c r="AB184" s="55"/>
      <c r="AC184" s="55"/>
      <c r="AD184" s="55"/>
    </row>
    <row r="185" ht="15.75" customHeight="1">
      <c r="A185" s="224"/>
      <c r="B185" s="224"/>
      <c r="C185" s="224"/>
      <c r="D185" s="225"/>
      <c r="E185" s="224"/>
      <c r="F185" s="224"/>
      <c r="G185" s="224"/>
      <c r="H185" s="225"/>
      <c r="I185" s="224"/>
      <c r="J185" s="224"/>
      <c r="K185" s="224"/>
      <c r="L185" s="224"/>
      <c r="M185" s="224"/>
      <c r="N185" s="224"/>
      <c r="O185" s="55"/>
      <c r="P185" s="55"/>
      <c r="Q185" s="55"/>
      <c r="R185" s="55"/>
      <c r="S185" s="55"/>
      <c r="T185" s="55"/>
      <c r="U185" s="55"/>
      <c r="V185" s="55"/>
      <c r="W185" s="55"/>
      <c r="X185" s="55"/>
      <c r="Y185" s="55"/>
      <c r="Z185" s="55"/>
      <c r="AA185" s="55"/>
      <c r="AB185" s="55"/>
      <c r="AC185" s="55"/>
      <c r="AD185" s="55"/>
    </row>
    <row r="186" ht="15.75" customHeight="1">
      <c r="A186" s="224"/>
      <c r="B186" s="224"/>
      <c r="C186" s="224"/>
      <c r="D186" s="225"/>
      <c r="E186" s="224"/>
      <c r="F186" s="224"/>
      <c r="G186" s="224"/>
      <c r="H186" s="225"/>
      <c r="I186" s="224"/>
      <c r="J186" s="224"/>
      <c r="K186" s="224"/>
      <c r="L186" s="224"/>
      <c r="M186" s="224"/>
      <c r="N186" s="224"/>
      <c r="O186" s="55"/>
      <c r="P186" s="55"/>
      <c r="Q186" s="55"/>
      <c r="R186" s="55"/>
      <c r="S186" s="55"/>
      <c r="T186" s="55"/>
      <c r="U186" s="55"/>
      <c r="V186" s="55"/>
      <c r="W186" s="55"/>
      <c r="X186" s="55"/>
      <c r="Y186" s="55"/>
      <c r="Z186" s="55"/>
      <c r="AA186" s="55"/>
      <c r="AB186" s="55"/>
      <c r="AC186" s="55"/>
      <c r="AD186" s="55"/>
    </row>
    <row r="187" ht="15.75" customHeight="1">
      <c r="A187" s="224"/>
      <c r="B187" s="224"/>
      <c r="C187" s="224"/>
      <c r="D187" s="225"/>
      <c r="E187" s="224"/>
      <c r="F187" s="224"/>
      <c r="G187" s="224"/>
      <c r="H187" s="225"/>
      <c r="I187" s="224"/>
      <c r="J187" s="224"/>
      <c r="K187" s="224"/>
      <c r="L187" s="224"/>
      <c r="M187" s="224"/>
      <c r="N187" s="224"/>
      <c r="O187" s="55"/>
      <c r="P187" s="55"/>
      <c r="Q187" s="55"/>
      <c r="R187" s="55"/>
      <c r="S187" s="55"/>
      <c r="T187" s="55"/>
      <c r="U187" s="55"/>
      <c r="V187" s="55"/>
      <c r="W187" s="55"/>
      <c r="X187" s="55"/>
      <c r="Y187" s="55"/>
      <c r="Z187" s="55"/>
      <c r="AA187" s="55"/>
      <c r="AB187" s="55"/>
      <c r="AC187" s="55"/>
      <c r="AD187" s="55"/>
    </row>
    <row r="188" ht="15.75" customHeight="1">
      <c r="A188" s="224"/>
      <c r="B188" s="224"/>
      <c r="C188" s="224"/>
      <c r="D188" s="225"/>
      <c r="E188" s="224"/>
      <c r="F188" s="224"/>
      <c r="G188" s="224"/>
      <c r="H188" s="225"/>
      <c r="I188" s="224"/>
      <c r="J188" s="224"/>
      <c r="K188" s="224"/>
      <c r="L188" s="224"/>
      <c r="M188" s="224"/>
      <c r="N188" s="224"/>
      <c r="O188" s="55"/>
      <c r="P188" s="55"/>
      <c r="Q188" s="55"/>
      <c r="R188" s="55"/>
      <c r="S188" s="55"/>
      <c r="T188" s="55"/>
      <c r="U188" s="55"/>
      <c r="V188" s="55"/>
      <c r="W188" s="55"/>
      <c r="X188" s="55"/>
      <c r="Y188" s="55"/>
      <c r="Z188" s="55"/>
      <c r="AA188" s="55"/>
      <c r="AB188" s="55"/>
      <c r="AC188" s="55"/>
      <c r="AD188" s="55"/>
    </row>
    <row r="189" ht="15.75" customHeight="1">
      <c r="A189" s="224"/>
      <c r="B189" s="224"/>
      <c r="C189" s="224"/>
      <c r="D189" s="225"/>
      <c r="E189" s="224"/>
      <c r="F189" s="224"/>
      <c r="G189" s="224"/>
      <c r="H189" s="225"/>
      <c r="I189" s="224"/>
      <c r="J189" s="224"/>
      <c r="K189" s="224"/>
      <c r="L189" s="224"/>
      <c r="M189" s="224"/>
      <c r="N189" s="224"/>
      <c r="O189" s="55"/>
      <c r="P189" s="55"/>
      <c r="Q189" s="55"/>
      <c r="R189" s="55"/>
      <c r="S189" s="55"/>
      <c r="T189" s="55"/>
      <c r="U189" s="55"/>
      <c r="V189" s="55"/>
      <c r="W189" s="55"/>
      <c r="X189" s="55"/>
      <c r="Y189" s="55"/>
      <c r="Z189" s="55"/>
      <c r="AA189" s="55"/>
      <c r="AB189" s="55"/>
      <c r="AC189" s="55"/>
      <c r="AD189" s="55"/>
    </row>
    <row r="190" ht="15.75" customHeight="1">
      <c r="A190" s="224"/>
      <c r="B190" s="224"/>
      <c r="C190" s="224"/>
      <c r="D190" s="225"/>
      <c r="E190" s="224"/>
      <c r="F190" s="224"/>
      <c r="G190" s="224"/>
      <c r="H190" s="225"/>
      <c r="I190" s="224"/>
      <c r="J190" s="224"/>
      <c r="K190" s="224"/>
      <c r="L190" s="224"/>
      <c r="M190" s="224"/>
      <c r="N190" s="224"/>
      <c r="O190" s="55"/>
      <c r="P190" s="55"/>
      <c r="Q190" s="55"/>
      <c r="R190" s="55"/>
      <c r="S190" s="55"/>
      <c r="T190" s="55"/>
      <c r="U190" s="55"/>
      <c r="V190" s="55"/>
      <c r="W190" s="55"/>
      <c r="X190" s="55"/>
      <c r="Y190" s="55"/>
      <c r="Z190" s="55"/>
      <c r="AA190" s="55"/>
      <c r="AB190" s="55"/>
      <c r="AC190" s="55"/>
      <c r="AD190" s="55"/>
    </row>
    <row r="191" ht="15.75" customHeight="1">
      <c r="A191" s="224"/>
      <c r="B191" s="224"/>
      <c r="C191" s="224"/>
      <c r="D191" s="225"/>
      <c r="E191" s="224"/>
      <c r="F191" s="224"/>
      <c r="G191" s="224"/>
      <c r="H191" s="225"/>
      <c r="I191" s="224"/>
      <c r="J191" s="224"/>
      <c r="K191" s="224"/>
      <c r="L191" s="224"/>
      <c r="M191" s="224"/>
      <c r="N191" s="224"/>
      <c r="O191" s="55"/>
      <c r="P191" s="55"/>
      <c r="Q191" s="55"/>
      <c r="R191" s="55"/>
      <c r="S191" s="55"/>
      <c r="T191" s="55"/>
      <c r="U191" s="55"/>
      <c r="V191" s="55"/>
      <c r="W191" s="55"/>
      <c r="X191" s="55"/>
      <c r="Y191" s="55"/>
      <c r="Z191" s="55"/>
      <c r="AA191" s="55"/>
      <c r="AB191" s="55"/>
      <c r="AC191" s="55"/>
      <c r="AD191" s="55"/>
    </row>
    <row r="192" ht="15.75" customHeight="1">
      <c r="A192" s="224"/>
      <c r="B192" s="224"/>
      <c r="C192" s="224"/>
      <c r="D192" s="225"/>
      <c r="E192" s="224"/>
      <c r="F192" s="224"/>
      <c r="G192" s="224"/>
      <c r="H192" s="225"/>
      <c r="I192" s="224"/>
      <c r="J192" s="224"/>
      <c r="K192" s="224"/>
      <c r="L192" s="224"/>
      <c r="M192" s="224"/>
      <c r="N192" s="224"/>
      <c r="O192" s="55"/>
      <c r="P192" s="55"/>
      <c r="Q192" s="55"/>
      <c r="R192" s="55"/>
      <c r="S192" s="55"/>
      <c r="T192" s="55"/>
      <c r="U192" s="55"/>
      <c r="V192" s="55"/>
      <c r="W192" s="55"/>
      <c r="X192" s="55"/>
      <c r="Y192" s="55"/>
      <c r="Z192" s="55"/>
      <c r="AA192" s="55"/>
      <c r="AB192" s="55"/>
      <c r="AC192" s="55"/>
      <c r="AD192" s="55"/>
    </row>
    <row r="193" ht="15.75" customHeight="1">
      <c r="A193" s="224"/>
      <c r="B193" s="224"/>
      <c r="C193" s="224"/>
      <c r="D193" s="225"/>
      <c r="E193" s="224"/>
      <c r="F193" s="224"/>
      <c r="G193" s="224"/>
      <c r="H193" s="225"/>
      <c r="I193" s="224"/>
      <c r="J193" s="224"/>
      <c r="K193" s="224"/>
      <c r="L193" s="224"/>
      <c r="M193" s="224"/>
      <c r="N193" s="224"/>
      <c r="O193" s="55"/>
      <c r="P193" s="55"/>
      <c r="Q193" s="55"/>
      <c r="R193" s="55"/>
      <c r="S193" s="55"/>
      <c r="T193" s="55"/>
      <c r="U193" s="55"/>
      <c r="V193" s="55"/>
      <c r="W193" s="55"/>
      <c r="X193" s="55"/>
      <c r="Y193" s="55"/>
      <c r="Z193" s="55"/>
      <c r="AA193" s="55"/>
      <c r="AB193" s="55"/>
      <c r="AC193" s="55"/>
      <c r="AD193" s="55"/>
    </row>
    <row r="194" ht="15.75" customHeight="1">
      <c r="A194" s="224"/>
      <c r="B194" s="224"/>
      <c r="C194" s="224"/>
      <c r="D194" s="225"/>
      <c r="E194" s="224"/>
      <c r="F194" s="224"/>
      <c r="G194" s="224"/>
      <c r="H194" s="225"/>
      <c r="I194" s="224"/>
      <c r="J194" s="224"/>
      <c r="K194" s="224"/>
      <c r="L194" s="224"/>
      <c r="M194" s="224"/>
      <c r="N194" s="224"/>
      <c r="O194" s="55"/>
      <c r="P194" s="55"/>
      <c r="Q194" s="55"/>
      <c r="R194" s="55"/>
      <c r="S194" s="55"/>
      <c r="T194" s="55"/>
      <c r="U194" s="55"/>
      <c r="V194" s="55"/>
      <c r="W194" s="55"/>
      <c r="X194" s="55"/>
      <c r="Y194" s="55"/>
      <c r="Z194" s="55"/>
      <c r="AA194" s="55"/>
      <c r="AB194" s="55"/>
      <c r="AC194" s="55"/>
      <c r="AD194" s="55"/>
    </row>
    <row r="195" ht="15.75" customHeight="1">
      <c r="A195" s="224"/>
      <c r="B195" s="224"/>
      <c r="C195" s="224"/>
      <c r="D195" s="225"/>
      <c r="E195" s="224"/>
      <c r="F195" s="224"/>
      <c r="G195" s="224"/>
      <c r="H195" s="225"/>
      <c r="I195" s="224"/>
      <c r="J195" s="224"/>
      <c r="K195" s="224"/>
      <c r="L195" s="224"/>
      <c r="M195" s="224"/>
      <c r="N195" s="224"/>
      <c r="O195" s="55"/>
      <c r="P195" s="55"/>
      <c r="Q195" s="55"/>
      <c r="R195" s="55"/>
      <c r="S195" s="55"/>
      <c r="T195" s="55"/>
      <c r="U195" s="55"/>
      <c r="V195" s="55"/>
      <c r="W195" s="55"/>
      <c r="X195" s="55"/>
      <c r="Y195" s="55"/>
      <c r="Z195" s="55"/>
      <c r="AA195" s="55"/>
      <c r="AB195" s="55"/>
      <c r="AC195" s="55"/>
      <c r="AD195" s="55"/>
    </row>
    <row r="196" ht="15.75" customHeight="1">
      <c r="A196" s="224"/>
      <c r="B196" s="224"/>
      <c r="C196" s="224"/>
      <c r="D196" s="225"/>
      <c r="E196" s="224"/>
      <c r="F196" s="224"/>
      <c r="G196" s="224"/>
      <c r="H196" s="225"/>
      <c r="I196" s="224"/>
      <c r="J196" s="224"/>
      <c r="K196" s="224"/>
      <c r="L196" s="224"/>
      <c r="M196" s="224"/>
      <c r="N196" s="224"/>
      <c r="O196" s="55"/>
      <c r="P196" s="55"/>
      <c r="Q196" s="55"/>
      <c r="R196" s="55"/>
      <c r="S196" s="55"/>
      <c r="T196" s="55"/>
      <c r="U196" s="55"/>
      <c r="V196" s="55"/>
      <c r="W196" s="55"/>
      <c r="X196" s="55"/>
      <c r="Y196" s="55"/>
      <c r="Z196" s="55"/>
      <c r="AA196" s="55"/>
      <c r="AB196" s="55"/>
      <c r="AC196" s="55"/>
      <c r="AD196" s="55"/>
    </row>
    <row r="197" ht="15.75" customHeight="1">
      <c r="A197" s="224"/>
      <c r="B197" s="224"/>
      <c r="C197" s="224"/>
      <c r="D197" s="225"/>
      <c r="E197" s="224"/>
      <c r="F197" s="224"/>
      <c r="G197" s="224"/>
      <c r="H197" s="225"/>
      <c r="I197" s="224"/>
      <c r="J197" s="224"/>
      <c r="K197" s="224"/>
      <c r="L197" s="224"/>
      <c r="M197" s="224"/>
      <c r="N197" s="224"/>
      <c r="O197" s="55"/>
      <c r="P197" s="55"/>
      <c r="Q197" s="55"/>
      <c r="R197" s="55"/>
      <c r="S197" s="55"/>
      <c r="T197" s="55"/>
      <c r="U197" s="55"/>
      <c r="V197" s="55"/>
      <c r="W197" s="55"/>
      <c r="X197" s="55"/>
      <c r="Y197" s="55"/>
      <c r="Z197" s="55"/>
      <c r="AA197" s="55"/>
      <c r="AB197" s="55"/>
      <c r="AC197" s="55"/>
      <c r="AD197" s="55"/>
    </row>
    <row r="198" ht="15.75" customHeight="1">
      <c r="A198" s="224"/>
      <c r="B198" s="224"/>
      <c r="C198" s="224"/>
      <c r="D198" s="225"/>
      <c r="E198" s="224"/>
      <c r="F198" s="224"/>
      <c r="G198" s="224"/>
      <c r="H198" s="225"/>
      <c r="I198" s="224"/>
      <c r="J198" s="224"/>
      <c r="K198" s="224"/>
      <c r="L198" s="224"/>
      <c r="M198" s="224"/>
      <c r="N198" s="224"/>
      <c r="O198" s="55"/>
      <c r="P198" s="55"/>
      <c r="Q198" s="55"/>
      <c r="R198" s="55"/>
      <c r="S198" s="55"/>
      <c r="T198" s="55"/>
      <c r="U198" s="55"/>
      <c r="V198" s="55"/>
      <c r="W198" s="55"/>
      <c r="X198" s="55"/>
      <c r="Y198" s="55"/>
      <c r="Z198" s="55"/>
      <c r="AA198" s="55"/>
      <c r="AB198" s="55"/>
      <c r="AC198" s="55"/>
      <c r="AD198" s="55"/>
    </row>
    <row r="199" ht="15.75" customHeight="1">
      <c r="A199" s="224"/>
      <c r="B199" s="224"/>
      <c r="C199" s="224"/>
      <c r="D199" s="225"/>
      <c r="E199" s="224"/>
      <c r="F199" s="224"/>
      <c r="G199" s="224"/>
      <c r="H199" s="225"/>
      <c r="I199" s="224"/>
      <c r="J199" s="224"/>
      <c r="K199" s="224"/>
      <c r="L199" s="224"/>
      <c r="M199" s="224"/>
      <c r="N199" s="224"/>
      <c r="O199" s="55"/>
      <c r="P199" s="55"/>
      <c r="Q199" s="55"/>
      <c r="R199" s="55"/>
      <c r="S199" s="55"/>
      <c r="T199" s="55"/>
      <c r="U199" s="55"/>
      <c r="V199" s="55"/>
      <c r="W199" s="55"/>
      <c r="X199" s="55"/>
      <c r="Y199" s="55"/>
      <c r="Z199" s="55"/>
      <c r="AA199" s="55"/>
      <c r="AB199" s="55"/>
      <c r="AC199" s="55"/>
      <c r="AD199" s="55"/>
    </row>
    <row r="200" ht="15.75" customHeight="1">
      <c r="A200" s="224"/>
      <c r="B200" s="224"/>
      <c r="C200" s="224"/>
      <c r="D200" s="225"/>
      <c r="E200" s="224"/>
      <c r="F200" s="224"/>
      <c r="G200" s="224"/>
      <c r="H200" s="225"/>
      <c r="I200" s="224"/>
      <c r="J200" s="224"/>
      <c r="K200" s="224"/>
      <c r="L200" s="224"/>
      <c r="M200" s="224"/>
      <c r="N200" s="224"/>
      <c r="O200" s="55"/>
      <c r="P200" s="55"/>
      <c r="Q200" s="55"/>
      <c r="R200" s="55"/>
      <c r="S200" s="55"/>
      <c r="T200" s="55"/>
      <c r="U200" s="55"/>
      <c r="V200" s="55"/>
      <c r="W200" s="55"/>
      <c r="X200" s="55"/>
      <c r="Y200" s="55"/>
      <c r="Z200" s="55"/>
      <c r="AA200" s="55"/>
      <c r="AB200" s="55"/>
      <c r="AC200" s="55"/>
      <c r="AD200" s="55"/>
    </row>
    <row r="201" ht="15.75" customHeight="1">
      <c r="A201" s="224"/>
      <c r="B201" s="224"/>
      <c r="C201" s="224"/>
      <c r="D201" s="225"/>
      <c r="E201" s="224"/>
      <c r="F201" s="224"/>
      <c r="G201" s="224"/>
      <c r="H201" s="225"/>
      <c r="I201" s="224"/>
      <c r="J201" s="224"/>
      <c r="K201" s="224"/>
      <c r="L201" s="224"/>
      <c r="M201" s="224"/>
      <c r="N201" s="224"/>
      <c r="O201" s="55"/>
      <c r="P201" s="55"/>
      <c r="Q201" s="55"/>
      <c r="R201" s="55"/>
      <c r="S201" s="55"/>
      <c r="T201" s="55"/>
      <c r="U201" s="55"/>
      <c r="V201" s="55"/>
      <c r="W201" s="55"/>
      <c r="X201" s="55"/>
      <c r="Y201" s="55"/>
      <c r="Z201" s="55"/>
      <c r="AA201" s="55"/>
      <c r="AB201" s="55"/>
      <c r="AC201" s="55"/>
      <c r="AD201" s="55"/>
    </row>
    <row r="202" ht="15.75" customHeight="1">
      <c r="A202" s="224"/>
      <c r="B202" s="224"/>
      <c r="C202" s="224"/>
      <c r="D202" s="225"/>
      <c r="E202" s="224"/>
      <c r="F202" s="224"/>
      <c r="G202" s="224"/>
      <c r="H202" s="225"/>
      <c r="I202" s="224"/>
      <c r="J202" s="224"/>
      <c r="K202" s="224"/>
      <c r="L202" s="224"/>
      <c r="M202" s="224"/>
      <c r="N202" s="224"/>
      <c r="O202" s="55"/>
      <c r="P202" s="55"/>
      <c r="Q202" s="55"/>
      <c r="R202" s="55"/>
      <c r="S202" s="55"/>
      <c r="T202" s="55"/>
      <c r="U202" s="55"/>
      <c r="V202" s="55"/>
      <c r="W202" s="55"/>
      <c r="X202" s="55"/>
      <c r="Y202" s="55"/>
      <c r="Z202" s="55"/>
      <c r="AA202" s="55"/>
      <c r="AB202" s="55"/>
      <c r="AC202" s="55"/>
      <c r="AD202" s="55"/>
    </row>
    <row r="203" ht="15.75" customHeight="1">
      <c r="A203" s="224"/>
      <c r="B203" s="224"/>
      <c r="C203" s="224"/>
      <c r="D203" s="225"/>
      <c r="E203" s="224"/>
      <c r="F203" s="224"/>
      <c r="G203" s="224"/>
      <c r="H203" s="225"/>
      <c r="I203" s="224"/>
      <c r="J203" s="224"/>
      <c r="K203" s="224"/>
      <c r="L203" s="224"/>
      <c r="M203" s="224"/>
      <c r="N203" s="224"/>
      <c r="O203" s="55"/>
      <c r="P203" s="55"/>
      <c r="Q203" s="55"/>
      <c r="R203" s="55"/>
      <c r="S203" s="55"/>
      <c r="T203" s="55"/>
      <c r="U203" s="55"/>
      <c r="V203" s="55"/>
      <c r="W203" s="55"/>
      <c r="X203" s="55"/>
      <c r="Y203" s="55"/>
      <c r="Z203" s="55"/>
      <c r="AA203" s="55"/>
      <c r="AB203" s="55"/>
      <c r="AC203" s="55"/>
      <c r="AD203" s="55"/>
    </row>
    <row r="204" ht="15.75" customHeight="1">
      <c r="A204" s="224"/>
      <c r="B204" s="224"/>
      <c r="C204" s="224"/>
      <c r="D204" s="225"/>
      <c r="E204" s="224"/>
      <c r="F204" s="224"/>
      <c r="G204" s="224"/>
      <c r="H204" s="225"/>
      <c r="I204" s="224"/>
      <c r="J204" s="224"/>
      <c r="K204" s="224"/>
      <c r="L204" s="224"/>
      <c r="M204" s="224"/>
      <c r="N204" s="224"/>
      <c r="O204" s="55"/>
      <c r="P204" s="55"/>
      <c r="Q204" s="55"/>
      <c r="R204" s="55"/>
      <c r="S204" s="55"/>
      <c r="T204" s="55"/>
      <c r="U204" s="55"/>
      <c r="V204" s="55"/>
      <c r="W204" s="55"/>
      <c r="X204" s="55"/>
      <c r="Y204" s="55"/>
      <c r="Z204" s="55"/>
      <c r="AA204" s="55"/>
      <c r="AB204" s="55"/>
      <c r="AC204" s="55"/>
      <c r="AD204" s="55"/>
    </row>
    <row r="205" ht="15.75" customHeight="1">
      <c r="A205" s="224"/>
      <c r="B205" s="224"/>
      <c r="C205" s="224"/>
      <c r="D205" s="225"/>
      <c r="E205" s="224"/>
      <c r="F205" s="224"/>
      <c r="G205" s="224"/>
      <c r="H205" s="225"/>
      <c r="I205" s="224"/>
      <c r="J205" s="224"/>
      <c r="K205" s="224"/>
      <c r="L205" s="224"/>
      <c r="M205" s="224"/>
      <c r="N205" s="224"/>
      <c r="O205" s="55"/>
      <c r="P205" s="55"/>
      <c r="Q205" s="55"/>
      <c r="R205" s="55"/>
      <c r="S205" s="55"/>
      <c r="T205" s="55"/>
      <c r="U205" s="55"/>
      <c r="V205" s="55"/>
      <c r="W205" s="55"/>
      <c r="X205" s="55"/>
      <c r="Y205" s="55"/>
      <c r="Z205" s="55"/>
      <c r="AA205" s="55"/>
      <c r="AB205" s="55"/>
      <c r="AC205" s="55"/>
      <c r="AD205" s="55"/>
    </row>
    <row r="206" ht="15.75" customHeight="1">
      <c r="A206" s="224"/>
      <c r="B206" s="224"/>
      <c r="C206" s="224"/>
      <c r="D206" s="225"/>
      <c r="E206" s="224"/>
      <c r="F206" s="224"/>
      <c r="G206" s="224"/>
      <c r="H206" s="225"/>
      <c r="I206" s="224"/>
      <c r="J206" s="224"/>
      <c r="K206" s="224"/>
      <c r="L206" s="224"/>
      <c r="M206" s="224"/>
      <c r="N206" s="224"/>
      <c r="O206" s="55"/>
      <c r="P206" s="55"/>
      <c r="Q206" s="55"/>
      <c r="R206" s="55"/>
      <c r="S206" s="55"/>
      <c r="T206" s="55"/>
      <c r="U206" s="55"/>
      <c r="V206" s="55"/>
      <c r="W206" s="55"/>
      <c r="X206" s="55"/>
      <c r="Y206" s="55"/>
      <c r="Z206" s="55"/>
      <c r="AA206" s="55"/>
      <c r="AB206" s="55"/>
      <c r="AC206" s="55"/>
      <c r="AD206" s="55"/>
    </row>
    <row r="207" ht="15.75" customHeight="1">
      <c r="A207" s="224"/>
      <c r="B207" s="224"/>
      <c r="C207" s="224"/>
      <c r="D207" s="225"/>
      <c r="E207" s="224"/>
      <c r="F207" s="224"/>
      <c r="G207" s="224"/>
      <c r="H207" s="225"/>
      <c r="I207" s="224"/>
      <c r="J207" s="224"/>
      <c r="K207" s="224"/>
      <c r="L207" s="224"/>
      <c r="M207" s="224"/>
      <c r="N207" s="224"/>
      <c r="O207" s="55"/>
      <c r="P207" s="55"/>
      <c r="Q207" s="55"/>
      <c r="R207" s="55"/>
      <c r="S207" s="55"/>
      <c r="T207" s="55"/>
      <c r="U207" s="55"/>
      <c r="V207" s="55"/>
      <c r="W207" s="55"/>
      <c r="X207" s="55"/>
      <c r="Y207" s="55"/>
      <c r="Z207" s="55"/>
      <c r="AA207" s="55"/>
      <c r="AB207" s="55"/>
      <c r="AC207" s="55"/>
      <c r="AD207" s="55"/>
    </row>
    <row r="208" ht="15.75" customHeight="1">
      <c r="A208" s="224"/>
      <c r="B208" s="224"/>
      <c r="C208" s="224"/>
      <c r="D208" s="225"/>
      <c r="E208" s="224"/>
      <c r="F208" s="224"/>
      <c r="G208" s="224"/>
      <c r="H208" s="225"/>
      <c r="I208" s="224"/>
      <c r="J208" s="224"/>
      <c r="K208" s="224"/>
      <c r="L208" s="224"/>
      <c r="M208" s="224"/>
      <c r="N208" s="224"/>
      <c r="O208" s="55"/>
      <c r="P208" s="55"/>
      <c r="Q208" s="55"/>
      <c r="R208" s="55"/>
      <c r="S208" s="55"/>
      <c r="T208" s="55"/>
      <c r="U208" s="55"/>
      <c r="V208" s="55"/>
      <c r="W208" s="55"/>
      <c r="X208" s="55"/>
      <c r="Y208" s="55"/>
      <c r="Z208" s="55"/>
      <c r="AA208" s="55"/>
      <c r="AB208" s="55"/>
      <c r="AC208" s="55"/>
      <c r="AD208" s="55"/>
    </row>
    <row r="209" ht="15.75" customHeight="1">
      <c r="A209" s="224"/>
      <c r="B209" s="224"/>
      <c r="C209" s="224"/>
      <c r="D209" s="225"/>
      <c r="E209" s="224"/>
      <c r="F209" s="224"/>
      <c r="G209" s="224"/>
      <c r="H209" s="225"/>
      <c r="I209" s="224"/>
      <c r="J209" s="224"/>
      <c r="K209" s="224"/>
      <c r="L209" s="224"/>
      <c r="M209" s="224"/>
      <c r="N209" s="224"/>
      <c r="O209" s="55"/>
      <c r="P209" s="55"/>
      <c r="Q209" s="55"/>
      <c r="R209" s="55"/>
      <c r="S209" s="55"/>
      <c r="T209" s="55"/>
      <c r="U209" s="55"/>
      <c r="V209" s="55"/>
      <c r="W209" s="55"/>
      <c r="X209" s="55"/>
      <c r="Y209" s="55"/>
      <c r="Z209" s="55"/>
      <c r="AA209" s="55"/>
      <c r="AB209" s="55"/>
      <c r="AC209" s="55"/>
      <c r="AD209" s="55"/>
    </row>
    <row r="210" ht="15.75" customHeight="1">
      <c r="A210" s="224"/>
      <c r="B210" s="224"/>
      <c r="C210" s="224"/>
      <c r="D210" s="225"/>
      <c r="E210" s="224"/>
      <c r="F210" s="224"/>
      <c r="G210" s="224"/>
      <c r="H210" s="225"/>
      <c r="I210" s="224"/>
      <c r="J210" s="224"/>
      <c r="K210" s="224"/>
      <c r="L210" s="224"/>
      <c r="M210" s="224"/>
      <c r="N210" s="224"/>
      <c r="O210" s="55"/>
      <c r="P210" s="55"/>
      <c r="Q210" s="55"/>
      <c r="R210" s="55"/>
      <c r="S210" s="55"/>
      <c r="T210" s="55"/>
      <c r="U210" s="55"/>
      <c r="V210" s="55"/>
      <c r="W210" s="55"/>
      <c r="X210" s="55"/>
      <c r="Y210" s="55"/>
      <c r="Z210" s="55"/>
      <c r="AA210" s="55"/>
      <c r="AB210" s="55"/>
      <c r="AC210" s="55"/>
      <c r="AD210" s="55"/>
    </row>
    <row r="211" ht="15.75" customHeight="1">
      <c r="A211" s="224"/>
      <c r="B211" s="224"/>
      <c r="C211" s="224"/>
      <c r="D211" s="225"/>
      <c r="E211" s="224"/>
      <c r="F211" s="224"/>
      <c r="G211" s="224"/>
      <c r="H211" s="225"/>
      <c r="I211" s="224"/>
      <c r="J211" s="224"/>
      <c r="K211" s="224"/>
      <c r="L211" s="224"/>
      <c r="M211" s="224"/>
      <c r="N211" s="224"/>
      <c r="O211" s="55"/>
      <c r="P211" s="55"/>
      <c r="Q211" s="55"/>
      <c r="R211" s="55"/>
      <c r="S211" s="55"/>
      <c r="T211" s="55"/>
      <c r="U211" s="55"/>
      <c r="V211" s="55"/>
      <c r="W211" s="55"/>
      <c r="X211" s="55"/>
      <c r="Y211" s="55"/>
      <c r="Z211" s="55"/>
      <c r="AA211" s="55"/>
      <c r="AB211" s="55"/>
      <c r="AC211" s="55"/>
      <c r="AD211" s="55"/>
    </row>
    <row r="212" ht="15.75" customHeight="1">
      <c r="A212" s="224"/>
      <c r="B212" s="224"/>
      <c r="C212" s="224"/>
      <c r="D212" s="225"/>
      <c r="E212" s="224"/>
      <c r="F212" s="224"/>
      <c r="G212" s="224"/>
      <c r="H212" s="225"/>
      <c r="I212" s="224"/>
      <c r="J212" s="224"/>
      <c r="K212" s="224"/>
      <c r="L212" s="224"/>
      <c r="M212" s="224"/>
      <c r="N212" s="224"/>
      <c r="O212" s="55"/>
      <c r="P212" s="55"/>
      <c r="Q212" s="55"/>
      <c r="R212" s="55"/>
      <c r="S212" s="55"/>
      <c r="T212" s="55"/>
      <c r="U212" s="55"/>
      <c r="V212" s="55"/>
      <c r="W212" s="55"/>
      <c r="X212" s="55"/>
      <c r="Y212" s="55"/>
      <c r="Z212" s="55"/>
      <c r="AA212" s="55"/>
      <c r="AB212" s="55"/>
      <c r="AC212" s="55"/>
      <c r="AD212" s="55"/>
    </row>
    <row r="213" ht="15.75" customHeight="1">
      <c r="A213" s="224"/>
      <c r="B213" s="224"/>
      <c r="C213" s="224"/>
      <c r="D213" s="225"/>
      <c r="E213" s="224"/>
      <c r="F213" s="224"/>
      <c r="G213" s="224"/>
      <c r="H213" s="225"/>
      <c r="I213" s="224"/>
      <c r="J213" s="224"/>
      <c r="K213" s="224"/>
      <c r="L213" s="224"/>
      <c r="M213" s="224"/>
      <c r="N213" s="224"/>
      <c r="O213" s="55"/>
      <c r="P213" s="55"/>
      <c r="Q213" s="55"/>
      <c r="R213" s="55"/>
      <c r="S213" s="55"/>
      <c r="T213" s="55"/>
      <c r="U213" s="55"/>
      <c r="V213" s="55"/>
      <c r="W213" s="55"/>
      <c r="X213" s="55"/>
      <c r="Y213" s="55"/>
      <c r="Z213" s="55"/>
      <c r="AA213" s="55"/>
      <c r="AB213" s="55"/>
      <c r="AC213" s="55"/>
      <c r="AD213" s="55"/>
    </row>
    <row r="214" ht="15.75" customHeight="1">
      <c r="A214" s="224"/>
      <c r="B214" s="224"/>
      <c r="C214" s="224"/>
      <c r="D214" s="225"/>
      <c r="E214" s="224"/>
      <c r="F214" s="224"/>
      <c r="G214" s="224"/>
      <c r="H214" s="225"/>
      <c r="I214" s="224"/>
      <c r="J214" s="224"/>
      <c r="K214" s="224"/>
      <c r="L214" s="224"/>
      <c r="M214" s="224"/>
      <c r="N214" s="224"/>
      <c r="O214" s="55"/>
      <c r="P214" s="55"/>
      <c r="Q214" s="55"/>
      <c r="R214" s="55"/>
      <c r="S214" s="55"/>
      <c r="T214" s="55"/>
      <c r="U214" s="55"/>
      <c r="V214" s="55"/>
      <c r="W214" s="55"/>
      <c r="X214" s="55"/>
      <c r="Y214" s="55"/>
      <c r="Z214" s="55"/>
      <c r="AA214" s="55"/>
      <c r="AB214" s="55"/>
      <c r="AC214" s="55"/>
      <c r="AD214" s="55"/>
    </row>
    <row r="215" ht="15.75" customHeight="1">
      <c r="A215" s="224"/>
      <c r="B215" s="224"/>
      <c r="C215" s="224"/>
      <c r="D215" s="225"/>
      <c r="E215" s="224"/>
      <c r="F215" s="224"/>
      <c r="G215" s="224"/>
      <c r="H215" s="225"/>
      <c r="I215" s="224"/>
      <c r="J215" s="224"/>
      <c r="K215" s="224"/>
      <c r="L215" s="224"/>
      <c r="M215" s="224"/>
      <c r="N215" s="224"/>
      <c r="O215" s="55"/>
      <c r="P215" s="55"/>
      <c r="Q215" s="55"/>
      <c r="R215" s="55"/>
      <c r="S215" s="55"/>
      <c r="T215" s="55"/>
      <c r="U215" s="55"/>
      <c r="V215" s="55"/>
      <c r="W215" s="55"/>
      <c r="X215" s="55"/>
      <c r="Y215" s="55"/>
      <c r="Z215" s="55"/>
      <c r="AA215" s="55"/>
      <c r="AB215" s="55"/>
      <c r="AC215" s="55"/>
      <c r="AD215" s="55"/>
    </row>
    <row r="216" ht="15.75" customHeight="1">
      <c r="A216" s="224"/>
      <c r="B216" s="224"/>
      <c r="C216" s="224"/>
      <c r="D216" s="225"/>
      <c r="E216" s="224"/>
      <c r="F216" s="224"/>
      <c r="G216" s="224"/>
      <c r="H216" s="225"/>
      <c r="I216" s="224"/>
      <c r="J216" s="224"/>
      <c r="K216" s="224"/>
      <c r="L216" s="224"/>
      <c r="M216" s="224"/>
      <c r="N216" s="224"/>
      <c r="O216" s="55"/>
      <c r="P216" s="55"/>
      <c r="Q216" s="55"/>
      <c r="R216" s="55"/>
      <c r="S216" s="55"/>
      <c r="T216" s="55"/>
      <c r="U216" s="55"/>
      <c r="V216" s="55"/>
      <c r="W216" s="55"/>
      <c r="X216" s="55"/>
      <c r="Y216" s="55"/>
      <c r="Z216" s="55"/>
      <c r="AA216" s="55"/>
      <c r="AB216" s="55"/>
      <c r="AC216" s="55"/>
      <c r="AD216" s="55"/>
    </row>
    <row r="217" ht="15.75" customHeight="1">
      <c r="A217" s="224"/>
      <c r="B217" s="224"/>
      <c r="C217" s="224"/>
      <c r="D217" s="225"/>
      <c r="E217" s="224"/>
      <c r="F217" s="224"/>
      <c r="G217" s="224"/>
      <c r="H217" s="225"/>
      <c r="I217" s="224"/>
      <c r="J217" s="224"/>
      <c r="K217" s="224"/>
      <c r="L217" s="224"/>
      <c r="M217" s="224"/>
      <c r="N217" s="224"/>
      <c r="O217" s="55"/>
      <c r="P217" s="55"/>
      <c r="Q217" s="55"/>
      <c r="R217" s="55"/>
      <c r="S217" s="55"/>
      <c r="T217" s="55"/>
      <c r="U217" s="55"/>
      <c r="V217" s="55"/>
      <c r="W217" s="55"/>
      <c r="X217" s="55"/>
      <c r="Y217" s="55"/>
      <c r="Z217" s="55"/>
      <c r="AA217" s="55"/>
      <c r="AB217" s="55"/>
      <c r="AC217" s="55"/>
      <c r="AD217" s="55"/>
    </row>
    <row r="218" ht="15.75" customHeight="1">
      <c r="A218" s="224"/>
      <c r="B218" s="224"/>
      <c r="C218" s="224"/>
      <c r="D218" s="225"/>
      <c r="E218" s="224"/>
      <c r="F218" s="224"/>
      <c r="G218" s="224"/>
      <c r="H218" s="225"/>
      <c r="I218" s="224"/>
      <c r="J218" s="224"/>
      <c r="K218" s="224"/>
      <c r="L218" s="224"/>
      <c r="M218" s="224"/>
      <c r="N218" s="224"/>
      <c r="O218" s="55"/>
      <c r="P218" s="55"/>
      <c r="Q218" s="55"/>
      <c r="R218" s="55"/>
      <c r="S218" s="55"/>
      <c r="T218" s="55"/>
      <c r="U218" s="55"/>
      <c r="V218" s="55"/>
      <c r="W218" s="55"/>
      <c r="X218" s="55"/>
      <c r="Y218" s="55"/>
      <c r="Z218" s="55"/>
      <c r="AA218" s="55"/>
      <c r="AB218" s="55"/>
      <c r="AC218" s="55"/>
      <c r="AD218" s="55"/>
    </row>
    <row r="219" ht="15.75" customHeight="1">
      <c r="A219" s="224"/>
      <c r="B219" s="224"/>
      <c r="C219" s="224"/>
      <c r="D219" s="225"/>
      <c r="E219" s="224"/>
      <c r="F219" s="224"/>
      <c r="G219" s="224"/>
      <c r="H219" s="225"/>
      <c r="I219" s="224"/>
      <c r="J219" s="224"/>
      <c r="K219" s="224"/>
      <c r="L219" s="224"/>
      <c r="M219" s="224"/>
      <c r="N219" s="224"/>
      <c r="O219" s="55"/>
      <c r="P219" s="55"/>
      <c r="Q219" s="55"/>
      <c r="R219" s="55"/>
      <c r="S219" s="55"/>
      <c r="T219" s="55"/>
      <c r="U219" s="55"/>
      <c r="V219" s="55"/>
      <c r="W219" s="55"/>
      <c r="X219" s="55"/>
      <c r="Y219" s="55"/>
      <c r="Z219" s="55"/>
      <c r="AA219" s="55"/>
      <c r="AB219" s="55"/>
      <c r="AC219" s="55"/>
      <c r="AD219" s="55"/>
    </row>
    <row r="220" ht="15.75" customHeight="1">
      <c r="A220" s="224"/>
      <c r="B220" s="224"/>
      <c r="C220" s="224"/>
      <c r="D220" s="225"/>
      <c r="E220" s="224"/>
      <c r="F220" s="224"/>
      <c r="G220" s="224"/>
      <c r="H220" s="225"/>
      <c r="I220" s="224"/>
      <c r="J220" s="224"/>
      <c r="K220" s="224"/>
      <c r="L220" s="224"/>
      <c r="M220" s="224"/>
      <c r="N220" s="224"/>
      <c r="O220" s="55"/>
      <c r="P220" s="55"/>
      <c r="Q220" s="55"/>
      <c r="R220" s="55"/>
      <c r="S220" s="55"/>
      <c r="T220" s="55"/>
      <c r="U220" s="55"/>
      <c r="V220" s="55"/>
      <c r="W220" s="55"/>
      <c r="X220" s="55"/>
      <c r="Y220" s="55"/>
      <c r="Z220" s="55"/>
      <c r="AA220" s="55"/>
      <c r="AB220" s="55"/>
      <c r="AC220" s="55"/>
      <c r="AD220" s="55"/>
    </row>
    <row r="221" ht="15.75" customHeight="1">
      <c r="A221" s="224"/>
      <c r="B221" s="224"/>
      <c r="C221" s="224"/>
      <c r="D221" s="225"/>
      <c r="E221" s="224"/>
      <c r="F221" s="224"/>
      <c r="G221" s="224"/>
      <c r="H221" s="225"/>
      <c r="I221" s="224"/>
      <c r="J221" s="224"/>
      <c r="K221" s="224"/>
      <c r="L221" s="224"/>
      <c r="M221" s="224"/>
      <c r="N221" s="224"/>
      <c r="O221" s="55"/>
      <c r="P221" s="55"/>
      <c r="Q221" s="55"/>
      <c r="R221" s="55"/>
      <c r="S221" s="55"/>
      <c r="T221" s="55"/>
      <c r="U221" s="55"/>
      <c r="V221" s="55"/>
      <c r="W221" s="55"/>
      <c r="X221" s="55"/>
      <c r="Y221" s="55"/>
      <c r="Z221" s="55"/>
      <c r="AA221" s="55"/>
      <c r="AB221" s="55"/>
      <c r="AC221" s="55"/>
      <c r="AD221" s="55"/>
    </row>
    <row r="222" ht="15.75" customHeight="1">
      <c r="A222" s="224"/>
      <c r="B222" s="224"/>
      <c r="C222" s="224"/>
      <c r="D222" s="225"/>
      <c r="E222" s="224"/>
      <c r="F222" s="224"/>
      <c r="G222" s="224"/>
      <c r="H222" s="225"/>
      <c r="I222" s="224"/>
      <c r="J222" s="224"/>
      <c r="K222" s="224"/>
      <c r="L222" s="224"/>
      <c r="M222" s="224"/>
      <c r="N222" s="224"/>
      <c r="O222" s="55"/>
      <c r="P222" s="55"/>
      <c r="Q222" s="55"/>
      <c r="R222" s="55"/>
      <c r="S222" s="55"/>
      <c r="T222" s="55"/>
      <c r="U222" s="55"/>
      <c r="V222" s="55"/>
      <c r="W222" s="55"/>
      <c r="X222" s="55"/>
      <c r="Y222" s="55"/>
      <c r="Z222" s="55"/>
      <c r="AA222" s="55"/>
      <c r="AB222" s="55"/>
      <c r="AC222" s="55"/>
      <c r="AD222" s="55"/>
    </row>
    <row r="223" ht="15.75" customHeight="1">
      <c r="A223" s="224"/>
      <c r="B223" s="224"/>
      <c r="C223" s="224"/>
      <c r="D223" s="225"/>
      <c r="E223" s="224"/>
      <c r="F223" s="224"/>
      <c r="G223" s="224"/>
      <c r="H223" s="225"/>
      <c r="I223" s="224"/>
      <c r="J223" s="224"/>
      <c r="K223" s="224"/>
      <c r="L223" s="224"/>
      <c r="M223" s="224"/>
      <c r="N223" s="224"/>
      <c r="O223" s="55"/>
      <c r="P223" s="55"/>
      <c r="Q223" s="55"/>
      <c r="R223" s="55"/>
      <c r="S223" s="55"/>
      <c r="T223" s="55"/>
      <c r="U223" s="55"/>
      <c r="V223" s="55"/>
      <c r="W223" s="55"/>
      <c r="X223" s="55"/>
      <c r="Y223" s="55"/>
      <c r="Z223" s="55"/>
      <c r="AA223" s="55"/>
      <c r="AB223" s="55"/>
      <c r="AC223" s="55"/>
      <c r="AD223" s="55"/>
    </row>
    <row r="224" ht="15.75" customHeight="1">
      <c r="A224" s="224"/>
      <c r="B224" s="224"/>
      <c r="C224" s="224"/>
      <c r="D224" s="225"/>
      <c r="E224" s="224"/>
      <c r="F224" s="224"/>
      <c r="G224" s="224"/>
      <c r="H224" s="225"/>
      <c r="I224" s="224"/>
      <c r="J224" s="224"/>
      <c r="K224" s="224"/>
      <c r="L224" s="224"/>
      <c r="M224" s="224"/>
      <c r="N224" s="224"/>
      <c r="O224" s="55"/>
      <c r="P224" s="55"/>
      <c r="Q224" s="55"/>
      <c r="R224" s="55"/>
      <c r="S224" s="55"/>
      <c r="T224" s="55"/>
      <c r="U224" s="55"/>
      <c r="V224" s="55"/>
      <c r="W224" s="55"/>
      <c r="X224" s="55"/>
      <c r="Y224" s="55"/>
      <c r="Z224" s="55"/>
      <c r="AA224" s="55"/>
      <c r="AB224" s="55"/>
      <c r="AC224" s="55"/>
      <c r="AD224" s="55"/>
    </row>
    <row r="225" ht="15.75" customHeight="1">
      <c r="A225" s="224"/>
      <c r="B225" s="224"/>
      <c r="C225" s="224"/>
      <c r="D225" s="225"/>
      <c r="E225" s="224"/>
      <c r="F225" s="224"/>
      <c r="G225" s="224"/>
      <c r="H225" s="225"/>
      <c r="I225" s="224"/>
      <c r="J225" s="224"/>
      <c r="K225" s="224"/>
      <c r="L225" s="224"/>
      <c r="M225" s="224"/>
      <c r="N225" s="224"/>
      <c r="O225" s="55"/>
      <c r="P225" s="55"/>
      <c r="Q225" s="55"/>
      <c r="R225" s="55"/>
      <c r="S225" s="55"/>
      <c r="T225" s="55"/>
      <c r="U225" s="55"/>
      <c r="V225" s="55"/>
      <c r="W225" s="55"/>
      <c r="X225" s="55"/>
      <c r="Y225" s="55"/>
      <c r="Z225" s="55"/>
      <c r="AA225" s="55"/>
      <c r="AB225" s="55"/>
      <c r="AC225" s="55"/>
      <c r="AD225" s="55"/>
    </row>
    <row r="226" ht="15.75" customHeight="1">
      <c r="A226" s="224"/>
      <c r="B226" s="224"/>
      <c r="C226" s="224"/>
      <c r="D226" s="225"/>
      <c r="E226" s="224"/>
      <c r="F226" s="224"/>
      <c r="G226" s="224"/>
      <c r="H226" s="225"/>
      <c r="I226" s="224"/>
      <c r="J226" s="224"/>
      <c r="K226" s="224"/>
      <c r="L226" s="224"/>
      <c r="M226" s="224"/>
      <c r="N226" s="224"/>
      <c r="O226" s="55"/>
      <c r="P226" s="55"/>
      <c r="Q226" s="55"/>
      <c r="R226" s="55"/>
      <c r="S226" s="55"/>
      <c r="T226" s="55"/>
      <c r="U226" s="55"/>
      <c r="V226" s="55"/>
      <c r="W226" s="55"/>
      <c r="X226" s="55"/>
      <c r="Y226" s="55"/>
      <c r="Z226" s="55"/>
      <c r="AA226" s="55"/>
      <c r="AB226" s="55"/>
      <c r="AC226" s="55"/>
      <c r="AD226" s="55"/>
    </row>
    <row r="227" ht="15.75" customHeight="1">
      <c r="A227" s="224"/>
      <c r="B227" s="224"/>
      <c r="C227" s="224"/>
      <c r="D227" s="225"/>
      <c r="E227" s="224"/>
      <c r="F227" s="224"/>
      <c r="G227" s="224"/>
      <c r="H227" s="225"/>
      <c r="I227" s="224"/>
      <c r="J227" s="224"/>
      <c r="K227" s="224"/>
      <c r="L227" s="224"/>
      <c r="M227" s="224"/>
      <c r="N227" s="224"/>
      <c r="O227" s="55"/>
      <c r="P227" s="55"/>
      <c r="Q227" s="55"/>
      <c r="R227" s="55"/>
      <c r="S227" s="55"/>
      <c r="T227" s="55"/>
      <c r="U227" s="55"/>
      <c r="V227" s="55"/>
      <c r="W227" s="55"/>
      <c r="X227" s="55"/>
      <c r="Y227" s="55"/>
      <c r="Z227" s="55"/>
      <c r="AA227" s="55"/>
      <c r="AB227" s="55"/>
      <c r="AC227" s="55"/>
      <c r="AD227" s="55"/>
    </row>
    <row r="228" ht="15.75" customHeight="1">
      <c r="A228" s="224"/>
      <c r="B228" s="224"/>
      <c r="C228" s="224"/>
      <c r="D228" s="225"/>
      <c r="E228" s="224"/>
      <c r="F228" s="224"/>
      <c r="G228" s="224"/>
      <c r="H228" s="225"/>
      <c r="I228" s="224"/>
      <c r="J228" s="224"/>
      <c r="K228" s="224"/>
      <c r="L228" s="224"/>
      <c r="M228" s="224"/>
      <c r="N228" s="224"/>
      <c r="O228" s="55"/>
      <c r="P228" s="55"/>
      <c r="Q228" s="55"/>
      <c r="R228" s="55"/>
      <c r="S228" s="55"/>
      <c r="T228" s="55"/>
      <c r="U228" s="55"/>
      <c r="V228" s="55"/>
      <c r="W228" s="55"/>
      <c r="X228" s="55"/>
      <c r="Y228" s="55"/>
      <c r="Z228" s="55"/>
      <c r="AA228" s="55"/>
      <c r="AB228" s="55"/>
      <c r="AC228" s="55"/>
      <c r="AD228" s="55"/>
    </row>
    <row r="229" ht="15.75" customHeight="1">
      <c r="A229" s="224"/>
      <c r="B229" s="224"/>
      <c r="C229" s="224"/>
      <c r="D229" s="225"/>
      <c r="E229" s="224"/>
      <c r="F229" s="224"/>
      <c r="G229" s="224"/>
      <c r="H229" s="225"/>
      <c r="I229" s="224"/>
      <c r="J229" s="224"/>
      <c r="K229" s="224"/>
      <c r="L229" s="224"/>
      <c r="M229" s="224"/>
      <c r="N229" s="224"/>
      <c r="O229" s="55"/>
      <c r="P229" s="55"/>
      <c r="Q229" s="55"/>
      <c r="R229" s="55"/>
      <c r="S229" s="55"/>
      <c r="T229" s="55"/>
      <c r="U229" s="55"/>
      <c r="V229" s="55"/>
      <c r="W229" s="55"/>
      <c r="X229" s="55"/>
      <c r="Y229" s="55"/>
      <c r="Z229" s="55"/>
      <c r="AA229" s="55"/>
      <c r="AB229" s="55"/>
      <c r="AC229" s="55"/>
      <c r="AD229" s="55"/>
    </row>
    <row r="230" ht="15.75" customHeight="1">
      <c r="A230" s="224"/>
      <c r="B230" s="224"/>
      <c r="C230" s="224"/>
      <c r="D230" s="225"/>
      <c r="E230" s="224"/>
      <c r="F230" s="224"/>
      <c r="G230" s="224"/>
      <c r="H230" s="225"/>
      <c r="I230" s="224"/>
      <c r="J230" s="224"/>
      <c r="K230" s="224"/>
      <c r="L230" s="224"/>
      <c r="M230" s="224"/>
      <c r="N230" s="224"/>
      <c r="O230" s="55"/>
      <c r="P230" s="55"/>
      <c r="Q230" s="55"/>
      <c r="R230" s="55"/>
      <c r="S230" s="55"/>
      <c r="T230" s="55"/>
      <c r="U230" s="55"/>
      <c r="V230" s="55"/>
      <c r="W230" s="55"/>
      <c r="X230" s="55"/>
      <c r="Y230" s="55"/>
      <c r="Z230" s="55"/>
      <c r="AA230" s="55"/>
      <c r="AB230" s="55"/>
      <c r="AC230" s="55"/>
      <c r="AD230" s="55"/>
    </row>
    <row r="231" ht="15.75" customHeight="1">
      <c r="A231" s="224"/>
      <c r="B231" s="224"/>
      <c r="C231" s="224"/>
      <c r="D231" s="225"/>
      <c r="E231" s="224"/>
      <c r="F231" s="224"/>
      <c r="G231" s="224"/>
      <c r="H231" s="225"/>
      <c r="I231" s="224"/>
      <c r="J231" s="224"/>
      <c r="K231" s="224"/>
      <c r="L231" s="224"/>
      <c r="M231" s="224"/>
      <c r="N231" s="224"/>
      <c r="O231" s="55"/>
      <c r="P231" s="55"/>
      <c r="Q231" s="55"/>
      <c r="R231" s="55"/>
      <c r="S231" s="55"/>
      <c r="T231" s="55"/>
      <c r="U231" s="55"/>
      <c r="V231" s="55"/>
      <c r="W231" s="55"/>
      <c r="X231" s="55"/>
      <c r="Y231" s="55"/>
      <c r="Z231" s="55"/>
      <c r="AA231" s="55"/>
      <c r="AB231" s="55"/>
      <c r="AC231" s="55"/>
      <c r="AD231" s="55"/>
    </row>
    <row r="232" ht="15.75" customHeight="1">
      <c r="A232" s="224"/>
      <c r="B232" s="224"/>
      <c r="C232" s="224"/>
      <c r="D232" s="225"/>
      <c r="E232" s="224"/>
      <c r="F232" s="224"/>
      <c r="G232" s="224"/>
      <c r="H232" s="225"/>
      <c r="I232" s="224"/>
      <c r="J232" s="224"/>
      <c r="K232" s="224"/>
      <c r="L232" s="224"/>
      <c r="M232" s="224"/>
      <c r="N232" s="224"/>
      <c r="O232" s="55"/>
      <c r="P232" s="55"/>
      <c r="Q232" s="55"/>
      <c r="R232" s="55"/>
      <c r="S232" s="55"/>
      <c r="T232" s="55"/>
      <c r="U232" s="55"/>
      <c r="V232" s="55"/>
      <c r="W232" s="55"/>
      <c r="X232" s="55"/>
      <c r="Y232" s="55"/>
      <c r="Z232" s="55"/>
      <c r="AA232" s="55"/>
      <c r="AB232" s="55"/>
      <c r="AC232" s="55"/>
      <c r="AD232" s="55"/>
    </row>
    <row r="233" ht="15.75" customHeight="1">
      <c r="A233" s="224"/>
      <c r="B233" s="224"/>
      <c r="C233" s="224"/>
      <c r="D233" s="225"/>
      <c r="E233" s="224"/>
      <c r="F233" s="224"/>
      <c r="G233" s="224"/>
      <c r="H233" s="225"/>
      <c r="I233" s="224"/>
      <c r="J233" s="224"/>
      <c r="K233" s="224"/>
      <c r="L233" s="224"/>
      <c r="M233" s="224"/>
      <c r="N233" s="224"/>
      <c r="O233" s="55"/>
      <c r="P233" s="55"/>
      <c r="Q233" s="55"/>
      <c r="R233" s="55"/>
      <c r="S233" s="55"/>
      <c r="T233" s="55"/>
      <c r="U233" s="55"/>
      <c r="V233" s="55"/>
      <c r="W233" s="55"/>
      <c r="X233" s="55"/>
      <c r="Y233" s="55"/>
      <c r="Z233" s="55"/>
      <c r="AA233" s="55"/>
      <c r="AB233" s="55"/>
      <c r="AC233" s="55"/>
      <c r="AD233" s="55"/>
    </row>
    <row r="234" ht="15.75" customHeight="1">
      <c r="A234" s="224"/>
      <c r="B234" s="224"/>
      <c r="C234" s="224"/>
      <c r="D234" s="225"/>
      <c r="E234" s="224"/>
      <c r="F234" s="224"/>
      <c r="G234" s="224"/>
      <c r="H234" s="225"/>
      <c r="I234" s="224"/>
      <c r="J234" s="224"/>
      <c r="K234" s="224"/>
      <c r="L234" s="224"/>
      <c r="M234" s="224"/>
      <c r="N234" s="224"/>
      <c r="O234" s="55"/>
      <c r="P234" s="55"/>
      <c r="Q234" s="55"/>
      <c r="R234" s="55"/>
      <c r="S234" s="55"/>
      <c r="T234" s="55"/>
      <c r="U234" s="55"/>
      <c r="V234" s="55"/>
      <c r="W234" s="55"/>
      <c r="X234" s="55"/>
      <c r="Y234" s="55"/>
      <c r="Z234" s="55"/>
      <c r="AA234" s="55"/>
      <c r="AB234" s="55"/>
      <c r="AC234" s="55"/>
      <c r="AD234" s="55"/>
    </row>
    <row r="235" ht="15.75" customHeight="1">
      <c r="A235" s="224"/>
      <c r="B235" s="224"/>
      <c r="C235" s="224"/>
      <c r="D235" s="225"/>
      <c r="E235" s="224"/>
      <c r="F235" s="224"/>
      <c r="G235" s="224"/>
      <c r="H235" s="225"/>
      <c r="I235" s="224"/>
      <c r="J235" s="224"/>
      <c r="K235" s="224"/>
      <c r="L235" s="224"/>
      <c r="M235" s="224"/>
      <c r="N235" s="224"/>
      <c r="O235" s="55"/>
      <c r="P235" s="55"/>
      <c r="Q235" s="55"/>
      <c r="R235" s="55"/>
      <c r="S235" s="55"/>
      <c r="T235" s="55"/>
      <c r="U235" s="55"/>
      <c r="V235" s="55"/>
      <c r="W235" s="55"/>
      <c r="X235" s="55"/>
      <c r="Y235" s="55"/>
      <c r="Z235" s="55"/>
      <c r="AA235" s="55"/>
      <c r="AB235" s="55"/>
      <c r="AC235" s="55"/>
      <c r="AD235" s="55"/>
    </row>
    <row r="236" ht="15.75" customHeight="1">
      <c r="A236" s="224"/>
      <c r="B236" s="224"/>
      <c r="C236" s="224"/>
      <c r="D236" s="225"/>
      <c r="E236" s="224"/>
      <c r="F236" s="224"/>
      <c r="G236" s="224"/>
      <c r="H236" s="225"/>
      <c r="I236" s="224"/>
      <c r="J236" s="224"/>
      <c r="K236" s="224"/>
      <c r="L236" s="224"/>
      <c r="M236" s="224"/>
      <c r="N236" s="224"/>
      <c r="O236" s="55"/>
      <c r="P236" s="55"/>
      <c r="Q236" s="55"/>
      <c r="R236" s="55"/>
      <c r="S236" s="55"/>
      <c r="T236" s="55"/>
      <c r="U236" s="55"/>
      <c r="V236" s="55"/>
      <c r="W236" s="55"/>
      <c r="X236" s="55"/>
      <c r="Y236" s="55"/>
      <c r="Z236" s="55"/>
      <c r="AA236" s="55"/>
      <c r="AB236" s="55"/>
      <c r="AC236" s="55"/>
      <c r="AD236" s="55"/>
    </row>
    <row r="237" ht="15.75" customHeight="1">
      <c r="A237" s="224"/>
      <c r="B237" s="224"/>
      <c r="C237" s="224"/>
      <c r="D237" s="225"/>
      <c r="E237" s="224"/>
      <c r="F237" s="224"/>
      <c r="G237" s="224"/>
      <c r="H237" s="225"/>
      <c r="I237" s="224"/>
      <c r="J237" s="224"/>
      <c r="K237" s="224"/>
      <c r="L237" s="224"/>
      <c r="M237" s="224"/>
      <c r="N237" s="224"/>
      <c r="O237" s="55"/>
      <c r="P237" s="55"/>
      <c r="Q237" s="55"/>
      <c r="R237" s="55"/>
      <c r="S237" s="55"/>
      <c r="T237" s="55"/>
      <c r="U237" s="55"/>
      <c r="V237" s="55"/>
      <c r="W237" s="55"/>
      <c r="X237" s="55"/>
      <c r="Y237" s="55"/>
      <c r="Z237" s="55"/>
      <c r="AA237" s="55"/>
      <c r="AB237" s="55"/>
      <c r="AC237" s="55"/>
      <c r="AD237" s="55"/>
    </row>
    <row r="238" ht="15.75" customHeight="1">
      <c r="A238" s="224"/>
      <c r="B238" s="224"/>
      <c r="C238" s="224"/>
      <c r="D238" s="225"/>
      <c r="E238" s="224"/>
      <c r="F238" s="224"/>
      <c r="G238" s="224"/>
      <c r="H238" s="225"/>
      <c r="I238" s="224"/>
      <c r="J238" s="224"/>
      <c r="K238" s="224"/>
      <c r="L238" s="224"/>
      <c r="M238" s="224"/>
      <c r="N238" s="224"/>
      <c r="O238" s="55"/>
      <c r="P238" s="55"/>
      <c r="Q238" s="55"/>
      <c r="R238" s="55"/>
      <c r="S238" s="55"/>
      <c r="T238" s="55"/>
      <c r="U238" s="55"/>
      <c r="V238" s="55"/>
      <c r="W238" s="55"/>
      <c r="X238" s="55"/>
      <c r="Y238" s="55"/>
      <c r="Z238" s="55"/>
      <c r="AA238" s="55"/>
      <c r="AB238" s="55"/>
      <c r="AC238" s="55"/>
      <c r="AD238" s="55"/>
    </row>
    <row r="239" ht="15.75" customHeight="1">
      <c r="A239" s="224"/>
      <c r="B239" s="224"/>
      <c r="C239" s="224"/>
      <c r="D239" s="225"/>
      <c r="E239" s="224"/>
      <c r="F239" s="224"/>
      <c r="G239" s="224"/>
      <c r="H239" s="225"/>
      <c r="I239" s="224"/>
      <c r="J239" s="224"/>
      <c r="K239" s="224"/>
      <c r="L239" s="224"/>
      <c r="M239" s="224"/>
      <c r="N239" s="224"/>
      <c r="O239" s="55"/>
      <c r="P239" s="55"/>
      <c r="Q239" s="55"/>
      <c r="R239" s="55"/>
      <c r="S239" s="55"/>
      <c r="T239" s="55"/>
      <c r="U239" s="55"/>
      <c r="V239" s="55"/>
      <c r="W239" s="55"/>
      <c r="X239" s="55"/>
      <c r="Y239" s="55"/>
      <c r="Z239" s="55"/>
      <c r="AA239" s="55"/>
      <c r="AB239" s="55"/>
      <c r="AC239" s="55"/>
      <c r="AD239" s="55"/>
    </row>
    <row r="240" ht="15.75" customHeight="1">
      <c r="A240" s="224"/>
      <c r="B240" s="224"/>
      <c r="C240" s="224"/>
      <c r="D240" s="225"/>
      <c r="E240" s="224"/>
      <c r="F240" s="224"/>
      <c r="G240" s="224"/>
      <c r="H240" s="225"/>
      <c r="I240" s="224"/>
      <c r="J240" s="224"/>
      <c r="K240" s="224"/>
      <c r="L240" s="224"/>
      <c r="M240" s="224"/>
      <c r="N240" s="224"/>
      <c r="O240" s="55"/>
      <c r="P240" s="55"/>
      <c r="Q240" s="55"/>
      <c r="R240" s="55"/>
      <c r="S240" s="55"/>
      <c r="T240" s="55"/>
      <c r="U240" s="55"/>
      <c r="V240" s="55"/>
      <c r="W240" s="55"/>
      <c r="X240" s="55"/>
      <c r="Y240" s="55"/>
      <c r="Z240" s="55"/>
      <c r="AA240" s="55"/>
      <c r="AB240" s="55"/>
      <c r="AC240" s="55"/>
      <c r="AD240" s="55"/>
    </row>
    <row r="241" ht="15.75" customHeight="1">
      <c r="A241" s="224"/>
      <c r="B241" s="224"/>
      <c r="C241" s="224"/>
      <c r="D241" s="225"/>
      <c r="E241" s="224"/>
      <c r="F241" s="224"/>
      <c r="G241" s="224"/>
      <c r="H241" s="225"/>
      <c r="I241" s="224"/>
      <c r="J241" s="224"/>
      <c r="K241" s="224"/>
      <c r="L241" s="224"/>
      <c r="M241" s="224"/>
      <c r="N241" s="224"/>
      <c r="O241" s="55"/>
      <c r="P241" s="55"/>
      <c r="Q241" s="55"/>
      <c r="R241" s="55"/>
      <c r="S241" s="55"/>
      <c r="T241" s="55"/>
      <c r="U241" s="55"/>
      <c r="V241" s="55"/>
      <c r="W241" s="55"/>
      <c r="X241" s="55"/>
      <c r="Y241" s="55"/>
      <c r="Z241" s="55"/>
      <c r="AA241" s="55"/>
      <c r="AB241" s="55"/>
      <c r="AC241" s="55"/>
      <c r="AD241" s="55"/>
    </row>
    <row r="242" ht="15.75" customHeight="1">
      <c r="A242" s="224"/>
      <c r="B242" s="224"/>
      <c r="C242" s="224"/>
      <c r="D242" s="225"/>
      <c r="E242" s="224"/>
      <c r="F242" s="224"/>
      <c r="G242" s="224"/>
      <c r="H242" s="225"/>
      <c r="I242" s="224"/>
      <c r="J242" s="224"/>
      <c r="K242" s="224"/>
      <c r="L242" s="224"/>
      <c r="M242" s="224"/>
      <c r="N242" s="224"/>
      <c r="O242" s="55"/>
      <c r="P242" s="55"/>
      <c r="Q242" s="55"/>
      <c r="R242" s="55"/>
      <c r="S242" s="55"/>
      <c r="T242" s="55"/>
      <c r="U242" s="55"/>
      <c r="V242" s="55"/>
      <c r="W242" s="55"/>
      <c r="X242" s="55"/>
      <c r="Y242" s="55"/>
      <c r="Z242" s="55"/>
      <c r="AA242" s="55"/>
      <c r="AB242" s="55"/>
      <c r="AC242" s="55"/>
      <c r="AD242" s="55"/>
    </row>
    <row r="243" ht="15.75" customHeight="1">
      <c r="A243" s="224"/>
      <c r="B243" s="224"/>
      <c r="C243" s="224"/>
      <c r="D243" s="225"/>
      <c r="E243" s="224"/>
      <c r="F243" s="224"/>
      <c r="G243" s="224"/>
      <c r="H243" s="225"/>
      <c r="I243" s="224"/>
      <c r="J243" s="224"/>
      <c r="K243" s="224"/>
      <c r="L243" s="224"/>
      <c r="M243" s="224"/>
      <c r="N243" s="224"/>
      <c r="O243" s="55"/>
      <c r="P243" s="55"/>
      <c r="Q243" s="55"/>
      <c r="R243" s="55"/>
      <c r="S243" s="55"/>
      <c r="T243" s="55"/>
      <c r="U243" s="55"/>
      <c r="V243" s="55"/>
      <c r="W243" s="55"/>
      <c r="X243" s="55"/>
      <c r="Y243" s="55"/>
      <c r="Z243" s="55"/>
      <c r="AA243" s="55"/>
      <c r="AB243" s="55"/>
      <c r="AC243" s="55"/>
      <c r="AD243" s="55"/>
    </row>
    <row r="244" ht="15.75" customHeight="1">
      <c r="A244" s="224"/>
      <c r="B244" s="224"/>
      <c r="C244" s="224"/>
      <c r="D244" s="225"/>
      <c r="E244" s="224"/>
      <c r="F244" s="224"/>
      <c r="G244" s="224"/>
      <c r="H244" s="225"/>
      <c r="I244" s="224"/>
      <c r="J244" s="224"/>
      <c r="K244" s="224"/>
      <c r="L244" s="224"/>
      <c r="M244" s="224"/>
      <c r="N244" s="224"/>
      <c r="O244" s="55"/>
      <c r="P244" s="55"/>
      <c r="Q244" s="55"/>
      <c r="R244" s="55"/>
      <c r="S244" s="55"/>
      <c r="T244" s="55"/>
      <c r="U244" s="55"/>
      <c r="V244" s="55"/>
      <c r="W244" s="55"/>
      <c r="X244" s="55"/>
      <c r="Y244" s="55"/>
      <c r="Z244" s="55"/>
      <c r="AA244" s="55"/>
      <c r="AB244" s="55"/>
      <c r="AC244" s="55"/>
      <c r="AD244" s="55"/>
    </row>
    <row r="245" ht="15.75" customHeight="1">
      <c r="A245" s="224"/>
      <c r="B245" s="224"/>
      <c r="C245" s="224"/>
      <c r="D245" s="225"/>
      <c r="E245" s="224"/>
      <c r="F245" s="224"/>
      <c r="G245" s="224"/>
      <c r="H245" s="225"/>
      <c r="I245" s="224"/>
      <c r="J245" s="224"/>
      <c r="K245" s="224"/>
      <c r="L245" s="224"/>
      <c r="M245" s="224"/>
      <c r="N245" s="224"/>
      <c r="O245" s="55"/>
      <c r="P245" s="55"/>
      <c r="Q245" s="55"/>
      <c r="R245" s="55"/>
      <c r="S245" s="55"/>
      <c r="T245" s="55"/>
      <c r="U245" s="55"/>
      <c r="V245" s="55"/>
      <c r="W245" s="55"/>
      <c r="X245" s="55"/>
      <c r="Y245" s="55"/>
      <c r="Z245" s="55"/>
      <c r="AA245" s="55"/>
      <c r="AB245" s="55"/>
      <c r="AC245" s="55"/>
      <c r="AD245" s="55"/>
    </row>
    <row r="246" ht="15.75" customHeight="1">
      <c r="A246" s="224"/>
      <c r="B246" s="224"/>
      <c r="C246" s="224"/>
      <c r="D246" s="225"/>
      <c r="E246" s="224"/>
      <c r="F246" s="224"/>
      <c r="G246" s="224"/>
      <c r="H246" s="225"/>
      <c r="I246" s="224"/>
      <c r="J246" s="224"/>
      <c r="K246" s="224"/>
      <c r="L246" s="224"/>
      <c r="M246" s="224"/>
      <c r="N246" s="224"/>
      <c r="O246" s="55"/>
      <c r="P246" s="55"/>
      <c r="Q246" s="55"/>
      <c r="R246" s="55"/>
      <c r="S246" s="55"/>
      <c r="T246" s="55"/>
      <c r="U246" s="55"/>
      <c r="V246" s="55"/>
      <c r="W246" s="55"/>
      <c r="X246" s="55"/>
      <c r="Y246" s="55"/>
      <c r="Z246" s="55"/>
      <c r="AA246" s="55"/>
      <c r="AB246" s="55"/>
      <c r="AC246" s="55"/>
      <c r="AD246" s="55"/>
    </row>
    <row r="247" ht="15.75" customHeight="1">
      <c r="A247" s="224"/>
      <c r="B247" s="224"/>
      <c r="C247" s="224"/>
      <c r="D247" s="225"/>
      <c r="E247" s="224"/>
      <c r="F247" s="224"/>
      <c r="G247" s="224"/>
      <c r="H247" s="225"/>
      <c r="I247" s="224"/>
      <c r="J247" s="224"/>
      <c r="K247" s="224"/>
      <c r="L247" s="224"/>
      <c r="M247" s="224"/>
      <c r="N247" s="224"/>
      <c r="O247" s="55"/>
      <c r="P247" s="55"/>
      <c r="Q247" s="55"/>
      <c r="R247" s="55"/>
      <c r="S247" s="55"/>
      <c r="T247" s="55"/>
      <c r="U247" s="55"/>
      <c r="V247" s="55"/>
      <c r="W247" s="55"/>
      <c r="X247" s="55"/>
      <c r="Y247" s="55"/>
      <c r="Z247" s="55"/>
      <c r="AA247" s="55"/>
      <c r="AB247" s="55"/>
      <c r="AC247" s="55"/>
      <c r="AD247" s="55"/>
    </row>
    <row r="248" ht="15.75" customHeight="1">
      <c r="A248" s="224"/>
      <c r="B248" s="224"/>
      <c r="C248" s="224"/>
      <c r="D248" s="225"/>
      <c r="E248" s="224"/>
      <c r="F248" s="224"/>
      <c r="G248" s="224"/>
      <c r="H248" s="225"/>
      <c r="I248" s="224"/>
      <c r="J248" s="224"/>
      <c r="K248" s="224"/>
      <c r="L248" s="224"/>
      <c r="M248" s="224"/>
      <c r="N248" s="224"/>
      <c r="O248" s="55"/>
      <c r="P248" s="55"/>
      <c r="Q248" s="55"/>
      <c r="R248" s="55"/>
      <c r="S248" s="55"/>
      <c r="T248" s="55"/>
      <c r="U248" s="55"/>
      <c r="V248" s="55"/>
      <c r="W248" s="55"/>
      <c r="X248" s="55"/>
      <c r="Y248" s="55"/>
      <c r="Z248" s="55"/>
      <c r="AA248" s="55"/>
      <c r="AB248" s="55"/>
      <c r="AC248" s="55"/>
      <c r="AD248" s="55"/>
    </row>
    <row r="249" ht="15.75" customHeight="1">
      <c r="A249" s="224"/>
      <c r="B249" s="224"/>
      <c r="C249" s="224"/>
      <c r="D249" s="225"/>
      <c r="E249" s="224"/>
      <c r="F249" s="224"/>
      <c r="G249" s="224"/>
      <c r="H249" s="225"/>
      <c r="I249" s="224"/>
      <c r="J249" s="224"/>
      <c r="K249" s="224"/>
      <c r="L249" s="224"/>
      <c r="M249" s="224"/>
      <c r="N249" s="224"/>
      <c r="O249" s="55"/>
      <c r="P249" s="55"/>
      <c r="Q249" s="55"/>
      <c r="R249" s="55"/>
      <c r="S249" s="55"/>
      <c r="T249" s="55"/>
      <c r="U249" s="55"/>
      <c r="V249" s="55"/>
      <c r="W249" s="55"/>
      <c r="X249" s="55"/>
      <c r="Y249" s="55"/>
      <c r="Z249" s="55"/>
      <c r="AA249" s="55"/>
      <c r="AB249" s="55"/>
      <c r="AC249" s="55"/>
      <c r="AD249" s="55"/>
    </row>
    <row r="250" ht="15.75" customHeight="1">
      <c r="A250" s="224"/>
      <c r="B250" s="224"/>
      <c r="C250" s="224"/>
      <c r="D250" s="225"/>
      <c r="E250" s="224"/>
      <c r="F250" s="224"/>
      <c r="G250" s="224"/>
      <c r="H250" s="225"/>
      <c r="I250" s="224"/>
      <c r="J250" s="224"/>
      <c r="K250" s="224"/>
      <c r="L250" s="224"/>
      <c r="M250" s="224"/>
      <c r="N250" s="224"/>
      <c r="O250" s="55"/>
      <c r="P250" s="55"/>
      <c r="Q250" s="55"/>
      <c r="R250" s="55"/>
      <c r="S250" s="55"/>
      <c r="T250" s="55"/>
      <c r="U250" s="55"/>
      <c r="V250" s="55"/>
      <c r="W250" s="55"/>
      <c r="X250" s="55"/>
      <c r="Y250" s="55"/>
      <c r="Z250" s="55"/>
      <c r="AA250" s="55"/>
      <c r="AB250" s="55"/>
      <c r="AC250" s="55"/>
      <c r="AD250" s="55"/>
    </row>
    <row r="251" ht="15.75" customHeight="1">
      <c r="A251" s="224"/>
      <c r="B251" s="224"/>
      <c r="C251" s="224"/>
      <c r="D251" s="225"/>
      <c r="E251" s="224"/>
      <c r="F251" s="224"/>
      <c r="G251" s="224"/>
      <c r="H251" s="225"/>
      <c r="I251" s="224"/>
      <c r="J251" s="224"/>
      <c r="K251" s="224"/>
      <c r="L251" s="224"/>
      <c r="M251" s="224"/>
      <c r="N251" s="224"/>
      <c r="O251" s="55"/>
      <c r="P251" s="55"/>
      <c r="Q251" s="55"/>
      <c r="R251" s="55"/>
      <c r="S251" s="55"/>
      <c r="T251" s="55"/>
      <c r="U251" s="55"/>
      <c r="V251" s="55"/>
      <c r="W251" s="55"/>
      <c r="X251" s="55"/>
      <c r="Y251" s="55"/>
      <c r="Z251" s="55"/>
      <c r="AA251" s="55"/>
      <c r="AB251" s="55"/>
      <c r="AC251" s="55"/>
      <c r="AD251" s="55"/>
    </row>
    <row r="252" ht="15.75" customHeight="1">
      <c r="A252" s="224"/>
      <c r="B252" s="224"/>
      <c r="C252" s="224"/>
      <c r="D252" s="225"/>
      <c r="E252" s="224"/>
      <c r="F252" s="224"/>
      <c r="G252" s="224"/>
      <c r="H252" s="225"/>
      <c r="I252" s="224"/>
      <c r="J252" s="224"/>
      <c r="K252" s="224"/>
      <c r="L252" s="224"/>
      <c r="M252" s="224"/>
      <c r="N252" s="224"/>
      <c r="O252" s="55"/>
      <c r="P252" s="55"/>
      <c r="Q252" s="55"/>
      <c r="R252" s="55"/>
      <c r="S252" s="55"/>
      <c r="T252" s="55"/>
      <c r="U252" s="55"/>
      <c r="V252" s="55"/>
      <c r="W252" s="55"/>
      <c r="X252" s="55"/>
      <c r="Y252" s="55"/>
      <c r="Z252" s="55"/>
      <c r="AA252" s="55"/>
      <c r="AB252" s="55"/>
      <c r="AC252" s="55"/>
      <c r="AD252" s="55"/>
    </row>
    <row r="253" ht="15.75" customHeight="1">
      <c r="A253" s="224"/>
      <c r="B253" s="224"/>
      <c r="C253" s="224"/>
      <c r="D253" s="225"/>
      <c r="E253" s="224"/>
      <c r="F253" s="224"/>
      <c r="G253" s="224"/>
      <c r="H253" s="225"/>
      <c r="I253" s="224"/>
      <c r="J253" s="224"/>
      <c r="K253" s="224"/>
      <c r="L253" s="224"/>
      <c r="M253" s="224"/>
      <c r="N253" s="224"/>
      <c r="O253" s="55"/>
      <c r="P253" s="55"/>
      <c r="Q253" s="55"/>
      <c r="R253" s="55"/>
      <c r="S253" s="55"/>
      <c r="T253" s="55"/>
      <c r="U253" s="55"/>
      <c r="V253" s="55"/>
      <c r="W253" s="55"/>
      <c r="X253" s="55"/>
      <c r="Y253" s="55"/>
      <c r="Z253" s="55"/>
      <c r="AA253" s="55"/>
      <c r="AB253" s="55"/>
      <c r="AC253" s="55"/>
      <c r="AD253" s="55"/>
    </row>
    <row r="254" ht="15.75" customHeight="1">
      <c r="A254" s="224"/>
      <c r="B254" s="224"/>
      <c r="C254" s="224"/>
      <c r="D254" s="225"/>
      <c r="E254" s="224"/>
      <c r="F254" s="224"/>
      <c r="G254" s="224"/>
      <c r="H254" s="225"/>
      <c r="I254" s="224"/>
      <c r="J254" s="224"/>
      <c r="K254" s="224"/>
      <c r="L254" s="224"/>
      <c r="M254" s="224"/>
      <c r="N254" s="224"/>
      <c r="O254" s="55"/>
      <c r="P254" s="55"/>
      <c r="Q254" s="55"/>
      <c r="R254" s="55"/>
      <c r="S254" s="55"/>
      <c r="T254" s="55"/>
      <c r="U254" s="55"/>
      <c r="V254" s="55"/>
      <c r="W254" s="55"/>
      <c r="X254" s="55"/>
      <c r="Y254" s="55"/>
      <c r="Z254" s="55"/>
      <c r="AA254" s="55"/>
      <c r="AB254" s="55"/>
      <c r="AC254" s="55"/>
      <c r="AD254" s="55"/>
    </row>
    <row r="255" ht="15.75" customHeight="1">
      <c r="A255" s="224"/>
      <c r="B255" s="224"/>
      <c r="C255" s="224"/>
      <c r="D255" s="225"/>
      <c r="E255" s="224"/>
      <c r="F255" s="224"/>
      <c r="G255" s="224"/>
      <c r="H255" s="225"/>
      <c r="I255" s="224"/>
      <c r="J255" s="224"/>
      <c r="K255" s="224"/>
      <c r="L255" s="224"/>
      <c r="M255" s="224"/>
      <c r="N255" s="224"/>
      <c r="O255" s="55"/>
      <c r="P255" s="55"/>
      <c r="Q255" s="55"/>
      <c r="R255" s="55"/>
      <c r="S255" s="55"/>
      <c r="T255" s="55"/>
      <c r="U255" s="55"/>
      <c r="V255" s="55"/>
      <c r="W255" s="55"/>
      <c r="X255" s="55"/>
      <c r="Y255" s="55"/>
      <c r="Z255" s="55"/>
      <c r="AA255" s="55"/>
      <c r="AB255" s="55"/>
      <c r="AC255" s="55"/>
      <c r="AD255" s="55"/>
    </row>
    <row r="256" ht="15.75" customHeight="1">
      <c r="A256" s="224"/>
      <c r="B256" s="224"/>
      <c r="C256" s="224"/>
      <c r="D256" s="225"/>
      <c r="E256" s="224"/>
      <c r="F256" s="224"/>
      <c r="G256" s="224"/>
      <c r="H256" s="225"/>
      <c r="I256" s="224"/>
      <c r="J256" s="224"/>
      <c r="K256" s="224"/>
      <c r="L256" s="224"/>
      <c r="M256" s="224"/>
      <c r="N256" s="224"/>
      <c r="O256" s="55"/>
      <c r="P256" s="55"/>
      <c r="Q256" s="55"/>
      <c r="R256" s="55"/>
      <c r="S256" s="55"/>
      <c r="T256" s="55"/>
      <c r="U256" s="55"/>
      <c r="V256" s="55"/>
      <c r="W256" s="55"/>
      <c r="X256" s="55"/>
      <c r="Y256" s="55"/>
      <c r="Z256" s="55"/>
      <c r="AA256" s="55"/>
      <c r="AB256" s="55"/>
      <c r="AC256" s="55"/>
      <c r="AD256" s="55"/>
    </row>
    <row r="257" ht="15.75" customHeight="1">
      <c r="A257" s="224"/>
      <c r="B257" s="224"/>
      <c r="C257" s="224"/>
      <c r="D257" s="225"/>
      <c r="E257" s="224"/>
      <c r="F257" s="224"/>
      <c r="G257" s="224"/>
      <c r="H257" s="225"/>
      <c r="I257" s="224"/>
      <c r="J257" s="224"/>
      <c r="K257" s="224"/>
      <c r="L257" s="224"/>
      <c r="M257" s="224"/>
      <c r="N257" s="224"/>
      <c r="O257" s="55"/>
      <c r="P257" s="55"/>
      <c r="Q257" s="55"/>
      <c r="R257" s="55"/>
      <c r="S257" s="55"/>
      <c r="T257" s="55"/>
      <c r="U257" s="55"/>
      <c r="V257" s="55"/>
      <c r="W257" s="55"/>
      <c r="X257" s="55"/>
      <c r="Y257" s="55"/>
      <c r="Z257" s="55"/>
      <c r="AA257" s="55"/>
      <c r="AB257" s="55"/>
      <c r="AC257" s="55"/>
      <c r="AD257" s="55"/>
    </row>
    <row r="258" ht="15.75" customHeight="1">
      <c r="A258" s="224"/>
      <c r="B258" s="224"/>
      <c r="C258" s="224"/>
      <c r="D258" s="225"/>
      <c r="E258" s="224"/>
      <c r="F258" s="224"/>
      <c r="G258" s="224"/>
      <c r="H258" s="225"/>
      <c r="I258" s="224"/>
      <c r="J258" s="224"/>
      <c r="K258" s="224"/>
      <c r="L258" s="224"/>
      <c r="M258" s="224"/>
      <c r="N258" s="224"/>
      <c r="O258" s="55"/>
      <c r="P258" s="55"/>
      <c r="Q258" s="55"/>
      <c r="R258" s="55"/>
      <c r="S258" s="55"/>
      <c r="T258" s="55"/>
      <c r="U258" s="55"/>
      <c r="V258" s="55"/>
      <c r="W258" s="55"/>
      <c r="X258" s="55"/>
      <c r="Y258" s="55"/>
      <c r="Z258" s="55"/>
      <c r="AA258" s="55"/>
      <c r="AB258" s="55"/>
      <c r="AC258" s="55"/>
      <c r="AD258" s="55"/>
    </row>
    <row r="259" ht="15.75" customHeight="1">
      <c r="A259" s="224"/>
      <c r="B259" s="224"/>
      <c r="C259" s="224"/>
      <c r="D259" s="225"/>
      <c r="E259" s="224"/>
      <c r="F259" s="224"/>
      <c r="G259" s="224"/>
      <c r="H259" s="225"/>
      <c r="I259" s="224"/>
      <c r="J259" s="224"/>
      <c r="K259" s="224"/>
      <c r="L259" s="224"/>
      <c r="M259" s="224"/>
      <c r="N259" s="224"/>
      <c r="O259" s="55"/>
      <c r="P259" s="55"/>
      <c r="Q259" s="55"/>
      <c r="R259" s="55"/>
      <c r="S259" s="55"/>
      <c r="T259" s="55"/>
      <c r="U259" s="55"/>
      <c r="V259" s="55"/>
      <c r="W259" s="55"/>
      <c r="X259" s="55"/>
      <c r="Y259" s="55"/>
      <c r="Z259" s="55"/>
      <c r="AA259" s="55"/>
      <c r="AB259" s="55"/>
      <c r="AC259" s="55"/>
      <c r="AD259" s="55"/>
    </row>
    <row r="260" ht="15.75" customHeight="1">
      <c r="A260" s="224"/>
      <c r="B260" s="224"/>
      <c r="C260" s="224"/>
      <c r="D260" s="225"/>
      <c r="E260" s="224"/>
      <c r="F260" s="224"/>
      <c r="G260" s="224"/>
      <c r="H260" s="225"/>
      <c r="I260" s="224"/>
      <c r="J260" s="224"/>
      <c r="K260" s="224"/>
      <c r="L260" s="224"/>
      <c r="M260" s="224"/>
      <c r="N260" s="224"/>
      <c r="O260" s="55"/>
      <c r="P260" s="55"/>
      <c r="Q260" s="55"/>
      <c r="R260" s="55"/>
      <c r="S260" s="55"/>
      <c r="T260" s="55"/>
      <c r="U260" s="55"/>
      <c r="V260" s="55"/>
      <c r="W260" s="55"/>
      <c r="X260" s="55"/>
      <c r="Y260" s="55"/>
      <c r="Z260" s="55"/>
      <c r="AA260" s="55"/>
      <c r="AB260" s="55"/>
      <c r="AC260" s="55"/>
      <c r="AD260" s="55"/>
    </row>
    <row r="261" ht="15.75" customHeight="1">
      <c r="A261" s="224"/>
      <c r="B261" s="224"/>
      <c r="C261" s="224"/>
      <c r="D261" s="225"/>
      <c r="E261" s="224"/>
      <c r="F261" s="224"/>
      <c r="G261" s="224"/>
      <c r="H261" s="225"/>
      <c r="I261" s="224"/>
      <c r="J261" s="224"/>
      <c r="K261" s="224"/>
      <c r="L261" s="224"/>
      <c r="M261" s="224"/>
      <c r="N261" s="224"/>
      <c r="O261" s="55"/>
      <c r="P261" s="55"/>
      <c r="Q261" s="55"/>
      <c r="R261" s="55"/>
      <c r="S261" s="55"/>
      <c r="T261" s="55"/>
      <c r="U261" s="55"/>
      <c r="V261" s="55"/>
      <c r="W261" s="55"/>
      <c r="X261" s="55"/>
      <c r="Y261" s="55"/>
      <c r="Z261" s="55"/>
      <c r="AA261" s="55"/>
      <c r="AB261" s="55"/>
      <c r="AC261" s="55"/>
      <c r="AD261" s="55"/>
    </row>
    <row r="262" ht="15.75" customHeight="1">
      <c r="A262" s="224"/>
      <c r="B262" s="224"/>
      <c r="C262" s="224"/>
      <c r="D262" s="225"/>
      <c r="E262" s="224"/>
      <c r="F262" s="224"/>
      <c r="G262" s="224"/>
      <c r="H262" s="225"/>
      <c r="I262" s="224"/>
      <c r="J262" s="224"/>
      <c r="K262" s="224"/>
      <c r="L262" s="224"/>
      <c r="M262" s="224"/>
      <c r="N262" s="224"/>
      <c r="O262" s="55"/>
      <c r="P262" s="55"/>
      <c r="Q262" s="55"/>
      <c r="R262" s="55"/>
      <c r="S262" s="55"/>
      <c r="T262" s="55"/>
      <c r="U262" s="55"/>
      <c r="V262" s="55"/>
      <c r="W262" s="55"/>
      <c r="X262" s="55"/>
      <c r="Y262" s="55"/>
      <c r="Z262" s="55"/>
      <c r="AA262" s="55"/>
      <c r="AB262" s="55"/>
      <c r="AC262" s="55"/>
      <c r="AD262" s="55"/>
    </row>
    <row r="263" ht="15.75" customHeight="1">
      <c r="A263" s="224"/>
      <c r="B263" s="224"/>
      <c r="C263" s="224"/>
      <c r="D263" s="225"/>
      <c r="E263" s="224"/>
      <c r="F263" s="224"/>
      <c r="G263" s="224"/>
      <c r="H263" s="225"/>
      <c r="I263" s="224"/>
      <c r="J263" s="224"/>
      <c r="K263" s="224"/>
      <c r="L263" s="224"/>
      <c r="M263" s="224"/>
      <c r="N263" s="224"/>
      <c r="O263" s="55"/>
      <c r="P263" s="55"/>
      <c r="Q263" s="55"/>
      <c r="R263" s="55"/>
      <c r="S263" s="55"/>
      <c r="T263" s="55"/>
      <c r="U263" s="55"/>
      <c r="V263" s="55"/>
      <c r="W263" s="55"/>
      <c r="X263" s="55"/>
      <c r="Y263" s="55"/>
      <c r="Z263" s="55"/>
      <c r="AA263" s="55"/>
      <c r="AB263" s="55"/>
      <c r="AC263" s="55"/>
      <c r="AD263" s="55"/>
    </row>
    <row r="264" ht="15.75" customHeight="1">
      <c r="A264" s="224"/>
      <c r="B264" s="224"/>
      <c r="C264" s="224"/>
      <c r="D264" s="225"/>
      <c r="E264" s="224"/>
      <c r="F264" s="224"/>
      <c r="G264" s="224"/>
      <c r="H264" s="225"/>
      <c r="I264" s="224"/>
      <c r="J264" s="224"/>
      <c r="K264" s="224"/>
      <c r="L264" s="224"/>
      <c r="M264" s="224"/>
      <c r="N264" s="224"/>
      <c r="O264" s="55"/>
      <c r="P264" s="55"/>
      <c r="Q264" s="55"/>
      <c r="R264" s="55"/>
      <c r="S264" s="55"/>
      <c r="T264" s="55"/>
      <c r="U264" s="55"/>
      <c r="V264" s="55"/>
      <c r="W264" s="55"/>
      <c r="X264" s="55"/>
      <c r="Y264" s="55"/>
      <c r="Z264" s="55"/>
      <c r="AA264" s="55"/>
      <c r="AB264" s="55"/>
      <c r="AC264" s="55"/>
      <c r="AD264" s="55"/>
    </row>
    <row r="265" ht="15.75" customHeight="1">
      <c r="A265" s="224"/>
      <c r="B265" s="224"/>
      <c r="C265" s="224"/>
      <c r="D265" s="225"/>
      <c r="E265" s="224"/>
      <c r="F265" s="224"/>
      <c r="G265" s="224"/>
      <c r="H265" s="225"/>
      <c r="I265" s="224"/>
      <c r="J265" s="224"/>
      <c r="K265" s="224"/>
      <c r="L265" s="224"/>
      <c r="M265" s="224"/>
      <c r="N265" s="224"/>
      <c r="O265" s="55"/>
      <c r="P265" s="55"/>
      <c r="Q265" s="55"/>
      <c r="R265" s="55"/>
      <c r="S265" s="55"/>
      <c r="T265" s="55"/>
      <c r="U265" s="55"/>
      <c r="V265" s="55"/>
      <c r="W265" s="55"/>
      <c r="X265" s="55"/>
      <c r="Y265" s="55"/>
      <c r="Z265" s="55"/>
      <c r="AA265" s="55"/>
      <c r="AB265" s="55"/>
      <c r="AC265" s="55"/>
      <c r="AD265" s="55"/>
    </row>
    <row r="266" ht="15.75" customHeight="1">
      <c r="A266" s="224"/>
      <c r="B266" s="224"/>
      <c r="C266" s="224"/>
      <c r="D266" s="225"/>
      <c r="E266" s="224"/>
      <c r="F266" s="224"/>
      <c r="G266" s="224"/>
      <c r="H266" s="225"/>
      <c r="I266" s="224"/>
      <c r="J266" s="224"/>
      <c r="K266" s="224"/>
      <c r="L266" s="224"/>
      <c r="M266" s="224"/>
      <c r="N266" s="224"/>
      <c r="O266" s="55"/>
      <c r="P266" s="55"/>
      <c r="Q266" s="55"/>
      <c r="R266" s="55"/>
      <c r="S266" s="55"/>
      <c r="T266" s="55"/>
      <c r="U266" s="55"/>
      <c r="V266" s="55"/>
      <c r="W266" s="55"/>
      <c r="X266" s="55"/>
      <c r="Y266" s="55"/>
      <c r="Z266" s="55"/>
      <c r="AA266" s="55"/>
      <c r="AB266" s="55"/>
      <c r="AC266" s="55"/>
      <c r="AD266" s="55"/>
    </row>
    <row r="267" ht="15.75" customHeight="1">
      <c r="A267" s="224"/>
      <c r="B267" s="224"/>
      <c r="C267" s="224"/>
      <c r="D267" s="225"/>
      <c r="E267" s="224"/>
      <c r="F267" s="224"/>
      <c r="G267" s="224"/>
      <c r="H267" s="225"/>
      <c r="I267" s="224"/>
      <c r="J267" s="224"/>
      <c r="K267" s="224"/>
      <c r="L267" s="224"/>
      <c r="M267" s="224"/>
      <c r="N267" s="224"/>
      <c r="O267" s="55"/>
      <c r="P267" s="55"/>
      <c r="Q267" s="55"/>
      <c r="R267" s="55"/>
      <c r="S267" s="55"/>
      <c r="T267" s="55"/>
      <c r="U267" s="55"/>
      <c r="V267" s="55"/>
      <c r="W267" s="55"/>
      <c r="X267" s="55"/>
      <c r="Y267" s="55"/>
      <c r="Z267" s="55"/>
      <c r="AA267" s="55"/>
      <c r="AB267" s="55"/>
      <c r="AC267" s="55"/>
      <c r="AD267" s="55"/>
    </row>
    <row r="268" ht="15.75" customHeight="1">
      <c r="A268" s="224"/>
      <c r="B268" s="224"/>
      <c r="C268" s="224"/>
      <c r="D268" s="225"/>
      <c r="E268" s="224"/>
      <c r="F268" s="224"/>
      <c r="G268" s="224"/>
      <c r="H268" s="225"/>
      <c r="I268" s="224"/>
      <c r="J268" s="224"/>
      <c r="K268" s="224"/>
      <c r="L268" s="224"/>
      <c r="M268" s="224"/>
      <c r="N268" s="224"/>
      <c r="O268" s="55"/>
      <c r="P268" s="55"/>
      <c r="Q268" s="55"/>
      <c r="R268" s="55"/>
      <c r="S268" s="55"/>
      <c r="T268" s="55"/>
      <c r="U268" s="55"/>
      <c r="V268" s="55"/>
      <c r="W268" s="55"/>
      <c r="X268" s="55"/>
      <c r="Y268" s="55"/>
      <c r="Z268" s="55"/>
      <c r="AA268" s="55"/>
      <c r="AB268" s="55"/>
      <c r="AC268" s="55"/>
      <c r="AD268" s="55"/>
    </row>
    <row r="269" ht="15.75" customHeight="1">
      <c r="A269" s="224"/>
      <c r="B269" s="224"/>
      <c r="C269" s="224"/>
      <c r="D269" s="225"/>
      <c r="E269" s="224"/>
      <c r="F269" s="224"/>
      <c r="G269" s="224"/>
      <c r="H269" s="225"/>
      <c r="I269" s="224"/>
      <c r="J269" s="224"/>
      <c r="K269" s="224"/>
      <c r="L269" s="224"/>
      <c r="M269" s="224"/>
      <c r="N269" s="224"/>
      <c r="O269" s="55"/>
      <c r="P269" s="55"/>
      <c r="Q269" s="55"/>
      <c r="R269" s="55"/>
      <c r="S269" s="55"/>
      <c r="T269" s="55"/>
      <c r="U269" s="55"/>
      <c r="V269" s="55"/>
      <c r="W269" s="55"/>
      <c r="X269" s="55"/>
      <c r="Y269" s="55"/>
      <c r="Z269" s="55"/>
      <c r="AA269" s="55"/>
      <c r="AB269" s="55"/>
      <c r="AC269" s="55"/>
      <c r="AD269" s="55"/>
    </row>
    <row r="270" ht="15.75" customHeight="1">
      <c r="A270" s="224"/>
      <c r="B270" s="224"/>
      <c r="C270" s="224"/>
      <c r="D270" s="225"/>
      <c r="E270" s="224"/>
      <c r="F270" s="224"/>
      <c r="G270" s="224"/>
      <c r="H270" s="225"/>
      <c r="I270" s="224"/>
      <c r="J270" s="224"/>
      <c r="K270" s="224"/>
      <c r="L270" s="224"/>
      <c r="M270" s="224"/>
      <c r="N270" s="224"/>
      <c r="O270" s="55"/>
      <c r="P270" s="55"/>
      <c r="Q270" s="55"/>
      <c r="R270" s="55"/>
      <c r="S270" s="55"/>
      <c r="T270" s="55"/>
      <c r="U270" s="55"/>
      <c r="V270" s="55"/>
      <c r="W270" s="55"/>
      <c r="X270" s="55"/>
      <c r="Y270" s="55"/>
      <c r="Z270" s="55"/>
      <c r="AA270" s="55"/>
      <c r="AB270" s="55"/>
      <c r="AC270" s="55"/>
      <c r="AD270" s="55"/>
    </row>
    <row r="271" ht="15.75" customHeight="1">
      <c r="A271" s="224"/>
      <c r="B271" s="224"/>
      <c r="C271" s="224"/>
      <c r="D271" s="225"/>
      <c r="E271" s="224"/>
      <c r="F271" s="224"/>
      <c r="G271" s="224"/>
      <c r="H271" s="225"/>
      <c r="I271" s="224"/>
      <c r="J271" s="224"/>
      <c r="K271" s="224"/>
      <c r="L271" s="224"/>
      <c r="M271" s="224"/>
      <c r="N271" s="224"/>
      <c r="O271" s="55"/>
      <c r="P271" s="55"/>
      <c r="Q271" s="55"/>
      <c r="R271" s="55"/>
      <c r="S271" s="55"/>
      <c r="T271" s="55"/>
      <c r="U271" s="55"/>
      <c r="V271" s="55"/>
      <c r="W271" s="55"/>
      <c r="X271" s="55"/>
      <c r="Y271" s="55"/>
      <c r="Z271" s="55"/>
      <c r="AA271" s="55"/>
      <c r="AB271" s="55"/>
      <c r="AC271" s="55"/>
      <c r="AD271" s="55"/>
    </row>
    <row r="272" ht="15.75" customHeight="1">
      <c r="A272" s="224"/>
      <c r="B272" s="224"/>
      <c r="C272" s="224"/>
      <c r="D272" s="225"/>
      <c r="E272" s="224"/>
      <c r="F272" s="224"/>
      <c r="G272" s="224"/>
      <c r="H272" s="225"/>
      <c r="I272" s="224"/>
      <c r="J272" s="224"/>
      <c r="K272" s="224"/>
      <c r="L272" s="224"/>
      <c r="M272" s="224"/>
      <c r="N272" s="224"/>
      <c r="O272" s="55"/>
      <c r="P272" s="55"/>
      <c r="Q272" s="55"/>
      <c r="R272" s="55"/>
      <c r="S272" s="55"/>
      <c r="T272" s="55"/>
      <c r="U272" s="55"/>
      <c r="V272" s="55"/>
      <c r="W272" s="55"/>
      <c r="X272" s="55"/>
      <c r="Y272" s="55"/>
      <c r="Z272" s="55"/>
      <c r="AA272" s="55"/>
      <c r="AB272" s="55"/>
      <c r="AC272" s="55"/>
      <c r="AD272" s="55"/>
    </row>
    <row r="273" ht="15.75" customHeight="1">
      <c r="A273" s="224"/>
      <c r="B273" s="224"/>
      <c r="C273" s="224"/>
      <c r="D273" s="225"/>
      <c r="E273" s="224"/>
      <c r="F273" s="224"/>
      <c r="G273" s="224"/>
      <c r="H273" s="225"/>
      <c r="I273" s="224"/>
      <c r="J273" s="224"/>
      <c r="K273" s="224"/>
      <c r="L273" s="224"/>
      <c r="M273" s="224"/>
      <c r="N273" s="224"/>
      <c r="O273" s="55"/>
      <c r="P273" s="55"/>
      <c r="Q273" s="55"/>
      <c r="R273" s="55"/>
      <c r="S273" s="55"/>
      <c r="T273" s="55"/>
      <c r="U273" s="55"/>
      <c r="V273" s="55"/>
      <c r="W273" s="55"/>
      <c r="X273" s="55"/>
      <c r="Y273" s="55"/>
      <c r="Z273" s="55"/>
      <c r="AA273" s="55"/>
      <c r="AB273" s="55"/>
      <c r="AC273" s="55"/>
      <c r="AD273" s="55"/>
    </row>
    <row r="274" ht="15.75" customHeight="1">
      <c r="A274" s="224"/>
      <c r="B274" s="224"/>
      <c r="C274" s="224"/>
      <c r="D274" s="225"/>
      <c r="E274" s="224"/>
      <c r="F274" s="224"/>
      <c r="G274" s="224"/>
      <c r="H274" s="225"/>
      <c r="I274" s="224"/>
      <c r="J274" s="224"/>
      <c r="K274" s="224"/>
      <c r="L274" s="224"/>
      <c r="M274" s="224"/>
      <c r="N274" s="224"/>
      <c r="O274" s="55"/>
      <c r="P274" s="55"/>
      <c r="Q274" s="55"/>
      <c r="R274" s="55"/>
      <c r="S274" s="55"/>
      <c r="T274" s="55"/>
      <c r="U274" s="55"/>
      <c r="V274" s="55"/>
      <c r="W274" s="55"/>
      <c r="X274" s="55"/>
      <c r="Y274" s="55"/>
      <c r="Z274" s="55"/>
      <c r="AA274" s="55"/>
      <c r="AB274" s="55"/>
      <c r="AC274" s="55"/>
      <c r="AD274" s="55"/>
    </row>
    <row r="275" ht="15.75" customHeight="1">
      <c r="A275" s="224"/>
      <c r="B275" s="224"/>
      <c r="C275" s="224"/>
      <c r="D275" s="225"/>
      <c r="E275" s="224"/>
      <c r="F275" s="224"/>
      <c r="G275" s="224"/>
      <c r="H275" s="225"/>
      <c r="I275" s="224"/>
      <c r="J275" s="224"/>
      <c r="K275" s="224"/>
      <c r="L275" s="224"/>
      <c r="M275" s="224"/>
      <c r="N275" s="224"/>
      <c r="O275" s="55"/>
      <c r="P275" s="55"/>
      <c r="Q275" s="55"/>
      <c r="R275" s="55"/>
      <c r="S275" s="55"/>
      <c r="T275" s="55"/>
      <c r="U275" s="55"/>
      <c r="V275" s="55"/>
      <c r="W275" s="55"/>
      <c r="X275" s="55"/>
      <c r="Y275" s="55"/>
      <c r="Z275" s="55"/>
      <c r="AA275" s="55"/>
      <c r="AB275" s="55"/>
      <c r="AC275" s="55"/>
      <c r="AD275" s="55"/>
    </row>
    <row r="276" ht="15.75" customHeight="1">
      <c r="A276" s="224"/>
      <c r="B276" s="224"/>
      <c r="C276" s="224"/>
      <c r="D276" s="225"/>
      <c r="E276" s="224"/>
      <c r="F276" s="224"/>
      <c r="G276" s="224"/>
      <c r="H276" s="225"/>
      <c r="I276" s="224"/>
      <c r="J276" s="224"/>
      <c r="K276" s="224"/>
      <c r="L276" s="224"/>
      <c r="M276" s="224"/>
      <c r="N276" s="224"/>
      <c r="O276" s="55"/>
      <c r="P276" s="55"/>
      <c r="Q276" s="55"/>
      <c r="R276" s="55"/>
      <c r="S276" s="55"/>
      <c r="T276" s="55"/>
      <c r="U276" s="55"/>
      <c r="V276" s="55"/>
      <c r="W276" s="55"/>
      <c r="X276" s="55"/>
      <c r="Y276" s="55"/>
      <c r="Z276" s="55"/>
      <c r="AA276" s="55"/>
      <c r="AB276" s="55"/>
      <c r="AC276" s="55"/>
      <c r="AD276" s="55"/>
    </row>
    <row r="277" ht="15.75" customHeight="1">
      <c r="A277" s="224"/>
      <c r="B277" s="224"/>
      <c r="C277" s="224"/>
      <c r="D277" s="225"/>
      <c r="E277" s="224"/>
      <c r="F277" s="224"/>
      <c r="G277" s="224"/>
      <c r="H277" s="225"/>
      <c r="I277" s="224"/>
      <c r="J277" s="224"/>
      <c r="K277" s="224"/>
      <c r="L277" s="224"/>
      <c r="M277" s="224"/>
      <c r="N277" s="224"/>
      <c r="O277" s="55"/>
      <c r="P277" s="55"/>
      <c r="Q277" s="55"/>
      <c r="R277" s="55"/>
      <c r="S277" s="55"/>
      <c r="T277" s="55"/>
      <c r="U277" s="55"/>
      <c r="V277" s="55"/>
      <c r="W277" s="55"/>
      <c r="X277" s="55"/>
      <c r="Y277" s="55"/>
      <c r="Z277" s="55"/>
      <c r="AA277" s="55"/>
      <c r="AB277" s="55"/>
      <c r="AC277" s="55"/>
      <c r="AD277" s="55"/>
    </row>
    <row r="278" ht="15.75" customHeight="1">
      <c r="A278" s="224"/>
      <c r="B278" s="224"/>
      <c r="C278" s="224"/>
      <c r="D278" s="225"/>
      <c r="E278" s="224"/>
      <c r="F278" s="224"/>
      <c r="G278" s="224"/>
      <c r="H278" s="225"/>
      <c r="I278" s="224"/>
      <c r="J278" s="224"/>
      <c r="K278" s="224"/>
      <c r="L278" s="224"/>
      <c r="M278" s="224"/>
      <c r="N278" s="224"/>
      <c r="O278" s="55"/>
      <c r="P278" s="55"/>
      <c r="Q278" s="55"/>
      <c r="R278" s="55"/>
      <c r="S278" s="55"/>
      <c r="T278" s="55"/>
      <c r="U278" s="55"/>
      <c r="V278" s="55"/>
      <c r="W278" s="55"/>
      <c r="X278" s="55"/>
      <c r="Y278" s="55"/>
      <c r="Z278" s="55"/>
      <c r="AA278" s="55"/>
      <c r="AB278" s="55"/>
      <c r="AC278" s="55"/>
      <c r="AD278" s="55"/>
    </row>
    <row r="279" ht="15.75" customHeight="1">
      <c r="A279" s="224"/>
      <c r="B279" s="224"/>
      <c r="C279" s="224"/>
      <c r="D279" s="225"/>
      <c r="E279" s="224"/>
      <c r="F279" s="224"/>
      <c r="G279" s="224"/>
      <c r="H279" s="225"/>
      <c r="I279" s="224"/>
      <c r="J279" s="224"/>
      <c r="K279" s="224"/>
      <c r="L279" s="224"/>
      <c r="M279" s="224"/>
      <c r="N279" s="224"/>
      <c r="O279" s="55"/>
      <c r="P279" s="55"/>
      <c r="Q279" s="55"/>
      <c r="R279" s="55"/>
      <c r="S279" s="55"/>
      <c r="T279" s="55"/>
      <c r="U279" s="55"/>
      <c r="V279" s="55"/>
      <c r="W279" s="55"/>
      <c r="X279" s="55"/>
      <c r="Y279" s="55"/>
      <c r="Z279" s="55"/>
      <c r="AA279" s="55"/>
      <c r="AB279" s="55"/>
      <c r="AC279" s="55"/>
      <c r="AD279" s="55"/>
    </row>
    <row r="280" ht="15.75" customHeight="1">
      <c r="A280" s="224"/>
      <c r="B280" s="224"/>
      <c r="C280" s="224"/>
      <c r="D280" s="225"/>
      <c r="E280" s="224"/>
      <c r="F280" s="224"/>
      <c r="G280" s="224"/>
      <c r="H280" s="225"/>
      <c r="I280" s="224"/>
      <c r="J280" s="224"/>
      <c r="K280" s="224"/>
      <c r="L280" s="224"/>
      <c r="M280" s="224"/>
      <c r="N280" s="224"/>
      <c r="O280" s="55"/>
      <c r="P280" s="55"/>
      <c r="Q280" s="55"/>
      <c r="R280" s="55"/>
      <c r="S280" s="55"/>
      <c r="T280" s="55"/>
      <c r="U280" s="55"/>
      <c r="V280" s="55"/>
      <c r="W280" s="55"/>
      <c r="X280" s="55"/>
      <c r="Y280" s="55"/>
      <c r="Z280" s="55"/>
      <c r="AA280" s="55"/>
      <c r="AB280" s="55"/>
      <c r="AC280" s="55"/>
      <c r="AD280" s="55"/>
    </row>
    <row r="281" ht="15.75" customHeight="1">
      <c r="A281" s="224"/>
      <c r="B281" s="224"/>
      <c r="C281" s="224"/>
      <c r="D281" s="225"/>
      <c r="E281" s="224"/>
      <c r="F281" s="224"/>
      <c r="G281" s="224"/>
      <c r="H281" s="225"/>
      <c r="I281" s="224"/>
      <c r="J281" s="224"/>
      <c r="K281" s="224"/>
      <c r="L281" s="224"/>
      <c r="M281" s="224"/>
      <c r="N281" s="224"/>
      <c r="O281" s="55"/>
      <c r="P281" s="55"/>
      <c r="Q281" s="55"/>
      <c r="R281" s="55"/>
      <c r="S281" s="55"/>
      <c r="T281" s="55"/>
      <c r="U281" s="55"/>
      <c r="V281" s="55"/>
      <c r="W281" s="55"/>
      <c r="X281" s="55"/>
      <c r="Y281" s="55"/>
      <c r="Z281" s="55"/>
      <c r="AA281" s="55"/>
      <c r="AB281" s="55"/>
      <c r="AC281" s="55"/>
      <c r="AD281" s="55"/>
    </row>
    <row r="282" ht="15.75" customHeight="1">
      <c r="A282" s="224"/>
      <c r="B282" s="224"/>
      <c r="C282" s="224"/>
      <c r="D282" s="225"/>
      <c r="E282" s="224"/>
      <c r="F282" s="224"/>
      <c r="G282" s="224"/>
      <c r="H282" s="225"/>
      <c r="I282" s="224"/>
      <c r="J282" s="224"/>
      <c r="K282" s="224"/>
      <c r="L282" s="224"/>
      <c r="M282" s="224"/>
      <c r="N282" s="224"/>
      <c r="O282" s="55"/>
      <c r="P282" s="55"/>
      <c r="Q282" s="55"/>
      <c r="R282" s="55"/>
      <c r="S282" s="55"/>
      <c r="T282" s="55"/>
      <c r="U282" s="55"/>
      <c r="V282" s="55"/>
      <c r="W282" s="55"/>
      <c r="X282" s="55"/>
      <c r="Y282" s="55"/>
      <c r="Z282" s="55"/>
      <c r="AA282" s="55"/>
      <c r="AB282" s="55"/>
      <c r="AC282" s="55"/>
      <c r="AD282" s="55"/>
    </row>
    <row r="283" ht="15.75" customHeight="1">
      <c r="A283" s="224"/>
      <c r="B283" s="224"/>
      <c r="C283" s="224"/>
      <c r="D283" s="225"/>
      <c r="E283" s="224"/>
      <c r="F283" s="224"/>
      <c r="G283" s="224"/>
      <c r="H283" s="225"/>
      <c r="I283" s="224"/>
      <c r="J283" s="224"/>
      <c r="K283" s="224"/>
      <c r="L283" s="224"/>
      <c r="M283" s="224"/>
      <c r="N283" s="224"/>
      <c r="O283" s="55"/>
      <c r="P283" s="55"/>
      <c r="Q283" s="55"/>
      <c r="R283" s="55"/>
      <c r="S283" s="55"/>
      <c r="T283" s="55"/>
      <c r="U283" s="55"/>
      <c r="V283" s="55"/>
      <c r="W283" s="55"/>
      <c r="X283" s="55"/>
      <c r="Y283" s="55"/>
      <c r="Z283" s="55"/>
      <c r="AA283" s="55"/>
      <c r="AB283" s="55"/>
      <c r="AC283" s="55"/>
      <c r="AD283" s="55"/>
    </row>
    <row r="284" ht="15.75" customHeight="1">
      <c r="A284" s="224"/>
      <c r="B284" s="224"/>
      <c r="C284" s="224"/>
      <c r="D284" s="225"/>
      <c r="E284" s="224"/>
      <c r="F284" s="224"/>
      <c r="G284" s="224"/>
      <c r="H284" s="225"/>
      <c r="I284" s="224"/>
      <c r="J284" s="224"/>
      <c r="K284" s="224"/>
      <c r="L284" s="224"/>
      <c r="M284" s="224"/>
      <c r="N284" s="224"/>
      <c r="O284" s="55"/>
      <c r="P284" s="55"/>
      <c r="Q284" s="55"/>
      <c r="R284" s="55"/>
      <c r="S284" s="55"/>
      <c r="T284" s="55"/>
      <c r="U284" s="55"/>
      <c r="V284" s="55"/>
      <c r="W284" s="55"/>
      <c r="X284" s="55"/>
      <c r="Y284" s="55"/>
      <c r="Z284" s="55"/>
      <c r="AA284" s="55"/>
      <c r="AB284" s="55"/>
      <c r="AC284" s="55"/>
      <c r="AD284" s="55"/>
    </row>
    <row r="285" ht="15.75" customHeight="1">
      <c r="A285" s="224"/>
      <c r="B285" s="224"/>
      <c r="C285" s="224"/>
      <c r="D285" s="225"/>
      <c r="E285" s="224"/>
      <c r="F285" s="224"/>
      <c r="G285" s="224"/>
      <c r="H285" s="225"/>
      <c r="I285" s="224"/>
      <c r="J285" s="224"/>
      <c r="K285" s="224"/>
      <c r="L285" s="224"/>
      <c r="M285" s="224"/>
      <c r="N285" s="224"/>
      <c r="O285" s="55"/>
      <c r="P285" s="55"/>
      <c r="Q285" s="55"/>
      <c r="R285" s="55"/>
      <c r="S285" s="55"/>
      <c r="T285" s="55"/>
      <c r="U285" s="55"/>
      <c r="V285" s="55"/>
      <c r="W285" s="55"/>
      <c r="X285" s="55"/>
      <c r="Y285" s="55"/>
      <c r="Z285" s="55"/>
      <c r="AA285" s="55"/>
      <c r="AB285" s="55"/>
      <c r="AC285" s="55"/>
      <c r="AD285" s="55"/>
    </row>
    <row r="286" ht="15.75" customHeight="1">
      <c r="A286" s="224"/>
      <c r="B286" s="224"/>
      <c r="C286" s="224"/>
      <c r="D286" s="225"/>
      <c r="E286" s="224"/>
      <c r="F286" s="224"/>
      <c r="G286" s="224"/>
      <c r="H286" s="225"/>
      <c r="I286" s="224"/>
      <c r="J286" s="224"/>
      <c r="K286" s="224"/>
      <c r="L286" s="224"/>
      <c r="M286" s="224"/>
      <c r="N286" s="224"/>
      <c r="O286" s="55"/>
      <c r="P286" s="55"/>
      <c r="Q286" s="55"/>
      <c r="R286" s="55"/>
      <c r="S286" s="55"/>
      <c r="T286" s="55"/>
      <c r="U286" s="55"/>
      <c r="V286" s="55"/>
      <c r="W286" s="55"/>
      <c r="X286" s="55"/>
      <c r="Y286" s="55"/>
      <c r="Z286" s="55"/>
      <c r="AA286" s="55"/>
      <c r="AB286" s="55"/>
      <c r="AC286" s="55"/>
      <c r="AD286" s="55"/>
    </row>
    <row r="287" ht="15.75" customHeight="1">
      <c r="A287" s="224"/>
      <c r="B287" s="224"/>
      <c r="C287" s="224"/>
      <c r="D287" s="225"/>
      <c r="E287" s="224"/>
      <c r="F287" s="224"/>
      <c r="G287" s="224"/>
      <c r="H287" s="225"/>
      <c r="I287" s="224"/>
      <c r="J287" s="224"/>
      <c r="K287" s="224"/>
      <c r="L287" s="224"/>
      <c r="M287" s="224"/>
      <c r="N287" s="224"/>
      <c r="O287" s="55"/>
      <c r="P287" s="55"/>
      <c r="Q287" s="55"/>
      <c r="R287" s="55"/>
      <c r="S287" s="55"/>
      <c r="T287" s="55"/>
      <c r="U287" s="55"/>
      <c r="V287" s="55"/>
      <c r="W287" s="55"/>
      <c r="X287" s="55"/>
      <c r="Y287" s="55"/>
      <c r="Z287" s="55"/>
      <c r="AA287" s="55"/>
      <c r="AB287" s="55"/>
      <c r="AC287" s="55"/>
      <c r="AD287" s="55"/>
    </row>
    <row r="288" ht="15.75" customHeight="1">
      <c r="A288" s="224"/>
      <c r="B288" s="224"/>
      <c r="C288" s="224"/>
      <c r="D288" s="225"/>
      <c r="E288" s="224"/>
      <c r="F288" s="224"/>
      <c r="G288" s="224"/>
      <c r="H288" s="225"/>
      <c r="I288" s="224"/>
      <c r="J288" s="224"/>
      <c r="K288" s="224"/>
      <c r="L288" s="224"/>
      <c r="M288" s="224"/>
      <c r="N288" s="224"/>
      <c r="O288" s="55"/>
      <c r="P288" s="55"/>
      <c r="Q288" s="55"/>
      <c r="R288" s="55"/>
      <c r="S288" s="55"/>
      <c r="T288" s="55"/>
      <c r="U288" s="55"/>
      <c r="V288" s="55"/>
      <c r="W288" s="55"/>
      <c r="X288" s="55"/>
      <c r="Y288" s="55"/>
      <c r="Z288" s="55"/>
      <c r="AA288" s="55"/>
      <c r="AB288" s="55"/>
      <c r="AC288" s="55"/>
      <c r="AD288" s="55"/>
    </row>
    <row r="289" ht="15.75" customHeight="1">
      <c r="A289" s="224"/>
      <c r="B289" s="224"/>
      <c r="C289" s="224"/>
      <c r="D289" s="225"/>
      <c r="E289" s="224"/>
      <c r="F289" s="224"/>
      <c r="G289" s="224"/>
      <c r="H289" s="225"/>
      <c r="I289" s="224"/>
      <c r="J289" s="224"/>
      <c r="K289" s="224"/>
      <c r="L289" s="224"/>
      <c r="M289" s="224"/>
      <c r="N289" s="224"/>
      <c r="O289" s="55"/>
      <c r="P289" s="55"/>
      <c r="Q289" s="55"/>
      <c r="R289" s="55"/>
      <c r="S289" s="55"/>
      <c r="T289" s="55"/>
      <c r="U289" s="55"/>
      <c r="V289" s="55"/>
      <c r="W289" s="55"/>
      <c r="X289" s="55"/>
      <c r="Y289" s="55"/>
      <c r="Z289" s="55"/>
      <c r="AA289" s="55"/>
      <c r="AB289" s="55"/>
      <c r="AC289" s="55"/>
      <c r="AD289" s="55"/>
    </row>
    <row r="290" ht="15.75" customHeight="1">
      <c r="A290" s="224"/>
      <c r="B290" s="224"/>
      <c r="C290" s="224"/>
      <c r="D290" s="225"/>
      <c r="E290" s="224"/>
      <c r="F290" s="224"/>
      <c r="G290" s="224"/>
      <c r="H290" s="225"/>
      <c r="I290" s="224"/>
      <c r="J290" s="224"/>
      <c r="K290" s="224"/>
      <c r="L290" s="224"/>
      <c r="M290" s="224"/>
      <c r="N290" s="224"/>
      <c r="O290" s="55"/>
      <c r="P290" s="55"/>
      <c r="Q290" s="55"/>
      <c r="R290" s="55"/>
      <c r="S290" s="55"/>
      <c r="T290" s="55"/>
      <c r="U290" s="55"/>
      <c r="V290" s="55"/>
      <c r="W290" s="55"/>
      <c r="X290" s="55"/>
      <c r="Y290" s="55"/>
      <c r="Z290" s="55"/>
      <c r="AA290" s="55"/>
      <c r="AB290" s="55"/>
      <c r="AC290" s="55"/>
      <c r="AD290" s="55"/>
    </row>
    <row r="291" ht="15.75" customHeight="1">
      <c r="A291" s="224"/>
      <c r="B291" s="224"/>
      <c r="C291" s="224"/>
      <c r="D291" s="225"/>
      <c r="E291" s="224"/>
      <c r="F291" s="224"/>
      <c r="G291" s="224"/>
      <c r="H291" s="225"/>
      <c r="I291" s="224"/>
      <c r="J291" s="224"/>
      <c r="K291" s="224"/>
      <c r="L291" s="224"/>
      <c r="M291" s="224"/>
      <c r="N291" s="224"/>
      <c r="O291" s="55"/>
      <c r="P291" s="55"/>
      <c r="Q291" s="55"/>
      <c r="R291" s="55"/>
      <c r="S291" s="55"/>
      <c r="T291" s="55"/>
      <c r="U291" s="55"/>
      <c r="V291" s="55"/>
      <c r="W291" s="55"/>
      <c r="X291" s="55"/>
      <c r="Y291" s="55"/>
      <c r="Z291" s="55"/>
      <c r="AA291" s="55"/>
      <c r="AB291" s="55"/>
      <c r="AC291" s="55"/>
      <c r="AD291" s="55"/>
    </row>
    <row r="292" ht="15.75" customHeight="1">
      <c r="A292" s="224"/>
      <c r="B292" s="224"/>
      <c r="C292" s="224"/>
      <c r="D292" s="225"/>
      <c r="E292" s="224"/>
      <c r="F292" s="224"/>
      <c r="G292" s="224"/>
      <c r="H292" s="225"/>
      <c r="I292" s="224"/>
      <c r="J292" s="224"/>
      <c r="K292" s="224"/>
      <c r="L292" s="224"/>
      <c r="M292" s="224"/>
      <c r="N292" s="224"/>
      <c r="O292" s="55"/>
      <c r="P292" s="55"/>
      <c r="Q292" s="55"/>
      <c r="R292" s="55"/>
      <c r="S292" s="55"/>
      <c r="T292" s="55"/>
      <c r="U292" s="55"/>
      <c r="V292" s="55"/>
      <c r="W292" s="55"/>
      <c r="X292" s="55"/>
      <c r="Y292" s="55"/>
      <c r="Z292" s="55"/>
      <c r="AA292" s="55"/>
      <c r="AB292" s="55"/>
      <c r="AC292" s="55"/>
      <c r="AD292" s="55"/>
    </row>
    <row r="293" ht="15.75" customHeight="1">
      <c r="A293" s="224"/>
      <c r="B293" s="224"/>
      <c r="C293" s="224"/>
      <c r="D293" s="225"/>
      <c r="E293" s="224"/>
      <c r="F293" s="224"/>
      <c r="G293" s="224"/>
      <c r="H293" s="225"/>
      <c r="I293" s="224"/>
      <c r="J293" s="224"/>
      <c r="K293" s="224"/>
      <c r="L293" s="224"/>
      <c r="M293" s="224"/>
      <c r="N293" s="224"/>
      <c r="O293" s="55"/>
      <c r="P293" s="55"/>
      <c r="Q293" s="55"/>
      <c r="R293" s="55"/>
      <c r="S293" s="55"/>
      <c r="T293" s="55"/>
      <c r="U293" s="55"/>
      <c r="V293" s="55"/>
      <c r="W293" s="55"/>
      <c r="X293" s="55"/>
      <c r="Y293" s="55"/>
      <c r="Z293" s="55"/>
      <c r="AA293" s="55"/>
      <c r="AB293" s="55"/>
      <c r="AC293" s="55"/>
      <c r="AD293" s="55"/>
    </row>
    <row r="294" ht="15.75" customHeight="1">
      <c r="A294" s="224"/>
      <c r="B294" s="224"/>
      <c r="C294" s="224"/>
      <c r="D294" s="225"/>
      <c r="E294" s="224"/>
      <c r="F294" s="224"/>
      <c r="G294" s="224"/>
      <c r="H294" s="225"/>
      <c r="I294" s="224"/>
      <c r="J294" s="224"/>
      <c r="K294" s="224"/>
      <c r="L294" s="224"/>
      <c r="M294" s="224"/>
      <c r="N294" s="224"/>
      <c r="O294" s="55"/>
      <c r="P294" s="55"/>
      <c r="Q294" s="55"/>
      <c r="R294" s="55"/>
      <c r="S294" s="55"/>
      <c r="T294" s="55"/>
      <c r="U294" s="55"/>
      <c r="V294" s="55"/>
      <c r="W294" s="55"/>
      <c r="X294" s="55"/>
      <c r="Y294" s="55"/>
      <c r="Z294" s="55"/>
      <c r="AA294" s="55"/>
      <c r="AB294" s="55"/>
      <c r="AC294" s="55"/>
      <c r="AD294" s="55"/>
    </row>
    <row r="295" ht="15.75" customHeight="1">
      <c r="A295" s="224"/>
      <c r="B295" s="224"/>
      <c r="C295" s="224"/>
      <c r="D295" s="225"/>
      <c r="E295" s="224"/>
      <c r="F295" s="224"/>
      <c r="G295" s="224"/>
      <c r="H295" s="225"/>
      <c r="I295" s="224"/>
      <c r="J295" s="224"/>
      <c r="K295" s="224"/>
      <c r="L295" s="224"/>
      <c r="M295" s="224"/>
      <c r="N295" s="224"/>
      <c r="O295" s="55"/>
      <c r="P295" s="55"/>
      <c r="Q295" s="55"/>
      <c r="R295" s="55"/>
      <c r="S295" s="55"/>
      <c r="T295" s="55"/>
      <c r="U295" s="55"/>
      <c r="V295" s="55"/>
      <c r="W295" s="55"/>
      <c r="X295" s="55"/>
      <c r="Y295" s="55"/>
      <c r="Z295" s="55"/>
      <c r="AA295" s="55"/>
      <c r="AB295" s="55"/>
      <c r="AC295" s="55"/>
      <c r="AD295" s="55"/>
    </row>
    <row r="296" ht="15.75" customHeight="1">
      <c r="A296" s="224"/>
      <c r="B296" s="224"/>
      <c r="C296" s="224"/>
      <c r="D296" s="225"/>
      <c r="E296" s="224"/>
      <c r="F296" s="224"/>
      <c r="G296" s="224"/>
      <c r="H296" s="225"/>
      <c r="I296" s="224"/>
      <c r="J296" s="224"/>
      <c r="K296" s="224"/>
      <c r="L296" s="224"/>
      <c r="M296" s="224"/>
      <c r="N296" s="224"/>
      <c r="O296" s="55"/>
      <c r="P296" s="55"/>
      <c r="Q296" s="55"/>
      <c r="R296" s="55"/>
      <c r="S296" s="55"/>
      <c r="T296" s="55"/>
      <c r="U296" s="55"/>
      <c r="V296" s="55"/>
      <c r="W296" s="55"/>
      <c r="X296" s="55"/>
      <c r="Y296" s="55"/>
      <c r="Z296" s="55"/>
      <c r="AA296" s="55"/>
      <c r="AB296" s="55"/>
      <c r="AC296" s="55"/>
      <c r="AD296" s="55"/>
    </row>
    <row r="297" ht="15.75" customHeight="1">
      <c r="A297" s="224"/>
      <c r="B297" s="224"/>
      <c r="C297" s="224"/>
      <c r="D297" s="225"/>
      <c r="E297" s="224"/>
      <c r="F297" s="224"/>
      <c r="G297" s="224"/>
      <c r="H297" s="225"/>
      <c r="I297" s="224"/>
      <c r="J297" s="224"/>
      <c r="K297" s="224"/>
      <c r="L297" s="224"/>
      <c r="M297" s="224"/>
      <c r="N297" s="224"/>
      <c r="O297" s="55"/>
      <c r="P297" s="55"/>
      <c r="Q297" s="55"/>
      <c r="R297" s="55"/>
      <c r="S297" s="55"/>
      <c r="T297" s="55"/>
      <c r="U297" s="55"/>
      <c r="V297" s="55"/>
      <c r="W297" s="55"/>
      <c r="X297" s="55"/>
      <c r="Y297" s="55"/>
      <c r="Z297" s="55"/>
      <c r="AA297" s="55"/>
      <c r="AB297" s="55"/>
      <c r="AC297" s="55"/>
      <c r="AD297" s="55"/>
    </row>
    <row r="298" ht="15.75" customHeight="1">
      <c r="A298" s="224"/>
      <c r="B298" s="224"/>
      <c r="C298" s="224"/>
      <c r="D298" s="225"/>
      <c r="E298" s="224"/>
      <c r="F298" s="224"/>
      <c r="G298" s="224"/>
      <c r="H298" s="225"/>
      <c r="I298" s="224"/>
      <c r="J298" s="224"/>
      <c r="K298" s="224"/>
      <c r="L298" s="224"/>
      <c r="M298" s="224"/>
      <c r="N298" s="224"/>
      <c r="O298" s="55"/>
      <c r="P298" s="55"/>
      <c r="Q298" s="55"/>
      <c r="R298" s="55"/>
      <c r="S298" s="55"/>
      <c r="T298" s="55"/>
      <c r="U298" s="55"/>
      <c r="V298" s="55"/>
      <c r="W298" s="55"/>
      <c r="X298" s="55"/>
      <c r="Y298" s="55"/>
      <c r="Z298" s="55"/>
      <c r="AA298" s="55"/>
      <c r="AB298" s="55"/>
      <c r="AC298" s="55"/>
      <c r="AD298" s="55"/>
    </row>
    <row r="299" ht="15.75" customHeight="1">
      <c r="A299" s="224"/>
      <c r="B299" s="224"/>
      <c r="C299" s="224"/>
      <c r="D299" s="225"/>
      <c r="E299" s="224"/>
      <c r="F299" s="224"/>
      <c r="G299" s="224"/>
      <c r="H299" s="225"/>
      <c r="I299" s="224"/>
      <c r="J299" s="224"/>
      <c r="K299" s="224"/>
      <c r="L299" s="224"/>
      <c r="M299" s="224"/>
      <c r="N299" s="224"/>
      <c r="O299" s="55"/>
      <c r="P299" s="55"/>
      <c r="Q299" s="55"/>
      <c r="R299" s="55"/>
      <c r="S299" s="55"/>
      <c r="T299" s="55"/>
      <c r="U299" s="55"/>
      <c r="V299" s="55"/>
      <c r="W299" s="55"/>
      <c r="X299" s="55"/>
      <c r="Y299" s="55"/>
      <c r="Z299" s="55"/>
      <c r="AA299" s="55"/>
      <c r="AB299" s="55"/>
      <c r="AC299" s="55"/>
      <c r="AD299" s="55"/>
    </row>
    <row r="300" ht="15.75" customHeight="1">
      <c r="A300" s="224"/>
      <c r="B300" s="224"/>
      <c r="C300" s="224"/>
      <c r="D300" s="225"/>
      <c r="E300" s="224"/>
      <c r="F300" s="224"/>
      <c r="G300" s="224"/>
      <c r="H300" s="225"/>
      <c r="I300" s="224"/>
      <c r="J300" s="224"/>
      <c r="K300" s="224"/>
      <c r="L300" s="224"/>
      <c r="M300" s="224"/>
      <c r="N300" s="224"/>
      <c r="O300" s="55"/>
      <c r="P300" s="55"/>
      <c r="Q300" s="55"/>
      <c r="R300" s="55"/>
      <c r="S300" s="55"/>
      <c r="T300" s="55"/>
      <c r="U300" s="55"/>
      <c r="V300" s="55"/>
      <c r="W300" s="55"/>
      <c r="X300" s="55"/>
      <c r="Y300" s="55"/>
      <c r="Z300" s="55"/>
      <c r="AA300" s="55"/>
      <c r="AB300" s="55"/>
      <c r="AC300" s="55"/>
      <c r="AD300" s="55"/>
    </row>
    <row r="301" ht="15.75" customHeight="1">
      <c r="A301" s="224"/>
      <c r="B301" s="224"/>
      <c r="C301" s="224"/>
      <c r="D301" s="225"/>
      <c r="E301" s="224"/>
      <c r="F301" s="224"/>
      <c r="G301" s="224"/>
      <c r="H301" s="225"/>
      <c r="I301" s="224"/>
      <c r="J301" s="224"/>
      <c r="K301" s="224"/>
      <c r="L301" s="224"/>
      <c r="M301" s="224"/>
      <c r="N301" s="224"/>
      <c r="O301" s="55"/>
      <c r="P301" s="55"/>
      <c r="Q301" s="55"/>
      <c r="R301" s="55"/>
      <c r="S301" s="55"/>
      <c r="T301" s="55"/>
      <c r="U301" s="55"/>
      <c r="V301" s="55"/>
      <c r="W301" s="55"/>
      <c r="X301" s="55"/>
      <c r="Y301" s="55"/>
      <c r="Z301" s="55"/>
      <c r="AA301" s="55"/>
      <c r="AB301" s="55"/>
      <c r="AC301" s="55"/>
      <c r="AD301" s="55"/>
    </row>
    <row r="302" ht="15.75" customHeight="1">
      <c r="A302" s="224"/>
      <c r="B302" s="224"/>
      <c r="C302" s="224"/>
      <c r="D302" s="225"/>
      <c r="E302" s="224"/>
      <c r="F302" s="224"/>
      <c r="G302" s="224"/>
      <c r="H302" s="225"/>
      <c r="I302" s="224"/>
      <c r="J302" s="224"/>
      <c r="K302" s="224"/>
      <c r="L302" s="224"/>
      <c r="M302" s="224"/>
      <c r="N302" s="224"/>
      <c r="O302" s="55"/>
      <c r="P302" s="55"/>
      <c r="Q302" s="55"/>
      <c r="R302" s="55"/>
      <c r="S302" s="55"/>
      <c r="T302" s="55"/>
      <c r="U302" s="55"/>
      <c r="V302" s="55"/>
      <c r="W302" s="55"/>
      <c r="X302" s="55"/>
      <c r="Y302" s="55"/>
      <c r="Z302" s="55"/>
      <c r="AA302" s="55"/>
      <c r="AB302" s="55"/>
      <c r="AC302" s="55"/>
      <c r="AD302" s="55"/>
    </row>
    <row r="303" ht="15.75" customHeight="1">
      <c r="A303" s="224"/>
      <c r="B303" s="224"/>
      <c r="C303" s="224"/>
      <c r="D303" s="225"/>
      <c r="E303" s="224"/>
      <c r="F303" s="224"/>
      <c r="G303" s="224"/>
      <c r="H303" s="225"/>
      <c r="I303" s="224"/>
      <c r="J303" s="224"/>
      <c r="K303" s="224"/>
      <c r="L303" s="224"/>
      <c r="M303" s="224"/>
      <c r="N303" s="224"/>
      <c r="O303" s="55"/>
      <c r="P303" s="55"/>
      <c r="Q303" s="55"/>
      <c r="R303" s="55"/>
      <c r="S303" s="55"/>
      <c r="T303" s="55"/>
      <c r="U303" s="55"/>
      <c r="V303" s="55"/>
      <c r="W303" s="55"/>
      <c r="X303" s="55"/>
      <c r="Y303" s="55"/>
      <c r="Z303" s="55"/>
      <c r="AA303" s="55"/>
      <c r="AB303" s="55"/>
      <c r="AC303" s="55"/>
      <c r="AD303" s="55"/>
    </row>
    <row r="304" ht="15.75" customHeight="1">
      <c r="A304" s="224"/>
      <c r="B304" s="224"/>
      <c r="C304" s="224"/>
      <c r="D304" s="225"/>
      <c r="E304" s="224"/>
      <c r="F304" s="224"/>
      <c r="G304" s="224"/>
      <c r="H304" s="225"/>
      <c r="I304" s="224"/>
      <c r="J304" s="224"/>
      <c r="K304" s="224"/>
      <c r="L304" s="224"/>
      <c r="M304" s="224"/>
      <c r="N304" s="224"/>
      <c r="O304" s="55"/>
      <c r="P304" s="55"/>
      <c r="Q304" s="55"/>
      <c r="R304" s="55"/>
      <c r="S304" s="55"/>
      <c r="T304" s="55"/>
      <c r="U304" s="55"/>
      <c r="V304" s="55"/>
      <c r="W304" s="55"/>
      <c r="X304" s="55"/>
      <c r="Y304" s="55"/>
      <c r="Z304" s="55"/>
      <c r="AA304" s="55"/>
      <c r="AB304" s="55"/>
      <c r="AC304" s="55"/>
      <c r="AD304" s="55"/>
    </row>
    <row r="305" ht="15.75" customHeight="1">
      <c r="A305" s="224"/>
      <c r="B305" s="224"/>
      <c r="C305" s="224"/>
      <c r="D305" s="225"/>
      <c r="E305" s="224"/>
      <c r="F305" s="224"/>
      <c r="G305" s="224"/>
      <c r="H305" s="225"/>
      <c r="I305" s="224"/>
      <c r="J305" s="224"/>
      <c r="K305" s="224"/>
      <c r="L305" s="224"/>
      <c r="M305" s="224"/>
      <c r="N305" s="224"/>
      <c r="O305" s="55"/>
      <c r="P305" s="55"/>
      <c r="Q305" s="55"/>
      <c r="R305" s="55"/>
      <c r="S305" s="55"/>
      <c r="T305" s="55"/>
      <c r="U305" s="55"/>
      <c r="V305" s="55"/>
      <c r="W305" s="55"/>
      <c r="X305" s="55"/>
      <c r="Y305" s="55"/>
      <c r="Z305" s="55"/>
      <c r="AA305" s="55"/>
      <c r="AB305" s="55"/>
      <c r="AC305" s="55"/>
      <c r="AD305" s="55"/>
    </row>
    <row r="306" ht="15.75" customHeight="1">
      <c r="A306" s="224"/>
      <c r="B306" s="224"/>
      <c r="C306" s="224"/>
      <c r="D306" s="225"/>
      <c r="E306" s="224"/>
      <c r="F306" s="224"/>
      <c r="G306" s="224"/>
      <c r="H306" s="225"/>
      <c r="I306" s="224"/>
      <c r="J306" s="224"/>
      <c r="K306" s="224"/>
      <c r="L306" s="224"/>
      <c r="M306" s="224"/>
      <c r="N306" s="224"/>
      <c r="O306" s="55"/>
      <c r="P306" s="55"/>
      <c r="Q306" s="55"/>
      <c r="R306" s="55"/>
      <c r="S306" s="55"/>
      <c r="T306" s="55"/>
      <c r="U306" s="55"/>
      <c r="V306" s="55"/>
      <c r="W306" s="55"/>
      <c r="X306" s="55"/>
      <c r="Y306" s="55"/>
      <c r="Z306" s="55"/>
      <c r="AA306" s="55"/>
      <c r="AB306" s="55"/>
      <c r="AC306" s="55"/>
      <c r="AD306" s="55"/>
    </row>
    <row r="307" ht="15.75" customHeight="1">
      <c r="A307" s="224"/>
      <c r="B307" s="224"/>
      <c r="C307" s="224"/>
      <c r="D307" s="225"/>
      <c r="E307" s="224"/>
      <c r="F307" s="224"/>
      <c r="G307" s="224"/>
      <c r="H307" s="225"/>
      <c r="I307" s="224"/>
      <c r="J307" s="224"/>
      <c r="K307" s="224"/>
      <c r="L307" s="224"/>
      <c r="M307" s="224"/>
      <c r="N307" s="224"/>
      <c r="O307" s="55"/>
      <c r="P307" s="55"/>
      <c r="Q307" s="55"/>
      <c r="R307" s="55"/>
      <c r="S307" s="55"/>
      <c r="T307" s="55"/>
      <c r="U307" s="55"/>
      <c r="V307" s="55"/>
      <c r="W307" s="55"/>
      <c r="X307" s="55"/>
      <c r="Y307" s="55"/>
      <c r="Z307" s="55"/>
      <c r="AA307" s="55"/>
      <c r="AB307" s="55"/>
      <c r="AC307" s="55"/>
      <c r="AD307" s="55"/>
    </row>
    <row r="308" ht="15.75" customHeight="1">
      <c r="A308" s="224"/>
      <c r="B308" s="224"/>
      <c r="C308" s="224"/>
      <c r="D308" s="225"/>
      <c r="E308" s="224"/>
      <c r="F308" s="224"/>
      <c r="G308" s="224"/>
      <c r="H308" s="225"/>
      <c r="I308" s="224"/>
      <c r="J308" s="224"/>
      <c r="K308" s="224"/>
      <c r="L308" s="224"/>
      <c r="M308" s="224"/>
      <c r="N308" s="224"/>
      <c r="O308" s="55"/>
      <c r="P308" s="55"/>
      <c r="Q308" s="55"/>
      <c r="R308" s="55"/>
      <c r="S308" s="55"/>
      <c r="T308" s="55"/>
      <c r="U308" s="55"/>
      <c r="V308" s="55"/>
      <c r="W308" s="55"/>
      <c r="X308" s="55"/>
      <c r="Y308" s="55"/>
      <c r="Z308" s="55"/>
      <c r="AA308" s="55"/>
      <c r="AB308" s="55"/>
      <c r="AC308" s="55"/>
      <c r="AD308" s="55"/>
    </row>
    <row r="309" ht="15.75" customHeight="1">
      <c r="A309" s="224"/>
      <c r="B309" s="224"/>
      <c r="C309" s="224"/>
      <c r="D309" s="225"/>
      <c r="E309" s="224"/>
      <c r="F309" s="224"/>
      <c r="G309" s="224"/>
      <c r="H309" s="225"/>
      <c r="I309" s="224"/>
      <c r="J309" s="224"/>
      <c r="K309" s="224"/>
      <c r="L309" s="224"/>
      <c r="M309" s="224"/>
      <c r="N309" s="224"/>
      <c r="O309" s="55"/>
      <c r="P309" s="55"/>
      <c r="Q309" s="55"/>
      <c r="R309" s="55"/>
      <c r="S309" s="55"/>
      <c r="T309" s="55"/>
      <c r="U309" s="55"/>
      <c r="V309" s="55"/>
      <c r="W309" s="55"/>
      <c r="X309" s="55"/>
      <c r="Y309" s="55"/>
      <c r="Z309" s="55"/>
      <c r="AA309" s="55"/>
      <c r="AB309" s="55"/>
      <c r="AC309" s="55"/>
      <c r="AD309" s="55"/>
    </row>
    <row r="310" ht="15.75" customHeight="1">
      <c r="A310" s="224"/>
      <c r="B310" s="224"/>
      <c r="C310" s="224"/>
      <c r="D310" s="225"/>
      <c r="E310" s="224"/>
      <c r="F310" s="224"/>
      <c r="G310" s="224"/>
      <c r="H310" s="225"/>
      <c r="I310" s="224"/>
      <c r="J310" s="224"/>
      <c r="K310" s="224"/>
      <c r="L310" s="224"/>
      <c r="M310" s="224"/>
      <c r="N310" s="224"/>
      <c r="O310" s="55"/>
      <c r="P310" s="55"/>
      <c r="Q310" s="55"/>
      <c r="R310" s="55"/>
      <c r="S310" s="55"/>
      <c r="T310" s="55"/>
      <c r="U310" s="55"/>
      <c r="V310" s="55"/>
      <c r="W310" s="55"/>
      <c r="X310" s="55"/>
      <c r="Y310" s="55"/>
      <c r="Z310" s="55"/>
      <c r="AA310" s="55"/>
      <c r="AB310" s="55"/>
      <c r="AC310" s="55"/>
      <c r="AD310" s="55"/>
    </row>
    <row r="311" ht="15.75" customHeight="1">
      <c r="A311" s="224"/>
      <c r="B311" s="224"/>
      <c r="C311" s="224"/>
      <c r="D311" s="225"/>
      <c r="E311" s="224"/>
      <c r="F311" s="224"/>
      <c r="G311" s="224"/>
      <c r="H311" s="225"/>
      <c r="I311" s="224"/>
      <c r="J311" s="224"/>
      <c r="K311" s="224"/>
      <c r="L311" s="224"/>
      <c r="M311" s="224"/>
      <c r="N311" s="224"/>
      <c r="O311" s="55"/>
      <c r="P311" s="55"/>
      <c r="Q311" s="55"/>
      <c r="R311" s="55"/>
      <c r="S311" s="55"/>
      <c r="T311" s="55"/>
      <c r="U311" s="55"/>
      <c r="V311" s="55"/>
      <c r="W311" s="55"/>
      <c r="X311" s="55"/>
      <c r="Y311" s="55"/>
      <c r="Z311" s="55"/>
      <c r="AA311" s="55"/>
      <c r="AB311" s="55"/>
      <c r="AC311" s="55"/>
      <c r="AD311" s="55"/>
    </row>
    <row r="312" ht="15.75" customHeight="1">
      <c r="A312" s="224"/>
      <c r="B312" s="224"/>
      <c r="C312" s="224"/>
      <c r="D312" s="225"/>
      <c r="E312" s="224"/>
      <c r="F312" s="224"/>
      <c r="G312" s="224"/>
      <c r="H312" s="225"/>
      <c r="I312" s="224"/>
      <c r="J312" s="224"/>
      <c r="K312" s="224"/>
      <c r="L312" s="224"/>
      <c r="M312" s="224"/>
      <c r="N312" s="224"/>
      <c r="O312" s="55"/>
      <c r="P312" s="55"/>
      <c r="Q312" s="55"/>
      <c r="R312" s="55"/>
      <c r="S312" s="55"/>
      <c r="T312" s="55"/>
      <c r="U312" s="55"/>
      <c r="V312" s="55"/>
      <c r="W312" s="55"/>
      <c r="X312" s="55"/>
      <c r="Y312" s="55"/>
      <c r="Z312" s="55"/>
      <c r="AA312" s="55"/>
      <c r="AB312" s="55"/>
      <c r="AC312" s="55"/>
      <c r="AD312" s="55"/>
    </row>
    <row r="313" ht="15.75" customHeight="1">
      <c r="A313" s="224"/>
      <c r="B313" s="224"/>
      <c r="C313" s="224"/>
      <c r="D313" s="225"/>
      <c r="E313" s="224"/>
      <c r="F313" s="224"/>
      <c r="G313" s="224"/>
      <c r="H313" s="225"/>
      <c r="I313" s="224"/>
      <c r="J313" s="224"/>
      <c r="K313" s="224"/>
      <c r="L313" s="224"/>
      <c r="M313" s="224"/>
      <c r="N313" s="224"/>
      <c r="O313" s="55"/>
      <c r="P313" s="55"/>
      <c r="Q313" s="55"/>
      <c r="R313" s="55"/>
      <c r="S313" s="55"/>
      <c r="T313" s="55"/>
      <c r="U313" s="55"/>
      <c r="V313" s="55"/>
      <c r="W313" s="55"/>
      <c r="X313" s="55"/>
      <c r="Y313" s="55"/>
      <c r="Z313" s="55"/>
      <c r="AA313" s="55"/>
      <c r="AB313" s="55"/>
      <c r="AC313" s="55"/>
      <c r="AD313" s="55"/>
    </row>
    <row r="314" ht="15.75" customHeight="1">
      <c r="A314" s="224"/>
      <c r="B314" s="224"/>
      <c r="C314" s="224"/>
      <c r="D314" s="225"/>
      <c r="E314" s="224"/>
      <c r="F314" s="224"/>
      <c r="G314" s="224"/>
      <c r="H314" s="225"/>
      <c r="I314" s="224"/>
      <c r="J314" s="224"/>
      <c r="K314" s="224"/>
      <c r="L314" s="224"/>
      <c r="M314" s="224"/>
      <c r="N314" s="224"/>
      <c r="O314" s="55"/>
      <c r="P314" s="55"/>
      <c r="Q314" s="55"/>
      <c r="R314" s="55"/>
      <c r="S314" s="55"/>
      <c r="T314" s="55"/>
      <c r="U314" s="55"/>
      <c r="V314" s="55"/>
      <c r="W314" s="55"/>
      <c r="X314" s="55"/>
      <c r="Y314" s="55"/>
      <c r="Z314" s="55"/>
      <c r="AA314" s="55"/>
      <c r="AB314" s="55"/>
      <c r="AC314" s="55"/>
      <c r="AD314" s="55"/>
    </row>
    <row r="315" ht="15.75" customHeight="1">
      <c r="A315" s="224"/>
      <c r="B315" s="224"/>
      <c r="C315" s="224"/>
      <c r="D315" s="225"/>
      <c r="E315" s="224"/>
      <c r="F315" s="224"/>
      <c r="G315" s="224"/>
      <c r="H315" s="225"/>
      <c r="I315" s="224"/>
      <c r="J315" s="224"/>
      <c r="K315" s="224"/>
      <c r="L315" s="224"/>
      <c r="M315" s="224"/>
      <c r="N315" s="224"/>
      <c r="O315" s="55"/>
      <c r="P315" s="55"/>
      <c r="Q315" s="55"/>
      <c r="R315" s="55"/>
      <c r="S315" s="55"/>
      <c r="T315" s="55"/>
      <c r="U315" s="55"/>
      <c r="V315" s="55"/>
      <c r="W315" s="55"/>
      <c r="X315" s="55"/>
      <c r="Y315" s="55"/>
      <c r="Z315" s="55"/>
      <c r="AA315" s="55"/>
      <c r="AB315" s="55"/>
      <c r="AC315" s="55"/>
      <c r="AD315" s="55"/>
    </row>
    <row r="316" ht="15.75" customHeight="1">
      <c r="A316" s="224"/>
      <c r="B316" s="224"/>
      <c r="C316" s="224"/>
      <c r="D316" s="225"/>
      <c r="E316" s="224"/>
      <c r="F316" s="224"/>
      <c r="G316" s="224"/>
      <c r="H316" s="225"/>
      <c r="I316" s="224"/>
      <c r="J316" s="224"/>
      <c r="K316" s="224"/>
      <c r="L316" s="224"/>
      <c r="M316" s="224"/>
      <c r="N316" s="224"/>
      <c r="O316" s="55"/>
      <c r="P316" s="55"/>
      <c r="Q316" s="55"/>
      <c r="R316" s="55"/>
      <c r="S316" s="55"/>
      <c r="T316" s="55"/>
      <c r="U316" s="55"/>
      <c r="V316" s="55"/>
      <c r="W316" s="55"/>
      <c r="X316" s="55"/>
      <c r="Y316" s="55"/>
      <c r="Z316" s="55"/>
      <c r="AA316" s="55"/>
      <c r="AB316" s="55"/>
      <c r="AC316" s="55"/>
      <c r="AD316" s="55"/>
    </row>
    <row r="317" ht="15.75" customHeight="1">
      <c r="A317" s="224"/>
      <c r="B317" s="224"/>
      <c r="C317" s="224"/>
      <c r="D317" s="225"/>
      <c r="E317" s="224"/>
      <c r="F317" s="224"/>
      <c r="G317" s="224"/>
      <c r="H317" s="225"/>
      <c r="I317" s="224"/>
      <c r="J317" s="224"/>
      <c r="K317" s="224"/>
      <c r="L317" s="224"/>
      <c r="M317" s="224"/>
      <c r="N317" s="224"/>
      <c r="O317" s="55"/>
      <c r="P317" s="55"/>
      <c r="Q317" s="55"/>
      <c r="R317" s="55"/>
      <c r="S317" s="55"/>
      <c r="T317" s="55"/>
      <c r="U317" s="55"/>
      <c r="V317" s="55"/>
      <c r="W317" s="55"/>
      <c r="X317" s="55"/>
      <c r="Y317" s="55"/>
      <c r="Z317" s="55"/>
      <c r="AA317" s="55"/>
      <c r="AB317" s="55"/>
      <c r="AC317" s="55"/>
      <c r="AD317" s="55"/>
    </row>
    <row r="318" ht="15.75" customHeight="1">
      <c r="A318" s="224"/>
      <c r="B318" s="224"/>
      <c r="C318" s="224"/>
      <c r="D318" s="225"/>
      <c r="E318" s="224"/>
      <c r="F318" s="224"/>
      <c r="G318" s="224"/>
      <c r="H318" s="225"/>
      <c r="I318" s="224"/>
      <c r="J318" s="224"/>
      <c r="K318" s="224"/>
      <c r="L318" s="224"/>
      <c r="M318" s="224"/>
      <c r="N318" s="224"/>
      <c r="O318" s="55"/>
      <c r="P318" s="55"/>
      <c r="Q318" s="55"/>
      <c r="R318" s="55"/>
      <c r="S318" s="55"/>
      <c r="T318" s="55"/>
      <c r="U318" s="55"/>
      <c r="V318" s="55"/>
      <c r="W318" s="55"/>
      <c r="X318" s="55"/>
      <c r="Y318" s="55"/>
      <c r="Z318" s="55"/>
      <c r="AA318" s="55"/>
      <c r="AB318" s="55"/>
      <c r="AC318" s="55"/>
      <c r="AD318" s="55"/>
    </row>
    <row r="319" ht="15.75" customHeight="1">
      <c r="A319" s="224"/>
      <c r="B319" s="224"/>
      <c r="C319" s="224"/>
      <c r="D319" s="225"/>
      <c r="E319" s="224"/>
      <c r="F319" s="224"/>
      <c r="G319" s="224"/>
      <c r="H319" s="225"/>
      <c r="I319" s="224"/>
      <c r="J319" s="224"/>
      <c r="K319" s="224"/>
      <c r="L319" s="224"/>
      <c r="M319" s="224"/>
      <c r="N319" s="224"/>
      <c r="O319" s="55"/>
      <c r="P319" s="55"/>
      <c r="Q319" s="55"/>
      <c r="R319" s="55"/>
      <c r="S319" s="55"/>
      <c r="T319" s="55"/>
      <c r="U319" s="55"/>
      <c r="V319" s="55"/>
      <c r="W319" s="55"/>
      <c r="X319" s="55"/>
      <c r="Y319" s="55"/>
      <c r="Z319" s="55"/>
      <c r="AA319" s="55"/>
      <c r="AB319" s="55"/>
      <c r="AC319" s="55"/>
      <c r="AD319" s="55"/>
    </row>
    <row r="320" ht="15.75" customHeight="1">
      <c r="A320" s="224"/>
      <c r="B320" s="224"/>
      <c r="C320" s="224"/>
      <c r="D320" s="225"/>
      <c r="E320" s="224"/>
      <c r="F320" s="224"/>
      <c r="G320" s="224"/>
      <c r="H320" s="225"/>
      <c r="I320" s="224"/>
      <c r="J320" s="224"/>
      <c r="K320" s="224"/>
      <c r="L320" s="224"/>
      <c r="M320" s="224"/>
      <c r="N320" s="224"/>
      <c r="O320" s="55"/>
      <c r="P320" s="55"/>
      <c r="Q320" s="55"/>
      <c r="R320" s="55"/>
      <c r="S320" s="55"/>
      <c r="T320" s="55"/>
      <c r="U320" s="55"/>
      <c r="V320" s="55"/>
      <c r="W320" s="55"/>
      <c r="X320" s="55"/>
      <c r="Y320" s="55"/>
      <c r="Z320" s="55"/>
      <c r="AA320" s="55"/>
      <c r="AB320" s="55"/>
      <c r="AC320" s="55"/>
      <c r="AD320" s="55"/>
    </row>
    <row r="321" ht="15.75" customHeight="1">
      <c r="A321" s="224"/>
      <c r="B321" s="224"/>
      <c r="C321" s="224"/>
      <c r="D321" s="225"/>
      <c r="E321" s="224"/>
      <c r="F321" s="224"/>
      <c r="G321" s="224"/>
      <c r="H321" s="225"/>
      <c r="I321" s="224"/>
      <c r="J321" s="224"/>
      <c r="K321" s="224"/>
      <c r="L321" s="224"/>
      <c r="M321" s="224"/>
      <c r="N321" s="224"/>
      <c r="O321" s="55"/>
      <c r="P321" s="55"/>
      <c r="Q321" s="55"/>
      <c r="R321" s="55"/>
      <c r="S321" s="55"/>
      <c r="T321" s="55"/>
      <c r="U321" s="55"/>
      <c r="V321" s="55"/>
      <c r="W321" s="55"/>
      <c r="X321" s="55"/>
      <c r="Y321" s="55"/>
      <c r="Z321" s="55"/>
      <c r="AA321" s="55"/>
      <c r="AB321" s="55"/>
      <c r="AC321" s="55"/>
      <c r="AD321" s="55"/>
    </row>
    <row r="322" ht="15.75" customHeight="1">
      <c r="A322" s="224"/>
      <c r="B322" s="224"/>
      <c r="C322" s="224"/>
      <c r="D322" s="225"/>
      <c r="E322" s="224"/>
      <c r="F322" s="224"/>
      <c r="G322" s="224"/>
      <c r="H322" s="225"/>
      <c r="I322" s="224"/>
      <c r="J322" s="224"/>
      <c r="K322" s="224"/>
      <c r="L322" s="224"/>
      <c r="M322" s="224"/>
      <c r="N322" s="224"/>
      <c r="O322" s="55"/>
      <c r="P322" s="55"/>
      <c r="Q322" s="55"/>
      <c r="R322" s="55"/>
      <c r="S322" s="55"/>
      <c r="T322" s="55"/>
      <c r="U322" s="55"/>
      <c r="V322" s="55"/>
      <c r="W322" s="55"/>
      <c r="X322" s="55"/>
      <c r="Y322" s="55"/>
      <c r="Z322" s="55"/>
      <c r="AA322" s="55"/>
      <c r="AB322" s="55"/>
      <c r="AC322" s="55"/>
      <c r="AD322" s="55"/>
    </row>
    <row r="323" ht="15.75" customHeight="1">
      <c r="A323" s="224"/>
      <c r="B323" s="224"/>
      <c r="C323" s="224"/>
      <c r="D323" s="225"/>
      <c r="E323" s="224"/>
      <c r="F323" s="224"/>
      <c r="G323" s="224"/>
      <c r="H323" s="225"/>
      <c r="I323" s="224"/>
      <c r="J323" s="224"/>
      <c r="K323" s="224"/>
      <c r="L323" s="224"/>
      <c r="M323" s="224"/>
      <c r="N323" s="224"/>
      <c r="O323" s="55"/>
      <c r="P323" s="55"/>
      <c r="Q323" s="55"/>
      <c r="R323" s="55"/>
      <c r="S323" s="55"/>
      <c r="T323" s="55"/>
      <c r="U323" s="55"/>
      <c r="V323" s="55"/>
      <c r="W323" s="55"/>
      <c r="X323" s="55"/>
      <c r="Y323" s="55"/>
      <c r="Z323" s="55"/>
      <c r="AA323" s="55"/>
      <c r="AB323" s="55"/>
      <c r="AC323" s="55"/>
      <c r="AD323" s="55"/>
    </row>
    <row r="324" ht="15.75" customHeight="1">
      <c r="A324" s="224"/>
      <c r="B324" s="224"/>
      <c r="C324" s="224"/>
      <c r="D324" s="225"/>
      <c r="E324" s="224"/>
      <c r="F324" s="224"/>
      <c r="G324" s="224"/>
      <c r="H324" s="225"/>
      <c r="I324" s="224"/>
      <c r="J324" s="224"/>
      <c r="K324" s="224"/>
      <c r="L324" s="224"/>
      <c r="M324" s="224"/>
      <c r="N324" s="224"/>
      <c r="O324" s="55"/>
      <c r="P324" s="55"/>
      <c r="Q324" s="55"/>
      <c r="R324" s="55"/>
      <c r="S324" s="55"/>
      <c r="T324" s="55"/>
      <c r="U324" s="55"/>
      <c r="V324" s="55"/>
      <c r="W324" s="55"/>
      <c r="X324" s="55"/>
      <c r="Y324" s="55"/>
      <c r="Z324" s="55"/>
      <c r="AA324" s="55"/>
      <c r="AB324" s="55"/>
      <c r="AC324" s="55"/>
      <c r="AD324" s="55"/>
    </row>
    <row r="325" ht="15.75" customHeight="1">
      <c r="A325" s="224"/>
      <c r="B325" s="224"/>
      <c r="C325" s="224"/>
      <c r="D325" s="225"/>
      <c r="E325" s="224"/>
      <c r="F325" s="224"/>
      <c r="G325" s="224"/>
      <c r="H325" s="225"/>
      <c r="I325" s="224"/>
      <c r="J325" s="224"/>
      <c r="K325" s="224"/>
      <c r="L325" s="224"/>
      <c r="M325" s="224"/>
      <c r="N325" s="224"/>
      <c r="O325" s="55"/>
      <c r="P325" s="55"/>
      <c r="Q325" s="55"/>
      <c r="R325" s="55"/>
      <c r="S325" s="55"/>
      <c r="T325" s="55"/>
      <c r="U325" s="55"/>
      <c r="V325" s="55"/>
      <c r="W325" s="55"/>
      <c r="X325" s="55"/>
      <c r="Y325" s="55"/>
      <c r="Z325" s="55"/>
      <c r="AA325" s="55"/>
      <c r="AB325" s="55"/>
      <c r="AC325" s="55"/>
      <c r="AD325" s="55"/>
    </row>
    <row r="326" ht="15.75" customHeight="1">
      <c r="A326" s="224"/>
      <c r="B326" s="224"/>
      <c r="C326" s="224"/>
      <c r="D326" s="225"/>
      <c r="E326" s="224"/>
      <c r="F326" s="224"/>
      <c r="G326" s="224"/>
      <c r="H326" s="225"/>
      <c r="I326" s="224"/>
      <c r="J326" s="224"/>
      <c r="K326" s="224"/>
      <c r="L326" s="224"/>
      <c r="M326" s="224"/>
      <c r="N326" s="224"/>
      <c r="O326" s="55"/>
      <c r="P326" s="55"/>
      <c r="Q326" s="55"/>
      <c r="R326" s="55"/>
      <c r="S326" s="55"/>
      <c r="T326" s="55"/>
      <c r="U326" s="55"/>
      <c r="V326" s="55"/>
      <c r="W326" s="55"/>
      <c r="X326" s="55"/>
      <c r="Y326" s="55"/>
      <c r="Z326" s="55"/>
      <c r="AA326" s="55"/>
      <c r="AB326" s="55"/>
      <c r="AC326" s="55"/>
      <c r="AD326" s="55"/>
    </row>
    <row r="327" ht="15.75" customHeight="1">
      <c r="A327" s="224"/>
      <c r="B327" s="224"/>
      <c r="C327" s="224"/>
      <c r="D327" s="225"/>
      <c r="E327" s="224"/>
      <c r="F327" s="224"/>
      <c r="G327" s="224"/>
      <c r="H327" s="225"/>
      <c r="I327" s="224"/>
      <c r="J327" s="224"/>
      <c r="K327" s="224"/>
      <c r="L327" s="224"/>
      <c r="M327" s="224"/>
      <c r="N327" s="224"/>
      <c r="O327" s="55"/>
      <c r="P327" s="55"/>
      <c r="Q327" s="55"/>
      <c r="R327" s="55"/>
      <c r="S327" s="55"/>
      <c r="T327" s="55"/>
      <c r="U327" s="55"/>
      <c r="V327" s="55"/>
      <c r="W327" s="55"/>
      <c r="X327" s="55"/>
      <c r="Y327" s="55"/>
      <c r="Z327" s="55"/>
      <c r="AA327" s="55"/>
      <c r="AB327" s="55"/>
      <c r="AC327" s="55"/>
      <c r="AD327" s="55"/>
    </row>
    <row r="328" ht="15.75" customHeight="1">
      <c r="A328" s="224"/>
      <c r="B328" s="224"/>
      <c r="C328" s="224"/>
      <c r="D328" s="225"/>
      <c r="E328" s="224"/>
      <c r="F328" s="224"/>
      <c r="G328" s="224"/>
      <c r="H328" s="225"/>
      <c r="I328" s="224"/>
      <c r="J328" s="224"/>
      <c r="K328" s="224"/>
      <c r="L328" s="224"/>
      <c r="M328" s="224"/>
      <c r="N328" s="224"/>
      <c r="O328" s="55"/>
      <c r="P328" s="55"/>
      <c r="Q328" s="55"/>
      <c r="R328" s="55"/>
      <c r="S328" s="55"/>
      <c r="T328" s="55"/>
      <c r="U328" s="55"/>
      <c r="V328" s="55"/>
      <c r="W328" s="55"/>
      <c r="X328" s="55"/>
      <c r="Y328" s="55"/>
      <c r="Z328" s="55"/>
      <c r="AA328" s="55"/>
      <c r="AB328" s="55"/>
      <c r="AC328" s="55"/>
      <c r="AD328" s="55"/>
    </row>
    <row r="329" ht="15.75" customHeight="1">
      <c r="A329" s="224"/>
      <c r="B329" s="224"/>
      <c r="C329" s="224"/>
      <c r="D329" s="225"/>
      <c r="E329" s="224"/>
      <c r="F329" s="224"/>
      <c r="G329" s="224"/>
      <c r="H329" s="225"/>
      <c r="I329" s="224"/>
      <c r="J329" s="224"/>
      <c r="K329" s="224"/>
      <c r="L329" s="224"/>
      <c r="M329" s="224"/>
      <c r="N329" s="224"/>
      <c r="O329" s="55"/>
      <c r="P329" s="55"/>
      <c r="Q329" s="55"/>
      <c r="R329" s="55"/>
      <c r="S329" s="55"/>
      <c r="T329" s="55"/>
      <c r="U329" s="55"/>
      <c r="V329" s="55"/>
      <c r="W329" s="55"/>
      <c r="X329" s="55"/>
      <c r="Y329" s="55"/>
      <c r="Z329" s="55"/>
      <c r="AA329" s="55"/>
      <c r="AB329" s="55"/>
      <c r="AC329" s="55"/>
      <c r="AD329" s="55"/>
    </row>
    <row r="330" ht="15.75" customHeight="1">
      <c r="A330" s="224"/>
      <c r="B330" s="224"/>
      <c r="C330" s="224"/>
      <c r="D330" s="225"/>
      <c r="E330" s="224"/>
      <c r="F330" s="224"/>
      <c r="G330" s="224"/>
      <c r="H330" s="225"/>
      <c r="I330" s="224"/>
      <c r="J330" s="224"/>
      <c r="K330" s="224"/>
      <c r="L330" s="224"/>
      <c r="M330" s="224"/>
      <c r="N330" s="224"/>
      <c r="O330" s="55"/>
      <c r="P330" s="55"/>
      <c r="Q330" s="55"/>
      <c r="R330" s="55"/>
      <c r="S330" s="55"/>
      <c r="T330" s="55"/>
      <c r="U330" s="55"/>
      <c r="V330" s="55"/>
      <c r="W330" s="55"/>
      <c r="X330" s="55"/>
      <c r="Y330" s="55"/>
      <c r="Z330" s="55"/>
      <c r="AA330" s="55"/>
      <c r="AB330" s="55"/>
      <c r="AC330" s="55"/>
      <c r="AD330" s="55"/>
    </row>
    <row r="331" ht="15.75" customHeight="1">
      <c r="A331" s="224"/>
      <c r="B331" s="224"/>
      <c r="C331" s="224"/>
      <c r="D331" s="225"/>
      <c r="E331" s="224"/>
      <c r="F331" s="224"/>
      <c r="G331" s="224"/>
      <c r="H331" s="225"/>
      <c r="I331" s="224"/>
      <c r="J331" s="224"/>
      <c r="K331" s="224"/>
      <c r="L331" s="224"/>
      <c r="M331" s="224"/>
      <c r="N331" s="224"/>
      <c r="O331" s="55"/>
      <c r="P331" s="55"/>
      <c r="Q331" s="55"/>
      <c r="R331" s="55"/>
      <c r="S331" s="55"/>
      <c r="T331" s="55"/>
      <c r="U331" s="55"/>
      <c r="V331" s="55"/>
      <c r="W331" s="55"/>
      <c r="X331" s="55"/>
      <c r="Y331" s="55"/>
      <c r="Z331" s="55"/>
      <c r="AA331" s="55"/>
      <c r="AB331" s="55"/>
      <c r="AC331" s="55"/>
      <c r="AD331" s="55"/>
    </row>
    <row r="332" ht="15.75" customHeight="1">
      <c r="A332" s="224"/>
      <c r="B332" s="224"/>
      <c r="C332" s="224"/>
      <c r="D332" s="225"/>
      <c r="E332" s="224"/>
      <c r="F332" s="224"/>
      <c r="G332" s="224"/>
      <c r="H332" s="225"/>
      <c r="I332" s="224"/>
      <c r="J332" s="224"/>
      <c r="K332" s="224"/>
      <c r="L332" s="224"/>
      <c r="M332" s="224"/>
      <c r="N332" s="224"/>
      <c r="O332" s="55"/>
      <c r="P332" s="55"/>
      <c r="Q332" s="55"/>
      <c r="R332" s="55"/>
      <c r="S332" s="55"/>
      <c r="T332" s="55"/>
      <c r="U332" s="55"/>
      <c r="V332" s="55"/>
      <c r="W332" s="55"/>
      <c r="X332" s="55"/>
      <c r="Y332" s="55"/>
      <c r="Z332" s="55"/>
      <c r="AA332" s="55"/>
      <c r="AB332" s="55"/>
      <c r="AC332" s="55"/>
      <c r="AD332" s="55"/>
    </row>
    <row r="333" ht="15.75" customHeight="1">
      <c r="A333" s="224"/>
      <c r="B333" s="224"/>
      <c r="C333" s="224"/>
      <c r="D333" s="225"/>
      <c r="E333" s="224"/>
      <c r="F333" s="224"/>
      <c r="G333" s="224"/>
      <c r="H333" s="225"/>
      <c r="I333" s="224"/>
      <c r="J333" s="224"/>
      <c r="K333" s="224"/>
      <c r="L333" s="224"/>
      <c r="M333" s="224"/>
      <c r="N333" s="224"/>
      <c r="O333" s="55"/>
      <c r="P333" s="55"/>
      <c r="Q333" s="55"/>
      <c r="R333" s="55"/>
      <c r="S333" s="55"/>
      <c r="T333" s="55"/>
      <c r="U333" s="55"/>
      <c r="V333" s="55"/>
      <c r="W333" s="55"/>
      <c r="X333" s="55"/>
      <c r="Y333" s="55"/>
      <c r="Z333" s="55"/>
      <c r="AA333" s="55"/>
      <c r="AB333" s="55"/>
      <c r="AC333" s="55"/>
      <c r="AD333" s="55"/>
    </row>
    <row r="334" ht="15.75" customHeight="1">
      <c r="A334" s="224"/>
      <c r="B334" s="224"/>
      <c r="C334" s="224"/>
      <c r="D334" s="225"/>
      <c r="E334" s="224"/>
      <c r="F334" s="224"/>
      <c r="G334" s="224"/>
      <c r="H334" s="225"/>
      <c r="I334" s="224"/>
      <c r="J334" s="224"/>
      <c r="K334" s="224"/>
      <c r="L334" s="224"/>
      <c r="M334" s="224"/>
      <c r="N334" s="224"/>
      <c r="O334" s="55"/>
      <c r="P334" s="55"/>
      <c r="Q334" s="55"/>
      <c r="R334" s="55"/>
      <c r="S334" s="55"/>
      <c r="T334" s="55"/>
      <c r="U334" s="55"/>
      <c r="V334" s="55"/>
      <c r="W334" s="55"/>
      <c r="X334" s="55"/>
      <c r="Y334" s="55"/>
      <c r="Z334" s="55"/>
      <c r="AA334" s="55"/>
      <c r="AB334" s="55"/>
      <c r="AC334" s="55"/>
      <c r="AD334" s="55"/>
    </row>
    <row r="335" ht="15.75" customHeight="1">
      <c r="A335" s="224"/>
      <c r="B335" s="224"/>
      <c r="C335" s="224"/>
      <c r="D335" s="225"/>
      <c r="E335" s="224"/>
      <c r="F335" s="224"/>
      <c r="G335" s="224"/>
      <c r="H335" s="225"/>
      <c r="I335" s="224"/>
      <c r="J335" s="224"/>
      <c r="K335" s="224"/>
      <c r="L335" s="224"/>
      <c r="M335" s="224"/>
      <c r="N335" s="224"/>
      <c r="O335" s="55"/>
      <c r="P335" s="55"/>
      <c r="Q335" s="55"/>
      <c r="R335" s="55"/>
      <c r="S335" s="55"/>
      <c r="T335" s="55"/>
      <c r="U335" s="55"/>
      <c r="V335" s="55"/>
      <c r="W335" s="55"/>
      <c r="X335" s="55"/>
      <c r="Y335" s="55"/>
      <c r="Z335" s="55"/>
      <c r="AA335" s="55"/>
      <c r="AB335" s="55"/>
      <c r="AC335" s="55"/>
      <c r="AD335" s="55"/>
    </row>
    <row r="336" ht="15.75" customHeight="1">
      <c r="A336" s="224"/>
      <c r="B336" s="224"/>
      <c r="C336" s="224"/>
      <c r="D336" s="225"/>
      <c r="E336" s="224"/>
      <c r="F336" s="224"/>
      <c r="G336" s="224"/>
      <c r="H336" s="225"/>
      <c r="I336" s="224"/>
      <c r="J336" s="224"/>
      <c r="K336" s="224"/>
      <c r="L336" s="224"/>
      <c r="M336" s="224"/>
      <c r="N336" s="224"/>
      <c r="O336" s="55"/>
      <c r="P336" s="55"/>
      <c r="Q336" s="55"/>
      <c r="R336" s="55"/>
      <c r="S336" s="55"/>
      <c r="T336" s="55"/>
      <c r="U336" s="55"/>
      <c r="V336" s="55"/>
      <c r="W336" s="55"/>
      <c r="X336" s="55"/>
      <c r="Y336" s="55"/>
      <c r="Z336" s="55"/>
      <c r="AA336" s="55"/>
      <c r="AB336" s="55"/>
      <c r="AC336" s="55"/>
      <c r="AD336" s="55"/>
    </row>
    <row r="337" ht="15.75" customHeight="1">
      <c r="A337" s="224"/>
      <c r="B337" s="224"/>
      <c r="C337" s="224"/>
      <c r="D337" s="225"/>
      <c r="E337" s="224"/>
      <c r="F337" s="224"/>
      <c r="G337" s="224"/>
      <c r="H337" s="225"/>
      <c r="I337" s="224"/>
      <c r="J337" s="224"/>
      <c r="K337" s="224"/>
      <c r="L337" s="224"/>
      <c r="M337" s="224"/>
      <c r="N337" s="224"/>
      <c r="O337" s="55"/>
      <c r="P337" s="55"/>
      <c r="Q337" s="55"/>
      <c r="R337" s="55"/>
      <c r="S337" s="55"/>
      <c r="T337" s="55"/>
      <c r="U337" s="55"/>
      <c r="V337" s="55"/>
      <c r="W337" s="55"/>
      <c r="X337" s="55"/>
      <c r="Y337" s="55"/>
      <c r="Z337" s="55"/>
      <c r="AA337" s="55"/>
      <c r="AB337" s="55"/>
      <c r="AC337" s="55"/>
      <c r="AD337" s="55"/>
    </row>
    <row r="338" ht="15.75" customHeight="1">
      <c r="A338" s="224"/>
      <c r="B338" s="224"/>
      <c r="C338" s="224"/>
      <c r="D338" s="225"/>
      <c r="E338" s="224"/>
      <c r="F338" s="224"/>
      <c r="G338" s="224"/>
      <c r="H338" s="225"/>
      <c r="I338" s="224"/>
      <c r="J338" s="224"/>
      <c r="K338" s="224"/>
      <c r="L338" s="224"/>
      <c r="M338" s="224"/>
      <c r="N338" s="224"/>
      <c r="O338" s="55"/>
      <c r="P338" s="55"/>
      <c r="Q338" s="55"/>
      <c r="R338" s="55"/>
      <c r="S338" s="55"/>
      <c r="T338" s="55"/>
      <c r="U338" s="55"/>
      <c r="V338" s="55"/>
      <c r="W338" s="55"/>
      <c r="X338" s="55"/>
      <c r="Y338" s="55"/>
      <c r="Z338" s="55"/>
      <c r="AA338" s="55"/>
      <c r="AB338" s="55"/>
      <c r="AC338" s="55"/>
      <c r="AD338" s="55"/>
    </row>
    <row r="339" ht="15.75" customHeight="1">
      <c r="A339" s="224"/>
      <c r="B339" s="224"/>
      <c r="C339" s="224"/>
      <c r="D339" s="225"/>
      <c r="E339" s="224"/>
      <c r="F339" s="224"/>
      <c r="G339" s="224"/>
      <c r="H339" s="225"/>
      <c r="I339" s="224"/>
      <c r="J339" s="224"/>
      <c r="K339" s="224"/>
      <c r="L339" s="224"/>
      <c r="M339" s="224"/>
      <c r="N339" s="224"/>
      <c r="O339" s="55"/>
      <c r="P339" s="55"/>
      <c r="Q339" s="55"/>
      <c r="R339" s="55"/>
      <c r="S339" s="55"/>
      <c r="T339" s="55"/>
      <c r="U339" s="55"/>
      <c r="V339" s="55"/>
      <c r="W339" s="55"/>
      <c r="X339" s="55"/>
      <c r="Y339" s="55"/>
      <c r="Z339" s="55"/>
      <c r="AA339" s="55"/>
      <c r="AB339" s="55"/>
      <c r="AC339" s="55"/>
      <c r="AD339" s="55"/>
    </row>
    <row r="340" ht="15.75" customHeight="1">
      <c r="A340" s="224"/>
      <c r="B340" s="224"/>
      <c r="C340" s="224"/>
      <c r="D340" s="225"/>
      <c r="E340" s="224"/>
      <c r="F340" s="224"/>
      <c r="G340" s="224"/>
      <c r="H340" s="225"/>
      <c r="I340" s="224"/>
      <c r="J340" s="224"/>
      <c r="K340" s="224"/>
      <c r="L340" s="224"/>
      <c r="M340" s="224"/>
      <c r="N340" s="224"/>
      <c r="O340" s="55"/>
      <c r="P340" s="55"/>
      <c r="Q340" s="55"/>
      <c r="R340" s="55"/>
      <c r="S340" s="55"/>
      <c r="T340" s="55"/>
      <c r="U340" s="55"/>
      <c r="V340" s="55"/>
      <c r="W340" s="55"/>
      <c r="X340" s="55"/>
      <c r="Y340" s="55"/>
      <c r="Z340" s="55"/>
      <c r="AA340" s="55"/>
      <c r="AB340" s="55"/>
      <c r="AC340" s="55"/>
      <c r="AD340" s="55"/>
    </row>
    <row r="341" ht="15.75" customHeight="1">
      <c r="A341" s="224"/>
      <c r="B341" s="224"/>
      <c r="C341" s="224"/>
      <c r="D341" s="225"/>
      <c r="E341" s="224"/>
      <c r="F341" s="224"/>
      <c r="G341" s="224"/>
      <c r="H341" s="225"/>
      <c r="I341" s="224"/>
      <c r="J341" s="224"/>
      <c r="K341" s="224"/>
      <c r="L341" s="224"/>
      <c r="M341" s="224"/>
      <c r="N341" s="224"/>
      <c r="O341" s="55"/>
      <c r="P341" s="55"/>
      <c r="Q341" s="55"/>
      <c r="R341" s="55"/>
      <c r="S341" s="55"/>
      <c r="T341" s="55"/>
      <c r="U341" s="55"/>
      <c r="V341" s="55"/>
      <c r="W341" s="55"/>
      <c r="X341" s="55"/>
      <c r="Y341" s="55"/>
      <c r="Z341" s="55"/>
      <c r="AA341" s="55"/>
      <c r="AB341" s="55"/>
      <c r="AC341" s="55"/>
      <c r="AD341" s="55"/>
    </row>
    <row r="342" ht="15.75" customHeight="1">
      <c r="A342" s="224"/>
      <c r="B342" s="224"/>
      <c r="C342" s="224"/>
      <c r="D342" s="225"/>
      <c r="E342" s="224"/>
      <c r="F342" s="224"/>
      <c r="G342" s="224"/>
      <c r="H342" s="225"/>
      <c r="I342" s="224"/>
      <c r="J342" s="224"/>
      <c r="K342" s="224"/>
      <c r="L342" s="224"/>
      <c r="M342" s="224"/>
      <c r="N342" s="224"/>
      <c r="O342" s="55"/>
      <c r="P342" s="55"/>
      <c r="Q342" s="55"/>
      <c r="R342" s="55"/>
      <c r="S342" s="55"/>
      <c r="T342" s="55"/>
      <c r="U342" s="55"/>
      <c r="V342" s="55"/>
      <c r="W342" s="55"/>
      <c r="X342" s="55"/>
      <c r="Y342" s="55"/>
      <c r="Z342" s="55"/>
      <c r="AA342" s="55"/>
      <c r="AB342" s="55"/>
      <c r="AC342" s="55"/>
      <c r="AD342" s="55"/>
    </row>
    <row r="343" ht="15.75" customHeight="1">
      <c r="A343" s="224"/>
      <c r="B343" s="224"/>
      <c r="C343" s="224"/>
      <c r="D343" s="225"/>
      <c r="E343" s="224"/>
      <c r="F343" s="224"/>
      <c r="G343" s="224"/>
      <c r="H343" s="225"/>
      <c r="I343" s="224"/>
      <c r="J343" s="224"/>
      <c r="K343" s="224"/>
      <c r="L343" s="224"/>
      <c r="M343" s="224"/>
      <c r="N343" s="224"/>
      <c r="O343" s="55"/>
      <c r="P343" s="55"/>
      <c r="Q343" s="55"/>
      <c r="R343" s="55"/>
      <c r="S343" s="55"/>
      <c r="T343" s="55"/>
      <c r="U343" s="55"/>
      <c r="V343" s="55"/>
      <c r="W343" s="55"/>
      <c r="X343" s="55"/>
      <c r="Y343" s="55"/>
      <c r="Z343" s="55"/>
      <c r="AA343" s="55"/>
      <c r="AB343" s="55"/>
      <c r="AC343" s="55"/>
      <c r="AD343" s="55"/>
    </row>
    <row r="344" ht="15.75" customHeight="1">
      <c r="A344" s="224"/>
      <c r="B344" s="224"/>
      <c r="C344" s="224"/>
      <c r="D344" s="225"/>
      <c r="E344" s="224"/>
      <c r="F344" s="224"/>
      <c r="G344" s="224"/>
      <c r="H344" s="225"/>
      <c r="I344" s="224"/>
      <c r="J344" s="224"/>
      <c r="K344" s="224"/>
      <c r="L344" s="224"/>
      <c r="M344" s="224"/>
      <c r="N344" s="224"/>
      <c r="O344" s="55"/>
      <c r="P344" s="55"/>
      <c r="Q344" s="55"/>
      <c r="R344" s="55"/>
      <c r="S344" s="55"/>
      <c r="T344" s="55"/>
      <c r="U344" s="55"/>
      <c r="V344" s="55"/>
      <c r="W344" s="55"/>
      <c r="X344" s="55"/>
      <c r="Y344" s="55"/>
      <c r="Z344" s="55"/>
      <c r="AA344" s="55"/>
      <c r="AB344" s="55"/>
      <c r="AC344" s="55"/>
      <c r="AD344" s="55"/>
    </row>
    <row r="345" ht="15.75" customHeight="1">
      <c r="A345" s="224"/>
      <c r="B345" s="224"/>
      <c r="C345" s="224"/>
      <c r="D345" s="225"/>
      <c r="E345" s="224"/>
      <c r="F345" s="224"/>
      <c r="G345" s="224"/>
      <c r="H345" s="225"/>
      <c r="I345" s="224"/>
      <c r="J345" s="224"/>
      <c r="K345" s="224"/>
      <c r="L345" s="224"/>
      <c r="M345" s="224"/>
      <c r="N345" s="224"/>
      <c r="O345" s="55"/>
      <c r="P345" s="55"/>
      <c r="Q345" s="55"/>
      <c r="R345" s="55"/>
      <c r="S345" s="55"/>
      <c r="T345" s="55"/>
      <c r="U345" s="55"/>
      <c r="V345" s="55"/>
      <c r="W345" s="55"/>
      <c r="X345" s="55"/>
      <c r="Y345" s="55"/>
      <c r="Z345" s="55"/>
      <c r="AA345" s="55"/>
      <c r="AB345" s="55"/>
      <c r="AC345" s="55"/>
      <c r="AD345" s="55"/>
    </row>
    <row r="346" ht="15.75" customHeight="1">
      <c r="A346" s="224"/>
      <c r="B346" s="224"/>
      <c r="C346" s="224"/>
      <c r="D346" s="225"/>
      <c r="E346" s="224"/>
      <c r="F346" s="224"/>
      <c r="G346" s="224"/>
      <c r="H346" s="225"/>
      <c r="I346" s="224"/>
      <c r="J346" s="224"/>
      <c r="K346" s="224"/>
      <c r="L346" s="224"/>
      <c r="M346" s="224"/>
      <c r="N346" s="224"/>
      <c r="O346" s="55"/>
      <c r="P346" s="55"/>
      <c r="Q346" s="55"/>
      <c r="R346" s="55"/>
      <c r="S346" s="55"/>
      <c r="T346" s="55"/>
      <c r="U346" s="55"/>
      <c r="V346" s="55"/>
      <c r="W346" s="55"/>
      <c r="X346" s="55"/>
      <c r="Y346" s="55"/>
      <c r="Z346" s="55"/>
      <c r="AA346" s="55"/>
      <c r="AB346" s="55"/>
      <c r="AC346" s="55"/>
      <c r="AD346" s="55"/>
    </row>
    <row r="347" ht="15.75" customHeight="1">
      <c r="A347" s="224"/>
      <c r="B347" s="224"/>
      <c r="C347" s="224"/>
      <c r="D347" s="225"/>
      <c r="E347" s="224"/>
      <c r="F347" s="224"/>
      <c r="G347" s="224"/>
      <c r="H347" s="225"/>
      <c r="I347" s="224"/>
      <c r="J347" s="224"/>
      <c r="K347" s="224"/>
      <c r="L347" s="224"/>
      <c r="M347" s="224"/>
      <c r="N347" s="224"/>
      <c r="O347" s="55"/>
      <c r="P347" s="55"/>
      <c r="Q347" s="55"/>
      <c r="R347" s="55"/>
      <c r="S347" s="55"/>
      <c r="T347" s="55"/>
      <c r="U347" s="55"/>
      <c r="V347" s="55"/>
      <c r="W347" s="55"/>
      <c r="X347" s="55"/>
      <c r="Y347" s="55"/>
      <c r="Z347" s="55"/>
      <c r="AA347" s="55"/>
      <c r="AB347" s="55"/>
      <c r="AC347" s="55"/>
      <c r="AD347" s="55"/>
    </row>
    <row r="348" ht="15.75" customHeight="1">
      <c r="A348" s="224"/>
      <c r="B348" s="224"/>
      <c r="C348" s="224"/>
      <c r="D348" s="225"/>
      <c r="E348" s="224"/>
      <c r="F348" s="224"/>
      <c r="G348" s="224"/>
      <c r="H348" s="225"/>
      <c r="I348" s="224"/>
      <c r="J348" s="224"/>
      <c r="K348" s="224"/>
      <c r="L348" s="224"/>
      <c r="M348" s="224"/>
      <c r="N348" s="224"/>
      <c r="O348" s="55"/>
      <c r="P348" s="55"/>
      <c r="Q348" s="55"/>
      <c r="R348" s="55"/>
      <c r="S348" s="55"/>
      <c r="T348" s="55"/>
      <c r="U348" s="55"/>
      <c r="V348" s="55"/>
      <c r="W348" s="55"/>
      <c r="X348" s="55"/>
      <c r="Y348" s="55"/>
      <c r="Z348" s="55"/>
      <c r="AA348" s="55"/>
      <c r="AB348" s="55"/>
      <c r="AC348" s="55"/>
      <c r="AD348" s="55"/>
    </row>
    <row r="349" ht="15.75" customHeight="1">
      <c r="A349" s="224"/>
      <c r="B349" s="224"/>
      <c r="C349" s="224"/>
      <c r="D349" s="225"/>
      <c r="E349" s="224"/>
      <c r="F349" s="224"/>
      <c r="G349" s="224"/>
      <c r="H349" s="225"/>
      <c r="I349" s="224"/>
      <c r="J349" s="224"/>
      <c r="K349" s="224"/>
      <c r="L349" s="224"/>
      <c r="M349" s="224"/>
      <c r="N349" s="224"/>
      <c r="O349" s="55"/>
      <c r="P349" s="55"/>
      <c r="Q349" s="55"/>
      <c r="R349" s="55"/>
      <c r="S349" s="55"/>
      <c r="T349" s="55"/>
      <c r="U349" s="55"/>
      <c r="V349" s="55"/>
      <c r="W349" s="55"/>
      <c r="X349" s="55"/>
      <c r="Y349" s="55"/>
      <c r="Z349" s="55"/>
      <c r="AA349" s="55"/>
      <c r="AB349" s="55"/>
      <c r="AC349" s="55"/>
      <c r="AD349" s="55"/>
    </row>
    <row r="350" ht="15.75" customHeight="1">
      <c r="A350" s="224"/>
      <c r="B350" s="224"/>
      <c r="C350" s="224"/>
      <c r="D350" s="225"/>
      <c r="E350" s="224"/>
      <c r="F350" s="224"/>
      <c r="G350" s="224"/>
      <c r="H350" s="225"/>
      <c r="I350" s="224"/>
      <c r="J350" s="224"/>
      <c r="K350" s="224"/>
      <c r="L350" s="224"/>
      <c r="M350" s="224"/>
      <c r="N350" s="224"/>
      <c r="O350" s="55"/>
      <c r="P350" s="55"/>
      <c r="Q350" s="55"/>
      <c r="R350" s="55"/>
      <c r="S350" s="55"/>
      <c r="T350" s="55"/>
      <c r="U350" s="55"/>
      <c r="V350" s="55"/>
      <c r="W350" s="55"/>
      <c r="X350" s="55"/>
      <c r="Y350" s="55"/>
      <c r="Z350" s="55"/>
      <c r="AA350" s="55"/>
      <c r="AB350" s="55"/>
      <c r="AC350" s="55"/>
      <c r="AD350" s="55"/>
    </row>
    <row r="351" ht="15.75" customHeight="1">
      <c r="A351" s="224"/>
      <c r="B351" s="224"/>
      <c r="C351" s="224"/>
      <c r="D351" s="225"/>
      <c r="E351" s="224"/>
      <c r="F351" s="224"/>
      <c r="G351" s="224"/>
      <c r="H351" s="225"/>
      <c r="I351" s="224"/>
      <c r="J351" s="224"/>
      <c r="K351" s="224"/>
      <c r="L351" s="224"/>
      <c r="M351" s="224"/>
      <c r="N351" s="224"/>
      <c r="O351" s="55"/>
      <c r="P351" s="55"/>
      <c r="Q351" s="55"/>
      <c r="R351" s="55"/>
      <c r="S351" s="55"/>
      <c r="T351" s="55"/>
      <c r="U351" s="55"/>
      <c r="V351" s="55"/>
      <c r="W351" s="55"/>
      <c r="X351" s="55"/>
      <c r="Y351" s="55"/>
      <c r="Z351" s="55"/>
      <c r="AA351" s="55"/>
      <c r="AB351" s="55"/>
      <c r="AC351" s="55"/>
      <c r="AD351" s="55"/>
    </row>
    <row r="352" ht="15.75" customHeight="1">
      <c r="A352" s="224"/>
      <c r="B352" s="224"/>
      <c r="C352" s="224"/>
      <c r="D352" s="225"/>
      <c r="E352" s="224"/>
      <c r="F352" s="224"/>
      <c r="G352" s="224"/>
      <c r="H352" s="225"/>
      <c r="I352" s="224"/>
      <c r="J352" s="224"/>
      <c r="K352" s="224"/>
      <c r="L352" s="224"/>
      <c r="M352" s="224"/>
      <c r="N352" s="224"/>
      <c r="O352" s="55"/>
      <c r="P352" s="55"/>
      <c r="Q352" s="55"/>
      <c r="R352" s="55"/>
      <c r="S352" s="55"/>
      <c r="T352" s="55"/>
      <c r="U352" s="55"/>
      <c r="V352" s="55"/>
      <c r="W352" s="55"/>
      <c r="X352" s="55"/>
      <c r="Y352" s="55"/>
      <c r="Z352" s="55"/>
      <c r="AA352" s="55"/>
      <c r="AB352" s="55"/>
      <c r="AC352" s="55"/>
      <c r="AD352" s="55"/>
    </row>
    <row r="353" ht="15.75" customHeight="1">
      <c r="A353" s="224"/>
      <c r="B353" s="224"/>
      <c r="C353" s="224"/>
      <c r="D353" s="225"/>
      <c r="E353" s="224"/>
      <c r="F353" s="224"/>
      <c r="G353" s="224"/>
      <c r="H353" s="225"/>
      <c r="I353" s="224"/>
      <c r="J353" s="224"/>
      <c r="K353" s="224"/>
      <c r="L353" s="224"/>
      <c r="M353" s="224"/>
      <c r="N353" s="224"/>
      <c r="O353" s="55"/>
      <c r="P353" s="55"/>
      <c r="Q353" s="55"/>
      <c r="R353" s="55"/>
      <c r="S353" s="55"/>
      <c r="T353" s="55"/>
      <c r="U353" s="55"/>
      <c r="V353" s="55"/>
      <c r="W353" s="55"/>
      <c r="X353" s="55"/>
      <c r="Y353" s="55"/>
      <c r="Z353" s="55"/>
      <c r="AA353" s="55"/>
      <c r="AB353" s="55"/>
      <c r="AC353" s="55"/>
      <c r="AD353" s="55"/>
    </row>
    <row r="354" ht="15.75" customHeight="1">
      <c r="A354" s="224"/>
      <c r="B354" s="224"/>
      <c r="C354" s="224"/>
      <c r="D354" s="225"/>
      <c r="E354" s="224"/>
      <c r="F354" s="224"/>
      <c r="G354" s="224"/>
      <c r="H354" s="225"/>
      <c r="I354" s="224"/>
      <c r="J354" s="224"/>
      <c r="K354" s="224"/>
      <c r="L354" s="224"/>
      <c r="M354" s="224"/>
      <c r="N354" s="224"/>
      <c r="O354" s="55"/>
      <c r="P354" s="55"/>
      <c r="Q354" s="55"/>
      <c r="R354" s="55"/>
      <c r="S354" s="55"/>
      <c r="T354" s="55"/>
      <c r="U354" s="55"/>
      <c r="V354" s="55"/>
      <c r="W354" s="55"/>
      <c r="X354" s="55"/>
      <c r="Y354" s="55"/>
      <c r="Z354" s="55"/>
      <c r="AA354" s="55"/>
      <c r="AB354" s="55"/>
      <c r="AC354" s="55"/>
      <c r="AD354" s="55"/>
    </row>
    <row r="355" ht="15.75" customHeight="1">
      <c r="A355" s="224"/>
      <c r="B355" s="224"/>
      <c r="C355" s="224"/>
      <c r="D355" s="225"/>
      <c r="E355" s="224"/>
      <c r="F355" s="224"/>
      <c r="G355" s="224"/>
      <c r="H355" s="225"/>
      <c r="I355" s="224"/>
      <c r="J355" s="224"/>
      <c r="K355" s="224"/>
      <c r="L355" s="224"/>
      <c r="M355" s="224"/>
      <c r="N355" s="224"/>
      <c r="O355" s="55"/>
      <c r="P355" s="55"/>
      <c r="Q355" s="55"/>
      <c r="R355" s="55"/>
      <c r="S355" s="55"/>
      <c r="T355" s="55"/>
      <c r="U355" s="55"/>
      <c r="V355" s="55"/>
      <c r="W355" s="55"/>
      <c r="X355" s="55"/>
      <c r="Y355" s="55"/>
      <c r="Z355" s="55"/>
      <c r="AA355" s="55"/>
      <c r="AB355" s="55"/>
      <c r="AC355" s="55"/>
      <c r="AD355" s="55"/>
    </row>
    <row r="356" ht="15.75" customHeight="1">
      <c r="A356" s="224"/>
      <c r="B356" s="224"/>
      <c r="C356" s="224"/>
      <c r="D356" s="225"/>
      <c r="E356" s="224"/>
      <c r="F356" s="224"/>
      <c r="G356" s="224"/>
      <c r="H356" s="225"/>
      <c r="I356" s="224"/>
      <c r="J356" s="224"/>
      <c r="K356" s="224"/>
      <c r="L356" s="224"/>
      <c r="M356" s="224"/>
      <c r="N356" s="224"/>
      <c r="O356" s="55"/>
      <c r="P356" s="55"/>
      <c r="Q356" s="55"/>
      <c r="R356" s="55"/>
      <c r="S356" s="55"/>
      <c r="T356" s="55"/>
      <c r="U356" s="55"/>
      <c r="V356" s="55"/>
      <c r="W356" s="55"/>
      <c r="X356" s="55"/>
      <c r="Y356" s="55"/>
      <c r="Z356" s="55"/>
      <c r="AA356" s="55"/>
      <c r="AB356" s="55"/>
      <c r="AC356" s="55"/>
      <c r="AD356" s="55"/>
    </row>
    <row r="357" ht="15.75" customHeight="1">
      <c r="A357" s="224"/>
      <c r="B357" s="224"/>
      <c r="C357" s="224"/>
      <c r="D357" s="225"/>
      <c r="E357" s="224"/>
      <c r="F357" s="224"/>
      <c r="G357" s="224"/>
      <c r="H357" s="225"/>
      <c r="I357" s="224"/>
      <c r="J357" s="224"/>
      <c r="K357" s="224"/>
      <c r="L357" s="224"/>
      <c r="M357" s="224"/>
      <c r="N357" s="224"/>
      <c r="O357" s="55"/>
      <c r="P357" s="55"/>
      <c r="Q357" s="55"/>
      <c r="R357" s="55"/>
      <c r="S357" s="55"/>
      <c r="T357" s="55"/>
      <c r="U357" s="55"/>
      <c r="V357" s="55"/>
      <c r="W357" s="55"/>
      <c r="X357" s="55"/>
      <c r="Y357" s="55"/>
      <c r="Z357" s="55"/>
      <c r="AA357" s="55"/>
      <c r="AB357" s="55"/>
      <c r="AC357" s="55"/>
      <c r="AD357" s="55"/>
    </row>
    <row r="358" ht="15.75" customHeight="1">
      <c r="A358" s="224"/>
      <c r="B358" s="224"/>
      <c r="C358" s="224"/>
      <c r="D358" s="225"/>
      <c r="E358" s="224"/>
      <c r="F358" s="224"/>
      <c r="G358" s="224"/>
      <c r="H358" s="225"/>
      <c r="I358" s="224"/>
      <c r="J358" s="224"/>
      <c r="K358" s="224"/>
      <c r="L358" s="224"/>
      <c r="M358" s="224"/>
      <c r="N358" s="224"/>
      <c r="O358" s="55"/>
      <c r="P358" s="55"/>
      <c r="Q358" s="55"/>
      <c r="R358" s="55"/>
      <c r="S358" s="55"/>
      <c r="T358" s="55"/>
      <c r="U358" s="55"/>
      <c r="V358" s="55"/>
      <c r="W358" s="55"/>
      <c r="X358" s="55"/>
      <c r="Y358" s="55"/>
      <c r="Z358" s="55"/>
      <c r="AA358" s="55"/>
      <c r="AB358" s="55"/>
      <c r="AC358" s="55"/>
      <c r="AD358" s="55"/>
    </row>
    <row r="359" ht="15.75" customHeight="1">
      <c r="A359" s="224"/>
      <c r="B359" s="224"/>
      <c r="C359" s="224"/>
      <c r="D359" s="225"/>
      <c r="E359" s="224"/>
      <c r="F359" s="224"/>
      <c r="G359" s="224"/>
      <c r="H359" s="225"/>
      <c r="I359" s="224"/>
      <c r="J359" s="224"/>
      <c r="K359" s="224"/>
      <c r="L359" s="224"/>
      <c r="M359" s="224"/>
      <c r="N359" s="224"/>
      <c r="O359" s="55"/>
      <c r="P359" s="55"/>
      <c r="Q359" s="55"/>
      <c r="R359" s="55"/>
      <c r="S359" s="55"/>
      <c r="T359" s="55"/>
      <c r="U359" s="55"/>
      <c r="V359" s="55"/>
      <c r="W359" s="55"/>
      <c r="X359" s="55"/>
      <c r="Y359" s="55"/>
      <c r="Z359" s="55"/>
      <c r="AA359" s="55"/>
      <c r="AB359" s="55"/>
      <c r="AC359" s="55"/>
      <c r="AD359" s="55"/>
    </row>
    <row r="360" ht="15.75" customHeight="1">
      <c r="A360" s="224"/>
      <c r="B360" s="224"/>
      <c r="C360" s="224"/>
      <c r="D360" s="225"/>
      <c r="E360" s="224"/>
      <c r="F360" s="224"/>
      <c r="G360" s="224"/>
      <c r="H360" s="225"/>
      <c r="I360" s="224"/>
      <c r="J360" s="224"/>
      <c r="K360" s="224"/>
      <c r="L360" s="224"/>
      <c r="M360" s="224"/>
      <c r="N360" s="224"/>
      <c r="O360" s="55"/>
      <c r="P360" s="55"/>
      <c r="Q360" s="55"/>
      <c r="R360" s="55"/>
      <c r="S360" s="55"/>
      <c r="T360" s="55"/>
      <c r="U360" s="55"/>
      <c r="V360" s="55"/>
      <c r="W360" s="55"/>
      <c r="X360" s="55"/>
      <c r="Y360" s="55"/>
      <c r="Z360" s="55"/>
      <c r="AA360" s="55"/>
      <c r="AB360" s="55"/>
      <c r="AC360" s="55"/>
      <c r="AD360" s="55"/>
    </row>
    <row r="361" ht="15.75" customHeight="1">
      <c r="A361" s="224"/>
      <c r="B361" s="224"/>
      <c r="C361" s="224"/>
      <c r="D361" s="225"/>
      <c r="E361" s="224"/>
      <c r="F361" s="224"/>
      <c r="G361" s="224"/>
      <c r="H361" s="225"/>
      <c r="I361" s="224"/>
      <c r="J361" s="224"/>
      <c r="K361" s="224"/>
      <c r="L361" s="224"/>
      <c r="M361" s="224"/>
      <c r="N361" s="224"/>
      <c r="O361" s="55"/>
      <c r="P361" s="55"/>
      <c r="Q361" s="55"/>
      <c r="R361" s="55"/>
      <c r="S361" s="55"/>
      <c r="T361" s="55"/>
      <c r="U361" s="55"/>
      <c r="V361" s="55"/>
      <c r="W361" s="55"/>
      <c r="X361" s="55"/>
      <c r="Y361" s="55"/>
      <c r="Z361" s="55"/>
      <c r="AA361" s="55"/>
      <c r="AB361" s="55"/>
      <c r="AC361" s="55"/>
      <c r="AD361" s="55"/>
    </row>
    <row r="362" ht="15.75" customHeight="1">
      <c r="A362" s="224"/>
      <c r="B362" s="224"/>
      <c r="C362" s="224"/>
      <c r="D362" s="225"/>
      <c r="E362" s="224"/>
      <c r="F362" s="224"/>
      <c r="G362" s="224"/>
      <c r="H362" s="225"/>
      <c r="I362" s="224"/>
      <c r="J362" s="224"/>
      <c r="K362" s="224"/>
      <c r="L362" s="224"/>
      <c r="M362" s="224"/>
      <c r="N362" s="224"/>
      <c r="O362" s="55"/>
      <c r="P362" s="55"/>
      <c r="Q362" s="55"/>
      <c r="R362" s="55"/>
      <c r="S362" s="55"/>
      <c r="T362" s="55"/>
      <c r="U362" s="55"/>
      <c r="V362" s="55"/>
      <c r="W362" s="55"/>
      <c r="X362" s="55"/>
      <c r="Y362" s="55"/>
      <c r="Z362" s="55"/>
      <c r="AA362" s="55"/>
      <c r="AB362" s="55"/>
      <c r="AC362" s="55"/>
      <c r="AD362" s="55"/>
    </row>
    <row r="363" ht="15.75" customHeight="1">
      <c r="A363" s="224"/>
      <c r="B363" s="224"/>
      <c r="C363" s="224"/>
      <c r="D363" s="225"/>
      <c r="E363" s="224"/>
      <c r="F363" s="224"/>
      <c r="G363" s="224"/>
      <c r="H363" s="225"/>
      <c r="I363" s="224"/>
      <c r="J363" s="224"/>
      <c r="K363" s="224"/>
      <c r="L363" s="224"/>
      <c r="M363" s="224"/>
      <c r="N363" s="224"/>
      <c r="O363" s="55"/>
      <c r="P363" s="55"/>
      <c r="Q363" s="55"/>
      <c r="R363" s="55"/>
      <c r="S363" s="55"/>
      <c r="T363" s="55"/>
      <c r="U363" s="55"/>
      <c r="V363" s="55"/>
      <c r="W363" s="55"/>
      <c r="X363" s="55"/>
      <c r="Y363" s="55"/>
      <c r="Z363" s="55"/>
      <c r="AA363" s="55"/>
      <c r="AB363" s="55"/>
      <c r="AC363" s="55"/>
      <c r="AD363" s="55"/>
    </row>
    <row r="364" ht="15.75" customHeight="1">
      <c r="A364" s="224"/>
      <c r="B364" s="224"/>
      <c r="C364" s="224"/>
      <c r="D364" s="225"/>
      <c r="E364" s="224"/>
      <c r="F364" s="224"/>
      <c r="G364" s="224"/>
      <c r="H364" s="225"/>
      <c r="I364" s="224"/>
      <c r="J364" s="224"/>
      <c r="K364" s="224"/>
      <c r="L364" s="224"/>
      <c r="M364" s="224"/>
      <c r="N364" s="224"/>
      <c r="O364" s="55"/>
      <c r="P364" s="55"/>
      <c r="Q364" s="55"/>
      <c r="R364" s="55"/>
      <c r="S364" s="55"/>
      <c r="T364" s="55"/>
      <c r="U364" s="55"/>
      <c r="V364" s="55"/>
      <c r="W364" s="55"/>
      <c r="X364" s="55"/>
      <c r="Y364" s="55"/>
      <c r="Z364" s="55"/>
      <c r="AA364" s="55"/>
      <c r="AB364" s="55"/>
      <c r="AC364" s="55"/>
      <c r="AD364" s="55"/>
    </row>
    <row r="365" ht="15.75" customHeight="1">
      <c r="A365" s="224"/>
      <c r="B365" s="224"/>
      <c r="C365" s="224"/>
      <c r="D365" s="225"/>
      <c r="E365" s="224"/>
      <c r="F365" s="224"/>
      <c r="G365" s="224"/>
      <c r="H365" s="225"/>
      <c r="I365" s="224"/>
      <c r="J365" s="224"/>
      <c r="K365" s="224"/>
      <c r="L365" s="224"/>
      <c r="M365" s="224"/>
      <c r="N365" s="224"/>
      <c r="O365" s="55"/>
      <c r="P365" s="55"/>
      <c r="Q365" s="55"/>
      <c r="R365" s="55"/>
      <c r="S365" s="55"/>
      <c r="T365" s="55"/>
      <c r="U365" s="55"/>
      <c r="V365" s="55"/>
      <c r="W365" s="55"/>
      <c r="X365" s="55"/>
      <c r="Y365" s="55"/>
      <c r="Z365" s="55"/>
      <c r="AA365" s="55"/>
      <c r="AB365" s="55"/>
      <c r="AC365" s="55"/>
      <c r="AD365" s="55"/>
    </row>
    <row r="366" ht="15.75" customHeight="1">
      <c r="A366" s="224"/>
      <c r="B366" s="224"/>
      <c r="C366" s="224"/>
      <c r="D366" s="225"/>
      <c r="E366" s="224"/>
      <c r="F366" s="224"/>
      <c r="G366" s="224"/>
      <c r="H366" s="225"/>
      <c r="I366" s="224"/>
      <c r="J366" s="224"/>
      <c r="K366" s="224"/>
      <c r="L366" s="224"/>
      <c r="M366" s="224"/>
      <c r="N366" s="224"/>
      <c r="O366" s="55"/>
      <c r="P366" s="55"/>
      <c r="Q366" s="55"/>
      <c r="R366" s="55"/>
      <c r="S366" s="55"/>
      <c r="T366" s="55"/>
      <c r="U366" s="55"/>
      <c r="V366" s="55"/>
      <c r="W366" s="55"/>
      <c r="X366" s="55"/>
      <c r="Y366" s="55"/>
      <c r="Z366" s="55"/>
      <c r="AA366" s="55"/>
      <c r="AB366" s="55"/>
      <c r="AC366" s="55"/>
      <c r="AD366" s="55"/>
    </row>
    <row r="367" ht="15.75" customHeight="1">
      <c r="A367" s="224"/>
      <c r="B367" s="224"/>
      <c r="C367" s="224"/>
      <c r="D367" s="225"/>
      <c r="E367" s="224"/>
      <c r="F367" s="224"/>
      <c r="G367" s="224"/>
      <c r="H367" s="225"/>
      <c r="I367" s="224"/>
      <c r="J367" s="224"/>
      <c r="K367" s="224"/>
      <c r="L367" s="224"/>
      <c r="M367" s="224"/>
      <c r="N367" s="224"/>
      <c r="O367" s="55"/>
      <c r="P367" s="55"/>
      <c r="Q367" s="55"/>
      <c r="R367" s="55"/>
      <c r="S367" s="55"/>
      <c r="T367" s="55"/>
      <c r="U367" s="55"/>
      <c r="V367" s="55"/>
      <c r="W367" s="55"/>
      <c r="X367" s="55"/>
      <c r="Y367" s="55"/>
      <c r="Z367" s="55"/>
      <c r="AA367" s="55"/>
      <c r="AB367" s="55"/>
      <c r="AC367" s="55"/>
      <c r="AD367" s="55"/>
    </row>
    <row r="368" ht="15.75" customHeight="1">
      <c r="A368" s="224"/>
      <c r="B368" s="224"/>
      <c r="C368" s="224"/>
      <c r="D368" s="225"/>
      <c r="E368" s="224"/>
      <c r="F368" s="224"/>
      <c r="G368" s="224"/>
      <c r="H368" s="225"/>
      <c r="I368" s="224"/>
      <c r="J368" s="224"/>
      <c r="K368" s="224"/>
      <c r="L368" s="224"/>
      <c r="M368" s="224"/>
      <c r="N368" s="224"/>
      <c r="O368" s="55"/>
      <c r="P368" s="55"/>
      <c r="Q368" s="55"/>
      <c r="R368" s="55"/>
      <c r="S368" s="55"/>
      <c r="T368" s="55"/>
      <c r="U368" s="55"/>
      <c r="V368" s="55"/>
      <c r="W368" s="55"/>
      <c r="X368" s="55"/>
      <c r="Y368" s="55"/>
      <c r="Z368" s="55"/>
      <c r="AA368" s="55"/>
      <c r="AB368" s="55"/>
      <c r="AC368" s="55"/>
      <c r="AD368" s="55"/>
    </row>
    <row r="369" ht="15.75" customHeight="1">
      <c r="A369" s="224"/>
      <c r="B369" s="224"/>
      <c r="C369" s="224"/>
      <c r="D369" s="225"/>
      <c r="E369" s="224"/>
      <c r="F369" s="224"/>
      <c r="G369" s="224"/>
      <c r="H369" s="225"/>
      <c r="I369" s="224"/>
      <c r="J369" s="224"/>
      <c r="K369" s="224"/>
      <c r="L369" s="224"/>
      <c r="M369" s="224"/>
      <c r="N369" s="224"/>
      <c r="O369" s="55"/>
      <c r="P369" s="55"/>
      <c r="Q369" s="55"/>
      <c r="R369" s="55"/>
      <c r="S369" s="55"/>
      <c r="T369" s="55"/>
      <c r="U369" s="55"/>
      <c r="V369" s="55"/>
      <c r="W369" s="55"/>
      <c r="X369" s="55"/>
      <c r="Y369" s="55"/>
      <c r="Z369" s="55"/>
      <c r="AA369" s="55"/>
      <c r="AB369" s="55"/>
      <c r="AC369" s="55"/>
      <c r="AD369" s="55"/>
    </row>
    <row r="370" ht="15.75" customHeight="1">
      <c r="A370" s="224"/>
      <c r="B370" s="224"/>
      <c r="C370" s="224"/>
      <c r="D370" s="225"/>
      <c r="E370" s="224"/>
      <c r="F370" s="224"/>
      <c r="G370" s="224"/>
      <c r="H370" s="225"/>
      <c r="I370" s="224"/>
      <c r="J370" s="224"/>
      <c r="K370" s="224"/>
      <c r="L370" s="224"/>
      <c r="M370" s="224"/>
      <c r="N370" s="224"/>
      <c r="O370" s="55"/>
      <c r="P370" s="55"/>
      <c r="Q370" s="55"/>
      <c r="R370" s="55"/>
      <c r="S370" s="55"/>
      <c r="T370" s="55"/>
      <c r="U370" s="55"/>
      <c r="V370" s="55"/>
      <c r="W370" s="55"/>
      <c r="X370" s="55"/>
      <c r="Y370" s="55"/>
      <c r="Z370" s="55"/>
      <c r="AA370" s="55"/>
      <c r="AB370" s="55"/>
      <c r="AC370" s="55"/>
      <c r="AD370" s="55"/>
    </row>
    <row r="371" ht="15.75" customHeight="1">
      <c r="A371" s="224"/>
      <c r="B371" s="224"/>
      <c r="C371" s="224"/>
      <c r="D371" s="225"/>
      <c r="E371" s="224"/>
      <c r="F371" s="224"/>
      <c r="G371" s="224"/>
      <c r="H371" s="225"/>
      <c r="I371" s="224"/>
      <c r="J371" s="224"/>
      <c r="K371" s="224"/>
      <c r="L371" s="224"/>
      <c r="M371" s="224"/>
      <c r="N371" s="224"/>
      <c r="O371" s="55"/>
      <c r="P371" s="55"/>
      <c r="Q371" s="55"/>
      <c r="R371" s="55"/>
      <c r="S371" s="55"/>
      <c r="T371" s="55"/>
      <c r="U371" s="55"/>
      <c r="V371" s="55"/>
      <c r="W371" s="55"/>
      <c r="X371" s="55"/>
      <c r="Y371" s="55"/>
      <c r="Z371" s="55"/>
      <c r="AA371" s="55"/>
      <c r="AB371" s="55"/>
      <c r="AC371" s="55"/>
      <c r="AD371" s="55"/>
    </row>
    <row r="372" ht="15.75" customHeight="1">
      <c r="A372" s="224"/>
      <c r="B372" s="224"/>
      <c r="C372" s="224"/>
      <c r="D372" s="225"/>
      <c r="E372" s="224"/>
      <c r="F372" s="224"/>
      <c r="G372" s="224"/>
      <c r="H372" s="225"/>
      <c r="I372" s="224"/>
      <c r="J372" s="224"/>
      <c r="K372" s="224"/>
      <c r="L372" s="224"/>
      <c r="M372" s="224"/>
      <c r="N372" s="224"/>
      <c r="O372" s="55"/>
      <c r="P372" s="55"/>
      <c r="Q372" s="55"/>
      <c r="R372" s="55"/>
      <c r="S372" s="55"/>
      <c r="T372" s="55"/>
      <c r="U372" s="55"/>
      <c r="V372" s="55"/>
      <c r="W372" s="55"/>
      <c r="X372" s="55"/>
      <c r="Y372" s="55"/>
      <c r="Z372" s="55"/>
      <c r="AA372" s="55"/>
      <c r="AB372" s="55"/>
      <c r="AC372" s="55"/>
      <c r="AD372" s="55"/>
    </row>
    <row r="373" ht="15.75" customHeight="1">
      <c r="A373" s="224"/>
      <c r="B373" s="224"/>
      <c r="C373" s="224"/>
      <c r="D373" s="225"/>
      <c r="E373" s="224"/>
      <c r="F373" s="224"/>
      <c r="G373" s="224"/>
      <c r="H373" s="225"/>
      <c r="I373" s="224"/>
      <c r="J373" s="224"/>
      <c r="K373" s="224"/>
      <c r="L373" s="224"/>
      <c r="M373" s="224"/>
      <c r="N373" s="224"/>
      <c r="O373" s="55"/>
      <c r="P373" s="55"/>
      <c r="Q373" s="55"/>
      <c r="R373" s="55"/>
      <c r="S373" s="55"/>
      <c r="T373" s="55"/>
      <c r="U373" s="55"/>
      <c r="V373" s="55"/>
      <c r="W373" s="55"/>
      <c r="X373" s="55"/>
      <c r="Y373" s="55"/>
      <c r="Z373" s="55"/>
      <c r="AA373" s="55"/>
      <c r="AB373" s="55"/>
      <c r="AC373" s="55"/>
      <c r="AD373" s="55"/>
    </row>
    <row r="374" ht="15.75" customHeight="1">
      <c r="A374" s="224"/>
      <c r="B374" s="224"/>
      <c r="C374" s="224"/>
      <c r="D374" s="225"/>
      <c r="E374" s="224"/>
      <c r="F374" s="224"/>
      <c r="G374" s="224"/>
      <c r="H374" s="225"/>
      <c r="I374" s="224"/>
      <c r="J374" s="224"/>
      <c r="K374" s="224"/>
      <c r="L374" s="224"/>
      <c r="M374" s="224"/>
      <c r="N374" s="224"/>
      <c r="O374" s="55"/>
      <c r="P374" s="55"/>
      <c r="Q374" s="55"/>
      <c r="R374" s="55"/>
      <c r="S374" s="55"/>
      <c r="T374" s="55"/>
      <c r="U374" s="55"/>
      <c r="V374" s="55"/>
      <c r="W374" s="55"/>
      <c r="X374" s="55"/>
      <c r="Y374" s="55"/>
      <c r="Z374" s="55"/>
      <c r="AA374" s="55"/>
      <c r="AB374" s="55"/>
      <c r="AC374" s="55"/>
      <c r="AD374" s="55"/>
    </row>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88"/>
    <col customWidth="1" min="2" max="2" width="34.63"/>
    <col customWidth="1" min="3" max="3" width="37.75"/>
    <col customWidth="1" min="4" max="5" width="16.63"/>
    <col customWidth="1" min="6" max="6" width="17.38"/>
    <col customWidth="1" min="8" max="8" width="15.38"/>
    <col customWidth="1" min="12" max="12" width="18.63"/>
    <col customWidth="1" min="13" max="13" width="18.25"/>
    <col customWidth="1" min="14" max="14" width="28.13"/>
  </cols>
  <sheetData>
    <row r="1" ht="15.75" customHeight="1">
      <c r="A1" s="67" t="s">
        <v>0</v>
      </c>
      <c r="B1" s="67" t="s">
        <v>1</v>
      </c>
      <c r="C1" s="67" t="s">
        <v>2</v>
      </c>
      <c r="D1" s="68" t="s">
        <v>3</v>
      </c>
      <c r="E1" s="67" t="s">
        <v>4</v>
      </c>
      <c r="F1" s="67" t="s">
        <v>5</v>
      </c>
      <c r="G1" s="67" t="s">
        <v>6</v>
      </c>
      <c r="H1" s="46" t="s">
        <v>7</v>
      </c>
      <c r="I1" s="69" t="s">
        <v>8</v>
      </c>
      <c r="J1" s="47" t="s">
        <v>9</v>
      </c>
      <c r="K1" s="67" t="s">
        <v>10</v>
      </c>
      <c r="L1" s="67" t="s">
        <v>11</v>
      </c>
      <c r="M1" s="67" t="s">
        <v>12</v>
      </c>
    </row>
    <row r="2" ht="15.75" customHeight="1">
      <c r="A2" s="129" t="s">
        <v>10490</v>
      </c>
      <c r="B2" s="129" t="s">
        <v>59</v>
      </c>
      <c r="C2" s="129" t="s">
        <v>10491</v>
      </c>
      <c r="D2" s="321" t="s">
        <v>3660</v>
      </c>
      <c r="E2" s="321" t="s">
        <v>3661</v>
      </c>
      <c r="F2" s="186">
        <v>0.3125</v>
      </c>
      <c r="G2" s="186">
        <v>0.3541666666666667</v>
      </c>
      <c r="H2" s="321">
        <f t="shared" ref="H2:H64" si="1">IF(G2&lt;F2, (G2+1)-F2, G2-F2)*24</f>
        <v>1</v>
      </c>
      <c r="I2" s="187">
        <v>16.0</v>
      </c>
      <c r="J2" s="187">
        <f t="shared" ref="J2:J64" si="2">DIVIDE(I2,H2)/M2</f>
        <v>16</v>
      </c>
      <c r="K2" s="187" t="s">
        <v>297</v>
      </c>
      <c r="L2" s="218" t="s">
        <v>3097</v>
      </c>
      <c r="M2" s="129">
        <v>1.0</v>
      </c>
    </row>
    <row r="3" ht="15.75" customHeight="1">
      <c r="A3" s="129" t="s">
        <v>10490</v>
      </c>
      <c r="B3" s="128" t="s">
        <v>59</v>
      </c>
      <c r="C3" s="128" t="s">
        <v>10492</v>
      </c>
      <c r="D3" s="234" t="s">
        <v>3660</v>
      </c>
      <c r="E3" s="234" t="s">
        <v>3661</v>
      </c>
      <c r="F3" s="190">
        <v>0.3125</v>
      </c>
      <c r="G3" s="190">
        <v>0.3541666666666667</v>
      </c>
      <c r="H3" s="321">
        <f t="shared" si="1"/>
        <v>1</v>
      </c>
      <c r="I3" s="191">
        <v>20.0</v>
      </c>
      <c r="J3" s="187">
        <f t="shared" si="2"/>
        <v>20</v>
      </c>
      <c r="K3" s="191" t="s">
        <v>297</v>
      </c>
      <c r="L3" s="128">
        <v>17.0</v>
      </c>
      <c r="M3" s="128">
        <v>1.0</v>
      </c>
      <c r="N3" s="128"/>
    </row>
    <row r="4" ht="15.75" customHeight="1">
      <c r="A4" s="129" t="s">
        <v>10490</v>
      </c>
      <c r="B4" s="129" t="s">
        <v>59</v>
      </c>
      <c r="C4" s="129" t="s">
        <v>10493</v>
      </c>
      <c r="D4" s="321" t="s">
        <v>3660</v>
      </c>
      <c r="E4" s="321" t="s">
        <v>3661</v>
      </c>
      <c r="F4" s="186">
        <v>0.3125</v>
      </c>
      <c r="G4" s="186">
        <v>0.3541666666666667</v>
      </c>
      <c r="H4" s="321">
        <f t="shared" si="1"/>
        <v>1</v>
      </c>
      <c r="I4" s="187">
        <v>20.0</v>
      </c>
      <c r="J4" s="187">
        <f t="shared" si="2"/>
        <v>20</v>
      </c>
      <c r="K4" s="187" t="s">
        <v>297</v>
      </c>
      <c r="L4" s="129">
        <v>13.0</v>
      </c>
      <c r="M4" s="129">
        <v>1.0</v>
      </c>
      <c r="N4" s="55"/>
      <c r="O4" s="55"/>
    </row>
    <row r="5" ht="15.75" customHeight="1">
      <c r="A5" s="129" t="s">
        <v>10490</v>
      </c>
      <c r="B5" s="129" t="s">
        <v>59</v>
      </c>
      <c r="C5" s="129" t="s">
        <v>10494</v>
      </c>
      <c r="D5" s="321" t="s">
        <v>3660</v>
      </c>
      <c r="E5" s="321" t="s">
        <v>3661</v>
      </c>
      <c r="F5" s="186">
        <v>0.3125</v>
      </c>
      <c r="G5" s="186">
        <v>0.3541666666666667</v>
      </c>
      <c r="H5" s="321">
        <f t="shared" si="1"/>
        <v>1</v>
      </c>
      <c r="I5" s="187">
        <v>20.0</v>
      </c>
      <c r="J5" s="187">
        <f t="shared" si="2"/>
        <v>20</v>
      </c>
      <c r="K5" s="187" t="s">
        <v>297</v>
      </c>
      <c r="L5" s="129">
        <v>19.0</v>
      </c>
      <c r="M5" s="129">
        <v>1.0</v>
      </c>
      <c r="N5" s="55"/>
      <c r="O5" s="55"/>
    </row>
    <row r="6" ht="15.75" customHeight="1">
      <c r="A6" s="129" t="s">
        <v>3161</v>
      </c>
      <c r="B6" s="129" t="s">
        <v>164</v>
      </c>
      <c r="C6" s="129" t="s">
        <v>10168</v>
      </c>
      <c r="D6" s="321" t="s">
        <v>90</v>
      </c>
      <c r="E6" s="321" t="s">
        <v>91</v>
      </c>
      <c r="F6" s="186">
        <v>0.3541666666666667</v>
      </c>
      <c r="G6" s="186">
        <v>0.6875</v>
      </c>
      <c r="H6" s="321">
        <f t="shared" si="1"/>
        <v>8</v>
      </c>
      <c r="I6" s="187">
        <v>211.05</v>
      </c>
      <c r="J6" s="187">
        <f t="shared" si="2"/>
        <v>5.27625</v>
      </c>
      <c r="K6" s="10" t="s">
        <v>10495</v>
      </c>
      <c r="L6" s="129">
        <v>5.0</v>
      </c>
      <c r="M6" s="129">
        <v>5.0</v>
      </c>
      <c r="N6" s="55"/>
      <c r="O6" s="55"/>
    </row>
    <row r="7" ht="15.75" customHeight="1">
      <c r="A7" s="129" t="s">
        <v>3161</v>
      </c>
      <c r="B7" s="129" t="s">
        <v>164</v>
      </c>
      <c r="C7" s="129" t="s">
        <v>10496</v>
      </c>
      <c r="D7" s="321" t="s">
        <v>90</v>
      </c>
      <c r="E7" s="321" t="s">
        <v>91</v>
      </c>
      <c r="F7" s="186">
        <v>0.3541666666666667</v>
      </c>
      <c r="G7" s="186">
        <v>0.6875</v>
      </c>
      <c r="H7" s="321">
        <f t="shared" si="1"/>
        <v>8</v>
      </c>
      <c r="I7" s="187">
        <v>191.17</v>
      </c>
      <c r="J7" s="187">
        <f t="shared" si="2"/>
        <v>4.77925</v>
      </c>
      <c r="K7" s="10" t="s">
        <v>10497</v>
      </c>
      <c r="L7" s="129">
        <v>3.0</v>
      </c>
      <c r="M7" s="129">
        <v>5.0</v>
      </c>
      <c r="N7" s="55"/>
      <c r="O7" s="55"/>
    </row>
    <row r="8" ht="15.75" customHeight="1">
      <c r="A8" s="129" t="s">
        <v>10490</v>
      </c>
      <c r="B8" s="128" t="s">
        <v>46</v>
      </c>
      <c r="C8" s="128" t="s">
        <v>10498</v>
      </c>
      <c r="D8" s="234" t="s">
        <v>5807</v>
      </c>
      <c r="E8" s="234" t="s">
        <v>5808</v>
      </c>
      <c r="F8" s="190">
        <v>0.3541666666666667</v>
      </c>
      <c r="G8" s="190">
        <v>0.6875</v>
      </c>
      <c r="H8" s="321">
        <f t="shared" si="1"/>
        <v>8</v>
      </c>
      <c r="I8" s="191">
        <v>230.0</v>
      </c>
      <c r="J8" s="187">
        <f t="shared" si="2"/>
        <v>5.75</v>
      </c>
      <c r="K8" s="395" t="s">
        <v>10499</v>
      </c>
      <c r="L8" s="396" t="s">
        <v>431</v>
      </c>
      <c r="M8" s="128">
        <v>5.0</v>
      </c>
      <c r="N8" s="55"/>
      <c r="O8" s="55"/>
    </row>
    <row r="9" ht="15.75" customHeight="1">
      <c r="A9" s="129" t="s">
        <v>10490</v>
      </c>
      <c r="B9" s="129" t="s">
        <v>3002</v>
      </c>
      <c r="C9" s="363" t="s">
        <v>10500</v>
      </c>
      <c r="D9" s="368" t="s">
        <v>5807</v>
      </c>
      <c r="E9" s="368" t="s">
        <v>5808</v>
      </c>
      <c r="F9" s="397">
        <v>0.3541666666666667</v>
      </c>
      <c r="G9" s="397">
        <v>0.6875</v>
      </c>
      <c r="H9" s="321">
        <f t="shared" si="1"/>
        <v>8</v>
      </c>
      <c r="I9" s="371">
        <v>184.0</v>
      </c>
      <c r="J9" s="187">
        <f t="shared" si="2"/>
        <v>4.6</v>
      </c>
      <c r="K9" s="398" t="s">
        <v>10501</v>
      </c>
      <c r="L9" s="399" t="s">
        <v>3097</v>
      </c>
      <c r="M9" s="363">
        <v>5.0</v>
      </c>
      <c r="N9" s="400"/>
      <c r="O9" s="55"/>
    </row>
    <row r="10" ht="15.75" customHeight="1">
      <c r="A10" s="129" t="s">
        <v>10490</v>
      </c>
      <c r="B10" s="129" t="s">
        <v>164</v>
      </c>
      <c r="C10" s="363" t="s">
        <v>10502</v>
      </c>
      <c r="D10" s="368" t="s">
        <v>57</v>
      </c>
      <c r="E10" s="368" t="s">
        <v>58</v>
      </c>
      <c r="F10" s="397">
        <v>0.3541666666666667</v>
      </c>
      <c r="G10" s="397">
        <v>0.6875</v>
      </c>
      <c r="H10" s="321">
        <f t="shared" si="1"/>
        <v>8</v>
      </c>
      <c r="I10" s="371">
        <v>184.0</v>
      </c>
      <c r="J10" s="187">
        <f t="shared" si="2"/>
        <v>4.6</v>
      </c>
      <c r="K10" s="398" t="s">
        <v>10503</v>
      </c>
      <c r="L10" s="399" t="s">
        <v>3097</v>
      </c>
      <c r="M10" s="363">
        <v>5.0</v>
      </c>
      <c r="N10" s="400"/>
      <c r="O10" s="55"/>
    </row>
    <row r="11" ht="15.75" customHeight="1">
      <c r="A11" s="129" t="s">
        <v>10490</v>
      </c>
      <c r="B11" s="129" t="s">
        <v>208</v>
      </c>
      <c r="C11" s="363" t="s">
        <v>10504</v>
      </c>
      <c r="D11" s="368" t="s">
        <v>75</v>
      </c>
      <c r="E11" s="368" t="s">
        <v>76</v>
      </c>
      <c r="F11" s="397">
        <v>0.3541666666666667</v>
      </c>
      <c r="G11" s="397">
        <v>0.6875</v>
      </c>
      <c r="H11" s="321">
        <f t="shared" si="1"/>
        <v>8</v>
      </c>
      <c r="I11" s="371">
        <v>178.0</v>
      </c>
      <c r="J11" s="187">
        <f t="shared" si="2"/>
        <v>4.45</v>
      </c>
      <c r="K11" s="398" t="s">
        <v>10505</v>
      </c>
      <c r="L11" s="399" t="s">
        <v>3097</v>
      </c>
      <c r="M11" s="363">
        <v>5.0</v>
      </c>
      <c r="N11" s="400"/>
      <c r="O11" s="55"/>
    </row>
    <row r="12" ht="15.75" customHeight="1">
      <c r="A12" s="129" t="s">
        <v>10490</v>
      </c>
      <c r="B12" s="128" t="s">
        <v>208</v>
      </c>
      <c r="C12" s="364" t="s">
        <v>10506</v>
      </c>
      <c r="D12" s="365" t="s">
        <v>75</v>
      </c>
      <c r="E12" s="365" t="s">
        <v>76</v>
      </c>
      <c r="F12" s="401">
        <v>0.3541666666666667</v>
      </c>
      <c r="G12" s="401">
        <v>0.6875</v>
      </c>
      <c r="H12" s="321">
        <f t="shared" si="1"/>
        <v>8</v>
      </c>
      <c r="I12" s="367">
        <v>222.0</v>
      </c>
      <c r="J12" s="187">
        <f t="shared" si="2"/>
        <v>5.55</v>
      </c>
      <c r="K12" s="398" t="s">
        <v>10505</v>
      </c>
      <c r="L12" s="402" t="s">
        <v>431</v>
      </c>
      <c r="M12" s="364">
        <v>5.0</v>
      </c>
      <c r="N12" s="364"/>
      <c r="O12" s="55"/>
    </row>
    <row r="13" ht="15.75" customHeight="1">
      <c r="A13" s="129" t="s">
        <v>10490</v>
      </c>
      <c r="B13" s="129" t="s">
        <v>208</v>
      </c>
      <c r="C13" s="364" t="s">
        <v>10506</v>
      </c>
      <c r="D13" s="365" t="s">
        <v>75</v>
      </c>
      <c r="E13" s="365" t="s">
        <v>76</v>
      </c>
      <c r="F13" s="401">
        <v>0.3541666666666667</v>
      </c>
      <c r="G13" s="401">
        <v>0.6875</v>
      </c>
      <c r="H13" s="321">
        <f t="shared" si="1"/>
        <v>8</v>
      </c>
      <c r="I13" s="367">
        <v>222.0</v>
      </c>
      <c r="J13" s="187">
        <f t="shared" si="2"/>
        <v>5.55</v>
      </c>
      <c r="K13" s="398" t="s">
        <v>10505</v>
      </c>
      <c r="L13" s="402" t="s">
        <v>431</v>
      </c>
      <c r="M13" s="363">
        <v>5.0</v>
      </c>
      <c r="N13" s="400"/>
      <c r="O13" s="55"/>
    </row>
    <row r="14" ht="15.75" customHeight="1">
      <c r="A14" s="129" t="s">
        <v>10490</v>
      </c>
      <c r="B14" s="129" t="s">
        <v>35</v>
      </c>
      <c r="C14" s="363" t="s">
        <v>10507</v>
      </c>
      <c r="D14" s="368" t="s">
        <v>75</v>
      </c>
      <c r="E14" s="368" t="s">
        <v>76</v>
      </c>
      <c r="F14" s="401">
        <v>0.3541666666666667</v>
      </c>
      <c r="G14" s="401">
        <v>0.6875</v>
      </c>
      <c r="H14" s="321">
        <f t="shared" si="1"/>
        <v>8</v>
      </c>
      <c r="I14" s="371">
        <v>184.0</v>
      </c>
      <c r="J14" s="187">
        <f t="shared" si="2"/>
        <v>4.6</v>
      </c>
      <c r="K14" s="398" t="s">
        <v>10508</v>
      </c>
      <c r="L14" s="399" t="s">
        <v>3097</v>
      </c>
      <c r="M14" s="363">
        <v>5.0</v>
      </c>
      <c r="N14" s="400"/>
      <c r="O14" s="55"/>
    </row>
    <row r="15" ht="15.75" customHeight="1">
      <c r="A15" s="129" t="s">
        <v>10490</v>
      </c>
      <c r="B15" s="129" t="s">
        <v>35</v>
      </c>
      <c r="C15" s="363" t="s">
        <v>10507</v>
      </c>
      <c r="D15" s="368" t="s">
        <v>75</v>
      </c>
      <c r="E15" s="368" t="s">
        <v>76</v>
      </c>
      <c r="F15" s="397">
        <v>0.3541666666666667</v>
      </c>
      <c r="G15" s="397">
        <v>0.6875</v>
      </c>
      <c r="H15" s="321">
        <f t="shared" si="1"/>
        <v>8</v>
      </c>
      <c r="I15" s="371">
        <v>230.0</v>
      </c>
      <c r="J15" s="187">
        <f t="shared" si="2"/>
        <v>5.75</v>
      </c>
      <c r="K15" s="398" t="s">
        <v>10508</v>
      </c>
      <c r="L15" s="363">
        <v>9.0</v>
      </c>
      <c r="M15" s="363">
        <v>5.0</v>
      </c>
      <c r="N15" s="400"/>
      <c r="O15" s="55"/>
    </row>
    <row r="16" ht="15.75" customHeight="1">
      <c r="A16" s="129" t="s">
        <v>10490</v>
      </c>
      <c r="B16" s="129" t="s">
        <v>35</v>
      </c>
      <c r="C16" s="363" t="s">
        <v>10507</v>
      </c>
      <c r="D16" s="368" t="s">
        <v>75</v>
      </c>
      <c r="E16" s="368" t="s">
        <v>76</v>
      </c>
      <c r="F16" s="397">
        <v>0.3541666666666667</v>
      </c>
      <c r="G16" s="397">
        <v>0.6875</v>
      </c>
      <c r="H16" s="321">
        <f t="shared" si="1"/>
        <v>8</v>
      </c>
      <c r="I16" s="371">
        <v>230.0</v>
      </c>
      <c r="J16" s="187">
        <f t="shared" si="2"/>
        <v>5.75</v>
      </c>
      <c r="K16" s="398" t="s">
        <v>10508</v>
      </c>
      <c r="L16" s="363">
        <v>12.0</v>
      </c>
      <c r="M16" s="363">
        <v>5.0</v>
      </c>
      <c r="N16" s="400"/>
      <c r="O16" s="55"/>
    </row>
    <row r="17" ht="15.75" customHeight="1">
      <c r="A17" s="129" t="s">
        <v>10490</v>
      </c>
      <c r="B17" s="128" t="s">
        <v>93</v>
      </c>
      <c r="C17" s="363" t="s">
        <v>10509</v>
      </c>
      <c r="D17" s="365" t="s">
        <v>127</v>
      </c>
      <c r="E17" s="365" t="s">
        <v>128</v>
      </c>
      <c r="F17" s="401">
        <v>0.3541666666666667</v>
      </c>
      <c r="G17" s="401">
        <v>0.6875</v>
      </c>
      <c r="H17" s="321">
        <f t="shared" si="1"/>
        <v>8</v>
      </c>
      <c r="I17" s="371">
        <v>230.0</v>
      </c>
      <c r="J17" s="187">
        <f t="shared" si="2"/>
        <v>5.75</v>
      </c>
      <c r="K17" s="398" t="s">
        <v>10510</v>
      </c>
      <c r="L17" s="364">
        <v>1.0</v>
      </c>
      <c r="M17" s="364">
        <v>5.0</v>
      </c>
      <c r="N17" s="400"/>
      <c r="O17" s="55"/>
    </row>
    <row r="18" ht="15.75" customHeight="1">
      <c r="A18" s="129" t="s">
        <v>10490</v>
      </c>
      <c r="B18" s="129" t="s">
        <v>93</v>
      </c>
      <c r="C18" s="363" t="s">
        <v>10509</v>
      </c>
      <c r="D18" s="368" t="s">
        <v>127</v>
      </c>
      <c r="E18" s="368" t="s">
        <v>128</v>
      </c>
      <c r="F18" s="401">
        <v>0.3541666666666667</v>
      </c>
      <c r="G18" s="401">
        <v>0.6875</v>
      </c>
      <c r="H18" s="321">
        <f t="shared" si="1"/>
        <v>8</v>
      </c>
      <c r="I18" s="371">
        <v>184.0</v>
      </c>
      <c r="J18" s="187">
        <f t="shared" si="2"/>
        <v>4.6</v>
      </c>
      <c r="K18" s="398" t="s">
        <v>10510</v>
      </c>
      <c r="L18" s="399" t="s">
        <v>3097</v>
      </c>
      <c r="M18" s="363">
        <v>5.0</v>
      </c>
      <c r="N18" s="400"/>
      <c r="O18" s="55"/>
    </row>
    <row r="19" ht="15.75" customHeight="1">
      <c r="A19" s="129" t="s">
        <v>10490</v>
      </c>
      <c r="B19" s="129" t="s">
        <v>93</v>
      </c>
      <c r="C19" s="363" t="s">
        <v>10511</v>
      </c>
      <c r="D19" s="368" t="s">
        <v>127</v>
      </c>
      <c r="E19" s="368" t="s">
        <v>128</v>
      </c>
      <c r="F19" s="397">
        <v>0.3541666666666667</v>
      </c>
      <c r="G19" s="397">
        <v>0.6875</v>
      </c>
      <c r="H19" s="321">
        <f t="shared" si="1"/>
        <v>8</v>
      </c>
      <c r="I19" s="371">
        <v>230.0</v>
      </c>
      <c r="J19" s="187">
        <f t="shared" si="2"/>
        <v>5.75</v>
      </c>
      <c r="K19" s="395" t="s">
        <v>10512</v>
      </c>
      <c r="L19" s="399" t="s">
        <v>431</v>
      </c>
      <c r="M19" s="363">
        <v>5.0</v>
      </c>
      <c r="N19" s="400"/>
      <c r="O19" s="55"/>
    </row>
    <row r="20" ht="15.75" customHeight="1">
      <c r="A20" s="129" t="s">
        <v>10490</v>
      </c>
      <c r="B20" s="129" t="s">
        <v>93</v>
      </c>
      <c r="C20" s="363" t="s">
        <v>10513</v>
      </c>
      <c r="D20" s="368" t="s">
        <v>75</v>
      </c>
      <c r="E20" s="368" t="s">
        <v>76</v>
      </c>
      <c r="F20" s="397">
        <v>0.3541666666666667</v>
      </c>
      <c r="G20" s="397">
        <v>0.6875</v>
      </c>
      <c r="H20" s="321">
        <f t="shared" si="1"/>
        <v>8</v>
      </c>
      <c r="I20" s="371">
        <v>222.0</v>
      </c>
      <c r="J20" s="187">
        <f t="shared" si="2"/>
        <v>5.55</v>
      </c>
      <c r="K20" s="395" t="s">
        <v>10514</v>
      </c>
      <c r="L20" s="399" t="s">
        <v>431</v>
      </c>
      <c r="M20" s="363">
        <v>5.0</v>
      </c>
      <c r="N20" s="400"/>
      <c r="O20" s="55"/>
    </row>
    <row r="21" ht="15.75" customHeight="1">
      <c r="A21" s="129" t="s">
        <v>10490</v>
      </c>
      <c r="B21" s="129" t="s">
        <v>28</v>
      </c>
      <c r="C21" s="129" t="s">
        <v>10515</v>
      </c>
      <c r="D21" s="321" t="s">
        <v>4395</v>
      </c>
      <c r="E21" s="321" t="s">
        <v>180</v>
      </c>
      <c r="F21" s="397">
        <v>0.3541666666666667</v>
      </c>
      <c r="G21" s="397">
        <v>0.6875</v>
      </c>
      <c r="H21" s="321">
        <f t="shared" si="1"/>
        <v>8</v>
      </c>
      <c r="I21" s="371">
        <v>230.0</v>
      </c>
      <c r="J21" s="187">
        <f t="shared" si="2"/>
        <v>5.75</v>
      </c>
      <c r="K21" s="311" t="s">
        <v>10516</v>
      </c>
      <c r="L21" s="218" t="s">
        <v>431</v>
      </c>
      <c r="M21" s="129">
        <v>5.0</v>
      </c>
      <c r="N21" s="55"/>
      <c r="O21" s="55"/>
    </row>
    <row r="22" ht="15.75" customHeight="1">
      <c r="A22" s="129" t="s">
        <v>10490</v>
      </c>
      <c r="B22" s="128" t="s">
        <v>93</v>
      </c>
      <c r="C22" s="128" t="s">
        <v>10517</v>
      </c>
      <c r="D22" s="234" t="s">
        <v>75</v>
      </c>
      <c r="E22" s="234" t="s">
        <v>76</v>
      </c>
      <c r="F22" s="397">
        <v>0.3541666666666667</v>
      </c>
      <c r="G22" s="397">
        <v>0.6875</v>
      </c>
      <c r="H22" s="321">
        <f t="shared" si="1"/>
        <v>8</v>
      </c>
      <c r="I22" s="371">
        <v>222.0</v>
      </c>
      <c r="J22" s="187">
        <f t="shared" si="2"/>
        <v>5.55</v>
      </c>
      <c r="K22" s="395" t="s">
        <v>10518</v>
      </c>
      <c r="L22" s="396" t="s">
        <v>431</v>
      </c>
      <c r="M22" s="128">
        <v>5.0</v>
      </c>
      <c r="N22" s="128"/>
      <c r="O22" s="55"/>
    </row>
    <row r="23" ht="15.75" customHeight="1">
      <c r="A23" s="129" t="s">
        <v>10490</v>
      </c>
      <c r="B23" s="129" t="s">
        <v>93</v>
      </c>
      <c r="C23" s="128" t="s">
        <v>10517</v>
      </c>
      <c r="D23" s="234" t="s">
        <v>75</v>
      </c>
      <c r="E23" s="234" t="s">
        <v>76</v>
      </c>
      <c r="F23" s="397">
        <v>0.3541666666666667</v>
      </c>
      <c r="G23" s="397">
        <v>0.6875</v>
      </c>
      <c r="H23" s="321">
        <f t="shared" si="1"/>
        <v>8</v>
      </c>
      <c r="I23" s="371">
        <v>222.0</v>
      </c>
      <c r="J23" s="187">
        <f t="shared" si="2"/>
        <v>5.55</v>
      </c>
      <c r="K23" s="395" t="s">
        <v>10518</v>
      </c>
      <c r="L23" s="218" t="s">
        <v>431</v>
      </c>
      <c r="M23" s="129">
        <v>5.0</v>
      </c>
      <c r="N23" s="128"/>
      <c r="O23" s="55"/>
    </row>
    <row r="24" ht="15.75" customHeight="1">
      <c r="A24" s="129" t="s">
        <v>10490</v>
      </c>
      <c r="B24" s="129" t="s">
        <v>93</v>
      </c>
      <c r="C24" s="128" t="s">
        <v>10517</v>
      </c>
      <c r="D24" s="234" t="s">
        <v>75</v>
      </c>
      <c r="E24" s="234" t="s">
        <v>76</v>
      </c>
      <c r="F24" s="397">
        <v>0.3541666666666667</v>
      </c>
      <c r="G24" s="397">
        <v>0.6875</v>
      </c>
      <c r="H24" s="321">
        <f t="shared" si="1"/>
        <v>8</v>
      </c>
      <c r="I24" s="187">
        <v>178.0</v>
      </c>
      <c r="J24" s="187">
        <f t="shared" si="2"/>
        <v>4.45</v>
      </c>
      <c r="K24" s="395" t="s">
        <v>10518</v>
      </c>
      <c r="L24" s="218" t="s">
        <v>3097</v>
      </c>
      <c r="M24" s="129">
        <v>5.0</v>
      </c>
      <c r="N24" s="128"/>
      <c r="O24" s="55"/>
    </row>
    <row r="25" ht="15.75" customHeight="1">
      <c r="A25" s="129" t="s">
        <v>10490</v>
      </c>
      <c r="B25" s="129" t="s">
        <v>93</v>
      </c>
      <c r="C25" s="129" t="s">
        <v>10519</v>
      </c>
      <c r="D25" s="321" t="s">
        <v>5807</v>
      </c>
      <c r="E25" s="321" t="s">
        <v>5808</v>
      </c>
      <c r="F25" s="397">
        <v>0.3541666666666667</v>
      </c>
      <c r="G25" s="397">
        <v>0.6875</v>
      </c>
      <c r="H25" s="321">
        <f t="shared" si="1"/>
        <v>8</v>
      </c>
      <c r="I25" s="187">
        <v>178.0</v>
      </c>
      <c r="J25" s="187">
        <f t="shared" si="2"/>
        <v>4.45</v>
      </c>
      <c r="K25" s="395" t="s">
        <v>10520</v>
      </c>
      <c r="L25" s="218" t="s">
        <v>3097</v>
      </c>
      <c r="M25" s="129">
        <v>5.0</v>
      </c>
      <c r="N25" s="55"/>
      <c r="O25" s="55"/>
    </row>
    <row r="26" ht="15.75" customHeight="1">
      <c r="A26" s="129" t="s">
        <v>10490</v>
      </c>
      <c r="B26" s="129" t="s">
        <v>93</v>
      </c>
      <c r="C26" s="129" t="s">
        <v>10519</v>
      </c>
      <c r="D26" s="321" t="s">
        <v>5807</v>
      </c>
      <c r="E26" s="321" t="s">
        <v>5808</v>
      </c>
      <c r="F26" s="397">
        <v>0.3541666666666667</v>
      </c>
      <c r="G26" s="397">
        <v>0.6875</v>
      </c>
      <c r="H26" s="321">
        <f t="shared" si="1"/>
        <v>8</v>
      </c>
      <c r="I26" s="187">
        <v>222.0</v>
      </c>
      <c r="J26" s="187">
        <f t="shared" si="2"/>
        <v>5.55</v>
      </c>
      <c r="K26" s="395" t="s">
        <v>10520</v>
      </c>
      <c r="L26" s="218" t="s">
        <v>431</v>
      </c>
      <c r="M26" s="129">
        <v>5.0</v>
      </c>
      <c r="N26" s="55"/>
      <c r="O26" s="55"/>
    </row>
    <row r="27" ht="15.75" customHeight="1">
      <c r="A27" s="129" t="s">
        <v>10490</v>
      </c>
      <c r="B27" s="128" t="s">
        <v>93</v>
      </c>
      <c r="C27" s="129" t="s">
        <v>10519</v>
      </c>
      <c r="D27" s="321" t="s">
        <v>5807</v>
      </c>
      <c r="E27" s="321" t="s">
        <v>5808</v>
      </c>
      <c r="F27" s="397">
        <v>0.3541666666666667</v>
      </c>
      <c r="G27" s="397">
        <v>0.6875</v>
      </c>
      <c r="H27" s="321">
        <f t="shared" si="1"/>
        <v>8</v>
      </c>
      <c r="I27" s="187">
        <v>222.0</v>
      </c>
      <c r="J27" s="187">
        <f t="shared" si="2"/>
        <v>5.55</v>
      </c>
      <c r="K27" s="395" t="s">
        <v>10520</v>
      </c>
      <c r="L27" s="218" t="s">
        <v>431</v>
      </c>
      <c r="M27" s="128">
        <v>5.0</v>
      </c>
      <c r="N27" s="55"/>
      <c r="O27" s="55"/>
    </row>
    <row r="28" ht="15.75" customHeight="1">
      <c r="A28" s="129" t="s">
        <v>10490</v>
      </c>
      <c r="B28" s="129" t="s">
        <v>21</v>
      </c>
      <c r="C28" s="129" t="s">
        <v>10521</v>
      </c>
      <c r="D28" s="321" t="s">
        <v>3660</v>
      </c>
      <c r="E28" s="321" t="s">
        <v>3661</v>
      </c>
      <c r="F28" s="397">
        <v>0.6875</v>
      </c>
      <c r="G28" s="186">
        <v>0.7291666666666666</v>
      </c>
      <c r="H28" s="321">
        <f t="shared" si="1"/>
        <v>1</v>
      </c>
      <c r="I28" s="187">
        <v>16.0</v>
      </c>
      <c r="J28" s="187">
        <f t="shared" si="2"/>
        <v>16</v>
      </c>
      <c r="K28" s="187" t="s">
        <v>297</v>
      </c>
      <c r="L28" s="218" t="s">
        <v>3097</v>
      </c>
      <c r="M28" s="129">
        <v>1.0</v>
      </c>
      <c r="N28" s="55"/>
      <c r="O28" s="55"/>
    </row>
    <row r="29" ht="15.75" customHeight="1">
      <c r="A29" s="129" t="s">
        <v>10490</v>
      </c>
      <c r="B29" s="129" t="s">
        <v>21</v>
      </c>
      <c r="C29" s="129" t="s">
        <v>10522</v>
      </c>
      <c r="D29" s="321" t="s">
        <v>3660</v>
      </c>
      <c r="E29" s="321" t="s">
        <v>3661</v>
      </c>
      <c r="F29" s="397">
        <v>0.6875</v>
      </c>
      <c r="G29" s="186">
        <v>0.7291666666666666</v>
      </c>
      <c r="H29" s="321">
        <f t="shared" si="1"/>
        <v>1</v>
      </c>
      <c r="I29" s="187">
        <v>20.0</v>
      </c>
      <c r="J29" s="187">
        <f t="shared" si="2"/>
        <v>20</v>
      </c>
      <c r="K29" s="187" t="s">
        <v>297</v>
      </c>
      <c r="L29" s="129">
        <v>14.0</v>
      </c>
      <c r="M29" s="129">
        <v>1.0</v>
      </c>
      <c r="N29" s="55"/>
      <c r="O29" s="55"/>
    </row>
    <row r="30" ht="15.75" customHeight="1">
      <c r="A30" s="129" t="s">
        <v>10490</v>
      </c>
      <c r="B30" s="129" t="s">
        <v>21</v>
      </c>
      <c r="C30" s="129" t="s">
        <v>10523</v>
      </c>
      <c r="D30" s="321" t="s">
        <v>3660</v>
      </c>
      <c r="E30" s="321" t="s">
        <v>3661</v>
      </c>
      <c r="F30" s="397">
        <v>0.6875</v>
      </c>
      <c r="G30" s="186">
        <v>0.7291666666666666</v>
      </c>
      <c r="H30" s="321">
        <f t="shared" si="1"/>
        <v>1</v>
      </c>
      <c r="I30" s="187">
        <v>20.0</v>
      </c>
      <c r="J30" s="187">
        <f t="shared" si="2"/>
        <v>20</v>
      </c>
      <c r="K30" s="187" t="s">
        <v>297</v>
      </c>
      <c r="L30" s="129">
        <v>15.0</v>
      </c>
      <c r="M30" s="129">
        <v>1.0</v>
      </c>
      <c r="N30" s="55"/>
      <c r="O30" s="55"/>
    </row>
    <row r="31" ht="15.75" customHeight="1">
      <c r="A31" s="129" t="s">
        <v>10490</v>
      </c>
      <c r="B31" s="128" t="s">
        <v>21</v>
      </c>
      <c r="C31" s="129" t="s">
        <v>10524</v>
      </c>
      <c r="D31" s="321" t="s">
        <v>3660</v>
      </c>
      <c r="E31" s="321" t="s">
        <v>3661</v>
      </c>
      <c r="F31" s="397">
        <v>0.6875</v>
      </c>
      <c r="G31" s="186">
        <v>0.7291666666666666</v>
      </c>
      <c r="H31" s="321">
        <f t="shared" si="1"/>
        <v>1</v>
      </c>
      <c r="I31" s="187">
        <v>20.0</v>
      </c>
      <c r="J31" s="187">
        <f t="shared" si="2"/>
        <v>20</v>
      </c>
      <c r="K31" s="187" t="s">
        <v>297</v>
      </c>
      <c r="L31" s="128">
        <v>17.0</v>
      </c>
      <c r="M31" s="129">
        <v>1.0</v>
      </c>
      <c r="N31" s="55"/>
      <c r="O31" s="55"/>
    </row>
    <row r="32" ht="15.75" customHeight="1">
      <c r="A32" s="129" t="s">
        <v>10490</v>
      </c>
      <c r="B32" s="129" t="s">
        <v>93</v>
      </c>
      <c r="C32" s="129" t="s">
        <v>10525</v>
      </c>
      <c r="D32" s="321" t="s">
        <v>5807</v>
      </c>
      <c r="E32" s="321" t="s">
        <v>5808</v>
      </c>
      <c r="F32" s="186">
        <v>0.3541666666666667</v>
      </c>
      <c r="G32" s="186">
        <v>0.6875</v>
      </c>
      <c r="H32" s="321">
        <f t="shared" si="1"/>
        <v>8</v>
      </c>
      <c r="I32" s="187">
        <v>230.0</v>
      </c>
      <c r="J32" s="187">
        <f t="shared" si="2"/>
        <v>5.75</v>
      </c>
      <c r="K32" s="395" t="s">
        <v>10526</v>
      </c>
      <c r="L32" s="129">
        <v>6.0</v>
      </c>
      <c r="M32" s="129">
        <v>5.0</v>
      </c>
      <c r="N32" s="55"/>
      <c r="O32" s="55"/>
    </row>
    <row r="33" ht="15.75" customHeight="1">
      <c r="A33" s="129" t="s">
        <v>10490</v>
      </c>
      <c r="B33" s="129" t="s">
        <v>93</v>
      </c>
      <c r="C33" s="129" t="s">
        <v>10525</v>
      </c>
      <c r="D33" s="321" t="s">
        <v>5807</v>
      </c>
      <c r="E33" s="321" t="s">
        <v>5808</v>
      </c>
      <c r="F33" s="186">
        <v>0.3541666666666667</v>
      </c>
      <c r="G33" s="186">
        <v>0.6875</v>
      </c>
      <c r="H33" s="321">
        <f t="shared" si="1"/>
        <v>8</v>
      </c>
      <c r="I33" s="187">
        <v>230.0</v>
      </c>
      <c r="J33" s="187">
        <f t="shared" si="2"/>
        <v>5.75</v>
      </c>
      <c r="K33" s="395" t="s">
        <v>10526</v>
      </c>
      <c r="L33" s="129">
        <v>2.0</v>
      </c>
      <c r="M33" s="129">
        <v>5.0</v>
      </c>
      <c r="N33" s="55"/>
      <c r="O33" s="55"/>
    </row>
    <row r="34" ht="15.75" customHeight="1">
      <c r="A34" s="129" t="s">
        <v>10490</v>
      </c>
      <c r="B34" s="129" t="s">
        <v>93</v>
      </c>
      <c r="C34" s="129" t="s">
        <v>10527</v>
      </c>
      <c r="D34" s="321" t="s">
        <v>5807</v>
      </c>
      <c r="E34" s="321" t="s">
        <v>5808</v>
      </c>
      <c r="F34" s="186">
        <v>0.3541666666666667</v>
      </c>
      <c r="G34" s="186">
        <v>0.6875</v>
      </c>
      <c r="H34" s="321">
        <f t="shared" si="1"/>
        <v>8</v>
      </c>
      <c r="I34" s="187">
        <v>222.0</v>
      </c>
      <c r="J34" s="187">
        <f t="shared" si="2"/>
        <v>5.55</v>
      </c>
      <c r="K34" s="395" t="s">
        <v>10514</v>
      </c>
      <c r="L34" s="218" t="s">
        <v>431</v>
      </c>
      <c r="M34" s="129">
        <v>5.0</v>
      </c>
      <c r="N34" s="55"/>
      <c r="O34" s="55"/>
    </row>
    <row r="35" ht="15.75" customHeight="1">
      <c r="A35" s="129" t="s">
        <v>10490</v>
      </c>
      <c r="B35" s="128" t="s">
        <v>28</v>
      </c>
      <c r="C35" s="128" t="s">
        <v>10528</v>
      </c>
      <c r="D35" s="321" t="s">
        <v>5807</v>
      </c>
      <c r="E35" s="321" t="s">
        <v>5808</v>
      </c>
      <c r="F35" s="186">
        <v>0.3541666666666667</v>
      </c>
      <c r="G35" s="186">
        <v>0.6875</v>
      </c>
      <c r="H35" s="321">
        <f t="shared" si="1"/>
        <v>8</v>
      </c>
      <c r="I35" s="191">
        <v>184.0</v>
      </c>
      <c r="J35" s="187">
        <f t="shared" si="2"/>
        <v>4.6</v>
      </c>
      <c r="K35" s="311" t="s">
        <v>10516</v>
      </c>
      <c r="L35" s="218" t="s">
        <v>3097</v>
      </c>
      <c r="M35" s="128">
        <v>5.0</v>
      </c>
      <c r="N35" s="128"/>
      <c r="O35" s="55"/>
    </row>
    <row r="36" ht="15.75" customHeight="1">
      <c r="A36" s="129" t="s">
        <v>10490</v>
      </c>
      <c r="B36" s="128" t="s">
        <v>28</v>
      </c>
      <c r="C36" s="128" t="s">
        <v>10528</v>
      </c>
      <c r="D36" s="321" t="s">
        <v>5807</v>
      </c>
      <c r="E36" s="321" t="s">
        <v>5808</v>
      </c>
      <c r="F36" s="186">
        <v>0.3541666666666667</v>
      </c>
      <c r="G36" s="186">
        <v>0.6875</v>
      </c>
      <c r="H36" s="321">
        <f t="shared" si="1"/>
        <v>8</v>
      </c>
      <c r="I36" s="187">
        <v>230.0</v>
      </c>
      <c r="J36" s="187">
        <f t="shared" si="2"/>
        <v>5.75</v>
      </c>
      <c r="K36" s="311" t="s">
        <v>10516</v>
      </c>
      <c r="L36" s="218" t="s">
        <v>431</v>
      </c>
      <c r="M36" s="128">
        <v>5.0</v>
      </c>
      <c r="N36" s="128"/>
      <c r="O36" s="55"/>
    </row>
    <row r="37" ht="15.75" customHeight="1">
      <c r="A37" s="129" t="s">
        <v>10490</v>
      </c>
      <c r="B37" s="129" t="s">
        <v>164</v>
      </c>
      <c r="C37" s="129" t="s">
        <v>5792</v>
      </c>
      <c r="D37" s="321" t="s">
        <v>108</v>
      </c>
      <c r="E37" s="321" t="s">
        <v>109</v>
      </c>
      <c r="F37" s="186">
        <v>0.3541666666666667</v>
      </c>
      <c r="G37" s="186">
        <v>0.6875</v>
      </c>
      <c r="H37" s="321">
        <f t="shared" si="1"/>
        <v>8</v>
      </c>
      <c r="I37" s="187">
        <v>184.0</v>
      </c>
      <c r="J37" s="187">
        <f t="shared" si="2"/>
        <v>4.6</v>
      </c>
      <c r="K37" s="395" t="s">
        <v>10529</v>
      </c>
      <c r="L37" s="218" t="s">
        <v>3097</v>
      </c>
      <c r="M37" s="129">
        <v>5.0</v>
      </c>
      <c r="N37" s="55"/>
      <c r="O37" s="55"/>
    </row>
    <row r="38" ht="15.75" customHeight="1">
      <c r="A38" s="129" t="s">
        <v>10490</v>
      </c>
      <c r="B38" s="129" t="s">
        <v>93</v>
      </c>
      <c r="C38" s="129" t="s">
        <v>10530</v>
      </c>
      <c r="D38" s="321" t="s">
        <v>75</v>
      </c>
      <c r="E38" s="321" t="s">
        <v>76</v>
      </c>
      <c r="F38" s="186">
        <v>0.3541666666666667</v>
      </c>
      <c r="G38" s="186">
        <v>0.6875</v>
      </c>
      <c r="H38" s="321">
        <f t="shared" si="1"/>
        <v>8</v>
      </c>
      <c r="I38" s="187">
        <v>230.0</v>
      </c>
      <c r="J38" s="187">
        <f t="shared" si="2"/>
        <v>5.75</v>
      </c>
      <c r="K38" s="398" t="s">
        <v>10531</v>
      </c>
      <c r="L38" s="218" t="s">
        <v>431</v>
      </c>
      <c r="M38" s="129">
        <v>5.0</v>
      </c>
      <c r="N38" s="55"/>
      <c r="O38" s="55"/>
    </row>
    <row r="39" ht="15.75" customHeight="1">
      <c r="A39" s="129" t="s">
        <v>10490</v>
      </c>
      <c r="B39" s="129" t="s">
        <v>93</v>
      </c>
      <c r="C39" s="129" t="s">
        <v>10532</v>
      </c>
      <c r="D39" s="321" t="s">
        <v>5807</v>
      </c>
      <c r="E39" s="321" t="s">
        <v>5808</v>
      </c>
      <c r="F39" s="186">
        <v>0.3541666666666667</v>
      </c>
      <c r="G39" s="186">
        <v>0.6875</v>
      </c>
      <c r="H39" s="321">
        <f t="shared" si="1"/>
        <v>8</v>
      </c>
      <c r="I39" s="187">
        <v>368.0</v>
      </c>
      <c r="J39" s="187">
        <f t="shared" si="2"/>
        <v>9.2</v>
      </c>
      <c r="K39" s="395" t="s">
        <v>10533</v>
      </c>
      <c r="L39" s="218" t="s">
        <v>431</v>
      </c>
      <c r="M39" s="129">
        <v>5.0</v>
      </c>
      <c r="N39" s="55"/>
      <c r="O39" s="55"/>
    </row>
    <row r="40" ht="15.75" customHeight="1">
      <c r="A40" s="129" t="s">
        <v>10490</v>
      </c>
      <c r="B40" s="129" t="s">
        <v>93</v>
      </c>
      <c r="C40" s="129" t="s">
        <v>10534</v>
      </c>
      <c r="D40" s="321" t="s">
        <v>4395</v>
      </c>
      <c r="E40" s="321" t="s">
        <v>180</v>
      </c>
      <c r="F40" s="186">
        <v>0.3541666666666667</v>
      </c>
      <c r="G40" s="186">
        <v>0.6875</v>
      </c>
      <c r="H40" s="321">
        <f t="shared" si="1"/>
        <v>8</v>
      </c>
      <c r="I40" s="187">
        <v>178.0</v>
      </c>
      <c r="J40" s="187">
        <f t="shared" si="2"/>
        <v>4.45</v>
      </c>
      <c r="K40" s="395" t="s">
        <v>10535</v>
      </c>
      <c r="L40" s="218" t="s">
        <v>3097</v>
      </c>
      <c r="M40" s="129">
        <v>5.0</v>
      </c>
      <c r="N40" s="55"/>
      <c r="O40" s="55"/>
    </row>
    <row r="41" ht="15.75" customHeight="1">
      <c r="A41" s="129" t="s">
        <v>10536</v>
      </c>
      <c r="B41" s="129" t="s">
        <v>208</v>
      </c>
      <c r="C41" s="129" t="s">
        <v>10537</v>
      </c>
      <c r="D41" s="321" t="s">
        <v>297</v>
      </c>
      <c r="E41" s="321" t="s">
        <v>297</v>
      </c>
      <c r="F41" s="147" t="s">
        <v>297</v>
      </c>
      <c r="G41" s="147" t="s">
        <v>297</v>
      </c>
      <c r="H41" s="321" t="str">
        <f t="shared" si="1"/>
        <v>#VALUE!</v>
      </c>
      <c r="I41" s="187">
        <v>0.0</v>
      </c>
      <c r="J41" s="187" t="str">
        <f t="shared" si="2"/>
        <v>#VALUE!</v>
      </c>
      <c r="K41" s="168" t="s">
        <v>297</v>
      </c>
      <c r="L41" s="218" t="s">
        <v>431</v>
      </c>
      <c r="M41" s="129">
        <v>1.0</v>
      </c>
      <c r="N41" s="55"/>
      <c r="O41" s="55"/>
    </row>
    <row r="42" ht="15.75" customHeight="1">
      <c r="A42" s="129" t="s">
        <v>10536</v>
      </c>
      <c r="B42" s="129" t="s">
        <v>208</v>
      </c>
      <c r="C42" s="129" t="s">
        <v>10538</v>
      </c>
      <c r="D42" s="321" t="s">
        <v>297</v>
      </c>
      <c r="E42" s="321" t="s">
        <v>297</v>
      </c>
      <c r="F42" s="186">
        <v>0.4375</v>
      </c>
      <c r="G42" s="186">
        <v>0.4791666666666667</v>
      </c>
      <c r="H42" s="321">
        <f t="shared" si="1"/>
        <v>1</v>
      </c>
      <c r="I42" s="187">
        <v>3.0</v>
      </c>
      <c r="J42" s="187">
        <f t="shared" si="2"/>
        <v>3</v>
      </c>
      <c r="K42" s="311" t="s">
        <v>297</v>
      </c>
      <c r="L42" s="218" t="s">
        <v>431</v>
      </c>
      <c r="M42" s="129">
        <v>1.0</v>
      </c>
      <c r="N42" s="55"/>
      <c r="O42" s="55"/>
    </row>
    <row r="43" ht="15.75" customHeight="1">
      <c r="A43" s="129" t="s">
        <v>10536</v>
      </c>
      <c r="B43" s="129" t="s">
        <v>208</v>
      </c>
      <c r="C43" s="129" t="s">
        <v>10539</v>
      </c>
      <c r="D43" s="321" t="s">
        <v>297</v>
      </c>
      <c r="E43" s="321" t="s">
        <v>297</v>
      </c>
      <c r="F43" s="186">
        <v>0.4375</v>
      </c>
      <c r="G43" s="186">
        <v>0.4791666666666667</v>
      </c>
      <c r="H43" s="321">
        <f t="shared" si="1"/>
        <v>1</v>
      </c>
      <c r="I43" s="187">
        <v>3.0</v>
      </c>
      <c r="J43" s="187">
        <f t="shared" si="2"/>
        <v>3</v>
      </c>
      <c r="K43" s="311" t="s">
        <v>297</v>
      </c>
      <c r="L43" s="218" t="s">
        <v>431</v>
      </c>
      <c r="M43" s="129">
        <v>1.0</v>
      </c>
      <c r="N43" s="55"/>
      <c r="O43" s="55"/>
    </row>
    <row r="44" ht="15.75" customHeight="1">
      <c r="A44" s="129" t="s">
        <v>10536</v>
      </c>
      <c r="B44" s="129" t="s">
        <v>35</v>
      </c>
      <c r="C44" s="129" t="s">
        <v>10540</v>
      </c>
      <c r="D44" s="321" t="s">
        <v>127</v>
      </c>
      <c r="E44" s="321" t="s">
        <v>128</v>
      </c>
      <c r="F44" s="186">
        <v>0.4375</v>
      </c>
      <c r="G44" s="186">
        <v>0.4791666666666667</v>
      </c>
      <c r="H44" s="321">
        <f t="shared" si="1"/>
        <v>1</v>
      </c>
      <c r="I44" s="187">
        <v>3.0</v>
      </c>
      <c r="J44" s="187">
        <f t="shared" si="2"/>
        <v>3</v>
      </c>
      <c r="K44" s="311" t="s">
        <v>297</v>
      </c>
      <c r="L44" s="218" t="s">
        <v>431</v>
      </c>
      <c r="M44" s="129">
        <v>1.0</v>
      </c>
      <c r="N44" s="55"/>
      <c r="O44" s="55"/>
    </row>
    <row r="45" ht="15.75" customHeight="1">
      <c r="A45" s="129" t="s">
        <v>10536</v>
      </c>
      <c r="B45" s="129" t="s">
        <v>35</v>
      </c>
      <c r="C45" s="129" t="s">
        <v>10541</v>
      </c>
      <c r="D45" s="321" t="s">
        <v>100</v>
      </c>
      <c r="E45" s="321" t="s">
        <v>101</v>
      </c>
      <c r="F45" s="186">
        <v>0.4375</v>
      </c>
      <c r="G45" s="186">
        <v>0.4791666666666667</v>
      </c>
      <c r="H45" s="321">
        <f t="shared" si="1"/>
        <v>1</v>
      </c>
      <c r="I45" s="187">
        <v>3.0</v>
      </c>
      <c r="J45" s="187">
        <f t="shared" si="2"/>
        <v>3</v>
      </c>
      <c r="K45" s="311" t="s">
        <v>297</v>
      </c>
      <c r="L45" s="218" t="s">
        <v>431</v>
      </c>
      <c r="M45" s="129">
        <v>1.0</v>
      </c>
      <c r="N45" s="55"/>
      <c r="O45" s="55"/>
    </row>
    <row r="46" ht="15.75" customHeight="1">
      <c r="A46" s="129" t="s">
        <v>10536</v>
      </c>
      <c r="B46" s="129" t="s">
        <v>64</v>
      </c>
      <c r="C46" s="129" t="s">
        <v>10542</v>
      </c>
      <c r="D46" s="321" t="s">
        <v>3125</v>
      </c>
      <c r="E46" s="321" t="s">
        <v>3126</v>
      </c>
      <c r="F46" s="186">
        <v>0.4166666666666667</v>
      </c>
      <c r="G46" s="186">
        <v>0.6666666666666666</v>
      </c>
      <c r="H46" s="321">
        <f t="shared" si="1"/>
        <v>6</v>
      </c>
      <c r="I46" s="187">
        <v>75.0</v>
      </c>
      <c r="J46" s="187">
        <f t="shared" si="2"/>
        <v>12.5</v>
      </c>
      <c r="K46" s="150" t="s">
        <v>10543</v>
      </c>
      <c r="L46" s="218" t="s">
        <v>431</v>
      </c>
      <c r="M46" s="129">
        <v>1.0</v>
      </c>
      <c r="N46" s="55"/>
      <c r="O46" s="55"/>
    </row>
    <row r="47" ht="15.75" customHeight="1">
      <c r="A47" s="129" t="s">
        <v>10536</v>
      </c>
      <c r="B47" s="129" t="s">
        <v>208</v>
      </c>
      <c r="C47" s="129" t="s">
        <v>10544</v>
      </c>
      <c r="D47" s="321" t="s">
        <v>48</v>
      </c>
      <c r="E47" s="321" t="s">
        <v>49</v>
      </c>
      <c r="F47" s="186">
        <v>0.4375</v>
      </c>
      <c r="G47" s="186">
        <v>0.4791666666666667</v>
      </c>
      <c r="H47" s="321">
        <f t="shared" si="1"/>
        <v>1</v>
      </c>
      <c r="I47" s="187">
        <v>0.0</v>
      </c>
      <c r="J47" s="187">
        <f t="shared" si="2"/>
        <v>0</v>
      </c>
      <c r="K47" s="311" t="s">
        <v>297</v>
      </c>
      <c r="L47" s="218" t="s">
        <v>431</v>
      </c>
      <c r="M47" s="129">
        <v>1.0</v>
      </c>
      <c r="N47" s="55"/>
      <c r="O47" s="55"/>
    </row>
    <row r="48" ht="15.75" customHeight="1">
      <c r="A48" s="129" t="s">
        <v>10536</v>
      </c>
      <c r="B48" s="129" t="s">
        <v>208</v>
      </c>
      <c r="C48" s="129" t="s">
        <v>10545</v>
      </c>
      <c r="D48" s="321" t="s">
        <v>197</v>
      </c>
      <c r="E48" s="321" t="s">
        <v>198</v>
      </c>
      <c r="F48" s="186">
        <v>0.5625</v>
      </c>
      <c r="G48" s="186">
        <v>0.6041666666666666</v>
      </c>
      <c r="H48" s="321">
        <f t="shared" si="1"/>
        <v>1</v>
      </c>
      <c r="I48" s="187">
        <v>0.0</v>
      </c>
      <c r="J48" s="187">
        <f t="shared" si="2"/>
        <v>0</v>
      </c>
      <c r="K48" s="311" t="s">
        <v>297</v>
      </c>
      <c r="L48" s="218" t="s">
        <v>431</v>
      </c>
      <c r="M48" s="129">
        <v>1.0</v>
      </c>
      <c r="N48" s="55"/>
      <c r="O48" s="55"/>
    </row>
    <row r="49" ht="15.75" customHeight="1">
      <c r="A49" s="129" t="s">
        <v>10536</v>
      </c>
      <c r="B49" s="129" t="s">
        <v>64</v>
      </c>
      <c r="C49" s="129" t="s">
        <v>10546</v>
      </c>
      <c r="D49" s="321" t="s">
        <v>297</v>
      </c>
      <c r="E49" s="321" t="s">
        <v>297</v>
      </c>
      <c r="F49" s="186">
        <v>0.3958333333333333</v>
      </c>
      <c r="G49" s="186">
        <v>0.6875</v>
      </c>
      <c r="H49" s="321">
        <f t="shared" si="1"/>
        <v>7</v>
      </c>
      <c r="I49" s="187">
        <v>75.0</v>
      </c>
      <c r="J49" s="187">
        <f t="shared" si="2"/>
        <v>10.71428571</v>
      </c>
      <c r="K49" s="311" t="s">
        <v>297</v>
      </c>
      <c r="L49" s="129">
        <v>9.0</v>
      </c>
      <c r="M49" s="129">
        <v>1.0</v>
      </c>
      <c r="N49" s="55"/>
      <c r="O49" s="55"/>
    </row>
    <row r="50" ht="15.75" customHeight="1">
      <c r="A50" s="129" t="s">
        <v>10536</v>
      </c>
      <c r="B50" s="129" t="s">
        <v>64</v>
      </c>
      <c r="C50" s="129" t="s">
        <v>10547</v>
      </c>
      <c r="D50" s="321" t="s">
        <v>297</v>
      </c>
      <c r="E50" s="321" t="s">
        <v>297</v>
      </c>
      <c r="F50" s="186">
        <v>0.5625</v>
      </c>
      <c r="G50" s="186">
        <v>0.6041666666666666</v>
      </c>
      <c r="H50" s="321">
        <f t="shared" si="1"/>
        <v>1</v>
      </c>
      <c r="I50" s="187">
        <v>0.0</v>
      </c>
      <c r="J50" s="187">
        <f t="shared" si="2"/>
        <v>0</v>
      </c>
      <c r="K50" s="150" t="s">
        <v>10548</v>
      </c>
      <c r="L50" s="129" t="s">
        <v>297</v>
      </c>
      <c r="M50" s="129">
        <v>1.0</v>
      </c>
      <c r="N50" s="55"/>
      <c r="O50" s="55"/>
    </row>
    <row r="51" ht="15.75" customHeight="1">
      <c r="A51" s="129" t="s">
        <v>10536</v>
      </c>
      <c r="B51" s="129" t="s">
        <v>64</v>
      </c>
      <c r="C51" s="129" t="s">
        <v>10549</v>
      </c>
      <c r="D51" s="321" t="s">
        <v>297</v>
      </c>
      <c r="E51" s="321" t="s">
        <v>297</v>
      </c>
      <c r="F51" s="186">
        <v>0.5625</v>
      </c>
      <c r="G51" s="186">
        <v>0.625</v>
      </c>
      <c r="H51" s="321">
        <f t="shared" si="1"/>
        <v>1.5</v>
      </c>
      <c r="I51" s="187">
        <v>0.0</v>
      </c>
      <c r="J51" s="187">
        <f t="shared" si="2"/>
        <v>0</v>
      </c>
      <c r="K51" s="403" t="s">
        <v>10550</v>
      </c>
      <c r="L51" s="129">
        <v>100.0</v>
      </c>
      <c r="M51" s="129">
        <v>1.0</v>
      </c>
      <c r="N51" s="55"/>
      <c r="O51" s="55"/>
    </row>
    <row r="52" ht="15.75" customHeight="1">
      <c r="A52" s="129" t="s">
        <v>10536</v>
      </c>
      <c r="B52" s="129" t="s">
        <v>5431</v>
      </c>
      <c r="C52" s="129" t="s">
        <v>10551</v>
      </c>
      <c r="D52" s="321" t="s">
        <v>297</v>
      </c>
      <c r="E52" s="321" t="s">
        <v>297</v>
      </c>
      <c r="F52" s="186">
        <v>0.7708333333333334</v>
      </c>
      <c r="G52" s="186">
        <v>0.8125</v>
      </c>
      <c r="H52" s="321">
        <f t="shared" si="1"/>
        <v>1</v>
      </c>
      <c r="I52" s="187">
        <v>0.0</v>
      </c>
      <c r="J52" s="187">
        <f t="shared" si="2"/>
        <v>0</v>
      </c>
      <c r="K52" s="404" t="s">
        <v>10552</v>
      </c>
      <c r="L52" s="129" t="s">
        <v>297</v>
      </c>
      <c r="M52" s="129">
        <v>1.0</v>
      </c>
      <c r="N52" s="55"/>
      <c r="O52" s="55"/>
    </row>
    <row r="53" ht="15.75" customHeight="1">
      <c r="A53" s="129" t="s">
        <v>10536</v>
      </c>
      <c r="B53" s="129" t="s">
        <v>64</v>
      </c>
      <c r="C53" s="129" t="s">
        <v>10553</v>
      </c>
      <c r="D53" s="321" t="s">
        <v>297</v>
      </c>
      <c r="E53" s="321" t="s">
        <v>297</v>
      </c>
      <c r="F53" s="186">
        <v>0.7916666666666666</v>
      </c>
      <c r="G53" s="186">
        <v>0.875</v>
      </c>
      <c r="H53" s="321">
        <f t="shared" si="1"/>
        <v>2</v>
      </c>
      <c r="I53" s="187">
        <v>0.0</v>
      </c>
      <c r="J53" s="187">
        <f t="shared" si="2"/>
        <v>0</v>
      </c>
      <c r="K53" s="168" t="s">
        <v>10554</v>
      </c>
      <c r="L53" s="129">
        <v>100.0</v>
      </c>
      <c r="M53" s="129">
        <v>1.0</v>
      </c>
      <c r="N53" s="55"/>
      <c r="O53" s="55"/>
    </row>
    <row r="54" ht="15.75" customHeight="1">
      <c r="A54" s="129" t="s">
        <v>10536</v>
      </c>
      <c r="B54" s="129" t="s">
        <v>35</v>
      </c>
      <c r="C54" s="129" t="s">
        <v>10555</v>
      </c>
      <c r="D54" s="321" t="s">
        <v>297</v>
      </c>
      <c r="E54" s="321" t="s">
        <v>297</v>
      </c>
      <c r="F54" s="186">
        <v>0.6666666666666666</v>
      </c>
      <c r="G54" s="186">
        <v>0.7083333333333334</v>
      </c>
      <c r="H54" s="321">
        <f t="shared" si="1"/>
        <v>1</v>
      </c>
      <c r="I54" s="187">
        <v>10.0</v>
      </c>
      <c r="J54" s="187">
        <f t="shared" si="2"/>
        <v>10</v>
      </c>
      <c r="K54" s="405" t="s">
        <v>10556</v>
      </c>
      <c r="L54" s="129">
        <v>10.0</v>
      </c>
      <c r="M54" s="129">
        <v>1.0</v>
      </c>
      <c r="N54" s="55"/>
      <c r="O54" s="55"/>
    </row>
    <row r="55" ht="15.75" customHeight="1">
      <c r="A55" s="129" t="s">
        <v>10536</v>
      </c>
      <c r="B55" s="128" t="s">
        <v>64</v>
      </c>
      <c r="C55" s="128" t="s">
        <v>10557</v>
      </c>
      <c r="D55" s="321" t="s">
        <v>297</v>
      </c>
      <c r="E55" s="321" t="s">
        <v>297</v>
      </c>
      <c r="F55" s="190">
        <v>0.75</v>
      </c>
      <c r="G55" s="190">
        <v>0.8125</v>
      </c>
      <c r="H55" s="321">
        <f t="shared" si="1"/>
        <v>1.5</v>
      </c>
      <c r="I55" s="191">
        <v>0.0</v>
      </c>
      <c r="J55" s="187">
        <f t="shared" si="2"/>
        <v>0</v>
      </c>
      <c r="K55" s="168" t="s">
        <v>10558</v>
      </c>
      <c r="L55" s="128">
        <v>99.0</v>
      </c>
      <c r="M55" s="128">
        <v>1.0</v>
      </c>
      <c r="N55" s="128"/>
    </row>
    <row r="56" ht="15.75" customHeight="1">
      <c r="A56" s="129" t="s">
        <v>10536</v>
      </c>
      <c r="B56" s="129" t="s">
        <v>208</v>
      </c>
      <c r="C56" s="129" t="s">
        <v>10559</v>
      </c>
      <c r="D56" s="321" t="s">
        <v>3225</v>
      </c>
      <c r="E56" s="321" t="s">
        <v>3226</v>
      </c>
      <c r="F56" s="129" t="s">
        <v>297</v>
      </c>
      <c r="G56" s="129" t="s">
        <v>297</v>
      </c>
      <c r="H56" s="321" t="str">
        <f t="shared" si="1"/>
        <v>#VALUE!</v>
      </c>
      <c r="I56" s="187">
        <v>0.0</v>
      </c>
      <c r="J56" s="187" t="str">
        <f t="shared" si="2"/>
        <v>#VALUE!</v>
      </c>
      <c r="K56" s="147" t="s">
        <v>10560</v>
      </c>
      <c r="L56" s="129" t="s">
        <v>297</v>
      </c>
      <c r="M56" s="129">
        <v>1.0</v>
      </c>
      <c r="N56" s="55"/>
    </row>
    <row r="57" ht="15.75" customHeight="1">
      <c r="A57" s="129" t="s">
        <v>10536</v>
      </c>
      <c r="B57" s="129" t="s">
        <v>35</v>
      </c>
      <c r="C57" s="129" t="s">
        <v>10561</v>
      </c>
      <c r="D57" s="321" t="s">
        <v>297</v>
      </c>
      <c r="E57" s="321" t="s">
        <v>297</v>
      </c>
      <c r="F57" s="129" t="s">
        <v>297</v>
      </c>
      <c r="G57" s="129" t="s">
        <v>297</v>
      </c>
      <c r="H57" s="321" t="str">
        <f t="shared" si="1"/>
        <v>#VALUE!</v>
      </c>
      <c r="I57" s="187">
        <v>0.0</v>
      </c>
      <c r="J57" s="187" t="str">
        <f t="shared" si="2"/>
        <v>#VALUE!</v>
      </c>
      <c r="K57" s="168" t="s">
        <v>10562</v>
      </c>
      <c r="L57" s="129">
        <v>100.0</v>
      </c>
      <c r="M57" s="129">
        <v>1.0</v>
      </c>
      <c r="N57" s="55"/>
    </row>
    <row r="58" ht="15.75" customHeight="1">
      <c r="A58" s="129" t="s">
        <v>10536</v>
      </c>
      <c r="B58" s="129" t="s">
        <v>208</v>
      </c>
      <c r="C58" s="129" t="s">
        <v>10563</v>
      </c>
      <c r="D58" s="321" t="s">
        <v>10564</v>
      </c>
      <c r="E58" s="321" t="s">
        <v>3207</v>
      </c>
      <c r="F58" s="186">
        <v>0.4375</v>
      </c>
      <c r="G58" s="186">
        <v>0.46875</v>
      </c>
      <c r="H58" s="321">
        <f t="shared" si="1"/>
        <v>0.75</v>
      </c>
      <c r="I58" s="187">
        <v>0.0</v>
      </c>
      <c r="J58" s="187">
        <f t="shared" si="2"/>
        <v>0</v>
      </c>
      <c r="K58" s="147" t="s">
        <v>10565</v>
      </c>
      <c r="L58" s="129">
        <v>10.0</v>
      </c>
      <c r="M58" s="129">
        <v>1.0</v>
      </c>
      <c r="N58" s="55"/>
    </row>
    <row r="59" ht="15.75" customHeight="1">
      <c r="A59" s="129" t="s">
        <v>10536</v>
      </c>
      <c r="B59" s="129" t="s">
        <v>208</v>
      </c>
      <c r="C59" s="129" t="s">
        <v>8965</v>
      </c>
      <c r="D59" s="321" t="s">
        <v>127</v>
      </c>
      <c r="E59" s="321" t="s">
        <v>128</v>
      </c>
      <c r="F59" s="186">
        <v>0.6666666666666666</v>
      </c>
      <c r="G59" s="186">
        <v>0.7083333333333334</v>
      </c>
      <c r="H59" s="321">
        <f t="shared" si="1"/>
        <v>1</v>
      </c>
      <c r="I59" s="187">
        <v>15.0</v>
      </c>
      <c r="J59" s="187">
        <f t="shared" si="2"/>
        <v>1.875</v>
      </c>
      <c r="K59" s="168" t="s">
        <v>10566</v>
      </c>
      <c r="L59" s="129">
        <v>10.0</v>
      </c>
      <c r="M59" s="129">
        <v>8.0</v>
      </c>
      <c r="N59" s="55"/>
    </row>
    <row r="60" ht="15.75" customHeight="1">
      <c r="A60" s="129" t="s">
        <v>10536</v>
      </c>
      <c r="B60" s="129" t="s">
        <v>208</v>
      </c>
      <c r="C60" s="129" t="s">
        <v>10567</v>
      </c>
      <c r="D60" s="321" t="s">
        <v>10568</v>
      </c>
      <c r="E60" s="321" t="s">
        <v>10568</v>
      </c>
      <c r="F60" s="186">
        <v>0.4375</v>
      </c>
      <c r="G60" s="186">
        <v>0.46875</v>
      </c>
      <c r="H60" s="321">
        <f t="shared" si="1"/>
        <v>0.75</v>
      </c>
      <c r="I60" s="187">
        <v>0.0</v>
      </c>
      <c r="J60" s="187">
        <f t="shared" si="2"/>
        <v>0</v>
      </c>
      <c r="K60" s="150" t="s">
        <v>10569</v>
      </c>
      <c r="L60" s="129">
        <v>10.0</v>
      </c>
      <c r="M60" s="129">
        <v>1.0</v>
      </c>
      <c r="N60" s="55"/>
    </row>
    <row r="61" ht="15.75" customHeight="1">
      <c r="A61" s="129" t="s">
        <v>10536</v>
      </c>
      <c r="B61" s="129" t="s">
        <v>208</v>
      </c>
      <c r="C61" s="129" t="s">
        <v>10570</v>
      </c>
      <c r="D61" s="321" t="s">
        <v>297</v>
      </c>
      <c r="E61" s="321" t="s">
        <v>297</v>
      </c>
      <c r="F61" s="186">
        <v>0.7916666666666666</v>
      </c>
      <c r="G61" s="186">
        <v>0.8333333333333334</v>
      </c>
      <c r="H61" s="321">
        <f t="shared" si="1"/>
        <v>1</v>
      </c>
      <c r="I61" s="187">
        <v>0.0</v>
      </c>
      <c r="J61" s="187">
        <f t="shared" si="2"/>
        <v>0</v>
      </c>
      <c r="K61" s="168" t="s">
        <v>10571</v>
      </c>
      <c r="L61" s="129" t="s">
        <v>297</v>
      </c>
      <c r="M61" s="129">
        <v>1.0</v>
      </c>
      <c r="N61" s="55"/>
    </row>
    <row r="62" ht="15.75" customHeight="1">
      <c r="A62" s="129" t="s">
        <v>10536</v>
      </c>
      <c r="B62" s="129" t="s">
        <v>208</v>
      </c>
      <c r="C62" s="129" t="s">
        <v>10572</v>
      </c>
      <c r="D62" s="321" t="s">
        <v>10573</v>
      </c>
      <c r="E62" s="321" t="s">
        <v>10573</v>
      </c>
      <c r="F62" s="186">
        <v>0.4166666666666667</v>
      </c>
      <c r="G62" s="186">
        <v>0.4895833333333333</v>
      </c>
      <c r="H62" s="321">
        <f t="shared" si="1"/>
        <v>1.75</v>
      </c>
      <c r="I62" s="187">
        <v>0.0</v>
      </c>
      <c r="J62" s="187">
        <f t="shared" si="2"/>
        <v>0</v>
      </c>
      <c r="K62" s="150" t="s">
        <v>10574</v>
      </c>
      <c r="L62" s="129" t="s">
        <v>297</v>
      </c>
      <c r="M62" s="129">
        <v>1.0</v>
      </c>
      <c r="N62" s="55"/>
    </row>
    <row r="63" ht="15.75" customHeight="1">
      <c r="A63" s="129" t="s">
        <v>10536</v>
      </c>
      <c r="B63" s="129" t="s">
        <v>10328</v>
      </c>
      <c r="C63" s="129" t="s">
        <v>10575</v>
      </c>
      <c r="D63" s="321" t="s">
        <v>297</v>
      </c>
      <c r="E63" s="321" t="s">
        <v>297</v>
      </c>
      <c r="F63" s="186">
        <v>0.4479166666666667</v>
      </c>
      <c r="G63" s="186">
        <v>0.46875</v>
      </c>
      <c r="H63" s="321">
        <f t="shared" si="1"/>
        <v>0.5</v>
      </c>
      <c r="I63" s="187">
        <v>0.0</v>
      </c>
      <c r="J63" s="187">
        <f t="shared" si="2"/>
        <v>0</v>
      </c>
      <c r="K63" s="150" t="s">
        <v>10576</v>
      </c>
      <c r="L63" s="129" t="s">
        <v>297</v>
      </c>
      <c r="M63" s="129">
        <v>1.0</v>
      </c>
      <c r="N63" s="55"/>
    </row>
    <row r="64" ht="15.75" customHeight="1">
      <c r="A64" s="129" t="s">
        <v>10536</v>
      </c>
      <c r="B64" s="129" t="s">
        <v>208</v>
      </c>
      <c r="C64" s="129" t="s">
        <v>10577</v>
      </c>
      <c r="D64" s="321" t="s">
        <v>297</v>
      </c>
      <c r="E64" s="321" t="s">
        <v>297</v>
      </c>
      <c r="F64" s="211">
        <v>0.5416666666666666</v>
      </c>
      <c r="G64" s="186">
        <v>0.6666666666666666</v>
      </c>
      <c r="H64" s="321">
        <f t="shared" si="1"/>
        <v>3</v>
      </c>
      <c r="I64" s="187">
        <v>0.0</v>
      </c>
      <c r="J64" s="187">
        <f t="shared" si="2"/>
        <v>0</v>
      </c>
      <c r="K64" s="187" t="s">
        <v>297</v>
      </c>
      <c r="L64" s="129" t="s">
        <v>297</v>
      </c>
      <c r="M64" s="129">
        <v>1.0</v>
      </c>
      <c r="N64" s="55"/>
    </row>
    <row r="65" ht="15.75" customHeight="1">
      <c r="A65" s="131"/>
      <c r="B65" s="208"/>
      <c r="C65" s="17"/>
      <c r="D65" s="406"/>
      <c r="E65" s="17"/>
      <c r="F65" s="131"/>
      <c r="G65" s="211"/>
      <c r="H65" s="325"/>
      <c r="I65" s="211"/>
      <c r="J65" s="211"/>
      <c r="K65" s="212"/>
      <c r="L65" s="131"/>
      <c r="M65" s="208"/>
      <c r="N65" s="244"/>
    </row>
    <row r="66" ht="15.75" customHeight="1">
      <c r="A66" s="131"/>
      <c r="B66" s="208"/>
      <c r="C66" s="17"/>
      <c r="D66" s="406"/>
      <c r="E66" s="17"/>
      <c r="F66" s="131"/>
      <c r="G66" s="211"/>
      <c r="H66" s="325"/>
      <c r="I66" s="211"/>
      <c r="J66" s="211"/>
      <c r="K66" s="212"/>
      <c r="L66" s="131"/>
      <c r="M66" s="208"/>
      <c r="N66" s="244"/>
    </row>
    <row r="67" ht="15.75" customHeight="1">
      <c r="A67" s="131"/>
      <c r="B67" s="249"/>
      <c r="C67" s="17"/>
      <c r="D67" s="406"/>
      <c r="E67" s="17"/>
      <c r="F67" s="131"/>
      <c r="G67" s="211"/>
      <c r="H67" s="325"/>
      <c r="I67" s="211"/>
      <c r="J67" s="211"/>
      <c r="K67" s="212"/>
      <c r="L67" s="131"/>
      <c r="M67" s="208"/>
      <c r="N67" s="244"/>
    </row>
    <row r="68" ht="15.75" customHeight="1">
      <c r="A68" s="131"/>
      <c r="B68" s="131"/>
      <c r="C68" s="17"/>
      <c r="D68" s="406"/>
      <c r="E68" s="17"/>
      <c r="F68" s="131"/>
      <c r="G68" s="211"/>
      <c r="H68" s="325"/>
      <c r="I68" s="211"/>
      <c r="J68" s="211"/>
      <c r="K68" s="212"/>
      <c r="L68" s="131"/>
      <c r="M68" s="131"/>
      <c r="N68" s="204"/>
    </row>
    <row r="69" ht="15.75" customHeight="1">
      <c r="A69" s="131"/>
      <c r="B69" s="131"/>
      <c r="C69" s="208"/>
      <c r="D69" s="362"/>
      <c r="E69" s="208"/>
      <c r="F69" s="131"/>
      <c r="G69" s="211"/>
      <c r="H69" s="325"/>
      <c r="I69" s="211"/>
      <c r="J69" s="211"/>
      <c r="K69" s="131"/>
      <c r="L69" s="230"/>
      <c r="M69" s="323"/>
      <c r="N69" s="249"/>
    </row>
    <row r="70" ht="15.75" customHeight="1">
      <c r="A70" s="131"/>
      <c r="B70" s="131"/>
      <c r="C70" s="17"/>
      <c r="D70" s="406"/>
      <c r="E70" s="17"/>
      <c r="F70" s="131"/>
      <c r="G70" s="211"/>
      <c r="H70" s="325"/>
      <c r="I70" s="211"/>
      <c r="J70" s="211"/>
      <c r="K70" s="131"/>
      <c r="L70" s="131"/>
      <c r="M70" s="131"/>
      <c r="N70" s="244"/>
    </row>
    <row r="71" ht="15.75" customHeight="1">
      <c r="A71" s="131"/>
      <c r="B71" s="131"/>
      <c r="C71" s="165"/>
      <c r="D71" s="166"/>
      <c r="E71" s="165"/>
      <c r="F71" s="131"/>
      <c r="G71" s="211"/>
      <c r="H71" s="325"/>
      <c r="I71" s="211"/>
      <c r="J71" s="211"/>
      <c r="K71" s="131"/>
      <c r="L71" s="165"/>
      <c r="M71" s="131"/>
      <c r="N71" s="244"/>
    </row>
    <row r="72" ht="15.75" customHeight="1">
      <c r="A72" s="131"/>
      <c r="B72" s="131"/>
      <c r="C72" s="249"/>
      <c r="D72" s="407"/>
      <c r="E72" s="249"/>
      <c r="F72" s="131"/>
      <c r="G72" s="211"/>
      <c r="H72" s="325"/>
      <c r="I72" s="211"/>
      <c r="J72" s="211"/>
      <c r="K72" s="131"/>
      <c r="L72" s="165"/>
      <c r="M72" s="208"/>
      <c r="N72" s="244"/>
    </row>
    <row r="73" ht="15.75" customHeight="1">
      <c r="A73" s="131"/>
      <c r="B73" s="131"/>
      <c r="C73" s="165"/>
      <c r="D73" s="166"/>
      <c r="E73" s="165"/>
      <c r="F73" s="131"/>
      <c r="G73" s="211"/>
      <c r="H73" s="325"/>
      <c r="I73" s="211"/>
      <c r="J73" s="211"/>
      <c r="K73" s="212"/>
      <c r="L73" s="131"/>
      <c r="M73" s="208"/>
      <c r="N73" s="244"/>
    </row>
    <row r="74" ht="15.75" customHeight="1">
      <c r="A74" s="131"/>
      <c r="B74" s="249"/>
      <c r="C74" s="249"/>
      <c r="D74" s="407"/>
      <c r="E74" s="249"/>
      <c r="F74" s="131"/>
      <c r="G74" s="211"/>
      <c r="H74" s="325"/>
      <c r="I74" s="211"/>
      <c r="J74" s="211"/>
      <c r="K74" s="131"/>
      <c r="L74" s="128"/>
      <c r="M74" s="208"/>
      <c r="N74" s="244"/>
    </row>
    <row r="75" ht="15.75" customHeight="1">
      <c r="A75" s="131"/>
      <c r="B75" s="131"/>
      <c r="C75" s="165"/>
      <c r="D75" s="166"/>
      <c r="E75" s="165"/>
      <c r="F75" s="131"/>
      <c r="G75" s="211"/>
      <c r="H75" s="325"/>
      <c r="I75" s="211"/>
      <c r="J75" s="211"/>
      <c r="K75" s="212"/>
      <c r="L75" s="165"/>
      <c r="M75" s="131"/>
      <c r="N75" s="244"/>
    </row>
    <row r="76" ht="15.75" customHeight="1">
      <c r="A76" s="131"/>
      <c r="B76" s="131"/>
      <c r="C76" s="165"/>
      <c r="D76" s="166"/>
      <c r="E76" s="165"/>
      <c r="F76" s="131"/>
      <c r="G76" s="211"/>
      <c r="H76" s="325"/>
      <c r="I76" s="211"/>
      <c r="J76" s="211"/>
      <c r="K76" s="212"/>
      <c r="L76" s="231"/>
      <c r="M76" s="131"/>
      <c r="N76" s="244"/>
    </row>
    <row r="77" ht="15.75" customHeight="1">
      <c r="A77" s="131"/>
      <c r="B77" s="131"/>
      <c r="C77" s="253"/>
      <c r="D77" s="408"/>
      <c r="E77" s="253"/>
      <c r="F77" s="131"/>
      <c r="G77" s="211"/>
      <c r="H77" s="325"/>
      <c r="I77" s="211"/>
      <c r="J77" s="211"/>
      <c r="K77" s="212"/>
      <c r="L77" s="165"/>
      <c r="M77" s="131"/>
      <c r="N77" s="244"/>
    </row>
    <row r="78" ht="15.75" customHeight="1">
      <c r="A78" s="131"/>
      <c r="B78" s="131"/>
      <c r="C78" s="165"/>
      <c r="D78" s="166"/>
      <c r="E78" s="165"/>
      <c r="F78" s="129"/>
      <c r="G78" s="211"/>
      <c r="H78" s="325"/>
      <c r="I78" s="211"/>
      <c r="J78" s="211"/>
      <c r="K78" s="212"/>
      <c r="L78" s="165"/>
      <c r="M78" s="131"/>
      <c r="N78" s="244"/>
    </row>
    <row r="79" ht="15.75" customHeight="1">
      <c r="A79" s="131"/>
      <c r="B79" s="131"/>
      <c r="C79" s="131"/>
      <c r="D79" s="325"/>
      <c r="E79" s="131"/>
      <c r="F79" s="129"/>
      <c r="G79" s="131"/>
      <c r="H79" s="325"/>
      <c r="I79" s="131"/>
      <c r="J79" s="131"/>
      <c r="K79" s="131"/>
      <c r="L79" s="131"/>
      <c r="M79" s="131"/>
      <c r="N79" s="244"/>
    </row>
    <row r="80" ht="15.75" customHeight="1">
      <c r="A80" s="131"/>
      <c r="B80" s="131"/>
      <c r="C80" s="131"/>
      <c r="D80" s="325"/>
      <c r="E80" s="131"/>
      <c r="F80" s="129"/>
      <c r="G80" s="131"/>
      <c r="H80" s="325"/>
      <c r="I80" s="131"/>
      <c r="J80" s="131"/>
      <c r="K80" s="131"/>
      <c r="L80" s="131"/>
      <c r="M80" s="131"/>
      <c r="N80" s="244"/>
    </row>
    <row r="81" ht="15.75" customHeight="1">
      <c r="A81" s="409"/>
      <c r="B81" s="128"/>
      <c r="C81" s="128"/>
      <c r="D81" s="234"/>
      <c r="E81" s="128"/>
      <c r="F81" s="128"/>
      <c r="G81" s="128"/>
      <c r="H81" s="234"/>
      <c r="I81" s="128"/>
      <c r="J81" s="128"/>
      <c r="K81" s="128"/>
      <c r="L81" s="128"/>
      <c r="M81" s="128"/>
      <c r="N81" s="128"/>
    </row>
    <row r="82" ht="15.75" customHeight="1">
      <c r="A82" s="129"/>
      <c r="B82" s="129"/>
      <c r="C82" s="129"/>
      <c r="D82" s="321"/>
      <c r="E82" s="129"/>
      <c r="F82" s="129"/>
      <c r="G82" s="186"/>
      <c r="H82" s="321"/>
      <c r="I82" s="186"/>
      <c r="J82" s="186"/>
      <c r="K82" s="196"/>
      <c r="L82" s="129"/>
      <c r="M82" s="129"/>
      <c r="N82" s="55"/>
    </row>
    <row r="83" ht="15.75" customHeight="1">
      <c r="A83" s="129"/>
      <c r="B83" s="129"/>
      <c r="C83" s="129"/>
      <c r="D83" s="321"/>
      <c r="E83" s="129"/>
      <c r="F83" s="129"/>
      <c r="G83" s="186"/>
      <c r="H83" s="321"/>
      <c r="I83" s="186"/>
      <c r="J83" s="186"/>
      <c r="K83" s="196"/>
      <c r="L83" s="129"/>
      <c r="M83" s="129"/>
      <c r="N83" s="55"/>
    </row>
    <row r="84" ht="15.75" customHeight="1">
      <c r="A84" s="129"/>
      <c r="B84" s="129"/>
      <c r="C84" s="129"/>
      <c r="D84" s="321"/>
      <c r="E84" s="129"/>
      <c r="F84" s="129"/>
      <c r="G84" s="186"/>
      <c r="H84" s="321"/>
      <c r="I84" s="186"/>
      <c r="J84" s="186"/>
      <c r="K84" s="187"/>
      <c r="L84" s="129"/>
      <c r="M84" s="129"/>
      <c r="N84" s="55"/>
    </row>
    <row r="85" ht="15.75" customHeight="1">
      <c r="A85" s="129"/>
      <c r="B85" s="129"/>
      <c r="C85" s="129"/>
      <c r="D85" s="321"/>
      <c r="E85" s="129"/>
      <c r="F85" s="129"/>
      <c r="G85" s="186"/>
      <c r="H85" s="321"/>
      <c r="I85" s="186"/>
      <c r="J85" s="186"/>
      <c r="K85" s="187"/>
      <c r="L85" s="129"/>
      <c r="M85" s="129"/>
      <c r="N85" s="55"/>
    </row>
    <row r="86" ht="15.75" customHeight="1">
      <c r="A86" s="129"/>
      <c r="B86" s="129"/>
      <c r="C86" s="129"/>
      <c r="D86" s="321"/>
      <c r="E86" s="129"/>
      <c r="F86" s="129"/>
      <c r="G86" s="186"/>
      <c r="H86" s="321"/>
      <c r="I86" s="186"/>
      <c r="J86" s="186"/>
      <c r="K86" s="187"/>
      <c r="L86" s="129"/>
      <c r="M86" s="129"/>
      <c r="N86" s="55"/>
    </row>
    <row r="87" ht="15.75" customHeight="1">
      <c r="A87" s="129"/>
      <c r="B87" s="129"/>
      <c r="C87" s="129"/>
      <c r="D87" s="321"/>
      <c r="E87" s="129"/>
      <c r="F87" s="129"/>
      <c r="G87" s="186"/>
      <c r="H87" s="321"/>
      <c r="I87" s="129"/>
      <c r="J87" s="129"/>
      <c r="K87" s="187"/>
      <c r="L87" s="129"/>
      <c r="M87" s="129"/>
      <c r="N87" s="55"/>
    </row>
    <row r="88" ht="15.75" customHeight="1">
      <c r="A88" s="129"/>
      <c r="B88" s="129"/>
      <c r="C88" s="129"/>
      <c r="D88" s="321"/>
      <c r="E88" s="129"/>
      <c r="F88" s="129"/>
      <c r="G88" s="186"/>
      <c r="H88" s="321"/>
      <c r="I88" s="186"/>
      <c r="J88" s="186"/>
      <c r="K88" s="187"/>
      <c r="L88" s="129"/>
      <c r="M88" s="129"/>
      <c r="N88" s="55"/>
    </row>
    <row r="89" ht="15.75" customHeight="1">
      <c r="A89" s="129"/>
      <c r="B89" s="129"/>
      <c r="C89" s="129"/>
      <c r="D89" s="321"/>
      <c r="E89" s="129"/>
      <c r="F89" s="129"/>
      <c r="G89" s="186"/>
      <c r="H89" s="321"/>
      <c r="I89" s="186"/>
      <c r="J89" s="186"/>
      <c r="K89" s="187"/>
      <c r="L89" s="129"/>
      <c r="M89" s="129"/>
      <c r="N89" s="55"/>
    </row>
    <row r="90" ht="15.75" customHeight="1">
      <c r="A90" s="409"/>
      <c r="B90" s="128"/>
      <c r="C90" s="128"/>
      <c r="D90" s="234"/>
      <c r="E90" s="128"/>
      <c r="F90" s="128"/>
      <c r="G90" s="128"/>
      <c r="H90" s="234"/>
      <c r="I90" s="128"/>
      <c r="J90" s="128"/>
      <c r="K90" s="128"/>
      <c r="L90" s="128"/>
      <c r="M90" s="128"/>
      <c r="N90" s="128"/>
    </row>
    <row r="91" ht="15.75" customHeight="1">
      <c r="A91" s="129"/>
      <c r="B91" s="129"/>
      <c r="C91" s="129"/>
      <c r="D91" s="321"/>
      <c r="E91" s="129"/>
      <c r="F91" s="129"/>
      <c r="G91" s="186"/>
      <c r="H91" s="321"/>
      <c r="I91" s="186"/>
      <c r="J91" s="186"/>
      <c r="K91" s="129"/>
      <c r="L91" s="129"/>
      <c r="M91" s="129"/>
      <c r="N91" s="55"/>
    </row>
    <row r="92" ht="15.75" customHeight="1">
      <c r="A92" s="129"/>
      <c r="B92" s="129"/>
      <c r="C92" s="129"/>
      <c r="D92" s="321"/>
      <c r="E92" s="129"/>
      <c r="F92" s="129"/>
      <c r="G92" s="186"/>
      <c r="H92" s="321"/>
      <c r="I92" s="322"/>
      <c r="J92" s="322"/>
      <c r="K92" s="129"/>
      <c r="L92" s="129"/>
      <c r="M92" s="129"/>
      <c r="N92" s="55"/>
    </row>
    <row r="93" ht="15.75" customHeight="1">
      <c r="A93" s="129"/>
      <c r="B93" s="129"/>
      <c r="C93" s="129"/>
      <c r="D93" s="321"/>
      <c r="E93" s="129"/>
      <c r="F93" s="129"/>
      <c r="G93" s="186"/>
      <c r="H93" s="321"/>
      <c r="I93" s="186"/>
      <c r="J93" s="186"/>
      <c r="K93" s="129"/>
      <c r="L93" s="129"/>
      <c r="M93" s="129"/>
      <c r="N93" s="55"/>
    </row>
    <row r="94" ht="15.75" customHeight="1">
      <c r="A94" s="129"/>
      <c r="B94" s="129"/>
      <c r="C94" s="129"/>
      <c r="D94" s="321"/>
      <c r="E94" s="129"/>
      <c r="F94" s="129"/>
      <c r="G94" s="186"/>
      <c r="H94" s="321"/>
      <c r="I94" s="186"/>
      <c r="J94" s="186"/>
      <c r="K94" s="129"/>
      <c r="L94" s="129"/>
      <c r="M94" s="129"/>
      <c r="N94" s="55"/>
    </row>
    <row r="95" ht="15.75" customHeight="1">
      <c r="A95" s="129"/>
      <c r="B95" s="129"/>
      <c r="C95" s="129"/>
      <c r="D95" s="321"/>
      <c r="E95" s="129"/>
      <c r="F95" s="129"/>
      <c r="G95" s="186"/>
      <c r="H95" s="321"/>
      <c r="I95" s="186"/>
      <c r="J95" s="186"/>
      <c r="K95" s="129"/>
      <c r="L95" s="129"/>
      <c r="M95" s="129"/>
      <c r="N95" s="55"/>
    </row>
    <row r="96" ht="15.75" customHeight="1">
      <c r="A96" s="129"/>
      <c r="B96" s="129"/>
      <c r="C96" s="129"/>
      <c r="D96" s="321"/>
      <c r="E96" s="129"/>
      <c r="F96" s="129"/>
      <c r="G96" s="186"/>
      <c r="H96" s="321"/>
      <c r="I96" s="186"/>
      <c r="J96" s="186"/>
      <c r="K96" s="129"/>
      <c r="L96" s="129"/>
      <c r="M96" s="129"/>
      <c r="N96" s="55"/>
    </row>
    <row r="97" ht="15.75" customHeight="1">
      <c r="A97" s="129"/>
      <c r="B97" s="129"/>
      <c r="C97" s="129"/>
      <c r="D97" s="321"/>
      <c r="E97" s="129"/>
      <c r="F97" s="129"/>
      <c r="G97" s="186"/>
      <c r="H97" s="321"/>
      <c r="I97" s="186"/>
      <c r="J97" s="186"/>
      <c r="K97" s="129"/>
      <c r="L97" s="129"/>
      <c r="M97" s="129"/>
      <c r="N97" s="55"/>
    </row>
    <row r="98" ht="15.75" customHeight="1">
      <c r="A98" s="129"/>
      <c r="B98" s="129"/>
      <c r="C98" s="129"/>
      <c r="D98" s="321"/>
      <c r="E98" s="129"/>
      <c r="F98" s="129"/>
      <c r="G98" s="186"/>
      <c r="H98" s="321"/>
      <c r="I98" s="186"/>
      <c r="J98" s="186"/>
      <c r="K98" s="129"/>
      <c r="L98" s="129"/>
      <c r="M98" s="129"/>
      <c r="N98" s="55"/>
      <c r="O98" s="55"/>
    </row>
    <row r="99" ht="15.75" customHeight="1">
      <c r="A99" s="129"/>
      <c r="B99" s="129"/>
      <c r="C99" s="129"/>
      <c r="D99" s="321"/>
      <c r="E99" s="129"/>
      <c r="F99" s="129"/>
      <c r="G99" s="186"/>
      <c r="H99" s="321"/>
      <c r="I99" s="186"/>
      <c r="J99" s="186"/>
      <c r="K99" s="129"/>
      <c r="L99" s="129"/>
      <c r="M99" s="129"/>
      <c r="N99" s="55"/>
      <c r="O99" s="55"/>
    </row>
    <row r="100" ht="15.75" customHeight="1">
      <c r="A100" s="129"/>
      <c r="B100" s="129"/>
      <c r="C100" s="129"/>
      <c r="D100" s="321"/>
      <c r="E100" s="129"/>
      <c r="F100" s="129"/>
      <c r="G100" s="186"/>
      <c r="H100" s="321"/>
      <c r="I100" s="186"/>
      <c r="J100" s="186"/>
      <c r="K100" s="129"/>
      <c r="L100" s="129"/>
      <c r="M100" s="129"/>
      <c r="N100" s="55"/>
      <c r="O100" s="55"/>
    </row>
    <row r="101" ht="15.75" customHeight="1">
      <c r="A101" s="129"/>
      <c r="B101" s="129"/>
      <c r="C101" s="129"/>
      <c r="D101" s="321"/>
      <c r="E101" s="129"/>
      <c r="F101" s="129"/>
      <c r="G101" s="186"/>
      <c r="H101" s="321"/>
      <c r="I101" s="186"/>
      <c r="J101" s="186"/>
      <c r="K101" s="129"/>
      <c r="L101" s="129"/>
      <c r="M101" s="129"/>
      <c r="N101" s="55"/>
      <c r="O101" s="55"/>
    </row>
    <row r="102" ht="15.75" customHeight="1">
      <c r="A102" s="129"/>
      <c r="B102" s="129"/>
      <c r="C102" s="129"/>
      <c r="D102" s="321"/>
      <c r="E102" s="129"/>
      <c r="F102" s="129"/>
      <c r="G102" s="186"/>
      <c r="H102" s="321"/>
      <c r="I102" s="186"/>
      <c r="J102" s="186"/>
      <c r="K102" s="129"/>
      <c r="L102" s="129"/>
      <c r="M102" s="129"/>
      <c r="N102" s="55"/>
      <c r="O102" s="55"/>
    </row>
    <row r="103" ht="15.75" customHeight="1">
      <c r="A103" s="129"/>
      <c r="B103" s="129"/>
      <c r="C103" s="129"/>
      <c r="D103" s="321"/>
      <c r="E103" s="129"/>
      <c r="F103" s="129"/>
      <c r="G103" s="186"/>
      <c r="H103" s="321"/>
      <c r="I103" s="186"/>
      <c r="J103" s="186"/>
      <c r="K103" s="129"/>
      <c r="L103" s="129"/>
      <c r="M103" s="129"/>
      <c r="N103" s="55"/>
      <c r="O103" s="55"/>
    </row>
    <row r="104" ht="15.75" customHeight="1">
      <c r="A104" s="129"/>
      <c r="B104" s="129"/>
      <c r="C104" s="129"/>
      <c r="D104" s="321"/>
      <c r="E104" s="129"/>
      <c r="F104" s="129"/>
      <c r="G104" s="186"/>
      <c r="H104" s="321"/>
      <c r="I104" s="186"/>
      <c r="J104" s="186"/>
      <c r="K104" s="129"/>
      <c r="L104" s="129"/>
      <c r="M104" s="129"/>
      <c r="N104" s="55"/>
      <c r="O104" s="55"/>
    </row>
    <row r="105" ht="15.75" customHeight="1">
      <c r="A105" s="129"/>
      <c r="B105" s="129"/>
      <c r="C105" s="129"/>
      <c r="D105" s="321"/>
      <c r="E105" s="129"/>
      <c r="F105" s="129"/>
      <c r="G105" s="186"/>
      <c r="H105" s="321"/>
      <c r="I105" s="186"/>
      <c r="J105" s="186"/>
      <c r="K105" s="129"/>
      <c r="L105" s="129"/>
      <c r="M105" s="129"/>
      <c r="N105" s="55"/>
      <c r="O105" s="55"/>
    </row>
    <row r="106" ht="15.75" customHeight="1">
      <c r="A106" s="129"/>
      <c r="B106" s="129"/>
      <c r="C106" s="129"/>
      <c r="D106" s="321"/>
      <c r="E106" s="129"/>
      <c r="F106" s="129"/>
      <c r="G106" s="186"/>
      <c r="H106" s="321"/>
      <c r="I106" s="186"/>
      <c r="J106" s="186"/>
      <c r="K106" s="129"/>
      <c r="L106" s="129"/>
      <c r="M106" s="129"/>
      <c r="N106" s="55"/>
      <c r="O106" s="55"/>
    </row>
    <row r="107" ht="15.75" customHeight="1">
      <c r="A107" s="129"/>
      <c r="B107" s="129"/>
      <c r="C107" s="129"/>
      <c r="D107" s="321"/>
      <c r="E107" s="129"/>
      <c r="F107" s="129"/>
      <c r="G107" s="186"/>
      <c r="H107" s="321"/>
      <c r="I107" s="186"/>
      <c r="J107" s="186"/>
      <c r="K107" s="129"/>
      <c r="L107" s="129"/>
      <c r="M107" s="129"/>
      <c r="N107" s="55"/>
      <c r="O107" s="55"/>
    </row>
    <row r="108" ht="15.75" customHeight="1">
      <c r="A108" s="129"/>
      <c r="B108" s="129"/>
      <c r="C108" s="129"/>
      <c r="D108" s="321"/>
      <c r="E108" s="129"/>
      <c r="F108" s="129"/>
      <c r="G108" s="186"/>
      <c r="H108" s="321"/>
      <c r="I108" s="186"/>
      <c r="J108" s="186"/>
      <c r="K108" s="129"/>
      <c r="L108" s="129"/>
      <c r="M108" s="129"/>
      <c r="N108" s="55"/>
      <c r="O108" s="55"/>
    </row>
    <row r="109" ht="15.75" customHeight="1">
      <c r="A109" s="129"/>
      <c r="B109" s="129"/>
      <c r="C109" s="129"/>
      <c r="D109" s="321"/>
      <c r="E109" s="129"/>
      <c r="F109" s="129"/>
      <c r="G109" s="186"/>
      <c r="H109" s="321"/>
      <c r="I109" s="186"/>
      <c r="J109" s="186"/>
      <c r="K109" s="129"/>
      <c r="L109" s="129"/>
      <c r="M109" s="129"/>
      <c r="N109" s="55"/>
      <c r="O109" s="55"/>
    </row>
    <row r="110" ht="15.75" customHeight="1">
      <c r="A110" s="129"/>
      <c r="B110" s="129"/>
      <c r="C110" s="129"/>
      <c r="D110" s="321"/>
      <c r="E110" s="129"/>
      <c r="F110" s="129"/>
      <c r="G110" s="186"/>
      <c r="H110" s="321"/>
      <c r="I110" s="186"/>
      <c r="J110" s="186"/>
      <c r="K110" s="129"/>
      <c r="L110" s="129"/>
      <c r="M110" s="129"/>
      <c r="N110" s="55"/>
      <c r="O110" s="55"/>
    </row>
    <row r="111" ht="15.75" customHeight="1">
      <c r="A111" s="129"/>
      <c r="B111" s="129"/>
      <c r="C111" s="129"/>
      <c r="D111" s="321"/>
      <c r="E111" s="129"/>
      <c r="F111" s="129"/>
      <c r="G111" s="186"/>
      <c r="H111" s="321"/>
      <c r="I111" s="186"/>
      <c r="J111" s="186"/>
      <c r="K111" s="129"/>
      <c r="L111" s="129"/>
      <c r="M111" s="129"/>
      <c r="N111" s="55"/>
      <c r="O111" s="55"/>
    </row>
    <row r="112" ht="15.75" customHeight="1">
      <c r="A112" s="129"/>
      <c r="B112" s="129"/>
      <c r="C112" s="129"/>
      <c r="D112" s="321"/>
      <c r="E112" s="129"/>
      <c r="F112" s="129"/>
      <c r="G112" s="186"/>
      <c r="H112" s="321"/>
      <c r="I112" s="186"/>
      <c r="J112" s="186"/>
      <c r="K112" s="129"/>
      <c r="L112" s="129"/>
      <c r="M112" s="129"/>
      <c r="N112" s="55"/>
    </row>
    <row r="113" ht="15.75" customHeight="1">
      <c r="A113" s="129"/>
      <c r="B113" s="129"/>
      <c r="C113" s="129"/>
      <c r="D113" s="321"/>
      <c r="E113" s="129"/>
      <c r="F113" s="129"/>
      <c r="G113" s="186"/>
      <c r="H113" s="321"/>
      <c r="I113" s="186"/>
      <c r="J113" s="186"/>
      <c r="K113" s="129"/>
      <c r="L113" s="129"/>
      <c r="M113" s="129"/>
      <c r="N113" s="55"/>
    </row>
    <row r="114" ht="15.75" customHeight="1">
      <c r="A114" s="129"/>
      <c r="B114" s="129"/>
      <c r="C114" s="129"/>
      <c r="D114" s="321"/>
      <c r="E114" s="129"/>
      <c r="F114" s="129"/>
      <c r="G114" s="186"/>
      <c r="H114" s="321"/>
      <c r="I114" s="186"/>
      <c r="J114" s="186"/>
      <c r="K114" s="129"/>
      <c r="L114" s="129"/>
      <c r="M114" s="129"/>
      <c r="N114" s="55"/>
    </row>
    <row r="115" ht="15.75" customHeight="1">
      <c r="A115" s="129"/>
      <c r="B115" s="129"/>
      <c r="C115" s="129"/>
      <c r="D115" s="321"/>
      <c r="E115" s="129"/>
      <c r="F115" s="129"/>
      <c r="G115" s="186"/>
      <c r="H115" s="321"/>
      <c r="I115" s="186"/>
      <c r="J115" s="186"/>
      <c r="K115" s="129"/>
      <c r="L115" s="129"/>
      <c r="M115" s="129"/>
      <c r="N115" s="55"/>
    </row>
    <row r="116" ht="15.75" customHeight="1">
      <c r="A116" s="129"/>
      <c r="B116" s="129"/>
      <c r="C116" s="129"/>
      <c r="D116" s="321"/>
      <c r="E116" s="129"/>
      <c r="F116" s="129"/>
      <c r="G116" s="186"/>
      <c r="H116" s="321"/>
      <c r="I116" s="186"/>
      <c r="J116" s="186"/>
      <c r="K116" s="129"/>
      <c r="L116" s="129"/>
      <c r="M116" s="129"/>
      <c r="N116" s="55"/>
    </row>
    <row r="117" ht="15.75" customHeight="1">
      <c r="A117" s="129"/>
      <c r="B117" s="129"/>
      <c r="C117" s="129"/>
      <c r="D117" s="321"/>
      <c r="E117" s="129"/>
      <c r="F117" s="129"/>
      <c r="G117" s="186"/>
      <c r="H117" s="321"/>
      <c r="I117" s="186"/>
      <c r="J117" s="186"/>
      <c r="K117" s="129"/>
      <c r="L117" s="129"/>
      <c r="M117" s="129"/>
      <c r="N117" s="55"/>
    </row>
    <row r="118" ht="15.75" customHeight="1">
      <c r="A118" s="129"/>
      <c r="B118" s="129"/>
      <c r="C118" s="129"/>
      <c r="D118" s="321"/>
      <c r="E118" s="129"/>
      <c r="F118" s="129"/>
      <c r="G118" s="186"/>
      <c r="H118" s="321"/>
      <c r="I118" s="186"/>
      <c r="J118" s="186"/>
      <c r="K118" s="129"/>
      <c r="L118" s="129"/>
      <c r="M118" s="129"/>
      <c r="N118" s="55"/>
    </row>
    <row r="119" ht="15.75" customHeight="1">
      <c r="A119" s="129"/>
      <c r="B119" s="129"/>
      <c r="C119" s="129"/>
      <c r="D119" s="321"/>
      <c r="E119" s="129"/>
      <c r="F119" s="129"/>
      <c r="G119" s="186"/>
      <c r="H119" s="321"/>
      <c r="I119" s="186"/>
      <c r="J119" s="186"/>
      <c r="K119" s="129"/>
      <c r="L119" s="129"/>
      <c r="M119" s="129"/>
      <c r="N119" s="55"/>
    </row>
    <row r="120" ht="15.75" customHeight="1">
      <c r="A120" s="129"/>
      <c r="B120" s="129"/>
      <c r="C120" s="129"/>
      <c r="D120" s="321"/>
      <c r="E120" s="129"/>
      <c r="F120" s="129"/>
      <c r="G120" s="186"/>
      <c r="H120" s="321"/>
      <c r="I120" s="186"/>
      <c r="J120" s="186"/>
      <c r="K120" s="129"/>
      <c r="L120" s="129"/>
      <c r="M120" s="129"/>
      <c r="N120" s="55"/>
    </row>
    <row r="121" ht="15.75" customHeight="1">
      <c r="A121" s="129"/>
      <c r="B121" s="129"/>
      <c r="C121" s="129"/>
      <c r="D121" s="321"/>
      <c r="E121" s="129"/>
      <c r="F121" s="129"/>
      <c r="G121" s="186"/>
      <c r="H121" s="321"/>
      <c r="I121" s="186"/>
      <c r="J121" s="186"/>
      <c r="K121" s="129"/>
      <c r="L121" s="129"/>
      <c r="M121" s="129"/>
      <c r="N121" s="55"/>
    </row>
    <row r="122" ht="15.75" customHeight="1">
      <c r="A122" s="129"/>
      <c r="B122" s="129"/>
      <c r="C122" s="129"/>
      <c r="D122" s="321"/>
      <c r="E122" s="129"/>
      <c r="F122" s="129"/>
      <c r="G122" s="186"/>
      <c r="H122" s="321"/>
      <c r="I122" s="186"/>
      <c r="J122" s="186"/>
      <c r="K122" s="129"/>
      <c r="L122" s="129"/>
      <c r="M122" s="129"/>
      <c r="N122" s="55"/>
    </row>
    <row r="123" ht="15.75" customHeight="1">
      <c r="A123" s="129"/>
      <c r="B123" s="129"/>
      <c r="C123" s="129"/>
      <c r="D123" s="321"/>
      <c r="E123" s="129"/>
      <c r="F123" s="129"/>
      <c r="G123" s="186"/>
      <c r="H123" s="321"/>
      <c r="I123" s="186"/>
      <c r="J123" s="186"/>
      <c r="K123" s="129"/>
      <c r="L123" s="129"/>
      <c r="M123" s="129"/>
      <c r="N123" s="55"/>
    </row>
    <row r="124" ht="15.75" customHeight="1">
      <c r="A124" s="129"/>
      <c r="B124" s="129"/>
      <c r="C124" s="129"/>
      <c r="D124" s="321"/>
      <c r="E124" s="129"/>
      <c r="F124" s="129"/>
      <c r="G124" s="186"/>
      <c r="H124" s="321"/>
      <c r="I124" s="186"/>
      <c r="J124" s="186"/>
      <c r="K124" s="187"/>
      <c r="L124" s="129"/>
      <c r="M124" s="129"/>
      <c r="N124" s="55"/>
    </row>
    <row r="125" ht="15.75" customHeight="1">
      <c r="A125" s="129"/>
      <c r="B125" s="129"/>
      <c r="C125" s="129"/>
      <c r="D125" s="321"/>
      <c r="E125" s="129"/>
      <c r="F125" s="129"/>
      <c r="G125" s="186"/>
      <c r="H125" s="321"/>
      <c r="I125" s="186"/>
      <c r="J125" s="186"/>
      <c r="K125" s="129"/>
      <c r="L125" s="129"/>
      <c r="M125" s="129"/>
      <c r="N125" s="55"/>
    </row>
    <row r="126" ht="15.75" customHeight="1">
      <c r="A126" s="129"/>
      <c r="B126" s="129"/>
      <c r="C126" s="129"/>
      <c r="D126" s="321"/>
      <c r="E126" s="129"/>
      <c r="F126" s="129"/>
      <c r="G126" s="186"/>
      <c r="H126" s="321"/>
      <c r="I126" s="186"/>
      <c r="J126" s="186"/>
      <c r="K126" s="129"/>
      <c r="L126" s="129"/>
      <c r="M126" s="129"/>
      <c r="N126" s="55"/>
    </row>
    <row r="127" ht="15.75" customHeight="1">
      <c r="A127" s="129"/>
      <c r="B127" s="129"/>
      <c r="C127" s="129"/>
      <c r="D127" s="321"/>
      <c r="E127" s="129"/>
      <c r="F127" s="129"/>
      <c r="G127" s="186"/>
      <c r="H127" s="321"/>
      <c r="I127" s="186"/>
      <c r="J127" s="186"/>
      <c r="K127" s="129"/>
      <c r="L127" s="129"/>
      <c r="M127" s="129"/>
      <c r="N127" s="55"/>
    </row>
    <row r="128" ht="15.75" customHeight="1">
      <c r="A128" s="129"/>
      <c r="B128" s="129"/>
      <c r="C128" s="129"/>
      <c r="D128" s="321"/>
      <c r="E128" s="129"/>
      <c r="F128" s="129"/>
      <c r="G128" s="186"/>
      <c r="H128" s="321"/>
      <c r="I128" s="186"/>
      <c r="J128" s="186"/>
      <c r="K128" s="129"/>
      <c r="L128" s="129"/>
      <c r="M128" s="129"/>
      <c r="N128" s="55"/>
    </row>
    <row r="129" ht="15.75" customHeight="1">
      <c r="A129" s="409"/>
      <c r="B129" s="128"/>
      <c r="C129" s="128"/>
      <c r="D129" s="234"/>
      <c r="E129" s="128"/>
      <c r="F129" s="128"/>
      <c r="G129" s="128"/>
      <c r="H129" s="234"/>
      <c r="I129" s="128"/>
      <c r="J129" s="128"/>
      <c r="K129" s="128"/>
      <c r="L129" s="128"/>
      <c r="M129" s="128"/>
      <c r="N129" s="128"/>
    </row>
    <row r="130" ht="15.75" customHeight="1">
      <c r="A130" s="208"/>
      <c r="B130" s="131"/>
      <c r="C130" s="208"/>
      <c r="D130" s="362"/>
      <c r="E130" s="208"/>
      <c r="F130" s="208"/>
      <c r="G130" s="209"/>
      <c r="H130" s="362"/>
      <c r="I130" s="209"/>
      <c r="J130" s="209"/>
      <c r="K130" s="212"/>
      <c r="L130" s="131"/>
      <c r="M130" s="131"/>
      <c r="N130" s="81"/>
    </row>
    <row r="131" ht="15.75" customHeight="1">
      <c r="A131" s="208"/>
      <c r="B131" s="131"/>
      <c r="C131" s="208"/>
      <c r="D131" s="362"/>
      <c r="E131" s="208"/>
      <c r="F131" s="131"/>
      <c r="G131" s="211"/>
      <c r="H131" s="325"/>
      <c r="I131" s="211"/>
      <c r="J131" s="211"/>
      <c r="K131" s="212"/>
      <c r="L131" s="131"/>
      <c r="M131" s="131"/>
      <c r="N131" s="81"/>
    </row>
    <row r="132" ht="15.75" customHeight="1">
      <c r="A132" s="208"/>
      <c r="B132" s="131"/>
      <c r="C132" s="208"/>
      <c r="D132" s="362"/>
      <c r="E132" s="208"/>
      <c r="F132" s="131"/>
      <c r="G132" s="211"/>
      <c r="H132" s="325"/>
      <c r="I132" s="211"/>
      <c r="J132" s="211"/>
      <c r="K132" s="201"/>
      <c r="L132" s="131"/>
      <c r="M132" s="131"/>
      <c r="N132" s="81"/>
    </row>
    <row r="133" ht="15.75" customHeight="1">
      <c r="A133" s="208"/>
      <c r="B133" s="131"/>
      <c r="C133" s="208"/>
      <c r="D133" s="362"/>
      <c r="E133" s="208"/>
      <c r="F133" s="131"/>
      <c r="G133" s="211"/>
      <c r="H133" s="325"/>
      <c r="I133" s="211"/>
      <c r="J133" s="211"/>
      <c r="K133" s="326"/>
      <c r="L133" s="131"/>
      <c r="M133" s="131"/>
      <c r="N133" s="81"/>
    </row>
    <row r="134" ht="15.75" customHeight="1">
      <c r="A134" s="208"/>
      <c r="B134" s="131"/>
      <c r="C134" s="208"/>
      <c r="D134" s="362"/>
      <c r="E134" s="208"/>
      <c r="F134" s="131"/>
      <c r="G134" s="211"/>
      <c r="H134" s="325"/>
      <c r="I134" s="211"/>
      <c r="J134" s="211"/>
      <c r="K134" s="212"/>
      <c r="L134" s="131"/>
      <c r="M134" s="131"/>
      <c r="N134" s="81"/>
    </row>
    <row r="135" ht="15.75" customHeight="1">
      <c r="A135" s="409"/>
      <c r="B135" s="128"/>
      <c r="C135" s="128"/>
      <c r="D135" s="234"/>
      <c r="E135" s="128"/>
      <c r="F135" s="128"/>
      <c r="G135" s="128"/>
      <c r="H135" s="234"/>
      <c r="I135" s="128"/>
      <c r="J135" s="128"/>
      <c r="K135" s="128"/>
      <c r="L135" s="128"/>
      <c r="M135" s="128"/>
      <c r="N135" s="128"/>
    </row>
    <row r="136" ht="15.75" customHeight="1">
      <c r="A136" s="129"/>
      <c r="B136" s="129"/>
      <c r="C136" s="129"/>
      <c r="D136" s="321"/>
      <c r="E136" s="129"/>
      <c r="F136" s="129"/>
      <c r="G136" s="186"/>
      <c r="H136" s="321"/>
      <c r="I136" s="186"/>
      <c r="J136" s="186"/>
      <c r="K136" s="187"/>
      <c r="L136" s="129"/>
      <c r="M136" s="129"/>
      <c r="N136" s="55"/>
    </row>
    <row r="137" ht="15.75" customHeight="1">
      <c r="A137" s="129"/>
      <c r="B137" s="129"/>
      <c r="C137" s="129"/>
      <c r="D137" s="321"/>
      <c r="E137" s="129"/>
      <c r="F137" s="129"/>
      <c r="G137" s="186"/>
      <c r="H137" s="321"/>
      <c r="I137" s="186"/>
      <c r="J137" s="186"/>
      <c r="K137" s="187"/>
      <c r="L137" s="129"/>
      <c r="M137" s="129"/>
      <c r="N137" s="55"/>
    </row>
    <row r="138" ht="1.5" customHeight="1">
      <c r="A138" s="129"/>
      <c r="B138" s="129"/>
      <c r="C138" s="129"/>
      <c r="D138" s="321"/>
      <c r="E138" s="129"/>
      <c r="F138" s="129"/>
      <c r="G138" s="129"/>
      <c r="H138" s="321"/>
      <c r="I138" s="129"/>
      <c r="J138" s="129"/>
      <c r="K138" s="129"/>
      <c r="L138" s="129"/>
      <c r="M138" s="129"/>
      <c r="N138" s="55"/>
    </row>
    <row r="139" ht="15.75" customHeight="1">
      <c r="A139" s="129"/>
      <c r="B139" s="129"/>
      <c r="C139" s="129"/>
      <c r="D139" s="321"/>
      <c r="E139" s="129"/>
      <c r="F139" s="129"/>
      <c r="G139" s="186"/>
      <c r="H139" s="321"/>
      <c r="I139" s="186"/>
      <c r="J139" s="186"/>
      <c r="K139" s="187"/>
      <c r="L139" s="129"/>
      <c r="M139" s="129"/>
      <c r="N139" s="55"/>
    </row>
    <row r="140" ht="15.75" customHeight="1">
      <c r="A140" s="129"/>
      <c r="B140" s="129"/>
      <c r="C140" s="129"/>
      <c r="D140" s="321"/>
      <c r="E140" s="129"/>
      <c r="F140" s="129"/>
      <c r="G140" s="186"/>
      <c r="H140" s="321"/>
      <c r="I140" s="186"/>
      <c r="J140" s="186"/>
      <c r="K140" s="327"/>
      <c r="L140" s="129"/>
      <c r="M140" s="129"/>
      <c r="N140" s="55"/>
    </row>
    <row r="141" ht="15.75" customHeight="1">
      <c r="A141" s="129"/>
      <c r="B141" s="129"/>
      <c r="C141" s="129"/>
      <c r="D141" s="321"/>
      <c r="E141" s="129"/>
      <c r="F141" s="129"/>
      <c r="G141" s="129"/>
      <c r="H141" s="321"/>
      <c r="I141" s="129"/>
      <c r="J141" s="129"/>
      <c r="K141" s="410"/>
      <c r="L141" s="129"/>
      <c r="M141" s="129"/>
      <c r="N141" s="55"/>
    </row>
    <row r="142" ht="15.75" customHeight="1">
      <c r="A142" s="129"/>
      <c r="B142" s="129"/>
      <c r="C142" s="129"/>
      <c r="D142" s="321"/>
      <c r="E142" s="129"/>
      <c r="F142" s="129"/>
      <c r="G142" s="129"/>
      <c r="H142" s="321"/>
      <c r="I142" s="129"/>
      <c r="J142" s="129"/>
      <c r="K142" s="129"/>
      <c r="L142" s="129"/>
      <c r="M142" s="129"/>
      <c r="N142" s="55"/>
    </row>
    <row r="143" ht="15.75" customHeight="1">
      <c r="A143" s="129"/>
      <c r="B143" s="129"/>
      <c r="C143" s="129"/>
      <c r="D143" s="321"/>
      <c r="E143" s="129"/>
      <c r="F143" s="129"/>
      <c r="G143" s="129"/>
      <c r="H143" s="321"/>
      <c r="I143" s="129"/>
      <c r="J143" s="129"/>
      <c r="K143" s="129"/>
      <c r="L143" s="129"/>
      <c r="M143" s="129"/>
      <c r="N143" s="55"/>
    </row>
    <row r="144" ht="15.75" customHeight="1">
      <c r="A144" s="129"/>
      <c r="B144" s="129"/>
      <c r="C144" s="129"/>
      <c r="D144" s="321"/>
      <c r="E144" s="129"/>
      <c r="F144" s="129"/>
      <c r="G144" s="129"/>
      <c r="H144" s="321"/>
      <c r="I144" s="129"/>
      <c r="J144" s="129"/>
      <c r="K144" s="129"/>
      <c r="L144" s="129"/>
      <c r="M144" s="129"/>
      <c r="N144" s="55"/>
    </row>
    <row r="145" ht="15.75" customHeight="1">
      <c r="A145" s="129"/>
      <c r="B145" s="129"/>
      <c r="C145" s="129"/>
      <c r="D145" s="321"/>
      <c r="E145" s="129"/>
      <c r="F145" s="129"/>
      <c r="G145" s="129"/>
      <c r="H145" s="321"/>
      <c r="I145" s="129"/>
      <c r="J145" s="129"/>
      <c r="K145" s="129"/>
      <c r="L145" s="129"/>
      <c r="M145" s="129"/>
      <c r="N145" s="55"/>
    </row>
    <row r="146" ht="15.75" customHeight="1">
      <c r="A146" s="129"/>
      <c r="B146" s="129"/>
      <c r="C146" s="129"/>
      <c r="D146" s="321"/>
      <c r="E146" s="129"/>
      <c r="F146" s="129"/>
      <c r="G146" s="129"/>
      <c r="H146" s="321"/>
      <c r="I146" s="129"/>
      <c r="J146" s="129"/>
      <c r="K146" s="129"/>
      <c r="L146" s="129"/>
      <c r="M146" s="129"/>
      <c r="N146" s="55"/>
    </row>
    <row r="147" ht="15.75" customHeight="1">
      <c r="A147" s="129"/>
      <c r="B147" s="129"/>
      <c r="C147" s="129"/>
      <c r="D147" s="321"/>
      <c r="E147" s="129"/>
      <c r="F147" s="129"/>
      <c r="G147" s="129"/>
      <c r="H147" s="321"/>
      <c r="I147" s="129"/>
      <c r="J147" s="129"/>
      <c r="K147" s="129"/>
      <c r="L147" s="129"/>
      <c r="M147" s="129"/>
    </row>
    <row r="148" ht="15.75" customHeight="1">
      <c r="A148" s="129"/>
      <c r="B148" s="129"/>
      <c r="C148" s="129"/>
      <c r="D148" s="321"/>
      <c r="E148" s="129"/>
      <c r="F148" s="129"/>
      <c r="G148" s="129"/>
      <c r="H148" s="321"/>
      <c r="I148" s="129"/>
      <c r="J148" s="129"/>
      <c r="K148" s="129"/>
      <c r="L148" s="129"/>
      <c r="M148" s="129"/>
    </row>
    <row r="149" ht="15.75" customHeight="1">
      <c r="A149" s="129"/>
      <c r="B149" s="129"/>
      <c r="C149" s="129"/>
      <c r="D149" s="321"/>
      <c r="E149" s="129"/>
      <c r="F149" s="129"/>
      <c r="G149" s="129"/>
      <c r="H149" s="321"/>
      <c r="I149" s="129"/>
      <c r="J149" s="129"/>
      <c r="K149" s="129"/>
      <c r="L149" s="129"/>
      <c r="M149" s="129"/>
    </row>
    <row r="150" ht="15.75" customHeight="1">
      <c r="A150" s="129"/>
      <c r="B150" s="129"/>
      <c r="C150" s="129"/>
      <c r="D150" s="321"/>
      <c r="E150" s="129"/>
      <c r="F150" s="129"/>
      <c r="G150" s="129"/>
      <c r="H150" s="321"/>
      <c r="I150" s="129"/>
      <c r="J150" s="129"/>
      <c r="K150" s="129"/>
      <c r="L150" s="129"/>
      <c r="M150" s="129"/>
    </row>
    <row r="151" ht="15.75" customHeight="1">
      <c r="A151" s="129"/>
      <c r="B151" s="129"/>
      <c r="C151" s="129"/>
      <c r="D151" s="321"/>
      <c r="E151" s="129"/>
      <c r="F151" s="129"/>
      <c r="G151" s="129"/>
      <c r="H151" s="321"/>
      <c r="I151" s="129"/>
      <c r="J151" s="129"/>
      <c r="K151" s="129"/>
      <c r="L151" s="129"/>
      <c r="M151" s="129"/>
    </row>
    <row r="152" ht="15.75" customHeight="1">
      <c r="A152" s="129"/>
      <c r="B152" s="129"/>
      <c r="C152" s="129"/>
      <c r="D152" s="321"/>
      <c r="E152" s="129"/>
      <c r="F152" s="129"/>
      <c r="G152" s="129"/>
      <c r="H152" s="321"/>
      <c r="I152" s="129"/>
      <c r="J152" s="129"/>
      <c r="K152" s="129"/>
      <c r="L152" s="129"/>
      <c r="M152" s="129"/>
    </row>
    <row r="153" ht="15.75" customHeight="1">
      <c r="A153" s="129"/>
      <c r="B153" s="129"/>
      <c r="C153" s="129"/>
      <c r="D153" s="321"/>
      <c r="E153" s="129"/>
      <c r="F153" s="129"/>
      <c r="G153" s="129"/>
      <c r="H153" s="321"/>
      <c r="I153" s="129"/>
      <c r="J153" s="129"/>
      <c r="K153" s="129"/>
      <c r="L153" s="129"/>
      <c r="M153" s="129"/>
    </row>
    <row r="154" ht="15.75" customHeight="1">
      <c r="A154" s="129"/>
      <c r="B154" s="129"/>
      <c r="C154" s="129"/>
      <c r="D154" s="321"/>
      <c r="E154" s="129"/>
      <c r="F154" s="129"/>
      <c r="G154" s="129"/>
      <c r="H154" s="321"/>
      <c r="I154" s="129"/>
      <c r="J154" s="129"/>
      <c r="K154" s="129"/>
      <c r="L154" s="129"/>
      <c r="M154" s="129"/>
    </row>
    <row r="155" ht="15.75" customHeight="1">
      <c r="A155" s="129"/>
      <c r="B155" s="129"/>
      <c r="C155" s="129"/>
      <c r="D155" s="321"/>
      <c r="E155" s="129"/>
      <c r="F155" s="129"/>
      <c r="G155" s="129"/>
      <c r="H155" s="321"/>
      <c r="I155" s="129"/>
      <c r="J155" s="129"/>
      <c r="K155" s="129"/>
      <c r="L155" s="129"/>
      <c r="M155" s="129"/>
    </row>
    <row r="156" ht="15.75" customHeight="1">
      <c r="A156" s="129"/>
      <c r="B156" s="129"/>
      <c r="C156" s="129"/>
      <c r="D156" s="321"/>
      <c r="E156" s="129"/>
      <c r="F156" s="129"/>
      <c r="G156" s="129"/>
      <c r="H156" s="321"/>
      <c r="I156" s="129"/>
      <c r="J156" s="129"/>
      <c r="K156" s="129"/>
      <c r="L156" s="129"/>
      <c r="M156" s="129"/>
    </row>
    <row r="157" ht="15.75" customHeight="1">
      <c r="A157" s="129"/>
      <c r="B157" s="129"/>
      <c r="C157" s="129"/>
      <c r="D157" s="321"/>
      <c r="E157" s="129"/>
      <c r="F157" s="129"/>
      <c r="G157" s="129"/>
      <c r="H157" s="321"/>
      <c r="I157" s="129"/>
      <c r="J157" s="129"/>
      <c r="K157" s="129"/>
      <c r="L157" s="129"/>
      <c r="M157" s="129"/>
    </row>
    <row r="158" ht="15.75" customHeight="1">
      <c r="A158" s="129"/>
      <c r="B158" s="129"/>
      <c r="C158" s="129"/>
      <c r="D158" s="321"/>
      <c r="E158" s="129"/>
      <c r="F158" s="129"/>
      <c r="G158" s="129"/>
      <c r="H158" s="321"/>
      <c r="I158" s="129"/>
      <c r="J158" s="129"/>
      <c r="K158" s="129"/>
      <c r="L158" s="129"/>
      <c r="M158" s="129"/>
    </row>
    <row r="159" ht="15.75" customHeight="1">
      <c r="A159" s="129"/>
      <c r="B159" s="129"/>
      <c r="C159" s="129"/>
      <c r="D159" s="321"/>
      <c r="E159" s="129"/>
      <c r="F159" s="129"/>
      <c r="G159" s="129"/>
      <c r="H159" s="321"/>
      <c r="I159" s="129"/>
      <c r="J159" s="129"/>
      <c r="K159" s="129"/>
      <c r="L159" s="129"/>
      <c r="M159" s="129"/>
    </row>
    <row r="160" ht="15.75" customHeight="1">
      <c r="A160" s="129"/>
      <c r="B160" s="129"/>
      <c r="C160" s="129"/>
      <c r="D160" s="321"/>
      <c r="E160" s="129"/>
      <c r="F160" s="129"/>
      <c r="G160" s="129"/>
      <c r="H160" s="321"/>
      <c r="I160" s="129"/>
      <c r="J160" s="129"/>
      <c r="K160" s="129"/>
      <c r="L160" s="129"/>
      <c r="M160" s="129"/>
    </row>
    <row r="161" ht="15.75" customHeight="1">
      <c r="A161" s="129"/>
      <c r="B161" s="129"/>
      <c r="C161" s="129"/>
      <c r="D161" s="321"/>
      <c r="E161" s="129"/>
      <c r="F161" s="129"/>
      <c r="G161" s="129"/>
      <c r="H161" s="321"/>
      <c r="I161" s="129"/>
      <c r="J161" s="129"/>
      <c r="K161" s="129"/>
      <c r="L161" s="129"/>
      <c r="M161" s="129"/>
    </row>
    <row r="162" ht="15.75" customHeight="1">
      <c r="D162" s="44"/>
      <c r="H162" s="44"/>
    </row>
    <row r="163" ht="15.75" customHeight="1">
      <c r="D163" s="44"/>
      <c r="H163" s="44"/>
    </row>
    <row r="164" ht="15.75" customHeight="1">
      <c r="D164" s="44"/>
      <c r="H164" s="44"/>
    </row>
    <row r="165" ht="15.75" customHeight="1">
      <c r="D165" s="44"/>
      <c r="H165" s="44"/>
    </row>
    <row r="166" ht="15.75" customHeight="1">
      <c r="D166" s="44"/>
      <c r="H166" s="44"/>
    </row>
    <row r="167" ht="15.75" customHeight="1">
      <c r="D167" s="44"/>
      <c r="H167" s="44"/>
    </row>
    <row r="168" ht="15.75" customHeight="1">
      <c r="D168" s="44"/>
      <c r="H168" s="44"/>
    </row>
    <row r="169" ht="15.75" customHeight="1">
      <c r="D169" s="44"/>
      <c r="H169" s="44"/>
    </row>
    <row r="170" ht="15.75" customHeight="1">
      <c r="D170" s="44"/>
      <c r="H170" s="44"/>
    </row>
    <row r="171" ht="15.75" customHeight="1">
      <c r="D171" s="44"/>
      <c r="H171" s="44"/>
    </row>
    <row r="172" ht="15.75" customHeight="1">
      <c r="D172" s="44"/>
      <c r="H172" s="44"/>
    </row>
    <row r="173" ht="15.75" customHeight="1">
      <c r="D173" s="44"/>
      <c r="H173" s="44"/>
    </row>
    <row r="174" ht="15.75" customHeight="1">
      <c r="D174" s="44"/>
      <c r="H174" s="44"/>
    </row>
    <row r="175" ht="15.75" customHeight="1">
      <c r="D175" s="44"/>
      <c r="H175" s="44"/>
    </row>
    <row r="176" ht="15.75" customHeight="1">
      <c r="D176" s="44"/>
      <c r="H176" s="44"/>
    </row>
    <row r="177" ht="15.75" customHeight="1">
      <c r="D177" s="44"/>
      <c r="H177" s="44"/>
    </row>
    <row r="178" ht="15.75" customHeight="1">
      <c r="D178" s="44"/>
      <c r="H178" s="44"/>
    </row>
    <row r="179" ht="15.75" customHeight="1">
      <c r="D179" s="44"/>
      <c r="H179" s="44"/>
    </row>
    <row r="180" ht="15.75" customHeight="1">
      <c r="D180" s="44"/>
      <c r="H180" s="44"/>
    </row>
    <row r="181" ht="15.75" customHeight="1">
      <c r="D181" s="44"/>
      <c r="H181" s="44"/>
    </row>
    <row r="182" ht="15.75" customHeight="1">
      <c r="D182" s="44"/>
      <c r="H182" s="44"/>
    </row>
    <row r="183" ht="15.75" customHeight="1">
      <c r="D183" s="44"/>
      <c r="H183" s="44"/>
    </row>
    <row r="184" ht="15.75" customHeight="1">
      <c r="D184" s="44"/>
      <c r="H184" s="44"/>
    </row>
    <row r="185" ht="15.75" customHeight="1">
      <c r="D185" s="44"/>
      <c r="H185" s="44"/>
    </row>
    <row r="186" ht="15.75" customHeight="1">
      <c r="D186" s="44"/>
      <c r="H186" s="44"/>
    </row>
    <row r="187" ht="15.75" customHeight="1">
      <c r="D187" s="44"/>
      <c r="H187" s="44"/>
    </row>
    <row r="188" ht="15.75" customHeight="1">
      <c r="D188" s="44"/>
      <c r="H188" s="44"/>
    </row>
    <row r="189" ht="15.75" customHeight="1">
      <c r="D189" s="44"/>
      <c r="H189" s="44"/>
    </row>
    <row r="190" ht="15.75" customHeight="1">
      <c r="D190" s="44"/>
      <c r="H190" s="44"/>
    </row>
    <row r="191" ht="15.75" customHeight="1">
      <c r="D191" s="44"/>
      <c r="H191" s="44"/>
    </row>
    <row r="192" ht="15.75" customHeight="1">
      <c r="D192" s="44"/>
      <c r="H192" s="44"/>
    </row>
    <row r="193" ht="15.75" customHeight="1">
      <c r="D193" s="44"/>
      <c r="H193" s="44"/>
    </row>
    <row r="194" ht="15.75" customHeight="1">
      <c r="D194" s="44"/>
      <c r="H194" s="44"/>
    </row>
    <row r="195" ht="15.75" customHeight="1">
      <c r="D195" s="44"/>
      <c r="H195" s="44"/>
    </row>
    <row r="196" ht="15.75" customHeight="1">
      <c r="D196" s="44"/>
      <c r="H196" s="44"/>
    </row>
    <row r="197" ht="15.75" customHeight="1">
      <c r="D197" s="44"/>
      <c r="H197" s="44"/>
    </row>
    <row r="198" ht="15.75" customHeight="1">
      <c r="D198" s="44"/>
      <c r="H198" s="44"/>
    </row>
    <row r="199" ht="15.75" customHeight="1">
      <c r="D199" s="44"/>
      <c r="H199" s="44"/>
    </row>
    <row r="200" ht="15.75" customHeight="1">
      <c r="D200" s="44"/>
      <c r="H200" s="44"/>
    </row>
    <row r="201" ht="15.75" customHeight="1">
      <c r="D201" s="44"/>
      <c r="H201" s="44"/>
    </row>
    <row r="202" ht="15.75" customHeight="1">
      <c r="D202" s="44"/>
      <c r="H202" s="44"/>
    </row>
    <row r="203" ht="15.75" customHeight="1">
      <c r="D203" s="44"/>
      <c r="H203" s="44"/>
    </row>
    <row r="204" ht="15.75" customHeight="1">
      <c r="D204" s="44"/>
      <c r="H204" s="44"/>
    </row>
    <row r="205" ht="15.75" customHeight="1">
      <c r="D205" s="44"/>
      <c r="H205" s="44"/>
    </row>
    <row r="206" ht="15.75" customHeight="1">
      <c r="D206" s="44"/>
      <c r="H206" s="44"/>
    </row>
    <row r="207" ht="15.75" customHeight="1">
      <c r="D207" s="44"/>
      <c r="H207" s="44"/>
    </row>
    <row r="208" ht="15.75" customHeight="1">
      <c r="D208" s="44"/>
      <c r="H208" s="44"/>
    </row>
    <row r="209" ht="15.75" customHeight="1">
      <c r="D209" s="44"/>
      <c r="H209" s="44"/>
    </row>
    <row r="210" ht="15.75" customHeight="1">
      <c r="D210" s="44"/>
      <c r="H210" s="44"/>
    </row>
    <row r="211" ht="15.75" customHeight="1">
      <c r="D211" s="44"/>
      <c r="H211" s="44"/>
    </row>
    <row r="212" ht="15.75" customHeight="1">
      <c r="D212" s="44"/>
      <c r="H212" s="44"/>
    </row>
    <row r="213" ht="15.75" customHeight="1">
      <c r="D213" s="44"/>
      <c r="H213" s="44"/>
    </row>
    <row r="214" ht="15.75" customHeight="1">
      <c r="D214" s="44"/>
      <c r="H214" s="44"/>
    </row>
    <row r="215" ht="15.75" customHeight="1">
      <c r="D215" s="44"/>
      <c r="H215" s="44"/>
    </row>
    <row r="216" ht="15.75" customHeight="1">
      <c r="D216" s="44"/>
      <c r="H216" s="44"/>
    </row>
    <row r="217" ht="15.75" customHeight="1">
      <c r="D217" s="44"/>
      <c r="H217" s="44"/>
    </row>
    <row r="218" ht="15.75" customHeight="1">
      <c r="D218" s="44"/>
      <c r="H218" s="44"/>
    </row>
    <row r="219" ht="15.75" customHeight="1">
      <c r="D219" s="44"/>
      <c r="H219" s="44"/>
    </row>
    <row r="220" ht="15.75" customHeight="1">
      <c r="D220" s="44"/>
      <c r="H220" s="44"/>
    </row>
    <row r="221" ht="15.75" customHeight="1">
      <c r="D221" s="44"/>
      <c r="H221" s="44"/>
    </row>
    <row r="222" ht="15.75" customHeight="1">
      <c r="D222" s="44"/>
      <c r="H222" s="44"/>
    </row>
    <row r="223" ht="15.75" customHeight="1">
      <c r="D223" s="44"/>
      <c r="H223" s="44"/>
    </row>
    <row r="224" ht="15.75" customHeight="1">
      <c r="D224" s="44"/>
      <c r="H224" s="44"/>
    </row>
    <row r="225" ht="15.75" customHeight="1">
      <c r="D225" s="44"/>
      <c r="H225" s="44"/>
    </row>
    <row r="226" ht="15.75" customHeight="1">
      <c r="D226" s="44"/>
      <c r="H226" s="44"/>
    </row>
    <row r="227" ht="15.75" customHeight="1">
      <c r="D227" s="44"/>
      <c r="H227" s="44"/>
    </row>
    <row r="228" ht="15.75" customHeight="1">
      <c r="D228" s="44"/>
      <c r="H228" s="44"/>
    </row>
    <row r="229" ht="15.75" customHeight="1">
      <c r="D229" s="44"/>
      <c r="H229" s="44"/>
    </row>
    <row r="230" ht="15.75" customHeight="1">
      <c r="D230" s="44"/>
      <c r="H230" s="44"/>
    </row>
    <row r="231" ht="15.75" customHeight="1">
      <c r="D231" s="44"/>
      <c r="H231" s="44"/>
    </row>
    <row r="232" ht="15.75" customHeight="1">
      <c r="D232" s="44"/>
      <c r="H232" s="44"/>
    </row>
    <row r="233" ht="15.75" customHeight="1">
      <c r="D233" s="44"/>
      <c r="H233" s="44"/>
    </row>
    <row r="234" ht="15.75" customHeight="1">
      <c r="D234" s="44"/>
      <c r="H234" s="44"/>
    </row>
    <row r="235" ht="15.75" customHeight="1">
      <c r="D235" s="44"/>
      <c r="H235" s="44"/>
    </row>
    <row r="236" ht="15.75" customHeight="1">
      <c r="D236" s="44"/>
      <c r="H236" s="44"/>
    </row>
    <row r="237" ht="15.75" customHeight="1">
      <c r="D237" s="44"/>
      <c r="H237" s="44"/>
    </row>
    <row r="238" ht="15.75" customHeight="1">
      <c r="D238" s="44"/>
      <c r="H238" s="44"/>
    </row>
    <row r="239" ht="15.75" customHeight="1">
      <c r="D239" s="44"/>
      <c r="H239" s="44"/>
    </row>
    <row r="240" ht="15.75" customHeight="1">
      <c r="D240" s="44"/>
      <c r="H240" s="44"/>
    </row>
    <row r="241" ht="15.75" customHeight="1">
      <c r="D241" s="44"/>
      <c r="H241" s="44"/>
    </row>
    <row r="242" ht="15.75" customHeight="1">
      <c r="D242" s="44"/>
      <c r="H242" s="44"/>
    </row>
    <row r="243" ht="15.75" customHeight="1">
      <c r="D243" s="44"/>
      <c r="H243" s="44"/>
    </row>
    <row r="244" ht="15.75" customHeight="1">
      <c r="D244" s="44"/>
      <c r="H244" s="44"/>
    </row>
    <row r="245" ht="15.75" customHeight="1">
      <c r="D245" s="44"/>
      <c r="H245" s="44"/>
    </row>
    <row r="246" ht="15.75" customHeight="1">
      <c r="D246" s="44"/>
      <c r="H246" s="44"/>
    </row>
    <row r="247" ht="15.75" customHeight="1">
      <c r="D247" s="44"/>
      <c r="H247" s="44"/>
    </row>
    <row r="248" ht="15.75" customHeight="1">
      <c r="D248" s="44"/>
      <c r="H248" s="44"/>
    </row>
    <row r="249" ht="15.75" customHeight="1">
      <c r="D249" s="44"/>
      <c r="H249" s="44"/>
    </row>
    <row r="250" ht="15.75" customHeight="1">
      <c r="D250" s="44"/>
      <c r="H250" s="44"/>
    </row>
    <row r="251" ht="15.75" customHeight="1">
      <c r="D251" s="44"/>
      <c r="H251" s="44"/>
    </row>
    <row r="252" ht="15.75" customHeight="1">
      <c r="D252" s="44"/>
      <c r="H252" s="44"/>
    </row>
    <row r="253" ht="15.75" customHeight="1">
      <c r="D253" s="44"/>
      <c r="H253" s="44"/>
    </row>
    <row r="254" ht="15.75" customHeight="1">
      <c r="D254" s="44"/>
      <c r="H254" s="44"/>
    </row>
    <row r="255" ht="15.75" customHeight="1">
      <c r="D255" s="44"/>
      <c r="H255" s="44"/>
    </row>
    <row r="256" ht="15.75" customHeight="1">
      <c r="D256" s="44"/>
      <c r="H256" s="44"/>
    </row>
    <row r="257" ht="15.75" customHeight="1">
      <c r="D257" s="44"/>
      <c r="H257" s="44"/>
    </row>
    <row r="258" ht="15.75" customHeight="1">
      <c r="D258" s="44"/>
      <c r="H258" s="44"/>
    </row>
    <row r="259" ht="15.75" customHeight="1">
      <c r="D259" s="44"/>
      <c r="H259" s="44"/>
    </row>
    <row r="260" ht="15.75" customHeight="1">
      <c r="D260" s="44"/>
      <c r="H260" s="44"/>
    </row>
    <row r="261" ht="15.75" customHeight="1">
      <c r="D261" s="44"/>
      <c r="H261" s="44"/>
    </row>
    <row r="262" ht="15.75" customHeight="1">
      <c r="D262" s="44"/>
      <c r="H262" s="44"/>
    </row>
    <row r="263" ht="15.75" customHeight="1">
      <c r="D263" s="44"/>
      <c r="H263" s="44"/>
    </row>
    <row r="264" ht="15.75" customHeight="1">
      <c r="D264" s="44"/>
      <c r="H264" s="44"/>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51"/>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63"/>
    <col customWidth="1" min="2" max="2" width="41.38"/>
    <col customWidth="1" min="3" max="3" width="62.38"/>
    <col customWidth="1" min="4" max="4" width="17.38"/>
    <col customWidth="1" min="5" max="5" width="16.88"/>
    <col customWidth="1" min="6" max="6" width="16.25"/>
    <col customWidth="1" min="7" max="7" width="15.63"/>
    <col customWidth="1" min="8" max="8" width="37.63"/>
    <col customWidth="1" min="9" max="9" width="13.63"/>
    <col customWidth="1" min="10" max="10" width="28.13"/>
  </cols>
  <sheetData>
    <row r="1" ht="15.75" customHeight="1">
      <c r="A1" s="411" t="s">
        <v>0</v>
      </c>
      <c r="B1" s="412" t="s">
        <v>4629</v>
      </c>
      <c r="C1" s="411" t="s">
        <v>2</v>
      </c>
      <c r="D1" s="411" t="s">
        <v>3</v>
      </c>
      <c r="E1" s="413" t="s">
        <v>5</v>
      </c>
      <c r="F1" s="413" t="s">
        <v>6</v>
      </c>
      <c r="G1" s="414" t="s">
        <v>8</v>
      </c>
      <c r="H1" s="411" t="s">
        <v>10</v>
      </c>
      <c r="I1" s="413" t="s">
        <v>11</v>
      </c>
      <c r="J1" s="413" t="s">
        <v>12</v>
      </c>
      <c r="K1" s="415"/>
      <c r="L1" s="415"/>
      <c r="M1" s="415"/>
      <c r="N1" s="415"/>
      <c r="O1" s="415"/>
      <c r="P1" s="415"/>
      <c r="Q1" s="415"/>
      <c r="R1" s="415"/>
      <c r="S1" s="415"/>
      <c r="T1" s="415"/>
      <c r="U1" s="415"/>
      <c r="V1" s="415"/>
      <c r="W1" s="415"/>
      <c r="X1" s="415"/>
      <c r="Y1" s="415"/>
      <c r="Z1" s="415"/>
      <c r="AA1" s="415"/>
    </row>
    <row r="2" ht="15.75" customHeight="1">
      <c r="A2" s="416" t="s">
        <v>10578</v>
      </c>
      <c r="B2" s="416" t="s">
        <v>10579</v>
      </c>
      <c r="C2" s="416" t="s">
        <v>10578</v>
      </c>
      <c r="D2" s="417" t="s">
        <v>5579</v>
      </c>
      <c r="E2" s="418">
        <v>0.78125</v>
      </c>
      <c r="F2" s="418">
        <v>0.8125</v>
      </c>
      <c r="G2" s="419" t="s">
        <v>10580</v>
      </c>
      <c r="H2" s="416" t="s">
        <v>10581</v>
      </c>
      <c r="I2" s="420" t="s">
        <v>297</v>
      </c>
      <c r="J2" s="420">
        <v>8.0</v>
      </c>
      <c r="K2" s="415"/>
      <c r="L2" s="415"/>
      <c r="M2" s="415"/>
      <c r="N2" s="415"/>
      <c r="O2" s="415"/>
      <c r="P2" s="415"/>
      <c r="Q2" s="415"/>
      <c r="R2" s="415"/>
      <c r="S2" s="415"/>
      <c r="T2" s="415"/>
      <c r="U2" s="415"/>
      <c r="V2" s="415"/>
      <c r="W2" s="415"/>
      <c r="X2" s="415"/>
      <c r="Y2" s="415"/>
      <c r="Z2" s="415"/>
      <c r="AA2" s="415"/>
    </row>
    <row r="3" ht="15.75" customHeight="1">
      <c r="A3" s="416" t="s">
        <v>10578</v>
      </c>
      <c r="B3" s="416" t="s">
        <v>10579</v>
      </c>
      <c r="C3" s="416" t="s">
        <v>10582</v>
      </c>
      <c r="D3" s="417" t="s">
        <v>5579</v>
      </c>
      <c r="E3" s="418">
        <v>0.625</v>
      </c>
      <c r="F3" s="418">
        <v>0.65625</v>
      </c>
      <c r="G3" s="419" t="s">
        <v>10583</v>
      </c>
      <c r="H3" s="416" t="s">
        <v>10584</v>
      </c>
      <c r="I3" s="420" t="s">
        <v>297</v>
      </c>
      <c r="J3" s="420">
        <v>13.0</v>
      </c>
      <c r="K3" s="415"/>
      <c r="L3" s="415"/>
      <c r="M3" s="415"/>
      <c r="N3" s="415"/>
      <c r="O3" s="415"/>
      <c r="P3" s="415"/>
      <c r="Q3" s="415"/>
      <c r="R3" s="415"/>
      <c r="S3" s="415"/>
      <c r="T3" s="415"/>
      <c r="U3" s="415"/>
      <c r="V3" s="415"/>
      <c r="W3" s="415"/>
      <c r="X3" s="415"/>
      <c r="Y3" s="415"/>
      <c r="Z3" s="415"/>
      <c r="AA3" s="415"/>
    </row>
    <row r="4" ht="15.75" customHeight="1">
      <c r="A4" s="416" t="s">
        <v>10585</v>
      </c>
      <c r="B4" s="416" t="s">
        <v>10579</v>
      </c>
      <c r="C4" s="416" t="s">
        <v>10585</v>
      </c>
      <c r="D4" s="417" t="s">
        <v>5579</v>
      </c>
      <c r="E4" s="418">
        <v>0.7395833333333334</v>
      </c>
      <c r="F4" s="418">
        <v>0.7708333333333334</v>
      </c>
      <c r="G4" s="419" t="s">
        <v>10586</v>
      </c>
      <c r="H4" s="416" t="s">
        <v>10587</v>
      </c>
      <c r="I4" s="420" t="s">
        <v>297</v>
      </c>
      <c r="J4" s="420">
        <v>8.0</v>
      </c>
      <c r="K4" s="415"/>
      <c r="L4" s="415"/>
      <c r="M4" s="415"/>
      <c r="N4" s="415"/>
      <c r="O4" s="415"/>
      <c r="P4" s="415"/>
      <c r="Q4" s="415"/>
      <c r="R4" s="415"/>
      <c r="S4" s="415"/>
      <c r="T4" s="415"/>
      <c r="U4" s="415"/>
      <c r="V4" s="415"/>
      <c r="W4" s="415"/>
      <c r="X4" s="415"/>
      <c r="Y4" s="415"/>
      <c r="Z4" s="415"/>
      <c r="AA4" s="415"/>
    </row>
    <row r="5" ht="15.75" customHeight="1">
      <c r="A5" s="416" t="s">
        <v>10585</v>
      </c>
      <c r="B5" s="416" t="s">
        <v>10579</v>
      </c>
      <c r="C5" s="416" t="s">
        <v>10588</v>
      </c>
      <c r="D5" s="417" t="s">
        <v>5579</v>
      </c>
      <c r="E5" s="418">
        <v>0.65625</v>
      </c>
      <c r="F5" s="418">
        <v>0.6875</v>
      </c>
      <c r="G5" s="419" t="s">
        <v>10583</v>
      </c>
      <c r="H5" s="416" t="s">
        <v>10584</v>
      </c>
      <c r="I5" s="420" t="s">
        <v>297</v>
      </c>
      <c r="J5" s="420">
        <v>13.0</v>
      </c>
      <c r="K5" s="415"/>
      <c r="L5" s="415"/>
      <c r="M5" s="415"/>
      <c r="N5" s="415"/>
      <c r="O5" s="415"/>
      <c r="P5" s="415"/>
      <c r="Q5" s="415"/>
      <c r="R5" s="415"/>
      <c r="S5" s="415"/>
      <c r="T5" s="415"/>
      <c r="U5" s="415"/>
      <c r="V5" s="415"/>
      <c r="W5" s="415"/>
      <c r="X5" s="415"/>
      <c r="Y5" s="415"/>
      <c r="Z5" s="415"/>
      <c r="AA5" s="415"/>
    </row>
    <row r="6" ht="15.75" customHeight="1">
      <c r="A6" s="416" t="s">
        <v>10589</v>
      </c>
      <c r="B6" s="416" t="s">
        <v>10579</v>
      </c>
      <c r="C6" s="416" t="s">
        <v>10589</v>
      </c>
      <c r="D6" s="417" t="s">
        <v>5579</v>
      </c>
      <c r="E6" s="418">
        <v>0.7604166666666666</v>
      </c>
      <c r="F6" s="418">
        <v>0.7916666666666666</v>
      </c>
      <c r="G6" s="419" t="s">
        <v>10586</v>
      </c>
      <c r="H6" s="416" t="s">
        <v>10590</v>
      </c>
      <c r="I6" s="420" t="s">
        <v>297</v>
      </c>
      <c r="J6" s="420">
        <v>8.0</v>
      </c>
      <c r="K6" s="415"/>
      <c r="L6" s="415"/>
      <c r="M6" s="415"/>
      <c r="N6" s="415"/>
      <c r="O6" s="415"/>
      <c r="P6" s="415"/>
      <c r="Q6" s="415"/>
      <c r="R6" s="415"/>
      <c r="S6" s="415"/>
      <c r="T6" s="415"/>
      <c r="U6" s="415"/>
      <c r="V6" s="415"/>
      <c r="W6" s="415"/>
      <c r="X6" s="415"/>
      <c r="Y6" s="415"/>
      <c r="Z6" s="415"/>
      <c r="AA6" s="415"/>
    </row>
    <row r="7" ht="15.75" customHeight="1">
      <c r="A7" s="416" t="s">
        <v>10589</v>
      </c>
      <c r="B7" s="416" t="s">
        <v>10579</v>
      </c>
      <c r="C7" s="416" t="s">
        <v>10591</v>
      </c>
      <c r="D7" s="417" t="s">
        <v>5579</v>
      </c>
      <c r="E7" s="418">
        <v>0.78125</v>
      </c>
      <c r="F7" s="418">
        <v>0.8125</v>
      </c>
      <c r="G7" s="419" t="s">
        <v>10583</v>
      </c>
      <c r="H7" s="416" t="s">
        <v>10584</v>
      </c>
      <c r="I7" s="420" t="s">
        <v>297</v>
      </c>
      <c r="J7" s="420">
        <v>13.0</v>
      </c>
      <c r="K7" s="415"/>
      <c r="L7" s="415"/>
      <c r="M7" s="415"/>
      <c r="N7" s="415"/>
      <c r="O7" s="415"/>
      <c r="P7" s="415"/>
      <c r="Q7" s="415"/>
      <c r="R7" s="415"/>
      <c r="S7" s="415"/>
      <c r="T7" s="415"/>
      <c r="U7" s="415"/>
      <c r="V7" s="415"/>
      <c r="W7" s="415"/>
      <c r="X7" s="415"/>
      <c r="Y7" s="415"/>
      <c r="Z7" s="415"/>
      <c r="AA7" s="415"/>
    </row>
    <row r="8" ht="15.75" customHeight="1">
      <c r="A8" s="416" t="s">
        <v>10592</v>
      </c>
      <c r="B8" s="416" t="s">
        <v>10579</v>
      </c>
      <c r="C8" s="416" t="s">
        <v>10592</v>
      </c>
      <c r="D8" s="417" t="s">
        <v>10593</v>
      </c>
      <c r="E8" s="418">
        <v>0.4270833333333333</v>
      </c>
      <c r="F8" s="418">
        <v>0.4583333333333333</v>
      </c>
      <c r="G8" s="419" t="s">
        <v>10594</v>
      </c>
      <c r="H8" s="416" t="s">
        <v>10595</v>
      </c>
      <c r="I8" s="420" t="s">
        <v>297</v>
      </c>
      <c r="J8" s="420">
        <v>8.0</v>
      </c>
      <c r="K8" s="415"/>
      <c r="L8" s="415"/>
      <c r="M8" s="415"/>
      <c r="N8" s="415"/>
      <c r="O8" s="415"/>
      <c r="P8" s="415"/>
      <c r="Q8" s="415"/>
      <c r="R8" s="415"/>
      <c r="S8" s="415"/>
      <c r="T8" s="415"/>
      <c r="U8" s="415"/>
      <c r="V8" s="415"/>
      <c r="W8" s="415"/>
      <c r="X8" s="415"/>
      <c r="Y8" s="415"/>
      <c r="Z8" s="415"/>
      <c r="AA8" s="415"/>
    </row>
    <row r="9" ht="15.75" customHeight="1">
      <c r="A9" s="416" t="s">
        <v>10592</v>
      </c>
      <c r="B9" s="416" t="s">
        <v>10579</v>
      </c>
      <c r="C9" s="416" t="s">
        <v>10596</v>
      </c>
      <c r="D9" s="417" t="s">
        <v>10593</v>
      </c>
      <c r="E9" s="418">
        <v>0.5104166666666666</v>
      </c>
      <c r="F9" s="418">
        <v>0.5416666666666666</v>
      </c>
      <c r="G9" s="419" t="s">
        <v>10594</v>
      </c>
      <c r="H9" s="416" t="s">
        <v>10597</v>
      </c>
      <c r="I9" s="420" t="s">
        <v>297</v>
      </c>
      <c r="J9" s="420">
        <v>9.0</v>
      </c>
      <c r="K9" s="415"/>
      <c r="L9" s="415"/>
      <c r="M9" s="415"/>
      <c r="N9" s="415"/>
      <c r="O9" s="415"/>
      <c r="P9" s="415"/>
      <c r="Q9" s="415"/>
      <c r="R9" s="415"/>
      <c r="S9" s="415"/>
      <c r="T9" s="415"/>
      <c r="U9" s="415"/>
      <c r="V9" s="415"/>
      <c r="W9" s="415"/>
      <c r="X9" s="415"/>
      <c r="Y9" s="415"/>
      <c r="Z9" s="415"/>
      <c r="AA9" s="415"/>
    </row>
    <row r="10" ht="15.75" customHeight="1">
      <c r="A10" s="416" t="s">
        <v>10596</v>
      </c>
      <c r="B10" s="416" t="s">
        <v>10579</v>
      </c>
      <c r="C10" s="416" t="s">
        <v>10598</v>
      </c>
      <c r="D10" s="417" t="s">
        <v>10593</v>
      </c>
      <c r="E10" s="418">
        <v>0.7916666666666666</v>
      </c>
      <c r="F10" s="418">
        <v>0.8229166666666666</v>
      </c>
      <c r="G10" s="419" t="s">
        <v>10599</v>
      </c>
      <c r="H10" s="416" t="s">
        <v>10584</v>
      </c>
      <c r="I10" s="420" t="s">
        <v>297</v>
      </c>
      <c r="J10" s="420">
        <v>11.0</v>
      </c>
      <c r="K10" s="415"/>
      <c r="L10" s="415"/>
      <c r="M10" s="415"/>
      <c r="N10" s="415"/>
      <c r="O10" s="415"/>
      <c r="P10" s="415"/>
      <c r="Q10" s="415"/>
      <c r="R10" s="415"/>
      <c r="S10" s="415"/>
      <c r="T10" s="415"/>
      <c r="U10" s="415"/>
      <c r="V10" s="415"/>
      <c r="W10" s="415"/>
      <c r="X10" s="415"/>
      <c r="Y10" s="415"/>
      <c r="Z10" s="415"/>
      <c r="AA10" s="415"/>
    </row>
    <row r="11" ht="15.75" customHeight="1">
      <c r="A11" s="416" t="s">
        <v>10600</v>
      </c>
      <c r="B11" s="416" t="s">
        <v>10579</v>
      </c>
      <c r="C11" s="416" t="s">
        <v>10600</v>
      </c>
      <c r="D11" s="417" t="s">
        <v>10593</v>
      </c>
      <c r="E11" s="418">
        <v>0.7395833333333334</v>
      </c>
      <c r="F11" s="418">
        <v>0.7708333333333334</v>
      </c>
      <c r="G11" s="419" t="s">
        <v>10601</v>
      </c>
      <c r="H11" s="416" t="s">
        <v>10602</v>
      </c>
      <c r="I11" s="420" t="s">
        <v>297</v>
      </c>
      <c r="J11" s="420">
        <v>8.0</v>
      </c>
      <c r="K11" s="415"/>
      <c r="L11" s="415"/>
      <c r="M11" s="415"/>
      <c r="N11" s="415"/>
      <c r="O11" s="415"/>
      <c r="P11" s="415"/>
      <c r="Q11" s="415"/>
      <c r="R11" s="415"/>
      <c r="S11" s="415"/>
      <c r="T11" s="415"/>
      <c r="U11" s="415"/>
      <c r="V11" s="415"/>
      <c r="W11" s="415"/>
      <c r="X11" s="415"/>
      <c r="Y11" s="415"/>
      <c r="Z11" s="415"/>
      <c r="AA11" s="415"/>
    </row>
    <row r="12" ht="15.75" customHeight="1">
      <c r="A12" s="416" t="s">
        <v>10603</v>
      </c>
      <c r="B12" s="416" t="s">
        <v>10604</v>
      </c>
      <c r="C12" s="416" t="s">
        <v>10605</v>
      </c>
      <c r="D12" s="417" t="s">
        <v>10606</v>
      </c>
      <c r="E12" s="418">
        <v>0.3125</v>
      </c>
      <c r="F12" s="418">
        <v>0.75</v>
      </c>
      <c r="G12" s="419" t="s">
        <v>10607</v>
      </c>
      <c r="H12" s="416" t="s">
        <v>10608</v>
      </c>
      <c r="I12" s="420" t="s">
        <v>297</v>
      </c>
      <c r="J12" s="420">
        <v>5.0</v>
      </c>
      <c r="K12" s="415"/>
      <c r="L12" s="415"/>
      <c r="M12" s="415"/>
      <c r="N12" s="415"/>
      <c r="O12" s="415"/>
      <c r="P12" s="415"/>
      <c r="Q12" s="415"/>
      <c r="R12" s="415"/>
      <c r="S12" s="415"/>
      <c r="T12" s="415"/>
      <c r="U12" s="415"/>
      <c r="V12" s="415"/>
      <c r="W12" s="415"/>
      <c r="X12" s="415"/>
      <c r="Y12" s="415"/>
      <c r="Z12" s="415"/>
      <c r="AA12" s="415"/>
    </row>
    <row r="13" ht="15.75" customHeight="1">
      <c r="A13" s="416" t="s">
        <v>10609</v>
      </c>
      <c r="B13" s="416" t="s">
        <v>10604</v>
      </c>
      <c r="C13" s="416" t="s">
        <v>10605</v>
      </c>
      <c r="D13" s="417" t="s">
        <v>10606</v>
      </c>
      <c r="E13" s="418">
        <v>0.3125</v>
      </c>
      <c r="F13" s="418">
        <v>0.75</v>
      </c>
      <c r="G13" s="419" t="s">
        <v>10607</v>
      </c>
      <c r="H13" s="416" t="s">
        <v>10608</v>
      </c>
      <c r="I13" s="420" t="s">
        <v>297</v>
      </c>
      <c r="J13" s="420">
        <v>5.0</v>
      </c>
      <c r="K13" s="415"/>
      <c r="L13" s="415"/>
      <c r="M13" s="415"/>
      <c r="N13" s="415"/>
      <c r="O13" s="415"/>
      <c r="P13" s="415"/>
      <c r="Q13" s="415"/>
      <c r="R13" s="415"/>
      <c r="S13" s="415"/>
      <c r="T13" s="415"/>
      <c r="U13" s="415"/>
      <c r="V13" s="415"/>
      <c r="W13" s="415"/>
      <c r="X13" s="415"/>
      <c r="Y13" s="415"/>
      <c r="Z13" s="415"/>
      <c r="AA13" s="415"/>
    </row>
    <row r="14" ht="15.75" customHeight="1">
      <c r="A14" s="416" t="s">
        <v>10610</v>
      </c>
      <c r="B14" s="416" t="s">
        <v>10605</v>
      </c>
      <c r="C14" s="416" t="s">
        <v>10605</v>
      </c>
      <c r="D14" s="417" t="s">
        <v>10606</v>
      </c>
      <c r="E14" s="418">
        <v>0.3125</v>
      </c>
      <c r="F14" s="418">
        <v>0.75</v>
      </c>
      <c r="G14" s="419" t="s">
        <v>10607</v>
      </c>
      <c r="H14" s="416" t="s">
        <v>10608</v>
      </c>
      <c r="I14" s="420" t="s">
        <v>297</v>
      </c>
      <c r="J14" s="420">
        <v>5.0</v>
      </c>
      <c r="K14" s="415"/>
      <c r="L14" s="415"/>
      <c r="M14" s="415"/>
      <c r="N14" s="415"/>
      <c r="O14" s="415"/>
      <c r="P14" s="415"/>
      <c r="Q14" s="415"/>
      <c r="R14" s="415"/>
      <c r="S14" s="415"/>
      <c r="T14" s="415"/>
      <c r="U14" s="415"/>
      <c r="V14" s="415"/>
      <c r="W14" s="415"/>
      <c r="X14" s="415"/>
      <c r="Y14" s="415"/>
      <c r="Z14" s="415"/>
      <c r="AA14" s="415"/>
    </row>
    <row r="15" ht="15.75" customHeight="1">
      <c r="A15" s="416" t="s">
        <v>10611</v>
      </c>
      <c r="B15" s="416" t="s">
        <v>10605</v>
      </c>
      <c r="C15" s="416" t="s">
        <v>10605</v>
      </c>
      <c r="D15" s="417" t="s">
        <v>10606</v>
      </c>
      <c r="E15" s="418">
        <v>0.3125</v>
      </c>
      <c r="F15" s="418">
        <v>0.75</v>
      </c>
      <c r="G15" s="419" t="s">
        <v>10607</v>
      </c>
      <c r="H15" s="416" t="s">
        <v>10608</v>
      </c>
      <c r="I15" s="420" t="s">
        <v>297</v>
      </c>
      <c r="J15" s="420">
        <v>5.0</v>
      </c>
      <c r="K15" s="415"/>
      <c r="L15" s="415"/>
      <c r="M15" s="415"/>
      <c r="N15" s="415"/>
      <c r="O15" s="415"/>
      <c r="P15" s="415"/>
      <c r="Q15" s="415"/>
      <c r="R15" s="415"/>
      <c r="S15" s="415"/>
      <c r="T15" s="415"/>
      <c r="U15" s="415"/>
      <c r="V15" s="415"/>
      <c r="W15" s="415"/>
      <c r="X15" s="415"/>
      <c r="Y15" s="415"/>
      <c r="Z15" s="415"/>
      <c r="AA15" s="415"/>
    </row>
    <row r="16" ht="15.75" customHeight="1">
      <c r="A16" s="416" t="s">
        <v>10612</v>
      </c>
      <c r="B16" s="416" t="s">
        <v>10605</v>
      </c>
      <c r="C16" s="416" t="s">
        <v>10605</v>
      </c>
      <c r="D16" s="417" t="s">
        <v>10606</v>
      </c>
      <c r="E16" s="418">
        <v>0.3125</v>
      </c>
      <c r="F16" s="418">
        <v>0.75</v>
      </c>
      <c r="G16" s="419" t="s">
        <v>10607</v>
      </c>
      <c r="H16" s="416" t="s">
        <v>10608</v>
      </c>
      <c r="I16" s="420" t="s">
        <v>297</v>
      </c>
      <c r="J16" s="420">
        <v>5.0</v>
      </c>
      <c r="K16" s="415"/>
      <c r="L16" s="415"/>
      <c r="M16" s="415"/>
      <c r="N16" s="415"/>
      <c r="O16" s="415"/>
      <c r="P16" s="415"/>
      <c r="Q16" s="415"/>
      <c r="R16" s="415"/>
      <c r="S16" s="415"/>
      <c r="T16" s="415"/>
      <c r="U16" s="415"/>
      <c r="V16" s="415"/>
      <c r="W16" s="415"/>
      <c r="X16" s="415"/>
      <c r="Y16" s="415"/>
      <c r="Z16" s="415"/>
      <c r="AA16" s="415"/>
    </row>
    <row r="17" ht="15.75" customHeight="1">
      <c r="A17" s="416" t="s">
        <v>10613</v>
      </c>
      <c r="B17" s="416" t="s">
        <v>10605</v>
      </c>
      <c r="C17" s="416" t="s">
        <v>10605</v>
      </c>
      <c r="D17" s="417" t="s">
        <v>10606</v>
      </c>
      <c r="E17" s="418">
        <v>0.3125</v>
      </c>
      <c r="F17" s="418">
        <v>0.75</v>
      </c>
      <c r="G17" s="419" t="s">
        <v>10607</v>
      </c>
      <c r="H17" s="416" t="s">
        <v>10608</v>
      </c>
      <c r="I17" s="420" t="s">
        <v>297</v>
      </c>
      <c r="J17" s="420">
        <v>5.0</v>
      </c>
      <c r="K17" s="415"/>
      <c r="L17" s="415"/>
      <c r="M17" s="415"/>
      <c r="N17" s="415"/>
      <c r="O17" s="415"/>
      <c r="P17" s="415"/>
      <c r="Q17" s="415"/>
      <c r="R17" s="415"/>
      <c r="S17" s="415"/>
      <c r="T17" s="415"/>
      <c r="U17" s="415"/>
      <c r="V17" s="415"/>
      <c r="W17" s="415"/>
      <c r="X17" s="415"/>
      <c r="Y17" s="415"/>
      <c r="Z17" s="415"/>
      <c r="AA17" s="415"/>
    </row>
    <row r="18" ht="15.75" customHeight="1">
      <c r="A18" s="416" t="s">
        <v>10614</v>
      </c>
      <c r="B18" s="416" t="s">
        <v>10605</v>
      </c>
      <c r="C18" s="416" t="s">
        <v>10605</v>
      </c>
      <c r="D18" s="417" t="s">
        <v>10606</v>
      </c>
      <c r="E18" s="418">
        <v>0.3125</v>
      </c>
      <c r="F18" s="418">
        <v>0.75</v>
      </c>
      <c r="G18" s="419" t="s">
        <v>10607</v>
      </c>
      <c r="H18" s="416" t="s">
        <v>10608</v>
      </c>
      <c r="I18" s="420" t="s">
        <v>297</v>
      </c>
      <c r="J18" s="420">
        <v>5.0</v>
      </c>
      <c r="K18" s="415"/>
      <c r="L18" s="415"/>
      <c r="M18" s="415"/>
      <c r="N18" s="415"/>
      <c r="O18" s="415"/>
      <c r="P18" s="415"/>
      <c r="Q18" s="415"/>
      <c r="R18" s="415"/>
      <c r="S18" s="415"/>
      <c r="T18" s="415"/>
      <c r="U18" s="415"/>
      <c r="V18" s="415"/>
      <c r="W18" s="415"/>
      <c r="X18" s="415"/>
      <c r="Y18" s="415"/>
      <c r="Z18" s="415"/>
      <c r="AA18" s="415"/>
    </row>
    <row r="19" ht="15.75" customHeight="1">
      <c r="A19" s="416" t="s">
        <v>10615</v>
      </c>
      <c r="B19" s="416" t="s">
        <v>10605</v>
      </c>
      <c r="C19" s="416" t="s">
        <v>10605</v>
      </c>
      <c r="D19" s="417" t="s">
        <v>10606</v>
      </c>
      <c r="E19" s="418">
        <v>0.3125</v>
      </c>
      <c r="F19" s="418">
        <v>0.75</v>
      </c>
      <c r="G19" s="419" t="s">
        <v>10607</v>
      </c>
      <c r="H19" s="416" t="s">
        <v>10608</v>
      </c>
      <c r="I19" s="420" t="s">
        <v>297</v>
      </c>
      <c r="J19" s="420">
        <v>5.0</v>
      </c>
      <c r="K19" s="415"/>
      <c r="L19" s="415"/>
      <c r="M19" s="415"/>
      <c r="N19" s="415"/>
      <c r="O19" s="415"/>
      <c r="P19" s="415"/>
      <c r="Q19" s="415"/>
      <c r="R19" s="415"/>
      <c r="S19" s="415"/>
      <c r="T19" s="415"/>
      <c r="U19" s="415"/>
      <c r="V19" s="415"/>
      <c r="W19" s="415"/>
      <c r="X19" s="415"/>
      <c r="Y19" s="415"/>
      <c r="Z19" s="415"/>
      <c r="AA19" s="415"/>
    </row>
    <row r="20" ht="15.75" customHeight="1">
      <c r="A20" s="416" t="s">
        <v>10616</v>
      </c>
      <c r="B20" s="416" t="s">
        <v>10605</v>
      </c>
      <c r="C20" s="416" t="s">
        <v>10605</v>
      </c>
      <c r="D20" s="417" t="s">
        <v>10606</v>
      </c>
      <c r="E20" s="418">
        <v>0.3125</v>
      </c>
      <c r="F20" s="418">
        <v>0.75</v>
      </c>
      <c r="G20" s="419" t="s">
        <v>10607</v>
      </c>
      <c r="H20" s="416" t="s">
        <v>10608</v>
      </c>
      <c r="I20" s="420" t="s">
        <v>297</v>
      </c>
      <c r="J20" s="420">
        <v>5.0</v>
      </c>
      <c r="K20" s="415"/>
      <c r="L20" s="415"/>
      <c r="M20" s="415"/>
      <c r="N20" s="415"/>
      <c r="O20" s="415"/>
      <c r="P20" s="415"/>
      <c r="Q20" s="415"/>
      <c r="R20" s="415"/>
      <c r="S20" s="415"/>
      <c r="T20" s="415"/>
      <c r="U20" s="415"/>
      <c r="V20" s="415"/>
      <c r="W20" s="415"/>
      <c r="X20" s="415"/>
      <c r="Y20" s="415"/>
      <c r="Z20" s="415"/>
      <c r="AA20" s="415"/>
    </row>
    <row r="21" ht="15.75" customHeight="1">
      <c r="A21" s="416" t="s">
        <v>10617</v>
      </c>
      <c r="B21" s="416" t="s">
        <v>10605</v>
      </c>
      <c r="C21" s="416" t="s">
        <v>10605</v>
      </c>
      <c r="D21" s="417" t="s">
        <v>10606</v>
      </c>
      <c r="E21" s="418">
        <v>0.3125</v>
      </c>
      <c r="F21" s="418">
        <v>0.75</v>
      </c>
      <c r="G21" s="419" t="s">
        <v>10607</v>
      </c>
      <c r="H21" s="416" t="s">
        <v>10608</v>
      </c>
      <c r="I21" s="420" t="s">
        <v>297</v>
      </c>
      <c r="J21" s="420">
        <v>5.0</v>
      </c>
      <c r="K21" s="415"/>
      <c r="L21" s="415"/>
      <c r="M21" s="415"/>
      <c r="N21" s="415"/>
      <c r="O21" s="415"/>
      <c r="P21" s="415"/>
      <c r="Q21" s="415"/>
      <c r="R21" s="415"/>
      <c r="S21" s="415"/>
      <c r="T21" s="415"/>
      <c r="U21" s="415"/>
      <c r="V21" s="415"/>
      <c r="W21" s="415"/>
      <c r="X21" s="415"/>
      <c r="Y21" s="415"/>
      <c r="Z21" s="415"/>
      <c r="AA21" s="415"/>
    </row>
    <row r="22" ht="15.75" customHeight="1">
      <c r="A22" s="416" t="s">
        <v>10618</v>
      </c>
      <c r="B22" s="416" t="s">
        <v>10619</v>
      </c>
      <c r="C22" s="416" t="s">
        <v>10620</v>
      </c>
      <c r="D22" s="417" t="s">
        <v>5518</v>
      </c>
      <c r="E22" s="418">
        <v>0.2916666666666667</v>
      </c>
      <c r="F22" s="418">
        <v>0.3125</v>
      </c>
      <c r="G22" s="419" t="s">
        <v>9521</v>
      </c>
      <c r="H22" s="416" t="s">
        <v>10621</v>
      </c>
      <c r="I22" s="420">
        <v>467.0</v>
      </c>
      <c r="J22" s="420">
        <v>1.0</v>
      </c>
      <c r="K22" s="415"/>
      <c r="L22" s="415"/>
      <c r="M22" s="415"/>
      <c r="N22" s="415"/>
      <c r="O22" s="415"/>
      <c r="P22" s="415"/>
      <c r="Q22" s="415"/>
      <c r="R22" s="415"/>
      <c r="S22" s="415"/>
      <c r="T22" s="415"/>
      <c r="U22" s="415"/>
      <c r="V22" s="415"/>
      <c r="W22" s="415"/>
      <c r="X22" s="415"/>
      <c r="Y22" s="415"/>
      <c r="Z22" s="415"/>
      <c r="AA22" s="415"/>
    </row>
    <row r="23" ht="15.75" customHeight="1">
      <c r="A23" s="416" t="s">
        <v>10618</v>
      </c>
      <c r="B23" s="416" t="s">
        <v>10619</v>
      </c>
      <c r="C23" s="416" t="s">
        <v>10622</v>
      </c>
      <c r="D23" s="417" t="s">
        <v>5518</v>
      </c>
      <c r="E23" s="418">
        <v>0.3541666666666667</v>
      </c>
      <c r="F23" s="418">
        <v>0.375</v>
      </c>
      <c r="G23" s="419" t="s">
        <v>9521</v>
      </c>
      <c r="H23" s="416" t="s">
        <v>10623</v>
      </c>
      <c r="I23" s="420">
        <v>479.0</v>
      </c>
      <c r="J23" s="420">
        <v>1.0</v>
      </c>
      <c r="K23" s="415"/>
      <c r="L23" s="415"/>
      <c r="M23" s="415"/>
      <c r="N23" s="415"/>
      <c r="O23" s="415"/>
      <c r="P23" s="415"/>
      <c r="Q23" s="415"/>
      <c r="R23" s="415"/>
      <c r="S23" s="415"/>
      <c r="T23" s="415"/>
      <c r="U23" s="415"/>
      <c r="V23" s="415"/>
      <c r="W23" s="415"/>
      <c r="X23" s="415"/>
      <c r="Y23" s="415"/>
      <c r="Z23" s="415"/>
      <c r="AA23" s="415"/>
    </row>
    <row r="24" ht="15.75" customHeight="1">
      <c r="A24" s="416" t="s">
        <v>10624</v>
      </c>
      <c r="B24" s="416" t="s">
        <v>10625</v>
      </c>
      <c r="C24" s="416" t="s">
        <v>10626</v>
      </c>
      <c r="D24" s="417" t="s">
        <v>6125</v>
      </c>
      <c r="E24" s="420" t="s">
        <v>10627</v>
      </c>
      <c r="F24" s="420" t="s">
        <v>10628</v>
      </c>
      <c r="G24" s="419" t="s">
        <v>9521</v>
      </c>
      <c r="H24" s="416" t="s">
        <v>10629</v>
      </c>
      <c r="I24" s="420">
        <v>164.0</v>
      </c>
      <c r="J24" s="420">
        <v>1.0</v>
      </c>
      <c r="K24" s="415"/>
      <c r="L24" s="415"/>
      <c r="M24" s="415"/>
      <c r="N24" s="415"/>
      <c r="O24" s="415"/>
      <c r="P24" s="415"/>
      <c r="Q24" s="415"/>
      <c r="R24" s="415"/>
      <c r="S24" s="415"/>
      <c r="T24" s="415"/>
      <c r="U24" s="415"/>
      <c r="V24" s="415"/>
      <c r="W24" s="415"/>
      <c r="X24" s="415"/>
      <c r="Y24" s="415"/>
      <c r="Z24" s="415"/>
      <c r="AA24" s="415"/>
    </row>
    <row r="25" ht="15.75" customHeight="1">
      <c r="A25" s="416" t="s">
        <v>10630</v>
      </c>
      <c r="B25" s="416" t="s">
        <v>10631</v>
      </c>
      <c r="C25" s="416" t="s">
        <v>10632</v>
      </c>
      <c r="D25" s="421">
        <v>45816.0</v>
      </c>
      <c r="E25" s="418">
        <v>0.3541666666666667</v>
      </c>
      <c r="F25" s="418">
        <v>0.6875</v>
      </c>
      <c r="G25" s="419" t="s">
        <v>10633</v>
      </c>
      <c r="H25" s="416" t="s">
        <v>10634</v>
      </c>
      <c r="I25" s="420">
        <v>10.0</v>
      </c>
      <c r="J25" s="420">
        <v>3.0</v>
      </c>
      <c r="K25" s="415"/>
      <c r="L25" s="415"/>
      <c r="M25" s="415"/>
      <c r="N25" s="415"/>
      <c r="O25" s="415"/>
      <c r="P25" s="415"/>
      <c r="Q25" s="415"/>
      <c r="R25" s="415"/>
      <c r="S25" s="415"/>
      <c r="T25" s="415"/>
      <c r="U25" s="415"/>
      <c r="V25" s="415"/>
      <c r="W25" s="415"/>
      <c r="X25" s="415"/>
      <c r="Y25" s="415"/>
      <c r="Z25" s="415"/>
      <c r="AA25" s="415"/>
    </row>
    <row r="26" ht="15.75" customHeight="1">
      <c r="A26" s="416" t="s">
        <v>10630</v>
      </c>
      <c r="B26" s="416" t="s">
        <v>10631</v>
      </c>
      <c r="C26" s="416" t="s">
        <v>10635</v>
      </c>
      <c r="D26" s="421">
        <v>45816.0</v>
      </c>
      <c r="E26" s="418">
        <v>0.3541666666666667</v>
      </c>
      <c r="F26" s="418">
        <v>0.6875</v>
      </c>
      <c r="G26" s="419" t="s">
        <v>10633</v>
      </c>
      <c r="H26" s="416" t="s">
        <v>10636</v>
      </c>
      <c r="I26" s="420">
        <v>7.0</v>
      </c>
      <c r="J26" s="420">
        <v>3.0</v>
      </c>
      <c r="K26" s="415"/>
      <c r="L26" s="415"/>
      <c r="M26" s="415"/>
      <c r="N26" s="415"/>
      <c r="O26" s="415"/>
      <c r="P26" s="415"/>
      <c r="Q26" s="415"/>
      <c r="R26" s="415"/>
      <c r="S26" s="415"/>
      <c r="T26" s="415"/>
      <c r="U26" s="415"/>
      <c r="V26" s="415"/>
      <c r="W26" s="415"/>
      <c r="X26" s="415"/>
      <c r="Y26" s="415"/>
      <c r="Z26" s="415"/>
      <c r="AA26" s="415"/>
    </row>
    <row r="27" ht="15.75" customHeight="1">
      <c r="A27" s="416" t="s">
        <v>10630</v>
      </c>
      <c r="B27" s="416" t="s">
        <v>10631</v>
      </c>
      <c r="C27" s="416" t="s">
        <v>10637</v>
      </c>
      <c r="D27" s="421">
        <v>45754.0</v>
      </c>
      <c r="E27" s="418">
        <v>0.3541666666666667</v>
      </c>
      <c r="F27" s="418">
        <v>0.6875</v>
      </c>
      <c r="G27" s="419" t="s">
        <v>10638</v>
      </c>
      <c r="H27" s="416" t="s">
        <v>10639</v>
      </c>
      <c r="I27" s="420">
        <v>12.0</v>
      </c>
      <c r="J27" s="420">
        <v>3.0</v>
      </c>
      <c r="K27" s="415"/>
      <c r="L27" s="415"/>
      <c r="M27" s="415"/>
      <c r="N27" s="415"/>
      <c r="O27" s="415"/>
      <c r="P27" s="415"/>
      <c r="Q27" s="415"/>
      <c r="R27" s="415"/>
      <c r="S27" s="415"/>
      <c r="T27" s="415"/>
      <c r="U27" s="415"/>
      <c r="V27" s="415"/>
      <c r="W27" s="415"/>
      <c r="X27" s="415"/>
      <c r="Y27" s="415"/>
      <c r="Z27" s="415"/>
      <c r="AA27" s="415"/>
    </row>
    <row r="28" ht="15.75" customHeight="1">
      <c r="A28" s="416" t="s">
        <v>10630</v>
      </c>
      <c r="B28" s="416" t="s">
        <v>10631</v>
      </c>
      <c r="C28" s="416" t="s">
        <v>10640</v>
      </c>
      <c r="D28" s="421">
        <v>45820.0</v>
      </c>
      <c r="E28" s="418">
        <v>0.3541666666666667</v>
      </c>
      <c r="F28" s="418">
        <v>0.6875</v>
      </c>
      <c r="G28" s="419" t="s">
        <v>10641</v>
      </c>
      <c r="H28" s="416" t="s">
        <v>10642</v>
      </c>
      <c r="I28" s="420">
        <v>11.0</v>
      </c>
      <c r="J28" s="420">
        <v>3.0</v>
      </c>
      <c r="K28" s="415"/>
      <c r="L28" s="415"/>
      <c r="M28" s="415"/>
      <c r="N28" s="415"/>
      <c r="O28" s="415"/>
      <c r="P28" s="415"/>
      <c r="Q28" s="415"/>
      <c r="R28" s="415"/>
      <c r="S28" s="415"/>
      <c r="T28" s="415"/>
      <c r="U28" s="415"/>
      <c r="V28" s="415"/>
      <c r="W28" s="415"/>
      <c r="X28" s="415"/>
      <c r="Y28" s="415"/>
      <c r="Z28" s="415"/>
      <c r="AA28" s="415"/>
    </row>
    <row r="29" ht="15.75" customHeight="1">
      <c r="A29" s="416" t="s">
        <v>10630</v>
      </c>
      <c r="B29" s="416" t="s">
        <v>10631</v>
      </c>
      <c r="C29" s="416" t="s">
        <v>10643</v>
      </c>
      <c r="D29" s="421">
        <v>45944.0</v>
      </c>
      <c r="E29" s="418">
        <v>0.3541666666666667</v>
      </c>
      <c r="F29" s="418">
        <v>0.6875</v>
      </c>
      <c r="G29" s="419" t="s">
        <v>10644</v>
      </c>
      <c r="H29" s="416" t="s">
        <v>10645</v>
      </c>
      <c r="I29" s="420">
        <v>15.0</v>
      </c>
      <c r="J29" s="420">
        <v>4.0</v>
      </c>
      <c r="K29" s="415"/>
      <c r="L29" s="415"/>
      <c r="M29" s="415"/>
      <c r="N29" s="415"/>
      <c r="O29" s="415"/>
      <c r="P29" s="415"/>
      <c r="Q29" s="415"/>
      <c r="R29" s="415"/>
      <c r="S29" s="415"/>
      <c r="T29" s="415"/>
      <c r="U29" s="415"/>
      <c r="V29" s="415"/>
      <c r="W29" s="415"/>
      <c r="X29" s="415"/>
      <c r="Y29" s="415"/>
      <c r="Z29" s="415"/>
      <c r="AA29" s="415"/>
    </row>
    <row r="30" ht="15.75" customHeight="1">
      <c r="A30" s="416" t="s">
        <v>10630</v>
      </c>
      <c r="B30" s="416" t="s">
        <v>10631</v>
      </c>
      <c r="C30" s="416" t="s">
        <v>10646</v>
      </c>
      <c r="D30" s="421">
        <v>45944.0</v>
      </c>
      <c r="E30" s="418">
        <v>0.3541666666666667</v>
      </c>
      <c r="F30" s="418">
        <v>0.6875</v>
      </c>
      <c r="G30" s="419" t="s">
        <v>10647</v>
      </c>
      <c r="H30" s="416" t="s">
        <v>10648</v>
      </c>
      <c r="I30" s="420">
        <v>14.0</v>
      </c>
      <c r="J30" s="420">
        <v>4.0</v>
      </c>
      <c r="K30" s="415"/>
      <c r="L30" s="415"/>
      <c r="M30" s="415"/>
      <c r="N30" s="415"/>
      <c r="O30" s="415"/>
      <c r="P30" s="415"/>
      <c r="Q30" s="415"/>
      <c r="R30" s="415"/>
      <c r="S30" s="415"/>
      <c r="T30" s="415"/>
      <c r="U30" s="415"/>
      <c r="V30" s="415"/>
      <c r="W30" s="415"/>
      <c r="X30" s="415"/>
      <c r="Y30" s="415"/>
      <c r="Z30" s="415"/>
      <c r="AA30" s="415"/>
    </row>
    <row r="31" ht="15.75" customHeight="1">
      <c r="A31" s="416" t="s">
        <v>10630</v>
      </c>
      <c r="B31" s="416" t="s">
        <v>10631</v>
      </c>
      <c r="C31" s="416" t="s">
        <v>10649</v>
      </c>
      <c r="D31" s="421">
        <v>45850.0</v>
      </c>
      <c r="E31" s="418">
        <v>0.3541666666666667</v>
      </c>
      <c r="F31" s="418">
        <v>0.6875</v>
      </c>
      <c r="G31" s="419" t="s">
        <v>10650</v>
      </c>
      <c r="H31" s="416" t="s">
        <v>10651</v>
      </c>
      <c r="I31" s="420">
        <v>17.0</v>
      </c>
      <c r="J31" s="420">
        <v>3.0</v>
      </c>
      <c r="K31" s="415"/>
      <c r="L31" s="415"/>
      <c r="M31" s="415"/>
      <c r="N31" s="415"/>
      <c r="O31" s="415"/>
      <c r="P31" s="415"/>
      <c r="Q31" s="415"/>
      <c r="R31" s="415"/>
      <c r="S31" s="415"/>
      <c r="T31" s="415"/>
      <c r="U31" s="415"/>
      <c r="V31" s="415"/>
      <c r="W31" s="415"/>
      <c r="X31" s="415"/>
      <c r="Y31" s="415"/>
      <c r="Z31" s="415"/>
      <c r="AA31" s="415"/>
    </row>
    <row r="32" ht="15.75" customHeight="1">
      <c r="A32" s="416" t="s">
        <v>10630</v>
      </c>
      <c r="B32" s="416" t="s">
        <v>10631</v>
      </c>
      <c r="C32" s="416" t="s">
        <v>10652</v>
      </c>
      <c r="D32" s="421">
        <v>45753.0</v>
      </c>
      <c r="E32" s="418">
        <v>0.3541666666666667</v>
      </c>
      <c r="F32" s="418">
        <v>0.6875</v>
      </c>
      <c r="G32" s="419" t="s">
        <v>10653</v>
      </c>
      <c r="H32" s="416" t="s">
        <v>10654</v>
      </c>
      <c r="I32" s="420">
        <v>26.0</v>
      </c>
      <c r="J32" s="420">
        <v>3.0</v>
      </c>
      <c r="K32" s="415"/>
      <c r="L32" s="415"/>
      <c r="M32" s="415"/>
      <c r="N32" s="415"/>
      <c r="O32" s="415"/>
      <c r="P32" s="415"/>
      <c r="Q32" s="415"/>
      <c r="R32" s="415"/>
      <c r="S32" s="415"/>
      <c r="T32" s="415"/>
      <c r="U32" s="415"/>
      <c r="V32" s="415"/>
      <c r="W32" s="415"/>
      <c r="X32" s="415"/>
      <c r="Y32" s="415"/>
      <c r="Z32" s="415"/>
      <c r="AA32" s="415"/>
    </row>
    <row r="33" ht="15.75" customHeight="1">
      <c r="A33" s="416" t="s">
        <v>10630</v>
      </c>
      <c r="B33" s="416" t="s">
        <v>10631</v>
      </c>
      <c r="C33" s="416" t="s">
        <v>10655</v>
      </c>
      <c r="D33" s="421">
        <v>45850.0</v>
      </c>
      <c r="E33" s="418">
        <v>0.3541666666666667</v>
      </c>
      <c r="F33" s="418">
        <v>0.6875</v>
      </c>
      <c r="G33" s="419" t="s">
        <v>10653</v>
      </c>
      <c r="H33" s="416" t="s">
        <v>10654</v>
      </c>
      <c r="I33" s="420">
        <v>18.0</v>
      </c>
      <c r="J33" s="420">
        <v>3.0</v>
      </c>
      <c r="K33" s="415"/>
      <c r="L33" s="415"/>
      <c r="M33" s="415"/>
      <c r="N33" s="415"/>
      <c r="O33" s="415"/>
      <c r="P33" s="415"/>
      <c r="Q33" s="415"/>
      <c r="R33" s="415"/>
      <c r="S33" s="415"/>
      <c r="T33" s="415"/>
      <c r="U33" s="415"/>
      <c r="V33" s="415"/>
      <c r="W33" s="415"/>
      <c r="X33" s="415"/>
      <c r="Y33" s="415"/>
      <c r="Z33" s="415"/>
      <c r="AA33" s="415"/>
    </row>
    <row r="34" ht="15.75" customHeight="1">
      <c r="A34" s="416" t="s">
        <v>10630</v>
      </c>
      <c r="B34" s="416" t="s">
        <v>10631</v>
      </c>
      <c r="C34" s="416" t="s">
        <v>10656</v>
      </c>
      <c r="D34" s="421">
        <v>45816.0</v>
      </c>
      <c r="E34" s="418">
        <v>0.3541666666666667</v>
      </c>
      <c r="F34" s="418">
        <v>0.6875</v>
      </c>
      <c r="G34" s="419" t="s">
        <v>10644</v>
      </c>
      <c r="H34" s="416" t="s">
        <v>10657</v>
      </c>
      <c r="I34" s="420">
        <v>8.0</v>
      </c>
      <c r="J34" s="420">
        <v>4.0</v>
      </c>
      <c r="K34" s="415"/>
      <c r="L34" s="415"/>
      <c r="M34" s="415"/>
      <c r="N34" s="415"/>
      <c r="O34" s="415"/>
      <c r="P34" s="415"/>
      <c r="Q34" s="415"/>
      <c r="R34" s="415"/>
      <c r="S34" s="415"/>
      <c r="T34" s="415"/>
      <c r="U34" s="415"/>
      <c r="V34" s="415"/>
      <c r="W34" s="415"/>
      <c r="X34" s="415"/>
      <c r="Y34" s="415"/>
      <c r="Z34" s="415"/>
      <c r="AA34" s="415"/>
    </row>
    <row r="35" ht="15.75" customHeight="1">
      <c r="A35" s="416" t="s">
        <v>10630</v>
      </c>
      <c r="B35" s="416" t="s">
        <v>10631</v>
      </c>
      <c r="C35" s="416" t="s">
        <v>10658</v>
      </c>
      <c r="D35" s="421">
        <v>45753.0</v>
      </c>
      <c r="E35" s="418">
        <v>0.3541666666666667</v>
      </c>
      <c r="F35" s="418">
        <v>0.6875</v>
      </c>
      <c r="G35" s="419" t="s">
        <v>10659</v>
      </c>
      <c r="H35" s="416" t="s">
        <v>10660</v>
      </c>
      <c r="I35" s="420">
        <v>16.0</v>
      </c>
      <c r="J35" s="420">
        <v>4.0</v>
      </c>
      <c r="K35" s="415"/>
      <c r="L35" s="415"/>
      <c r="M35" s="415"/>
      <c r="N35" s="415"/>
      <c r="O35" s="415"/>
      <c r="P35" s="415"/>
      <c r="Q35" s="415"/>
      <c r="R35" s="415"/>
      <c r="S35" s="415"/>
      <c r="T35" s="415"/>
      <c r="U35" s="415"/>
      <c r="V35" s="415"/>
      <c r="W35" s="415"/>
      <c r="X35" s="415"/>
      <c r="Y35" s="415"/>
      <c r="Z35" s="415"/>
      <c r="AA35" s="415"/>
    </row>
    <row r="36" ht="15.75" customHeight="1">
      <c r="A36" s="416" t="s">
        <v>10630</v>
      </c>
      <c r="B36" s="416" t="s">
        <v>10631</v>
      </c>
      <c r="C36" s="416" t="s">
        <v>10661</v>
      </c>
      <c r="D36" s="421">
        <v>45913.0</v>
      </c>
      <c r="E36" s="418">
        <v>0.3541666666666667</v>
      </c>
      <c r="F36" s="418">
        <v>0.6875</v>
      </c>
      <c r="G36" s="419" t="s">
        <v>10662</v>
      </c>
      <c r="H36" s="416" t="s">
        <v>10663</v>
      </c>
      <c r="I36" s="420">
        <v>17.0</v>
      </c>
      <c r="J36" s="420">
        <v>4.0</v>
      </c>
      <c r="K36" s="415"/>
      <c r="L36" s="415"/>
      <c r="M36" s="415"/>
      <c r="N36" s="415"/>
      <c r="O36" s="415"/>
      <c r="P36" s="415"/>
      <c r="Q36" s="415"/>
      <c r="R36" s="415"/>
      <c r="S36" s="415"/>
      <c r="T36" s="415"/>
      <c r="U36" s="415"/>
      <c r="V36" s="415"/>
      <c r="W36" s="415"/>
      <c r="X36" s="415"/>
      <c r="Y36" s="415"/>
      <c r="Z36" s="415"/>
      <c r="AA36" s="415"/>
    </row>
    <row r="37" ht="15.75" customHeight="1">
      <c r="A37" s="416" t="s">
        <v>10630</v>
      </c>
      <c r="B37" s="416" t="s">
        <v>10631</v>
      </c>
      <c r="C37" s="416" t="s">
        <v>10664</v>
      </c>
      <c r="D37" s="421">
        <v>45850.0</v>
      </c>
      <c r="E37" s="418">
        <v>0.3541666666666667</v>
      </c>
      <c r="F37" s="418">
        <v>0.6875</v>
      </c>
      <c r="G37" s="419" t="s">
        <v>10665</v>
      </c>
      <c r="H37" s="416" t="s">
        <v>10666</v>
      </c>
      <c r="I37" s="420">
        <v>18.0</v>
      </c>
      <c r="J37" s="420">
        <v>4.0</v>
      </c>
      <c r="K37" s="415"/>
      <c r="L37" s="415"/>
      <c r="M37" s="415"/>
      <c r="N37" s="415"/>
      <c r="O37" s="415"/>
      <c r="P37" s="415"/>
      <c r="Q37" s="415"/>
      <c r="R37" s="415"/>
      <c r="S37" s="415"/>
      <c r="T37" s="415"/>
      <c r="U37" s="415"/>
      <c r="V37" s="415"/>
      <c r="W37" s="415"/>
      <c r="X37" s="415"/>
      <c r="Y37" s="415"/>
      <c r="Z37" s="415"/>
      <c r="AA37" s="415"/>
    </row>
    <row r="38" ht="15.75" customHeight="1">
      <c r="A38" s="416" t="s">
        <v>10630</v>
      </c>
      <c r="B38" s="416" t="s">
        <v>10631</v>
      </c>
      <c r="C38" s="416" t="s">
        <v>10667</v>
      </c>
      <c r="D38" s="421">
        <v>45820.0</v>
      </c>
      <c r="E38" s="418">
        <v>0.3541666666666667</v>
      </c>
      <c r="F38" s="418">
        <v>0.6875</v>
      </c>
      <c r="G38" s="419" t="s">
        <v>10668</v>
      </c>
      <c r="H38" s="416" t="s">
        <v>10669</v>
      </c>
      <c r="I38" s="420">
        <v>5.0</v>
      </c>
      <c r="J38" s="420">
        <v>4.0</v>
      </c>
      <c r="K38" s="415"/>
      <c r="L38" s="415"/>
      <c r="M38" s="415"/>
      <c r="N38" s="415"/>
      <c r="O38" s="415"/>
      <c r="P38" s="415"/>
      <c r="Q38" s="415"/>
      <c r="R38" s="415"/>
      <c r="S38" s="415"/>
      <c r="T38" s="415"/>
      <c r="U38" s="415"/>
      <c r="V38" s="415"/>
      <c r="W38" s="415"/>
      <c r="X38" s="415"/>
      <c r="Y38" s="415"/>
      <c r="Z38" s="415"/>
      <c r="AA38" s="415"/>
    </row>
    <row r="39" ht="15.75" customHeight="1">
      <c r="A39" s="416" t="s">
        <v>10630</v>
      </c>
      <c r="B39" s="416" t="s">
        <v>10631</v>
      </c>
      <c r="C39" s="416" t="s">
        <v>10670</v>
      </c>
      <c r="D39" s="421">
        <v>45881.0</v>
      </c>
      <c r="E39" s="418">
        <v>0.3541666666666667</v>
      </c>
      <c r="F39" s="418">
        <v>0.6875</v>
      </c>
      <c r="G39" s="419" t="s">
        <v>10644</v>
      </c>
      <c r="H39" s="416" t="s">
        <v>10671</v>
      </c>
      <c r="I39" s="420">
        <v>16.0</v>
      </c>
      <c r="J39" s="420">
        <v>4.0</v>
      </c>
      <c r="K39" s="415"/>
      <c r="L39" s="415"/>
      <c r="M39" s="415"/>
      <c r="N39" s="415"/>
      <c r="O39" s="415"/>
      <c r="P39" s="415"/>
      <c r="Q39" s="415"/>
      <c r="R39" s="415"/>
      <c r="S39" s="415"/>
      <c r="T39" s="415"/>
      <c r="U39" s="415"/>
      <c r="V39" s="415"/>
      <c r="W39" s="415"/>
      <c r="X39" s="415"/>
      <c r="Y39" s="415"/>
      <c r="Z39" s="415"/>
      <c r="AA39" s="415"/>
    </row>
    <row r="40" ht="15.75" customHeight="1">
      <c r="A40" s="416" t="s">
        <v>10630</v>
      </c>
      <c r="B40" s="416" t="s">
        <v>10631</v>
      </c>
      <c r="C40" s="416" t="s">
        <v>10672</v>
      </c>
      <c r="D40" s="421">
        <v>45850.0</v>
      </c>
      <c r="E40" s="418">
        <v>0.3541666666666667</v>
      </c>
      <c r="F40" s="418">
        <v>0.6875</v>
      </c>
      <c r="G40" s="419" t="s">
        <v>10673</v>
      </c>
      <c r="H40" s="416" t="s">
        <v>10674</v>
      </c>
      <c r="I40" s="420">
        <v>28.0</v>
      </c>
      <c r="J40" s="420">
        <v>4.0</v>
      </c>
      <c r="K40" s="415"/>
      <c r="L40" s="415"/>
      <c r="M40" s="415"/>
      <c r="N40" s="415"/>
      <c r="O40" s="415"/>
      <c r="P40" s="415"/>
      <c r="Q40" s="415"/>
      <c r="R40" s="415"/>
      <c r="S40" s="415"/>
      <c r="T40" s="415"/>
      <c r="U40" s="415"/>
      <c r="V40" s="415"/>
      <c r="W40" s="415"/>
      <c r="X40" s="415"/>
      <c r="Y40" s="415"/>
      <c r="Z40" s="415"/>
      <c r="AA40" s="415"/>
    </row>
    <row r="41" ht="15.75" customHeight="1">
      <c r="A41" s="12" t="s">
        <v>10675</v>
      </c>
      <c r="B41" s="12" t="s">
        <v>3256</v>
      </c>
      <c r="C41" s="12" t="s">
        <v>10676</v>
      </c>
      <c r="D41" s="12" t="s">
        <v>5392</v>
      </c>
      <c r="E41" s="422">
        <v>0.4166666666666667</v>
      </c>
      <c r="F41" s="422">
        <v>0.5</v>
      </c>
      <c r="G41" s="423" t="s">
        <v>10677</v>
      </c>
      <c r="H41" s="12" t="s">
        <v>10678</v>
      </c>
      <c r="I41" s="424">
        <v>12.0</v>
      </c>
      <c r="J41" s="424">
        <v>9.0</v>
      </c>
      <c r="L41" s="415"/>
      <c r="M41" s="415"/>
      <c r="N41" s="415"/>
      <c r="O41" s="415"/>
      <c r="P41" s="415"/>
      <c r="Q41" s="415"/>
      <c r="R41" s="415"/>
      <c r="S41" s="415"/>
      <c r="T41" s="415"/>
      <c r="U41" s="415"/>
      <c r="V41" s="415"/>
      <c r="W41" s="415"/>
      <c r="X41" s="415"/>
      <c r="Y41" s="415"/>
      <c r="Z41" s="415"/>
      <c r="AA41" s="415"/>
    </row>
    <row r="42" ht="15.75" customHeight="1">
      <c r="A42" s="12" t="s">
        <v>10675</v>
      </c>
      <c r="B42" s="12" t="s">
        <v>3256</v>
      </c>
      <c r="C42" s="12" t="s">
        <v>10679</v>
      </c>
      <c r="D42" s="12" t="s">
        <v>5392</v>
      </c>
      <c r="E42" s="422">
        <v>0.4166666666666667</v>
      </c>
      <c r="F42" s="422">
        <v>0.5</v>
      </c>
      <c r="G42" s="423" t="s">
        <v>10677</v>
      </c>
      <c r="H42" s="12" t="s">
        <v>10678</v>
      </c>
      <c r="I42" s="425">
        <v>0.0</v>
      </c>
      <c r="J42" s="425">
        <v>9.0</v>
      </c>
      <c r="L42" s="415"/>
      <c r="M42" s="415"/>
      <c r="N42" s="415"/>
      <c r="O42" s="415"/>
      <c r="P42" s="415"/>
      <c r="Q42" s="415"/>
      <c r="R42" s="415"/>
      <c r="S42" s="415"/>
      <c r="T42" s="415"/>
      <c r="U42" s="415"/>
      <c r="V42" s="415"/>
      <c r="W42" s="415"/>
      <c r="X42" s="415"/>
      <c r="Y42" s="415"/>
      <c r="Z42" s="415"/>
      <c r="AA42" s="415"/>
    </row>
    <row r="43" ht="15.75" customHeight="1">
      <c r="A43" s="12" t="s">
        <v>10675</v>
      </c>
      <c r="B43" s="12" t="s">
        <v>3256</v>
      </c>
      <c r="C43" s="12" t="s">
        <v>10680</v>
      </c>
      <c r="D43" s="12" t="s">
        <v>5392</v>
      </c>
      <c r="E43" s="422">
        <v>0.3958333333333333</v>
      </c>
      <c r="F43" s="422">
        <v>0.4791666666666667</v>
      </c>
      <c r="G43" s="423" t="s">
        <v>10677</v>
      </c>
      <c r="H43" s="12" t="s">
        <v>10678</v>
      </c>
      <c r="I43" s="424">
        <v>0.0</v>
      </c>
      <c r="J43" s="424">
        <v>9.0</v>
      </c>
      <c r="L43" s="415"/>
      <c r="M43" s="415"/>
      <c r="N43" s="415"/>
      <c r="O43" s="415"/>
      <c r="P43" s="415"/>
      <c r="Q43" s="415"/>
      <c r="R43" s="415"/>
      <c r="S43" s="415"/>
      <c r="T43" s="415"/>
      <c r="U43" s="415"/>
      <c r="V43" s="415"/>
      <c r="W43" s="415"/>
      <c r="X43" s="415"/>
      <c r="Y43" s="415"/>
      <c r="Z43" s="415"/>
      <c r="AA43" s="415"/>
    </row>
    <row r="44" ht="15.75" customHeight="1">
      <c r="A44" s="12" t="s">
        <v>10681</v>
      </c>
      <c r="B44" s="12" t="s">
        <v>3256</v>
      </c>
      <c r="C44" s="12" t="s">
        <v>10682</v>
      </c>
      <c r="D44" s="12" t="s">
        <v>10683</v>
      </c>
      <c r="E44" s="422">
        <v>0.4166666666666667</v>
      </c>
      <c r="F44" s="422">
        <v>0.4583333333333333</v>
      </c>
      <c r="G44" s="423" t="s">
        <v>10684</v>
      </c>
      <c r="H44" s="12" t="s">
        <v>10685</v>
      </c>
      <c r="I44" s="424">
        <v>15.0</v>
      </c>
      <c r="J44" s="424">
        <v>9.0</v>
      </c>
      <c r="L44" s="415"/>
      <c r="M44" s="415"/>
      <c r="N44" s="415"/>
      <c r="O44" s="415"/>
      <c r="P44" s="415"/>
      <c r="Q44" s="415"/>
      <c r="R44" s="415"/>
      <c r="S44" s="415"/>
      <c r="T44" s="415"/>
      <c r="U44" s="415"/>
      <c r="V44" s="415"/>
      <c r="W44" s="415"/>
      <c r="X44" s="415"/>
      <c r="Y44" s="415"/>
      <c r="Z44" s="415"/>
      <c r="AA44" s="415"/>
    </row>
    <row r="45" ht="15.75" customHeight="1">
      <c r="A45" s="12" t="s">
        <v>10681</v>
      </c>
      <c r="B45" s="12" t="s">
        <v>3256</v>
      </c>
      <c r="C45" s="12" t="s">
        <v>10686</v>
      </c>
      <c r="D45" s="12" t="s">
        <v>10687</v>
      </c>
      <c r="E45" s="422">
        <v>0.8020833333333334</v>
      </c>
      <c r="F45" s="422">
        <v>0.84375</v>
      </c>
      <c r="G45" s="423" t="s">
        <v>10688</v>
      </c>
      <c r="H45" s="12" t="s">
        <v>10689</v>
      </c>
      <c r="I45" s="424">
        <v>16.0</v>
      </c>
      <c r="J45" s="424">
        <v>10.0</v>
      </c>
      <c r="L45" s="415"/>
      <c r="M45" s="415"/>
      <c r="N45" s="415"/>
      <c r="O45" s="415"/>
      <c r="P45" s="415"/>
      <c r="Q45" s="415"/>
      <c r="R45" s="415"/>
      <c r="S45" s="415"/>
      <c r="T45" s="415"/>
      <c r="U45" s="415"/>
      <c r="V45" s="415"/>
      <c r="W45" s="415"/>
      <c r="X45" s="415"/>
      <c r="Y45" s="415"/>
      <c r="Z45" s="415"/>
      <c r="AA45" s="415"/>
    </row>
    <row r="46" ht="15.75" customHeight="1">
      <c r="A46" s="12" t="s">
        <v>10690</v>
      </c>
      <c r="B46" s="12" t="s">
        <v>3256</v>
      </c>
      <c r="C46" s="12" t="s">
        <v>10691</v>
      </c>
      <c r="D46" s="12" t="s">
        <v>10692</v>
      </c>
      <c r="E46" s="422">
        <v>0.4270833333333333</v>
      </c>
      <c r="F46" s="422">
        <v>0.4895833333333333</v>
      </c>
      <c r="G46" s="423" t="s">
        <v>10693</v>
      </c>
      <c r="H46" s="12" t="s">
        <v>10694</v>
      </c>
      <c r="I46" s="424">
        <v>14.0</v>
      </c>
      <c r="J46" s="424">
        <v>12.0</v>
      </c>
      <c r="L46" s="415"/>
      <c r="M46" s="415"/>
      <c r="N46" s="415"/>
      <c r="O46" s="415"/>
      <c r="P46" s="415"/>
      <c r="Q46" s="415"/>
      <c r="R46" s="415"/>
      <c r="S46" s="415"/>
      <c r="T46" s="415"/>
      <c r="U46" s="415"/>
      <c r="V46" s="415"/>
      <c r="W46" s="415"/>
      <c r="X46" s="415"/>
      <c r="Y46" s="415"/>
      <c r="Z46" s="415"/>
      <c r="AA46" s="415"/>
    </row>
    <row r="47" ht="15.75" customHeight="1">
      <c r="A47" s="12" t="s">
        <v>10690</v>
      </c>
      <c r="B47" s="12" t="s">
        <v>3256</v>
      </c>
      <c r="C47" s="12" t="s">
        <v>10695</v>
      </c>
      <c r="D47" s="12" t="s">
        <v>10696</v>
      </c>
      <c r="E47" s="422">
        <v>0.4270833333333333</v>
      </c>
      <c r="F47" s="422">
        <v>0.46875</v>
      </c>
      <c r="G47" s="423" t="s">
        <v>10697</v>
      </c>
      <c r="H47" s="12" t="s">
        <v>10698</v>
      </c>
      <c r="I47" s="425">
        <v>11.0</v>
      </c>
      <c r="J47" s="424">
        <v>12.0</v>
      </c>
      <c r="L47" s="415"/>
      <c r="M47" s="415"/>
      <c r="N47" s="415"/>
      <c r="O47" s="415"/>
      <c r="P47" s="415"/>
      <c r="Q47" s="415"/>
      <c r="R47" s="415"/>
      <c r="S47" s="415"/>
      <c r="T47" s="415"/>
      <c r="U47" s="415"/>
      <c r="V47" s="415"/>
      <c r="W47" s="415"/>
      <c r="X47" s="415"/>
      <c r="Y47" s="415"/>
      <c r="Z47" s="415"/>
      <c r="AA47" s="415"/>
    </row>
    <row r="48" ht="15.75" customHeight="1">
      <c r="A48" s="12" t="s">
        <v>10690</v>
      </c>
      <c r="B48" s="12" t="s">
        <v>3256</v>
      </c>
      <c r="C48" s="12" t="s">
        <v>10699</v>
      </c>
      <c r="D48" s="12" t="s">
        <v>10700</v>
      </c>
      <c r="E48" s="422">
        <v>0.5</v>
      </c>
      <c r="F48" s="422">
        <v>0.5833333333333334</v>
      </c>
      <c r="G48" s="423" t="s">
        <v>10701</v>
      </c>
      <c r="H48" s="277" t="s">
        <v>10702</v>
      </c>
      <c r="I48" s="424">
        <v>16.0</v>
      </c>
      <c r="J48" s="424">
        <v>12.0</v>
      </c>
      <c r="L48" s="415"/>
      <c r="M48" s="415"/>
      <c r="N48" s="415"/>
      <c r="O48" s="415"/>
      <c r="P48" s="415"/>
      <c r="Q48" s="415"/>
      <c r="R48" s="415"/>
      <c r="S48" s="415"/>
      <c r="T48" s="415"/>
      <c r="U48" s="415"/>
      <c r="V48" s="415"/>
      <c r="W48" s="415"/>
      <c r="X48" s="415"/>
      <c r="Y48" s="415"/>
      <c r="Z48" s="415"/>
      <c r="AA48" s="415"/>
    </row>
    <row r="49" ht="15.75" customHeight="1">
      <c r="A49" s="12" t="s">
        <v>10703</v>
      </c>
      <c r="B49" s="12" t="s">
        <v>3256</v>
      </c>
      <c r="C49" s="12" t="s">
        <v>10704</v>
      </c>
      <c r="D49" s="12" t="s">
        <v>10705</v>
      </c>
      <c r="E49" s="422">
        <v>0.75</v>
      </c>
      <c r="F49" s="422">
        <v>0.7916666666666666</v>
      </c>
      <c r="G49" s="423" t="s">
        <v>10688</v>
      </c>
      <c r="H49" s="277" t="s">
        <v>10706</v>
      </c>
      <c r="I49" s="424">
        <v>14.0</v>
      </c>
      <c r="J49" s="424">
        <v>10.0</v>
      </c>
      <c r="L49" s="415"/>
      <c r="M49" s="415"/>
      <c r="N49" s="415"/>
      <c r="O49" s="415"/>
      <c r="P49" s="415"/>
      <c r="Q49" s="415"/>
      <c r="R49" s="415"/>
      <c r="S49" s="415"/>
      <c r="T49" s="415"/>
      <c r="U49" s="415"/>
      <c r="V49" s="415"/>
      <c r="W49" s="415"/>
      <c r="X49" s="415"/>
      <c r="Y49" s="415"/>
      <c r="Z49" s="415"/>
      <c r="AA49" s="415"/>
    </row>
    <row r="50" ht="15.75" customHeight="1">
      <c r="A50" s="12" t="s">
        <v>10707</v>
      </c>
      <c r="B50" s="12" t="s">
        <v>3256</v>
      </c>
      <c r="C50" s="12" t="s">
        <v>10708</v>
      </c>
      <c r="D50" s="12" t="s">
        <v>10709</v>
      </c>
      <c r="E50" s="422">
        <v>0.3958333333333333</v>
      </c>
      <c r="F50" s="422">
        <v>0.4791666666666667</v>
      </c>
      <c r="G50" s="423" t="s">
        <v>9521</v>
      </c>
      <c r="H50" s="277" t="s">
        <v>10710</v>
      </c>
      <c r="I50" s="424" t="s">
        <v>10711</v>
      </c>
      <c r="J50" s="424">
        <v>1.0</v>
      </c>
      <c r="L50" s="415"/>
      <c r="M50" s="415"/>
      <c r="N50" s="415"/>
      <c r="O50" s="415"/>
      <c r="P50" s="415"/>
      <c r="Q50" s="415"/>
      <c r="R50" s="415"/>
      <c r="S50" s="415"/>
      <c r="T50" s="415"/>
      <c r="U50" s="415"/>
      <c r="V50" s="415"/>
      <c r="W50" s="415"/>
      <c r="X50" s="415"/>
      <c r="Y50" s="415"/>
      <c r="Z50" s="415"/>
      <c r="AA50" s="415"/>
    </row>
    <row r="51" ht="15.75" customHeight="1">
      <c r="A51" s="12" t="s">
        <v>10712</v>
      </c>
      <c r="B51" s="12" t="s">
        <v>3256</v>
      </c>
      <c r="C51" s="12" t="s">
        <v>10713</v>
      </c>
      <c r="D51" s="12" t="s">
        <v>10714</v>
      </c>
      <c r="E51" s="422">
        <v>0.3958333333333333</v>
      </c>
      <c r="F51" s="422">
        <v>0.4270833333333333</v>
      </c>
      <c r="G51" s="423" t="s">
        <v>10684</v>
      </c>
      <c r="H51" s="277" t="s">
        <v>10715</v>
      </c>
      <c r="I51" s="425">
        <v>8.0</v>
      </c>
      <c r="J51" s="425">
        <v>9.0</v>
      </c>
      <c r="L51" s="415"/>
      <c r="M51" s="415"/>
      <c r="N51" s="415"/>
      <c r="O51" s="415"/>
      <c r="P51" s="415"/>
      <c r="Q51" s="415"/>
      <c r="R51" s="415"/>
      <c r="S51" s="415"/>
      <c r="T51" s="415"/>
      <c r="U51" s="415"/>
      <c r="V51" s="415"/>
      <c r="W51" s="415"/>
      <c r="X51" s="415"/>
      <c r="Y51" s="415"/>
      <c r="Z51" s="415"/>
      <c r="AA51" s="415"/>
    </row>
    <row r="52" ht="15.75" customHeight="1">
      <c r="A52" s="12" t="s">
        <v>10716</v>
      </c>
      <c r="B52" s="12" t="s">
        <v>3256</v>
      </c>
      <c r="C52" s="12" t="s">
        <v>10717</v>
      </c>
      <c r="D52" s="12" t="s">
        <v>10714</v>
      </c>
      <c r="E52" s="422">
        <v>0.375</v>
      </c>
      <c r="F52" s="422">
        <v>0.4166666666666667</v>
      </c>
      <c r="G52" s="423" t="s">
        <v>10718</v>
      </c>
      <c r="H52" s="277" t="s">
        <v>10719</v>
      </c>
      <c r="I52" s="424">
        <v>13.0</v>
      </c>
      <c r="J52" s="424">
        <v>12.0</v>
      </c>
      <c r="L52" s="415"/>
      <c r="M52" s="415"/>
      <c r="N52" s="415"/>
      <c r="O52" s="415"/>
      <c r="P52" s="415"/>
      <c r="Q52" s="415"/>
      <c r="R52" s="415"/>
      <c r="S52" s="415"/>
      <c r="T52" s="415"/>
      <c r="U52" s="415"/>
      <c r="V52" s="415"/>
      <c r="W52" s="415"/>
      <c r="X52" s="415"/>
      <c r="Y52" s="415"/>
      <c r="Z52" s="415"/>
      <c r="AA52" s="415"/>
    </row>
    <row r="53" ht="15.75" customHeight="1">
      <c r="A53" s="12" t="s">
        <v>20</v>
      </c>
      <c r="B53" s="12" t="s">
        <v>3256</v>
      </c>
      <c r="C53" s="12" t="s">
        <v>10720</v>
      </c>
      <c r="D53" s="12" t="s">
        <v>10721</v>
      </c>
      <c r="E53" s="422">
        <v>0.3541666666666667</v>
      </c>
      <c r="F53" s="422">
        <v>0.6875</v>
      </c>
      <c r="G53" s="423" t="s">
        <v>10722</v>
      </c>
      <c r="H53" s="277" t="s">
        <v>10723</v>
      </c>
      <c r="I53" s="424" t="s">
        <v>297</v>
      </c>
      <c r="J53" s="424">
        <v>5.0</v>
      </c>
      <c r="L53" s="415"/>
      <c r="M53" s="415"/>
      <c r="N53" s="415"/>
      <c r="O53" s="415"/>
      <c r="P53" s="415"/>
      <c r="Q53" s="415"/>
      <c r="R53" s="415"/>
      <c r="S53" s="415"/>
      <c r="T53" s="415"/>
      <c r="U53" s="415"/>
      <c r="V53" s="415"/>
      <c r="W53" s="415"/>
      <c r="X53" s="415"/>
      <c r="Y53" s="415"/>
      <c r="Z53" s="415"/>
      <c r="AA53" s="415"/>
    </row>
    <row r="54" ht="15.75" customHeight="1">
      <c r="A54" s="12" t="s">
        <v>10724</v>
      </c>
      <c r="B54" s="12" t="s">
        <v>689</v>
      </c>
      <c r="C54" s="12" t="s">
        <v>10725</v>
      </c>
      <c r="D54" s="12" t="s">
        <v>10726</v>
      </c>
      <c r="E54" s="422">
        <v>0.5416666666666666</v>
      </c>
      <c r="F54" s="422">
        <v>0.6041666666666666</v>
      </c>
      <c r="G54" s="423" t="s">
        <v>10727</v>
      </c>
      <c r="H54" s="277" t="s">
        <v>10728</v>
      </c>
      <c r="I54" s="424">
        <v>3.0</v>
      </c>
      <c r="J54" s="424">
        <v>12.0</v>
      </c>
      <c r="L54" s="415"/>
      <c r="M54" s="415"/>
      <c r="N54" s="415"/>
      <c r="O54" s="415"/>
      <c r="P54" s="415"/>
      <c r="Q54" s="415"/>
      <c r="R54" s="415"/>
      <c r="S54" s="415"/>
      <c r="T54" s="415"/>
      <c r="U54" s="415"/>
      <c r="V54" s="415"/>
      <c r="W54" s="415"/>
      <c r="X54" s="415"/>
      <c r="Y54" s="415"/>
      <c r="Z54" s="415"/>
      <c r="AA54" s="415"/>
    </row>
    <row r="55" ht="15.75" customHeight="1">
      <c r="A55" s="12" t="s">
        <v>10724</v>
      </c>
      <c r="B55" s="12" t="s">
        <v>689</v>
      </c>
      <c r="C55" s="12" t="s">
        <v>10729</v>
      </c>
      <c r="D55" s="12" t="s">
        <v>10726</v>
      </c>
      <c r="E55" s="422">
        <v>0.7291666666666666</v>
      </c>
      <c r="F55" s="422">
        <v>0.7916666666666666</v>
      </c>
      <c r="G55" s="423" t="s">
        <v>10727</v>
      </c>
      <c r="H55" s="277" t="s">
        <v>10730</v>
      </c>
      <c r="I55" s="424">
        <v>17.0</v>
      </c>
      <c r="J55" s="424">
        <v>12.0</v>
      </c>
      <c r="L55" s="415"/>
      <c r="M55" s="415"/>
      <c r="N55" s="415"/>
      <c r="O55" s="415"/>
      <c r="P55" s="415"/>
      <c r="Q55" s="415"/>
      <c r="R55" s="415"/>
      <c r="S55" s="415"/>
      <c r="T55" s="415"/>
      <c r="U55" s="415"/>
      <c r="V55" s="415"/>
      <c r="W55" s="415"/>
      <c r="X55" s="415"/>
      <c r="Y55" s="415"/>
      <c r="Z55" s="415"/>
      <c r="AA55" s="415"/>
    </row>
    <row r="56" ht="15.75" customHeight="1">
      <c r="A56" s="12" t="s">
        <v>10731</v>
      </c>
      <c r="B56" s="12" t="s">
        <v>689</v>
      </c>
      <c r="C56" s="12" t="s">
        <v>10732</v>
      </c>
      <c r="D56" s="12" t="s">
        <v>10726</v>
      </c>
      <c r="E56" s="422">
        <v>0.5208333333333334</v>
      </c>
      <c r="F56" s="422">
        <v>0.5833333333333334</v>
      </c>
      <c r="G56" s="423" t="s">
        <v>10733</v>
      </c>
      <c r="H56" s="277" t="s">
        <v>10734</v>
      </c>
      <c r="I56" s="425">
        <v>8.0</v>
      </c>
      <c r="J56" s="424">
        <v>9.0</v>
      </c>
      <c r="L56" s="415"/>
      <c r="M56" s="415"/>
      <c r="N56" s="415"/>
      <c r="O56" s="415"/>
      <c r="P56" s="415"/>
      <c r="Q56" s="415"/>
      <c r="R56" s="415"/>
      <c r="S56" s="415"/>
      <c r="T56" s="415"/>
      <c r="U56" s="415"/>
      <c r="V56" s="415"/>
      <c r="W56" s="415"/>
      <c r="X56" s="415"/>
      <c r="Y56" s="415"/>
      <c r="Z56" s="415"/>
      <c r="AA56" s="415"/>
    </row>
    <row r="57" ht="15.75" customHeight="1">
      <c r="A57" s="12" t="s">
        <v>10735</v>
      </c>
      <c r="B57" s="12" t="s">
        <v>689</v>
      </c>
      <c r="C57" s="12" t="s">
        <v>10736</v>
      </c>
      <c r="D57" s="12" t="s">
        <v>10737</v>
      </c>
      <c r="E57" s="422">
        <v>0.5208333333333334</v>
      </c>
      <c r="F57" s="422">
        <v>0.5833333333333334</v>
      </c>
      <c r="G57" s="423" t="s">
        <v>10738</v>
      </c>
      <c r="H57" s="277" t="s">
        <v>10739</v>
      </c>
      <c r="I57" s="424">
        <v>6.0</v>
      </c>
      <c r="J57" s="424">
        <v>12.0</v>
      </c>
      <c r="L57" s="415"/>
      <c r="M57" s="415"/>
      <c r="N57" s="415"/>
      <c r="O57" s="415"/>
      <c r="P57" s="415"/>
      <c r="Q57" s="415"/>
      <c r="R57" s="415"/>
      <c r="S57" s="415"/>
      <c r="T57" s="415"/>
      <c r="U57" s="415"/>
      <c r="V57" s="415"/>
      <c r="W57" s="415"/>
      <c r="X57" s="415"/>
      <c r="Y57" s="415"/>
      <c r="Z57" s="415"/>
      <c r="AA57" s="415"/>
    </row>
    <row r="58" ht="15.75" customHeight="1">
      <c r="A58" s="12" t="s">
        <v>10735</v>
      </c>
      <c r="B58" s="12" t="s">
        <v>689</v>
      </c>
      <c r="C58" s="12" t="s">
        <v>10740</v>
      </c>
      <c r="D58" s="12" t="s">
        <v>10741</v>
      </c>
      <c r="E58" s="422">
        <v>0.6875</v>
      </c>
      <c r="F58" s="422">
        <v>0.7708333333333334</v>
      </c>
      <c r="G58" s="423" t="s">
        <v>10742</v>
      </c>
      <c r="H58" s="277" t="s">
        <v>10743</v>
      </c>
      <c r="I58" s="424">
        <v>14.0</v>
      </c>
      <c r="J58" s="424">
        <v>10.0</v>
      </c>
      <c r="L58" s="415"/>
      <c r="M58" s="415"/>
      <c r="N58" s="415"/>
      <c r="O58" s="415"/>
      <c r="P58" s="415"/>
      <c r="Q58" s="415"/>
      <c r="R58" s="415"/>
      <c r="S58" s="415"/>
      <c r="T58" s="415"/>
      <c r="U58" s="415"/>
      <c r="V58" s="415"/>
      <c r="W58" s="415"/>
      <c r="X58" s="415"/>
      <c r="Y58" s="415"/>
      <c r="Z58" s="415"/>
      <c r="AA58" s="415"/>
    </row>
    <row r="59" ht="15.75" customHeight="1">
      <c r="A59" s="12" t="s">
        <v>10744</v>
      </c>
      <c r="B59" s="12" t="s">
        <v>689</v>
      </c>
      <c r="C59" s="12" t="s">
        <v>10745</v>
      </c>
      <c r="D59" s="12" t="s">
        <v>10746</v>
      </c>
      <c r="E59" s="422">
        <v>0.4166666666666667</v>
      </c>
      <c r="F59" s="422">
        <v>0.4583333333333333</v>
      </c>
      <c r="G59" s="423" t="s">
        <v>10747</v>
      </c>
      <c r="H59" s="277" t="s">
        <v>10748</v>
      </c>
      <c r="I59" s="424">
        <v>0.0</v>
      </c>
      <c r="J59" s="424">
        <v>12.0</v>
      </c>
      <c r="L59" s="415"/>
      <c r="M59" s="415"/>
      <c r="N59" s="415"/>
      <c r="O59" s="415"/>
      <c r="P59" s="415"/>
      <c r="Q59" s="415"/>
      <c r="R59" s="415"/>
      <c r="S59" s="415"/>
      <c r="T59" s="415"/>
      <c r="U59" s="415"/>
      <c r="V59" s="415"/>
      <c r="W59" s="415"/>
      <c r="X59" s="415"/>
      <c r="Y59" s="415"/>
      <c r="Z59" s="415"/>
      <c r="AA59" s="415"/>
    </row>
    <row r="60" ht="15.75" customHeight="1">
      <c r="A60" s="12" t="s">
        <v>20</v>
      </c>
      <c r="B60" s="12" t="s">
        <v>689</v>
      </c>
      <c r="C60" s="12" t="s">
        <v>10749</v>
      </c>
      <c r="D60" s="12" t="s">
        <v>10721</v>
      </c>
      <c r="E60" s="422">
        <v>0.3541666666666667</v>
      </c>
      <c r="F60" s="422">
        <v>0.6875</v>
      </c>
      <c r="G60" s="423" t="s">
        <v>10750</v>
      </c>
      <c r="H60" s="277" t="s">
        <v>10751</v>
      </c>
      <c r="I60" s="424" t="s">
        <v>297</v>
      </c>
      <c r="J60" s="424">
        <v>5.0</v>
      </c>
      <c r="L60" s="415"/>
      <c r="M60" s="415"/>
      <c r="N60" s="415"/>
      <c r="O60" s="415"/>
      <c r="P60" s="415"/>
      <c r="Q60" s="415"/>
      <c r="R60" s="415"/>
      <c r="S60" s="415"/>
      <c r="T60" s="415"/>
      <c r="U60" s="415"/>
      <c r="V60" s="415"/>
      <c r="W60" s="415"/>
      <c r="X60" s="415"/>
      <c r="Y60" s="415"/>
      <c r="Z60" s="415"/>
      <c r="AA60" s="415"/>
    </row>
    <row r="61" ht="15.75" customHeight="1">
      <c r="A61" s="12" t="s">
        <v>20</v>
      </c>
      <c r="B61" s="12" t="s">
        <v>689</v>
      </c>
      <c r="C61" s="12" t="s">
        <v>10752</v>
      </c>
      <c r="D61" s="12" t="s">
        <v>10746</v>
      </c>
      <c r="E61" s="422">
        <v>0.3541666666666667</v>
      </c>
      <c r="F61" s="422">
        <v>0.6875</v>
      </c>
      <c r="G61" s="423" t="s">
        <v>10750</v>
      </c>
      <c r="H61" s="277" t="s">
        <v>10753</v>
      </c>
      <c r="I61" s="425" t="s">
        <v>297</v>
      </c>
      <c r="J61" s="425">
        <v>5.0</v>
      </c>
      <c r="L61" s="415"/>
      <c r="M61" s="415"/>
      <c r="N61" s="415"/>
      <c r="O61" s="415"/>
      <c r="P61" s="415"/>
      <c r="Q61" s="415"/>
      <c r="R61" s="415"/>
      <c r="S61" s="415"/>
      <c r="T61" s="415"/>
      <c r="U61" s="415"/>
      <c r="V61" s="415"/>
      <c r="W61" s="415"/>
      <c r="X61" s="415"/>
      <c r="Y61" s="415"/>
      <c r="Z61" s="415"/>
      <c r="AA61" s="415"/>
    </row>
    <row r="62" ht="15.75" customHeight="1">
      <c r="A62" s="12" t="s">
        <v>10754</v>
      </c>
      <c r="B62" s="12" t="s">
        <v>689</v>
      </c>
      <c r="C62" s="12" t="s">
        <v>10736</v>
      </c>
      <c r="D62" s="12" t="s">
        <v>10737</v>
      </c>
      <c r="E62" s="422">
        <v>0.75</v>
      </c>
      <c r="F62" s="422">
        <v>0.8125</v>
      </c>
      <c r="G62" s="423" t="s">
        <v>10738</v>
      </c>
      <c r="H62" s="277" t="s">
        <v>10755</v>
      </c>
      <c r="I62" s="424">
        <v>8.0</v>
      </c>
      <c r="J62" s="425">
        <v>12.0</v>
      </c>
      <c r="L62" s="415"/>
      <c r="M62" s="415"/>
      <c r="N62" s="415"/>
      <c r="O62" s="415"/>
      <c r="P62" s="415"/>
      <c r="Q62" s="415"/>
      <c r="R62" s="415"/>
      <c r="S62" s="415"/>
      <c r="T62" s="415"/>
      <c r="U62" s="415"/>
      <c r="V62" s="415"/>
      <c r="W62" s="415"/>
      <c r="X62" s="415"/>
      <c r="Y62" s="415"/>
      <c r="Z62" s="415"/>
      <c r="AA62" s="415"/>
    </row>
    <row r="63" ht="15.75" customHeight="1">
      <c r="A63" s="12" t="s">
        <v>10756</v>
      </c>
      <c r="B63" s="12" t="s">
        <v>10757</v>
      </c>
      <c r="C63" s="12" t="s">
        <v>10758</v>
      </c>
      <c r="D63" s="12" t="s">
        <v>10759</v>
      </c>
      <c r="E63" s="422">
        <v>0.4479166666666667</v>
      </c>
      <c r="F63" s="422">
        <v>0.4895833333333333</v>
      </c>
      <c r="G63" s="423" t="s">
        <v>10760</v>
      </c>
      <c r="H63" s="277" t="s">
        <v>10761</v>
      </c>
      <c r="I63" s="424">
        <v>13.0</v>
      </c>
      <c r="J63" s="425">
        <v>12.0</v>
      </c>
      <c r="L63" s="415"/>
      <c r="M63" s="415"/>
      <c r="N63" s="415"/>
      <c r="O63" s="415"/>
      <c r="P63" s="415"/>
      <c r="Q63" s="415"/>
      <c r="R63" s="415"/>
      <c r="S63" s="415"/>
      <c r="T63" s="415"/>
      <c r="U63" s="415"/>
      <c r="V63" s="415"/>
      <c r="W63" s="415"/>
      <c r="X63" s="415"/>
      <c r="Y63" s="415"/>
      <c r="Z63" s="415"/>
      <c r="AA63" s="415"/>
    </row>
    <row r="64" ht="15.75" customHeight="1">
      <c r="A64" s="12" t="s">
        <v>10756</v>
      </c>
      <c r="B64" s="12" t="s">
        <v>10757</v>
      </c>
      <c r="C64" s="12" t="s">
        <v>10762</v>
      </c>
      <c r="D64" s="12" t="s">
        <v>10759</v>
      </c>
      <c r="E64" s="422">
        <v>0.5416666666666666</v>
      </c>
      <c r="F64" s="422">
        <v>0.5833333333333334</v>
      </c>
      <c r="G64" s="423" t="s">
        <v>10760</v>
      </c>
      <c r="H64" s="277" t="s">
        <v>10763</v>
      </c>
      <c r="I64" s="424">
        <v>11.0</v>
      </c>
      <c r="J64" s="424">
        <v>12.0</v>
      </c>
      <c r="L64" s="415"/>
      <c r="M64" s="415"/>
      <c r="N64" s="415"/>
      <c r="O64" s="415"/>
      <c r="P64" s="415"/>
      <c r="Q64" s="415"/>
      <c r="R64" s="415"/>
      <c r="S64" s="415"/>
      <c r="T64" s="415"/>
      <c r="U64" s="415"/>
      <c r="V64" s="415"/>
      <c r="W64" s="415"/>
      <c r="X64" s="415"/>
      <c r="Y64" s="415"/>
      <c r="Z64" s="415"/>
      <c r="AA64" s="415"/>
    </row>
    <row r="65" ht="15.75" customHeight="1">
      <c r="A65" s="12" t="s">
        <v>10764</v>
      </c>
      <c r="B65" s="12" t="s">
        <v>10757</v>
      </c>
      <c r="C65" s="12" t="s">
        <v>10765</v>
      </c>
      <c r="D65" s="12" t="s">
        <v>10696</v>
      </c>
      <c r="E65" s="422">
        <v>0.7291666666666666</v>
      </c>
      <c r="F65" s="422">
        <v>0.7708333333333334</v>
      </c>
      <c r="G65" s="423" t="s">
        <v>10766</v>
      </c>
      <c r="H65" s="277" t="s">
        <v>10767</v>
      </c>
      <c r="I65" s="424">
        <v>13.0</v>
      </c>
      <c r="J65" s="424">
        <v>4.0</v>
      </c>
      <c r="L65" s="415"/>
      <c r="M65" s="415"/>
      <c r="N65" s="415"/>
      <c r="O65" s="415"/>
      <c r="P65" s="415"/>
      <c r="Q65" s="415"/>
      <c r="R65" s="415"/>
      <c r="S65" s="415"/>
      <c r="T65" s="415"/>
      <c r="U65" s="415"/>
      <c r="V65" s="415"/>
      <c r="W65" s="415"/>
      <c r="X65" s="415"/>
      <c r="Y65" s="415"/>
      <c r="Z65" s="415"/>
      <c r="AA65" s="415"/>
    </row>
    <row r="66" ht="15.75" customHeight="1">
      <c r="A66" s="12" t="s">
        <v>10768</v>
      </c>
      <c r="B66" s="12" t="s">
        <v>10757</v>
      </c>
      <c r="C66" s="12" t="s">
        <v>10769</v>
      </c>
      <c r="D66" s="12" t="s">
        <v>10696</v>
      </c>
      <c r="E66" s="422">
        <v>0.7083333333333334</v>
      </c>
      <c r="F66" s="422">
        <v>0.75</v>
      </c>
      <c r="G66" s="423" t="s">
        <v>10770</v>
      </c>
      <c r="H66" s="277" t="s">
        <v>10771</v>
      </c>
      <c r="I66" s="425">
        <v>11.0</v>
      </c>
      <c r="J66" s="424">
        <v>10.0</v>
      </c>
      <c r="L66" s="415"/>
      <c r="M66" s="415"/>
      <c r="N66" s="415"/>
      <c r="O66" s="415"/>
      <c r="P66" s="415"/>
      <c r="Q66" s="415"/>
      <c r="R66" s="415"/>
      <c r="S66" s="415"/>
      <c r="T66" s="415"/>
      <c r="U66" s="415"/>
      <c r="V66" s="415"/>
      <c r="W66" s="415"/>
      <c r="X66" s="415"/>
      <c r="Y66" s="415"/>
      <c r="Z66" s="415"/>
      <c r="AA66" s="415"/>
    </row>
    <row r="67" ht="15.75" customHeight="1">
      <c r="A67" s="12" t="s">
        <v>10768</v>
      </c>
      <c r="B67" s="12" t="s">
        <v>10757</v>
      </c>
      <c r="C67" s="12" t="s">
        <v>10772</v>
      </c>
      <c r="D67" s="12" t="s">
        <v>10696</v>
      </c>
      <c r="E67" s="422">
        <v>0.7916666666666666</v>
      </c>
      <c r="F67" s="422">
        <v>0.8333333333333334</v>
      </c>
      <c r="G67" s="423" t="s">
        <v>10773</v>
      </c>
      <c r="H67" s="277" t="s">
        <v>10774</v>
      </c>
      <c r="I67" s="424">
        <v>15.0</v>
      </c>
      <c r="J67" s="424">
        <v>6.0</v>
      </c>
      <c r="L67" s="415"/>
      <c r="M67" s="415"/>
      <c r="N67" s="415"/>
      <c r="O67" s="415"/>
      <c r="P67" s="415"/>
      <c r="Q67" s="415"/>
      <c r="R67" s="415"/>
      <c r="S67" s="415"/>
      <c r="T67" s="415"/>
      <c r="U67" s="415"/>
      <c r="V67" s="415"/>
      <c r="W67" s="415"/>
      <c r="X67" s="415"/>
      <c r="Y67" s="415"/>
      <c r="Z67" s="415"/>
      <c r="AA67" s="415"/>
    </row>
    <row r="68" ht="15.75" customHeight="1">
      <c r="A68" s="12" t="s">
        <v>10775</v>
      </c>
      <c r="B68" s="12" t="s">
        <v>10757</v>
      </c>
      <c r="C68" s="12" t="s">
        <v>10776</v>
      </c>
      <c r="D68" s="12" t="s">
        <v>10777</v>
      </c>
      <c r="E68" s="422">
        <v>0.59375</v>
      </c>
      <c r="F68" s="422">
        <v>0.6354166666666666</v>
      </c>
      <c r="G68" s="423" t="s">
        <v>10778</v>
      </c>
      <c r="H68" s="277" t="s">
        <v>10779</v>
      </c>
      <c r="I68" s="424">
        <v>1.0</v>
      </c>
      <c r="J68" s="424">
        <v>10.0</v>
      </c>
      <c r="L68" s="415"/>
      <c r="M68" s="415"/>
      <c r="N68" s="415"/>
      <c r="O68" s="415"/>
      <c r="P68" s="415"/>
      <c r="Q68" s="415"/>
      <c r="R68" s="415"/>
      <c r="S68" s="415"/>
      <c r="T68" s="415"/>
      <c r="U68" s="415"/>
      <c r="V68" s="415"/>
      <c r="W68" s="415"/>
      <c r="X68" s="415"/>
      <c r="Y68" s="415"/>
      <c r="Z68" s="415"/>
      <c r="AA68" s="415"/>
    </row>
    <row r="69" ht="15.75" customHeight="1">
      <c r="A69" s="12" t="s">
        <v>10775</v>
      </c>
      <c r="B69" s="12" t="s">
        <v>10757</v>
      </c>
      <c r="C69" s="12" t="s">
        <v>10780</v>
      </c>
      <c r="D69" s="12" t="s">
        <v>10777</v>
      </c>
      <c r="E69" s="422">
        <v>0.6354166666666666</v>
      </c>
      <c r="F69" s="422">
        <v>0.6770833333333334</v>
      </c>
      <c r="G69" s="423" t="s">
        <v>10778</v>
      </c>
      <c r="H69" s="277" t="s">
        <v>10781</v>
      </c>
      <c r="I69" s="424">
        <v>5.0</v>
      </c>
      <c r="J69" s="424">
        <v>10.0</v>
      </c>
      <c r="L69" s="415"/>
      <c r="M69" s="415"/>
      <c r="N69" s="415"/>
      <c r="O69" s="415"/>
      <c r="P69" s="415"/>
      <c r="Q69" s="415"/>
      <c r="R69" s="415"/>
      <c r="S69" s="415"/>
      <c r="T69" s="415"/>
      <c r="U69" s="415"/>
      <c r="V69" s="415"/>
      <c r="W69" s="415"/>
      <c r="X69" s="415"/>
      <c r="Y69" s="415"/>
      <c r="Z69" s="415"/>
      <c r="AA69" s="415"/>
    </row>
    <row r="70" ht="15.75" customHeight="1">
      <c r="A70" s="12" t="s">
        <v>10782</v>
      </c>
      <c r="B70" s="12" t="s">
        <v>10757</v>
      </c>
      <c r="C70" s="12" t="s">
        <v>10783</v>
      </c>
      <c r="D70" s="12" t="s">
        <v>10784</v>
      </c>
      <c r="E70" s="422">
        <v>0.46875</v>
      </c>
      <c r="F70" s="422">
        <v>0.5104166666666666</v>
      </c>
      <c r="G70" s="423" t="s">
        <v>10785</v>
      </c>
      <c r="H70" s="277" t="s">
        <v>10786</v>
      </c>
      <c r="I70" s="425" t="s">
        <v>297</v>
      </c>
      <c r="J70" s="424">
        <v>9.0</v>
      </c>
      <c r="L70" s="415"/>
      <c r="M70" s="415"/>
      <c r="N70" s="415"/>
      <c r="O70" s="415"/>
      <c r="P70" s="415"/>
      <c r="Q70" s="415"/>
      <c r="R70" s="415"/>
      <c r="S70" s="415"/>
      <c r="T70" s="415"/>
      <c r="U70" s="415"/>
      <c r="V70" s="415"/>
      <c r="W70" s="415"/>
      <c r="X70" s="415"/>
      <c r="Y70" s="415"/>
      <c r="Z70" s="415"/>
      <c r="AA70" s="415"/>
    </row>
    <row r="71" ht="15.75" customHeight="1">
      <c r="A71" s="12" t="s">
        <v>10782</v>
      </c>
      <c r="B71" s="12" t="s">
        <v>10757</v>
      </c>
      <c r="C71" s="12" t="s">
        <v>10787</v>
      </c>
      <c r="D71" s="12" t="s">
        <v>10784</v>
      </c>
      <c r="E71" s="422">
        <v>0.3854166666666667</v>
      </c>
      <c r="F71" s="422">
        <v>0.4270833333333333</v>
      </c>
      <c r="G71" s="423" t="s">
        <v>10788</v>
      </c>
      <c r="H71" s="277" t="s">
        <v>10789</v>
      </c>
      <c r="I71" s="424">
        <v>7.0</v>
      </c>
      <c r="J71" s="424">
        <v>12.0</v>
      </c>
      <c r="L71" s="415"/>
      <c r="M71" s="415"/>
      <c r="N71" s="415"/>
      <c r="O71" s="415"/>
      <c r="P71" s="415"/>
      <c r="Q71" s="415"/>
      <c r="R71" s="415"/>
      <c r="S71" s="415"/>
      <c r="T71" s="415"/>
      <c r="U71" s="415"/>
      <c r="V71" s="415"/>
      <c r="W71" s="415"/>
      <c r="X71" s="415"/>
      <c r="Y71" s="415"/>
      <c r="Z71" s="415"/>
      <c r="AA71" s="415"/>
    </row>
    <row r="72" ht="15.75" customHeight="1">
      <c r="A72" s="12" t="s">
        <v>10782</v>
      </c>
      <c r="B72" s="12" t="s">
        <v>10757</v>
      </c>
      <c r="C72" s="12" t="s">
        <v>10790</v>
      </c>
      <c r="D72" s="12" t="s">
        <v>10784</v>
      </c>
      <c r="E72" s="422">
        <v>0.4375</v>
      </c>
      <c r="F72" s="422">
        <v>0.4791666666666667</v>
      </c>
      <c r="G72" s="423" t="s">
        <v>10788</v>
      </c>
      <c r="H72" s="277" t="s">
        <v>10791</v>
      </c>
      <c r="I72" s="424">
        <v>0.0</v>
      </c>
      <c r="J72" s="424">
        <v>12.0</v>
      </c>
      <c r="L72" s="415"/>
      <c r="M72" s="415"/>
      <c r="N72" s="415"/>
      <c r="O72" s="415"/>
      <c r="P72" s="415"/>
      <c r="Q72" s="415"/>
      <c r="R72" s="415"/>
      <c r="S72" s="415"/>
      <c r="T72" s="415"/>
      <c r="U72" s="415"/>
      <c r="V72" s="415"/>
      <c r="W72" s="415"/>
      <c r="X72" s="415"/>
      <c r="Y72" s="415"/>
      <c r="Z72" s="415"/>
      <c r="AA72" s="415"/>
    </row>
    <row r="73" ht="15.75" customHeight="1">
      <c r="A73" s="12" t="s">
        <v>10782</v>
      </c>
      <c r="B73" s="12" t="s">
        <v>10757</v>
      </c>
      <c r="C73" s="12" t="s">
        <v>10792</v>
      </c>
      <c r="D73" s="12" t="s">
        <v>10793</v>
      </c>
      <c r="E73" s="422">
        <v>0.3854166666666667</v>
      </c>
      <c r="F73" s="422">
        <v>0.4270833333333333</v>
      </c>
      <c r="G73" s="423" t="s">
        <v>10794</v>
      </c>
      <c r="H73" s="277" t="s">
        <v>10795</v>
      </c>
      <c r="I73" s="424">
        <v>11.0</v>
      </c>
      <c r="J73" s="424">
        <v>11.0</v>
      </c>
      <c r="L73" s="415"/>
      <c r="M73" s="415"/>
      <c r="N73" s="415"/>
      <c r="O73" s="415"/>
      <c r="P73" s="415"/>
      <c r="Q73" s="415"/>
      <c r="R73" s="415"/>
      <c r="S73" s="415"/>
      <c r="T73" s="415"/>
      <c r="U73" s="415"/>
      <c r="V73" s="415"/>
      <c r="W73" s="415"/>
      <c r="X73" s="415"/>
      <c r="Y73" s="415"/>
      <c r="Z73" s="415"/>
      <c r="AA73" s="415"/>
    </row>
    <row r="74" ht="15.75" customHeight="1">
      <c r="A74" s="12" t="s">
        <v>10782</v>
      </c>
      <c r="B74" s="12" t="s">
        <v>10757</v>
      </c>
      <c r="C74" s="12" t="s">
        <v>10796</v>
      </c>
      <c r="D74" s="12" t="s">
        <v>10797</v>
      </c>
      <c r="E74" s="422">
        <v>0.4166666666666667</v>
      </c>
      <c r="F74" s="422">
        <v>0.4583333333333333</v>
      </c>
      <c r="G74" s="423" t="s">
        <v>10798</v>
      </c>
      <c r="H74" s="277" t="s">
        <v>10799</v>
      </c>
      <c r="I74" s="425">
        <v>10.0</v>
      </c>
      <c r="J74" s="425">
        <v>8.0</v>
      </c>
      <c r="L74" s="415"/>
      <c r="M74" s="415"/>
      <c r="N74" s="415"/>
      <c r="O74" s="415"/>
      <c r="P74" s="415"/>
      <c r="Q74" s="415"/>
      <c r="R74" s="415"/>
      <c r="S74" s="415"/>
      <c r="T74" s="415"/>
      <c r="U74" s="415"/>
      <c r="V74" s="415"/>
      <c r="W74" s="415"/>
      <c r="X74" s="415"/>
      <c r="Y74" s="415"/>
      <c r="Z74" s="415"/>
      <c r="AA74" s="415"/>
    </row>
    <row r="75" ht="15.75" customHeight="1">
      <c r="A75" s="12" t="s">
        <v>10800</v>
      </c>
      <c r="B75" s="12" t="s">
        <v>10757</v>
      </c>
      <c r="C75" s="12" t="s">
        <v>10801</v>
      </c>
      <c r="D75" s="12" t="s">
        <v>10802</v>
      </c>
      <c r="E75" s="422">
        <v>0.375</v>
      </c>
      <c r="F75" s="422">
        <v>0.6666666666666666</v>
      </c>
      <c r="G75" s="423" t="s">
        <v>10803</v>
      </c>
      <c r="H75" s="277" t="s">
        <v>10804</v>
      </c>
      <c r="I75" s="425" t="s">
        <v>297</v>
      </c>
      <c r="J75" s="425">
        <v>9.0</v>
      </c>
      <c r="L75" s="415"/>
      <c r="M75" s="415"/>
      <c r="N75" s="415"/>
      <c r="O75" s="415"/>
      <c r="P75" s="415"/>
      <c r="Q75" s="415"/>
      <c r="R75" s="415"/>
      <c r="S75" s="415"/>
      <c r="T75" s="415"/>
      <c r="U75" s="415"/>
      <c r="V75" s="415"/>
      <c r="W75" s="415"/>
      <c r="X75" s="415"/>
      <c r="Y75" s="415"/>
      <c r="Z75" s="415"/>
      <c r="AA75" s="415"/>
    </row>
    <row r="76" ht="15.75" customHeight="1">
      <c r="A76" s="12" t="s">
        <v>10800</v>
      </c>
      <c r="B76" s="12" t="s">
        <v>10757</v>
      </c>
      <c r="C76" s="12" t="s">
        <v>10805</v>
      </c>
      <c r="D76" s="12" t="s">
        <v>10806</v>
      </c>
      <c r="E76" s="422">
        <v>0.4583333333333333</v>
      </c>
      <c r="F76" s="422">
        <v>0.6666666666666666</v>
      </c>
      <c r="G76" s="426">
        <v>526.5</v>
      </c>
      <c r="H76" s="277" t="s">
        <v>10807</v>
      </c>
      <c r="I76" s="424" t="s">
        <v>297</v>
      </c>
      <c r="J76" s="424">
        <v>9.0</v>
      </c>
      <c r="L76" s="415"/>
      <c r="M76" s="415"/>
      <c r="N76" s="415"/>
      <c r="O76" s="415"/>
      <c r="P76" s="415"/>
      <c r="Q76" s="415"/>
      <c r="R76" s="415"/>
      <c r="S76" s="415"/>
      <c r="T76" s="415"/>
      <c r="U76" s="415"/>
      <c r="V76" s="415"/>
      <c r="W76" s="415"/>
      <c r="X76" s="415"/>
      <c r="Y76" s="415"/>
      <c r="Z76" s="415"/>
      <c r="AA76" s="415"/>
    </row>
    <row r="77" ht="15.75" customHeight="1">
      <c r="A77" s="12" t="s">
        <v>10800</v>
      </c>
      <c r="B77" s="12" t="s">
        <v>10757</v>
      </c>
      <c r="C77" s="12" t="s">
        <v>10808</v>
      </c>
      <c r="D77" s="12" t="s">
        <v>10809</v>
      </c>
      <c r="E77" s="422">
        <v>0.75</v>
      </c>
      <c r="F77" s="422">
        <v>0.8541666666666666</v>
      </c>
      <c r="G77" s="423" t="s">
        <v>10810</v>
      </c>
      <c r="H77" s="277" t="s">
        <v>10811</v>
      </c>
      <c r="I77" s="424">
        <v>20.0</v>
      </c>
      <c r="J77" s="424">
        <v>10.0</v>
      </c>
      <c r="L77" s="415"/>
      <c r="M77" s="415"/>
      <c r="N77" s="415"/>
      <c r="O77" s="415"/>
      <c r="P77" s="415"/>
      <c r="Q77" s="415"/>
      <c r="R77" s="415"/>
      <c r="S77" s="415"/>
      <c r="T77" s="415"/>
      <c r="U77" s="415"/>
      <c r="V77" s="415"/>
      <c r="W77" s="415"/>
      <c r="X77" s="415"/>
      <c r="Y77" s="415"/>
      <c r="Z77" s="415"/>
      <c r="AA77" s="415"/>
    </row>
    <row r="78" ht="15.75" customHeight="1">
      <c r="A78" s="12" t="s">
        <v>10800</v>
      </c>
      <c r="B78" s="12" t="s">
        <v>10757</v>
      </c>
      <c r="C78" s="12" t="s">
        <v>10812</v>
      </c>
      <c r="D78" s="12" t="s">
        <v>10813</v>
      </c>
      <c r="E78" s="422">
        <v>0.75</v>
      </c>
      <c r="F78" s="422">
        <v>0.8541666666666666</v>
      </c>
      <c r="G78" s="423" t="s">
        <v>10814</v>
      </c>
      <c r="H78" s="277" t="s">
        <v>10815</v>
      </c>
      <c r="I78" s="424">
        <v>14.0</v>
      </c>
      <c r="J78" s="424">
        <v>12.0</v>
      </c>
      <c r="L78" s="415"/>
      <c r="M78" s="415"/>
      <c r="N78" s="415"/>
      <c r="O78" s="415"/>
      <c r="P78" s="415"/>
      <c r="Q78" s="415"/>
      <c r="R78" s="415"/>
      <c r="S78" s="415"/>
      <c r="T78" s="415"/>
      <c r="U78" s="415"/>
      <c r="V78" s="415"/>
      <c r="W78" s="415"/>
      <c r="X78" s="415"/>
      <c r="Y78" s="415"/>
      <c r="Z78" s="415"/>
      <c r="AA78" s="415"/>
    </row>
    <row r="79" ht="15.75" customHeight="1">
      <c r="A79" s="12" t="s">
        <v>10800</v>
      </c>
      <c r="B79" s="12" t="s">
        <v>10757</v>
      </c>
      <c r="C79" s="12" t="s">
        <v>10816</v>
      </c>
      <c r="D79" s="12" t="s">
        <v>10741</v>
      </c>
      <c r="E79" s="422">
        <v>0.5416666666666666</v>
      </c>
      <c r="F79" s="422">
        <v>0.625</v>
      </c>
      <c r="G79" s="423" t="s">
        <v>10817</v>
      </c>
      <c r="H79" s="277" t="s">
        <v>10818</v>
      </c>
      <c r="I79" s="424">
        <v>15.0</v>
      </c>
      <c r="J79" s="424">
        <v>10.0</v>
      </c>
      <c r="L79" s="415"/>
      <c r="M79" s="415"/>
      <c r="N79" s="415"/>
      <c r="O79" s="415"/>
      <c r="P79" s="415"/>
      <c r="Q79" s="415"/>
      <c r="R79" s="415"/>
      <c r="S79" s="415"/>
      <c r="T79" s="415"/>
      <c r="U79" s="415"/>
      <c r="V79" s="415"/>
      <c r="W79" s="415"/>
      <c r="X79" s="415"/>
      <c r="Y79" s="415"/>
      <c r="Z79" s="415"/>
      <c r="AA79" s="415"/>
    </row>
    <row r="80" ht="15.75" customHeight="1">
      <c r="A80" s="12" t="s">
        <v>10819</v>
      </c>
      <c r="B80" s="12" t="s">
        <v>10757</v>
      </c>
      <c r="C80" s="12" t="s">
        <v>10820</v>
      </c>
      <c r="D80" s="12" t="s">
        <v>10821</v>
      </c>
      <c r="E80" s="422">
        <v>0.71875</v>
      </c>
      <c r="F80" s="422">
        <v>0.75</v>
      </c>
      <c r="G80" s="423" t="s">
        <v>10822</v>
      </c>
      <c r="H80" s="277" t="s">
        <v>10823</v>
      </c>
      <c r="I80" s="424">
        <v>0.0</v>
      </c>
      <c r="J80" s="424">
        <v>10.0</v>
      </c>
      <c r="L80" s="415"/>
      <c r="M80" s="415"/>
      <c r="N80" s="415"/>
      <c r="O80" s="415"/>
      <c r="P80" s="415"/>
      <c r="Q80" s="415"/>
      <c r="R80" s="415"/>
      <c r="S80" s="415"/>
      <c r="T80" s="415"/>
      <c r="U80" s="415"/>
      <c r="V80" s="415"/>
      <c r="W80" s="415"/>
      <c r="X80" s="415"/>
      <c r="Y80" s="415"/>
      <c r="Z80" s="415"/>
      <c r="AA80" s="415"/>
    </row>
    <row r="81" ht="15.75" customHeight="1">
      <c r="A81" s="12" t="s">
        <v>10819</v>
      </c>
      <c r="B81" s="12" t="s">
        <v>10757</v>
      </c>
      <c r="C81" s="12" t="s">
        <v>10824</v>
      </c>
      <c r="D81" s="12" t="s">
        <v>10821</v>
      </c>
      <c r="E81" s="422">
        <v>0.71875</v>
      </c>
      <c r="F81" s="422">
        <v>0.75</v>
      </c>
      <c r="G81" s="423" t="s">
        <v>10822</v>
      </c>
      <c r="H81" s="277" t="s">
        <v>10825</v>
      </c>
      <c r="I81" s="424">
        <v>0.0</v>
      </c>
      <c r="J81" s="424">
        <v>10.0</v>
      </c>
      <c r="L81" s="415"/>
      <c r="M81" s="415"/>
      <c r="N81" s="415"/>
      <c r="O81" s="415"/>
      <c r="P81" s="415"/>
      <c r="Q81" s="415"/>
      <c r="R81" s="415"/>
      <c r="S81" s="415"/>
      <c r="T81" s="415"/>
      <c r="U81" s="415"/>
      <c r="V81" s="415"/>
      <c r="W81" s="415"/>
      <c r="X81" s="415"/>
      <c r="Y81" s="415"/>
      <c r="Z81" s="415"/>
      <c r="AA81" s="415"/>
    </row>
    <row r="82" ht="15.75" customHeight="1">
      <c r="A82" s="12" t="s">
        <v>10826</v>
      </c>
      <c r="B82" s="12" t="s">
        <v>10757</v>
      </c>
      <c r="C82" s="12" t="s">
        <v>10827</v>
      </c>
      <c r="D82" s="12" t="s">
        <v>10828</v>
      </c>
      <c r="E82" s="422">
        <v>0.3958333333333333</v>
      </c>
      <c r="F82" s="422">
        <v>0.4375</v>
      </c>
      <c r="G82" s="423" t="s">
        <v>10829</v>
      </c>
      <c r="H82" s="277" t="s">
        <v>10830</v>
      </c>
      <c r="I82" s="424">
        <v>0.0</v>
      </c>
      <c r="J82" s="424">
        <v>8.0</v>
      </c>
      <c r="L82" s="415"/>
      <c r="M82" s="415"/>
      <c r="N82" s="415"/>
      <c r="O82" s="415"/>
      <c r="P82" s="415"/>
      <c r="Q82" s="415"/>
      <c r="R82" s="415"/>
      <c r="S82" s="415"/>
      <c r="T82" s="415"/>
      <c r="U82" s="415"/>
      <c r="V82" s="415"/>
      <c r="W82" s="415"/>
      <c r="X82" s="415"/>
      <c r="Y82" s="415"/>
      <c r="Z82" s="415"/>
      <c r="AA82" s="415"/>
    </row>
    <row r="83" ht="15.75" customHeight="1">
      <c r="A83" s="12" t="s">
        <v>10826</v>
      </c>
      <c r="B83" s="12" t="s">
        <v>10757</v>
      </c>
      <c r="C83" s="12" t="s">
        <v>10831</v>
      </c>
      <c r="D83" s="12" t="s">
        <v>10828</v>
      </c>
      <c r="E83" s="422">
        <v>0.3958333333333333</v>
      </c>
      <c r="F83" s="422">
        <v>0.4375</v>
      </c>
      <c r="G83" s="423" t="s">
        <v>10832</v>
      </c>
      <c r="H83" s="277" t="s">
        <v>10833</v>
      </c>
      <c r="I83" s="424">
        <v>10.0</v>
      </c>
      <c r="J83" s="424">
        <v>12.0</v>
      </c>
      <c r="L83" s="415"/>
      <c r="M83" s="415"/>
      <c r="N83" s="415"/>
      <c r="O83" s="415"/>
      <c r="P83" s="415"/>
      <c r="Q83" s="415"/>
      <c r="R83" s="415"/>
      <c r="S83" s="415"/>
      <c r="T83" s="415"/>
      <c r="U83" s="415"/>
      <c r="V83" s="415"/>
      <c r="W83" s="415"/>
      <c r="X83" s="415"/>
      <c r="Y83" s="415"/>
      <c r="Z83" s="415"/>
      <c r="AA83" s="415"/>
    </row>
    <row r="84" ht="15.75" customHeight="1">
      <c r="A84" s="12" t="s">
        <v>10834</v>
      </c>
      <c r="B84" s="12" t="s">
        <v>10757</v>
      </c>
      <c r="C84" s="12" t="s">
        <v>10835</v>
      </c>
      <c r="D84" s="12" t="s">
        <v>10828</v>
      </c>
      <c r="E84" s="422">
        <v>0.3958333333333333</v>
      </c>
      <c r="F84" s="422">
        <v>0.4375</v>
      </c>
      <c r="G84" s="423" t="s">
        <v>10836</v>
      </c>
      <c r="H84" s="277" t="s">
        <v>10837</v>
      </c>
      <c r="I84" s="424" t="s">
        <v>297</v>
      </c>
      <c r="J84" s="424">
        <v>7.0</v>
      </c>
      <c r="L84" s="415"/>
      <c r="M84" s="415"/>
      <c r="N84" s="415"/>
      <c r="O84" s="415"/>
      <c r="P84" s="415"/>
      <c r="Q84" s="415"/>
      <c r="R84" s="415"/>
      <c r="S84" s="415"/>
      <c r="T84" s="415"/>
      <c r="U84" s="415"/>
      <c r="V84" s="415"/>
      <c r="W84" s="415"/>
      <c r="X84" s="415"/>
      <c r="Y84" s="415"/>
      <c r="Z84" s="415"/>
      <c r="AA84" s="415"/>
    </row>
    <row r="85" ht="15.75" customHeight="1">
      <c r="A85" s="12" t="s">
        <v>10834</v>
      </c>
      <c r="B85" s="12" t="s">
        <v>10757</v>
      </c>
      <c r="C85" s="12" t="s">
        <v>10838</v>
      </c>
      <c r="D85" s="12" t="s">
        <v>10828</v>
      </c>
      <c r="E85" s="422">
        <v>0.4479166666666667</v>
      </c>
      <c r="F85" s="422">
        <v>0.5104166666666666</v>
      </c>
      <c r="G85" s="423" t="s">
        <v>10839</v>
      </c>
      <c r="H85" s="277" t="s">
        <v>10840</v>
      </c>
      <c r="I85" s="424" t="s">
        <v>297</v>
      </c>
      <c r="J85" s="424">
        <v>8.0</v>
      </c>
      <c r="L85" s="427"/>
      <c r="M85" s="427"/>
      <c r="N85" s="427"/>
      <c r="O85" s="427"/>
      <c r="P85" s="427"/>
      <c r="Q85" s="427"/>
      <c r="R85" s="427"/>
      <c r="S85" s="427"/>
      <c r="T85" s="427"/>
      <c r="U85" s="427"/>
      <c r="V85" s="427"/>
      <c r="W85" s="427"/>
      <c r="X85" s="427"/>
      <c r="Y85" s="427"/>
      <c r="Z85" s="427"/>
      <c r="AA85" s="427"/>
    </row>
    <row r="86" ht="15.75" customHeight="1">
      <c r="A86" s="12" t="s">
        <v>10834</v>
      </c>
      <c r="B86" s="12" t="s">
        <v>10757</v>
      </c>
      <c r="C86" s="12" t="s">
        <v>10841</v>
      </c>
      <c r="D86" s="12" t="s">
        <v>10828</v>
      </c>
      <c r="E86" s="422">
        <v>0.40625</v>
      </c>
      <c r="F86" s="422">
        <v>0.46875</v>
      </c>
      <c r="G86" s="423" t="s">
        <v>10842</v>
      </c>
      <c r="H86" s="277" t="s">
        <v>10843</v>
      </c>
      <c r="I86" s="424">
        <v>15.0</v>
      </c>
      <c r="J86" s="424">
        <v>12.0</v>
      </c>
      <c r="L86" s="415"/>
      <c r="M86" s="415"/>
      <c r="N86" s="415"/>
      <c r="O86" s="415"/>
      <c r="P86" s="415"/>
      <c r="Q86" s="415"/>
      <c r="R86" s="415"/>
      <c r="S86" s="415"/>
      <c r="T86" s="415"/>
      <c r="U86" s="415"/>
      <c r="V86" s="415"/>
      <c r="W86" s="415"/>
      <c r="X86" s="415"/>
      <c r="Y86" s="415"/>
      <c r="Z86" s="415"/>
      <c r="AA86" s="415"/>
    </row>
    <row r="87" ht="15.75" customHeight="1">
      <c r="A87" s="12" t="s">
        <v>10834</v>
      </c>
      <c r="B87" s="12" t="s">
        <v>10757</v>
      </c>
      <c r="C87" s="12" t="s">
        <v>10844</v>
      </c>
      <c r="D87" s="12" t="s">
        <v>10828</v>
      </c>
      <c r="E87" s="422">
        <v>0.4479166666666667</v>
      </c>
      <c r="F87" s="422">
        <v>0.5104166666666666</v>
      </c>
      <c r="G87" s="423" t="s">
        <v>10842</v>
      </c>
      <c r="H87" s="277" t="s">
        <v>10845</v>
      </c>
      <c r="I87" s="424">
        <v>14.0</v>
      </c>
      <c r="J87" s="424">
        <v>12.0</v>
      </c>
      <c r="L87" s="415"/>
      <c r="M87" s="415"/>
      <c r="N87" s="415"/>
      <c r="O87" s="415"/>
      <c r="P87" s="415"/>
      <c r="Q87" s="415"/>
      <c r="R87" s="415"/>
      <c r="S87" s="415"/>
      <c r="T87" s="415"/>
      <c r="U87" s="415"/>
      <c r="V87" s="415"/>
      <c r="W87" s="415"/>
      <c r="X87" s="415"/>
      <c r="Y87" s="415"/>
      <c r="Z87" s="415"/>
      <c r="AA87" s="415"/>
    </row>
    <row r="88" ht="15.75" customHeight="1">
      <c r="A88" s="12" t="s">
        <v>10834</v>
      </c>
      <c r="B88" s="12" t="s">
        <v>10757</v>
      </c>
      <c r="C88" s="12" t="s">
        <v>10846</v>
      </c>
      <c r="D88" s="12" t="s">
        <v>10847</v>
      </c>
      <c r="E88" s="422">
        <v>0.3958333333333333</v>
      </c>
      <c r="F88" s="422">
        <v>0.4791666666666667</v>
      </c>
      <c r="G88" s="423" t="s">
        <v>10848</v>
      </c>
      <c r="H88" s="277" t="s">
        <v>10849</v>
      </c>
      <c r="I88" s="424">
        <v>9.0</v>
      </c>
      <c r="J88" s="424">
        <v>36.0</v>
      </c>
      <c r="L88" s="415"/>
      <c r="M88" s="415"/>
      <c r="N88" s="415"/>
      <c r="O88" s="415"/>
      <c r="P88" s="415"/>
      <c r="Q88" s="415"/>
      <c r="R88" s="415"/>
      <c r="S88" s="415"/>
      <c r="T88" s="415"/>
      <c r="U88" s="415"/>
      <c r="V88" s="415"/>
      <c r="W88" s="415"/>
      <c r="X88" s="415"/>
      <c r="Y88" s="415"/>
      <c r="Z88" s="415"/>
      <c r="AA88" s="415"/>
    </row>
    <row r="89" ht="15.75" customHeight="1">
      <c r="A89" s="12" t="s">
        <v>10834</v>
      </c>
      <c r="B89" s="12" t="s">
        <v>10757</v>
      </c>
      <c r="C89" s="12" t="s">
        <v>10850</v>
      </c>
      <c r="D89" s="12" t="s">
        <v>10828</v>
      </c>
      <c r="E89" s="422">
        <v>0.3958333333333333</v>
      </c>
      <c r="F89" s="422">
        <v>0.5</v>
      </c>
      <c r="G89" s="423" t="s">
        <v>10851</v>
      </c>
      <c r="H89" s="277" t="s">
        <v>10852</v>
      </c>
      <c r="I89" s="424">
        <v>13.0</v>
      </c>
      <c r="J89" s="424">
        <v>24.0</v>
      </c>
      <c r="L89" s="415"/>
      <c r="M89" s="415"/>
      <c r="N89" s="415"/>
      <c r="O89" s="415"/>
      <c r="P89" s="415"/>
      <c r="Q89" s="415"/>
      <c r="R89" s="415"/>
      <c r="S89" s="415"/>
      <c r="T89" s="415"/>
      <c r="U89" s="415"/>
      <c r="V89" s="415"/>
      <c r="W89" s="415"/>
      <c r="X89" s="415"/>
      <c r="Y89" s="415"/>
      <c r="Z89" s="415"/>
      <c r="AA89" s="415"/>
    </row>
    <row r="90" ht="15.75" customHeight="1">
      <c r="A90" s="12" t="s">
        <v>10853</v>
      </c>
      <c r="B90" s="12" t="s">
        <v>10757</v>
      </c>
      <c r="C90" s="12" t="s">
        <v>10854</v>
      </c>
      <c r="D90" s="12" t="s">
        <v>10855</v>
      </c>
      <c r="E90" s="422">
        <v>0.6875</v>
      </c>
      <c r="F90" s="422">
        <v>0.7291666666666666</v>
      </c>
      <c r="G90" s="423" t="s">
        <v>10766</v>
      </c>
      <c r="H90" s="277" t="s">
        <v>10856</v>
      </c>
      <c r="I90" s="424">
        <v>14.0</v>
      </c>
      <c r="J90" s="424">
        <v>4.0</v>
      </c>
      <c r="L90" s="12"/>
      <c r="M90" s="12"/>
      <c r="N90" s="12"/>
      <c r="O90" s="12"/>
      <c r="P90" s="12"/>
      <c r="Q90" s="12"/>
      <c r="R90" s="12"/>
      <c r="S90" s="12"/>
      <c r="T90" s="12"/>
      <c r="U90" s="12"/>
      <c r="V90" s="12"/>
      <c r="W90" s="12"/>
      <c r="X90" s="12"/>
      <c r="Y90" s="12"/>
      <c r="Z90" s="12"/>
      <c r="AA90" s="12"/>
    </row>
    <row r="91" ht="15.75" customHeight="1">
      <c r="A91" s="12" t="s">
        <v>10857</v>
      </c>
      <c r="B91" s="12" t="s">
        <v>10757</v>
      </c>
      <c r="C91" s="12" t="s">
        <v>10858</v>
      </c>
      <c r="D91" s="12" t="s">
        <v>10855</v>
      </c>
      <c r="E91" s="422">
        <v>0.75</v>
      </c>
      <c r="F91" s="422">
        <v>0.7916666666666666</v>
      </c>
      <c r="G91" s="423" t="s">
        <v>10859</v>
      </c>
      <c r="H91" s="277" t="s">
        <v>10860</v>
      </c>
      <c r="I91" s="424">
        <v>9.0</v>
      </c>
      <c r="J91" s="424">
        <v>10.0</v>
      </c>
      <c r="L91" s="12"/>
      <c r="M91" s="12"/>
      <c r="N91" s="12"/>
      <c r="O91" s="12"/>
      <c r="P91" s="12"/>
      <c r="Q91" s="12"/>
      <c r="R91" s="12"/>
      <c r="S91" s="12"/>
      <c r="T91" s="12"/>
      <c r="U91" s="12"/>
      <c r="V91" s="12"/>
      <c r="W91" s="12"/>
      <c r="X91" s="12"/>
      <c r="Y91" s="12"/>
      <c r="Z91" s="12"/>
      <c r="AA91" s="12"/>
    </row>
    <row r="92" ht="15.75" customHeight="1">
      <c r="A92" s="12" t="s">
        <v>10857</v>
      </c>
      <c r="B92" s="12" t="s">
        <v>10757</v>
      </c>
      <c r="C92" s="12" t="s">
        <v>10861</v>
      </c>
      <c r="D92" s="12" t="s">
        <v>10862</v>
      </c>
      <c r="E92" s="422">
        <v>0.8020833333333334</v>
      </c>
      <c r="F92" s="422">
        <v>0.84375</v>
      </c>
      <c r="G92" s="423" t="s">
        <v>10863</v>
      </c>
      <c r="H92" s="277" t="s">
        <v>10864</v>
      </c>
      <c r="I92" s="424">
        <v>15.0</v>
      </c>
      <c r="J92" s="424">
        <v>3.0</v>
      </c>
      <c r="L92" s="12"/>
      <c r="M92" s="12"/>
      <c r="N92" s="12"/>
      <c r="O92" s="12"/>
      <c r="P92" s="12"/>
      <c r="Q92" s="12"/>
      <c r="R92" s="12"/>
      <c r="S92" s="12"/>
      <c r="T92" s="12"/>
      <c r="U92" s="12"/>
      <c r="V92" s="12"/>
      <c r="W92" s="12"/>
      <c r="X92" s="12"/>
      <c r="Y92" s="12"/>
      <c r="Z92" s="12"/>
      <c r="AA92" s="12"/>
    </row>
    <row r="93" ht="15.75" customHeight="1">
      <c r="A93" s="12" t="s">
        <v>10857</v>
      </c>
      <c r="B93" s="12" t="s">
        <v>10757</v>
      </c>
      <c r="C93" s="12" t="s">
        <v>10865</v>
      </c>
      <c r="D93" s="12" t="s">
        <v>10862</v>
      </c>
      <c r="E93" s="422">
        <v>0.8020833333333334</v>
      </c>
      <c r="F93" s="422">
        <v>0.84375</v>
      </c>
      <c r="G93" s="423" t="s">
        <v>10863</v>
      </c>
      <c r="H93" s="277" t="s">
        <v>10866</v>
      </c>
      <c r="I93" s="424">
        <v>14.0</v>
      </c>
      <c r="J93" s="424">
        <v>3.0</v>
      </c>
      <c r="L93" s="12"/>
      <c r="M93" s="12"/>
      <c r="N93" s="12"/>
      <c r="O93" s="12"/>
      <c r="P93" s="12"/>
      <c r="Q93" s="12"/>
      <c r="R93" s="12"/>
      <c r="S93" s="12"/>
      <c r="T93" s="12"/>
      <c r="U93" s="12"/>
      <c r="V93" s="12"/>
      <c r="W93" s="12"/>
      <c r="X93" s="12"/>
      <c r="Y93" s="12"/>
      <c r="Z93" s="12"/>
      <c r="AA93" s="12"/>
    </row>
    <row r="94" ht="15.75" customHeight="1">
      <c r="A94" s="428" t="s">
        <v>10867</v>
      </c>
      <c r="B94" s="276" t="s">
        <v>10868</v>
      </c>
      <c r="C94" s="276" t="s">
        <v>10869</v>
      </c>
      <c r="D94" s="429">
        <v>45914.0</v>
      </c>
      <c r="E94" s="430">
        <v>0.3541666666666667</v>
      </c>
      <c r="F94" s="430">
        <v>0.6875</v>
      </c>
      <c r="G94" s="431" t="s">
        <v>10870</v>
      </c>
      <c r="H94" s="277" t="s">
        <v>10871</v>
      </c>
      <c r="I94" s="424" t="s">
        <v>297</v>
      </c>
      <c r="J94" s="424">
        <v>5.0</v>
      </c>
      <c r="K94" s="12"/>
      <c r="L94" s="12"/>
      <c r="M94" s="12"/>
      <c r="N94" s="12"/>
      <c r="O94" s="12"/>
      <c r="P94" s="12"/>
      <c r="Q94" s="12"/>
      <c r="R94" s="12"/>
      <c r="S94" s="12"/>
      <c r="T94" s="12"/>
      <c r="U94" s="12"/>
      <c r="V94" s="12"/>
      <c r="W94" s="12"/>
      <c r="X94" s="12"/>
      <c r="Y94" s="12"/>
      <c r="Z94" s="12"/>
      <c r="AA94" s="12"/>
    </row>
    <row r="95" ht="15.75" customHeight="1">
      <c r="A95" s="428" t="s">
        <v>10872</v>
      </c>
      <c r="B95" s="276" t="s">
        <v>10868</v>
      </c>
      <c r="C95" s="428" t="s">
        <v>10872</v>
      </c>
      <c r="D95" s="429">
        <v>45816.0</v>
      </c>
      <c r="E95" s="430">
        <v>0.3541666666666667</v>
      </c>
      <c r="F95" s="430">
        <v>0.6875</v>
      </c>
      <c r="G95" s="431" t="s">
        <v>10870</v>
      </c>
      <c r="H95" s="277" t="s">
        <v>10873</v>
      </c>
      <c r="I95" s="424" t="s">
        <v>297</v>
      </c>
      <c r="J95" s="424">
        <v>5.0</v>
      </c>
      <c r="K95" s="12"/>
      <c r="L95" s="12"/>
      <c r="M95" s="12"/>
      <c r="N95" s="12"/>
      <c r="O95" s="12"/>
      <c r="P95" s="12"/>
      <c r="Q95" s="12"/>
      <c r="R95" s="12"/>
      <c r="S95" s="12"/>
      <c r="T95" s="12"/>
      <c r="U95" s="12"/>
      <c r="V95" s="12"/>
      <c r="W95" s="12"/>
      <c r="X95" s="12"/>
      <c r="Y95" s="12"/>
      <c r="Z95" s="12"/>
      <c r="AA95" s="12"/>
    </row>
    <row r="96" ht="15.75" customHeight="1">
      <c r="A96" s="428" t="s">
        <v>10874</v>
      </c>
      <c r="B96" s="276" t="s">
        <v>10875</v>
      </c>
      <c r="C96" s="276" t="s">
        <v>8603</v>
      </c>
      <c r="D96" s="12" t="s">
        <v>5579</v>
      </c>
      <c r="E96" s="430">
        <v>0.6875</v>
      </c>
      <c r="F96" s="430">
        <v>0.8958333333333334</v>
      </c>
      <c r="G96" s="431" t="s">
        <v>10876</v>
      </c>
      <c r="H96" s="276" t="s">
        <v>10877</v>
      </c>
      <c r="I96" s="424">
        <v>10.0</v>
      </c>
      <c r="J96" s="424">
        <v>1.0</v>
      </c>
      <c r="K96" s="12"/>
      <c r="L96" s="12"/>
      <c r="M96" s="12"/>
      <c r="N96" s="12"/>
      <c r="O96" s="12"/>
      <c r="P96" s="12"/>
      <c r="Q96" s="12"/>
      <c r="R96" s="12"/>
      <c r="S96" s="12"/>
      <c r="T96" s="12"/>
      <c r="U96" s="12"/>
      <c r="V96" s="12"/>
      <c r="W96" s="12"/>
      <c r="X96" s="12"/>
      <c r="Y96" s="12"/>
      <c r="Z96" s="12"/>
      <c r="AA96" s="12"/>
    </row>
    <row r="97" ht="15.75" customHeight="1">
      <c r="A97" s="12" t="s">
        <v>2727</v>
      </c>
      <c r="B97" s="276" t="s">
        <v>10875</v>
      </c>
      <c r="C97" s="276" t="s">
        <v>10878</v>
      </c>
      <c r="D97" s="12" t="s">
        <v>5579</v>
      </c>
      <c r="E97" s="430">
        <v>0.6875</v>
      </c>
      <c r="F97" s="430">
        <v>0.8958333333333334</v>
      </c>
      <c r="G97" s="432" t="s">
        <v>10876</v>
      </c>
      <c r="H97" s="276" t="s">
        <v>10877</v>
      </c>
      <c r="I97" s="424">
        <v>11.0</v>
      </c>
      <c r="J97" s="424">
        <v>1.0</v>
      </c>
      <c r="K97" s="12"/>
      <c r="L97" s="12"/>
      <c r="M97" s="12"/>
      <c r="N97" s="12"/>
      <c r="O97" s="12"/>
      <c r="P97" s="12"/>
      <c r="Q97" s="12"/>
      <c r="R97" s="12"/>
      <c r="S97" s="12"/>
      <c r="T97" s="12"/>
      <c r="U97" s="12"/>
      <c r="V97" s="12"/>
      <c r="W97" s="12"/>
      <c r="X97" s="12"/>
      <c r="Y97" s="12"/>
      <c r="Z97" s="12"/>
      <c r="AA97" s="12"/>
    </row>
    <row r="98" ht="15.75" customHeight="1">
      <c r="A98" s="12" t="s">
        <v>10879</v>
      </c>
      <c r="B98" s="276" t="s">
        <v>1034</v>
      </c>
      <c r="C98" s="276" t="s">
        <v>10879</v>
      </c>
      <c r="D98" s="12" t="s">
        <v>5944</v>
      </c>
      <c r="E98" s="430">
        <v>0.3541666666666667</v>
      </c>
      <c r="F98" s="430">
        <v>0.7291666666666666</v>
      </c>
      <c r="G98" s="433" t="s">
        <v>10880</v>
      </c>
      <c r="H98" s="276" t="s">
        <v>10881</v>
      </c>
      <c r="I98" s="425" t="s">
        <v>297</v>
      </c>
      <c r="J98" s="425">
        <v>2.0</v>
      </c>
      <c r="K98" s="12"/>
      <c r="L98" s="12"/>
      <c r="M98" s="12"/>
      <c r="N98" s="12"/>
      <c r="O98" s="12"/>
      <c r="P98" s="12"/>
      <c r="Q98" s="12"/>
      <c r="R98" s="12"/>
      <c r="S98" s="12"/>
      <c r="T98" s="12"/>
      <c r="U98" s="12"/>
      <c r="V98" s="12"/>
      <c r="W98" s="12"/>
      <c r="X98" s="12"/>
      <c r="Y98" s="12"/>
      <c r="Z98" s="12"/>
      <c r="AA98" s="12"/>
    </row>
    <row r="99" ht="15.75" customHeight="1">
      <c r="A99" s="12" t="s">
        <v>10882</v>
      </c>
      <c r="B99" s="276" t="s">
        <v>10883</v>
      </c>
      <c r="C99" s="276" t="s">
        <v>10884</v>
      </c>
      <c r="D99" s="12" t="s">
        <v>5392</v>
      </c>
      <c r="E99" s="430">
        <v>0.7916666666666666</v>
      </c>
      <c r="F99" s="430">
        <v>0.8333333333333334</v>
      </c>
      <c r="G99" s="433" t="s">
        <v>10885</v>
      </c>
      <c r="H99" s="276" t="s">
        <v>10886</v>
      </c>
      <c r="I99" s="424" t="s">
        <v>297</v>
      </c>
      <c r="J99" s="424">
        <v>9.0</v>
      </c>
      <c r="K99" s="12"/>
      <c r="L99" s="12"/>
      <c r="M99" s="12"/>
      <c r="N99" s="12"/>
      <c r="O99" s="12"/>
      <c r="P99" s="12"/>
      <c r="Q99" s="12"/>
      <c r="R99" s="12"/>
      <c r="S99" s="12"/>
      <c r="T99" s="12"/>
      <c r="U99" s="12"/>
      <c r="V99" s="12"/>
      <c r="W99" s="12"/>
      <c r="X99" s="12"/>
      <c r="Y99" s="12"/>
      <c r="Z99" s="12"/>
      <c r="AA99" s="12"/>
    </row>
    <row r="100" ht="15.75" customHeight="1">
      <c r="A100" s="12" t="s">
        <v>10882</v>
      </c>
      <c r="B100" s="276" t="s">
        <v>10883</v>
      </c>
      <c r="C100" s="276" t="s">
        <v>2167</v>
      </c>
      <c r="D100" s="12" t="s">
        <v>5392</v>
      </c>
      <c r="E100" s="430">
        <v>0.7916666666666666</v>
      </c>
      <c r="F100" s="430">
        <v>0.8333333333333334</v>
      </c>
      <c r="G100" s="433" t="s">
        <v>10887</v>
      </c>
      <c r="H100" s="276" t="s">
        <v>10888</v>
      </c>
      <c r="I100" s="424">
        <v>0.0</v>
      </c>
      <c r="J100" s="424">
        <v>12.0</v>
      </c>
      <c r="K100" s="12"/>
      <c r="L100" s="12"/>
      <c r="M100" s="12"/>
      <c r="N100" s="12"/>
      <c r="O100" s="12"/>
      <c r="P100" s="12"/>
      <c r="Q100" s="12"/>
      <c r="R100" s="12"/>
      <c r="S100" s="12"/>
      <c r="T100" s="12"/>
      <c r="U100" s="12"/>
      <c r="V100" s="12"/>
      <c r="W100" s="12"/>
      <c r="X100" s="12"/>
      <c r="Y100" s="12"/>
      <c r="Z100" s="12"/>
      <c r="AA100" s="12"/>
    </row>
    <row r="101" ht="15.75" customHeight="1">
      <c r="A101" s="12" t="s">
        <v>10889</v>
      </c>
      <c r="B101" s="276" t="s">
        <v>10883</v>
      </c>
      <c r="C101" s="276" t="s">
        <v>1952</v>
      </c>
      <c r="D101" s="12" t="s">
        <v>5392</v>
      </c>
      <c r="E101" s="430">
        <v>0.4479166666666667</v>
      </c>
      <c r="F101" s="430">
        <v>0.4895833333333333</v>
      </c>
      <c r="G101" s="433" t="s">
        <v>10887</v>
      </c>
      <c r="H101" s="276" t="s">
        <v>10890</v>
      </c>
      <c r="I101" s="424">
        <v>6.0</v>
      </c>
      <c r="J101" s="424">
        <v>12.0</v>
      </c>
      <c r="K101" s="12"/>
      <c r="L101" s="12"/>
      <c r="M101" s="12"/>
      <c r="N101" s="12"/>
      <c r="O101" s="12"/>
      <c r="P101" s="12"/>
      <c r="Q101" s="12"/>
      <c r="R101" s="12"/>
      <c r="S101" s="12"/>
      <c r="T101" s="12"/>
      <c r="U101" s="12"/>
      <c r="V101" s="12"/>
      <c r="W101" s="12"/>
      <c r="X101" s="12"/>
      <c r="Y101" s="12"/>
      <c r="Z101" s="12"/>
      <c r="AA101" s="12"/>
    </row>
    <row r="102" ht="15.75" customHeight="1">
      <c r="A102" s="12" t="s">
        <v>10889</v>
      </c>
      <c r="B102" s="276" t="s">
        <v>10883</v>
      </c>
      <c r="C102" s="276" t="s">
        <v>10891</v>
      </c>
      <c r="D102" s="12" t="s">
        <v>5392</v>
      </c>
      <c r="E102" s="430">
        <v>0.5208333333333334</v>
      </c>
      <c r="F102" s="430">
        <v>0.5625</v>
      </c>
      <c r="G102" s="433" t="s">
        <v>10892</v>
      </c>
      <c r="H102" s="276" t="s">
        <v>10893</v>
      </c>
      <c r="I102" s="424">
        <v>10.0</v>
      </c>
      <c r="J102" s="424">
        <v>10.0</v>
      </c>
      <c r="K102" s="12"/>
      <c r="L102" s="12"/>
      <c r="M102" s="12"/>
      <c r="N102" s="12"/>
      <c r="O102" s="12"/>
      <c r="P102" s="12"/>
      <c r="Q102" s="12"/>
      <c r="R102" s="12"/>
      <c r="S102" s="12"/>
      <c r="T102" s="12"/>
      <c r="U102" s="12"/>
      <c r="V102" s="12"/>
      <c r="W102" s="12"/>
      <c r="X102" s="12"/>
      <c r="Y102" s="12"/>
      <c r="Z102" s="12"/>
      <c r="AA102" s="12"/>
    </row>
    <row r="103" ht="15.75" customHeight="1">
      <c r="A103" s="12" t="s">
        <v>10889</v>
      </c>
      <c r="B103" s="276" t="s">
        <v>10883</v>
      </c>
      <c r="C103" s="276" t="s">
        <v>1960</v>
      </c>
      <c r="D103" s="12" t="s">
        <v>5392</v>
      </c>
      <c r="E103" s="430">
        <v>0.4895833333333333</v>
      </c>
      <c r="F103" s="430">
        <v>0.53125</v>
      </c>
      <c r="G103" s="434" t="s">
        <v>10894</v>
      </c>
      <c r="H103" s="276" t="s">
        <v>10895</v>
      </c>
      <c r="I103" s="424">
        <v>8.0</v>
      </c>
      <c r="J103" s="424">
        <v>13.0</v>
      </c>
      <c r="K103" s="12"/>
      <c r="L103" s="12"/>
      <c r="M103" s="12"/>
      <c r="N103" s="12"/>
      <c r="O103" s="12"/>
      <c r="P103" s="12"/>
      <c r="Q103" s="12"/>
      <c r="R103" s="12"/>
      <c r="S103" s="12"/>
      <c r="T103" s="12"/>
      <c r="U103" s="12"/>
      <c r="V103" s="12"/>
      <c r="W103" s="12"/>
      <c r="X103" s="12"/>
      <c r="Y103" s="12"/>
      <c r="Z103" s="12"/>
      <c r="AA103" s="12"/>
    </row>
    <row r="104" ht="15.75" customHeight="1">
      <c r="A104" s="12" t="s">
        <v>10889</v>
      </c>
      <c r="B104" s="276" t="s">
        <v>10883</v>
      </c>
      <c r="C104" s="276" t="s">
        <v>10896</v>
      </c>
      <c r="D104" s="12" t="s">
        <v>5392</v>
      </c>
      <c r="E104" s="430">
        <v>0.4375</v>
      </c>
      <c r="F104" s="430">
        <v>0.4791666666666667</v>
      </c>
      <c r="G104" s="434" t="s">
        <v>10887</v>
      </c>
      <c r="H104" s="276" t="s">
        <v>10890</v>
      </c>
      <c r="I104" s="424">
        <v>3.0</v>
      </c>
      <c r="J104" s="424">
        <v>12.0</v>
      </c>
      <c r="K104" s="12"/>
      <c r="L104" s="12"/>
      <c r="M104" s="12"/>
      <c r="N104" s="12"/>
      <c r="O104" s="12"/>
      <c r="P104" s="12"/>
      <c r="Q104" s="12"/>
      <c r="R104" s="12"/>
      <c r="S104" s="12"/>
      <c r="T104" s="12"/>
      <c r="U104" s="12"/>
      <c r="V104" s="12"/>
      <c r="W104" s="12"/>
      <c r="X104" s="12"/>
      <c r="Y104" s="12"/>
      <c r="Z104" s="12"/>
      <c r="AA104" s="12"/>
    </row>
    <row r="105" ht="15.75" customHeight="1">
      <c r="A105" s="12" t="s">
        <v>10897</v>
      </c>
      <c r="B105" s="276" t="s">
        <v>10883</v>
      </c>
      <c r="C105" s="276" t="s">
        <v>10898</v>
      </c>
      <c r="D105" s="12" t="s">
        <v>10899</v>
      </c>
      <c r="E105" s="430">
        <v>0.7916666666666666</v>
      </c>
      <c r="F105" s="430">
        <v>0.8229166666666666</v>
      </c>
      <c r="G105" s="433" t="s">
        <v>10900</v>
      </c>
      <c r="H105" s="276" t="s">
        <v>10901</v>
      </c>
      <c r="I105" s="424">
        <v>5.0</v>
      </c>
      <c r="J105" s="424">
        <v>13.0</v>
      </c>
      <c r="K105" s="12"/>
      <c r="L105" s="12"/>
      <c r="M105" s="12"/>
      <c r="N105" s="12"/>
      <c r="O105" s="12"/>
      <c r="P105" s="12"/>
      <c r="Q105" s="12"/>
      <c r="R105" s="12"/>
      <c r="S105" s="12"/>
      <c r="T105" s="12"/>
      <c r="U105" s="12"/>
      <c r="V105" s="12"/>
      <c r="W105" s="12"/>
      <c r="X105" s="12"/>
      <c r="Y105" s="12"/>
      <c r="Z105" s="12"/>
      <c r="AA105" s="12"/>
    </row>
    <row r="106" ht="15.75" customHeight="1">
      <c r="A106" s="12" t="s">
        <v>10902</v>
      </c>
      <c r="B106" s="276" t="s">
        <v>10883</v>
      </c>
      <c r="C106" s="276" t="s">
        <v>10903</v>
      </c>
      <c r="D106" s="12" t="s">
        <v>5392</v>
      </c>
      <c r="E106" s="430">
        <v>0.8333333333333334</v>
      </c>
      <c r="F106" s="430">
        <v>0.875</v>
      </c>
      <c r="G106" s="433" t="s">
        <v>10904</v>
      </c>
      <c r="H106" s="276" t="s">
        <v>10905</v>
      </c>
      <c r="I106" s="424">
        <v>0.0</v>
      </c>
      <c r="J106" s="424">
        <v>12.0</v>
      </c>
      <c r="K106" s="12"/>
      <c r="L106" s="12"/>
      <c r="M106" s="12"/>
      <c r="N106" s="12"/>
      <c r="O106" s="12"/>
      <c r="P106" s="12"/>
      <c r="Q106" s="12"/>
      <c r="R106" s="12"/>
      <c r="S106" s="12"/>
      <c r="T106" s="12"/>
      <c r="U106" s="12"/>
      <c r="V106" s="12"/>
      <c r="W106" s="12"/>
      <c r="X106" s="12"/>
      <c r="Y106" s="12"/>
      <c r="Z106" s="12"/>
      <c r="AA106" s="12"/>
    </row>
    <row r="107" ht="15.75" customHeight="1">
      <c r="A107" s="12" t="s">
        <v>10902</v>
      </c>
      <c r="B107" s="276" t="s">
        <v>10883</v>
      </c>
      <c r="C107" s="276" t="s">
        <v>10906</v>
      </c>
      <c r="D107" s="12" t="s">
        <v>5392</v>
      </c>
      <c r="E107" s="430">
        <v>0.7916666666666666</v>
      </c>
      <c r="F107" s="430">
        <v>0.8229166666666666</v>
      </c>
      <c r="G107" s="433" t="s">
        <v>10907</v>
      </c>
      <c r="H107" s="276" t="s">
        <v>10908</v>
      </c>
      <c r="I107" s="424">
        <v>11.0</v>
      </c>
      <c r="J107" s="424">
        <v>13.0</v>
      </c>
      <c r="K107" s="12"/>
      <c r="L107" s="12"/>
      <c r="M107" s="12"/>
      <c r="N107" s="12"/>
      <c r="O107" s="12"/>
      <c r="P107" s="12"/>
      <c r="Q107" s="12"/>
      <c r="R107" s="12"/>
      <c r="S107" s="12"/>
      <c r="T107" s="12"/>
      <c r="U107" s="12"/>
      <c r="V107" s="12"/>
      <c r="W107" s="12"/>
      <c r="X107" s="12"/>
      <c r="Y107" s="12"/>
      <c r="Z107" s="12"/>
      <c r="AA107" s="12"/>
    </row>
    <row r="108" ht="15.75" customHeight="1">
      <c r="A108" s="12" t="s">
        <v>10902</v>
      </c>
      <c r="B108" s="276" t="s">
        <v>10883</v>
      </c>
      <c r="C108" s="276" t="s">
        <v>10909</v>
      </c>
      <c r="D108" s="12" t="s">
        <v>5392</v>
      </c>
      <c r="E108" s="422">
        <v>0.7916666666666666</v>
      </c>
      <c r="F108" s="422">
        <v>0.8333333333333334</v>
      </c>
      <c r="G108" s="433" t="s">
        <v>10904</v>
      </c>
      <c r="H108" s="276" t="s">
        <v>10910</v>
      </c>
      <c r="I108" s="424">
        <v>10.0</v>
      </c>
      <c r="J108" s="424">
        <v>12.0</v>
      </c>
      <c r="K108" s="12"/>
      <c r="L108" s="12"/>
      <c r="M108" s="12"/>
      <c r="N108" s="12"/>
      <c r="O108" s="12"/>
      <c r="P108" s="12"/>
      <c r="Q108" s="12"/>
      <c r="R108" s="12"/>
      <c r="S108" s="12"/>
      <c r="T108" s="12"/>
      <c r="U108" s="12"/>
      <c r="V108" s="12"/>
      <c r="W108" s="12"/>
      <c r="X108" s="12"/>
      <c r="Y108" s="12"/>
      <c r="Z108" s="12"/>
      <c r="AA108" s="12"/>
    </row>
    <row r="109" ht="15.75" customHeight="1">
      <c r="A109" s="12" t="s">
        <v>10911</v>
      </c>
      <c r="B109" s="276" t="s">
        <v>10883</v>
      </c>
      <c r="C109" s="276" t="s">
        <v>10912</v>
      </c>
      <c r="D109" s="12" t="s">
        <v>5392</v>
      </c>
      <c r="E109" s="422">
        <v>0.8229166666666666</v>
      </c>
      <c r="F109" s="422">
        <v>0.8645833333333334</v>
      </c>
      <c r="G109" s="433" t="s">
        <v>10904</v>
      </c>
      <c r="H109" s="276" t="s">
        <v>10913</v>
      </c>
      <c r="I109" s="424">
        <v>3.0</v>
      </c>
      <c r="J109" s="424">
        <v>12.0</v>
      </c>
      <c r="K109" s="12"/>
      <c r="L109" s="12"/>
      <c r="M109" s="12"/>
      <c r="N109" s="12"/>
      <c r="O109" s="12"/>
      <c r="P109" s="12"/>
      <c r="Q109" s="12"/>
      <c r="R109" s="12"/>
      <c r="S109" s="12"/>
      <c r="T109" s="12"/>
      <c r="U109" s="12"/>
      <c r="V109" s="12"/>
      <c r="W109" s="12"/>
      <c r="X109" s="12"/>
      <c r="Y109" s="12"/>
      <c r="Z109" s="12"/>
      <c r="AA109" s="12"/>
    </row>
    <row r="110" ht="15.75" customHeight="1">
      <c r="A110" s="12" t="s">
        <v>10911</v>
      </c>
      <c r="B110" s="276" t="s">
        <v>10883</v>
      </c>
      <c r="C110" s="276" t="s">
        <v>10914</v>
      </c>
      <c r="D110" s="12" t="s">
        <v>5392</v>
      </c>
      <c r="E110" s="422">
        <v>0.8020833333333334</v>
      </c>
      <c r="F110" s="422">
        <v>0.84375</v>
      </c>
      <c r="G110" s="434" t="s">
        <v>10915</v>
      </c>
      <c r="H110" s="276" t="s">
        <v>10916</v>
      </c>
      <c r="I110" s="424">
        <v>10.0</v>
      </c>
      <c r="J110" s="424">
        <v>13.0</v>
      </c>
      <c r="K110" s="12"/>
      <c r="L110" s="12"/>
      <c r="M110" s="12"/>
      <c r="N110" s="12"/>
      <c r="O110" s="12"/>
      <c r="P110" s="12"/>
      <c r="Q110" s="12"/>
      <c r="R110" s="12"/>
      <c r="S110" s="12"/>
      <c r="T110" s="12"/>
      <c r="U110" s="12"/>
      <c r="V110" s="12"/>
      <c r="W110" s="12"/>
      <c r="X110" s="12"/>
      <c r="Y110" s="12"/>
      <c r="Z110" s="12"/>
      <c r="AA110" s="12"/>
    </row>
    <row r="111" ht="15.75" customHeight="1">
      <c r="A111" s="12" t="s">
        <v>10917</v>
      </c>
      <c r="B111" s="276" t="s">
        <v>10883</v>
      </c>
      <c r="C111" s="276" t="s">
        <v>2181</v>
      </c>
      <c r="D111" s="12" t="s">
        <v>5392</v>
      </c>
      <c r="E111" s="430">
        <v>0.8333333333333334</v>
      </c>
      <c r="F111" s="430">
        <v>0.875</v>
      </c>
      <c r="G111" s="433" t="s">
        <v>10918</v>
      </c>
      <c r="H111" s="276" t="s">
        <v>10919</v>
      </c>
      <c r="I111" s="424" t="s">
        <v>297</v>
      </c>
      <c r="J111" s="424">
        <v>9.0</v>
      </c>
      <c r="K111" s="12"/>
      <c r="L111" s="12"/>
      <c r="M111" s="12"/>
      <c r="N111" s="12"/>
      <c r="O111" s="12"/>
      <c r="P111" s="12"/>
      <c r="Q111" s="12"/>
      <c r="R111" s="12"/>
      <c r="S111" s="12"/>
      <c r="T111" s="12"/>
      <c r="U111" s="12"/>
      <c r="V111" s="12"/>
      <c r="W111" s="12"/>
      <c r="X111" s="12"/>
      <c r="Y111" s="12"/>
      <c r="Z111" s="12"/>
      <c r="AA111" s="12"/>
    </row>
    <row r="112" ht="15.75" customHeight="1">
      <c r="A112" s="12" t="s">
        <v>10917</v>
      </c>
      <c r="B112" s="276" t="s">
        <v>10883</v>
      </c>
      <c r="C112" s="12" t="s">
        <v>2193</v>
      </c>
      <c r="D112" s="12" t="s">
        <v>5392</v>
      </c>
      <c r="E112" s="430">
        <v>0.4166666666666667</v>
      </c>
      <c r="F112" s="430">
        <v>0.4583333333333333</v>
      </c>
      <c r="G112" s="433" t="s">
        <v>10915</v>
      </c>
      <c r="H112" s="276" t="s">
        <v>10920</v>
      </c>
      <c r="I112" s="424">
        <v>12.0</v>
      </c>
      <c r="J112" s="424">
        <v>13.0</v>
      </c>
      <c r="K112" s="12"/>
      <c r="L112" s="12"/>
      <c r="M112" s="12"/>
      <c r="N112" s="12"/>
      <c r="O112" s="12"/>
      <c r="P112" s="12"/>
      <c r="Q112" s="12"/>
      <c r="R112" s="12"/>
      <c r="S112" s="12"/>
      <c r="T112" s="12"/>
      <c r="U112" s="12"/>
      <c r="V112" s="12"/>
      <c r="W112" s="12"/>
      <c r="X112" s="12"/>
      <c r="Y112" s="12"/>
      <c r="Z112" s="12"/>
      <c r="AA112" s="12"/>
    </row>
    <row r="113" ht="15.75" customHeight="1">
      <c r="A113" s="12" t="s">
        <v>10917</v>
      </c>
      <c r="B113" s="276" t="s">
        <v>10883</v>
      </c>
      <c r="C113" s="276" t="s">
        <v>10921</v>
      </c>
      <c r="D113" s="12" t="s">
        <v>5392</v>
      </c>
      <c r="E113" s="430">
        <v>0.8333333333333334</v>
      </c>
      <c r="F113" s="430">
        <v>0.875</v>
      </c>
      <c r="G113" s="434" t="s">
        <v>10904</v>
      </c>
      <c r="H113" s="276" t="s">
        <v>10922</v>
      </c>
      <c r="I113" s="424">
        <v>9.0</v>
      </c>
      <c r="J113" s="424">
        <v>12.0</v>
      </c>
      <c r="K113" s="12"/>
      <c r="L113" s="12"/>
      <c r="M113" s="12"/>
      <c r="N113" s="12"/>
      <c r="O113" s="12"/>
      <c r="P113" s="12"/>
      <c r="Q113" s="12"/>
      <c r="R113" s="12"/>
      <c r="S113" s="12"/>
      <c r="T113" s="12"/>
      <c r="U113" s="12"/>
      <c r="V113" s="12"/>
      <c r="W113" s="12"/>
      <c r="X113" s="12"/>
      <c r="Y113" s="12"/>
      <c r="Z113" s="12"/>
      <c r="AA113" s="12"/>
    </row>
    <row r="114" ht="15.75" customHeight="1">
      <c r="A114" s="12" t="s">
        <v>10923</v>
      </c>
      <c r="B114" s="276" t="s">
        <v>10883</v>
      </c>
      <c r="C114" s="276" t="s">
        <v>10924</v>
      </c>
      <c r="D114" s="429">
        <v>45912.0</v>
      </c>
      <c r="E114" s="430">
        <v>0.6666666666666666</v>
      </c>
      <c r="F114" s="430">
        <v>0.7083333333333334</v>
      </c>
      <c r="G114" s="434" t="s">
        <v>10894</v>
      </c>
      <c r="H114" s="276" t="s">
        <v>10925</v>
      </c>
      <c r="I114" s="424">
        <v>12.0</v>
      </c>
      <c r="J114" s="424">
        <v>13.0</v>
      </c>
      <c r="K114" s="12"/>
      <c r="L114" s="12"/>
      <c r="M114" s="12"/>
      <c r="N114" s="12"/>
      <c r="O114" s="12"/>
      <c r="P114" s="12"/>
      <c r="Q114" s="12"/>
      <c r="R114" s="12"/>
      <c r="S114" s="12"/>
      <c r="T114" s="12"/>
      <c r="U114" s="12"/>
      <c r="V114" s="12"/>
      <c r="W114" s="12"/>
      <c r="X114" s="12"/>
      <c r="Y114" s="12"/>
      <c r="Z114" s="12"/>
      <c r="AA114" s="12"/>
    </row>
    <row r="115" ht="15.75" customHeight="1">
      <c r="A115" s="12" t="s">
        <v>10926</v>
      </c>
      <c r="B115" s="276" t="s">
        <v>10883</v>
      </c>
      <c r="C115" s="276" t="s">
        <v>10884</v>
      </c>
      <c r="D115" s="429">
        <v>45881.0</v>
      </c>
      <c r="E115" s="430">
        <v>0.4791666666666667</v>
      </c>
      <c r="F115" s="430">
        <v>0.5208333333333334</v>
      </c>
      <c r="G115" s="433" t="s">
        <v>10927</v>
      </c>
      <c r="H115" s="276" t="s">
        <v>10928</v>
      </c>
      <c r="I115" s="424">
        <v>12.0</v>
      </c>
      <c r="J115" s="424">
        <v>13.0</v>
      </c>
      <c r="K115" s="12"/>
      <c r="L115" s="12"/>
      <c r="M115" s="12"/>
      <c r="N115" s="12"/>
      <c r="O115" s="12"/>
      <c r="P115" s="12"/>
      <c r="Q115" s="12"/>
      <c r="R115" s="12"/>
      <c r="S115" s="12"/>
      <c r="T115" s="12"/>
      <c r="U115" s="12"/>
      <c r="V115" s="12"/>
      <c r="W115" s="12"/>
      <c r="X115" s="12"/>
      <c r="Y115" s="12"/>
      <c r="Z115" s="12"/>
      <c r="AA115" s="12"/>
    </row>
    <row r="116" ht="15.75" customHeight="1">
      <c r="A116" s="12" t="s">
        <v>10929</v>
      </c>
      <c r="B116" s="276" t="s">
        <v>10883</v>
      </c>
      <c r="C116" s="276" t="s">
        <v>10930</v>
      </c>
      <c r="D116" s="12" t="s">
        <v>5392</v>
      </c>
      <c r="E116" s="430">
        <v>0.4791666666666667</v>
      </c>
      <c r="F116" s="430">
        <v>0.5208333333333334</v>
      </c>
      <c r="G116" s="433" t="s">
        <v>10931</v>
      </c>
      <c r="H116" s="276" t="s">
        <v>10932</v>
      </c>
      <c r="I116" s="424">
        <v>13.0</v>
      </c>
      <c r="J116" s="424">
        <v>12.0</v>
      </c>
      <c r="K116" s="12"/>
      <c r="L116" s="12"/>
      <c r="M116" s="12"/>
      <c r="N116" s="12"/>
      <c r="O116" s="12"/>
      <c r="P116" s="12"/>
      <c r="Q116" s="12"/>
      <c r="R116" s="12"/>
      <c r="S116" s="12"/>
      <c r="T116" s="12"/>
      <c r="U116" s="12"/>
      <c r="V116" s="12"/>
      <c r="W116" s="12"/>
      <c r="X116" s="12"/>
      <c r="Y116" s="12"/>
      <c r="Z116" s="12"/>
      <c r="AA116" s="12"/>
    </row>
    <row r="117" ht="15.75" customHeight="1">
      <c r="A117" s="12" t="s">
        <v>10933</v>
      </c>
      <c r="B117" s="276" t="s">
        <v>10883</v>
      </c>
      <c r="C117" s="276" t="s">
        <v>10934</v>
      </c>
      <c r="D117" s="12" t="s">
        <v>5392</v>
      </c>
      <c r="E117" s="430">
        <v>0.4895833333333333</v>
      </c>
      <c r="F117" s="430">
        <v>0.53125</v>
      </c>
      <c r="G117" s="433" t="s">
        <v>10927</v>
      </c>
      <c r="H117" s="276" t="s">
        <v>10935</v>
      </c>
      <c r="I117" s="424">
        <v>10.0</v>
      </c>
      <c r="J117" s="424">
        <v>13.0</v>
      </c>
      <c r="K117" s="12"/>
      <c r="L117" s="12"/>
      <c r="M117" s="12"/>
      <c r="N117" s="12"/>
      <c r="O117" s="12"/>
      <c r="P117" s="12"/>
      <c r="Q117" s="12"/>
      <c r="R117" s="12"/>
      <c r="S117" s="12"/>
      <c r="T117" s="12"/>
      <c r="U117" s="12"/>
      <c r="V117" s="12"/>
      <c r="W117" s="12"/>
      <c r="X117" s="12"/>
      <c r="Y117" s="12"/>
      <c r="Z117" s="12"/>
      <c r="AA117" s="12"/>
    </row>
    <row r="118" ht="15.75" customHeight="1">
      <c r="A118" s="12" t="s">
        <v>10936</v>
      </c>
      <c r="B118" s="276" t="s">
        <v>10883</v>
      </c>
      <c r="C118" s="276" t="s">
        <v>1813</v>
      </c>
      <c r="D118" s="12" t="s">
        <v>10937</v>
      </c>
      <c r="E118" s="430">
        <v>0.375</v>
      </c>
      <c r="F118" s="430">
        <v>0.4166666666666667</v>
      </c>
      <c r="G118" s="433" t="s">
        <v>10938</v>
      </c>
      <c r="H118" s="276" t="s">
        <v>10939</v>
      </c>
      <c r="I118" s="424">
        <v>10.0</v>
      </c>
      <c r="J118" s="424">
        <v>12.0</v>
      </c>
      <c r="K118" s="12"/>
      <c r="L118" s="12"/>
      <c r="M118" s="12"/>
      <c r="N118" s="12"/>
      <c r="O118" s="12"/>
      <c r="P118" s="12"/>
      <c r="Q118" s="12"/>
      <c r="R118" s="12"/>
      <c r="S118" s="12"/>
      <c r="T118" s="12"/>
      <c r="U118" s="12"/>
      <c r="V118" s="12"/>
      <c r="W118" s="12"/>
      <c r="X118" s="12"/>
      <c r="Y118" s="12"/>
      <c r="Z118" s="12"/>
      <c r="AA118" s="12"/>
    </row>
    <row r="119" ht="15.75" customHeight="1">
      <c r="A119" s="12" t="s">
        <v>10936</v>
      </c>
      <c r="B119" s="276" t="s">
        <v>10883</v>
      </c>
      <c r="C119" s="276" t="s">
        <v>10940</v>
      </c>
      <c r="D119" s="12" t="s">
        <v>10937</v>
      </c>
      <c r="E119" s="430">
        <v>0.4166666666666667</v>
      </c>
      <c r="F119" s="430">
        <v>0.4583333333333333</v>
      </c>
      <c r="G119" s="433" t="s">
        <v>10938</v>
      </c>
      <c r="H119" s="276" t="s">
        <v>10941</v>
      </c>
      <c r="I119" s="424">
        <v>0.0</v>
      </c>
      <c r="J119" s="424">
        <v>12.0</v>
      </c>
      <c r="K119" s="12"/>
      <c r="L119" s="12"/>
      <c r="M119" s="12"/>
      <c r="N119" s="12"/>
      <c r="O119" s="12"/>
      <c r="P119" s="12"/>
      <c r="Q119" s="12"/>
      <c r="R119" s="12"/>
      <c r="S119" s="12"/>
      <c r="T119" s="12"/>
      <c r="U119" s="12"/>
      <c r="V119" s="12"/>
      <c r="W119" s="12"/>
      <c r="X119" s="12"/>
      <c r="Y119" s="12"/>
      <c r="Z119" s="12"/>
      <c r="AA119" s="12"/>
    </row>
    <row r="120" ht="15.75" customHeight="1">
      <c r="A120" s="12" t="s">
        <v>10942</v>
      </c>
      <c r="B120" s="276" t="s">
        <v>10883</v>
      </c>
      <c r="C120" s="276" t="s">
        <v>10943</v>
      </c>
      <c r="D120" s="12" t="s">
        <v>10937</v>
      </c>
      <c r="E120" s="430">
        <v>0.375</v>
      </c>
      <c r="F120" s="430">
        <v>0.4166666666666667</v>
      </c>
      <c r="G120" s="434" t="s">
        <v>10944</v>
      </c>
      <c r="H120" s="276" t="s">
        <v>10945</v>
      </c>
      <c r="I120" s="424">
        <v>0.0</v>
      </c>
      <c r="J120" s="424">
        <v>9.0</v>
      </c>
      <c r="K120" s="12"/>
      <c r="L120" s="12"/>
      <c r="M120" s="12"/>
      <c r="N120" s="12"/>
      <c r="O120" s="12"/>
      <c r="P120" s="12"/>
      <c r="Q120" s="12"/>
      <c r="R120" s="12"/>
      <c r="S120" s="12"/>
      <c r="T120" s="12"/>
      <c r="U120" s="12"/>
      <c r="V120" s="12"/>
      <c r="W120" s="12"/>
      <c r="X120" s="12"/>
      <c r="Y120" s="12"/>
      <c r="Z120" s="12"/>
      <c r="AA120" s="12"/>
    </row>
    <row r="121" ht="15.75" customHeight="1">
      <c r="A121" s="12" t="s">
        <v>10942</v>
      </c>
      <c r="B121" s="276" t="s">
        <v>10883</v>
      </c>
      <c r="C121" s="276" t="s">
        <v>1952</v>
      </c>
      <c r="D121" s="12" t="s">
        <v>10937</v>
      </c>
      <c r="E121" s="430">
        <v>0.5416666666666666</v>
      </c>
      <c r="F121" s="430">
        <v>0.5833333333333334</v>
      </c>
      <c r="G121" s="433" t="s">
        <v>10946</v>
      </c>
      <c r="H121" s="276" t="s">
        <v>10890</v>
      </c>
      <c r="I121" s="424">
        <v>0.0</v>
      </c>
      <c r="J121" s="424">
        <v>8.0</v>
      </c>
      <c r="K121" s="12"/>
      <c r="L121" s="12"/>
      <c r="M121" s="12"/>
      <c r="N121" s="12"/>
      <c r="O121" s="12"/>
      <c r="P121" s="12"/>
      <c r="Q121" s="12"/>
      <c r="R121" s="12"/>
      <c r="S121" s="12"/>
      <c r="T121" s="12"/>
      <c r="U121" s="12"/>
      <c r="V121" s="12"/>
      <c r="W121" s="12"/>
      <c r="X121" s="12"/>
      <c r="Y121" s="12"/>
      <c r="Z121" s="12"/>
      <c r="AA121" s="12"/>
    </row>
    <row r="122" ht="15.75" customHeight="1">
      <c r="A122" s="12" t="s">
        <v>10942</v>
      </c>
      <c r="B122" s="276" t="s">
        <v>10883</v>
      </c>
      <c r="C122" s="276" t="s">
        <v>10896</v>
      </c>
      <c r="D122" s="12" t="s">
        <v>10937</v>
      </c>
      <c r="E122" s="430">
        <v>0.5833333333333334</v>
      </c>
      <c r="F122" s="430">
        <v>0.625</v>
      </c>
      <c r="G122" s="433" t="s">
        <v>10946</v>
      </c>
      <c r="H122" s="276" t="s">
        <v>10947</v>
      </c>
      <c r="I122" s="424">
        <v>0.0</v>
      </c>
      <c r="J122" s="424">
        <v>8.0</v>
      </c>
      <c r="K122" s="12"/>
      <c r="L122" s="12"/>
      <c r="M122" s="12"/>
      <c r="N122" s="12"/>
      <c r="O122" s="12"/>
      <c r="P122" s="12"/>
      <c r="Q122" s="12"/>
      <c r="R122" s="12"/>
      <c r="S122" s="12"/>
      <c r="T122" s="12"/>
      <c r="U122" s="12"/>
      <c r="V122" s="12"/>
      <c r="W122" s="12"/>
      <c r="X122" s="12"/>
      <c r="Y122" s="12"/>
      <c r="Z122" s="12"/>
      <c r="AA122" s="12"/>
    </row>
    <row r="123" ht="15.75" customHeight="1">
      <c r="A123" s="12" t="s">
        <v>10942</v>
      </c>
      <c r="B123" s="276" t="s">
        <v>10883</v>
      </c>
      <c r="C123" s="276" t="s">
        <v>1960</v>
      </c>
      <c r="D123" s="12" t="s">
        <v>10937</v>
      </c>
      <c r="E123" s="430">
        <v>0.625</v>
      </c>
      <c r="F123" s="430">
        <v>0.6666666666666666</v>
      </c>
      <c r="G123" s="434" t="s">
        <v>10948</v>
      </c>
      <c r="H123" s="276" t="s">
        <v>10895</v>
      </c>
      <c r="I123" s="424">
        <v>0.0</v>
      </c>
      <c r="J123" s="424">
        <v>8.0</v>
      </c>
      <c r="K123" s="12"/>
      <c r="L123" s="12"/>
      <c r="M123" s="12"/>
      <c r="N123" s="12"/>
      <c r="O123" s="12"/>
      <c r="P123" s="12"/>
      <c r="Q123" s="12"/>
      <c r="R123" s="12"/>
      <c r="S123" s="12"/>
      <c r="T123" s="12"/>
      <c r="U123" s="12"/>
      <c r="V123" s="12"/>
      <c r="W123" s="12"/>
      <c r="X123" s="12"/>
      <c r="Y123" s="12"/>
      <c r="Z123" s="12"/>
      <c r="AA123" s="12"/>
    </row>
    <row r="124" ht="15.75" customHeight="1">
      <c r="A124" s="12" t="s">
        <v>10942</v>
      </c>
      <c r="B124" s="276" t="s">
        <v>10883</v>
      </c>
      <c r="C124" s="276" t="s">
        <v>10949</v>
      </c>
      <c r="D124" s="12" t="s">
        <v>10937</v>
      </c>
      <c r="E124" s="430">
        <v>0.4166666666666667</v>
      </c>
      <c r="F124" s="430">
        <v>0.4583333333333333</v>
      </c>
      <c r="G124" s="434" t="s">
        <v>10938</v>
      </c>
      <c r="H124" s="276" t="s">
        <v>10950</v>
      </c>
      <c r="I124" s="424">
        <v>0.0</v>
      </c>
      <c r="J124" s="424">
        <v>12.0</v>
      </c>
      <c r="K124" s="12"/>
      <c r="L124" s="12"/>
      <c r="M124" s="12"/>
      <c r="N124" s="12"/>
      <c r="O124" s="12"/>
      <c r="P124" s="12"/>
      <c r="Q124" s="12"/>
      <c r="R124" s="12"/>
      <c r="S124" s="12"/>
      <c r="T124" s="12"/>
      <c r="U124" s="12"/>
      <c r="V124" s="12"/>
      <c r="W124" s="12"/>
      <c r="X124" s="12"/>
      <c r="Y124" s="12"/>
      <c r="Z124" s="12"/>
      <c r="AA124" s="12"/>
    </row>
    <row r="125" ht="15.75" customHeight="1">
      <c r="A125" s="12" t="s">
        <v>10942</v>
      </c>
      <c r="B125" s="276" t="s">
        <v>10883</v>
      </c>
      <c r="C125" s="276" t="s">
        <v>10951</v>
      </c>
      <c r="D125" s="12" t="s">
        <v>10937</v>
      </c>
      <c r="E125" s="430">
        <v>0.5833333333333334</v>
      </c>
      <c r="F125" s="430">
        <v>0.625</v>
      </c>
      <c r="G125" s="434" t="s">
        <v>10938</v>
      </c>
      <c r="H125" s="276" t="s">
        <v>10952</v>
      </c>
      <c r="I125" s="424">
        <v>0.0</v>
      </c>
      <c r="J125" s="424">
        <v>12.0</v>
      </c>
      <c r="K125" s="12"/>
      <c r="L125" s="12"/>
      <c r="M125" s="12"/>
      <c r="N125" s="12"/>
      <c r="O125" s="12"/>
      <c r="P125" s="12"/>
      <c r="Q125" s="12"/>
      <c r="R125" s="12"/>
      <c r="S125" s="12"/>
      <c r="T125" s="12"/>
      <c r="U125" s="12"/>
      <c r="V125" s="12"/>
      <c r="W125" s="12"/>
      <c r="X125" s="12"/>
      <c r="Y125" s="12"/>
      <c r="Z125" s="12"/>
      <c r="AA125" s="12"/>
    </row>
    <row r="126" ht="15.75" customHeight="1">
      <c r="A126" s="12" t="s">
        <v>10942</v>
      </c>
      <c r="B126" s="276" t="s">
        <v>10883</v>
      </c>
      <c r="C126" s="276" t="s">
        <v>10953</v>
      </c>
      <c r="D126" s="12" t="s">
        <v>10937</v>
      </c>
      <c r="E126" s="430">
        <v>0.5520833333333334</v>
      </c>
      <c r="F126" s="430">
        <v>0.59375</v>
      </c>
      <c r="G126" s="433" t="s">
        <v>10954</v>
      </c>
      <c r="H126" s="276" t="s">
        <v>10955</v>
      </c>
      <c r="I126" s="424">
        <v>0.0</v>
      </c>
      <c r="J126" s="424">
        <v>13.0</v>
      </c>
      <c r="K126" s="12"/>
      <c r="L126" s="12"/>
      <c r="M126" s="12"/>
      <c r="N126" s="12"/>
      <c r="O126" s="12"/>
      <c r="P126" s="12"/>
      <c r="Q126" s="12"/>
      <c r="R126" s="12"/>
      <c r="S126" s="12"/>
      <c r="T126" s="12"/>
      <c r="U126" s="12"/>
      <c r="V126" s="12"/>
      <c r="W126" s="12"/>
      <c r="X126" s="12"/>
      <c r="Y126" s="12"/>
      <c r="Z126" s="12"/>
      <c r="AA126" s="12"/>
    </row>
    <row r="127" ht="15.75" customHeight="1">
      <c r="A127" s="12" t="s">
        <v>10956</v>
      </c>
      <c r="B127" s="276" t="s">
        <v>10883</v>
      </c>
      <c r="C127" s="276" t="s">
        <v>10898</v>
      </c>
      <c r="D127" s="12" t="s">
        <v>10937</v>
      </c>
      <c r="E127" s="430">
        <v>0.4375</v>
      </c>
      <c r="F127" s="430">
        <v>0.46875</v>
      </c>
      <c r="G127" s="433" t="s">
        <v>10957</v>
      </c>
      <c r="H127" s="276" t="s">
        <v>10901</v>
      </c>
      <c r="I127" s="424">
        <v>2.0</v>
      </c>
      <c r="J127" s="424">
        <v>13.0</v>
      </c>
      <c r="K127" s="12"/>
      <c r="L127" s="12"/>
      <c r="M127" s="12"/>
      <c r="N127" s="12"/>
      <c r="O127" s="12"/>
      <c r="P127" s="12"/>
      <c r="Q127" s="12"/>
      <c r="R127" s="12"/>
      <c r="S127" s="12"/>
      <c r="T127" s="12"/>
      <c r="U127" s="12"/>
      <c r="V127" s="12"/>
      <c r="W127" s="12"/>
      <c r="X127" s="12"/>
      <c r="Y127" s="12"/>
      <c r="Z127" s="12"/>
      <c r="AA127" s="12"/>
    </row>
    <row r="128" ht="15.75" customHeight="1">
      <c r="A128" s="12" t="s">
        <v>10958</v>
      </c>
      <c r="B128" s="276" t="s">
        <v>10883</v>
      </c>
      <c r="C128" s="276" t="s">
        <v>10959</v>
      </c>
      <c r="D128" s="12" t="s">
        <v>10937</v>
      </c>
      <c r="E128" s="430">
        <v>0.4895833333333333</v>
      </c>
      <c r="F128" s="430">
        <v>0.53125</v>
      </c>
      <c r="G128" s="434" t="s">
        <v>10946</v>
      </c>
      <c r="H128" s="276" t="s">
        <v>10960</v>
      </c>
      <c r="I128" s="424">
        <v>0.0</v>
      </c>
      <c r="J128" s="424">
        <v>8.0</v>
      </c>
      <c r="K128" s="12"/>
      <c r="L128" s="12"/>
      <c r="M128" s="12"/>
      <c r="N128" s="12"/>
      <c r="O128" s="12"/>
      <c r="P128" s="12"/>
      <c r="Q128" s="12"/>
      <c r="R128" s="12"/>
      <c r="S128" s="12"/>
      <c r="T128" s="12"/>
      <c r="U128" s="12"/>
      <c r="V128" s="12"/>
      <c r="W128" s="12"/>
      <c r="X128" s="12"/>
      <c r="Y128" s="12"/>
      <c r="Z128" s="12"/>
      <c r="AA128" s="12"/>
    </row>
    <row r="129" ht="15.75" customHeight="1">
      <c r="A129" s="12" t="s">
        <v>10961</v>
      </c>
      <c r="B129" s="276" t="s">
        <v>10883</v>
      </c>
      <c r="C129" s="276" t="s">
        <v>2181</v>
      </c>
      <c r="D129" s="12" t="s">
        <v>10937</v>
      </c>
      <c r="E129" s="430">
        <v>0.4895833333333333</v>
      </c>
      <c r="F129" s="422">
        <v>0.53125</v>
      </c>
      <c r="G129" s="433" t="s">
        <v>10944</v>
      </c>
      <c r="H129" s="276" t="s">
        <v>10962</v>
      </c>
      <c r="I129" s="424">
        <v>0.0</v>
      </c>
      <c r="J129" s="424">
        <v>9.0</v>
      </c>
      <c r="K129" s="12"/>
      <c r="L129" s="12"/>
      <c r="M129" s="12"/>
      <c r="N129" s="12"/>
      <c r="O129" s="12"/>
      <c r="P129" s="12"/>
      <c r="Q129" s="12"/>
      <c r="R129" s="12"/>
      <c r="S129" s="12"/>
      <c r="T129" s="12"/>
      <c r="U129" s="12"/>
      <c r="V129" s="12"/>
      <c r="W129" s="12"/>
      <c r="X129" s="12"/>
      <c r="Y129" s="12"/>
      <c r="Z129" s="12"/>
      <c r="AA129" s="12"/>
    </row>
    <row r="130" ht="15.75" customHeight="1">
      <c r="A130" s="12" t="s">
        <v>10961</v>
      </c>
      <c r="B130" s="276" t="s">
        <v>10883</v>
      </c>
      <c r="C130" s="276" t="s">
        <v>2996</v>
      </c>
      <c r="D130" s="12" t="s">
        <v>10937</v>
      </c>
      <c r="E130" s="430">
        <v>0.4375</v>
      </c>
      <c r="F130" s="430">
        <v>0.4791666666666667</v>
      </c>
      <c r="G130" s="433" t="s">
        <v>10944</v>
      </c>
      <c r="H130" s="276" t="s">
        <v>10963</v>
      </c>
      <c r="I130" s="424">
        <v>0.0</v>
      </c>
      <c r="J130" s="424">
        <v>9.0</v>
      </c>
      <c r="K130" s="12"/>
      <c r="L130" s="12"/>
      <c r="M130" s="12"/>
      <c r="N130" s="12"/>
      <c r="O130" s="12"/>
      <c r="P130" s="12"/>
      <c r="Q130" s="12"/>
      <c r="R130" s="12"/>
      <c r="S130" s="12"/>
      <c r="T130" s="12"/>
      <c r="U130" s="12"/>
      <c r="V130" s="12"/>
      <c r="W130" s="12"/>
      <c r="X130" s="12"/>
      <c r="Y130" s="12"/>
      <c r="Z130" s="12"/>
      <c r="AA130" s="12"/>
    </row>
    <row r="131" ht="15.75" customHeight="1">
      <c r="A131" s="12" t="s">
        <v>10961</v>
      </c>
      <c r="B131" s="276" t="s">
        <v>10883</v>
      </c>
      <c r="C131" s="276" t="s">
        <v>2193</v>
      </c>
      <c r="D131" s="12" t="s">
        <v>10937</v>
      </c>
      <c r="E131" s="430">
        <v>0.3958333333333333</v>
      </c>
      <c r="F131" s="430">
        <v>0.4375</v>
      </c>
      <c r="G131" s="433" t="s">
        <v>10938</v>
      </c>
      <c r="H131" s="276" t="s">
        <v>10964</v>
      </c>
      <c r="I131" s="424">
        <v>0.0</v>
      </c>
      <c r="J131" s="424">
        <v>12.0</v>
      </c>
      <c r="K131" s="12"/>
      <c r="L131" s="12"/>
      <c r="M131" s="12"/>
      <c r="N131" s="12"/>
      <c r="O131" s="12"/>
      <c r="P131" s="12"/>
      <c r="Q131" s="12"/>
      <c r="R131" s="12"/>
      <c r="S131" s="12"/>
      <c r="T131" s="12"/>
      <c r="U131" s="12"/>
      <c r="V131" s="12"/>
      <c r="W131" s="12"/>
      <c r="X131" s="12"/>
      <c r="Y131" s="12"/>
      <c r="Z131" s="12"/>
      <c r="AA131" s="12"/>
    </row>
    <row r="132" ht="15.75" customHeight="1">
      <c r="A132" s="12" t="s">
        <v>10965</v>
      </c>
      <c r="B132" s="276" t="s">
        <v>10883</v>
      </c>
      <c r="C132" s="276" t="s">
        <v>10966</v>
      </c>
      <c r="D132" s="429">
        <v>45721.0</v>
      </c>
      <c r="E132" s="430">
        <v>0.5208333333333334</v>
      </c>
      <c r="F132" s="430">
        <v>0.5520833333333334</v>
      </c>
      <c r="G132" s="432" t="s">
        <v>10967</v>
      </c>
      <c r="H132" s="276" t="s">
        <v>10968</v>
      </c>
      <c r="I132" s="424">
        <v>5.0</v>
      </c>
      <c r="J132" s="424">
        <v>13.0</v>
      </c>
      <c r="K132" s="12"/>
      <c r="L132" s="12"/>
      <c r="M132" s="12"/>
      <c r="N132" s="12"/>
      <c r="O132" s="12"/>
      <c r="P132" s="12"/>
      <c r="Q132" s="12"/>
      <c r="R132" s="12"/>
      <c r="S132" s="12"/>
      <c r="T132" s="12"/>
      <c r="U132" s="12"/>
      <c r="V132" s="12"/>
      <c r="W132" s="12"/>
      <c r="X132" s="12"/>
      <c r="Y132" s="12"/>
      <c r="Z132" s="12"/>
      <c r="AA132" s="12"/>
    </row>
    <row r="133" ht="15.75" customHeight="1">
      <c r="A133" s="12" t="s">
        <v>10969</v>
      </c>
      <c r="B133" s="276" t="s">
        <v>10883</v>
      </c>
      <c r="C133" s="276" t="s">
        <v>10970</v>
      </c>
      <c r="D133" s="429">
        <v>45721.0</v>
      </c>
      <c r="E133" s="430">
        <v>0.5729166666666666</v>
      </c>
      <c r="F133" s="430">
        <v>0.6041666666666666</v>
      </c>
      <c r="G133" s="433" t="s">
        <v>10971</v>
      </c>
      <c r="H133" s="276" t="s">
        <v>10972</v>
      </c>
      <c r="I133" s="424">
        <v>11.0</v>
      </c>
      <c r="J133" s="424">
        <v>13.0</v>
      </c>
      <c r="K133" s="12"/>
      <c r="L133" s="12"/>
      <c r="M133" s="12"/>
      <c r="N133" s="12"/>
      <c r="O133" s="12"/>
      <c r="P133" s="12"/>
      <c r="Q133" s="12"/>
      <c r="R133" s="12"/>
      <c r="S133" s="12"/>
      <c r="T133" s="12"/>
      <c r="U133" s="12"/>
      <c r="V133" s="12"/>
      <c r="W133" s="12"/>
      <c r="X133" s="12"/>
      <c r="Y133" s="12"/>
      <c r="Z133" s="12"/>
      <c r="AA133" s="12"/>
    </row>
    <row r="134" ht="15.75" customHeight="1">
      <c r="A134" s="12" t="s">
        <v>10973</v>
      </c>
      <c r="B134" s="276" t="s">
        <v>10883</v>
      </c>
      <c r="C134" s="276" t="s">
        <v>10974</v>
      </c>
      <c r="D134" s="12" t="s">
        <v>9411</v>
      </c>
      <c r="E134" s="430">
        <v>0.4791666666666667</v>
      </c>
      <c r="F134" s="422">
        <v>0.5208333333333334</v>
      </c>
      <c r="G134" s="434" t="s">
        <v>10975</v>
      </c>
      <c r="H134" s="276" t="s">
        <v>10976</v>
      </c>
      <c r="I134" s="424">
        <v>7.0</v>
      </c>
      <c r="J134" s="424">
        <v>13.0</v>
      </c>
      <c r="K134" s="12"/>
      <c r="L134" s="12"/>
      <c r="M134" s="12"/>
      <c r="N134" s="12"/>
      <c r="O134" s="12"/>
      <c r="P134" s="12"/>
      <c r="Q134" s="12"/>
      <c r="R134" s="12"/>
      <c r="S134" s="12"/>
      <c r="T134" s="12"/>
      <c r="U134" s="12"/>
      <c r="V134" s="12"/>
      <c r="W134" s="12"/>
      <c r="X134" s="12"/>
      <c r="Y134" s="12"/>
      <c r="Z134" s="12"/>
      <c r="AA134" s="12"/>
    </row>
    <row r="135" ht="15.75" customHeight="1">
      <c r="A135" s="12" t="s">
        <v>10977</v>
      </c>
      <c r="B135" s="276" t="s">
        <v>1970</v>
      </c>
      <c r="C135" s="276" t="s">
        <v>10978</v>
      </c>
      <c r="D135" s="12" t="s">
        <v>5392</v>
      </c>
      <c r="E135" s="430">
        <v>0.75</v>
      </c>
      <c r="F135" s="430">
        <v>0.7916666666666666</v>
      </c>
      <c r="G135" s="433" t="s">
        <v>10979</v>
      </c>
      <c r="H135" s="276" t="s">
        <v>10980</v>
      </c>
      <c r="I135" s="424">
        <v>17.0</v>
      </c>
      <c r="J135" s="424">
        <v>4.0</v>
      </c>
      <c r="K135" s="12"/>
      <c r="L135" s="12"/>
      <c r="M135" s="12"/>
      <c r="N135" s="12"/>
      <c r="O135" s="12"/>
      <c r="P135" s="12"/>
      <c r="Q135" s="12"/>
      <c r="R135" s="12"/>
      <c r="S135" s="12"/>
      <c r="T135" s="12"/>
      <c r="U135" s="12"/>
      <c r="V135" s="12"/>
      <c r="W135" s="12"/>
      <c r="X135" s="12"/>
      <c r="Y135" s="12"/>
      <c r="Z135" s="12"/>
      <c r="AA135" s="12"/>
    </row>
    <row r="136" ht="15.75" customHeight="1">
      <c r="A136" s="12" t="s">
        <v>10977</v>
      </c>
      <c r="B136" s="276" t="s">
        <v>1970</v>
      </c>
      <c r="C136" s="276" t="s">
        <v>10981</v>
      </c>
      <c r="D136" s="12" t="s">
        <v>5392</v>
      </c>
      <c r="E136" s="430">
        <v>0.75</v>
      </c>
      <c r="F136" s="430">
        <v>0.7916666666666666</v>
      </c>
      <c r="G136" s="434" t="s">
        <v>10982</v>
      </c>
      <c r="H136" s="276" t="s">
        <v>10983</v>
      </c>
      <c r="I136" s="424">
        <v>18.0</v>
      </c>
      <c r="J136" s="424">
        <v>4.0</v>
      </c>
      <c r="K136" s="12"/>
      <c r="L136" s="12"/>
      <c r="M136" s="12"/>
      <c r="N136" s="12"/>
      <c r="O136" s="12"/>
      <c r="P136" s="12"/>
      <c r="Q136" s="12"/>
      <c r="R136" s="12"/>
      <c r="S136" s="12"/>
      <c r="T136" s="12"/>
      <c r="U136" s="12"/>
      <c r="V136" s="12"/>
      <c r="W136" s="12"/>
      <c r="X136" s="12"/>
      <c r="Y136" s="12"/>
      <c r="Z136" s="12"/>
      <c r="AA136" s="12"/>
    </row>
    <row r="137" ht="15.75" customHeight="1">
      <c r="A137" s="12" t="s">
        <v>10984</v>
      </c>
      <c r="B137" s="276" t="s">
        <v>1970</v>
      </c>
      <c r="C137" s="276" t="s">
        <v>10985</v>
      </c>
      <c r="D137" s="12" t="s">
        <v>10899</v>
      </c>
      <c r="E137" s="430">
        <v>0.4166666666666667</v>
      </c>
      <c r="F137" s="430">
        <v>0.4583333333333333</v>
      </c>
      <c r="G137" s="434" t="s">
        <v>10986</v>
      </c>
      <c r="H137" s="276" t="s">
        <v>10987</v>
      </c>
      <c r="I137" s="424">
        <v>9.0</v>
      </c>
      <c r="J137" s="425">
        <v>12.0</v>
      </c>
      <c r="K137" s="12"/>
      <c r="L137" s="12"/>
      <c r="M137" s="12"/>
      <c r="N137" s="12"/>
      <c r="O137" s="12"/>
      <c r="P137" s="12"/>
      <c r="Q137" s="12"/>
      <c r="R137" s="12"/>
      <c r="S137" s="12"/>
      <c r="T137" s="12"/>
      <c r="U137" s="12"/>
      <c r="V137" s="12"/>
      <c r="W137" s="12"/>
      <c r="X137" s="12"/>
      <c r="Y137" s="12"/>
      <c r="Z137" s="12"/>
      <c r="AA137" s="12"/>
    </row>
    <row r="138" ht="15.75" customHeight="1">
      <c r="A138" s="12" t="s">
        <v>10988</v>
      </c>
      <c r="B138" s="276" t="s">
        <v>1970</v>
      </c>
      <c r="C138" s="276" t="s">
        <v>10989</v>
      </c>
      <c r="D138" s="12" t="s">
        <v>5392</v>
      </c>
      <c r="E138" s="430">
        <v>0.75</v>
      </c>
      <c r="F138" s="430">
        <v>0.8125</v>
      </c>
      <c r="G138" s="431" t="s">
        <v>10990</v>
      </c>
      <c r="H138" s="276" t="s">
        <v>10991</v>
      </c>
      <c r="I138" s="424">
        <v>5.0</v>
      </c>
      <c r="J138" s="435">
        <v>4.0</v>
      </c>
      <c r="K138" s="12"/>
      <c r="L138" s="12"/>
      <c r="M138" s="12"/>
      <c r="N138" s="12"/>
      <c r="O138" s="12"/>
      <c r="P138" s="12"/>
      <c r="Q138" s="12"/>
      <c r="R138" s="12"/>
      <c r="S138" s="12"/>
      <c r="T138" s="12"/>
      <c r="U138" s="12"/>
      <c r="V138" s="12"/>
      <c r="W138" s="12"/>
      <c r="X138" s="12"/>
      <c r="Y138" s="12"/>
      <c r="Z138" s="12"/>
      <c r="AA138" s="12"/>
    </row>
    <row r="139" ht="15.75" customHeight="1">
      <c r="A139" s="12" t="s">
        <v>10988</v>
      </c>
      <c r="B139" s="276" t="s">
        <v>1970</v>
      </c>
      <c r="C139" s="276" t="s">
        <v>10992</v>
      </c>
      <c r="D139" s="12" t="s">
        <v>5392</v>
      </c>
      <c r="E139" s="430">
        <v>0.75</v>
      </c>
      <c r="F139" s="430">
        <v>0.8125</v>
      </c>
      <c r="G139" s="431" t="s">
        <v>10993</v>
      </c>
      <c r="H139" s="276" t="s">
        <v>10994</v>
      </c>
      <c r="I139" s="424">
        <v>3.0</v>
      </c>
      <c r="J139" s="435">
        <v>1.0</v>
      </c>
      <c r="K139" s="12"/>
      <c r="L139" s="12"/>
      <c r="M139" s="12"/>
      <c r="N139" s="12"/>
      <c r="O139" s="12"/>
      <c r="P139" s="12"/>
      <c r="Q139" s="12"/>
      <c r="R139" s="12"/>
      <c r="S139" s="12"/>
      <c r="T139" s="12"/>
      <c r="U139" s="12"/>
      <c r="V139" s="12"/>
      <c r="W139" s="12"/>
      <c r="X139" s="12"/>
      <c r="Y139" s="12"/>
      <c r="Z139" s="12"/>
      <c r="AA139" s="12"/>
    </row>
    <row r="140" ht="15.75" customHeight="1">
      <c r="A140" s="12" t="s">
        <v>10988</v>
      </c>
      <c r="B140" s="276" t="s">
        <v>1970</v>
      </c>
      <c r="C140" s="276" t="s">
        <v>10995</v>
      </c>
      <c r="D140" s="12" t="s">
        <v>5392</v>
      </c>
      <c r="E140" s="430">
        <v>0.75</v>
      </c>
      <c r="F140" s="430">
        <v>0.8125</v>
      </c>
      <c r="G140" s="431" t="s">
        <v>10993</v>
      </c>
      <c r="H140" s="276" t="s">
        <v>10996</v>
      </c>
      <c r="I140" s="424">
        <v>2.0</v>
      </c>
      <c r="J140" s="435">
        <v>1.0</v>
      </c>
      <c r="K140" s="12"/>
      <c r="L140" s="12"/>
      <c r="M140" s="12"/>
      <c r="N140" s="12"/>
      <c r="O140" s="12"/>
      <c r="P140" s="12"/>
      <c r="Q140" s="12"/>
      <c r="R140" s="12"/>
      <c r="S140" s="12"/>
      <c r="T140" s="12"/>
      <c r="U140" s="12"/>
      <c r="V140" s="12"/>
      <c r="W140" s="12"/>
      <c r="X140" s="12"/>
      <c r="Y140" s="12"/>
      <c r="Z140" s="12"/>
      <c r="AA140" s="12"/>
    </row>
    <row r="141" ht="15.75" customHeight="1">
      <c r="A141" s="12" t="s">
        <v>10988</v>
      </c>
      <c r="B141" s="276" t="s">
        <v>1970</v>
      </c>
      <c r="C141" s="276" t="s">
        <v>10997</v>
      </c>
      <c r="D141" s="12" t="s">
        <v>5392</v>
      </c>
      <c r="E141" s="430">
        <v>0.75</v>
      </c>
      <c r="F141" s="430">
        <v>0.8125</v>
      </c>
      <c r="G141" s="431" t="s">
        <v>10993</v>
      </c>
      <c r="H141" s="276" t="s">
        <v>10998</v>
      </c>
      <c r="I141" s="424">
        <v>3.0</v>
      </c>
      <c r="J141" s="435">
        <v>1.0</v>
      </c>
      <c r="K141" s="12"/>
      <c r="L141" s="12"/>
      <c r="M141" s="12"/>
      <c r="N141" s="12"/>
      <c r="O141" s="12"/>
      <c r="P141" s="12"/>
      <c r="Q141" s="12"/>
      <c r="R141" s="12"/>
      <c r="S141" s="12"/>
      <c r="T141" s="12"/>
      <c r="U141" s="12"/>
      <c r="V141" s="12"/>
      <c r="W141" s="12"/>
      <c r="X141" s="12"/>
      <c r="Y141" s="12"/>
      <c r="Z141" s="12"/>
      <c r="AA141" s="12"/>
    </row>
    <row r="142" ht="15.75" customHeight="1">
      <c r="A142" s="12" t="s">
        <v>10988</v>
      </c>
      <c r="B142" s="276" t="s">
        <v>1970</v>
      </c>
      <c r="C142" s="276" t="s">
        <v>10999</v>
      </c>
      <c r="D142" s="12" t="s">
        <v>5392</v>
      </c>
      <c r="E142" s="430">
        <v>0.75</v>
      </c>
      <c r="F142" s="430">
        <v>0.8125</v>
      </c>
      <c r="G142" s="431" t="s">
        <v>10993</v>
      </c>
      <c r="H142" s="276" t="s">
        <v>11000</v>
      </c>
      <c r="I142" s="424">
        <v>0.0</v>
      </c>
      <c r="J142" s="435">
        <v>1.0</v>
      </c>
      <c r="K142" s="12"/>
      <c r="L142" s="12"/>
      <c r="M142" s="12"/>
      <c r="N142" s="12"/>
      <c r="O142" s="12"/>
      <c r="P142" s="12"/>
      <c r="Q142" s="12"/>
      <c r="R142" s="12"/>
      <c r="S142" s="12"/>
      <c r="T142" s="12"/>
      <c r="U142" s="12"/>
      <c r="V142" s="12"/>
      <c r="W142" s="12"/>
      <c r="X142" s="12"/>
      <c r="Y142" s="12"/>
      <c r="Z142" s="12"/>
      <c r="AA142" s="12"/>
    </row>
    <row r="143" ht="15.75" customHeight="1">
      <c r="A143" s="12" t="s">
        <v>11001</v>
      </c>
      <c r="B143" s="276" t="s">
        <v>1970</v>
      </c>
      <c r="C143" s="276" t="s">
        <v>5724</v>
      </c>
      <c r="D143" s="429">
        <v>45848.0</v>
      </c>
      <c r="E143" s="430">
        <v>0.46875</v>
      </c>
      <c r="F143" s="430">
        <v>0.5104166666666666</v>
      </c>
      <c r="G143" s="433" t="s">
        <v>11002</v>
      </c>
      <c r="H143" s="276" t="s">
        <v>11003</v>
      </c>
      <c r="I143" s="424">
        <v>7.0</v>
      </c>
      <c r="J143" s="425">
        <v>6.0</v>
      </c>
      <c r="K143" s="12"/>
      <c r="L143" s="12"/>
      <c r="M143" s="12"/>
      <c r="N143" s="12"/>
      <c r="O143" s="12"/>
      <c r="P143" s="12"/>
      <c r="Q143" s="12"/>
      <c r="R143" s="12"/>
      <c r="S143" s="12"/>
      <c r="T143" s="12"/>
      <c r="U143" s="12"/>
      <c r="V143" s="12"/>
      <c r="W143" s="12"/>
      <c r="X143" s="12"/>
      <c r="Y143" s="12"/>
      <c r="Z143" s="12"/>
      <c r="AA143" s="12"/>
    </row>
    <row r="144" ht="15.75" customHeight="1">
      <c r="A144" s="12" t="s">
        <v>11004</v>
      </c>
      <c r="B144" s="276" t="s">
        <v>1970</v>
      </c>
      <c r="C144" s="276" t="s">
        <v>11005</v>
      </c>
      <c r="D144" s="429">
        <v>45817.0</v>
      </c>
      <c r="E144" s="430">
        <v>0.4166666666666667</v>
      </c>
      <c r="F144" s="430">
        <v>0.4583333333333333</v>
      </c>
      <c r="G144" s="432" t="s">
        <v>10668</v>
      </c>
      <c r="H144" s="276" t="s">
        <v>11006</v>
      </c>
      <c r="I144" s="424">
        <v>13.0</v>
      </c>
      <c r="J144" s="424">
        <v>12.0</v>
      </c>
      <c r="K144" s="12"/>
      <c r="L144" s="12"/>
      <c r="M144" s="12"/>
      <c r="N144" s="12"/>
      <c r="O144" s="12"/>
      <c r="P144" s="12"/>
      <c r="Q144" s="12"/>
      <c r="R144" s="12"/>
      <c r="S144" s="12"/>
      <c r="T144" s="12"/>
      <c r="U144" s="12"/>
      <c r="V144" s="12"/>
      <c r="W144" s="12"/>
      <c r="X144" s="12"/>
      <c r="Y144" s="12"/>
      <c r="Z144" s="12"/>
      <c r="AA144" s="12"/>
    </row>
    <row r="145" ht="15.75" customHeight="1">
      <c r="A145" s="12" t="s">
        <v>11007</v>
      </c>
      <c r="B145" s="276" t="s">
        <v>1970</v>
      </c>
      <c r="C145" s="12" t="s">
        <v>11008</v>
      </c>
      <c r="D145" s="429">
        <v>45660.0</v>
      </c>
      <c r="E145" s="430">
        <v>0.375</v>
      </c>
      <c r="F145" s="430">
        <v>0.40625</v>
      </c>
      <c r="G145" s="431" t="s">
        <v>11009</v>
      </c>
      <c r="H145" s="276" t="s">
        <v>11010</v>
      </c>
      <c r="I145" s="424">
        <v>6.0</v>
      </c>
      <c r="J145" s="424">
        <v>6.0</v>
      </c>
      <c r="K145" s="12"/>
      <c r="L145" s="12"/>
      <c r="M145" s="12"/>
      <c r="N145" s="12"/>
      <c r="O145" s="12"/>
      <c r="P145" s="12"/>
      <c r="Q145" s="12"/>
      <c r="R145" s="12"/>
      <c r="S145" s="12"/>
      <c r="T145" s="12"/>
      <c r="U145" s="12"/>
      <c r="V145" s="12"/>
      <c r="W145" s="12"/>
      <c r="X145" s="12"/>
      <c r="Y145" s="12"/>
      <c r="Z145" s="12"/>
      <c r="AA145" s="12"/>
    </row>
    <row r="146" ht="1.5" customHeight="1">
      <c r="A146" s="12" t="s">
        <v>11007</v>
      </c>
      <c r="B146" s="276" t="s">
        <v>1970</v>
      </c>
      <c r="C146" s="12"/>
      <c r="D146" s="12"/>
      <c r="E146" s="424"/>
      <c r="F146" s="424"/>
      <c r="G146" s="434"/>
      <c r="H146" s="278"/>
      <c r="I146" s="424"/>
      <c r="J146" s="424"/>
      <c r="K146" s="12"/>
      <c r="L146" s="12"/>
      <c r="M146" s="12"/>
      <c r="N146" s="12"/>
      <c r="O146" s="12"/>
      <c r="P146" s="12"/>
      <c r="Q146" s="12"/>
      <c r="R146" s="12"/>
      <c r="S146" s="12"/>
      <c r="T146" s="12"/>
      <c r="U146" s="12"/>
      <c r="V146" s="12"/>
      <c r="W146" s="12"/>
      <c r="X146" s="12"/>
      <c r="Y146" s="12"/>
      <c r="Z146" s="12"/>
      <c r="AA146" s="12"/>
    </row>
    <row r="147" ht="15.75" customHeight="1">
      <c r="A147" s="12" t="s">
        <v>11007</v>
      </c>
      <c r="B147" s="276" t="s">
        <v>1970</v>
      </c>
      <c r="C147" s="276" t="s">
        <v>11011</v>
      </c>
      <c r="D147" s="12" t="s">
        <v>3765</v>
      </c>
      <c r="E147" s="430">
        <v>0.4895833333333333</v>
      </c>
      <c r="F147" s="430">
        <v>0.5208333333333334</v>
      </c>
      <c r="G147" s="432" t="s">
        <v>11009</v>
      </c>
      <c r="H147" s="276" t="s">
        <v>11012</v>
      </c>
      <c r="I147" s="424">
        <v>9.0</v>
      </c>
      <c r="J147" s="424">
        <v>6.0</v>
      </c>
      <c r="K147" s="12"/>
      <c r="L147" s="12"/>
      <c r="M147" s="12"/>
      <c r="N147" s="12"/>
      <c r="O147" s="12"/>
      <c r="P147" s="12"/>
      <c r="Q147" s="12"/>
      <c r="R147" s="12"/>
      <c r="S147" s="12"/>
      <c r="T147" s="12"/>
      <c r="U147" s="12"/>
      <c r="V147" s="12"/>
      <c r="W147" s="12"/>
      <c r="X147" s="12"/>
      <c r="Y147" s="12"/>
      <c r="Z147" s="12"/>
      <c r="AA147" s="12"/>
    </row>
    <row r="148" ht="15.75" customHeight="1">
      <c r="A148" s="12" t="s">
        <v>11007</v>
      </c>
      <c r="B148" s="276" t="s">
        <v>1970</v>
      </c>
      <c r="C148" s="276" t="s">
        <v>11013</v>
      </c>
      <c r="D148" s="12" t="s">
        <v>11014</v>
      </c>
      <c r="E148" s="430">
        <v>0.46875</v>
      </c>
      <c r="F148" s="430">
        <v>0.5104166666666666</v>
      </c>
      <c r="G148" s="432" t="s">
        <v>11015</v>
      </c>
      <c r="H148" s="276" t="s">
        <v>11016</v>
      </c>
      <c r="I148" s="424">
        <v>10.0</v>
      </c>
      <c r="J148" s="424">
        <v>5.0</v>
      </c>
      <c r="K148" s="12"/>
      <c r="L148" s="12"/>
      <c r="M148" s="12"/>
      <c r="N148" s="12"/>
      <c r="O148" s="12"/>
      <c r="P148" s="12"/>
      <c r="Q148" s="12"/>
      <c r="R148" s="12"/>
      <c r="S148" s="12"/>
      <c r="T148" s="12"/>
      <c r="U148" s="12"/>
      <c r="V148" s="12"/>
      <c r="W148" s="12"/>
      <c r="X148" s="12"/>
      <c r="Y148" s="12"/>
      <c r="Z148" s="12"/>
      <c r="AA148" s="12"/>
    </row>
    <row r="149" ht="15.75" customHeight="1">
      <c r="A149" s="12" t="s">
        <v>11017</v>
      </c>
      <c r="B149" s="276" t="s">
        <v>1970</v>
      </c>
      <c r="C149" s="276" t="s">
        <v>11018</v>
      </c>
      <c r="D149" s="12" t="s">
        <v>10937</v>
      </c>
      <c r="E149" s="430">
        <v>0.4166666666666667</v>
      </c>
      <c r="F149" s="430">
        <v>0.4583333333333333</v>
      </c>
      <c r="G149" s="433" t="s">
        <v>10986</v>
      </c>
      <c r="H149" s="276" t="s">
        <v>10987</v>
      </c>
      <c r="I149" s="424">
        <v>8.0</v>
      </c>
      <c r="J149" s="424">
        <v>12.0</v>
      </c>
      <c r="K149" s="12"/>
      <c r="L149" s="12"/>
      <c r="M149" s="12"/>
      <c r="N149" s="12"/>
      <c r="O149" s="12"/>
      <c r="P149" s="12"/>
      <c r="Q149" s="12"/>
      <c r="R149" s="12"/>
      <c r="S149" s="12"/>
      <c r="T149" s="12"/>
      <c r="U149" s="12"/>
      <c r="V149" s="12"/>
      <c r="W149" s="12"/>
      <c r="X149" s="12"/>
      <c r="Y149" s="12"/>
      <c r="Z149" s="12"/>
      <c r="AA149" s="12"/>
    </row>
    <row r="150" ht="15.75" customHeight="1">
      <c r="A150" s="12" t="s">
        <v>11019</v>
      </c>
      <c r="B150" s="276" t="s">
        <v>1970</v>
      </c>
      <c r="C150" s="276" t="s">
        <v>11020</v>
      </c>
      <c r="D150" s="429">
        <v>45753.0</v>
      </c>
      <c r="E150" s="430">
        <v>0.4166666666666667</v>
      </c>
      <c r="F150" s="430">
        <v>0.4583333333333333</v>
      </c>
      <c r="G150" s="433" t="s">
        <v>11002</v>
      </c>
      <c r="H150" s="276" t="s">
        <v>11021</v>
      </c>
      <c r="I150" s="424">
        <v>10.0</v>
      </c>
      <c r="J150" s="424">
        <v>6.0</v>
      </c>
      <c r="K150" s="12"/>
      <c r="L150" s="12"/>
      <c r="M150" s="12"/>
      <c r="N150" s="12"/>
      <c r="O150" s="12"/>
      <c r="P150" s="12"/>
      <c r="Q150" s="12"/>
      <c r="R150" s="12"/>
      <c r="S150" s="12"/>
      <c r="T150" s="12"/>
      <c r="U150" s="12"/>
      <c r="V150" s="12"/>
      <c r="W150" s="12"/>
      <c r="X150" s="12"/>
      <c r="Y150" s="12"/>
      <c r="Z150" s="12"/>
      <c r="AA150" s="12"/>
    </row>
    <row r="151" ht="15.75" customHeight="1">
      <c r="A151" s="12" t="s">
        <v>11022</v>
      </c>
      <c r="B151" s="276" t="s">
        <v>11023</v>
      </c>
      <c r="C151" s="276" t="s">
        <v>11024</v>
      </c>
      <c r="D151" s="12" t="s">
        <v>5912</v>
      </c>
      <c r="E151" s="430">
        <v>0.5</v>
      </c>
      <c r="F151" s="430">
        <v>0.5833333333333334</v>
      </c>
      <c r="G151" s="433" t="s">
        <v>11025</v>
      </c>
      <c r="H151" s="276" t="s">
        <v>11026</v>
      </c>
      <c r="I151" s="424">
        <v>33.0</v>
      </c>
      <c r="J151" s="424">
        <v>1.0</v>
      </c>
      <c r="K151" s="12"/>
      <c r="L151" s="12"/>
      <c r="M151" s="12"/>
      <c r="N151" s="12"/>
      <c r="O151" s="12"/>
      <c r="P151" s="12"/>
      <c r="Q151" s="12"/>
      <c r="R151" s="12"/>
      <c r="S151" s="12"/>
      <c r="T151" s="12"/>
      <c r="U151" s="12"/>
      <c r="V151" s="12"/>
      <c r="W151" s="12"/>
      <c r="X151" s="12"/>
      <c r="Y151" s="12"/>
      <c r="Z151" s="12"/>
      <c r="AA151" s="12"/>
    </row>
    <row r="152" ht="15.75" customHeight="1">
      <c r="A152" s="12" t="s">
        <v>11022</v>
      </c>
      <c r="B152" s="276" t="s">
        <v>11023</v>
      </c>
      <c r="C152" s="276" t="s">
        <v>11027</v>
      </c>
      <c r="D152" s="12" t="s">
        <v>5912</v>
      </c>
      <c r="E152" s="430">
        <v>0.5</v>
      </c>
      <c r="F152" s="430">
        <v>0.5833333333333334</v>
      </c>
      <c r="G152" s="433" t="s">
        <v>11028</v>
      </c>
      <c r="H152" s="276" t="s">
        <v>11026</v>
      </c>
      <c r="I152" s="424">
        <v>40.0</v>
      </c>
      <c r="J152" s="424">
        <v>1.0</v>
      </c>
      <c r="K152" s="12"/>
      <c r="L152" s="12"/>
      <c r="M152" s="12"/>
      <c r="N152" s="12"/>
      <c r="O152" s="12"/>
      <c r="P152" s="12"/>
      <c r="Q152" s="12"/>
      <c r="R152" s="12"/>
      <c r="S152" s="12"/>
      <c r="T152" s="12"/>
      <c r="U152" s="12"/>
      <c r="V152" s="12"/>
      <c r="W152" s="12"/>
      <c r="X152" s="12"/>
      <c r="Y152" s="12"/>
      <c r="Z152" s="12"/>
      <c r="AA152" s="12"/>
    </row>
    <row r="153" ht="15.75" customHeight="1">
      <c r="A153" s="12" t="s">
        <v>11029</v>
      </c>
      <c r="B153" s="276" t="s">
        <v>11023</v>
      </c>
      <c r="C153" s="276" t="s">
        <v>11030</v>
      </c>
      <c r="D153" s="429">
        <v>45692.0</v>
      </c>
      <c r="E153" s="430">
        <v>0.5416666666666666</v>
      </c>
      <c r="F153" s="430">
        <v>0.6041666666666666</v>
      </c>
      <c r="G153" s="433" t="s">
        <v>11031</v>
      </c>
      <c r="H153" s="276" t="s">
        <v>11032</v>
      </c>
      <c r="I153" s="424">
        <v>9.0</v>
      </c>
      <c r="J153" s="424">
        <v>1.0</v>
      </c>
      <c r="K153" s="12"/>
      <c r="L153" s="12"/>
      <c r="M153" s="12"/>
      <c r="N153" s="12"/>
      <c r="O153" s="12"/>
      <c r="P153" s="12"/>
      <c r="Q153" s="12"/>
      <c r="R153" s="12"/>
      <c r="S153" s="12"/>
      <c r="T153" s="12"/>
      <c r="U153" s="12"/>
      <c r="V153" s="12"/>
      <c r="W153" s="12"/>
      <c r="X153" s="12"/>
      <c r="Y153" s="12"/>
      <c r="Z153" s="12"/>
      <c r="AA153" s="12"/>
    </row>
    <row r="154" ht="15.75" customHeight="1">
      <c r="A154" s="12" t="s">
        <v>11029</v>
      </c>
      <c r="B154" s="276" t="s">
        <v>11023</v>
      </c>
      <c r="C154" s="276" t="s">
        <v>11033</v>
      </c>
      <c r="D154" s="12" t="s">
        <v>5912</v>
      </c>
      <c r="E154" s="430">
        <v>0.6041666666666666</v>
      </c>
      <c r="F154" s="430">
        <v>0.6875</v>
      </c>
      <c r="G154" s="433" t="s">
        <v>11034</v>
      </c>
      <c r="H154" s="276" t="s">
        <v>11035</v>
      </c>
      <c r="I154" s="424">
        <v>38.0</v>
      </c>
      <c r="J154" s="424">
        <v>1.0</v>
      </c>
      <c r="K154" s="12"/>
      <c r="L154" s="12"/>
      <c r="M154" s="12"/>
      <c r="N154" s="12"/>
      <c r="O154" s="12"/>
      <c r="P154" s="12"/>
      <c r="Q154" s="12"/>
      <c r="R154" s="12"/>
      <c r="S154" s="12"/>
      <c r="T154" s="12"/>
      <c r="U154" s="12"/>
      <c r="V154" s="12"/>
      <c r="W154" s="12"/>
      <c r="X154" s="12"/>
      <c r="Y154" s="12"/>
      <c r="Z154" s="12"/>
      <c r="AA154" s="12"/>
    </row>
    <row r="155" ht="15.75" customHeight="1">
      <c r="A155" s="12" t="s">
        <v>11029</v>
      </c>
      <c r="B155" s="276" t="s">
        <v>11023</v>
      </c>
      <c r="C155" s="276" t="s">
        <v>11036</v>
      </c>
      <c r="D155" s="429">
        <v>45850.0</v>
      </c>
      <c r="E155" s="430">
        <v>0.5416666666666666</v>
      </c>
      <c r="F155" s="430">
        <v>0.6041666666666666</v>
      </c>
      <c r="G155" s="433" t="s">
        <v>11037</v>
      </c>
      <c r="H155" s="276" t="s">
        <v>11038</v>
      </c>
      <c r="I155" s="424">
        <v>16.0</v>
      </c>
      <c r="J155" s="424">
        <v>1.0</v>
      </c>
      <c r="K155" s="12"/>
      <c r="L155" s="12"/>
      <c r="M155" s="12"/>
      <c r="N155" s="12"/>
      <c r="O155" s="12"/>
      <c r="P155" s="12"/>
      <c r="Q155" s="12"/>
      <c r="R155" s="12"/>
      <c r="S155" s="12"/>
      <c r="T155" s="12"/>
      <c r="U155" s="12"/>
      <c r="V155" s="12"/>
      <c r="W155" s="12"/>
      <c r="X155" s="12"/>
      <c r="Y155" s="12"/>
      <c r="Z155" s="12"/>
      <c r="AA155" s="12"/>
    </row>
    <row r="156" ht="15.75" customHeight="1">
      <c r="A156" s="12" t="s">
        <v>11029</v>
      </c>
      <c r="B156" s="276" t="s">
        <v>11023</v>
      </c>
      <c r="C156" s="276" t="s">
        <v>11039</v>
      </c>
      <c r="D156" s="429">
        <v>45692.0</v>
      </c>
      <c r="E156" s="430">
        <v>0.5416666666666666</v>
      </c>
      <c r="F156" s="430">
        <v>0.6041666666666666</v>
      </c>
      <c r="G156" s="433" t="s">
        <v>11040</v>
      </c>
      <c r="H156" s="276" t="s">
        <v>11041</v>
      </c>
      <c r="I156" s="424">
        <v>11.0</v>
      </c>
      <c r="J156" s="424">
        <v>1.0</v>
      </c>
      <c r="K156" s="12"/>
      <c r="L156" s="12"/>
      <c r="M156" s="12"/>
      <c r="N156" s="12"/>
      <c r="O156" s="12"/>
      <c r="P156" s="12"/>
      <c r="Q156" s="12"/>
      <c r="R156" s="12"/>
      <c r="S156" s="12"/>
      <c r="T156" s="12"/>
      <c r="U156" s="12"/>
      <c r="V156" s="12"/>
      <c r="W156" s="12"/>
      <c r="X156" s="12"/>
      <c r="Y156" s="12"/>
      <c r="Z156" s="12"/>
      <c r="AA156" s="12"/>
    </row>
    <row r="157" ht="15.75" customHeight="1">
      <c r="A157" s="12" t="s">
        <v>11042</v>
      </c>
      <c r="B157" s="276" t="s">
        <v>11023</v>
      </c>
      <c r="C157" s="276" t="s">
        <v>11043</v>
      </c>
      <c r="D157" s="429">
        <v>45914.0</v>
      </c>
      <c r="E157" s="430">
        <v>0.0</v>
      </c>
      <c r="F157" s="430">
        <v>0.625</v>
      </c>
      <c r="G157" s="433" t="s">
        <v>11044</v>
      </c>
      <c r="H157" s="276" t="s">
        <v>11045</v>
      </c>
      <c r="I157" s="424">
        <v>16.0</v>
      </c>
      <c r="J157" s="424">
        <v>2.0</v>
      </c>
      <c r="K157" s="12"/>
      <c r="L157" s="12"/>
      <c r="M157" s="12"/>
      <c r="N157" s="12"/>
      <c r="O157" s="12"/>
      <c r="P157" s="12"/>
      <c r="Q157" s="12"/>
      <c r="R157" s="12"/>
      <c r="S157" s="12"/>
      <c r="T157" s="12"/>
      <c r="U157" s="12"/>
      <c r="V157" s="12"/>
      <c r="W157" s="12"/>
      <c r="X157" s="12"/>
      <c r="Y157" s="12"/>
      <c r="Z157" s="12"/>
      <c r="AA157" s="12"/>
    </row>
    <row r="158" ht="15.75" customHeight="1">
      <c r="A158" s="12" t="s">
        <v>11042</v>
      </c>
      <c r="B158" s="276" t="s">
        <v>11023</v>
      </c>
      <c r="C158" s="276" t="s">
        <v>11046</v>
      </c>
      <c r="D158" s="12" t="s">
        <v>5912</v>
      </c>
      <c r="E158" s="430">
        <v>0.5208333333333334</v>
      </c>
      <c r="F158" s="430">
        <v>0.6041666666666666</v>
      </c>
      <c r="G158" s="433" t="s">
        <v>11047</v>
      </c>
      <c r="H158" s="276" t="s">
        <v>11026</v>
      </c>
      <c r="I158" s="424">
        <v>22.0</v>
      </c>
      <c r="J158" s="424">
        <v>1.0</v>
      </c>
      <c r="K158" s="12"/>
      <c r="L158" s="12"/>
      <c r="M158" s="12"/>
      <c r="N158" s="12"/>
      <c r="O158" s="12"/>
      <c r="P158" s="12"/>
      <c r="Q158" s="12"/>
      <c r="R158" s="12"/>
      <c r="S158" s="12"/>
      <c r="T158" s="12"/>
      <c r="U158" s="12"/>
      <c r="V158" s="12"/>
      <c r="W158" s="12"/>
      <c r="X158" s="12"/>
      <c r="Y158" s="12"/>
      <c r="Z158" s="12"/>
      <c r="AA158" s="12"/>
    </row>
    <row r="159" ht="15.75" customHeight="1">
      <c r="A159" s="12" t="s">
        <v>11042</v>
      </c>
      <c r="B159" s="276" t="s">
        <v>11023</v>
      </c>
      <c r="C159" s="276" t="s">
        <v>11048</v>
      </c>
      <c r="D159" s="429">
        <v>45850.0</v>
      </c>
      <c r="E159" s="430">
        <v>0.5416666666666666</v>
      </c>
      <c r="F159" s="430">
        <v>0.6041666666666666</v>
      </c>
      <c r="G159" s="433" t="s">
        <v>11037</v>
      </c>
      <c r="H159" s="276" t="s">
        <v>11038</v>
      </c>
      <c r="I159" s="424">
        <v>18.0</v>
      </c>
      <c r="J159" s="424">
        <v>1.0</v>
      </c>
      <c r="K159" s="12"/>
      <c r="L159" s="12"/>
      <c r="M159" s="12"/>
      <c r="N159" s="12"/>
      <c r="O159" s="12"/>
      <c r="P159" s="12"/>
      <c r="Q159" s="12"/>
      <c r="R159" s="12"/>
      <c r="S159" s="12"/>
      <c r="T159" s="12"/>
      <c r="U159" s="12"/>
      <c r="V159" s="12"/>
      <c r="W159" s="12"/>
      <c r="X159" s="12"/>
      <c r="Y159" s="12"/>
      <c r="Z159" s="12"/>
      <c r="AA159" s="12"/>
    </row>
    <row r="160" ht="15.75" customHeight="1">
      <c r="A160" s="12" t="s">
        <v>11042</v>
      </c>
      <c r="B160" s="276" t="s">
        <v>11023</v>
      </c>
      <c r="C160" s="12" t="s">
        <v>11049</v>
      </c>
      <c r="D160" s="429">
        <v>45692.0</v>
      </c>
      <c r="E160" s="430">
        <v>0.5416666666666666</v>
      </c>
      <c r="F160" s="430">
        <v>0.6041666666666666</v>
      </c>
      <c r="G160" s="433" t="s">
        <v>11040</v>
      </c>
      <c r="H160" s="276" t="s">
        <v>11050</v>
      </c>
      <c r="I160" s="424">
        <v>8.0</v>
      </c>
      <c r="J160" s="424">
        <v>1.0</v>
      </c>
      <c r="K160" s="12"/>
      <c r="L160" s="12"/>
      <c r="M160" s="12"/>
      <c r="N160" s="12"/>
      <c r="O160" s="12"/>
      <c r="P160" s="12"/>
      <c r="Q160" s="12"/>
      <c r="R160" s="12"/>
      <c r="S160" s="12"/>
      <c r="T160" s="12"/>
      <c r="U160" s="12"/>
      <c r="V160" s="12"/>
      <c r="W160" s="12"/>
      <c r="X160" s="12"/>
      <c r="Y160" s="12"/>
      <c r="Z160" s="12"/>
      <c r="AA160" s="12"/>
    </row>
    <row r="161" ht="15.75" customHeight="1">
      <c r="A161" s="12" t="s">
        <v>11042</v>
      </c>
      <c r="B161" s="276" t="s">
        <v>11023</v>
      </c>
      <c r="C161" s="12" t="s">
        <v>11051</v>
      </c>
      <c r="D161" s="12" t="s">
        <v>5912</v>
      </c>
      <c r="E161" s="430">
        <v>0.5208333333333334</v>
      </c>
      <c r="F161" s="430">
        <v>0.6041666666666666</v>
      </c>
      <c r="G161" s="433" t="s">
        <v>11037</v>
      </c>
      <c r="H161" s="276" t="s">
        <v>11026</v>
      </c>
      <c r="I161" s="424">
        <v>23.0</v>
      </c>
      <c r="J161" s="424">
        <v>1.0</v>
      </c>
      <c r="K161" s="12"/>
      <c r="L161" s="12"/>
      <c r="M161" s="12"/>
      <c r="N161" s="12"/>
      <c r="O161" s="12"/>
      <c r="P161" s="12"/>
      <c r="Q161" s="12"/>
      <c r="R161" s="12"/>
      <c r="S161" s="12"/>
      <c r="T161" s="12"/>
      <c r="U161" s="12"/>
      <c r="V161" s="12"/>
      <c r="W161" s="12"/>
      <c r="X161" s="12"/>
      <c r="Y161" s="12"/>
      <c r="Z161" s="12"/>
      <c r="AA161" s="12"/>
    </row>
    <row r="162" ht="15.75" customHeight="1">
      <c r="A162" s="12" t="s">
        <v>11052</v>
      </c>
      <c r="B162" s="276" t="s">
        <v>11023</v>
      </c>
      <c r="C162" s="12" t="s">
        <v>11053</v>
      </c>
      <c r="D162" s="12" t="s">
        <v>5912</v>
      </c>
      <c r="E162" s="430">
        <v>0.5208333333333334</v>
      </c>
      <c r="F162" s="430">
        <v>0.6041666666666666</v>
      </c>
      <c r="G162" s="433" t="s">
        <v>11028</v>
      </c>
      <c r="H162" s="276" t="s">
        <v>11026</v>
      </c>
      <c r="I162" s="424">
        <v>20.0</v>
      </c>
      <c r="J162" s="424">
        <v>1.0</v>
      </c>
      <c r="K162" s="12"/>
      <c r="L162" s="12"/>
      <c r="M162" s="12"/>
      <c r="N162" s="12"/>
      <c r="O162" s="12"/>
      <c r="P162" s="12"/>
      <c r="Q162" s="12"/>
      <c r="R162" s="12"/>
      <c r="S162" s="12"/>
      <c r="T162" s="12"/>
      <c r="U162" s="12"/>
      <c r="V162" s="12"/>
      <c r="W162" s="12"/>
      <c r="X162" s="12"/>
      <c r="Y162" s="12"/>
      <c r="Z162" s="12"/>
      <c r="AA162" s="12"/>
    </row>
    <row r="163" ht="15.75" customHeight="1">
      <c r="A163" s="12" t="s">
        <v>11052</v>
      </c>
      <c r="B163" s="276" t="s">
        <v>11023</v>
      </c>
      <c r="C163" s="276" t="s">
        <v>11054</v>
      </c>
      <c r="D163" s="429">
        <v>45850.0</v>
      </c>
      <c r="E163" s="430">
        <v>0.5416666666666666</v>
      </c>
      <c r="F163" s="430">
        <v>0.6041666666666666</v>
      </c>
      <c r="G163" s="431" t="s">
        <v>11037</v>
      </c>
      <c r="H163" s="276" t="s">
        <v>11038</v>
      </c>
      <c r="I163" s="424">
        <v>17.0</v>
      </c>
      <c r="J163" s="424">
        <v>1.0</v>
      </c>
      <c r="K163" s="12"/>
      <c r="L163" s="12"/>
      <c r="M163" s="12"/>
      <c r="N163" s="12"/>
      <c r="O163" s="12"/>
      <c r="P163" s="12"/>
      <c r="Q163" s="12"/>
      <c r="R163" s="12"/>
      <c r="S163" s="12"/>
      <c r="T163" s="12"/>
      <c r="U163" s="12"/>
      <c r="V163" s="12"/>
      <c r="W163" s="12"/>
      <c r="X163" s="12"/>
      <c r="Y163" s="12"/>
      <c r="Z163" s="12"/>
      <c r="AA163" s="12"/>
    </row>
    <row r="164" ht="15.75" customHeight="1">
      <c r="A164" s="12" t="s">
        <v>11052</v>
      </c>
      <c r="B164" s="276" t="s">
        <v>11023</v>
      </c>
      <c r="C164" s="276" t="s">
        <v>11055</v>
      </c>
      <c r="D164" s="12" t="s">
        <v>5912</v>
      </c>
      <c r="E164" s="430">
        <v>0.5</v>
      </c>
      <c r="F164" s="430">
        <v>0.5833333333333334</v>
      </c>
      <c r="G164" s="432" t="s">
        <v>11056</v>
      </c>
      <c r="H164" s="276" t="s">
        <v>11026</v>
      </c>
      <c r="I164" s="424">
        <v>21.0</v>
      </c>
      <c r="J164" s="424">
        <v>1.0</v>
      </c>
      <c r="K164" s="12"/>
      <c r="L164" s="12"/>
      <c r="M164" s="12"/>
      <c r="N164" s="12"/>
      <c r="O164" s="12"/>
      <c r="P164" s="12"/>
      <c r="Q164" s="12"/>
      <c r="R164" s="12"/>
      <c r="S164" s="12"/>
      <c r="T164" s="12"/>
      <c r="U164" s="12"/>
      <c r="V164" s="12"/>
      <c r="W164" s="12"/>
      <c r="X164" s="12"/>
      <c r="Y164" s="12"/>
      <c r="Z164" s="12"/>
      <c r="AA164" s="12"/>
    </row>
    <row r="165" ht="15.75" customHeight="1">
      <c r="A165" s="12" t="s">
        <v>11052</v>
      </c>
      <c r="B165" s="276" t="s">
        <v>11023</v>
      </c>
      <c r="C165" s="276" t="s">
        <v>11057</v>
      </c>
      <c r="D165" s="12" t="s">
        <v>10937</v>
      </c>
      <c r="E165" s="430">
        <v>0.4166666666666667</v>
      </c>
      <c r="F165" s="430">
        <v>0.4583333333333333</v>
      </c>
      <c r="G165" s="432" t="s">
        <v>11058</v>
      </c>
      <c r="H165" s="276" t="s">
        <v>11059</v>
      </c>
      <c r="I165" s="424">
        <v>15.0</v>
      </c>
      <c r="J165" s="424">
        <v>1.0</v>
      </c>
      <c r="K165" s="12"/>
      <c r="L165" s="12"/>
      <c r="M165" s="12"/>
      <c r="N165" s="12"/>
      <c r="O165" s="12"/>
      <c r="P165" s="12"/>
      <c r="Q165" s="12"/>
      <c r="R165" s="12"/>
      <c r="S165" s="12"/>
      <c r="T165" s="12"/>
      <c r="U165" s="12"/>
      <c r="V165" s="12"/>
      <c r="W165" s="12"/>
      <c r="X165" s="12"/>
      <c r="Y165" s="12"/>
      <c r="Z165" s="12"/>
      <c r="AA165" s="12"/>
    </row>
    <row r="166" ht="15.75" customHeight="1">
      <c r="A166" s="12" t="s">
        <v>11060</v>
      </c>
      <c r="B166" s="276" t="s">
        <v>151</v>
      </c>
      <c r="C166" s="276" t="s">
        <v>11061</v>
      </c>
      <c r="D166" s="429">
        <v>45856.0</v>
      </c>
      <c r="E166" s="430">
        <v>0.3541666666666667</v>
      </c>
      <c r="F166" s="430">
        <v>0.6875</v>
      </c>
      <c r="G166" s="432" t="s">
        <v>11062</v>
      </c>
      <c r="H166" s="276" t="s">
        <v>11063</v>
      </c>
      <c r="I166" s="424">
        <v>12.0</v>
      </c>
      <c r="J166" s="424">
        <v>7.0</v>
      </c>
      <c r="K166" s="12"/>
      <c r="L166" s="12"/>
      <c r="M166" s="12"/>
      <c r="N166" s="12"/>
      <c r="O166" s="12"/>
      <c r="P166" s="12"/>
      <c r="Q166" s="12"/>
      <c r="R166" s="12"/>
      <c r="S166" s="12"/>
      <c r="T166" s="12"/>
      <c r="U166" s="12"/>
      <c r="V166" s="12"/>
      <c r="W166" s="12"/>
      <c r="X166" s="12"/>
      <c r="Y166" s="12"/>
      <c r="Z166" s="12"/>
      <c r="AA166" s="12"/>
    </row>
    <row r="167" ht="15.75" customHeight="1">
      <c r="A167" s="12" t="s">
        <v>11064</v>
      </c>
      <c r="B167" s="276" t="s">
        <v>151</v>
      </c>
      <c r="C167" s="276" t="s">
        <v>11064</v>
      </c>
      <c r="D167" s="12" t="s">
        <v>8445</v>
      </c>
      <c r="E167" s="430">
        <v>0.3541666666666667</v>
      </c>
      <c r="F167" s="430">
        <v>0.6875</v>
      </c>
      <c r="G167" s="432" t="s">
        <v>11065</v>
      </c>
      <c r="H167" s="276" t="s">
        <v>11066</v>
      </c>
      <c r="I167" s="424" t="s">
        <v>297</v>
      </c>
      <c r="J167" s="424">
        <v>5.0</v>
      </c>
      <c r="K167" s="12"/>
      <c r="L167" s="12"/>
      <c r="M167" s="12"/>
      <c r="N167" s="12"/>
      <c r="O167" s="12"/>
      <c r="P167" s="12"/>
      <c r="Q167" s="12"/>
      <c r="R167" s="12"/>
      <c r="S167" s="12"/>
      <c r="T167" s="12"/>
      <c r="U167" s="12"/>
      <c r="V167" s="12"/>
      <c r="W167" s="12"/>
      <c r="X167" s="12"/>
      <c r="Y167" s="12"/>
      <c r="Z167" s="12"/>
      <c r="AA167" s="12"/>
    </row>
    <row r="168" ht="15.75" customHeight="1">
      <c r="A168" s="12" t="s">
        <v>11067</v>
      </c>
      <c r="B168" s="276" t="s">
        <v>151</v>
      </c>
      <c r="C168" s="276" t="s">
        <v>11067</v>
      </c>
      <c r="D168" s="429">
        <v>45820.0</v>
      </c>
      <c r="E168" s="430">
        <v>0.3541666666666667</v>
      </c>
      <c r="F168" s="430">
        <v>0.6875</v>
      </c>
      <c r="G168" s="432" t="s">
        <v>10722</v>
      </c>
      <c r="H168" s="276" t="s">
        <v>11068</v>
      </c>
      <c r="I168" s="424" t="s">
        <v>297</v>
      </c>
      <c r="J168" s="424">
        <v>5.0</v>
      </c>
      <c r="K168" s="12"/>
      <c r="L168" s="12"/>
      <c r="M168" s="12"/>
      <c r="N168" s="12"/>
      <c r="O168" s="12"/>
      <c r="P168" s="12"/>
      <c r="Q168" s="12"/>
      <c r="R168" s="12"/>
      <c r="S168" s="12"/>
      <c r="T168" s="12"/>
      <c r="U168" s="12"/>
      <c r="V168" s="12"/>
      <c r="W168" s="12"/>
      <c r="X168" s="12"/>
      <c r="Y168" s="12"/>
      <c r="Z168" s="12"/>
      <c r="AA168" s="12"/>
    </row>
    <row r="169" ht="15.75" customHeight="1">
      <c r="A169" s="416" t="s">
        <v>11069</v>
      </c>
      <c r="B169" s="12" t="s">
        <v>3035</v>
      </c>
      <c r="C169" s="276" t="s">
        <v>11070</v>
      </c>
      <c r="D169" s="429">
        <v>45820.0</v>
      </c>
      <c r="E169" s="430">
        <v>0.7291666666666666</v>
      </c>
      <c r="F169" s="430">
        <v>0.7604166666666666</v>
      </c>
      <c r="G169" s="432" t="s">
        <v>11071</v>
      </c>
      <c r="H169" s="276" t="s">
        <v>11072</v>
      </c>
      <c r="I169" s="424">
        <v>14.0</v>
      </c>
      <c r="J169" s="424">
        <v>24.0</v>
      </c>
      <c r="K169" s="12"/>
      <c r="L169" s="12"/>
      <c r="M169" s="12"/>
      <c r="N169" s="12"/>
      <c r="O169" s="12"/>
      <c r="P169" s="12"/>
      <c r="Q169" s="12"/>
      <c r="R169" s="12"/>
      <c r="S169" s="12"/>
      <c r="T169" s="12"/>
      <c r="U169" s="12"/>
      <c r="V169" s="12"/>
      <c r="W169" s="12"/>
      <c r="X169" s="12"/>
      <c r="Y169" s="12"/>
      <c r="Z169" s="12"/>
      <c r="AA169" s="12"/>
    </row>
    <row r="170" ht="15.75" customHeight="1">
      <c r="A170" s="416" t="s">
        <v>11069</v>
      </c>
      <c r="B170" s="12" t="s">
        <v>3035</v>
      </c>
      <c r="C170" s="12" t="s">
        <v>11073</v>
      </c>
      <c r="D170" s="429">
        <v>45820.0</v>
      </c>
      <c r="E170" s="430">
        <v>0.7916666666666666</v>
      </c>
      <c r="F170" s="430">
        <v>0.8229166666666666</v>
      </c>
      <c r="G170" s="432" t="s">
        <v>11071</v>
      </c>
      <c r="H170" s="276" t="s">
        <v>11074</v>
      </c>
      <c r="I170" s="424">
        <v>3.0</v>
      </c>
      <c r="J170" s="424">
        <v>24.0</v>
      </c>
      <c r="K170" s="12"/>
      <c r="L170" s="12"/>
      <c r="M170" s="12"/>
      <c r="N170" s="12"/>
      <c r="O170" s="12"/>
      <c r="P170" s="12"/>
      <c r="Q170" s="12"/>
      <c r="R170" s="12"/>
      <c r="S170" s="12"/>
      <c r="T170" s="12"/>
      <c r="U170" s="12"/>
      <c r="V170" s="12"/>
      <c r="W170" s="12"/>
      <c r="X170" s="12"/>
      <c r="Y170" s="12"/>
      <c r="Z170" s="12"/>
      <c r="AA170" s="12"/>
    </row>
    <row r="171" ht="15.75" customHeight="1">
      <c r="A171" s="416" t="s">
        <v>11069</v>
      </c>
      <c r="B171" s="12" t="s">
        <v>3035</v>
      </c>
      <c r="C171" s="276" t="s">
        <v>11075</v>
      </c>
      <c r="D171" s="429">
        <v>45820.0</v>
      </c>
      <c r="E171" s="430">
        <v>0.8229166666666666</v>
      </c>
      <c r="F171" s="430">
        <v>0.8541666666666666</v>
      </c>
      <c r="G171" s="432" t="s">
        <v>11071</v>
      </c>
      <c r="H171" s="276" t="s">
        <v>11076</v>
      </c>
      <c r="I171" s="424">
        <v>10.0</v>
      </c>
      <c r="J171" s="424">
        <v>24.0</v>
      </c>
      <c r="K171" s="12"/>
      <c r="L171" s="12"/>
      <c r="M171" s="12"/>
      <c r="N171" s="12"/>
      <c r="O171" s="12"/>
      <c r="P171" s="12"/>
      <c r="Q171" s="12"/>
      <c r="R171" s="12"/>
      <c r="S171" s="12"/>
      <c r="T171" s="12"/>
      <c r="U171" s="12"/>
      <c r="V171" s="12"/>
      <c r="W171" s="12"/>
      <c r="X171" s="12"/>
      <c r="Y171" s="12"/>
      <c r="Z171" s="12"/>
      <c r="AA171" s="12"/>
    </row>
    <row r="172" ht="15.75" customHeight="1">
      <c r="A172" s="416" t="s">
        <v>11069</v>
      </c>
      <c r="B172" s="12" t="s">
        <v>3035</v>
      </c>
      <c r="C172" s="276" t="s">
        <v>11077</v>
      </c>
      <c r="D172" s="429">
        <v>45820.0</v>
      </c>
      <c r="E172" s="430">
        <v>0.8541666666666666</v>
      </c>
      <c r="F172" s="430">
        <v>0.8854166666666666</v>
      </c>
      <c r="G172" s="432" t="s">
        <v>11071</v>
      </c>
      <c r="H172" s="276" t="s">
        <v>11076</v>
      </c>
      <c r="I172" s="424">
        <v>11.0</v>
      </c>
      <c r="J172" s="424">
        <v>24.0</v>
      </c>
      <c r="K172" s="12"/>
      <c r="L172" s="12"/>
      <c r="M172" s="12"/>
      <c r="N172" s="12"/>
      <c r="O172" s="12"/>
      <c r="P172" s="12"/>
      <c r="Q172" s="12"/>
      <c r="R172" s="12"/>
      <c r="S172" s="12"/>
      <c r="T172" s="12"/>
      <c r="U172" s="12"/>
      <c r="V172" s="12"/>
      <c r="W172" s="12"/>
      <c r="X172" s="12"/>
      <c r="Y172" s="12"/>
      <c r="Z172" s="12"/>
      <c r="AA172" s="12"/>
    </row>
    <row r="173" ht="15.75" customHeight="1">
      <c r="A173" s="12" t="s">
        <v>11078</v>
      </c>
      <c r="B173" s="12" t="s">
        <v>3035</v>
      </c>
      <c r="C173" s="276" t="s">
        <v>11079</v>
      </c>
      <c r="D173" s="429">
        <v>45825.0</v>
      </c>
      <c r="E173" s="430">
        <v>0.5416666666666666</v>
      </c>
      <c r="F173" s="430">
        <v>0.5833333333333334</v>
      </c>
      <c r="G173" s="432" t="s">
        <v>11080</v>
      </c>
      <c r="H173" s="276" t="s">
        <v>11081</v>
      </c>
      <c r="I173" s="424">
        <v>19.0</v>
      </c>
      <c r="J173" s="424">
        <v>23.0</v>
      </c>
      <c r="K173" s="12"/>
      <c r="L173" s="12"/>
      <c r="M173" s="12"/>
      <c r="N173" s="12"/>
      <c r="O173" s="12"/>
      <c r="P173" s="12"/>
      <c r="Q173" s="12"/>
      <c r="R173" s="12"/>
      <c r="S173" s="12"/>
      <c r="T173" s="12"/>
      <c r="U173" s="12"/>
      <c r="V173" s="12"/>
      <c r="W173" s="12"/>
      <c r="X173" s="12"/>
      <c r="Y173" s="12"/>
      <c r="Z173" s="12"/>
      <c r="AA173" s="12"/>
    </row>
    <row r="174" ht="15.75" customHeight="1">
      <c r="A174" s="12" t="s">
        <v>11078</v>
      </c>
      <c r="B174" s="12" t="s">
        <v>3035</v>
      </c>
      <c r="C174" s="276" t="s">
        <v>11082</v>
      </c>
      <c r="D174" s="429">
        <v>45820.0</v>
      </c>
      <c r="E174" s="430">
        <v>0.5833333333333334</v>
      </c>
      <c r="F174" s="430">
        <v>0.625</v>
      </c>
      <c r="G174" s="431" t="s">
        <v>11080</v>
      </c>
      <c r="H174" s="276" t="s">
        <v>11083</v>
      </c>
      <c r="I174" s="424">
        <v>10.0</v>
      </c>
      <c r="J174" s="424">
        <v>23.0</v>
      </c>
      <c r="K174" s="12"/>
      <c r="L174" s="12"/>
      <c r="M174" s="12"/>
      <c r="N174" s="12"/>
      <c r="O174" s="12"/>
      <c r="P174" s="12"/>
      <c r="Q174" s="12"/>
      <c r="R174" s="12"/>
      <c r="S174" s="12"/>
      <c r="T174" s="12"/>
      <c r="U174" s="12"/>
      <c r="V174" s="12"/>
      <c r="W174" s="12"/>
      <c r="X174" s="12"/>
      <c r="Y174" s="12"/>
      <c r="Z174" s="12"/>
      <c r="AA174" s="12"/>
    </row>
    <row r="175" ht="15.75" customHeight="1">
      <c r="A175" s="12" t="s">
        <v>11078</v>
      </c>
      <c r="B175" s="12" t="s">
        <v>3035</v>
      </c>
      <c r="C175" s="276" t="s">
        <v>11084</v>
      </c>
      <c r="D175" s="429">
        <v>45820.0</v>
      </c>
      <c r="E175" s="422">
        <v>0.5833333333333334</v>
      </c>
      <c r="F175" s="422">
        <v>0.625</v>
      </c>
      <c r="G175" s="433" t="s">
        <v>11080</v>
      </c>
      <c r="H175" s="276" t="s">
        <v>11085</v>
      </c>
      <c r="I175" s="424">
        <v>13.0</v>
      </c>
      <c r="J175" s="424">
        <v>23.0</v>
      </c>
      <c r="K175" s="12"/>
      <c r="L175" s="12"/>
      <c r="M175" s="12"/>
      <c r="N175" s="12"/>
      <c r="O175" s="12"/>
      <c r="P175" s="12"/>
      <c r="Q175" s="12"/>
      <c r="R175" s="12"/>
      <c r="S175" s="12"/>
      <c r="T175" s="12"/>
      <c r="U175" s="12"/>
      <c r="V175" s="12"/>
      <c r="W175" s="12"/>
      <c r="X175" s="12"/>
      <c r="Y175" s="12"/>
      <c r="Z175" s="12"/>
      <c r="AA175" s="12"/>
    </row>
    <row r="176" ht="15.75" customHeight="1">
      <c r="A176" s="12" t="s">
        <v>11078</v>
      </c>
      <c r="B176" s="12" t="s">
        <v>3035</v>
      </c>
      <c r="C176" s="276" t="s">
        <v>11086</v>
      </c>
      <c r="D176" s="429">
        <v>45820.0</v>
      </c>
      <c r="E176" s="422">
        <v>0.625</v>
      </c>
      <c r="F176" s="422">
        <v>0.6666666666666666</v>
      </c>
      <c r="G176" s="433" t="s">
        <v>11080</v>
      </c>
      <c r="H176" s="276" t="s">
        <v>11087</v>
      </c>
      <c r="I176" s="424">
        <v>17.0</v>
      </c>
      <c r="J176" s="424">
        <v>23.0</v>
      </c>
      <c r="K176" s="12"/>
      <c r="L176" s="12"/>
      <c r="M176" s="12"/>
      <c r="N176" s="12"/>
      <c r="O176" s="12"/>
      <c r="P176" s="12"/>
      <c r="Q176" s="12"/>
      <c r="R176" s="12"/>
      <c r="S176" s="12"/>
      <c r="T176" s="12"/>
      <c r="U176" s="12"/>
      <c r="V176" s="12"/>
      <c r="W176" s="12"/>
      <c r="X176" s="12"/>
      <c r="Y176" s="12"/>
      <c r="Z176" s="12"/>
      <c r="AA176" s="12"/>
    </row>
    <row r="177" ht="15.75" customHeight="1">
      <c r="A177" s="12" t="s">
        <v>11078</v>
      </c>
      <c r="B177" s="12" t="s">
        <v>3035</v>
      </c>
      <c r="C177" s="276" t="s">
        <v>11088</v>
      </c>
      <c r="D177" s="429">
        <v>45820.0</v>
      </c>
      <c r="E177" s="430">
        <v>0.625</v>
      </c>
      <c r="F177" s="430">
        <v>0.6666666666666666</v>
      </c>
      <c r="G177" s="433" t="s">
        <v>11080</v>
      </c>
      <c r="H177" s="276" t="s">
        <v>11089</v>
      </c>
      <c r="I177" s="424">
        <v>0.0</v>
      </c>
      <c r="J177" s="424">
        <v>23.0</v>
      </c>
      <c r="K177" s="12"/>
      <c r="L177" s="12"/>
      <c r="M177" s="12"/>
      <c r="N177" s="12"/>
      <c r="O177" s="12"/>
      <c r="P177" s="12"/>
      <c r="Q177" s="12"/>
      <c r="R177" s="12"/>
      <c r="S177" s="12"/>
      <c r="T177" s="12"/>
      <c r="U177" s="12"/>
      <c r="V177" s="12"/>
      <c r="W177" s="12"/>
      <c r="X177" s="12"/>
      <c r="Y177" s="12"/>
      <c r="Z177" s="12"/>
      <c r="AA177" s="12"/>
    </row>
    <row r="178" ht="15.75" customHeight="1">
      <c r="A178" s="12" t="s">
        <v>11090</v>
      </c>
      <c r="B178" s="12" t="s">
        <v>3035</v>
      </c>
      <c r="C178" s="276" t="s">
        <v>11091</v>
      </c>
      <c r="D178" s="429">
        <v>45721.0</v>
      </c>
      <c r="E178" s="430">
        <v>0.7083333333333334</v>
      </c>
      <c r="F178" s="430">
        <v>0.7291666666666666</v>
      </c>
      <c r="G178" s="433" t="s">
        <v>10832</v>
      </c>
      <c r="H178" s="276" t="s">
        <v>11092</v>
      </c>
      <c r="I178" s="424">
        <v>0.0</v>
      </c>
      <c r="J178" s="424">
        <v>24.0</v>
      </c>
      <c r="K178" s="12"/>
      <c r="L178" s="12"/>
      <c r="M178" s="12"/>
      <c r="N178" s="12"/>
      <c r="O178" s="12"/>
      <c r="P178" s="12"/>
      <c r="Q178" s="12"/>
      <c r="R178" s="12"/>
      <c r="S178" s="12"/>
      <c r="T178" s="12"/>
      <c r="U178" s="12"/>
      <c r="V178" s="12"/>
      <c r="W178" s="12"/>
      <c r="X178" s="12"/>
      <c r="Y178" s="12"/>
      <c r="Z178" s="12"/>
      <c r="AA178" s="12"/>
    </row>
    <row r="179" ht="15.75" customHeight="1">
      <c r="A179" s="12" t="s">
        <v>11093</v>
      </c>
      <c r="B179" s="12" t="s">
        <v>3035</v>
      </c>
      <c r="C179" s="276" t="s">
        <v>11094</v>
      </c>
      <c r="D179" s="429">
        <v>45753.0</v>
      </c>
      <c r="E179" s="430">
        <v>0.5416666666666666</v>
      </c>
      <c r="F179" s="430">
        <v>0.5729166666666666</v>
      </c>
      <c r="G179" s="432" t="s">
        <v>11095</v>
      </c>
      <c r="H179" s="276" t="s">
        <v>11096</v>
      </c>
      <c r="I179" s="424">
        <v>27.0</v>
      </c>
      <c r="J179" s="424">
        <v>23.0</v>
      </c>
      <c r="K179" s="12"/>
      <c r="L179" s="12"/>
      <c r="M179" s="12"/>
      <c r="N179" s="12"/>
      <c r="O179" s="12"/>
      <c r="P179" s="12"/>
      <c r="Q179" s="12"/>
      <c r="R179" s="12"/>
      <c r="S179" s="12"/>
      <c r="T179" s="12"/>
      <c r="U179" s="12"/>
      <c r="V179" s="12"/>
      <c r="W179" s="12"/>
      <c r="X179" s="12"/>
      <c r="Y179" s="12"/>
      <c r="Z179" s="12"/>
      <c r="AA179" s="12"/>
    </row>
    <row r="180" ht="15.75" customHeight="1">
      <c r="A180" s="12" t="s">
        <v>11097</v>
      </c>
      <c r="B180" s="12" t="s">
        <v>3035</v>
      </c>
      <c r="C180" s="276" t="s">
        <v>11082</v>
      </c>
      <c r="D180" s="12" t="s">
        <v>283</v>
      </c>
      <c r="E180" s="430">
        <v>0.5833333333333334</v>
      </c>
      <c r="F180" s="430">
        <v>0.625</v>
      </c>
      <c r="G180" s="433" t="s">
        <v>11098</v>
      </c>
      <c r="H180" s="276" t="s">
        <v>11083</v>
      </c>
      <c r="I180" s="424">
        <v>28.0</v>
      </c>
      <c r="J180" s="424">
        <v>23.0</v>
      </c>
      <c r="K180" s="12"/>
      <c r="L180" s="12"/>
      <c r="M180" s="12"/>
      <c r="N180" s="12"/>
      <c r="O180" s="12"/>
      <c r="P180" s="12"/>
      <c r="Q180" s="12"/>
      <c r="R180" s="12"/>
      <c r="S180" s="12"/>
      <c r="T180" s="12"/>
      <c r="U180" s="12"/>
      <c r="V180" s="12"/>
      <c r="W180" s="12"/>
      <c r="X180" s="12"/>
      <c r="Y180" s="12"/>
      <c r="Z180" s="12"/>
      <c r="AA180" s="12"/>
    </row>
    <row r="181" ht="15.75" customHeight="1">
      <c r="A181" s="12" t="s">
        <v>11097</v>
      </c>
      <c r="B181" s="12" t="s">
        <v>3035</v>
      </c>
      <c r="C181" s="276" t="s">
        <v>11084</v>
      </c>
      <c r="D181" s="12" t="s">
        <v>283</v>
      </c>
      <c r="E181" s="430">
        <v>0.5833333333333334</v>
      </c>
      <c r="F181" s="430">
        <v>0.625</v>
      </c>
      <c r="G181" s="433" t="s">
        <v>11098</v>
      </c>
      <c r="H181" s="276" t="s">
        <v>11083</v>
      </c>
      <c r="I181" s="424">
        <v>30.0</v>
      </c>
      <c r="J181" s="424">
        <v>23.0</v>
      </c>
      <c r="K181" s="12"/>
      <c r="L181" s="12"/>
      <c r="M181" s="12"/>
      <c r="N181" s="12"/>
      <c r="O181" s="12"/>
      <c r="P181" s="12"/>
      <c r="Q181" s="12"/>
      <c r="R181" s="12"/>
      <c r="S181" s="12"/>
      <c r="T181" s="12"/>
      <c r="U181" s="12"/>
      <c r="V181" s="12"/>
      <c r="W181" s="12"/>
      <c r="X181" s="12"/>
      <c r="Y181" s="12"/>
      <c r="Z181" s="12"/>
      <c r="AA181" s="12"/>
    </row>
    <row r="182" ht="15.75" customHeight="1">
      <c r="A182" s="12" t="s">
        <v>11097</v>
      </c>
      <c r="B182" s="12" t="s">
        <v>3035</v>
      </c>
      <c r="C182" s="276" t="s">
        <v>11099</v>
      </c>
      <c r="D182" s="12" t="s">
        <v>283</v>
      </c>
      <c r="E182" s="430">
        <v>0.625</v>
      </c>
      <c r="F182" s="430">
        <v>0.6666666666666666</v>
      </c>
      <c r="G182" s="434" t="s">
        <v>11098</v>
      </c>
      <c r="H182" s="276" t="s">
        <v>11083</v>
      </c>
      <c r="I182" s="424">
        <v>20.0</v>
      </c>
      <c r="J182" s="424">
        <v>23.0</v>
      </c>
      <c r="K182" s="12"/>
      <c r="L182" s="12"/>
      <c r="M182" s="12"/>
      <c r="N182" s="12"/>
      <c r="O182" s="12"/>
      <c r="P182" s="12"/>
      <c r="Q182" s="12"/>
      <c r="R182" s="12"/>
      <c r="S182" s="12"/>
      <c r="T182" s="12"/>
      <c r="U182" s="12"/>
      <c r="V182" s="12"/>
      <c r="W182" s="12"/>
      <c r="X182" s="12"/>
      <c r="Y182" s="12"/>
      <c r="Z182" s="12"/>
      <c r="AA182" s="12"/>
    </row>
    <row r="183" ht="15.75" customHeight="1">
      <c r="A183" s="12" t="s">
        <v>11097</v>
      </c>
      <c r="B183" s="12" t="s">
        <v>3035</v>
      </c>
      <c r="C183" s="276" t="s">
        <v>11088</v>
      </c>
      <c r="D183" s="12" t="s">
        <v>283</v>
      </c>
      <c r="E183" s="430">
        <v>0.625</v>
      </c>
      <c r="F183" s="430">
        <v>0.6666666666666666</v>
      </c>
      <c r="G183" s="434" t="s">
        <v>11098</v>
      </c>
      <c r="H183" s="276" t="s">
        <v>11100</v>
      </c>
      <c r="I183" s="424">
        <v>6.0</v>
      </c>
      <c r="J183" s="424">
        <v>23.0</v>
      </c>
      <c r="K183" s="12"/>
      <c r="L183" s="12"/>
      <c r="M183" s="12"/>
      <c r="N183" s="12"/>
      <c r="O183" s="12"/>
      <c r="P183" s="12"/>
      <c r="Q183" s="12"/>
      <c r="R183" s="12"/>
      <c r="S183" s="12"/>
      <c r="T183" s="12"/>
      <c r="U183" s="12"/>
      <c r="V183" s="12"/>
      <c r="W183" s="12"/>
      <c r="X183" s="12"/>
      <c r="Y183" s="12"/>
      <c r="Z183" s="12"/>
      <c r="AA183" s="12"/>
    </row>
    <row r="184" ht="15.75" customHeight="1">
      <c r="A184" s="12" t="s">
        <v>11101</v>
      </c>
      <c r="B184" s="276" t="s">
        <v>11102</v>
      </c>
      <c r="C184" s="276" t="s">
        <v>11103</v>
      </c>
      <c r="D184" s="429">
        <v>45819.0</v>
      </c>
      <c r="E184" s="430">
        <v>0.375</v>
      </c>
      <c r="F184" s="430">
        <v>0.6666666666666666</v>
      </c>
      <c r="G184" s="434" t="s">
        <v>11104</v>
      </c>
      <c r="H184" s="276" t="s">
        <v>11105</v>
      </c>
      <c r="I184" s="424">
        <v>9.0</v>
      </c>
      <c r="J184" s="424">
        <v>1.0</v>
      </c>
      <c r="K184" s="12"/>
      <c r="L184" s="12"/>
      <c r="M184" s="12"/>
      <c r="N184" s="12"/>
      <c r="O184" s="12"/>
      <c r="P184" s="12"/>
      <c r="Q184" s="12"/>
      <c r="R184" s="12"/>
      <c r="S184" s="12"/>
      <c r="T184" s="12"/>
      <c r="U184" s="12"/>
      <c r="V184" s="12"/>
      <c r="W184" s="12"/>
      <c r="X184" s="12"/>
      <c r="Y184" s="12"/>
      <c r="Z184" s="12"/>
      <c r="AA184" s="12"/>
    </row>
    <row r="185" ht="15.75" customHeight="1">
      <c r="A185" s="12" t="s">
        <v>11101</v>
      </c>
      <c r="B185" s="276" t="s">
        <v>11102</v>
      </c>
      <c r="C185" s="276" t="s">
        <v>11106</v>
      </c>
      <c r="D185" s="429">
        <v>45816.0</v>
      </c>
      <c r="E185" s="430">
        <v>0.375</v>
      </c>
      <c r="F185" s="430">
        <v>0.6666666666666666</v>
      </c>
      <c r="G185" s="434" t="s">
        <v>11107</v>
      </c>
      <c r="H185" s="276" t="s">
        <v>11108</v>
      </c>
      <c r="I185" s="424">
        <v>11.0</v>
      </c>
      <c r="J185" s="424">
        <v>1.0</v>
      </c>
      <c r="K185" s="12"/>
      <c r="L185" s="12"/>
      <c r="M185" s="12"/>
      <c r="N185" s="12"/>
      <c r="O185" s="12"/>
      <c r="P185" s="12"/>
      <c r="Q185" s="12"/>
      <c r="R185" s="12"/>
      <c r="S185" s="12"/>
      <c r="T185" s="12"/>
      <c r="U185" s="12"/>
      <c r="V185" s="12"/>
      <c r="W185" s="12"/>
      <c r="X185" s="12"/>
      <c r="Y185" s="12"/>
      <c r="Z185" s="12"/>
      <c r="AA185" s="12"/>
    </row>
    <row r="186" ht="15.75" customHeight="1">
      <c r="A186" s="12" t="s">
        <v>11101</v>
      </c>
      <c r="B186" s="276" t="s">
        <v>11102</v>
      </c>
      <c r="C186" s="276" t="s">
        <v>11109</v>
      </c>
      <c r="D186" s="429">
        <v>45882.0</v>
      </c>
      <c r="E186" s="430">
        <v>0.375</v>
      </c>
      <c r="F186" s="430">
        <v>0.6666666666666666</v>
      </c>
      <c r="G186" s="434" t="s">
        <v>11107</v>
      </c>
      <c r="H186" s="276" t="s">
        <v>11110</v>
      </c>
      <c r="I186" s="424">
        <v>5.0</v>
      </c>
      <c r="J186" s="424">
        <v>1.0</v>
      </c>
      <c r="K186" s="12"/>
      <c r="L186" s="12"/>
      <c r="M186" s="12"/>
      <c r="N186" s="12"/>
      <c r="O186" s="12"/>
      <c r="P186" s="12"/>
      <c r="Q186" s="12"/>
      <c r="R186" s="12"/>
      <c r="S186" s="12"/>
      <c r="T186" s="12"/>
      <c r="U186" s="12"/>
      <c r="V186" s="12"/>
      <c r="W186" s="12"/>
      <c r="X186" s="12"/>
      <c r="Y186" s="12"/>
      <c r="Z186" s="12"/>
      <c r="AA186" s="12"/>
    </row>
    <row r="187" ht="15.75" customHeight="1">
      <c r="A187" s="12" t="s">
        <v>11101</v>
      </c>
      <c r="B187" s="276" t="s">
        <v>11102</v>
      </c>
      <c r="C187" s="276" t="s">
        <v>11111</v>
      </c>
      <c r="D187" s="429">
        <v>45850.0</v>
      </c>
      <c r="E187" s="430">
        <v>0.375</v>
      </c>
      <c r="F187" s="430">
        <v>0.6666666666666666</v>
      </c>
      <c r="G187" s="434" t="s">
        <v>11112</v>
      </c>
      <c r="H187" s="276" t="s">
        <v>11113</v>
      </c>
      <c r="I187" s="424">
        <v>18.0</v>
      </c>
      <c r="J187" s="424">
        <v>1.0</v>
      </c>
      <c r="K187" s="12"/>
      <c r="L187" s="12"/>
      <c r="M187" s="12"/>
      <c r="N187" s="12"/>
      <c r="O187" s="12"/>
      <c r="P187" s="12"/>
      <c r="Q187" s="12"/>
      <c r="R187" s="12"/>
      <c r="S187" s="12"/>
      <c r="T187" s="12"/>
      <c r="U187" s="12"/>
      <c r="V187" s="12"/>
      <c r="W187" s="12"/>
      <c r="X187" s="12"/>
      <c r="Y187" s="12"/>
      <c r="Z187" s="12"/>
      <c r="AA187" s="12"/>
    </row>
    <row r="188" ht="15.75" customHeight="1">
      <c r="A188" s="12" t="s">
        <v>11101</v>
      </c>
      <c r="B188" s="276" t="s">
        <v>11102</v>
      </c>
      <c r="C188" s="276" t="s">
        <v>11114</v>
      </c>
      <c r="D188" s="429">
        <v>45914.0</v>
      </c>
      <c r="E188" s="430">
        <v>0.375</v>
      </c>
      <c r="F188" s="430">
        <v>0.6666666666666666</v>
      </c>
      <c r="G188" s="433" t="s">
        <v>11107</v>
      </c>
      <c r="H188" s="276" t="s">
        <v>11115</v>
      </c>
      <c r="I188" s="424">
        <v>10.0</v>
      </c>
      <c r="J188" s="424">
        <v>1.0</v>
      </c>
      <c r="K188" s="12"/>
      <c r="L188" s="12"/>
      <c r="M188" s="12"/>
      <c r="N188" s="12"/>
      <c r="O188" s="12"/>
      <c r="P188" s="12"/>
      <c r="Q188" s="12"/>
      <c r="R188" s="12"/>
      <c r="S188" s="12"/>
      <c r="T188" s="12"/>
      <c r="U188" s="12"/>
      <c r="V188" s="12"/>
      <c r="W188" s="12"/>
      <c r="X188" s="12"/>
      <c r="Y188" s="12"/>
      <c r="Z188" s="12"/>
      <c r="AA188" s="12"/>
    </row>
    <row r="189" ht="15.75" customHeight="1">
      <c r="A189" s="12" t="s">
        <v>11101</v>
      </c>
      <c r="B189" s="276" t="s">
        <v>11102</v>
      </c>
      <c r="C189" s="276" t="s">
        <v>11116</v>
      </c>
      <c r="D189" s="429">
        <v>45816.0</v>
      </c>
      <c r="E189" s="430">
        <v>0.375</v>
      </c>
      <c r="F189" s="430">
        <v>0.6666666666666666</v>
      </c>
      <c r="G189" s="433" t="s">
        <v>11107</v>
      </c>
      <c r="H189" s="276" t="s">
        <v>11115</v>
      </c>
      <c r="I189" s="424">
        <v>12.0</v>
      </c>
      <c r="J189" s="424">
        <v>1.0</v>
      </c>
      <c r="K189" s="12"/>
      <c r="L189" s="12"/>
      <c r="M189" s="12"/>
      <c r="N189" s="12"/>
      <c r="O189" s="12"/>
      <c r="P189" s="12"/>
      <c r="Q189" s="12"/>
      <c r="R189" s="12"/>
      <c r="S189" s="12"/>
      <c r="T189" s="12"/>
      <c r="U189" s="12"/>
      <c r="V189" s="12"/>
      <c r="W189" s="12"/>
      <c r="X189" s="12"/>
      <c r="Y189" s="12"/>
      <c r="Z189" s="12"/>
      <c r="AA189" s="12"/>
    </row>
    <row r="190" ht="15.75" customHeight="1">
      <c r="A190" s="12" t="s">
        <v>11101</v>
      </c>
      <c r="B190" s="276" t="s">
        <v>11102</v>
      </c>
      <c r="C190" s="276" t="s">
        <v>11117</v>
      </c>
      <c r="D190" s="429">
        <v>45881.0</v>
      </c>
      <c r="E190" s="430">
        <v>0.375</v>
      </c>
      <c r="F190" s="430">
        <v>0.6666666666666666</v>
      </c>
      <c r="G190" s="433" t="s">
        <v>11118</v>
      </c>
      <c r="H190" s="276" t="s">
        <v>11119</v>
      </c>
      <c r="I190" s="424">
        <v>9.0</v>
      </c>
      <c r="J190" s="424">
        <v>1.0</v>
      </c>
      <c r="K190" s="12"/>
      <c r="L190" s="12"/>
      <c r="M190" s="12"/>
      <c r="N190" s="12"/>
      <c r="O190" s="12"/>
      <c r="P190" s="12"/>
      <c r="Q190" s="12"/>
      <c r="R190" s="12"/>
      <c r="S190" s="12"/>
      <c r="T190" s="12"/>
      <c r="U190" s="12"/>
      <c r="V190" s="12"/>
      <c r="W190" s="12"/>
      <c r="X190" s="12"/>
      <c r="Y190" s="12"/>
      <c r="Z190" s="12"/>
      <c r="AA190" s="12"/>
    </row>
    <row r="191" ht="15.75" customHeight="1">
      <c r="A191" s="12" t="s">
        <v>11101</v>
      </c>
      <c r="B191" s="276" t="s">
        <v>11102</v>
      </c>
      <c r="C191" s="276" t="s">
        <v>11120</v>
      </c>
      <c r="D191" s="429">
        <v>45754.0</v>
      </c>
      <c r="E191" s="430">
        <v>0.375</v>
      </c>
      <c r="F191" s="430">
        <v>0.6666666666666666</v>
      </c>
      <c r="G191" s="433" t="s">
        <v>11121</v>
      </c>
      <c r="H191" s="276" t="s">
        <v>11122</v>
      </c>
      <c r="I191" s="424">
        <v>12.0</v>
      </c>
      <c r="J191" s="424">
        <v>1.0</v>
      </c>
      <c r="K191" s="12"/>
      <c r="L191" s="12"/>
      <c r="M191" s="12"/>
      <c r="N191" s="12"/>
      <c r="O191" s="12"/>
      <c r="P191" s="12"/>
      <c r="Q191" s="12"/>
      <c r="R191" s="12"/>
      <c r="S191" s="12"/>
      <c r="T191" s="12"/>
      <c r="U191" s="12"/>
      <c r="V191" s="12"/>
      <c r="W191" s="12"/>
      <c r="X191" s="12"/>
      <c r="Y191" s="12"/>
      <c r="Z191" s="12"/>
      <c r="AA191" s="12"/>
    </row>
    <row r="192" ht="15.75" customHeight="1">
      <c r="A192" s="12" t="s">
        <v>11101</v>
      </c>
      <c r="B192" s="276" t="s">
        <v>11102</v>
      </c>
      <c r="C192" s="276" t="s">
        <v>11103</v>
      </c>
      <c r="D192" s="429">
        <v>45819.0</v>
      </c>
      <c r="E192" s="430">
        <v>0.375</v>
      </c>
      <c r="F192" s="430">
        <v>0.6666666666666666</v>
      </c>
      <c r="G192" s="433" t="s">
        <v>11104</v>
      </c>
      <c r="H192" s="276" t="s">
        <v>11105</v>
      </c>
      <c r="I192" s="424">
        <v>8.0</v>
      </c>
      <c r="J192" s="424">
        <v>1.0</v>
      </c>
      <c r="K192" s="12"/>
      <c r="L192" s="12"/>
      <c r="M192" s="12"/>
      <c r="N192" s="12"/>
      <c r="O192" s="12"/>
      <c r="P192" s="12"/>
      <c r="Q192" s="12"/>
      <c r="R192" s="12"/>
      <c r="S192" s="12"/>
      <c r="T192" s="12"/>
      <c r="U192" s="12"/>
      <c r="V192" s="12"/>
      <c r="W192" s="12"/>
      <c r="X192" s="12"/>
      <c r="Y192" s="12"/>
      <c r="Z192" s="12"/>
      <c r="AA192" s="12"/>
    </row>
    <row r="193" ht="15.75" customHeight="1">
      <c r="A193" s="12" t="s">
        <v>11101</v>
      </c>
      <c r="B193" s="276" t="s">
        <v>11102</v>
      </c>
      <c r="C193" s="276" t="s">
        <v>11123</v>
      </c>
      <c r="D193" s="429">
        <v>45914.0</v>
      </c>
      <c r="E193" s="430">
        <v>0.375</v>
      </c>
      <c r="F193" s="430">
        <v>0.6666666666666666</v>
      </c>
      <c r="G193" s="433" t="s">
        <v>11107</v>
      </c>
      <c r="H193" s="276" t="s">
        <v>11124</v>
      </c>
      <c r="I193" s="424">
        <v>10.0</v>
      </c>
      <c r="J193" s="424">
        <v>1.0</v>
      </c>
      <c r="K193" s="12"/>
      <c r="L193" s="12"/>
      <c r="M193" s="12"/>
      <c r="N193" s="12"/>
      <c r="O193" s="12"/>
      <c r="P193" s="12"/>
      <c r="Q193" s="12"/>
      <c r="R193" s="12"/>
      <c r="S193" s="12"/>
      <c r="T193" s="12"/>
      <c r="U193" s="12"/>
      <c r="V193" s="12"/>
      <c r="W193" s="12"/>
      <c r="X193" s="12"/>
      <c r="Y193" s="12"/>
      <c r="Z193" s="12"/>
      <c r="AA193" s="12"/>
    </row>
    <row r="194" ht="15.75" customHeight="1">
      <c r="A194" s="12" t="s">
        <v>11101</v>
      </c>
      <c r="B194" s="276" t="s">
        <v>11102</v>
      </c>
      <c r="C194" s="276" t="s">
        <v>11125</v>
      </c>
      <c r="D194" s="429">
        <v>45914.0</v>
      </c>
      <c r="E194" s="430">
        <v>0.375</v>
      </c>
      <c r="F194" s="430">
        <v>0.6666666666666666</v>
      </c>
      <c r="G194" s="433" t="s">
        <v>11107</v>
      </c>
      <c r="H194" s="276" t="s">
        <v>11126</v>
      </c>
      <c r="I194" s="424">
        <v>7.0</v>
      </c>
      <c r="J194" s="424">
        <v>1.0</v>
      </c>
      <c r="K194" s="12"/>
      <c r="L194" s="12"/>
      <c r="M194" s="12"/>
      <c r="N194" s="12"/>
      <c r="O194" s="12"/>
      <c r="P194" s="12"/>
      <c r="Q194" s="12"/>
      <c r="R194" s="12"/>
      <c r="S194" s="12"/>
      <c r="T194" s="12"/>
      <c r="U194" s="12"/>
      <c r="V194" s="12"/>
      <c r="W194" s="12"/>
      <c r="X194" s="12"/>
      <c r="Y194" s="12"/>
      <c r="Z194" s="12"/>
      <c r="AA194" s="12"/>
    </row>
    <row r="195" ht="15.75" customHeight="1">
      <c r="A195" s="12" t="s">
        <v>11101</v>
      </c>
      <c r="B195" s="276" t="s">
        <v>11102</v>
      </c>
      <c r="C195" s="276" t="s">
        <v>11127</v>
      </c>
      <c r="D195" s="429">
        <v>45850.0</v>
      </c>
      <c r="E195" s="430">
        <v>0.375</v>
      </c>
      <c r="F195" s="430">
        <v>0.6666666666666666</v>
      </c>
      <c r="G195" s="433" t="s">
        <v>11121</v>
      </c>
      <c r="H195" s="276" t="s">
        <v>11128</v>
      </c>
      <c r="I195" s="424">
        <v>19.0</v>
      </c>
      <c r="J195" s="424">
        <v>1.0</v>
      </c>
      <c r="K195" s="12"/>
      <c r="L195" s="12"/>
      <c r="M195" s="12"/>
      <c r="N195" s="12"/>
      <c r="O195" s="12"/>
      <c r="P195" s="12"/>
      <c r="Q195" s="12"/>
      <c r="R195" s="12"/>
      <c r="S195" s="12"/>
      <c r="T195" s="12"/>
      <c r="U195" s="12"/>
      <c r="V195" s="12"/>
      <c r="W195" s="12"/>
      <c r="X195" s="12"/>
      <c r="Y195" s="12"/>
      <c r="Z195" s="12"/>
      <c r="AA195" s="12"/>
    </row>
    <row r="196" ht="15.75" customHeight="1">
      <c r="A196" s="12" t="s">
        <v>11129</v>
      </c>
      <c r="B196" s="276" t="s">
        <v>11102</v>
      </c>
      <c r="C196" s="276" t="s">
        <v>11130</v>
      </c>
      <c r="D196" s="429">
        <v>45975.0</v>
      </c>
      <c r="E196" s="430">
        <v>0.375</v>
      </c>
      <c r="F196" s="430">
        <v>0.6875</v>
      </c>
      <c r="G196" s="434" t="s">
        <v>11131</v>
      </c>
      <c r="H196" s="276" t="s">
        <v>11132</v>
      </c>
      <c r="I196" s="424">
        <v>4.0</v>
      </c>
      <c r="J196" s="424">
        <v>1.0</v>
      </c>
      <c r="K196" s="12"/>
      <c r="L196" s="12"/>
      <c r="M196" s="12"/>
      <c r="N196" s="12"/>
      <c r="O196" s="12"/>
      <c r="P196" s="12"/>
      <c r="Q196" s="12"/>
      <c r="R196" s="12"/>
      <c r="S196" s="12"/>
      <c r="T196" s="12"/>
      <c r="U196" s="12"/>
      <c r="V196" s="12"/>
      <c r="W196" s="12"/>
      <c r="X196" s="12"/>
      <c r="Y196" s="12"/>
      <c r="Z196" s="12"/>
      <c r="AA196" s="12"/>
    </row>
    <row r="197" ht="15.75" customHeight="1">
      <c r="A197" s="12" t="s">
        <v>11129</v>
      </c>
      <c r="B197" s="276" t="s">
        <v>11102</v>
      </c>
      <c r="C197" s="276" t="s">
        <v>11133</v>
      </c>
      <c r="D197" s="429">
        <v>45730.0</v>
      </c>
      <c r="E197" s="430">
        <v>0.4375</v>
      </c>
      <c r="F197" s="430">
        <v>0.5208333333333334</v>
      </c>
      <c r="G197" s="434" t="s">
        <v>11134</v>
      </c>
      <c r="H197" s="276" t="s">
        <v>11135</v>
      </c>
      <c r="I197" s="424">
        <v>28.0</v>
      </c>
      <c r="J197" s="424">
        <v>1.0</v>
      </c>
      <c r="K197" s="12"/>
      <c r="L197" s="12"/>
      <c r="M197" s="12"/>
      <c r="N197" s="12"/>
      <c r="O197" s="12"/>
      <c r="P197" s="12"/>
      <c r="Q197" s="12"/>
      <c r="R197" s="12"/>
      <c r="S197" s="12"/>
      <c r="T197" s="12"/>
      <c r="U197" s="12"/>
      <c r="V197" s="12"/>
      <c r="W197" s="12"/>
      <c r="X197" s="12"/>
      <c r="Y197" s="12"/>
      <c r="Z197" s="12"/>
      <c r="AA197" s="12"/>
    </row>
    <row r="198" ht="15.75" customHeight="1">
      <c r="A198" s="12" t="s">
        <v>11129</v>
      </c>
      <c r="B198" s="276" t="s">
        <v>11102</v>
      </c>
      <c r="C198" s="276" t="s">
        <v>11136</v>
      </c>
      <c r="D198" s="429">
        <v>45730.0</v>
      </c>
      <c r="E198" s="430">
        <v>0.4166666666666667</v>
      </c>
      <c r="F198" s="430">
        <v>0.5</v>
      </c>
      <c r="G198" s="432" t="s">
        <v>11134</v>
      </c>
      <c r="H198" s="276" t="s">
        <v>11026</v>
      </c>
      <c r="I198" s="424">
        <v>27.0</v>
      </c>
      <c r="J198" s="424">
        <v>1.0</v>
      </c>
      <c r="K198" s="12"/>
      <c r="L198" s="12"/>
      <c r="M198" s="12"/>
      <c r="N198" s="12"/>
      <c r="O198" s="12"/>
      <c r="P198" s="12"/>
      <c r="Q198" s="12"/>
      <c r="R198" s="12"/>
      <c r="S198" s="12"/>
      <c r="T198" s="12"/>
      <c r="U198" s="12"/>
      <c r="V198" s="12"/>
      <c r="W198" s="12"/>
      <c r="X198" s="12"/>
      <c r="Y198" s="12"/>
      <c r="Z198" s="12"/>
      <c r="AA198" s="12"/>
    </row>
    <row r="199" ht="15.75" customHeight="1">
      <c r="A199" s="12" t="s">
        <v>11129</v>
      </c>
      <c r="B199" s="276" t="s">
        <v>11102</v>
      </c>
      <c r="C199" s="276" t="s">
        <v>11137</v>
      </c>
      <c r="D199" s="429">
        <v>45730.0</v>
      </c>
      <c r="E199" s="430">
        <v>0.4166666666666667</v>
      </c>
      <c r="F199" s="430">
        <v>0.5</v>
      </c>
      <c r="G199" s="432" t="s">
        <v>11138</v>
      </c>
      <c r="H199" s="276" t="s">
        <v>11026</v>
      </c>
      <c r="I199" s="424">
        <v>24.0</v>
      </c>
      <c r="J199" s="424">
        <v>1.0</v>
      </c>
      <c r="K199" s="12"/>
      <c r="L199" s="12"/>
      <c r="M199" s="12"/>
      <c r="N199" s="12"/>
      <c r="O199" s="12"/>
      <c r="P199" s="12"/>
      <c r="Q199" s="12"/>
      <c r="R199" s="12"/>
      <c r="S199" s="12"/>
      <c r="T199" s="12"/>
      <c r="U199" s="12"/>
      <c r="V199" s="12"/>
      <c r="W199" s="12"/>
      <c r="X199" s="12"/>
      <c r="Y199" s="12"/>
      <c r="Z199" s="12"/>
      <c r="AA199" s="12"/>
    </row>
    <row r="200" ht="15.75" customHeight="1">
      <c r="A200" s="12" t="s">
        <v>11139</v>
      </c>
      <c r="B200" s="276" t="s">
        <v>11140</v>
      </c>
      <c r="C200" s="276" t="s">
        <v>11139</v>
      </c>
      <c r="D200" s="12" t="s">
        <v>11141</v>
      </c>
      <c r="E200" s="430">
        <v>0.375</v>
      </c>
      <c r="F200" s="430">
        <v>0.3958333333333333</v>
      </c>
      <c r="G200" s="432" t="s">
        <v>10594</v>
      </c>
      <c r="H200" s="276" t="s">
        <v>11142</v>
      </c>
      <c r="I200" s="424" t="s">
        <v>297</v>
      </c>
      <c r="J200" s="424">
        <v>9.0</v>
      </c>
      <c r="K200" s="12"/>
      <c r="L200" s="12"/>
      <c r="M200" s="12"/>
      <c r="N200" s="12"/>
      <c r="O200" s="12"/>
      <c r="P200" s="12"/>
      <c r="Q200" s="12"/>
      <c r="R200" s="12"/>
      <c r="S200" s="12"/>
      <c r="T200" s="12"/>
      <c r="U200" s="12"/>
      <c r="V200" s="12"/>
      <c r="W200" s="12"/>
      <c r="X200" s="12"/>
      <c r="Y200" s="12"/>
      <c r="Z200" s="12"/>
      <c r="AA200" s="12"/>
    </row>
    <row r="201" ht="15.75" customHeight="1">
      <c r="A201" s="12" t="s">
        <v>6053</v>
      </c>
      <c r="B201" s="276" t="s">
        <v>11140</v>
      </c>
      <c r="C201" s="12" t="s">
        <v>6053</v>
      </c>
      <c r="D201" s="429">
        <v>45659.0</v>
      </c>
      <c r="E201" s="430">
        <v>0.375</v>
      </c>
      <c r="F201" s="430">
        <v>0.3958333333333333</v>
      </c>
      <c r="G201" s="432" t="s">
        <v>10594</v>
      </c>
      <c r="H201" s="276" t="s">
        <v>11143</v>
      </c>
      <c r="I201" s="424" t="s">
        <v>297</v>
      </c>
      <c r="J201" s="424">
        <v>9.0</v>
      </c>
      <c r="K201" s="12"/>
      <c r="L201" s="12"/>
      <c r="M201" s="12"/>
      <c r="N201" s="12"/>
      <c r="O201" s="12"/>
      <c r="P201" s="12"/>
      <c r="Q201" s="12"/>
      <c r="R201" s="12"/>
      <c r="S201" s="12"/>
      <c r="T201" s="12"/>
      <c r="U201" s="12"/>
      <c r="V201" s="12"/>
      <c r="W201" s="12"/>
      <c r="X201" s="12"/>
      <c r="Y201" s="12"/>
      <c r="Z201" s="12"/>
      <c r="AA201" s="12"/>
    </row>
    <row r="202" ht="15.75" customHeight="1">
      <c r="A202" s="12" t="s">
        <v>3897</v>
      </c>
      <c r="B202" s="276" t="s">
        <v>11140</v>
      </c>
      <c r="C202" s="12" t="s">
        <v>3897</v>
      </c>
      <c r="D202" s="429">
        <v>45691.0</v>
      </c>
      <c r="E202" s="430">
        <v>0.8020833333333334</v>
      </c>
      <c r="F202" s="430">
        <v>0.8229166666666666</v>
      </c>
      <c r="G202" s="432" t="s">
        <v>10594</v>
      </c>
      <c r="H202" s="276" t="s">
        <v>11144</v>
      </c>
      <c r="I202" s="424" t="s">
        <v>297</v>
      </c>
      <c r="J202" s="424">
        <v>9.0</v>
      </c>
      <c r="K202" s="12"/>
      <c r="L202" s="12"/>
      <c r="M202" s="12"/>
      <c r="N202" s="12"/>
      <c r="O202" s="12"/>
      <c r="P202" s="12"/>
      <c r="Q202" s="12"/>
      <c r="R202" s="12"/>
      <c r="S202" s="12"/>
      <c r="T202" s="12"/>
      <c r="U202" s="12"/>
      <c r="V202" s="12"/>
      <c r="W202" s="12"/>
      <c r="X202" s="12"/>
      <c r="Y202" s="12"/>
      <c r="Z202" s="12"/>
      <c r="AA202" s="12"/>
    </row>
    <row r="203" ht="15.75" customHeight="1">
      <c r="A203" s="12" t="s">
        <v>11145</v>
      </c>
      <c r="B203" s="276" t="s">
        <v>11146</v>
      </c>
      <c r="C203" s="12" t="s">
        <v>11147</v>
      </c>
      <c r="D203" s="12" t="s">
        <v>5392</v>
      </c>
      <c r="E203" s="430">
        <v>0.4583333333333333</v>
      </c>
      <c r="F203" s="430">
        <v>0.5</v>
      </c>
      <c r="G203" s="434" t="s">
        <v>11148</v>
      </c>
      <c r="H203" s="276" t="s">
        <v>11149</v>
      </c>
      <c r="I203" s="424">
        <v>12.0</v>
      </c>
      <c r="J203" s="424">
        <v>10.0</v>
      </c>
      <c r="K203" s="12"/>
      <c r="L203" s="12"/>
      <c r="M203" s="12"/>
      <c r="N203" s="12"/>
      <c r="O203" s="12"/>
      <c r="P203" s="12"/>
      <c r="Q203" s="12"/>
      <c r="R203" s="12"/>
      <c r="S203" s="12"/>
      <c r="T203" s="12"/>
      <c r="U203" s="12"/>
      <c r="V203" s="12"/>
      <c r="W203" s="12"/>
      <c r="X203" s="12"/>
      <c r="Y203" s="12"/>
      <c r="Z203" s="12"/>
      <c r="AA203" s="12"/>
    </row>
    <row r="204" ht="15.75" customHeight="1">
      <c r="A204" s="12" t="s">
        <v>11145</v>
      </c>
      <c r="B204" s="276" t="s">
        <v>11146</v>
      </c>
      <c r="C204" s="276" t="s">
        <v>11150</v>
      </c>
      <c r="D204" s="12" t="s">
        <v>5392</v>
      </c>
      <c r="E204" s="430">
        <v>0.5</v>
      </c>
      <c r="F204" s="430">
        <v>0.5416666666666666</v>
      </c>
      <c r="G204" s="434" t="s">
        <v>11148</v>
      </c>
      <c r="H204" s="276" t="s">
        <v>11149</v>
      </c>
      <c r="I204" s="424">
        <v>9.0</v>
      </c>
      <c r="J204" s="424">
        <v>10.0</v>
      </c>
      <c r="K204" s="12"/>
      <c r="L204" s="12"/>
      <c r="M204" s="12"/>
      <c r="N204" s="12"/>
      <c r="O204" s="12"/>
      <c r="P204" s="12"/>
      <c r="Q204" s="12"/>
      <c r="R204" s="12"/>
      <c r="S204" s="12"/>
      <c r="T204" s="12"/>
      <c r="U204" s="12"/>
      <c r="V204" s="12"/>
      <c r="W204" s="12"/>
      <c r="X204" s="12"/>
      <c r="Y204" s="12"/>
      <c r="Z204" s="12"/>
      <c r="AA204" s="12"/>
    </row>
    <row r="205" ht="15.75" customHeight="1">
      <c r="A205" s="12" t="s">
        <v>11145</v>
      </c>
      <c r="B205" s="276" t="s">
        <v>11146</v>
      </c>
      <c r="C205" s="276" t="s">
        <v>11151</v>
      </c>
      <c r="D205" s="12" t="s">
        <v>5392</v>
      </c>
      <c r="E205" s="430">
        <v>0.5416666666666666</v>
      </c>
      <c r="F205" s="430">
        <v>0.5833333333333334</v>
      </c>
      <c r="G205" s="434" t="s">
        <v>11148</v>
      </c>
      <c r="H205" s="276" t="s">
        <v>11149</v>
      </c>
      <c r="I205" s="424">
        <v>3.0</v>
      </c>
      <c r="J205" s="424">
        <v>10.0</v>
      </c>
      <c r="K205" s="12"/>
      <c r="L205" s="12"/>
      <c r="M205" s="12"/>
      <c r="N205" s="12"/>
      <c r="O205" s="12"/>
      <c r="P205" s="12"/>
      <c r="Q205" s="12"/>
      <c r="R205" s="12"/>
      <c r="S205" s="12"/>
      <c r="T205" s="12"/>
      <c r="U205" s="12"/>
      <c r="V205" s="12"/>
      <c r="W205" s="12"/>
      <c r="X205" s="12"/>
      <c r="Y205" s="12"/>
      <c r="Z205" s="12"/>
      <c r="AA205" s="12"/>
    </row>
    <row r="206" ht="15.75" customHeight="1">
      <c r="A206" s="12" t="s">
        <v>11145</v>
      </c>
      <c r="B206" s="276" t="s">
        <v>11146</v>
      </c>
      <c r="C206" s="276" t="s">
        <v>11152</v>
      </c>
      <c r="D206" s="12" t="s">
        <v>5392</v>
      </c>
      <c r="E206" s="430">
        <v>0.7708333333333334</v>
      </c>
      <c r="F206" s="430">
        <v>0.8125</v>
      </c>
      <c r="G206" s="433" t="s">
        <v>11153</v>
      </c>
      <c r="H206" s="276" t="s">
        <v>11154</v>
      </c>
      <c r="I206" s="424">
        <v>12.0</v>
      </c>
      <c r="J206" s="424">
        <v>9.0</v>
      </c>
      <c r="K206" s="12"/>
      <c r="L206" s="12"/>
      <c r="M206" s="12"/>
      <c r="N206" s="12"/>
      <c r="O206" s="12"/>
      <c r="P206" s="12"/>
      <c r="Q206" s="12"/>
      <c r="R206" s="12"/>
      <c r="S206" s="12"/>
      <c r="T206" s="12"/>
      <c r="U206" s="12"/>
      <c r="V206" s="12"/>
      <c r="W206" s="12"/>
      <c r="X206" s="12"/>
      <c r="Y206" s="12"/>
      <c r="Z206" s="12"/>
      <c r="AA206" s="12"/>
    </row>
    <row r="207" ht="15.75" customHeight="1">
      <c r="A207" s="12" t="s">
        <v>11145</v>
      </c>
      <c r="B207" s="276" t="s">
        <v>11146</v>
      </c>
      <c r="C207" s="276" t="s">
        <v>11155</v>
      </c>
      <c r="D207" s="12" t="s">
        <v>5392</v>
      </c>
      <c r="E207" s="430">
        <v>0.7916666666666666</v>
      </c>
      <c r="F207" s="430">
        <v>0.8333333333333334</v>
      </c>
      <c r="G207" s="433" t="s">
        <v>11153</v>
      </c>
      <c r="H207" s="276" t="s">
        <v>11156</v>
      </c>
      <c r="I207" s="424">
        <v>3.0</v>
      </c>
      <c r="J207" s="424">
        <v>9.0</v>
      </c>
      <c r="K207" s="12"/>
      <c r="L207" s="12"/>
      <c r="M207" s="12"/>
      <c r="N207" s="12"/>
      <c r="O207" s="12"/>
      <c r="P207" s="12"/>
      <c r="Q207" s="12"/>
      <c r="R207" s="12"/>
      <c r="S207" s="12"/>
      <c r="T207" s="12"/>
      <c r="U207" s="12"/>
      <c r="V207" s="12"/>
      <c r="W207" s="12"/>
      <c r="X207" s="12"/>
      <c r="Y207" s="12"/>
      <c r="Z207" s="12"/>
      <c r="AA207" s="12"/>
    </row>
    <row r="208" ht="15.75" customHeight="1">
      <c r="A208" s="12" t="s">
        <v>11145</v>
      </c>
      <c r="B208" s="276" t="s">
        <v>11146</v>
      </c>
      <c r="C208" s="276" t="s">
        <v>11157</v>
      </c>
      <c r="D208" s="12" t="s">
        <v>5392</v>
      </c>
      <c r="E208" s="430">
        <v>0.75</v>
      </c>
      <c r="F208" s="430">
        <v>0.7916666666666666</v>
      </c>
      <c r="G208" s="433" t="s">
        <v>11148</v>
      </c>
      <c r="H208" s="276" t="s">
        <v>11149</v>
      </c>
      <c r="I208" s="424">
        <v>18.0</v>
      </c>
      <c r="J208" s="424">
        <v>10.0</v>
      </c>
      <c r="K208" s="12"/>
      <c r="L208" s="12"/>
      <c r="M208" s="12"/>
      <c r="N208" s="12"/>
      <c r="O208" s="12"/>
      <c r="P208" s="12"/>
      <c r="Q208" s="12"/>
      <c r="R208" s="12"/>
      <c r="S208" s="12"/>
      <c r="T208" s="12"/>
      <c r="U208" s="12"/>
      <c r="V208" s="12"/>
      <c r="W208" s="12"/>
      <c r="X208" s="12"/>
      <c r="Y208" s="12"/>
      <c r="Z208" s="12"/>
      <c r="AA208" s="12"/>
    </row>
    <row r="209" ht="15.75" customHeight="1">
      <c r="A209" s="12" t="s">
        <v>11145</v>
      </c>
      <c r="B209" s="276" t="s">
        <v>11146</v>
      </c>
      <c r="C209" s="276" t="s">
        <v>11158</v>
      </c>
      <c r="D209" s="12" t="s">
        <v>5392</v>
      </c>
      <c r="E209" s="430">
        <v>0.7916666666666666</v>
      </c>
      <c r="F209" s="430">
        <v>0.8333333333333334</v>
      </c>
      <c r="G209" s="433" t="s">
        <v>11148</v>
      </c>
      <c r="H209" s="276" t="s">
        <v>11149</v>
      </c>
      <c r="I209" s="424">
        <v>25.0</v>
      </c>
      <c r="J209" s="424">
        <v>10.0</v>
      </c>
      <c r="K209" s="12"/>
      <c r="L209" s="12"/>
      <c r="M209" s="12"/>
      <c r="N209" s="12"/>
      <c r="O209" s="12"/>
      <c r="P209" s="12"/>
      <c r="Q209" s="12"/>
      <c r="R209" s="12"/>
      <c r="S209" s="12"/>
      <c r="T209" s="12"/>
      <c r="U209" s="12"/>
      <c r="V209" s="12"/>
      <c r="W209" s="12"/>
      <c r="X209" s="12"/>
      <c r="Y209" s="12"/>
      <c r="Z209" s="12"/>
      <c r="AA209" s="12"/>
    </row>
    <row r="210" ht="15.75" customHeight="1">
      <c r="A210" s="12" t="s">
        <v>11145</v>
      </c>
      <c r="B210" s="276" t="s">
        <v>11146</v>
      </c>
      <c r="C210" s="276" t="s">
        <v>11159</v>
      </c>
      <c r="D210" s="12" t="s">
        <v>5392</v>
      </c>
      <c r="E210" s="430">
        <v>0.8333333333333334</v>
      </c>
      <c r="F210" s="430">
        <v>0.875</v>
      </c>
      <c r="G210" s="433" t="s">
        <v>11148</v>
      </c>
      <c r="H210" s="276" t="s">
        <v>11149</v>
      </c>
      <c r="I210" s="424">
        <v>17.0</v>
      </c>
      <c r="J210" s="424">
        <v>10.0</v>
      </c>
      <c r="K210" s="12"/>
      <c r="L210" s="12"/>
      <c r="M210" s="12"/>
      <c r="N210" s="12"/>
      <c r="O210" s="12"/>
      <c r="P210" s="12"/>
      <c r="Q210" s="12"/>
      <c r="R210" s="12"/>
      <c r="S210" s="12"/>
      <c r="T210" s="12"/>
      <c r="U210" s="12"/>
      <c r="V210" s="12"/>
      <c r="W210" s="12"/>
      <c r="X210" s="12"/>
      <c r="Y210" s="12"/>
      <c r="Z210" s="12"/>
      <c r="AA210" s="12"/>
    </row>
    <row r="211" ht="15.75" customHeight="1">
      <c r="A211" s="12" t="s">
        <v>11145</v>
      </c>
      <c r="B211" s="276" t="s">
        <v>11146</v>
      </c>
      <c r="C211" s="276" t="s">
        <v>11150</v>
      </c>
      <c r="D211" s="12" t="s">
        <v>5392</v>
      </c>
      <c r="E211" s="430">
        <v>0.8333333333333334</v>
      </c>
      <c r="F211" s="430">
        <v>0.875</v>
      </c>
      <c r="G211" s="433" t="s">
        <v>11148</v>
      </c>
      <c r="H211" s="276" t="s">
        <v>11149</v>
      </c>
      <c r="I211" s="424">
        <v>28.0</v>
      </c>
      <c r="J211" s="424">
        <v>10.0</v>
      </c>
      <c r="K211" s="12"/>
      <c r="L211" s="12"/>
      <c r="M211" s="12"/>
      <c r="N211" s="12"/>
      <c r="O211" s="12"/>
      <c r="P211" s="12"/>
      <c r="Q211" s="12"/>
      <c r="R211" s="12"/>
      <c r="S211" s="12"/>
      <c r="T211" s="12"/>
      <c r="U211" s="12"/>
      <c r="V211" s="12"/>
      <c r="W211" s="12"/>
      <c r="X211" s="12"/>
      <c r="Y211" s="12"/>
      <c r="Z211" s="12"/>
      <c r="AA211" s="12"/>
    </row>
    <row r="212" ht="15.75" customHeight="1">
      <c r="A212" s="12" t="s">
        <v>11145</v>
      </c>
      <c r="B212" s="276" t="s">
        <v>11146</v>
      </c>
      <c r="C212" s="276" t="s">
        <v>11160</v>
      </c>
      <c r="D212" s="12" t="s">
        <v>5392</v>
      </c>
      <c r="E212" s="430">
        <v>0.875</v>
      </c>
      <c r="F212" s="430">
        <v>0.9166666666666666</v>
      </c>
      <c r="G212" s="433" t="s">
        <v>11161</v>
      </c>
      <c r="H212" s="276" t="s">
        <v>11149</v>
      </c>
      <c r="I212" s="424">
        <v>18.0</v>
      </c>
      <c r="J212" s="424">
        <v>8.0</v>
      </c>
      <c r="K212" s="12"/>
      <c r="L212" s="12"/>
      <c r="M212" s="12"/>
      <c r="N212" s="12"/>
      <c r="O212" s="12"/>
      <c r="P212" s="12"/>
      <c r="Q212" s="12"/>
      <c r="R212" s="12"/>
      <c r="S212" s="12"/>
      <c r="T212" s="12"/>
      <c r="U212" s="12"/>
      <c r="V212" s="12"/>
      <c r="W212" s="12"/>
      <c r="X212" s="12"/>
      <c r="Y212" s="12"/>
      <c r="Z212" s="12"/>
      <c r="AA212" s="12"/>
    </row>
    <row r="213" ht="15.75" customHeight="1">
      <c r="A213" s="12" t="s">
        <v>11162</v>
      </c>
      <c r="B213" s="276" t="s">
        <v>11146</v>
      </c>
      <c r="C213" s="276" t="s">
        <v>11163</v>
      </c>
      <c r="D213" s="12" t="s">
        <v>5392</v>
      </c>
      <c r="E213" s="430">
        <v>0.4166666666666667</v>
      </c>
      <c r="F213" s="430">
        <v>0.4375</v>
      </c>
      <c r="G213" s="433" t="s">
        <v>11164</v>
      </c>
      <c r="H213" s="276" t="s">
        <v>11149</v>
      </c>
      <c r="I213" s="424">
        <v>2.0</v>
      </c>
      <c r="J213" s="424">
        <v>10.0</v>
      </c>
      <c r="K213" s="12"/>
      <c r="L213" s="12"/>
      <c r="M213" s="12"/>
      <c r="N213" s="12"/>
      <c r="O213" s="12"/>
      <c r="P213" s="12"/>
      <c r="Q213" s="12"/>
      <c r="R213" s="12"/>
      <c r="S213" s="12"/>
      <c r="T213" s="12"/>
      <c r="U213" s="12"/>
      <c r="V213" s="12"/>
      <c r="W213" s="12"/>
      <c r="X213" s="12"/>
      <c r="Y213" s="12"/>
      <c r="Z213" s="12"/>
      <c r="AA213" s="12"/>
    </row>
    <row r="214" ht="15.75" customHeight="1">
      <c r="A214" s="12" t="s">
        <v>11165</v>
      </c>
      <c r="B214" s="276" t="s">
        <v>11146</v>
      </c>
      <c r="C214" s="276" t="s">
        <v>11166</v>
      </c>
      <c r="D214" s="12" t="s">
        <v>5392</v>
      </c>
      <c r="E214" s="430">
        <v>0.8125</v>
      </c>
      <c r="F214" s="430">
        <v>0.8958333333333334</v>
      </c>
      <c r="G214" s="433" t="s">
        <v>11167</v>
      </c>
      <c r="H214" s="276" t="s">
        <v>11168</v>
      </c>
      <c r="I214" s="424">
        <v>4.0</v>
      </c>
      <c r="J214" s="424">
        <v>8.0</v>
      </c>
      <c r="K214" s="12"/>
      <c r="L214" s="12"/>
      <c r="M214" s="12"/>
      <c r="N214" s="12"/>
      <c r="O214" s="12"/>
      <c r="P214" s="12"/>
      <c r="Q214" s="12"/>
      <c r="R214" s="12"/>
      <c r="S214" s="12"/>
      <c r="T214" s="12"/>
      <c r="U214" s="12"/>
      <c r="V214" s="12"/>
      <c r="W214" s="12"/>
      <c r="X214" s="12"/>
      <c r="Y214" s="12"/>
      <c r="Z214" s="12"/>
      <c r="AA214" s="12"/>
    </row>
    <row r="215" ht="15.75" customHeight="1">
      <c r="A215" s="12" t="s">
        <v>11169</v>
      </c>
      <c r="B215" s="276" t="s">
        <v>11146</v>
      </c>
      <c r="C215" s="276" t="s">
        <v>11170</v>
      </c>
      <c r="D215" s="429">
        <v>45848.0</v>
      </c>
      <c r="E215" s="430">
        <v>0.4166666666666667</v>
      </c>
      <c r="F215" s="430">
        <v>0.4583333333333333</v>
      </c>
      <c r="G215" s="433" t="s">
        <v>11171</v>
      </c>
      <c r="H215" s="276" t="s">
        <v>11172</v>
      </c>
      <c r="I215" s="424">
        <v>11.0</v>
      </c>
      <c r="J215" s="424">
        <v>29.0</v>
      </c>
      <c r="K215" s="12"/>
      <c r="L215" s="12"/>
      <c r="M215" s="12"/>
      <c r="N215" s="12"/>
      <c r="O215" s="12"/>
      <c r="P215" s="12"/>
      <c r="Q215" s="12"/>
      <c r="R215" s="12"/>
      <c r="S215" s="12"/>
      <c r="T215" s="12"/>
      <c r="U215" s="12"/>
      <c r="V215" s="12"/>
      <c r="W215" s="12"/>
      <c r="X215" s="12"/>
      <c r="Y215" s="12"/>
      <c r="Z215" s="12"/>
      <c r="AA215" s="12"/>
    </row>
    <row r="216" ht="15.75" customHeight="1">
      <c r="A216" s="12" t="s">
        <v>11169</v>
      </c>
      <c r="B216" s="276" t="s">
        <v>11146</v>
      </c>
      <c r="C216" s="276" t="s">
        <v>11173</v>
      </c>
      <c r="D216" s="429">
        <v>45848.0</v>
      </c>
      <c r="E216" s="430">
        <v>0.46875</v>
      </c>
      <c r="F216" s="430">
        <v>0.5104166666666666</v>
      </c>
      <c r="G216" s="433" t="s">
        <v>10931</v>
      </c>
      <c r="H216" s="276" t="s">
        <v>11174</v>
      </c>
      <c r="I216" s="424">
        <v>20.0</v>
      </c>
      <c r="J216" s="424">
        <v>12.0</v>
      </c>
      <c r="K216" s="12"/>
      <c r="L216" s="12"/>
      <c r="M216" s="12"/>
      <c r="N216" s="12"/>
      <c r="O216" s="12"/>
      <c r="P216" s="12"/>
      <c r="Q216" s="12"/>
      <c r="R216" s="12"/>
      <c r="S216" s="12"/>
      <c r="T216" s="12"/>
      <c r="U216" s="12"/>
      <c r="V216" s="12"/>
      <c r="W216" s="12"/>
      <c r="X216" s="12"/>
      <c r="Y216" s="12"/>
      <c r="Z216" s="12"/>
      <c r="AA216" s="12"/>
    </row>
    <row r="217" ht="15.75" customHeight="1">
      <c r="A217" s="12" t="s">
        <v>11169</v>
      </c>
      <c r="B217" s="276" t="s">
        <v>11146</v>
      </c>
      <c r="C217" s="276" t="s">
        <v>11155</v>
      </c>
      <c r="D217" s="429">
        <v>45848.0</v>
      </c>
      <c r="E217" s="430">
        <v>0.7395833333333334</v>
      </c>
      <c r="F217" s="430">
        <v>0.78125</v>
      </c>
      <c r="G217" s="433" t="s">
        <v>11175</v>
      </c>
      <c r="H217" s="276" t="s">
        <v>11176</v>
      </c>
      <c r="I217" s="424">
        <v>19.0</v>
      </c>
      <c r="J217" s="424">
        <v>9.0</v>
      </c>
      <c r="K217" s="12"/>
      <c r="L217" s="12"/>
      <c r="M217" s="12"/>
      <c r="N217" s="12"/>
      <c r="O217" s="12"/>
      <c r="P217" s="12"/>
      <c r="Q217" s="12"/>
      <c r="R217" s="12"/>
      <c r="S217" s="12"/>
      <c r="T217" s="12"/>
      <c r="U217" s="12"/>
      <c r="V217" s="12"/>
      <c r="W217" s="12"/>
      <c r="X217" s="12"/>
      <c r="Y217" s="12"/>
      <c r="Z217" s="12"/>
      <c r="AA217" s="12"/>
    </row>
    <row r="218" ht="15.75" customHeight="1">
      <c r="A218" s="12" t="s">
        <v>11169</v>
      </c>
      <c r="B218" s="276" t="s">
        <v>11146</v>
      </c>
      <c r="C218" s="276" t="s">
        <v>11177</v>
      </c>
      <c r="D218" s="429">
        <v>45848.0</v>
      </c>
      <c r="E218" s="430">
        <v>0.5104166666666666</v>
      </c>
      <c r="F218" s="430">
        <v>0.5520833333333334</v>
      </c>
      <c r="G218" s="433" t="s">
        <v>11171</v>
      </c>
      <c r="H218" s="276" t="s">
        <v>11178</v>
      </c>
      <c r="I218" s="424">
        <v>7.0</v>
      </c>
      <c r="J218" s="424">
        <v>29.0</v>
      </c>
      <c r="K218" s="12"/>
      <c r="L218" s="12"/>
      <c r="M218" s="12"/>
      <c r="N218" s="12"/>
      <c r="O218" s="12"/>
      <c r="P218" s="12"/>
      <c r="Q218" s="12"/>
      <c r="R218" s="12"/>
      <c r="S218" s="12"/>
      <c r="T218" s="12"/>
      <c r="U218" s="12"/>
      <c r="V218" s="12"/>
      <c r="W218" s="12"/>
      <c r="X218" s="12"/>
      <c r="Y218" s="12"/>
      <c r="Z218" s="12"/>
      <c r="AA218" s="12"/>
    </row>
    <row r="219" ht="15.75" customHeight="1">
      <c r="A219" s="12" t="s">
        <v>11179</v>
      </c>
      <c r="B219" s="276" t="s">
        <v>11146</v>
      </c>
      <c r="C219" s="276" t="s">
        <v>11180</v>
      </c>
      <c r="D219" s="429">
        <v>45820.0</v>
      </c>
      <c r="E219" s="430">
        <v>0.4166666666666667</v>
      </c>
      <c r="F219" s="430">
        <v>0.4479166666666667</v>
      </c>
      <c r="G219" s="433" t="s">
        <v>11181</v>
      </c>
      <c r="H219" s="276" t="s">
        <v>11182</v>
      </c>
      <c r="I219" s="424" t="s">
        <v>297</v>
      </c>
      <c r="J219" s="424">
        <v>8.0</v>
      </c>
      <c r="K219" s="12"/>
      <c r="L219" s="12"/>
      <c r="M219" s="12"/>
      <c r="N219" s="12"/>
      <c r="O219" s="12"/>
      <c r="P219" s="12"/>
      <c r="Q219" s="12"/>
      <c r="R219" s="12"/>
      <c r="S219" s="12"/>
      <c r="T219" s="12"/>
      <c r="U219" s="12"/>
      <c r="V219" s="12"/>
      <c r="W219" s="12"/>
      <c r="X219" s="12"/>
      <c r="Y219" s="12"/>
      <c r="Z219" s="12"/>
      <c r="AA219" s="12"/>
    </row>
    <row r="220" ht="15.75" customHeight="1">
      <c r="A220" s="12" t="s">
        <v>11179</v>
      </c>
      <c r="B220" s="276" t="s">
        <v>11146</v>
      </c>
      <c r="C220" s="276" t="s">
        <v>11183</v>
      </c>
      <c r="D220" s="429">
        <v>45820.0</v>
      </c>
      <c r="E220" s="430">
        <v>0.4791666666666667</v>
      </c>
      <c r="F220" s="430">
        <v>0.5104166666666666</v>
      </c>
      <c r="G220" s="433" t="s">
        <v>11181</v>
      </c>
      <c r="H220" s="276" t="s">
        <v>11184</v>
      </c>
      <c r="I220" s="424" t="s">
        <v>297</v>
      </c>
      <c r="J220" s="424">
        <v>8.0</v>
      </c>
      <c r="K220" s="12"/>
      <c r="L220" s="12"/>
      <c r="M220" s="12"/>
      <c r="N220" s="12"/>
      <c r="O220" s="12"/>
      <c r="P220" s="12"/>
      <c r="Q220" s="12"/>
      <c r="R220" s="12"/>
      <c r="S220" s="12"/>
      <c r="T220" s="12"/>
      <c r="U220" s="12"/>
      <c r="V220" s="12"/>
      <c r="W220" s="12"/>
      <c r="X220" s="12"/>
      <c r="Y220" s="12"/>
      <c r="Z220" s="12"/>
      <c r="AA220" s="12"/>
    </row>
    <row r="221" ht="15.75" customHeight="1">
      <c r="A221" s="12" t="s">
        <v>11179</v>
      </c>
      <c r="B221" s="276" t="s">
        <v>11146</v>
      </c>
      <c r="C221" s="276" t="s">
        <v>11185</v>
      </c>
      <c r="D221" s="429">
        <v>45818.0</v>
      </c>
      <c r="E221" s="430">
        <v>0.7083333333333334</v>
      </c>
      <c r="F221" s="430">
        <v>0.75</v>
      </c>
      <c r="G221" s="434" t="s">
        <v>11186</v>
      </c>
      <c r="H221" s="276" t="s">
        <v>11187</v>
      </c>
      <c r="I221" s="424">
        <v>9.0</v>
      </c>
      <c r="J221" s="424">
        <v>10.0</v>
      </c>
      <c r="K221" s="12"/>
      <c r="L221" s="12"/>
      <c r="M221" s="12"/>
      <c r="N221" s="12"/>
      <c r="O221" s="12"/>
      <c r="P221" s="12"/>
      <c r="Q221" s="12"/>
      <c r="R221" s="12"/>
      <c r="S221" s="12"/>
      <c r="T221" s="12"/>
      <c r="U221" s="12"/>
      <c r="V221" s="12"/>
      <c r="W221" s="12"/>
      <c r="X221" s="12"/>
      <c r="Y221" s="12"/>
      <c r="Z221" s="12"/>
      <c r="AA221" s="12"/>
    </row>
    <row r="222" ht="15.75" customHeight="1">
      <c r="A222" s="12" t="s">
        <v>11179</v>
      </c>
      <c r="B222" s="276" t="s">
        <v>11146</v>
      </c>
      <c r="C222" s="276" t="s">
        <v>11188</v>
      </c>
      <c r="D222" s="429">
        <v>45913.0</v>
      </c>
      <c r="E222" s="430">
        <v>0.75</v>
      </c>
      <c r="F222" s="430">
        <v>0.7916666666666666</v>
      </c>
      <c r="G222" s="434" t="s">
        <v>11186</v>
      </c>
      <c r="H222" s="276" t="s">
        <v>11189</v>
      </c>
      <c r="I222" s="424">
        <v>12.0</v>
      </c>
      <c r="J222" s="424">
        <v>10.0</v>
      </c>
      <c r="K222" s="12"/>
      <c r="L222" s="12"/>
      <c r="M222" s="12"/>
      <c r="N222" s="12"/>
      <c r="O222" s="12"/>
      <c r="P222" s="12"/>
      <c r="Q222" s="12"/>
      <c r="R222" s="12"/>
      <c r="S222" s="12"/>
      <c r="T222" s="12"/>
      <c r="U222" s="12"/>
      <c r="V222" s="12"/>
      <c r="W222" s="12"/>
      <c r="X222" s="12"/>
      <c r="Y222" s="12"/>
      <c r="Z222" s="12"/>
      <c r="AA222" s="12"/>
    </row>
    <row r="223" ht="15.75" customHeight="1">
      <c r="A223" s="12" t="s">
        <v>11179</v>
      </c>
      <c r="B223" s="276" t="s">
        <v>11146</v>
      </c>
      <c r="C223" s="276" t="s">
        <v>11190</v>
      </c>
      <c r="D223" s="429">
        <v>45913.0</v>
      </c>
      <c r="E223" s="430">
        <v>0.7916666666666666</v>
      </c>
      <c r="F223" s="430">
        <v>0.8333333333333334</v>
      </c>
      <c r="G223" s="434" t="s">
        <v>11186</v>
      </c>
      <c r="H223" s="276" t="s">
        <v>11187</v>
      </c>
      <c r="I223" s="424">
        <v>11.0</v>
      </c>
      <c r="J223" s="424">
        <v>10.0</v>
      </c>
      <c r="K223" s="12"/>
      <c r="L223" s="12"/>
      <c r="M223" s="12"/>
      <c r="N223" s="12"/>
      <c r="O223" s="12"/>
      <c r="P223" s="12"/>
      <c r="Q223" s="12"/>
      <c r="R223" s="12"/>
      <c r="S223" s="12"/>
      <c r="T223" s="12"/>
      <c r="U223" s="12"/>
      <c r="V223" s="12"/>
      <c r="W223" s="12"/>
      <c r="X223" s="12"/>
      <c r="Y223" s="12"/>
      <c r="Z223" s="12"/>
      <c r="AA223" s="12"/>
    </row>
    <row r="224" ht="15.75" customHeight="1">
      <c r="A224" s="12" t="s">
        <v>11191</v>
      </c>
      <c r="B224" s="276" t="s">
        <v>11146</v>
      </c>
      <c r="C224" s="276" t="s">
        <v>11192</v>
      </c>
      <c r="D224" s="429">
        <v>45817.0</v>
      </c>
      <c r="E224" s="430">
        <v>0.4583333333333333</v>
      </c>
      <c r="F224" s="430">
        <v>0.5</v>
      </c>
      <c r="G224" s="434" t="s">
        <v>11193</v>
      </c>
      <c r="H224" s="436" t="s">
        <v>11194</v>
      </c>
      <c r="I224" s="424">
        <v>0.0</v>
      </c>
      <c r="J224" s="424">
        <v>9.0</v>
      </c>
      <c r="K224" s="12"/>
      <c r="L224" s="12"/>
      <c r="M224" s="12"/>
      <c r="N224" s="12"/>
      <c r="O224" s="12"/>
      <c r="P224" s="12"/>
      <c r="Q224" s="12"/>
      <c r="R224" s="12"/>
      <c r="S224" s="12"/>
      <c r="T224" s="12"/>
      <c r="U224" s="12"/>
      <c r="V224" s="12"/>
      <c r="W224" s="12"/>
      <c r="X224" s="12"/>
      <c r="Y224" s="12"/>
      <c r="Z224" s="12"/>
      <c r="AA224" s="12"/>
    </row>
    <row r="225" ht="15.75" customHeight="1">
      <c r="A225" s="12" t="s">
        <v>11191</v>
      </c>
      <c r="B225" s="276" t="s">
        <v>11146</v>
      </c>
      <c r="C225" s="276" t="s">
        <v>11195</v>
      </c>
      <c r="D225" s="437">
        <v>45944.0</v>
      </c>
      <c r="E225" s="430">
        <v>0.53125</v>
      </c>
      <c r="F225" s="430">
        <v>0.59375</v>
      </c>
      <c r="G225" s="434" t="s">
        <v>11196</v>
      </c>
      <c r="H225" s="277" t="s">
        <v>11197</v>
      </c>
      <c r="I225" s="424">
        <v>0.0</v>
      </c>
      <c r="J225" s="424">
        <v>9.0</v>
      </c>
      <c r="K225" s="12"/>
      <c r="L225" s="12"/>
      <c r="M225" s="12"/>
      <c r="N225" s="12"/>
      <c r="O225" s="12"/>
      <c r="P225" s="12"/>
      <c r="Q225" s="12"/>
      <c r="R225" s="12"/>
      <c r="S225" s="12"/>
      <c r="T225" s="12"/>
      <c r="U225" s="12"/>
      <c r="V225" s="12"/>
      <c r="W225" s="12"/>
      <c r="X225" s="12"/>
      <c r="Y225" s="12"/>
      <c r="Z225" s="12"/>
      <c r="AA225" s="12"/>
    </row>
    <row r="226" ht="15.75" customHeight="1">
      <c r="A226" s="12" t="s">
        <v>11191</v>
      </c>
      <c r="B226" s="276" t="s">
        <v>11146</v>
      </c>
      <c r="C226" s="276" t="s">
        <v>11198</v>
      </c>
      <c r="D226" s="429">
        <v>45848.0</v>
      </c>
      <c r="E226" s="430">
        <v>0.4166666666666667</v>
      </c>
      <c r="F226" s="430">
        <v>0.4583333333333333</v>
      </c>
      <c r="G226" s="433" t="s">
        <v>11199</v>
      </c>
      <c r="H226" s="276" t="s">
        <v>11200</v>
      </c>
      <c r="I226" s="424">
        <v>12.0</v>
      </c>
      <c r="J226" s="424">
        <v>10.0</v>
      </c>
      <c r="K226" s="12"/>
      <c r="L226" s="12"/>
      <c r="M226" s="12"/>
      <c r="N226" s="12"/>
      <c r="O226" s="12"/>
      <c r="P226" s="12"/>
      <c r="Q226" s="12"/>
      <c r="R226" s="12"/>
      <c r="S226" s="12"/>
      <c r="T226" s="12"/>
      <c r="U226" s="12"/>
      <c r="V226" s="12"/>
      <c r="W226" s="12"/>
      <c r="X226" s="12"/>
      <c r="Y226" s="12"/>
      <c r="Z226" s="12"/>
      <c r="AA226" s="12"/>
    </row>
    <row r="227" ht="15.75" customHeight="1">
      <c r="A227" s="12" t="s">
        <v>11201</v>
      </c>
      <c r="B227" s="276" t="s">
        <v>11146</v>
      </c>
      <c r="C227" s="276" t="s">
        <v>11202</v>
      </c>
      <c r="D227" s="429">
        <v>45692.0</v>
      </c>
      <c r="E227" s="430">
        <v>0.375</v>
      </c>
      <c r="F227" s="430">
        <v>0.40625</v>
      </c>
      <c r="G227" s="434" t="s">
        <v>11203</v>
      </c>
      <c r="H227" s="276" t="s">
        <v>11204</v>
      </c>
      <c r="I227" s="424">
        <v>11.0</v>
      </c>
      <c r="J227" s="424">
        <v>12.0</v>
      </c>
      <c r="K227" s="12"/>
      <c r="L227" s="12"/>
      <c r="M227" s="12"/>
      <c r="N227" s="12"/>
      <c r="O227" s="12"/>
      <c r="P227" s="12"/>
      <c r="Q227" s="12"/>
      <c r="R227" s="12"/>
      <c r="S227" s="12"/>
      <c r="T227" s="12"/>
      <c r="U227" s="12"/>
      <c r="V227" s="12"/>
      <c r="W227" s="12"/>
      <c r="X227" s="12"/>
      <c r="Y227" s="12"/>
      <c r="Z227" s="12"/>
      <c r="AA227" s="12"/>
    </row>
    <row r="228" ht="15.75" customHeight="1">
      <c r="A228" s="12" t="s">
        <v>11201</v>
      </c>
      <c r="B228" s="276" t="s">
        <v>11146</v>
      </c>
      <c r="C228" s="276" t="s">
        <v>11205</v>
      </c>
      <c r="D228" s="429">
        <v>45820.0</v>
      </c>
      <c r="E228" s="430">
        <v>0.4166666666666667</v>
      </c>
      <c r="F228" s="430">
        <v>0.4583333333333333</v>
      </c>
      <c r="G228" s="433" t="s">
        <v>11206</v>
      </c>
      <c r="H228" s="277" t="s">
        <v>11207</v>
      </c>
      <c r="I228" s="424">
        <v>10.0</v>
      </c>
      <c r="J228" s="424">
        <v>10.0</v>
      </c>
      <c r="K228" s="12"/>
      <c r="L228" s="12"/>
      <c r="M228" s="12"/>
      <c r="N228" s="12"/>
      <c r="O228" s="12"/>
      <c r="P228" s="12"/>
      <c r="Q228" s="12"/>
      <c r="R228" s="12"/>
      <c r="S228" s="12"/>
      <c r="T228" s="12"/>
      <c r="U228" s="12"/>
      <c r="V228" s="12"/>
      <c r="W228" s="12"/>
      <c r="X228" s="12"/>
      <c r="Y228" s="12"/>
      <c r="Z228" s="12"/>
      <c r="AA228" s="12"/>
    </row>
    <row r="229" ht="15.75" customHeight="1">
      <c r="A229" s="12" t="s">
        <v>11208</v>
      </c>
      <c r="B229" s="276" t="s">
        <v>11146</v>
      </c>
      <c r="C229" s="276" t="s">
        <v>11209</v>
      </c>
      <c r="D229" s="12" t="s">
        <v>3769</v>
      </c>
      <c r="E229" s="430">
        <v>0.3854166666666667</v>
      </c>
      <c r="F229" s="430">
        <v>0.40625</v>
      </c>
      <c r="G229" s="434" t="s">
        <v>11210</v>
      </c>
      <c r="H229" s="277" t="s">
        <v>11211</v>
      </c>
      <c r="I229" s="424">
        <v>13.0</v>
      </c>
      <c r="J229" s="424">
        <v>10.0</v>
      </c>
      <c r="K229" s="12"/>
      <c r="L229" s="12"/>
      <c r="M229" s="12"/>
      <c r="N229" s="12"/>
      <c r="O229" s="12"/>
      <c r="P229" s="12"/>
      <c r="Q229" s="12"/>
      <c r="R229" s="12"/>
      <c r="S229" s="12"/>
      <c r="T229" s="12"/>
      <c r="U229" s="12"/>
      <c r="V229" s="12"/>
      <c r="W229" s="12"/>
      <c r="X229" s="12"/>
      <c r="Y229" s="12"/>
      <c r="Z229" s="12"/>
      <c r="AA229" s="12"/>
    </row>
    <row r="230" ht="15.75" customHeight="1">
      <c r="A230" s="12" t="s">
        <v>11208</v>
      </c>
      <c r="B230" s="276" t="s">
        <v>11146</v>
      </c>
      <c r="C230" s="276" t="s">
        <v>11212</v>
      </c>
      <c r="D230" s="429">
        <v>45721.0</v>
      </c>
      <c r="E230" s="430">
        <v>0.4479166666666667</v>
      </c>
      <c r="F230" s="430">
        <v>0.46875</v>
      </c>
      <c r="G230" s="434" t="s">
        <v>11210</v>
      </c>
      <c r="H230" s="277" t="s">
        <v>11213</v>
      </c>
      <c r="I230" s="424">
        <v>13.0</v>
      </c>
      <c r="J230" s="424">
        <v>10.0</v>
      </c>
      <c r="K230" s="12"/>
      <c r="L230" s="12"/>
      <c r="M230" s="12"/>
      <c r="N230" s="12"/>
      <c r="O230" s="12"/>
      <c r="P230" s="12"/>
      <c r="Q230" s="12"/>
      <c r="R230" s="12"/>
      <c r="S230" s="12"/>
      <c r="T230" s="12"/>
      <c r="U230" s="12"/>
      <c r="V230" s="12"/>
      <c r="W230" s="12"/>
      <c r="X230" s="12"/>
      <c r="Y230" s="12"/>
      <c r="Z230" s="12"/>
      <c r="AA230" s="12"/>
    </row>
    <row r="231" ht="15.75" customHeight="1">
      <c r="A231" s="12" t="s">
        <v>11214</v>
      </c>
      <c r="B231" s="276" t="s">
        <v>11146</v>
      </c>
      <c r="C231" s="276" t="s">
        <v>11215</v>
      </c>
      <c r="D231" s="12" t="s">
        <v>5923</v>
      </c>
      <c r="E231" s="430">
        <v>0.375</v>
      </c>
      <c r="F231" s="430">
        <v>0.3958333333333333</v>
      </c>
      <c r="G231" s="433" t="s">
        <v>11216</v>
      </c>
      <c r="H231" s="277" t="s">
        <v>11217</v>
      </c>
      <c r="I231" s="424">
        <v>0.0</v>
      </c>
      <c r="J231" s="424">
        <v>10.0</v>
      </c>
      <c r="K231" s="12"/>
      <c r="L231" s="12"/>
      <c r="M231" s="12"/>
      <c r="N231" s="12"/>
      <c r="O231" s="12"/>
      <c r="P231" s="12"/>
      <c r="Q231" s="12"/>
      <c r="R231" s="12"/>
      <c r="S231" s="12"/>
      <c r="T231" s="12"/>
      <c r="U231" s="12"/>
      <c r="V231" s="12"/>
      <c r="W231" s="12"/>
      <c r="X231" s="12"/>
      <c r="Y231" s="12"/>
      <c r="Z231" s="12"/>
      <c r="AA231" s="12"/>
    </row>
    <row r="232" ht="15.75" customHeight="1">
      <c r="A232" s="12" t="s">
        <v>11218</v>
      </c>
      <c r="B232" s="276" t="s">
        <v>11146</v>
      </c>
      <c r="C232" s="276" t="s">
        <v>11219</v>
      </c>
      <c r="D232" s="276" t="s">
        <v>11220</v>
      </c>
      <c r="E232" s="430">
        <v>0.7708333333333334</v>
      </c>
      <c r="F232" s="430">
        <v>0.8125</v>
      </c>
      <c r="G232" s="433" t="s">
        <v>11221</v>
      </c>
      <c r="H232" s="277" t="s">
        <v>11222</v>
      </c>
      <c r="I232" s="424">
        <v>0.0</v>
      </c>
      <c r="J232" s="424">
        <v>11.0</v>
      </c>
      <c r="K232" s="12"/>
      <c r="L232" s="12"/>
      <c r="M232" s="12"/>
      <c r="N232" s="12"/>
      <c r="O232" s="12"/>
      <c r="P232" s="12"/>
      <c r="Q232" s="12"/>
      <c r="R232" s="12"/>
      <c r="S232" s="12"/>
      <c r="T232" s="12"/>
      <c r="U232" s="12"/>
      <c r="V232" s="12"/>
      <c r="W232" s="12"/>
      <c r="X232" s="12"/>
      <c r="Y232" s="12"/>
      <c r="Z232" s="12"/>
      <c r="AA232" s="12"/>
    </row>
    <row r="233" ht="15.75" customHeight="1">
      <c r="A233" s="12" t="s">
        <v>11218</v>
      </c>
      <c r="B233" s="276" t="s">
        <v>11146</v>
      </c>
      <c r="C233" s="276" t="s">
        <v>11223</v>
      </c>
      <c r="D233" s="12" t="s">
        <v>10937</v>
      </c>
      <c r="E233" s="430">
        <v>0.8229166666666666</v>
      </c>
      <c r="F233" s="430">
        <v>0.8645833333333334</v>
      </c>
      <c r="G233" s="433" t="s">
        <v>11221</v>
      </c>
      <c r="H233" s="277" t="s">
        <v>11224</v>
      </c>
      <c r="I233" s="424">
        <v>10.0</v>
      </c>
      <c r="J233" s="424">
        <v>11.0</v>
      </c>
      <c r="K233" s="12"/>
      <c r="L233" s="12"/>
      <c r="M233" s="12"/>
      <c r="N233" s="12"/>
      <c r="O233" s="12"/>
      <c r="P233" s="12"/>
      <c r="Q233" s="12"/>
      <c r="R233" s="12"/>
      <c r="S233" s="12"/>
      <c r="T233" s="12"/>
      <c r="U233" s="12"/>
      <c r="V233" s="12"/>
      <c r="W233" s="12"/>
      <c r="X233" s="12"/>
      <c r="Y233" s="12"/>
      <c r="Z233" s="12"/>
      <c r="AA233" s="12"/>
    </row>
    <row r="234" ht="15.75" customHeight="1">
      <c r="A234" s="12" t="s">
        <v>11225</v>
      </c>
      <c r="B234" s="276" t="s">
        <v>11146</v>
      </c>
      <c r="C234" s="276" t="s">
        <v>11226</v>
      </c>
      <c r="D234" s="429">
        <v>45721.0</v>
      </c>
      <c r="E234" s="430">
        <v>0.375</v>
      </c>
      <c r="F234" s="430">
        <v>0.3958333333333333</v>
      </c>
      <c r="G234" s="433" t="s">
        <v>10760</v>
      </c>
      <c r="H234" s="277" t="s">
        <v>11227</v>
      </c>
      <c r="I234" s="424">
        <v>12.0</v>
      </c>
      <c r="J234" s="424">
        <v>12.0</v>
      </c>
      <c r="K234" s="12"/>
      <c r="L234" s="12"/>
      <c r="M234" s="12"/>
      <c r="N234" s="12"/>
      <c r="O234" s="12"/>
      <c r="P234" s="12"/>
      <c r="Q234" s="12"/>
      <c r="R234" s="12"/>
      <c r="S234" s="12"/>
      <c r="T234" s="12"/>
      <c r="U234" s="12"/>
      <c r="V234" s="12"/>
      <c r="W234" s="12"/>
      <c r="X234" s="12"/>
      <c r="Y234" s="12"/>
      <c r="Z234" s="12"/>
      <c r="AA234" s="12"/>
    </row>
    <row r="235" ht="15.75" customHeight="1">
      <c r="A235" s="12" t="s">
        <v>11225</v>
      </c>
      <c r="B235" s="276" t="s">
        <v>11146</v>
      </c>
      <c r="C235" s="276" t="s">
        <v>11173</v>
      </c>
      <c r="D235" s="429">
        <v>45753.0</v>
      </c>
      <c r="E235" s="430">
        <v>0.375</v>
      </c>
      <c r="F235" s="430">
        <v>0.40625</v>
      </c>
      <c r="G235" s="433" t="s">
        <v>11228</v>
      </c>
      <c r="H235" s="277" t="s">
        <v>11229</v>
      </c>
      <c r="I235" s="424">
        <v>10.0</v>
      </c>
      <c r="J235" s="424">
        <v>12.0</v>
      </c>
      <c r="K235" s="12"/>
      <c r="L235" s="12"/>
      <c r="M235" s="12"/>
      <c r="N235" s="12"/>
      <c r="O235" s="12"/>
      <c r="P235" s="12"/>
      <c r="Q235" s="12"/>
      <c r="R235" s="12"/>
      <c r="S235" s="12"/>
      <c r="T235" s="12"/>
      <c r="U235" s="12"/>
      <c r="V235" s="12"/>
      <c r="W235" s="12"/>
      <c r="X235" s="12"/>
      <c r="Y235" s="12"/>
      <c r="Z235" s="12"/>
      <c r="AA235" s="12"/>
    </row>
    <row r="236" ht="15.75" customHeight="1">
      <c r="A236" s="12" t="s">
        <v>11225</v>
      </c>
      <c r="B236" s="276" t="s">
        <v>11146</v>
      </c>
      <c r="C236" s="276" t="s">
        <v>11230</v>
      </c>
      <c r="D236" s="429">
        <v>45753.0</v>
      </c>
      <c r="E236" s="430">
        <v>0.3958333333333333</v>
      </c>
      <c r="F236" s="430">
        <v>0.4270833333333333</v>
      </c>
      <c r="G236" s="433" t="s">
        <v>11228</v>
      </c>
      <c r="H236" s="277" t="s">
        <v>11231</v>
      </c>
      <c r="I236" s="424">
        <v>16.0</v>
      </c>
      <c r="J236" s="424">
        <v>12.0</v>
      </c>
      <c r="K236" s="12"/>
      <c r="L236" s="12"/>
      <c r="M236" s="12"/>
      <c r="N236" s="12"/>
      <c r="O236" s="12"/>
      <c r="P236" s="12"/>
      <c r="Q236" s="12"/>
      <c r="R236" s="12"/>
      <c r="S236" s="12"/>
      <c r="T236" s="12"/>
      <c r="U236" s="12"/>
      <c r="V236" s="12"/>
      <c r="W236" s="12"/>
      <c r="X236" s="12"/>
      <c r="Y236" s="12"/>
      <c r="Z236" s="12"/>
      <c r="AA236" s="12"/>
    </row>
    <row r="237" ht="15.75" customHeight="1">
      <c r="A237" s="12" t="s">
        <v>11225</v>
      </c>
      <c r="B237" s="276" t="s">
        <v>11146</v>
      </c>
      <c r="C237" s="276" t="s">
        <v>11232</v>
      </c>
      <c r="D237" s="429">
        <v>45753.0</v>
      </c>
      <c r="E237" s="430">
        <v>0.40625</v>
      </c>
      <c r="F237" s="430">
        <v>0.4375</v>
      </c>
      <c r="G237" s="433" t="s">
        <v>11228</v>
      </c>
      <c r="H237" s="277" t="s">
        <v>11233</v>
      </c>
      <c r="I237" s="424">
        <v>13.0</v>
      </c>
      <c r="J237" s="424">
        <v>12.0</v>
      </c>
      <c r="K237" s="12"/>
      <c r="L237" s="12"/>
      <c r="M237" s="12"/>
      <c r="N237" s="12"/>
      <c r="O237" s="12"/>
      <c r="P237" s="12"/>
      <c r="Q237" s="12"/>
      <c r="R237" s="12"/>
      <c r="S237" s="12"/>
      <c r="T237" s="12"/>
      <c r="U237" s="12"/>
      <c r="V237" s="12"/>
      <c r="W237" s="12"/>
      <c r="X237" s="12"/>
      <c r="Y237" s="12"/>
      <c r="Z237" s="12"/>
      <c r="AA237" s="12"/>
    </row>
    <row r="238" ht="15.75" customHeight="1">
      <c r="A238" s="12" t="s">
        <v>11225</v>
      </c>
      <c r="B238" s="276" t="s">
        <v>11146</v>
      </c>
      <c r="C238" s="276" t="s">
        <v>11226</v>
      </c>
      <c r="D238" s="429">
        <v>45721.0</v>
      </c>
      <c r="E238" s="430">
        <v>0.4791666666666667</v>
      </c>
      <c r="F238" s="430">
        <v>0.5</v>
      </c>
      <c r="G238" s="433" t="s">
        <v>10760</v>
      </c>
      <c r="H238" s="277" t="s">
        <v>11227</v>
      </c>
      <c r="I238" s="424">
        <v>15.0</v>
      </c>
      <c r="J238" s="424">
        <v>12.0</v>
      </c>
      <c r="K238" s="12"/>
      <c r="L238" s="12"/>
      <c r="M238" s="12"/>
      <c r="N238" s="12"/>
      <c r="O238" s="12"/>
      <c r="P238" s="12"/>
      <c r="Q238" s="12"/>
      <c r="R238" s="12"/>
      <c r="S238" s="12"/>
      <c r="T238" s="12"/>
      <c r="U238" s="12"/>
      <c r="V238" s="12"/>
      <c r="W238" s="12"/>
      <c r="X238" s="12"/>
      <c r="Y238" s="12"/>
      <c r="Z238" s="12"/>
      <c r="AA238" s="12"/>
    </row>
    <row r="239" ht="15.75" customHeight="1">
      <c r="A239" s="12" t="s">
        <v>11225</v>
      </c>
      <c r="B239" s="276" t="s">
        <v>11146</v>
      </c>
      <c r="C239" s="276" t="s">
        <v>11234</v>
      </c>
      <c r="D239" s="437">
        <v>45753.0</v>
      </c>
      <c r="E239" s="430">
        <v>0.375</v>
      </c>
      <c r="F239" s="430">
        <v>0.4166666666666667</v>
      </c>
      <c r="G239" s="433" t="s">
        <v>11171</v>
      </c>
      <c r="H239" s="277" t="s">
        <v>11235</v>
      </c>
      <c r="I239" s="424">
        <v>0.0</v>
      </c>
      <c r="J239" s="424">
        <v>29.0</v>
      </c>
      <c r="K239" s="12"/>
      <c r="L239" s="12"/>
      <c r="M239" s="12"/>
      <c r="N239" s="12"/>
      <c r="O239" s="12"/>
      <c r="P239" s="12"/>
      <c r="Q239" s="12"/>
      <c r="R239" s="12"/>
      <c r="S239" s="12"/>
      <c r="T239" s="12"/>
      <c r="U239" s="12"/>
      <c r="V239" s="12"/>
      <c r="W239" s="12"/>
      <c r="X239" s="12"/>
      <c r="Y239" s="12"/>
      <c r="Z239" s="12"/>
      <c r="AA239" s="12"/>
    </row>
    <row r="240" ht="15.75" customHeight="1">
      <c r="A240" s="12" t="s">
        <v>11236</v>
      </c>
      <c r="B240" s="276" t="s">
        <v>11146</v>
      </c>
      <c r="C240" s="276" t="s">
        <v>11237</v>
      </c>
      <c r="D240" s="437">
        <v>45752.0</v>
      </c>
      <c r="E240" s="430">
        <v>0.4166666666666667</v>
      </c>
      <c r="F240" s="430">
        <v>0.4479166666666667</v>
      </c>
      <c r="G240" s="433" t="s">
        <v>11238</v>
      </c>
      <c r="H240" s="277" t="s">
        <v>11239</v>
      </c>
      <c r="I240" s="424">
        <v>4.0</v>
      </c>
      <c r="J240" s="424">
        <v>9.0</v>
      </c>
      <c r="K240" s="12"/>
      <c r="L240" s="12"/>
      <c r="M240" s="12"/>
      <c r="N240" s="12"/>
      <c r="O240" s="12"/>
      <c r="P240" s="12"/>
      <c r="Q240" s="12"/>
      <c r="R240" s="12"/>
      <c r="S240" s="12"/>
      <c r="T240" s="12"/>
      <c r="U240" s="12"/>
      <c r="V240" s="12"/>
      <c r="W240" s="12"/>
      <c r="X240" s="12"/>
      <c r="Y240" s="12"/>
      <c r="Z240" s="12"/>
      <c r="AA240" s="12"/>
    </row>
    <row r="241" ht="15.75" customHeight="1">
      <c r="A241" s="12" t="s">
        <v>11236</v>
      </c>
      <c r="B241" s="276" t="s">
        <v>11146</v>
      </c>
      <c r="C241" s="276" t="s">
        <v>11240</v>
      </c>
      <c r="D241" s="437">
        <v>45753.0</v>
      </c>
      <c r="E241" s="430">
        <v>0.46875</v>
      </c>
      <c r="F241" s="430">
        <v>0.5</v>
      </c>
      <c r="G241" s="433" t="s">
        <v>11241</v>
      </c>
      <c r="H241" s="277" t="s">
        <v>11242</v>
      </c>
      <c r="I241" s="424">
        <v>14.0</v>
      </c>
      <c r="J241" s="424">
        <v>10.0</v>
      </c>
      <c r="K241" s="12"/>
      <c r="L241" s="12"/>
      <c r="M241" s="12"/>
      <c r="N241" s="12"/>
      <c r="O241" s="12"/>
      <c r="P241" s="12"/>
      <c r="Q241" s="12"/>
      <c r="R241" s="12"/>
      <c r="S241" s="12"/>
      <c r="T241" s="12"/>
      <c r="U241" s="12"/>
      <c r="V241" s="12"/>
      <c r="W241" s="12"/>
      <c r="X241" s="12"/>
      <c r="Y241" s="12"/>
      <c r="Z241" s="12"/>
      <c r="AA241" s="12"/>
    </row>
    <row r="242" ht="15.75" customHeight="1">
      <c r="A242" s="12" t="s">
        <v>11243</v>
      </c>
      <c r="B242" s="276" t="s">
        <v>11146</v>
      </c>
      <c r="C242" s="276" t="s">
        <v>11244</v>
      </c>
      <c r="D242" s="437">
        <v>45784.0</v>
      </c>
      <c r="E242" s="430">
        <v>0.3541666666666667</v>
      </c>
      <c r="F242" s="430">
        <v>0.6875</v>
      </c>
      <c r="G242" s="433" t="s">
        <v>11245</v>
      </c>
      <c r="H242" s="277" t="s">
        <v>11246</v>
      </c>
      <c r="I242" s="424">
        <v>0.0</v>
      </c>
      <c r="J242" s="424">
        <v>5.0</v>
      </c>
      <c r="K242" s="12"/>
      <c r="L242" s="12"/>
      <c r="M242" s="12"/>
      <c r="N242" s="12"/>
      <c r="O242" s="12"/>
      <c r="P242" s="12"/>
      <c r="Q242" s="12"/>
      <c r="R242" s="12"/>
      <c r="S242" s="12"/>
      <c r="T242" s="12"/>
      <c r="U242" s="12"/>
      <c r="V242" s="12"/>
      <c r="W242" s="12"/>
      <c r="X242" s="12"/>
      <c r="Y242" s="12"/>
      <c r="Z242" s="12"/>
      <c r="AA242" s="12"/>
    </row>
    <row r="243" ht="15.75" customHeight="1">
      <c r="A243" s="12" t="s">
        <v>11247</v>
      </c>
      <c r="B243" s="276" t="s">
        <v>11146</v>
      </c>
      <c r="C243" s="276" t="s">
        <v>11163</v>
      </c>
      <c r="D243" s="276" t="s">
        <v>2243</v>
      </c>
      <c r="E243" s="430">
        <v>0.5104166666666666</v>
      </c>
      <c r="F243" s="430">
        <v>0.53125</v>
      </c>
      <c r="G243" s="433" t="s">
        <v>11164</v>
      </c>
      <c r="H243" s="277" t="s">
        <v>11248</v>
      </c>
      <c r="I243" s="424">
        <v>2.0</v>
      </c>
      <c r="J243" s="424">
        <v>10.0</v>
      </c>
      <c r="K243" s="12"/>
      <c r="L243" s="12"/>
      <c r="M243" s="12"/>
      <c r="N243" s="12"/>
      <c r="O243" s="12"/>
      <c r="P243" s="12"/>
      <c r="Q243" s="12"/>
      <c r="R243" s="12"/>
      <c r="S243" s="12"/>
      <c r="T243" s="12"/>
      <c r="U243" s="12"/>
      <c r="V243" s="12"/>
      <c r="W243" s="12"/>
      <c r="X243" s="12"/>
      <c r="Y243" s="12"/>
      <c r="Z243" s="12"/>
      <c r="AA243" s="12"/>
    </row>
    <row r="244" ht="15.75" customHeight="1">
      <c r="A244" s="12" t="s">
        <v>11249</v>
      </c>
      <c r="B244" s="276" t="s">
        <v>11146</v>
      </c>
      <c r="C244" s="276" t="s">
        <v>11250</v>
      </c>
      <c r="D244" s="276" t="s">
        <v>283</v>
      </c>
      <c r="E244" s="430">
        <v>0.7916666666666666</v>
      </c>
      <c r="F244" s="430">
        <v>0.875</v>
      </c>
      <c r="G244" s="433" t="s">
        <v>11251</v>
      </c>
      <c r="H244" s="276" t="s">
        <v>11252</v>
      </c>
      <c r="I244" s="424">
        <v>0.0</v>
      </c>
      <c r="J244" s="424">
        <v>22.0</v>
      </c>
      <c r="K244" s="12"/>
      <c r="L244" s="12"/>
      <c r="M244" s="12"/>
      <c r="N244" s="12"/>
      <c r="O244" s="12"/>
      <c r="P244" s="12"/>
      <c r="Q244" s="12"/>
      <c r="R244" s="12"/>
      <c r="S244" s="12"/>
      <c r="T244" s="12"/>
      <c r="U244" s="12"/>
      <c r="V244" s="12"/>
      <c r="W244" s="12"/>
      <c r="X244" s="12"/>
      <c r="Y244" s="12"/>
      <c r="Z244" s="12"/>
      <c r="AA244" s="12"/>
    </row>
    <row r="245" ht="15.75" customHeight="1">
      <c r="A245" s="12" t="s">
        <v>3899</v>
      </c>
      <c r="B245" s="276" t="s">
        <v>11253</v>
      </c>
      <c r="C245" s="12" t="s">
        <v>3899</v>
      </c>
      <c r="D245" s="437">
        <v>45721.0</v>
      </c>
      <c r="E245" s="430">
        <v>0.6875</v>
      </c>
      <c r="F245" s="430">
        <v>0.7083333333333334</v>
      </c>
      <c r="G245" s="433" t="s">
        <v>11254</v>
      </c>
      <c r="H245" s="276" t="s">
        <v>11255</v>
      </c>
      <c r="I245" s="424">
        <v>0.0</v>
      </c>
      <c r="J245" s="424">
        <v>9.0</v>
      </c>
      <c r="K245" s="12"/>
      <c r="L245" s="12"/>
      <c r="M245" s="12"/>
      <c r="N245" s="12"/>
      <c r="O245" s="12"/>
      <c r="P245" s="12"/>
      <c r="Q245" s="12"/>
      <c r="R245" s="12"/>
      <c r="S245" s="12"/>
      <c r="T245" s="12"/>
      <c r="U245" s="12"/>
      <c r="V245" s="12"/>
      <c r="W245" s="12"/>
      <c r="X245" s="12"/>
      <c r="Y245" s="12"/>
      <c r="Z245" s="12"/>
      <c r="AA245" s="12"/>
    </row>
    <row r="246" ht="15.75" customHeight="1">
      <c r="A246" s="12" t="s">
        <v>2629</v>
      </c>
      <c r="B246" s="276" t="s">
        <v>11253</v>
      </c>
      <c r="C246" s="12" t="s">
        <v>2629</v>
      </c>
      <c r="D246" s="437">
        <v>45721.0</v>
      </c>
      <c r="E246" s="430">
        <v>0.6875</v>
      </c>
      <c r="F246" s="430">
        <v>0.7083333333333334</v>
      </c>
      <c r="G246" s="433" t="s">
        <v>11256</v>
      </c>
      <c r="H246" s="276" t="s">
        <v>11257</v>
      </c>
      <c r="I246" s="424">
        <v>0.0</v>
      </c>
      <c r="J246" s="424">
        <v>9.0</v>
      </c>
      <c r="K246" s="12"/>
      <c r="L246" s="12"/>
      <c r="M246" s="12"/>
      <c r="N246" s="12"/>
      <c r="O246" s="12"/>
      <c r="P246" s="12"/>
      <c r="Q246" s="12"/>
      <c r="R246" s="12"/>
      <c r="S246" s="12"/>
      <c r="T246" s="12"/>
      <c r="U246" s="12"/>
      <c r="V246" s="12"/>
      <c r="W246" s="12"/>
      <c r="X246" s="12"/>
      <c r="Y246" s="12"/>
      <c r="Z246" s="12"/>
      <c r="AA246" s="12"/>
    </row>
    <row r="247" ht="15.75" customHeight="1">
      <c r="A247" s="12" t="s">
        <v>3902</v>
      </c>
      <c r="B247" s="276" t="s">
        <v>11253</v>
      </c>
      <c r="C247" s="12" t="s">
        <v>3902</v>
      </c>
      <c r="D247" s="437">
        <v>45721.0</v>
      </c>
      <c r="E247" s="430">
        <v>0.71875</v>
      </c>
      <c r="F247" s="430">
        <v>0.7395833333333334</v>
      </c>
      <c r="G247" s="433" t="s">
        <v>11256</v>
      </c>
      <c r="H247" s="276" t="s">
        <v>11258</v>
      </c>
      <c r="I247" s="424">
        <v>0.0</v>
      </c>
      <c r="J247" s="424">
        <v>9.0</v>
      </c>
      <c r="K247" s="12"/>
      <c r="L247" s="12"/>
      <c r="M247" s="12"/>
      <c r="N247" s="12"/>
      <c r="O247" s="12"/>
      <c r="P247" s="12"/>
      <c r="Q247" s="12"/>
      <c r="R247" s="12"/>
      <c r="S247" s="12"/>
      <c r="T247" s="12"/>
      <c r="U247" s="12"/>
      <c r="V247" s="12"/>
      <c r="W247" s="12"/>
      <c r="X247" s="12"/>
      <c r="Y247" s="12"/>
      <c r="Z247" s="12"/>
      <c r="AA247" s="12"/>
    </row>
    <row r="248" ht="15.75" customHeight="1">
      <c r="A248" s="12" t="s">
        <v>3904</v>
      </c>
      <c r="B248" s="276" t="s">
        <v>11253</v>
      </c>
      <c r="C248" s="12" t="s">
        <v>3904</v>
      </c>
      <c r="D248" s="437">
        <v>45721.0</v>
      </c>
      <c r="E248" s="430">
        <v>0.71875</v>
      </c>
      <c r="F248" s="430">
        <v>0.7395833333333334</v>
      </c>
      <c r="G248" s="433" t="s">
        <v>11256</v>
      </c>
      <c r="H248" s="276" t="s">
        <v>11259</v>
      </c>
      <c r="I248" s="424">
        <v>0.0</v>
      </c>
      <c r="J248" s="424">
        <v>9.0</v>
      </c>
      <c r="K248" s="12"/>
      <c r="L248" s="12"/>
      <c r="M248" s="12"/>
      <c r="N248" s="12"/>
      <c r="O248" s="12"/>
      <c r="P248" s="12"/>
      <c r="Q248" s="12"/>
      <c r="R248" s="12"/>
      <c r="S248" s="12"/>
      <c r="T248" s="12"/>
      <c r="U248" s="12"/>
      <c r="V248" s="12"/>
      <c r="W248" s="12"/>
      <c r="X248" s="12"/>
      <c r="Y248" s="12"/>
      <c r="Z248" s="12"/>
      <c r="AA248" s="12"/>
    </row>
    <row r="249" ht="15.75" customHeight="1">
      <c r="A249" s="12" t="s">
        <v>3906</v>
      </c>
      <c r="B249" s="276" t="s">
        <v>11253</v>
      </c>
      <c r="C249" s="12" t="s">
        <v>3906</v>
      </c>
      <c r="D249" s="437">
        <v>45721.0</v>
      </c>
      <c r="E249" s="430">
        <v>0.7395833333333334</v>
      </c>
      <c r="F249" s="430">
        <v>0.7604166666666666</v>
      </c>
      <c r="G249" s="433" t="s">
        <v>11256</v>
      </c>
      <c r="H249" s="276" t="s">
        <v>11260</v>
      </c>
      <c r="I249" s="424">
        <v>0.0</v>
      </c>
      <c r="J249" s="424">
        <v>9.0</v>
      </c>
      <c r="K249" s="12"/>
      <c r="L249" s="12"/>
      <c r="M249" s="12"/>
      <c r="N249" s="12"/>
      <c r="O249" s="12"/>
      <c r="P249" s="12"/>
      <c r="Q249" s="12"/>
      <c r="R249" s="12"/>
      <c r="S249" s="12"/>
      <c r="T249" s="12"/>
      <c r="U249" s="12"/>
      <c r="V249" s="12"/>
      <c r="W249" s="12"/>
      <c r="X249" s="12"/>
      <c r="Y249" s="12"/>
      <c r="Z249" s="12"/>
      <c r="AA249" s="12"/>
    </row>
    <row r="250" ht="15.75" customHeight="1">
      <c r="A250" s="12" t="s">
        <v>11261</v>
      </c>
      <c r="B250" s="276" t="s">
        <v>11262</v>
      </c>
      <c r="C250" s="276" t="s">
        <v>11261</v>
      </c>
      <c r="D250" s="276" t="s">
        <v>5912</v>
      </c>
      <c r="E250" s="430">
        <v>0.3958333333333333</v>
      </c>
      <c r="F250" s="430">
        <v>0.4166666666666667</v>
      </c>
      <c r="G250" s="433" t="s">
        <v>11263</v>
      </c>
      <c r="H250" s="276" t="s">
        <v>11264</v>
      </c>
      <c r="I250" s="424">
        <v>0.0</v>
      </c>
      <c r="J250" s="424">
        <v>5.0</v>
      </c>
      <c r="K250" s="12"/>
      <c r="L250" s="12"/>
      <c r="M250" s="12"/>
      <c r="N250" s="12"/>
      <c r="O250" s="12"/>
      <c r="P250" s="12"/>
      <c r="Q250" s="12"/>
      <c r="R250" s="12"/>
      <c r="S250" s="12"/>
      <c r="T250" s="12"/>
      <c r="U250" s="12"/>
      <c r="V250" s="12"/>
      <c r="W250" s="12"/>
      <c r="X250" s="12"/>
      <c r="Y250" s="12"/>
      <c r="Z250" s="12"/>
      <c r="AA250" s="12"/>
    </row>
    <row r="251" ht="15.75" customHeight="1">
      <c r="A251" s="12" t="s">
        <v>11265</v>
      </c>
      <c r="B251" s="276" t="s">
        <v>11262</v>
      </c>
      <c r="C251" s="276" t="s">
        <v>11265</v>
      </c>
      <c r="D251" s="276" t="s">
        <v>5912</v>
      </c>
      <c r="E251" s="430">
        <v>0.3645833333333333</v>
      </c>
      <c r="F251" s="430">
        <v>0.3854166666666667</v>
      </c>
      <c r="G251" s="433" t="s">
        <v>11266</v>
      </c>
      <c r="H251" s="276" t="s">
        <v>11267</v>
      </c>
      <c r="I251" s="424">
        <v>0.0</v>
      </c>
      <c r="J251" s="424">
        <v>5.0</v>
      </c>
      <c r="K251" s="12"/>
      <c r="L251" s="12"/>
      <c r="M251" s="12"/>
      <c r="N251" s="12"/>
      <c r="O251" s="12"/>
      <c r="P251" s="12"/>
      <c r="Q251" s="12"/>
      <c r="R251" s="12"/>
      <c r="S251" s="12"/>
      <c r="T251" s="12"/>
      <c r="U251" s="12"/>
      <c r="V251" s="12"/>
      <c r="W251" s="12"/>
      <c r="X251" s="12"/>
      <c r="Y251" s="12"/>
      <c r="Z251" s="12"/>
      <c r="AA251" s="12"/>
    </row>
    <row r="252" ht="15.75" customHeight="1">
      <c r="A252" s="12" t="s">
        <v>11268</v>
      </c>
      <c r="B252" s="276" t="s">
        <v>11262</v>
      </c>
      <c r="C252" s="276" t="s">
        <v>11269</v>
      </c>
      <c r="D252" s="437">
        <v>45821.0</v>
      </c>
      <c r="E252" s="430">
        <v>0.3645833333333333</v>
      </c>
      <c r="F252" s="430">
        <v>0.3854166666666667</v>
      </c>
      <c r="G252" s="433" t="s">
        <v>11270</v>
      </c>
      <c r="H252" s="276" t="s">
        <v>11271</v>
      </c>
      <c r="I252" s="424">
        <v>0.0</v>
      </c>
      <c r="J252" s="424">
        <v>5.0</v>
      </c>
      <c r="K252" s="12"/>
      <c r="L252" s="12"/>
      <c r="M252" s="12"/>
      <c r="N252" s="12"/>
      <c r="O252" s="12"/>
      <c r="P252" s="12"/>
      <c r="Q252" s="12"/>
      <c r="R252" s="12"/>
      <c r="S252" s="12"/>
      <c r="T252" s="12"/>
      <c r="U252" s="12"/>
      <c r="V252" s="12"/>
      <c r="W252" s="12"/>
      <c r="X252" s="12"/>
      <c r="Y252" s="12"/>
      <c r="Z252" s="12"/>
      <c r="AA252" s="12"/>
    </row>
    <row r="253" ht="15.75" customHeight="1">
      <c r="A253" s="12" t="s">
        <v>11268</v>
      </c>
      <c r="B253" s="276" t="s">
        <v>11262</v>
      </c>
      <c r="C253" s="276" t="s">
        <v>11272</v>
      </c>
      <c r="D253" s="437">
        <v>45821.0</v>
      </c>
      <c r="E253" s="430">
        <v>0.375</v>
      </c>
      <c r="F253" s="430">
        <v>0.3958333333333333</v>
      </c>
      <c r="G253" s="433" t="s">
        <v>11270</v>
      </c>
      <c r="H253" s="276" t="s">
        <v>11271</v>
      </c>
      <c r="I253" s="424">
        <v>0.0</v>
      </c>
      <c r="J253" s="424">
        <v>5.0</v>
      </c>
      <c r="K253" s="12"/>
      <c r="L253" s="12"/>
      <c r="M253" s="12"/>
      <c r="N253" s="12"/>
      <c r="O253" s="12"/>
      <c r="P253" s="12"/>
      <c r="Q253" s="12"/>
      <c r="R253" s="12"/>
      <c r="S253" s="12"/>
      <c r="T253" s="12"/>
      <c r="U253" s="12"/>
      <c r="V253" s="12"/>
      <c r="W253" s="12"/>
      <c r="X253" s="12"/>
      <c r="Y253" s="12"/>
      <c r="Z253" s="12"/>
      <c r="AA253" s="12"/>
    </row>
    <row r="254" ht="15.75" customHeight="1">
      <c r="A254" s="12" t="s">
        <v>11268</v>
      </c>
      <c r="B254" s="276" t="s">
        <v>11262</v>
      </c>
      <c r="C254" s="276" t="s">
        <v>11273</v>
      </c>
      <c r="D254" s="437">
        <v>45821.0</v>
      </c>
      <c r="E254" s="430">
        <v>0.375</v>
      </c>
      <c r="F254" s="430">
        <v>0.3958333333333333</v>
      </c>
      <c r="G254" s="434" t="s">
        <v>11270</v>
      </c>
      <c r="H254" s="276" t="s">
        <v>11271</v>
      </c>
      <c r="I254" s="424">
        <v>0.0</v>
      </c>
      <c r="J254" s="424">
        <v>5.0</v>
      </c>
      <c r="K254" s="12"/>
      <c r="L254" s="12"/>
      <c r="M254" s="12"/>
      <c r="N254" s="12"/>
      <c r="O254" s="12"/>
      <c r="P254" s="12"/>
      <c r="Q254" s="12"/>
      <c r="R254" s="12"/>
      <c r="S254" s="12"/>
      <c r="T254" s="12"/>
      <c r="U254" s="12"/>
      <c r="V254" s="12"/>
      <c r="W254" s="12"/>
      <c r="X254" s="12"/>
      <c r="Y254" s="12"/>
      <c r="Z254" s="12"/>
      <c r="AA254" s="12"/>
    </row>
    <row r="255" ht="15.75" customHeight="1">
      <c r="A255" s="12" t="s">
        <v>11268</v>
      </c>
      <c r="B255" s="276" t="s">
        <v>11262</v>
      </c>
      <c r="C255" s="276" t="s">
        <v>11274</v>
      </c>
      <c r="D255" s="437">
        <v>45821.0</v>
      </c>
      <c r="E255" s="430">
        <v>0.3645833333333333</v>
      </c>
      <c r="F255" s="430">
        <v>0.3854166666666667</v>
      </c>
      <c r="G255" s="433" t="s">
        <v>11270</v>
      </c>
      <c r="H255" s="276" t="s">
        <v>11271</v>
      </c>
      <c r="I255" s="424">
        <v>0.0</v>
      </c>
      <c r="J255" s="424">
        <v>5.0</v>
      </c>
      <c r="K255" s="12"/>
      <c r="L255" s="12"/>
      <c r="M255" s="12"/>
      <c r="N255" s="12"/>
      <c r="O255" s="12"/>
      <c r="P255" s="12"/>
      <c r="Q255" s="12"/>
      <c r="R255" s="12"/>
      <c r="S255" s="12"/>
      <c r="T255" s="12"/>
      <c r="U255" s="12"/>
      <c r="V255" s="12"/>
      <c r="W255" s="12"/>
      <c r="X255" s="12"/>
      <c r="Y255" s="12"/>
      <c r="Z255" s="12"/>
      <c r="AA255" s="12"/>
    </row>
    <row r="256" ht="15.75" customHeight="1">
      <c r="A256" s="12" t="s">
        <v>11268</v>
      </c>
      <c r="B256" s="276" t="s">
        <v>11262</v>
      </c>
      <c r="C256" s="276" t="s">
        <v>11275</v>
      </c>
      <c r="D256" s="437">
        <v>45821.0</v>
      </c>
      <c r="E256" s="430">
        <v>0.3958333333333333</v>
      </c>
      <c r="F256" s="430">
        <v>0.4166666666666667</v>
      </c>
      <c r="G256" s="433" t="s">
        <v>11270</v>
      </c>
      <c r="H256" s="276" t="s">
        <v>11271</v>
      </c>
      <c r="I256" s="424">
        <v>0.0</v>
      </c>
      <c r="J256" s="424">
        <v>5.0</v>
      </c>
      <c r="K256" s="12"/>
      <c r="L256" s="12"/>
      <c r="M256" s="12"/>
      <c r="N256" s="12"/>
      <c r="O256" s="12"/>
      <c r="P256" s="12"/>
      <c r="Q256" s="12"/>
      <c r="R256" s="12"/>
      <c r="S256" s="12"/>
      <c r="T256" s="12"/>
      <c r="U256" s="12"/>
      <c r="V256" s="12"/>
      <c r="W256" s="12"/>
      <c r="X256" s="12"/>
      <c r="Y256" s="12"/>
      <c r="Z256" s="12"/>
      <c r="AA256" s="12"/>
    </row>
    <row r="257" ht="15.75" customHeight="1">
      <c r="A257" s="12" t="s">
        <v>11268</v>
      </c>
      <c r="B257" s="276" t="s">
        <v>11262</v>
      </c>
      <c r="C257" s="276" t="s">
        <v>11276</v>
      </c>
      <c r="D257" s="437">
        <v>45821.0</v>
      </c>
      <c r="E257" s="430">
        <v>0.4166666666666667</v>
      </c>
      <c r="F257" s="430">
        <v>0.4375</v>
      </c>
      <c r="G257" s="433" t="s">
        <v>11270</v>
      </c>
      <c r="H257" s="276" t="s">
        <v>11271</v>
      </c>
      <c r="I257" s="424">
        <v>0.0</v>
      </c>
      <c r="J257" s="424">
        <v>5.0</v>
      </c>
      <c r="K257" s="12"/>
      <c r="L257" s="12"/>
      <c r="M257" s="12"/>
      <c r="N257" s="12"/>
      <c r="O257" s="12"/>
      <c r="P257" s="12"/>
      <c r="Q257" s="12"/>
      <c r="R257" s="12"/>
      <c r="S257" s="12"/>
      <c r="T257" s="12"/>
      <c r="U257" s="12"/>
      <c r="V257" s="12"/>
      <c r="W257" s="12"/>
      <c r="X257" s="12"/>
      <c r="Y257" s="12"/>
      <c r="Z257" s="12"/>
      <c r="AA257" s="12"/>
    </row>
    <row r="258" ht="15.75" customHeight="1">
      <c r="A258" s="12" t="s">
        <v>11277</v>
      </c>
      <c r="B258" s="276" t="s">
        <v>8996</v>
      </c>
      <c r="C258" s="276" t="s">
        <v>11277</v>
      </c>
      <c r="D258" s="437">
        <v>45753.0</v>
      </c>
      <c r="E258" s="430">
        <v>0.3541666666666667</v>
      </c>
      <c r="F258" s="430">
        <v>0.6875</v>
      </c>
      <c r="G258" s="433" t="s">
        <v>11278</v>
      </c>
      <c r="H258" s="276" t="s">
        <v>11279</v>
      </c>
      <c r="I258" s="424">
        <v>0.0</v>
      </c>
      <c r="J258" s="424">
        <v>5.0</v>
      </c>
      <c r="K258" s="12"/>
      <c r="L258" s="12"/>
      <c r="M258" s="12"/>
      <c r="N258" s="12"/>
      <c r="O258" s="12"/>
      <c r="P258" s="12"/>
      <c r="Q258" s="12"/>
      <c r="R258" s="12"/>
      <c r="S258" s="12"/>
      <c r="T258" s="12"/>
      <c r="U258" s="12"/>
      <c r="V258" s="12"/>
      <c r="W258" s="12"/>
      <c r="X258" s="12"/>
      <c r="Y258" s="12"/>
      <c r="Z258" s="12"/>
      <c r="AA258" s="12"/>
    </row>
    <row r="259" ht="15.75" customHeight="1">
      <c r="A259" s="276" t="s">
        <v>11280</v>
      </c>
      <c r="B259" s="276" t="s">
        <v>8996</v>
      </c>
      <c r="C259" s="276" t="s">
        <v>11280</v>
      </c>
      <c r="D259" s="437">
        <v>45848.0</v>
      </c>
      <c r="E259" s="430">
        <v>0.3541666666666667</v>
      </c>
      <c r="F259" s="430">
        <v>0.6875</v>
      </c>
      <c r="G259" s="433" t="s">
        <v>11281</v>
      </c>
      <c r="H259" s="277" t="s">
        <v>11282</v>
      </c>
      <c r="I259" s="424">
        <v>0.0</v>
      </c>
      <c r="J259" s="424">
        <v>5.0</v>
      </c>
      <c r="K259" s="12"/>
      <c r="L259" s="12"/>
      <c r="M259" s="12"/>
      <c r="N259" s="12"/>
      <c r="O259" s="12"/>
      <c r="P259" s="12"/>
      <c r="Q259" s="12"/>
      <c r="R259" s="12"/>
      <c r="S259" s="12"/>
      <c r="T259" s="12"/>
      <c r="U259" s="12"/>
      <c r="V259" s="12"/>
      <c r="W259" s="12"/>
      <c r="X259" s="12"/>
      <c r="Y259" s="12"/>
      <c r="Z259" s="12"/>
      <c r="AA259" s="12"/>
    </row>
    <row r="260" ht="15.75" customHeight="1">
      <c r="A260" s="438" t="s">
        <v>11283</v>
      </c>
      <c r="B260" s="276" t="s">
        <v>11284</v>
      </c>
      <c r="C260" s="276" t="s">
        <v>11285</v>
      </c>
      <c r="D260" s="276" t="s">
        <v>5518</v>
      </c>
      <c r="E260" s="430">
        <v>0.3541666666666667</v>
      </c>
      <c r="F260" s="430">
        <v>0.7291666666666666</v>
      </c>
      <c r="G260" s="433" t="s">
        <v>11286</v>
      </c>
      <c r="H260" s="276" t="s">
        <v>11287</v>
      </c>
      <c r="I260" s="424">
        <v>15.0</v>
      </c>
      <c r="J260" s="424">
        <v>1.0</v>
      </c>
      <c r="K260" s="12"/>
      <c r="L260" s="12"/>
      <c r="M260" s="12"/>
      <c r="N260" s="12"/>
      <c r="O260" s="12"/>
      <c r="P260" s="12"/>
      <c r="Q260" s="12"/>
      <c r="R260" s="12"/>
      <c r="S260" s="12"/>
      <c r="T260" s="12"/>
      <c r="U260" s="12"/>
      <c r="V260" s="12"/>
      <c r="W260" s="12"/>
      <c r="X260" s="12"/>
      <c r="Y260" s="12"/>
      <c r="Z260" s="12"/>
      <c r="AA260" s="12"/>
    </row>
    <row r="261" ht="15.75" customHeight="1">
      <c r="A261" s="438" t="s">
        <v>11288</v>
      </c>
      <c r="B261" s="276" t="s">
        <v>11284</v>
      </c>
      <c r="C261" s="276" t="s">
        <v>11288</v>
      </c>
      <c r="D261" s="276" t="s">
        <v>5518</v>
      </c>
      <c r="E261" s="430">
        <v>0.375</v>
      </c>
      <c r="F261" s="430">
        <v>0.5625</v>
      </c>
      <c r="G261" s="433" t="s">
        <v>11289</v>
      </c>
      <c r="H261" s="276" t="s">
        <v>11290</v>
      </c>
      <c r="I261" s="424">
        <v>0.0</v>
      </c>
      <c r="J261" s="424">
        <v>1.0</v>
      </c>
      <c r="K261" s="12"/>
      <c r="L261" s="12"/>
      <c r="M261" s="12"/>
      <c r="N261" s="12"/>
      <c r="O261" s="12"/>
      <c r="P261" s="12"/>
      <c r="Q261" s="12"/>
      <c r="R261" s="12"/>
      <c r="S261" s="12"/>
      <c r="T261" s="12"/>
      <c r="U261" s="12"/>
      <c r="V261" s="12"/>
      <c r="W261" s="12"/>
      <c r="X261" s="12"/>
      <c r="Y261" s="12"/>
      <c r="Z261" s="12"/>
      <c r="AA261" s="12"/>
    </row>
    <row r="262" ht="15.75" customHeight="1">
      <c r="A262" s="438" t="s">
        <v>11291</v>
      </c>
      <c r="B262" s="276" t="s">
        <v>11284</v>
      </c>
      <c r="C262" s="276" t="s">
        <v>11291</v>
      </c>
      <c r="D262" s="276" t="s">
        <v>5944</v>
      </c>
      <c r="E262" s="430">
        <v>0.375</v>
      </c>
      <c r="F262" s="430">
        <v>0.75</v>
      </c>
      <c r="G262" s="434" t="s">
        <v>11292</v>
      </c>
      <c r="H262" s="276" t="s">
        <v>11293</v>
      </c>
      <c r="I262" s="424">
        <v>7.0</v>
      </c>
      <c r="J262" s="424">
        <v>1.0</v>
      </c>
      <c r="K262" s="12"/>
      <c r="L262" s="12"/>
      <c r="M262" s="12"/>
      <c r="N262" s="12"/>
      <c r="O262" s="12"/>
      <c r="P262" s="12"/>
      <c r="Q262" s="12"/>
      <c r="R262" s="12"/>
      <c r="S262" s="12"/>
      <c r="T262" s="12"/>
      <c r="U262" s="12"/>
      <c r="V262" s="12"/>
      <c r="W262" s="12"/>
      <c r="X262" s="12"/>
      <c r="Y262" s="12"/>
      <c r="Z262" s="12"/>
      <c r="AA262" s="12"/>
    </row>
    <row r="263" ht="15.75" customHeight="1">
      <c r="A263" s="438" t="s">
        <v>11294</v>
      </c>
      <c r="B263" s="276" t="s">
        <v>11295</v>
      </c>
      <c r="C263" s="276" t="s">
        <v>11296</v>
      </c>
      <c r="D263" s="437">
        <v>45820.0</v>
      </c>
      <c r="E263" s="430">
        <v>0.3958333333333333</v>
      </c>
      <c r="F263" s="430">
        <v>0.4375</v>
      </c>
      <c r="G263" s="434" t="s">
        <v>11297</v>
      </c>
      <c r="H263" s="277" t="s">
        <v>11298</v>
      </c>
      <c r="I263" s="424">
        <v>5.0</v>
      </c>
      <c r="J263" s="424">
        <v>8.0</v>
      </c>
      <c r="K263" s="12"/>
      <c r="L263" s="12"/>
      <c r="M263" s="12"/>
      <c r="N263" s="12"/>
      <c r="O263" s="12"/>
      <c r="P263" s="12"/>
      <c r="Q263" s="12"/>
      <c r="R263" s="12"/>
      <c r="S263" s="12"/>
      <c r="T263" s="12"/>
      <c r="U263" s="12"/>
      <c r="V263" s="12"/>
      <c r="W263" s="12"/>
      <c r="X263" s="12"/>
      <c r="Y263" s="12"/>
      <c r="Z263" s="12"/>
      <c r="AA263" s="12"/>
    </row>
    <row r="264" ht="15.75" customHeight="1">
      <c r="A264" s="438" t="s">
        <v>11299</v>
      </c>
      <c r="B264" s="276" t="s">
        <v>11295</v>
      </c>
      <c r="C264" s="276" t="s">
        <v>11106</v>
      </c>
      <c r="D264" s="437">
        <v>45816.0</v>
      </c>
      <c r="E264" s="430">
        <v>0.375</v>
      </c>
      <c r="F264" s="430">
        <v>0.4166666666666667</v>
      </c>
      <c r="G264" s="434" t="s">
        <v>11300</v>
      </c>
      <c r="H264" s="277" t="s">
        <v>11108</v>
      </c>
      <c r="I264" s="424">
        <v>0.0</v>
      </c>
      <c r="J264" s="424">
        <v>8.0</v>
      </c>
      <c r="K264" s="12"/>
      <c r="L264" s="12"/>
      <c r="M264" s="12"/>
      <c r="N264" s="12"/>
      <c r="O264" s="12"/>
      <c r="P264" s="12"/>
      <c r="Q264" s="12"/>
      <c r="R264" s="12"/>
      <c r="S264" s="12"/>
      <c r="T264" s="12"/>
      <c r="U264" s="12"/>
      <c r="V264" s="12"/>
      <c r="W264" s="12"/>
      <c r="X264" s="12"/>
      <c r="Y264" s="12"/>
      <c r="Z264" s="12"/>
      <c r="AA264" s="12"/>
    </row>
    <row r="265" ht="15.75" customHeight="1">
      <c r="A265" s="438" t="s">
        <v>11299</v>
      </c>
      <c r="B265" s="276" t="s">
        <v>11295</v>
      </c>
      <c r="C265" s="276" t="s">
        <v>11109</v>
      </c>
      <c r="D265" s="437">
        <v>45913.0</v>
      </c>
      <c r="E265" s="430">
        <v>0.375</v>
      </c>
      <c r="F265" s="430">
        <v>0.4166666666666667</v>
      </c>
      <c r="G265" s="434" t="s">
        <v>11301</v>
      </c>
      <c r="H265" s="277" t="s">
        <v>11110</v>
      </c>
      <c r="I265" s="424">
        <v>7.0</v>
      </c>
      <c r="J265" s="424">
        <v>12.0</v>
      </c>
      <c r="K265" s="12"/>
      <c r="L265" s="12"/>
      <c r="M265" s="12"/>
      <c r="N265" s="12"/>
      <c r="O265" s="12"/>
      <c r="P265" s="12"/>
      <c r="Q265" s="12"/>
      <c r="R265" s="12"/>
      <c r="S265" s="12"/>
      <c r="T265" s="12"/>
      <c r="U265" s="12"/>
      <c r="V265" s="12"/>
      <c r="W265" s="12"/>
      <c r="X265" s="12"/>
      <c r="Y265" s="12"/>
      <c r="Z265" s="12"/>
      <c r="AA265" s="12"/>
    </row>
    <row r="266" ht="15.75" customHeight="1">
      <c r="A266" s="438" t="s">
        <v>11302</v>
      </c>
      <c r="B266" s="276" t="s">
        <v>11295</v>
      </c>
      <c r="C266" s="276" t="s">
        <v>11303</v>
      </c>
      <c r="D266" s="437">
        <v>45883.0</v>
      </c>
      <c r="E266" s="430">
        <v>0.4166666666666667</v>
      </c>
      <c r="F266" s="430">
        <v>0.4583333333333333</v>
      </c>
      <c r="G266" s="434" t="s">
        <v>11304</v>
      </c>
      <c r="H266" s="277" t="s">
        <v>11305</v>
      </c>
      <c r="I266" s="424">
        <v>0.0</v>
      </c>
      <c r="J266" s="424">
        <v>9.0</v>
      </c>
      <c r="K266" s="12"/>
      <c r="L266" s="12"/>
      <c r="M266" s="12"/>
      <c r="N266" s="12"/>
      <c r="O266" s="12"/>
      <c r="P266" s="12"/>
      <c r="Q266" s="12"/>
      <c r="R266" s="12"/>
      <c r="S266" s="12"/>
      <c r="T266" s="12"/>
      <c r="U266" s="12"/>
      <c r="V266" s="12"/>
      <c r="W266" s="12"/>
      <c r="X266" s="12"/>
      <c r="Y266" s="12"/>
      <c r="Z266" s="12"/>
      <c r="AA266" s="12"/>
    </row>
    <row r="267" ht="15.75" customHeight="1">
      <c r="A267" s="438" t="s">
        <v>11302</v>
      </c>
      <c r="B267" s="276" t="s">
        <v>11295</v>
      </c>
      <c r="C267" s="276" t="s">
        <v>11306</v>
      </c>
      <c r="D267" s="437">
        <v>45847.0</v>
      </c>
      <c r="E267" s="430">
        <v>0.4583333333333333</v>
      </c>
      <c r="F267" s="430">
        <v>0.5</v>
      </c>
      <c r="G267" s="434" t="s">
        <v>11307</v>
      </c>
      <c r="H267" s="277" t="s">
        <v>11308</v>
      </c>
      <c r="I267" s="424">
        <v>0.0</v>
      </c>
      <c r="J267" s="424">
        <v>9.0</v>
      </c>
      <c r="K267" s="12"/>
      <c r="L267" s="12"/>
      <c r="M267" s="12"/>
      <c r="N267" s="12"/>
      <c r="O267" s="12"/>
      <c r="P267" s="12"/>
      <c r="Q267" s="12"/>
      <c r="R267" s="12"/>
      <c r="S267" s="12"/>
      <c r="T267" s="12"/>
      <c r="U267" s="12"/>
      <c r="V267" s="12"/>
      <c r="W267" s="12"/>
      <c r="X267" s="12"/>
      <c r="Y267" s="12"/>
      <c r="Z267" s="12"/>
      <c r="AA267" s="12"/>
    </row>
    <row r="268" ht="15.75" customHeight="1">
      <c r="A268" s="438" t="s">
        <v>11302</v>
      </c>
      <c r="B268" s="276" t="s">
        <v>11295</v>
      </c>
      <c r="C268" s="276" t="s">
        <v>11114</v>
      </c>
      <c r="D268" s="437">
        <v>45914.0</v>
      </c>
      <c r="E268" s="430">
        <v>0.375</v>
      </c>
      <c r="F268" s="430">
        <v>0.4166666666666667</v>
      </c>
      <c r="G268" s="433" t="s">
        <v>11304</v>
      </c>
      <c r="H268" s="277" t="s">
        <v>11309</v>
      </c>
      <c r="I268" s="424">
        <v>0.0</v>
      </c>
      <c r="J268" s="424">
        <v>9.0</v>
      </c>
      <c r="K268" s="12"/>
      <c r="L268" s="12"/>
      <c r="M268" s="12"/>
      <c r="N268" s="12"/>
      <c r="O268" s="12"/>
      <c r="P268" s="12"/>
      <c r="Q268" s="12"/>
      <c r="R268" s="12"/>
      <c r="S268" s="12"/>
      <c r="T268" s="12"/>
      <c r="U268" s="12"/>
      <c r="V268" s="12"/>
      <c r="W268" s="12"/>
      <c r="X268" s="12"/>
      <c r="Y268" s="12"/>
      <c r="Z268" s="12"/>
      <c r="AA268" s="12"/>
    </row>
    <row r="269" ht="15.75" customHeight="1">
      <c r="A269" s="438" t="s">
        <v>11302</v>
      </c>
      <c r="B269" s="276" t="s">
        <v>11295</v>
      </c>
      <c r="C269" s="276" t="s">
        <v>11310</v>
      </c>
      <c r="D269" s="437">
        <v>45913.0</v>
      </c>
      <c r="E269" s="430">
        <v>0.3958333333333333</v>
      </c>
      <c r="F269" s="430">
        <v>0.4375</v>
      </c>
      <c r="G269" s="433" t="s">
        <v>11311</v>
      </c>
      <c r="H269" s="277" t="s">
        <v>11312</v>
      </c>
      <c r="I269" s="424">
        <v>17.0</v>
      </c>
      <c r="J269" s="424">
        <v>9.0</v>
      </c>
      <c r="K269" s="12"/>
      <c r="L269" s="12"/>
      <c r="M269" s="12"/>
      <c r="N269" s="12"/>
      <c r="O269" s="12"/>
      <c r="P269" s="12"/>
      <c r="Q269" s="12"/>
      <c r="R269" s="12"/>
      <c r="S269" s="12"/>
      <c r="T269" s="12"/>
      <c r="U269" s="12"/>
      <c r="V269" s="12"/>
      <c r="W269" s="12"/>
      <c r="X269" s="12"/>
      <c r="Y269" s="12"/>
      <c r="Z269" s="12"/>
      <c r="AA269" s="12"/>
    </row>
    <row r="270" ht="15.75" customHeight="1">
      <c r="A270" s="438" t="s">
        <v>11302</v>
      </c>
      <c r="B270" s="276" t="s">
        <v>11295</v>
      </c>
      <c r="C270" s="276" t="s">
        <v>11313</v>
      </c>
      <c r="D270" s="437">
        <v>45914.0</v>
      </c>
      <c r="E270" s="430">
        <v>0.4166666666666667</v>
      </c>
      <c r="F270" s="430">
        <v>0.4583333333333333</v>
      </c>
      <c r="G270" s="433" t="s">
        <v>11314</v>
      </c>
      <c r="H270" s="277" t="s">
        <v>11315</v>
      </c>
      <c r="I270" s="424">
        <v>6.0</v>
      </c>
      <c r="J270" s="424">
        <v>12.0</v>
      </c>
      <c r="K270" s="12"/>
      <c r="L270" s="12"/>
      <c r="M270" s="12"/>
      <c r="N270" s="12"/>
      <c r="O270" s="12"/>
      <c r="P270" s="12"/>
      <c r="Q270" s="12"/>
      <c r="R270" s="12"/>
      <c r="S270" s="12"/>
      <c r="T270" s="12"/>
      <c r="U270" s="12"/>
      <c r="V270" s="12"/>
      <c r="W270" s="12"/>
      <c r="X270" s="12"/>
      <c r="Y270" s="12"/>
      <c r="Z270" s="12"/>
      <c r="AA270" s="12"/>
    </row>
    <row r="271" ht="15.75" customHeight="1">
      <c r="A271" s="438" t="s">
        <v>11302</v>
      </c>
      <c r="B271" s="276" t="s">
        <v>11295</v>
      </c>
      <c r="C271" s="276" t="s">
        <v>11316</v>
      </c>
      <c r="D271" s="437">
        <v>45914.0</v>
      </c>
      <c r="E271" s="430">
        <v>0.4583333333333333</v>
      </c>
      <c r="F271" s="430">
        <v>0.5</v>
      </c>
      <c r="G271" s="433" t="s">
        <v>10814</v>
      </c>
      <c r="H271" s="277" t="s">
        <v>11315</v>
      </c>
      <c r="I271" s="424">
        <v>9.0</v>
      </c>
      <c r="J271" s="424">
        <v>12.0</v>
      </c>
      <c r="K271" s="12"/>
      <c r="L271" s="12"/>
      <c r="M271" s="12"/>
      <c r="N271" s="12"/>
      <c r="O271" s="12"/>
      <c r="P271" s="12"/>
      <c r="Q271" s="12"/>
      <c r="R271" s="12"/>
      <c r="S271" s="12"/>
      <c r="T271" s="12"/>
      <c r="U271" s="12"/>
      <c r="V271" s="12"/>
      <c r="W271" s="12"/>
      <c r="X271" s="12"/>
      <c r="Y271" s="12"/>
      <c r="Z271" s="12"/>
      <c r="AA271" s="12"/>
    </row>
    <row r="272" ht="15.75" customHeight="1">
      <c r="A272" s="438" t="s">
        <v>11302</v>
      </c>
      <c r="B272" s="276" t="s">
        <v>11295</v>
      </c>
      <c r="C272" s="276" t="s">
        <v>11317</v>
      </c>
      <c r="D272" s="437">
        <v>45816.0</v>
      </c>
      <c r="E272" s="430">
        <v>0.4791666666666667</v>
      </c>
      <c r="F272" s="430">
        <v>0.5208333333333334</v>
      </c>
      <c r="G272" s="433" t="s">
        <v>11311</v>
      </c>
      <c r="H272" s="277" t="s">
        <v>11312</v>
      </c>
      <c r="I272" s="424">
        <v>11.0</v>
      </c>
      <c r="J272" s="424">
        <v>9.0</v>
      </c>
      <c r="K272" s="12"/>
      <c r="L272" s="12"/>
      <c r="M272" s="12"/>
      <c r="N272" s="12"/>
      <c r="O272" s="12"/>
      <c r="P272" s="12"/>
      <c r="Q272" s="12"/>
      <c r="R272" s="12"/>
      <c r="S272" s="12"/>
      <c r="T272" s="12"/>
      <c r="U272" s="12"/>
      <c r="V272" s="12"/>
      <c r="W272" s="12"/>
      <c r="X272" s="12"/>
      <c r="Y272" s="12"/>
      <c r="Z272" s="12"/>
      <c r="AA272" s="12"/>
    </row>
    <row r="273" ht="15.75" customHeight="1">
      <c r="A273" s="438" t="s">
        <v>11302</v>
      </c>
      <c r="B273" s="276" t="s">
        <v>11295</v>
      </c>
      <c r="C273" s="276" t="s">
        <v>11123</v>
      </c>
      <c r="D273" s="437">
        <v>45816.0</v>
      </c>
      <c r="E273" s="430">
        <v>0.5208333333333334</v>
      </c>
      <c r="F273" s="430">
        <v>0.5625</v>
      </c>
      <c r="G273" s="433" t="s">
        <v>10814</v>
      </c>
      <c r="H273" s="276" t="s">
        <v>11124</v>
      </c>
      <c r="I273" s="424">
        <v>9.0</v>
      </c>
      <c r="J273" s="424">
        <v>12.0</v>
      </c>
      <c r="K273" s="12"/>
      <c r="L273" s="12"/>
      <c r="M273" s="12"/>
      <c r="N273" s="12"/>
      <c r="O273" s="12"/>
      <c r="P273" s="12"/>
      <c r="Q273" s="12"/>
      <c r="R273" s="12"/>
      <c r="S273" s="12"/>
      <c r="T273" s="12"/>
      <c r="U273" s="12"/>
      <c r="V273" s="12"/>
      <c r="W273" s="12"/>
      <c r="X273" s="12"/>
      <c r="Y273" s="12"/>
      <c r="Z273" s="12"/>
      <c r="AA273" s="12"/>
    </row>
    <row r="274" ht="15.75" customHeight="1">
      <c r="A274" s="438" t="s">
        <v>11302</v>
      </c>
      <c r="B274" s="276" t="s">
        <v>11295</v>
      </c>
      <c r="C274" s="276" t="s">
        <v>10656</v>
      </c>
      <c r="D274" s="437">
        <v>45816.0</v>
      </c>
      <c r="E274" s="430">
        <v>0.625</v>
      </c>
      <c r="F274" s="430">
        <v>0.6666666666666666</v>
      </c>
      <c r="G274" s="433" t="s">
        <v>11318</v>
      </c>
      <c r="H274" s="276" t="s">
        <v>10657</v>
      </c>
      <c r="I274" s="424">
        <v>9.0</v>
      </c>
      <c r="J274" s="424">
        <v>12.0</v>
      </c>
      <c r="K274" s="12"/>
      <c r="L274" s="12"/>
      <c r="M274" s="12"/>
      <c r="N274" s="12"/>
      <c r="O274" s="12"/>
      <c r="P274" s="12"/>
      <c r="Q274" s="12"/>
      <c r="R274" s="12"/>
      <c r="S274" s="12"/>
      <c r="T274" s="12"/>
      <c r="U274" s="12"/>
      <c r="V274" s="12"/>
      <c r="W274" s="12"/>
      <c r="X274" s="12"/>
      <c r="Y274" s="12"/>
      <c r="Z274" s="12"/>
      <c r="AA274" s="12"/>
    </row>
    <row r="275" ht="15.75" customHeight="1">
      <c r="A275" s="438" t="s">
        <v>11302</v>
      </c>
      <c r="B275" s="276" t="s">
        <v>11295</v>
      </c>
      <c r="C275" s="276" t="s">
        <v>11319</v>
      </c>
      <c r="D275" s="437">
        <v>45914.0</v>
      </c>
      <c r="E275" s="430">
        <v>0.375</v>
      </c>
      <c r="F275" s="430">
        <v>0.4166666666666667</v>
      </c>
      <c r="G275" s="433" t="s">
        <v>11320</v>
      </c>
      <c r="H275" s="277" t="s">
        <v>11321</v>
      </c>
      <c r="I275" s="424">
        <v>9.0</v>
      </c>
      <c r="J275" s="424">
        <v>12.0</v>
      </c>
      <c r="K275" s="12"/>
      <c r="L275" s="12"/>
      <c r="M275" s="12"/>
      <c r="N275" s="12"/>
      <c r="O275" s="12"/>
      <c r="P275" s="12"/>
      <c r="Q275" s="12"/>
      <c r="R275" s="12"/>
      <c r="S275" s="12"/>
      <c r="T275" s="12"/>
      <c r="U275" s="12"/>
      <c r="V275" s="12"/>
      <c r="W275" s="12"/>
      <c r="X275" s="12"/>
      <c r="Y275" s="12"/>
      <c r="Z275" s="12"/>
      <c r="AA275" s="12"/>
    </row>
    <row r="276" ht="15.75" customHeight="1">
      <c r="A276" s="438" t="s">
        <v>11302</v>
      </c>
      <c r="B276" s="276" t="s">
        <v>11295</v>
      </c>
      <c r="C276" s="276" t="s">
        <v>11322</v>
      </c>
      <c r="D276" s="437">
        <v>45942.0</v>
      </c>
      <c r="E276" s="430">
        <v>0.5416666666666666</v>
      </c>
      <c r="F276" s="430">
        <v>0.5833333333333334</v>
      </c>
      <c r="G276" s="433" t="s">
        <v>11323</v>
      </c>
      <c r="H276" s="277" t="s">
        <v>11324</v>
      </c>
      <c r="I276" s="424">
        <v>20.0</v>
      </c>
      <c r="J276" s="424">
        <v>12.0</v>
      </c>
      <c r="K276" s="12"/>
      <c r="L276" s="12"/>
      <c r="M276" s="12"/>
      <c r="N276" s="12"/>
      <c r="O276" s="12"/>
      <c r="P276" s="12"/>
      <c r="Q276" s="12"/>
      <c r="R276" s="12"/>
      <c r="S276" s="12"/>
      <c r="T276" s="12"/>
      <c r="U276" s="12"/>
      <c r="V276" s="12"/>
      <c r="W276" s="12"/>
      <c r="X276" s="12"/>
      <c r="Y276" s="12"/>
      <c r="Z276" s="12"/>
      <c r="AA276" s="12"/>
    </row>
    <row r="277" ht="15.75" customHeight="1">
      <c r="A277" s="438" t="s">
        <v>11302</v>
      </c>
      <c r="B277" s="276" t="s">
        <v>11295</v>
      </c>
      <c r="C277" s="276" t="s">
        <v>11325</v>
      </c>
      <c r="D277" s="437">
        <v>45850.0</v>
      </c>
      <c r="E277" s="430">
        <v>0.625</v>
      </c>
      <c r="F277" s="430">
        <v>0.6666666666666666</v>
      </c>
      <c r="G277" s="433" t="s">
        <v>11326</v>
      </c>
      <c r="H277" s="277" t="s">
        <v>11327</v>
      </c>
      <c r="I277" s="424">
        <v>15.0</v>
      </c>
      <c r="J277" s="424">
        <v>9.0</v>
      </c>
      <c r="K277" s="12"/>
      <c r="L277" s="12"/>
      <c r="M277" s="12"/>
      <c r="N277" s="12"/>
      <c r="O277" s="12"/>
      <c r="P277" s="12"/>
      <c r="Q277" s="12"/>
      <c r="R277" s="12"/>
      <c r="S277" s="12"/>
      <c r="T277" s="12"/>
      <c r="U277" s="12"/>
      <c r="V277" s="12"/>
      <c r="W277" s="12"/>
      <c r="X277" s="12"/>
      <c r="Y277" s="12"/>
      <c r="Z277" s="12"/>
      <c r="AA277" s="12"/>
    </row>
    <row r="278" ht="15.75" customHeight="1">
      <c r="A278" s="438" t="s">
        <v>11302</v>
      </c>
      <c r="B278" s="276" t="s">
        <v>11295</v>
      </c>
      <c r="C278" s="276" t="s">
        <v>10670</v>
      </c>
      <c r="D278" s="437">
        <v>45881.0</v>
      </c>
      <c r="E278" s="430">
        <v>0.4409722222222222</v>
      </c>
      <c r="F278" s="430">
        <v>0.5034722222222222</v>
      </c>
      <c r="G278" s="433" t="s">
        <v>11328</v>
      </c>
      <c r="H278" s="277" t="s">
        <v>11329</v>
      </c>
      <c r="I278" s="424">
        <v>12.0</v>
      </c>
      <c r="J278" s="424">
        <v>8.0</v>
      </c>
      <c r="K278" s="12"/>
      <c r="L278" s="12"/>
      <c r="M278" s="12"/>
      <c r="N278" s="12"/>
      <c r="O278" s="12"/>
      <c r="P278" s="12"/>
      <c r="Q278" s="12"/>
      <c r="R278" s="12"/>
      <c r="S278" s="12"/>
      <c r="T278" s="12"/>
      <c r="U278" s="12"/>
      <c r="V278" s="12"/>
      <c r="W278" s="12"/>
      <c r="X278" s="12"/>
      <c r="Y278" s="12"/>
      <c r="Z278" s="12"/>
      <c r="AA278" s="12"/>
    </row>
    <row r="279" ht="15.75" customHeight="1">
      <c r="A279" s="438" t="s">
        <v>11302</v>
      </c>
      <c r="B279" s="276" t="s">
        <v>11295</v>
      </c>
      <c r="C279" s="276" t="s">
        <v>11330</v>
      </c>
      <c r="D279" s="437">
        <v>45883.0</v>
      </c>
      <c r="E279" s="430">
        <v>0.5104166666666666</v>
      </c>
      <c r="F279" s="430">
        <v>0.5729166666666666</v>
      </c>
      <c r="G279" s="433" t="s">
        <v>11331</v>
      </c>
      <c r="H279" s="277" t="s">
        <v>11332</v>
      </c>
      <c r="I279" s="424">
        <v>10.0</v>
      </c>
      <c r="J279" s="424">
        <v>8.0</v>
      </c>
      <c r="K279" s="12"/>
      <c r="L279" s="12"/>
      <c r="M279" s="12"/>
      <c r="N279" s="12"/>
      <c r="O279" s="12"/>
      <c r="P279" s="12"/>
      <c r="Q279" s="12"/>
      <c r="R279" s="12"/>
      <c r="S279" s="12"/>
      <c r="T279" s="12"/>
      <c r="U279" s="12"/>
      <c r="V279" s="12"/>
      <c r="W279" s="12"/>
      <c r="X279" s="12"/>
      <c r="Y279" s="12"/>
      <c r="Z279" s="12"/>
      <c r="AA279" s="12"/>
    </row>
    <row r="280" ht="15.75" customHeight="1">
      <c r="A280" s="438" t="s">
        <v>11333</v>
      </c>
      <c r="B280" s="276" t="s">
        <v>11295</v>
      </c>
      <c r="C280" s="276" t="s">
        <v>11334</v>
      </c>
      <c r="D280" s="437">
        <v>45721.0</v>
      </c>
      <c r="E280" s="430">
        <v>0.4270833333333333</v>
      </c>
      <c r="F280" s="430">
        <v>0.4895833333333333</v>
      </c>
      <c r="G280" s="433" t="s">
        <v>11335</v>
      </c>
      <c r="H280" s="277" t="s">
        <v>11336</v>
      </c>
      <c r="I280" s="424">
        <v>0.0</v>
      </c>
      <c r="J280" s="424">
        <v>9.0</v>
      </c>
      <c r="K280" s="12"/>
      <c r="L280" s="12"/>
      <c r="M280" s="12"/>
      <c r="N280" s="12"/>
      <c r="O280" s="12"/>
      <c r="P280" s="12"/>
      <c r="Q280" s="12"/>
      <c r="R280" s="12"/>
      <c r="S280" s="12"/>
      <c r="T280" s="12"/>
      <c r="U280" s="12"/>
      <c r="V280" s="12"/>
      <c r="W280" s="12"/>
      <c r="X280" s="12"/>
      <c r="Y280" s="12"/>
      <c r="Z280" s="12"/>
      <c r="AA280" s="12"/>
    </row>
    <row r="281" ht="15.75" customHeight="1">
      <c r="A281" s="438" t="s">
        <v>11337</v>
      </c>
      <c r="B281" s="276" t="s">
        <v>11295</v>
      </c>
      <c r="C281" s="276" t="s">
        <v>11338</v>
      </c>
      <c r="D281" s="276" t="s">
        <v>10937</v>
      </c>
      <c r="E281" s="430">
        <v>0.4166666666666667</v>
      </c>
      <c r="F281" s="430">
        <v>0.4791666666666667</v>
      </c>
      <c r="G281" s="433" t="s">
        <v>11339</v>
      </c>
      <c r="H281" s="277" t="s">
        <v>11340</v>
      </c>
      <c r="I281" s="424">
        <v>5.0</v>
      </c>
      <c r="J281" s="424">
        <v>1.0</v>
      </c>
      <c r="K281" s="12"/>
      <c r="L281" s="12"/>
      <c r="M281" s="12"/>
      <c r="N281" s="12"/>
      <c r="O281" s="12"/>
      <c r="P281" s="12"/>
      <c r="Q281" s="12"/>
      <c r="R281" s="12"/>
      <c r="S281" s="12"/>
      <c r="T281" s="12"/>
      <c r="U281" s="12"/>
      <c r="V281" s="12"/>
      <c r="W281" s="12"/>
      <c r="X281" s="12"/>
      <c r="Y281" s="12"/>
      <c r="Z281" s="12"/>
      <c r="AA281" s="12"/>
    </row>
    <row r="282" ht="15.75" customHeight="1">
      <c r="A282" s="12" t="s">
        <v>11341</v>
      </c>
      <c r="B282" s="276" t="s">
        <v>11295</v>
      </c>
      <c r="C282" s="276" t="s">
        <v>11342</v>
      </c>
      <c r="D282" s="437">
        <v>45721.0</v>
      </c>
      <c r="E282" s="430">
        <v>0.375</v>
      </c>
      <c r="F282" s="430">
        <v>0.4166666666666667</v>
      </c>
      <c r="G282" s="433" t="s">
        <v>11307</v>
      </c>
      <c r="H282" s="277" t="s">
        <v>11343</v>
      </c>
      <c r="I282" s="424">
        <v>0.0</v>
      </c>
      <c r="J282" s="424">
        <v>9.0</v>
      </c>
      <c r="K282" s="12"/>
      <c r="L282" s="12"/>
      <c r="M282" s="12"/>
      <c r="N282" s="12"/>
      <c r="O282" s="12"/>
      <c r="P282" s="12"/>
      <c r="Q282" s="12"/>
      <c r="R282" s="12"/>
      <c r="S282" s="12"/>
      <c r="T282" s="12"/>
      <c r="U282" s="12"/>
      <c r="V282" s="12"/>
      <c r="W282" s="12"/>
      <c r="X282" s="12"/>
      <c r="Y282" s="12"/>
      <c r="Z282" s="12"/>
      <c r="AA282" s="12"/>
    </row>
    <row r="283" ht="15.75" customHeight="1">
      <c r="A283" s="12" t="s">
        <v>11341</v>
      </c>
      <c r="B283" s="276" t="s">
        <v>11295</v>
      </c>
      <c r="C283" s="276" t="s">
        <v>11344</v>
      </c>
      <c r="D283" s="437">
        <v>45721.0</v>
      </c>
      <c r="E283" s="430">
        <v>0.3958333333333333</v>
      </c>
      <c r="F283" s="430">
        <v>0.4583333333333333</v>
      </c>
      <c r="G283" s="433" t="s">
        <v>11345</v>
      </c>
      <c r="H283" s="277" t="s">
        <v>11346</v>
      </c>
      <c r="I283" s="424">
        <v>0.0</v>
      </c>
      <c r="J283" s="424">
        <v>9.0</v>
      </c>
      <c r="K283" s="12"/>
      <c r="L283" s="12"/>
      <c r="M283" s="12"/>
      <c r="N283" s="12"/>
      <c r="O283" s="12"/>
      <c r="P283" s="12"/>
      <c r="Q283" s="12"/>
      <c r="R283" s="12"/>
      <c r="S283" s="12"/>
      <c r="T283" s="12"/>
      <c r="U283" s="12"/>
      <c r="V283" s="12"/>
      <c r="W283" s="12"/>
      <c r="X283" s="12"/>
      <c r="Y283" s="12"/>
      <c r="Z283" s="12"/>
      <c r="AA283" s="12"/>
    </row>
    <row r="284" ht="15.75" customHeight="1">
      <c r="A284" s="12" t="s">
        <v>11341</v>
      </c>
      <c r="B284" s="276" t="s">
        <v>11295</v>
      </c>
      <c r="C284" s="276" t="s">
        <v>11347</v>
      </c>
      <c r="D284" s="437">
        <v>45753.0</v>
      </c>
      <c r="E284" s="430">
        <v>0.40625</v>
      </c>
      <c r="F284" s="430">
        <v>0.4270833333333333</v>
      </c>
      <c r="G284" s="433" t="s">
        <v>11307</v>
      </c>
      <c r="H284" s="277" t="s">
        <v>11348</v>
      </c>
      <c r="I284" s="424">
        <v>0.0</v>
      </c>
      <c r="J284" s="424">
        <v>9.0</v>
      </c>
      <c r="K284" s="12"/>
      <c r="L284" s="12"/>
      <c r="M284" s="12"/>
      <c r="N284" s="12"/>
      <c r="O284" s="12"/>
      <c r="P284" s="12"/>
      <c r="Q284" s="12"/>
      <c r="R284" s="12"/>
      <c r="S284" s="12"/>
      <c r="T284" s="12"/>
      <c r="U284" s="12"/>
      <c r="V284" s="12"/>
      <c r="W284" s="12"/>
      <c r="X284" s="12"/>
      <c r="Y284" s="12"/>
      <c r="Z284" s="12"/>
      <c r="AA284" s="12"/>
    </row>
    <row r="285" ht="15.75" customHeight="1">
      <c r="A285" s="12" t="s">
        <v>11341</v>
      </c>
      <c r="B285" s="276" t="s">
        <v>11295</v>
      </c>
      <c r="C285" s="276" t="s">
        <v>11349</v>
      </c>
      <c r="D285" s="437">
        <v>45752.0</v>
      </c>
      <c r="E285" s="430">
        <v>0.4375</v>
      </c>
      <c r="F285" s="430">
        <v>0.4791666666666667</v>
      </c>
      <c r="G285" s="433" t="s">
        <v>11311</v>
      </c>
      <c r="H285" s="277" t="s">
        <v>11350</v>
      </c>
      <c r="I285" s="424">
        <v>14.0</v>
      </c>
      <c r="J285" s="424">
        <v>9.0</v>
      </c>
      <c r="K285" s="12"/>
      <c r="L285" s="12"/>
      <c r="M285" s="12"/>
      <c r="N285" s="12"/>
      <c r="O285" s="12"/>
      <c r="P285" s="12"/>
      <c r="Q285" s="12"/>
      <c r="R285" s="12"/>
      <c r="S285" s="12"/>
      <c r="T285" s="12"/>
      <c r="U285" s="12"/>
      <c r="V285" s="12"/>
      <c r="W285" s="12"/>
      <c r="X285" s="12"/>
      <c r="Y285" s="12"/>
      <c r="Z285" s="12"/>
      <c r="AA285" s="12"/>
    </row>
    <row r="286" ht="15.75" customHeight="1">
      <c r="A286" s="12" t="s">
        <v>11341</v>
      </c>
      <c r="B286" s="276" t="s">
        <v>11295</v>
      </c>
      <c r="C286" s="276" t="s">
        <v>11351</v>
      </c>
      <c r="D286" s="437">
        <v>45754.0</v>
      </c>
      <c r="E286" s="430">
        <v>0.5625</v>
      </c>
      <c r="F286" s="430">
        <v>0.6041666666666666</v>
      </c>
      <c r="G286" s="433" t="s">
        <v>11352</v>
      </c>
      <c r="H286" s="277" t="s">
        <v>11353</v>
      </c>
      <c r="I286" s="424">
        <v>11.0</v>
      </c>
      <c r="J286" s="424">
        <v>9.0</v>
      </c>
      <c r="K286" s="12"/>
      <c r="L286" s="12"/>
      <c r="M286" s="12"/>
      <c r="N286" s="12"/>
      <c r="O286" s="12"/>
      <c r="P286" s="12"/>
      <c r="Q286" s="12"/>
      <c r="R286" s="12"/>
      <c r="S286" s="12"/>
      <c r="T286" s="12"/>
      <c r="U286" s="12"/>
      <c r="V286" s="12"/>
      <c r="W286" s="12"/>
      <c r="X286" s="12"/>
      <c r="Y286" s="12"/>
      <c r="Z286" s="12"/>
      <c r="AA286" s="12"/>
    </row>
    <row r="287" ht="15.75" customHeight="1">
      <c r="A287" s="12" t="s">
        <v>11354</v>
      </c>
      <c r="B287" s="276" t="s">
        <v>11295</v>
      </c>
      <c r="C287" s="276" t="s">
        <v>11313</v>
      </c>
      <c r="D287" s="12" t="s">
        <v>6279</v>
      </c>
      <c r="E287" s="430">
        <v>0.4583333333333333</v>
      </c>
      <c r="F287" s="422">
        <v>0.5</v>
      </c>
      <c r="G287" s="433" t="s">
        <v>11355</v>
      </c>
      <c r="H287" s="277" t="s">
        <v>11356</v>
      </c>
      <c r="I287" s="424">
        <v>0.0</v>
      </c>
      <c r="J287" s="424">
        <v>9.0</v>
      </c>
      <c r="K287" s="12"/>
      <c r="L287" s="12"/>
      <c r="M287" s="12"/>
      <c r="N287" s="12"/>
      <c r="O287" s="12"/>
      <c r="P287" s="12"/>
      <c r="Q287" s="12"/>
      <c r="R287" s="12"/>
      <c r="S287" s="12"/>
      <c r="T287" s="12"/>
      <c r="U287" s="12"/>
      <c r="V287" s="12"/>
      <c r="W287" s="12"/>
      <c r="X287" s="12"/>
      <c r="Y287" s="12"/>
      <c r="Z287" s="12"/>
      <c r="AA287" s="12"/>
    </row>
    <row r="288" ht="15.75" customHeight="1">
      <c r="A288" s="12" t="s">
        <v>11357</v>
      </c>
      <c r="B288" s="276" t="s">
        <v>11358</v>
      </c>
      <c r="C288" s="276" t="s">
        <v>11359</v>
      </c>
      <c r="D288" s="12" t="s">
        <v>5392</v>
      </c>
      <c r="E288" s="430">
        <v>0.5104166666666666</v>
      </c>
      <c r="F288" s="430">
        <v>0.53125</v>
      </c>
      <c r="G288" s="433" t="s">
        <v>11360</v>
      </c>
      <c r="H288" s="277" t="s">
        <v>11361</v>
      </c>
      <c r="I288" s="424">
        <v>0.0</v>
      </c>
      <c r="J288" s="424">
        <v>12.0</v>
      </c>
      <c r="K288" s="12"/>
      <c r="L288" s="12"/>
      <c r="M288" s="12"/>
      <c r="N288" s="12"/>
      <c r="O288" s="12"/>
      <c r="P288" s="12"/>
      <c r="Q288" s="12"/>
      <c r="R288" s="12"/>
      <c r="S288" s="12"/>
      <c r="T288" s="12"/>
      <c r="U288" s="12"/>
      <c r="V288" s="12"/>
      <c r="W288" s="12"/>
      <c r="X288" s="12"/>
      <c r="Y288" s="12"/>
      <c r="Z288" s="12"/>
      <c r="AA288" s="12"/>
    </row>
    <row r="289" ht="15.75" customHeight="1">
      <c r="A289" s="12" t="s">
        <v>11357</v>
      </c>
      <c r="B289" s="276" t="s">
        <v>11358</v>
      </c>
      <c r="C289" s="276" t="s">
        <v>11362</v>
      </c>
      <c r="D289" s="12" t="s">
        <v>5392</v>
      </c>
      <c r="E289" s="430">
        <v>0.5555555555555556</v>
      </c>
      <c r="F289" s="430">
        <v>0.5763888888888888</v>
      </c>
      <c r="G289" s="433" t="s">
        <v>11360</v>
      </c>
      <c r="H289" s="277" t="s">
        <v>11361</v>
      </c>
      <c r="I289" s="424">
        <v>6.0</v>
      </c>
      <c r="J289" s="424">
        <v>12.0</v>
      </c>
      <c r="K289" s="12"/>
      <c r="L289" s="12"/>
      <c r="M289" s="12"/>
      <c r="N289" s="12"/>
      <c r="O289" s="12"/>
      <c r="P289" s="12"/>
      <c r="Q289" s="12"/>
      <c r="R289" s="12"/>
      <c r="S289" s="12"/>
      <c r="T289" s="12"/>
      <c r="U289" s="12"/>
      <c r="V289" s="12"/>
      <c r="W289" s="12"/>
      <c r="X289" s="12"/>
      <c r="Y289" s="12"/>
      <c r="Z289" s="12"/>
      <c r="AA289" s="12"/>
    </row>
    <row r="290" ht="15.75" customHeight="1">
      <c r="A290" s="12" t="s">
        <v>11363</v>
      </c>
      <c r="B290" s="276" t="s">
        <v>11358</v>
      </c>
      <c r="C290" s="276" t="s">
        <v>11364</v>
      </c>
      <c r="D290" s="429">
        <v>45850.0</v>
      </c>
      <c r="E290" s="430">
        <v>0.7083333333333334</v>
      </c>
      <c r="F290" s="430">
        <v>0.75</v>
      </c>
      <c r="G290" s="433" t="s">
        <v>11365</v>
      </c>
      <c r="H290" s="277" t="s">
        <v>11366</v>
      </c>
      <c r="I290" s="424">
        <v>8.0</v>
      </c>
      <c r="J290" s="424">
        <v>12.0</v>
      </c>
      <c r="K290" s="12"/>
      <c r="L290" s="12"/>
      <c r="M290" s="12"/>
      <c r="N290" s="12"/>
      <c r="O290" s="12"/>
      <c r="P290" s="12"/>
      <c r="Q290" s="12"/>
      <c r="R290" s="12"/>
      <c r="S290" s="12"/>
      <c r="T290" s="12"/>
      <c r="U290" s="12"/>
      <c r="V290" s="12"/>
      <c r="W290" s="12"/>
      <c r="X290" s="12"/>
      <c r="Y290" s="12"/>
      <c r="Z290" s="12"/>
      <c r="AA290" s="12"/>
    </row>
    <row r="291" ht="15.75" customHeight="1">
      <c r="A291" s="12" t="s">
        <v>11367</v>
      </c>
      <c r="B291" s="276" t="s">
        <v>11358</v>
      </c>
      <c r="C291" s="276" t="s">
        <v>11368</v>
      </c>
      <c r="D291" s="429">
        <v>45820.0</v>
      </c>
      <c r="E291" s="430">
        <v>0.4652777777777778</v>
      </c>
      <c r="F291" s="430">
        <v>0.4861111111111111</v>
      </c>
      <c r="G291" s="433" t="s">
        <v>11360</v>
      </c>
      <c r="H291" s="277" t="s">
        <v>11369</v>
      </c>
      <c r="I291" s="424">
        <v>0.0</v>
      </c>
      <c r="J291" s="424">
        <v>12.0</v>
      </c>
      <c r="K291" s="12"/>
      <c r="L291" s="12"/>
      <c r="M291" s="12"/>
      <c r="N291" s="12"/>
      <c r="O291" s="12"/>
      <c r="P291" s="12"/>
      <c r="Q291" s="12"/>
      <c r="R291" s="12"/>
      <c r="S291" s="12"/>
      <c r="T291" s="12"/>
      <c r="U291" s="12"/>
      <c r="V291" s="12"/>
      <c r="W291" s="12"/>
      <c r="X291" s="12"/>
      <c r="Y291" s="12"/>
      <c r="Z291" s="12"/>
      <c r="AA291" s="12"/>
    </row>
    <row r="292" ht="15.75" customHeight="1">
      <c r="A292" s="12" t="s">
        <v>11367</v>
      </c>
      <c r="B292" s="276" t="s">
        <v>11358</v>
      </c>
      <c r="C292" s="276" t="s">
        <v>11359</v>
      </c>
      <c r="D292" s="429">
        <v>45820.0</v>
      </c>
      <c r="E292" s="430">
        <v>0.4652777777777778</v>
      </c>
      <c r="F292" s="430">
        <v>0.4861111111111111</v>
      </c>
      <c r="G292" s="433" t="s">
        <v>11360</v>
      </c>
      <c r="H292" s="277" t="s">
        <v>11370</v>
      </c>
      <c r="I292" s="424">
        <v>0.0</v>
      </c>
      <c r="J292" s="424">
        <v>12.0</v>
      </c>
      <c r="K292" s="12"/>
      <c r="L292" s="12"/>
      <c r="M292" s="12"/>
      <c r="N292" s="12"/>
      <c r="O292" s="12"/>
      <c r="P292" s="12"/>
      <c r="Q292" s="12"/>
      <c r="R292" s="12"/>
      <c r="S292" s="12"/>
      <c r="T292" s="12"/>
      <c r="U292" s="12"/>
      <c r="V292" s="12"/>
      <c r="W292" s="12"/>
      <c r="X292" s="12"/>
      <c r="Y292" s="12"/>
      <c r="Z292" s="12"/>
      <c r="AA292" s="12"/>
    </row>
    <row r="293" ht="15.75" customHeight="1">
      <c r="A293" s="12" t="s">
        <v>11367</v>
      </c>
      <c r="B293" s="276" t="s">
        <v>11358</v>
      </c>
      <c r="C293" s="276" t="s">
        <v>11371</v>
      </c>
      <c r="D293" s="429">
        <v>45820.0</v>
      </c>
      <c r="E293" s="430">
        <v>0.4652777777777778</v>
      </c>
      <c r="F293" s="430">
        <v>0.4861111111111111</v>
      </c>
      <c r="G293" s="433" t="s">
        <v>11360</v>
      </c>
      <c r="H293" s="277" t="s">
        <v>11372</v>
      </c>
      <c r="I293" s="424">
        <v>0.0</v>
      </c>
      <c r="J293" s="424">
        <v>12.0</v>
      </c>
      <c r="K293" s="12"/>
      <c r="L293" s="12"/>
      <c r="M293" s="12"/>
      <c r="N293" s="12"/>
      <c r="O293" s="12"/>
      <c r="P293" s="12"/>
      <c r="Q293" s="12"/>
      <c r="R293" s="12"/>
      <c r="S293" s="12"/>
      <c r="T293" s="12"/>
      <c r="U293" s="12"/>
      <c r="V293" s="12"/>
      <c r="W293" s="12"/>
      <c r="X293" s="12"/>
      <c r="Y293" s="12"/>
      <c r="Z293" s="12"/>
      <c r="AA293" s="12"/>
    </row>
    <row r="294" ht="15.75" customHeight="1">
      <c r="A294" s="12" t="s">
        <v>11367</v>
      </c>
      <c r="B294" s="276" t="s">
        <v>11358</v>
      </c>
      <c r="C294" s="276" t="s">
        <v>11373</v>
      </c>
      <c r="D294" s="12" t="s">
        <v>5912</v>
      </c>
      <c r="E294" s="430">
        <v>0.4375</v>
      </c>
      <c r="F294" s="430">
        <v>0.4583333333333333</v>
      </c>
      <c r="G294" s="433" t="s">
        <v>11374</v>
      </c>
      <c r="H294" s="277" t="s">
        <v>11375</v>
      </c>
      <c r="I294" s="424">
        <v>1.0</v>
      </c>
      <c r="J294" s="424">
        <v>11.0</v>
      </c>
      <c r="K294" s="12"/>
      <c r="L294" s="12"/>
      <c r="M294" s="12"/>
      <c r="N294" s="12"/>
      <c r="O294" s="12"/>
      <c r="P294" s="12"/>
      <c r="Q294" s="12"/>
      <c r="R294" s="12"/>
      <c r="S294" s="12"/>
      <c r="T294" s="12"/>
      <c r="U294" s="12"/>
      <c r="V294" s="12"/>
      <c r="W294" s="12"/>
      <c r="X294" s="12"/>
      <c r="Y294" s="12"/>
      <c r="Z294" s="12"/>
      <c r="AA294" s="12"/>
    </row>
    <row r="295" ht="15.75" customHeight="1">
      <c r="A295" s="438" t="s">
        <v>11376</v>
      </c>
      <c r="B295" s="276" t="s">
        <v>11358</v>
      </c>
      <c r="C295" s="276" t="s">
        <v>9192</v>
      </c>
      <c r="D295" s="429">
        <v>45721.0</v>
      </c>
      <c r="E295" s="430">
        <v>0.4583333333333333</v>
      </c>
      <c r="F295" s="430">
        <v>0.4791666666666667</v>
      </c>
      <c r="G295" s="433" t="s">
        <v>11377</v>
      </c>
      <c r="H295" s="277" t="s">
        <v>11378</v>
      </c>
      <c r="I295" s="424">
        <v>12.0</v>
      </c>
      <c r="J295" s="424">
        <v>11.0</v>
      </c>
      <c r="K295" s="12"/>
      <c r="L295" s="12"/>
      <c r="M295" s="12"/>
      <c r="N295" s="12"/>
      <c r="O295" s="12"/>
      <c r="P295" s="12"/>
      <c r="Q295" s="12"/>
      <c r="R295" s="12"/>
      <c r="S295" s="12"/>
      <c r="T295" s="12"/>
      <c r="U295" s="12"/>
      <c r="V295" s="12"/>
      <c r="W295" s="12"/>
      <c r="X295" s="12"/>
      <c r="Y295" s="12"/>
      <c r="Z295" s="12"/>
      <c r="AA295" s="12"/>
    </row>
    <row r="296" ht="15.75" customHeight="1">
      <c r="A296" s="438" t="s">
        <v>11379</v>
      </c>
      <c r="B296" s="276" t="s">
        <v>11358</v>
      </c>
      <c r="C296" s="276" t="s">
        <v>11373</v>
      </c>
      <c r="D296" s="429">
        <v>45822.0</v>
      </c>
      <c r="E296" s="430">
        <v>0.6875</v>
      </c>
      <c r="F296" s="430">
        <v>0.7083333333333334</v>
      </c>
      <c r="G296" s="433" t="s">
        <v>11380</v>
      </c>
      <c r="H296" s="277" t="s">
        <v>11381</v>
      </c>
      <c r="I296" s="424">
        <v>2.0</v>
      </c>
      <c r="J296" s="424">
        <v>12.0</v>
      </c>
      <c r="K296" s="12"/>
      <c r="L296" s="12"/>
      <c r="M296" s="12"/>
      <c r="N296" s="12"/>
      <c r="O296" s="12"/>
      <c r="P296" s="12"/>
      <c r="Q296" s="12"/>
      <c r="R296" s="12"/>
      <c r="S296" s="12"/>
      <c r="T296" s="12"/>
      <c r="U296" s="12"/>
      <c r="V296" s="12"/>
      <c r="W296" s="12"/>
      <c r="X296" s="12"/>
      <c r="Y296" s="12"/>
      <c r="Z296" s="12"/>
      <c r="AA296" s="12"/>
    </row>
    <row r="297" ht="15.75" customHeight="1">
      <c r="A297" s="438" t="s">
        <v>11382</v>
      </c>
      <c r="B297" s="276" t="s">
        <v>11358</v>
      </c>
      <c r="C297" s="276" t="s">
        <v>11364</v>
      </c>
      <c r="D297" s="429">
        <v>45753.0</v>
      </c>
      <c r="E297" s="430">
        <v>0.6770833333333334</v>
      </c>
      <c r="F297" s="430">
        <v>0.7083333333333334</v>
      </c>
      <c r="G297" s="433" t="s">
        <v>11383</v>
      </c>
      <c r="H297" s="276" t="s">
        <v>11366</v>
      </c>
      <c r="I297" s="424">
        <v>11.0</v>
      </c>
      <c r="J297" s="424">
        <v>12.0</v>
      </c>
      <c r="K297" s="12"/>
      <c r="L297" s="12"/>
      <c r="M297" s="12"/>
      <c r="N297" s="12"/>
      <c r="O297" s="12"/>
      <c r="P297" s="12"/>
      <c r="Q297" s="12"/>
      <c r="R297" s="12"/>
      <c r="S297" s="12"/>
      <c r="T297" s="12"/>
      <c r="U297" s="12"/>
      <c r="V297" s="12"/>
      <c r="W297" s="12"/>
      <c r="X297" s="12"/>
      <c r="Y297" s="12"/>
      <c r="Z297" s="12"/>
      <c r="AA297" s="12"/>
    </row>
    <row r="298" ht="15.75" customHeight="1">
      <c r="A298" s="438" t="s">
        <v>11384</v>
      </c>
      <c r="B298" s="276" t="s">
        <v>11358</v>
      </c>
      <c r="C298" s="276" t="s">
        <v>11368</v>
      </c>
      <c r="D298" s="429">
        <v>45820.0</v>
      </c>
      <c r="E298" s="430">
        <v>0.4652777777777778</v>
      </c>
      <c r="F298" s="430">
        <v>0.4861111111111111</v>
      </c>
      <c r="G298" s="433" t="s">
        <v>11360</v>
      </c>
      <c r="H298" s="277" t="s">
        <v>11369</v>
      </c>
      <c r="I298" s="424">
        <v>0.0</v>
      </c>
      <c r="J298" s="424">
        <v>12.0</v>
      </c>
      <c r="K298" s="12"/>
      <c r="L298" s="12"/>
      <c r="M298" s="12"/>
      <c r="N298" s="12"/>
      <c r="O298" s="12"/>
      <c r="P298" s="12"/>
      <c r="Q298" s="12"/>
      <c r="R298" s="12"/>
      <c r="S298" s="12"/>
      <c r="T298" s="12"/>
      <c r="U298" s="12"/>
      <c r="V298" s="12"/>
      <c r="W298" s="12"/>
      <c r="X298" s="12"/>
      <c r="Y298" s="12"/>
      <c r="Z298" s="12"/>
      <c r="AA298" s="12"/>
    </row>
    <row r="299" ht="15.75" customHeight="1">
      <c r="A299" s="438" t="s">
        <v>11384</v>
      </c>
      <c r="B299" s="276" t="s">
        <v>11358</v>
      </c>
      <c r="C299" s="276" t="s">
        <v>11359</v>
      </c>
      <c r="D299" s="429">
        <v>45820.0</v>
      </c>
      <c r="E299" s="430">
        <v>0.4652777777777778</v>
      </c>
      <c r="F299" s="430">
        <v>0.4861111111111111</v>
      </c>
      <c r="G299" s="433" t="s">
        <v>11360</v>
      </c>
      <c r="H299" s="277" t="s">
        <v>11370</v>
      </c>
      <c r="I299" s="424">
        <v>0.0</v>
      </c>
      <c r="J299" s="424">
        <v>12.0</v>
      </c>
      <c r="K299" s="12"/>
      <c r="L299" s="12"/>
      <c r="M299" s="12"/>
      <c r="N299" s="12"/>
      <c r="O299" s="12"/>
      <c r="P299" s="12"/>
      <c r="Q299" s="12"/>
      <c r="R299" s="12"/>
      <c r="S299" s="12"/>
      <c r="T299" s="12"/>
      <c r="U299" s="12"/>
      <c r="V299" s="12"/>
      <c r="W299" s="12"/>
      <c r="X299" s="12"/>
      <c r="Y299" s="12"/>
      <c r="Z299" s="12"/>
      <c r="AA299" s="12"/>
    </row>
    <row r="300" ht="15.75" customHeight="1">
      <c r="A300" s="438" t="s">
        <v>11384</v>
      </c>
      <c r="B300" s="276" t="s">
        <v>11358</v>
      </c>
      <c r="C300" s="276" t="s">
        <v>11371</v>
      </c>
      <c r="D300" s="429">
        <v>45820.0</v>
      </c>
      <c r="E300" s="430">
        <v>0.4652777777777778</v>
      </c>
      <c r="F300" s="430">
        <v>0.4861111111111111</v>
      </c>
      <c r="G300" s="433" t="s">
        <v>11360</v>
      </c>
      <c r="H300" s="277" t="s">
        <v>11372</v>
      </c>
      <c r="I300" s="424">
        <v>0.0</v>
      </c>
      <c r="J300" s="424">
        <v>12.0</v>
      </c>
      <c r="K300" s="12"/>
      <c r="L300" s="12"/>
      <c r="M300" s="12"/>
      <c r="N300" s="12"/>
      <c r="O300" s="12"/>
      <c r="P300" s="12"/>
      <c r="Q300" s="12"/>
      <c r="R300" s="12"/>
      <c r="S300" s="12"/>
      <c r="T300" s="12"/>
      <c r="U300" s="12"/>
      <c r="V300" s="12"/>
      <c r="W300" s="12"/>
      <c r="X300" s="12"/>
      <c r="Y300" s="12"/>
      <c r="Z300" s="12"/>
      <c r="AA300" s="12"/>
    </row>
    <row r="301" ht="15.75" customHeight="1">
      <c r="A301" s="438" t="s">
        <v>11385</v>
      </c>
      <c r="B301" s="276" t="s">
        <v>11358</v>
      </c>
      <c r="C301" s="276" t="s">
        <v>11359</v>
      </c>
      <c r="D301" s="12" t="s">
        <v>283</v>
      </c>
      <c r="E301" s="430">
        <v>0.4861111111111111</v>
      </c>
      <c r="F301" s="430">
        <v>0.5069444444444444</v>
      </c>
      <c r="G301" s="434" t="s">
        <v>11323</v>
      </c>
      <c r="H301" s="276" t="s">
        <v>11370</v>
      </c>
      <c r="I301" s="424">
        <v>3.0</v>
      </c>
      <c r="J301" s="424">
        <v>12.0</v>
      </c>
      <c r="K301" s="12"/>
      <c r="L301" s="12"/>
      <c r="M301" s="12"/>
      <c r="N301" s="12"/>
      <c r="O301" s="12"/>
      <c r="P301" s="12"/>
      <c r="Q301" s="12"/>
      <c r="R301" s="12"/>
      <c r="S301" s="12"/>
      <c r="T301" s="12"/>
      <c r="U301" s="12"/>
      <c r="V301" s="12"/>
      <c r="W301" s="12"/>
      <c r="X301" s="12"/>
      <c r="Y301" s="12"/>
      <c r="Z301" s="12"/>
      <c r="AA301" s="12"/>
    </row>
    <row r="302" ht="15.75" customHeight="1">
      <c r="A302" s="438" t="s">
        <v>11385</v>
      </c>
      <c r="B302" s="276" t="s">
        <v>11358</v>
      </c>
      <c r="C302" s="276" t="s">
        <v>11362</v>
      </c>
      <c r="D302" s="12" t="s">
        <v>283</v>
      </c>
      <c r="E302" s="430">
        <v>0.53125</v>
      </c>
      <c r="F302" s="430">
        <v>0.5520833333333334</v>
      </c>
      <c r="G302" s="434" t="s">
        <v>11323</v>
      </c>
      <c r="H302" s="276" t="s">
        <v>11370</v>
      </c>
      <c r="I302" s="424">
        <v>5.0</v>
      </c>
      <c r="J302" s="424">
        <v>12.0</v>
      </c>
      <c r="K302" s="12"/>
      <c r="L302" s="12"/>
      <c r="M302" s="12"/>
      <c r="N302" s="12"/>
      <c r="O302" s="12"/>
      <c r="P302" s="12"/>
      <c r="Q302" s="12"/>
      <c r="R302" s="12"/>
      <c r="S302" s="12"/>
      <c r="T302" s="12"/>
      <c r="U302" s="12"/>
      <c r="V302" s="12"/>
      <c r="W302" s="12"/>
      <c r="X302" s="12"/>
      <c r="Y302" s="12"/>
      <c r="Z302" s="12"/>
      <c r="AA302" s="12"/>
    </row>
    <row r="303" ht="15.75" customHeight="1">
      <c r="A303" s="276" t="s">
        <v>11386</v>
      </c>
      <c r="B303" s="276" t="s">
        <v>11386</v>
      </c>
      <c r="C303" s="276" t="s">
        <v>11387</v>
      </c>
      <c r="D303" s="12" t="s">
        <v>3848</v>
      </c>
      <c r="E303" s="430">
        <v>0.2916666666666667</v>
      </c>
      <c r="F303" s="430">
        <v>0.375</v>
      </c>
      <c r="G303" s="434" t="s">
        <v>11388</v>
      </c>
      <c r="H303" s="276" t="s">
        <v>11389</v>
      </c>
      <c r="I303" s="424">
        <v>25.0</v>
      </c>
      <c r="J303" s="424">
        <v>26.0</v>
      </c>
      <c r="K303" s="12"/>
      <c r="L303" s="12"/>
      <c r="M303" s="12"/>
      <c r="N303" s="12"/>
      <c r="O303" s="12"/>
      <c r="P303" s="12"/>
      <c r="Q303" s="12"/>
      <c r="R303" s="12"/>
      <c r="S303" s="12"/>
      <c r="T303" s="12"/>
      <c r="U303" s="12"/>
      <c r="V303" s="12"/>
      <c r="W303" s="12"/>
      <c r="X303" s="12"/>
      <c r="Y303" s="12"/>
      <c r="Z303" s="12"/>
      <c r="AA303" s="12"/>
    </row>
    <row r="304" ht="15.75" customHeight="1">
      <c r="A304" s="276" t="s">
        <v>11386</v>
      </c>
      <c r="B304" s="276" t="s">
        <v>11386</v>
      </c>
      <c r="C304" s="276" t="s">
        <v>11390</v>
      </c>
      <c r="D304" s="12" t="s">
        <v>3848</v>
      </c>
      <c r="E304" s="430">
        <v>0.4583333333333333</v>
      </c>
      <c r="F304" s="430">
        <v>0.5625</v>
      </c>
      <c r="G304" s="433" t="s">
        <v>9521</v>
      </c>
      <c r="H304" s="277" t="s">
        <v>11391</v>
      </c>
      <c r="I304" s="424">
        <v>75.0</v>
      </c>
      <c r="J304" s="424">
        <v>51.0</v>
      </c>
      <c r="K304" s="12"/>
      <c r="L304" s="12"/>
      <c r="M304" s="12"/>
      <c r="N304" s="12"/>
      <c r="O304" s="12"/>
      <c r="P304" s="12"/>
      <c r="Q304" s="12"/>
      <c r="R304" s="12"/>
      <c r="S304" s="12"/>
      <c r="T304" s="12"/>
      <c r="U304" s="12"/>
      <c r="V304" s="12"/>
      <c r="W304" s="12"/>
      <c r="X304" s="12"/>
      <c r="Y304" s="12"/>
      <c r="Z304" s="12"/>
      <c r="AA304" s="12"/>
    </row>
    <row r="305" ht="15.75" customHeight="1">
      <c r="A305" s="276" t="s">
        <v>11386</v>
      </c>
      <c r="B305" s="276" t="s">
        <v>11386</v>
      </c>
      <c r="C305" s="276" t="s">
        <v>11392</v>
      </c>
      <c r="D305" s="12" t="s">
        <v>2233</v>
      </c>
      <c r="E305" s="430">
        <v>0.4166666666666667</v>
      </c>
      <c r="F305" s="430">
        <v>0.5</v>
      </c>
      <c r="G305" s="433" t="s">
        <v>9521</v>
      </c>
      <c r="H305" s="277" t="s">
        <v>11393</v>
      </c>
      <c r="I305" s="424">
        <v>75.0</v>
      </c>
      <c r="J305" s="424">
        <v>52.0</v>
      </c>
      <c r="K305" s="12"/>
      <c r="L305" s="12"/>
      <c r="M305" s="12"/>
      <c r="N305" s="12"/>
      <c r="O305" s="12"/>
      <c r="P305" s="12"/>
      <c r="Q305" s="12"/>
      <c r="R305" s="12"/>
      <c r="S305" s="12"/>
      <c r="T305" s="12"/>
      <c r="U305" s="12"/>
      <c r="V305" s="12"/>
      <c r="W305" s="12"/>
      <c r="X305" s="12"/>
      <c r="Y305" s="12"/>
      <c r="Z305" s="12"/>
      <c r="AA305" s="12"/>
    </row>
    <row r="306" ht="15.75" customHeight="1">
      <c r="A306" s="276" t="s">
        <v>11386</v>
      </c>
      <c r="B306" s="276" t="s">
        <v>11386</v>
      </c>
      <c r="C306" s="276" t="s">
        <v>11394</v>
      </c>
      <c r="D306" s="12" t="s">
        <v>11395</v>
      </c>
      <c r="E306" s="430">
        <v>0.4166666666666667</v>
      </c>
      <c r="F306" s="430">
        <v>0.5</v>
      </c>
      <c r="G306" s="433" t="s">
        <v>9521</v>
      </c>
      <c r="H306" s="277" t="s">
        <v>11396</v>
      </c>
      <c r="I306" s="424">
        <v>75.0</v>
      </c>
      <c r="J306" s="424">
        <v>27.0</v>
      </c>
      <c r="K306" s="12"/>
      <c r="L306" s="12"/>
      <c r="M306" s="12"/>
      <c r="N306" s="12"/>
      <c r="O306" s="12"/>
      <c r="P306" s="12"/>
      <c r="Q306" s="12"/>
      <c r="R306" s="12"/>
      <c r="S306" s="12"/>
      <c r="T306" s="12"/>
      <c r="U306" s="12"/>
      <c r="V306" s="12"/>
      <c r="W306" s="12"/>
      <c r="X306" s="12"/>
      <c r="Y306" s="12"/>
      <c r="Z306" s="12"/>
      <c r="AA306" s="12"/>
    </row>
    <row r="307" ht="15.75" customHeight="1">
      <c r="A307" s="276" t="s">
        <v>11386</v>
      </c>
      <c r="B307" s="276" t="s">
        <v>11386</v>
      </c>
      <c r="C307" s="276" t="s">
        <v>11397</v>
      </c>
      <c r="D307" s="12" t="s">
        <v>2233</v>
      </c>
      <c r="E307" s="430">
        <v>0.5208333333333334</v>
      </c>
      <c r="F307" s="430">
        <v>0.5833333333333334</v>
      </c>
      <c r="G307" s="433" t="s">
        <v>9521</v>
      </c>
      <c r="H307" s="277" t="s">
        <v>11398</v>
      </c>
      <c r="I307" s="424">
        <v>23.0</v>
      </c>
      <c r="J307" s="424">
        <v>52.0</v>
      </c>
      <c r="K307" s="12"/>
      <c r="L307" s="12"/>
      <c r="M307" s="12"/>
      <c r="N307" s="12"/>
      <c r="O307" s="12"/>
      <c r="P307" s="12"/>
      <c r="Q307" s="12"/>
      <c r="R307" s="12"/>
      <c r="S307" s="12"/>
      <c r="T307" s="12"/>
      <c r="U307" s="12"/>
      <c r="V307" s="12"/>
      <c r="W307" s="12"/>
      <c r="X307" s="12"/>
      <c r="Y307" s="12"/>
      <c r="Z307" s="12"/>
      <c r="AA307" s="12"/>
    </row>
    <row r="308" ht="15.75" customHeight="1">
      <c r="A308" s="276" t="s">
        <v>11386</v>
      </c>
      <c r="B308" s="276" t="s">
        <v>11386</v>
      </c>
      <c r="C308" s="276" t="s">
        <v>11399</v>
      </c>
      <c r="D308" s="12" t="s">
        <v>2233</v>
      </c>
      <c r="E308" s="430">
        <v>0.5208333333333334</v>
      </c>
      <c r="F308" s="430">
        <v>0.5833333333333334</v>
      </c>
      <c r="G308" s="433" t="s">
        <v>9521</v>
      </c>
      <c r="H308" s="276" t="s">
        <v>11398</v>
      </c>
      <c r="I308" s="424">
        <v>3.0</v>
      </c>
      <c r="J308" s="424">
        <v>52.0</v>
      </c>
      <c r="K308" s="12"/>
      <c r="L308" s="12"/>
      <c r="M308" s="12"/>
      <c r="N308" s="12"/>
      <c r="O308" s="12"/>
      <c r="P308" s="12"/>
      <c r="Q308" s="12"/>
      <c r="R308" s="12"/>
      <c r="S308" s="12"/>
      <c r="T308" s="12"/>
      <c r="U308" s="12"/>
      <c r="V308" s="12"/>
      <c r="W308" s="12"/>
      <c r="X308" s="12"/>
      <c r="Y308" s="12"/>
      <c r="Z308" s="12"/>
      <c r="AA308" s="12"/>
    </row>
    <row r="309" ht="15.75" customHeight="1">
      <c r="A309" s="276" t="s">
        <v>11386</v>
      </c>
      <c r="B309" s="276" t="s">
        <v>11386</v>
      </c>
      <c r="C309" s="276" t="s">
        <v>11400</v>
      </c>
      <c r="D309" s="12" t="s">
        <v>5923</v>
      </c>
      <c r="E309" s="430">
        <v>0.2916666666666667</v>
      </c>
      <c r="F309" s="430">
        <v>0.3333333333333333</v>
      </c>
      <c r="G309" s="433" t="s">
        <v>9521</v>
      </c>
      <c r="H309" s="277" t="s">
        <v>11398</v>
      </c>
      <c r="I309" s="424">
        <v>3.0</v>
      </c>
      <c r="J309" s="424">
        <v>27.0</v>
      </c>
      <c r="K309" s="12"/>
      <c r="L309" s="12"/>
      <c r="M309" s="12"/>
      <c r="N309" s="12"/>
      <c r="O309" s="12"/>
      <c r="P309" s="12"/>
      <c r="Q309" s="12"/>
      <c r="R309" s="12"/>
      <c r="S309" s="12"/>
      <c r="T309" s="12"/>
      <c r="U309" s="12"/>
      <c r="V309" s="12"/>
      <c r="W309" s="12"/>
      <c r="X309" s="12"/>
      <c r="Y309" s="12"/>
      <c r="Z309" s="12"/>
      <c r="AA309" s="12"/>
    </row>
    <row r="310" ht="15.75" customHeight="1">
      <c r="A310" s="276" t="s">
        <v>11386</v>
      </c>
      <c r="B310" s="276" t="s">
        <v>11386</v>
      </c>
      <c r="C310" s="276" t="s">
        <v>11401</v>
      </c>
      <c r="D310" s="12" t="s">
        <v>5923</v>
      </c>
      <c r="E310" s="430">
        <v>0.2916666666666667</v>
      </c>
      <c r="F310" s="430">
        <v>0.3333333333333333</v>
      </c>
      <c r="G310" s="433" t="s">
        <v>9521</v>
      </c>
      <c r="H310" s="277" t="s">
        <v>11398</v>
      </c>
      <c r="I310" s="424">
        <v>24.0</v>
      </c>
      <c r="J310" s="424">
        <v>27.0</v>
      </c>
      <c r="K310" s="12"/>
      <c r="L310" s="12"/>
      <c r="M310" s="12"/>
      <c r="N310" s="12"/>
      <c r="O310" s="12"/>
      <c r="P310" s="12"/>
      <c r="Q310" s="12"/>
      <c r="R310" s="12"/>
      <c r="S310" s="12"/>
      <c r="T310" s="12"/>
      <c r="U310" s="12"/>
      <c r="V310" s="12"/>
      <c r="W310" s="12"/>
      <c r="X310" s="12"/>
      <c r="Y310" s="12"/>
      <c r="Z310" s="12"/>
      <c r="AA310" s="12"/>
    </row>
    <row r="311" ht="15.75" customHeight="1">
      <c r="A311" s="276" t="s">
        <v>11402</v>
      </c>
      <c r="B311" s="276" t="s">
        <v>9594</v>
      </c>
      <c r="C311" s="276" t="s">
        <v>11403</v>
      </c>
      <c r="D311" s="12" t="s">
        <v>11404</v>
      </c>
      <c r="E311" s="430">
        <v>0.3958333333333333</v>
      </c>
      <c r="F311" s="430">
        <v>0.4791666666666667</v>
      </c>
      <c r="G311" s="423" t="s">
        <v>9521</v>
      </c>
      <c r="H311" s="277" t="s">
        <v>11405</v>
      </c>
      <c r="I311" s="424" t="s">
        <v>297</v>
      </c>
      <c r="J311" s="424">
        <v>1.0</v>
      </c>
      <c r="K311" s="12"/>
      <c r="L311" s="12"/>
      <c r="M311" s="12"/>
      <c r="N311" s="12"/>
      <c r="O311" s="12"/>
      <c r="P311" s="12"/>
      <c r="Q311" s="12"/>
      <c r="R311" s="12"/>
      <c r="S311" s="12"/>
      <c r="T311" s="12"/>
      <c r="U311" s="12"/>
      <c r="V311" s="12"/>
      <c r="W311" s="12"/>
      <c r="X311" s="12"/>
      <c r="Y311" s="12"/>
      <c r="Z311" s="12"/>
      <c r="AA311" s="12"/>
    </row>
    <row r="312" ht="15.75" customHeight="1">
      <c r="A312" s="276" t="s">
        <v>11406</v>
      </c>
      <c r="B312" s="276" t="s">
        <v>9594</v>
      </c>
      <c r="C312" s="276" t="s">
        <v>5453</v>
      </c>
      <c r="D312" s="429">
        <v>45943.0</v>
      </c>
      <c r="E312" s="430">
        <v>0.4166666666666667</v>
      </c>
      <c r="F312" s="430">
        <v>0.5</v>
      </c>
      <c r="G312" s="423" t="s">
        <v>11407</v>
      </c>
      <c r="H312" s="277" t="s">
        <v>11408</v>
      </c>
      <c r="I312" s="424">
        <v>13.0</v>
      </c>
      <c r="J312" s="424">
        <v>2.0</v>
      </c>
      <c r="K312" s="12"/>
      <c r="L312" s="12"/>
      <c r="M312" s="12"/>
      <c r="N312" s="12"/>
      <c r="O312" s="12"/>
      <c r="P312" s="12"/>
      <c r="Q312" s="12"/>
      <c r="R312" s="12"/>
      <c r="S312" s="12"/>
      <c r="T312" s="12"/>
      <c r="U312" s="12"/>
      <c r="V312" s="12"/>
      <c r="W312" s="12"/>
      <c r="X312" s="12"/>
      <c r="Y312" s="12"/>
      <c r="Z312" s="12"/>
      <c r="AA312" s="12"/>
    </row>
    <row r="313" ht="15.75" customHeight="1">
      <c r="A313" s="276" t="s">
        <v>11409</v>
      </c>
      <c r="B313" s="276" t="s">
        <v>9594</v>
      </c>
      <c r="C313" s="276" t="s">
        <v>11410</v>
      </c>
      <c r="D313" s="429">
        <v>45692.0</v>
      </c>
      <c r="E313" s="430">
        <v>0.5416666666666666</v>
      </c>
      <c r="F313" s="430">
        <v>0.6041666666666666</v>
      </c>
      <c r="G313" s="423" t="s">
        <v>11040</v>
      </c>
      <c r="H313" s="277" t="s">
        <v>11411</v>
      </c>
      <c r="I313" s="424">
        <v>12.0</v>
      </c>
      <c r="J313" s="424">
        <v>1.0</v>
      </c>
      <c r="K313" s="12"/>
      <c r="L313" s="12"/>
      <c r="M313" s="12"/>
      <c r="N313" s="12"/>
      <c r="O313" s="12"/>
      <c r="P313" s="12"/>
      <c r="Q313" s="12"/>
      <c r="R313" s="12"/>
      <c r="S313" s="12"/>
      <c r="T313" s="12"/>
      <c r="U313" s="12"/>
      <c r="V313" s="12"/>
      <c r="W313" s="12"/>
      <c r="X313" s="12"/>
      <c r="Y313" s="12"/>
      <c r="Z313" s="12"/>
      <c r="AA313" s="12"/>
    </row>
    <row r="314" ht="15.75" customHeight="1">
      <c r="A314" s="276" t="s">
        <v>11409</v>
      </c>
      <c r="B314" s="276" t="s">
        <v>9594</v>
      </c>
      <c r="C314" s="276" t="s">
        <v>11412</v>
      </c>
      <c r="D314" s="429">
        <v>45692.0</v>
      </c>
      <c r="E314" s="430">
        <v>0.5416666666666666</v>
      </c>
      <c r="F314" s="430">
        <v>0.6041666666666666</v>
      </c>
      <c r="G314" s="423" t="s">
        <v>11040</v>
      </c>
      <c r="H314" s="277" t="s">
        <v>11413</v>
      </c>
      <c r="I314" s="424">
        <v>7.0</v>
      </c>
      <c r="J314" s="424">
        <v>1.0</v>
      </c>
      <c r="K314" s="12"/>
      <c r="L314" s="12"/>
      <c r="M314" s="12"/>
      <c r="N314" s="12"/>
      <c r="O314" s="12"/>
      <c r="P314" s="12"/>
      <c r="Q314" s="12"/>
      <c r="R314" s="12"/>
      <c r="S314" s="12"/>
      <c r="T314" s="12"/>
      <c r="U314" s="12"/>
      <c r="V314" s="12"/>
      <c r="W314" s="12"/>
      <c r="X314" s="12"/>
      <c r="Y314" s="12"/>
      <c r="Z314" s="12"/>
      <c r="AA314" s="12"/>
    </row>
    <row r="315" ht="15.75" customHeight="1">
      <c r="A315" s="276" t="s">
        <v>11414</v>
      </c>
      <c r="B315" s="276" t="s">
        <v>9594</v>
      </c>
      <c r="C315" s="276" t="s">
        <v>11415</v>
      </c>
      <c r="D315" s="429">
        <v>45692.0</v>
      </c>
      <c r="E315" s="422">
        <v>0.4166666666666667</v>
      </c>
      <c r="F315" s="422">
        <v>0.4791666666666667</v>
      </c>
      <c r="G315" s="423" t="s">
        <v>11040</v>
      </c>
      <c r="H315" s="277" t="s">
        <v>11416</v>
      </c>
      <c r="I315" s="424">
        <v>14.0</v>
      </c>
      <c r="J315" s="424">
        <v>1.0</v>
      </c>
      <c r="K315" s="12"/>
      <c r="L315" s="12"/>
      <c r="M315" s="12"/>
      <c r="N315" s="12"/>
      <c r="O315" s="12"/>
      <c r="P315" s="12"/>
      <c r="Q315" s="12"/>
      <c r="R315" s="12"/>
      <c r="S315" s="12"/>
      <c r="T315" s="12"/>
      <c r="U315" s="12"/>
      <c r="V315" s="12"/>
      <c r="W315" s="12"/>
      <c r="X315" s="12"/>
      <c r="Y315" s="12"/>
      <c r="Z315" s="12"/>
      <c r="AA315" s="12"/>
    </row>
    <row r="316" ht="15.75" customHeight="1">
      <c r="A316" s="276" t="s">
        <v>11414</v>
      </c>
      <c r="B316" s="276" t="s">
        <v>9594</v>
      </c>
      <c r="C316" s="276" t="s">
        <v>11417</v>
      </c>
      <c r="D316" s="12" t="s">
        <v>5392</v>
      </c>
      <c r="E316" s="422">
        <v>0.5416666666666666</v>
      </c>
      <c r="F316" s="422">
        <v>0.625</v>
      </c>
      <c r="G316" s="423" t="s">
        <v>11418</v>
      </c>
      <c r="H316" s="277" t="s">
        <v>11419</v>
      </c>
      <c r="I316" s="424">
        <v>15.0</v>
      </c>
      <c r="J316" s="424">
        <v>1.0</v>
      </c>
      <c r="K316" s="12"/>
      <c r="L316" s="12"/>
      <c r="M316" s="12"/>
      <c r="N316" s="12"/>
      <c r="O316" s="12"/>
      <c r="P316" s="12"/>
      <c r="Q316" s="12"/>
      <c r="R316" s="12"/>
      <c r="S316" s="12"/>
      <c r="T316" s="12"/>
      <c r="U316" s="12"/>
      <c r="V316" s="12"/>
      <c r="W316" s="12"/>
      <c r="X316" s="12"/>
      <c r="Y316" s="12"/>
      <c r="Z316" s="12"/>
      <c r="AA316" s="12"/>
    </row>
    <row r="317" ht="15.75" customHeight="1">
      <c r="A317" s="276" t="s">
        <v>11420</v>
      </c>
      <c r="B317" s="276" t="s">
        <v>9594</v>
      </c>
      <c r="C317" s="276" t="s">
        <v>11421</v>
      </c>
      <c r="D317" s="429">
        <v>45856.0</v>
      </c>
      <c r="E317" s="422">
        <v>0.84375</v>
      </c>
      <c r="F317" s="422">
        <v>0.90625</v>
      </c>
      <c r="G317" s="423" t="s">
        <v>11422</v>
      </c>
      <c r="H317" s="277" t="s">
        <v>11423</v>
      </c>
      <c r="I317" s="424">
        <v>0.0</v>
      </c>
      <c r="J317" s="424">
        <v>13.0</v>
      </c>
      <c r="K317" s="12"/>
      <c r="L317" s="12"/>
      <c r="M317" s="12"/>
      <c r="N317" s="12"/>
      <c r="O317" s="12"/>
      <c r="P317" s="12"/>
      <c r="Q317" s="12"/>
      <c r="R317" s="12"/>
      <c r="S317" s="12"/>
      <c r="T317" s="12"/>
      <c r="U317" s="12"/>
      <c r="V317" s="12"/>
      <c r="W317" s="12"/>
      <c r="X317" s="12"/>
      <c r="Y317" s="12"/>
      <c r="Z317" s="12"/>
      <c r="AA317" s="12"/>
    </row>
    <row r="318" ht="15.75" customHeight="1">
      <c r="A318" s="276" t="s">
        <v>11420</v>
      </c>
      <c r="B318" s="276" t="s">
        <v>9594</v>
      </c>
      <c r="C318" s="276" t="s">
        <v>11424</v>
      </c>
      <c r="D318" s="429">
        <v>45856.0</v>
      </c>
      <c r="E318" s="422">
        <v>0.84375</v>
      </c>
      <c r="F318" s="422">
        <v>0.875</v>
      </c>
      <c r="G318" s="423" t="s">
        <v>11425</v>
      </c>
      <c r="H318" s="277" t="s">
        <v>11426</v>
      </c>
      <c r="I318" s="424">
        <v>1.0</v>
      </c>
      <c r="J318" s="424">
        <v>13.0</v>
      </c>
      <c r="K318" s="12"/>
      <c r="L318" s="12"/>
      <c r="M318" s="12"/>
      <c r="N318" s="12"/>
      <c r="O318" s="12"/>
      <c r="P318" s="12"/>
      <c r="Q318" s="12"/>
      <c r="R318" s="12"/>
      <c r="S318" s="12"/>
      <c r="T318" s="12"/>
      <c r="U318" s="12"/>
      <c r="V318" s="12"/>
      <c r="W318" s="12"/>
      <c r="X318" s="12"/>
      <c r="Y318" s="12"/>
      <c r="Z318" s="12"/>
      <c r="AA318" s="12"/>
    </row>
    <row r="319" ht="15.75" customHeight="1">
      <c r="A319" s="276" t="s">
        <v>2648</v>
      </c>
      <c r="B319" s="276" t="s">
        <v>9594</v>
      </c>
      <c r="C319" s="276" t="s">
        <v>11427</v>
      </c>
      <c r="D319" s="429">
        <v>45882.0</v>
      </c>
      <c r="E319" s="422">
        <v>0.5104166666666666</v>
      </c>
      <c r="F319" s="422">
        <v>0.5416666666666666</v>
      </c>
      <c r="G319" s="423" t="s">
        <v>11428</v>
      </c>
      <c r="H319" s="276" t="s">
        <v>11429</v>
      </c>
      <c r="I319" s="424">
        <v>0.0</v>
      </c>
      <c r="J319" s="424">
        <v>9.0</v>
      </c>
      <c r="K319" s="12"/>
      <c r="L319" s="12"/>
      <c r="M319" s="12"/>
      <c r="N319" s="12"/>
      <c r="O319" s="12"/>
      <c r="P319" s="12"/>
      <c r="Q319" s="12"/>
      <c r="R319" s="12"/>
      <c r="S319" s="12"/>
      <c r="T319" s="12"/>
      <c r="U319" s="12"/>
      <c r="V319" s="12"/>
      <c r="W319" s="12"/>
      <c r="X319" s="12"/>
      <c r="Y319" s="12"/>
      <c r="Z319" s="12"/>
      <c r="AA319" s="12"/>
    </row>
    <row r="320" ht="15.75" customHeight="1">
      <c r="A320" s="276" t="s">
        <v>2648</v>
      </c>
      <c r="B320" s="276" t="s">
        <v>9594</v>
      </c>
      <c r="C320" s="276" t="s">
        <v>11430</v>
      </c>
      <c r="D320" s="429">
        <v>45882.0</v>
      </c>
      <c r="E320" s="422">
        <v>0.7395833333333334</v>
      </c>
      <c r="F320" s="422">
        <v>0.7708333333333334</v>
      </c>
      <c r="G320" s="423" t="s">
        <v>11431</v>
      </c>
      <c r="H320" s="276" t="s">
        <v>11429</v>
      </c>
      <c r="I320" s="424">
        <v>0.0</v>
      </c>
      <c r="J320" s="424">
        <v>12.0</v>
      </c>
      <c r="K320" s="12"/>
      <c r="L320" s="12"/>
      <c r="M320" s="12"/>
      <c r="N320" s="12"/>
      <c r="O320" s="12"/>
      <c r="P320" s="12"/>
      <c r="Q320" s="12"/>
      <c r="R320" s="12"/>
      <c r="S320" s="12"/>
      <c r="T320" s="12"/>
      <c r="U320" s="12"/>
      <c r="V320" s="12"/>
      <c r="W320" s="12"/>
      <c r="X320" s="12"/>
      <c r="Y320" s="12"/>
      <c r="Z320" s="12"/>
      <c r="AA320" s="12"/>
    </row>
    <row r="321" ht="15.75" customHeight="1">
      <c r="A321" s="276" t="s">
        <v>11432</v>
      </c>
      <c r="B321" s="276" t="s">
        <v>9594</v>
      </c>
      <c r="C321" s="276" t="s">
        <v>11433</v>
      </c>
      <c r="D321" s="429">
        <v>45941.0</v>
      </c>
      <c r="E321" s="430">
        <v>0.6458333333333334</v>
      </c>
      <c r="F321" s="430">
        <v>0.6875</v>
      </c>
      <c r="G321" s="423" t="s">
        <v>10842</v>
      </c>
      <c r="H321" s="276" t="s">
        <v>11434</v>
      </c>
      <c r="I321" s="424">
        <v>0.0</v>
      </c>
      <c r="J321" s="424">
        <v>12.0</v>
      </c>
      <c r="K321" s="12"/>
      <c r="L321" s="12"/>
      <c r="M321" s="12"/>
      <c r="N321" s="12"/>
      <c r="O321" s="12"/>
      <c r="P321" s="12"/>
      <c r="Q321" s="12"/>
      <c r="R321" s="12"/>
      <c r="S321" s="12"/>
      <c r="T321" s="12"/>
      <c r="U321" s="12"/>
      <c r="V321" s="12"/>
      <c r="W321" s="12"/>
      <c r="X321" s="12"/>
      <c r="Y321" s="12"/>
      <c r="Z321" s="12"/>
      <c r="AA321" s="12"/>
    </row>
    <row r="322" ht="15.75" customHeight="1">
      <c r="A322" s="276" t="s">
        <v>11432</v>
      </c>
      <c r="B322" s="276" t="s">
        <v>9594</v>
      </c>
      <c r="C322" s="276" t="s">
        <v>11435</v>
      </c>
      <c r="D322" s="12" t="s">
        <v>5392</v>
      </c>
      <c r="E322" s="430">
        <v>0.7083333333333334</v>
      </c>
      <c r="F322" s="430">
        <v>0.75</v>
      </c>
      <c r="G322" s="423" t="s">
        <v>10697</v>
      </c>
      <c r="H322" s="276" t="s">
        <v>11434</v>
      </c>
      <c r="I322" s="424">
        <v>10.0</v>
      </c>
      <c r="J322" s="424">
        <v>12.0</v>
      </c>
      <c r="K322" s="12"/>
      <c r="L322" s="12"/>
      <c r="M322" s="12"/>
      <c r="N322" s="12"/>
      <c r="O322" s="12"/>
      <c r="P322" s="12"/>
      <c r="Q322" s="12"/>
      <c r="R322" s="12"/>
      <c r="S322" s="12"/>
      <c r="T322" s="12"/>
      <c r="U322" s="12"/>
      <c r="V322" s="12"/>
      <c r="W322" s="12"/>
      <c r="X322" s="12"/>
      <c r="Y322" s="12"/>
      <c r="Z322" s="12"/>
      <c r="AA322" s="12"/>
    </row>
    <row r="323" ht="15.75" customHeight="1">
      <c r="A323" s="276" t="s">
        <v>11436</v>
      </c>
      <c r="B323" s="276" t="s">
        <v>9594</v>
      </c>
      <c r="C323" s="276" t="s">
        <v>11437</v>
      </c>
      <c r="D323" s="429">
        <v>45885.0</v>
      </c>
      <c r="E323" s="422">
        <v>0.7708333333333334</v>
      </c>
      <c r="F323" s="422">
        <v>0.8125</v>
      </c>
      <c r="G323" s="423" t="s">
        <v>11438</v>
      </c>
      <c r="H323" s="12" t="s">
        <v>11439</v>
      </c>
      <c r="I323" s="424">
        <v>0.0</v>
      </c>
      <c r="J323" s="424">
        <v>13.0</v>
      </c>
      <c r="K323" s="12"/>
      <c r="L323" s="12"/>
      <c r="M323" s="12"/>
      <c r="N323" s="12"/>
      <c r="O323" s="12"/>
      <c r="P323" s="12"/>
      <c r="Q323" s="12"/>
      <c r="R323" s="12"/>
      <c r="S323" s="12"/>
      <c r="T323" s="12"/>
      <c r="U323" s="12"/>
      <c r="V323" s="12"/>
      <c r="W323" s="12"/>
      <c r="X323" s="12"/>
      <c r="Y323" s="12"/>
      <c r="Z323" s="12"/>
      <c r="AA323" s="12"/>
    </row>
    <row r="324" ht="15.75" customHeight="1">
      <c r="A324" s="276" t="s">
        <v>11436</v>
      </c>
      <c r="B324" s="276" t="s">
        <v>9594</v>
      </c>
      <c r="C324" s="276" t="s">
        <v>11440</v>
      </c>
      <c r="D324" s="429">
        <v>45885.0</v>
      </c>
      <c r="E324" s="422">
        <v>0.7291666666666666</v>
      </c>
      <c r="F324" s="422">
        <v>0.7708333333333334</v>
      </c>
      <c r="G324" s="423" t="s">
        <v>10599</v>
      </c>
      <c r="H324" s="12" t="s">
        <v>11439</v>
      </c>
      <c r="I324" s="424">
        <v>0.0</v>
      </c>
      <c r="J324" s="424">
        <v>11.0</v>
      </c>
      <c r="K324" s="12"/>
      <c r="L324" s="12"/>
      <c r="M324" s="12"/>
      <c r="N324" s="12"/>
      <c r="O324" s="12"/>
      <c r="P324" s="12"/>
      <c r="Q324" s="12"/>
      <c r="R324" s="12"/>
      <c r="S324" s="12"/>
      <c r="T324" s="12"/>
      <c r="U324" s="12"/>
      <c r="V324" s="12"/>
      <c r="W324" s="12"/>
      <c r="X324" s="12"/>
      <c r="Y324" s="12"/>
      <c r="Z324" s="12"/>
      <c r="AA324" s="12"/>
    </row>
    <row r="325" ht="15.75" customHeight="1">
      <c r="A325" s="438" t="s">
        <v>11441</v>
      </c>
      <c r="B325" s="276" t="s">
        <v>11442</v>
      </c>
      <c r="C325" s="276" t="s">
        <v>11443</v>
      </c>
      <c r="D325" s="12" t="s">
        <v>5518</v>
      </c>
      <c r="E325" s="422">
        <v>0.375</v>
      </c>
      <c r="F325" s="422">
        <v>0.75</v>
      </c>
      <c r="G325" s="423" t="s">
        <v>11444</v>
      </c>
      <c r="H325" s="12" t="s">
        <v>11445</v>
      </c>
      <c r="I325" s="424">
        <v>15.0</v>
      </c>
      <c r="J325" s="424">
        <v>2.0</v>
      </c>
      <c r="K325" s="12"/>
      <c r="L325" s="12"/>
      <c r="M325" s="12"/>
      <c r="N325" s="12"/>
      <c r="O325" s="12"/>
      <c r="P325" s="12"/>
      <c r="Q325" s="12"/>
      <c r="R325" s="12"/>
      <c r="S325" s="12"/>
      <c r="T325" s="12"/>
      <c r="U325" s="12"/>
      <c r="V325" s="12"/>
      <c r="W325" s="12"/>
      <c r="X325" s="12"/>
      <c r="Y325" s="12"/>
      <c r="Z325" s="12"/>
      <c r="AA325" s="12"/>
    </row>
    <row r="326" ht="15.75" customHeight="1">
      <c r="A326" s="438" t="s">
        <v>11446</v>
      </c>
      <c r="B326" s="276" t="s">
        <v>11442</v>
      </c>
      <c r="C326" s="438" t="s">
        <v>11446</v>
      </c>
      <c r="D326" s="12" t="s">
        <v>5518</v>
      </c>
      <c r="E326" s="422">
        <v>0.4166666666666667</v>
      </c>
      <c r="F326" s="422">
        <v>0.7083333333333334</v>
      </c>
      <c r="G326" s="423" t="s">
        <v>11447</v>
      </c>
      <c r="H326" s="12" t="s">
        <v>11448</v>
      </c>
      <c r="I326" s="424">
        <v>13.0</v>
      </c>
      <c r="J326" s="424">
        <v>1.0</v>
      </c>
      <c r="K326" s="12"/>
      <c r="L326" s="12"/>
      <c r="M326" s="12"/>
      <c r="N326" s="12"/>
      <c r="O326" s="12"/>
      <c r="P326" s="12"/>
      <c r="Q326" s="12"/>
      <c r="R326" s="12"/>
      <c r="S326" s="12"/>
      <c r="T326" s="12"/>
      <c r="U326" s="12"/>
      <c r="V326" s="12"/>
      <c r="W326" s="12"/>
      <c r="X326" s="12"/>
      <c r="Y326" s="12"/>
      <c r="Z326" s="12"/>
      <c r="AA326" s="12"/>
    </row>
    <row r="327" ht="15.75" customHeight="1">
      <c r="A327" s="438" t="s">
        <v>11449</v>
      </c>
      <c r="B327" s="276" t="s">
        <v>11442</v>
      </c>
      <c r="C327" s="276" t="s">
        <v>11449</v>
      </c>
      <c r="D327" s="12" t="s">
        <v>6125</v>
      </c>
      <c r="E327" s="422">
        <v>0.5</v>
      </c>
      <c r="F327" s="422">
        <v>0.7708333333333334</v>
      </c>
      <c r="G327" s="423" t="s">
        <v>11450</v>
      </c>
      <c r="H327" s="12" t="s">
        <v>11451</v>
      </c>
      <c r="I327" s="424">
        <v>13.0</v>
      </c>
      <c r="J327" s="424">
        <v>2.0</v>
      </c>
      <c r="K327" s="12"/>
      <c r="L327" s="12"/>
      <c r="M327" s="12"/>
      <c r="N327" s="12"/>
      <c r="O327" s="12"/>
      <c r="P327" s="12"/>
      <c r="Q327" s="12"/>
      <c r="R327" s="12"/>
      <c r="S327" s="12"/>
      <c r="T327" s="12"/>
      <c r="U327" s="12"/>
      <c r="V327" s="12"/>
      <c r="W327" s="12"/>
      <c r="X327" s="12"/>
      <c r="Y327" s="12"/>
      <c r="Z327" s="12"/>
      <c r="AA327" s="12"/>
    </row>
    <row r="328" ht="15.75" customHeight="1">
      <c r="A328" s="438" t="s">
        <v>11452</v>
      </c>
      <c r="B328" s="276" t="s">
        <v>11442</v>
      </c>
      <c r="C328" s="276" t="s">
        <v>11452</v>
      </c>
      <c r="D328" s="12" t="s">
        <v>5518</v>
      </c>
      <c r="E328" s="422">
        <v>0.5833333333333334</v>
      </c>
      <c r="F328" s="422">
        <v>0.75</v>
      </c>
      <c r="G328" s="423" t="s">
        <v>11453</v>
      </c>
      <c r="H328" s="12" t="s">
        <v>11454</v>
      </c>
      <c r="I328" s="424">
        <v>8.0</v>
      </c>
      <c r="J328" s="424">
        <v>1.0</v>
      </c>
      <c r="K328" s="12"/>
      <c r="L328" s="12"/>
      <c r="M328" s="12"/>
      <c r="N328" s="12"/>
      <c r="O328" s="12"/>
      <c r="P328" s="12"/>
      <c r="Q328" s="12"/>
      <c r="R328" s="12"/>
      <c r="S328" s="12"/>
      <c r="T328" s="12"/>
      <c r="U328" s="12"/>
      <c r="V328" s="12"/>
      <c r="W328" s="12"/>
      <c r="X328" s="12"/>
      <c r="Y328" s="12"/>
      <c r="Z328" s="12"/>
      <c r="AA328" s="12"/>
    </row>
    <row r="329" ht="15.75" customHeight="1">
      <c r="A329" s="438" t="s">
        <v>11455</v>
      </c>
      <c r="B329" s="276" t="s">
        <v>11456</v>
      </c>
      <c r="C329" s="276" t="s">
        <v>11455</v>
      </c>
      <c r="D329" s="12" t="s">
        <v>5518</v>
      </c>
      <c r="E329" s="422">
        <v>0.75</v>
      </c>
      <c r="F329" s="422">
        <v>0.8541666666666666</v>
      </c>
      <c r="G329" s="423" t="s">
        <v>11457</v>
      </c>
      <c r="H329" s="12" t="s">
        <v>11458</v>
      </c>
      <c r="I329" s="424">
        <v>0.0</v>
      </c>
      <c r="J329" s="424">
        <v>3.0</v>
      </c>
      <c r="K329" s="12"/>
      <c r="L329" s="12"/>
      <c r="M329" s="12"/>
      <c r="N329" s="12"/>
      <c r="O329" s="12"/>
      <c r="P329" s="12"/>
      <c r="Q329" s="12"/>
      <c r="R329" s="12"/>
      <c r="S329" s="12"/>
      <c r="T329" s="12"/>
      <c r="U329" s="12"/>
      <c r="V329" s="12"/>
      <c r="W329" s="12"/>
      <c r="X329" s="12"/>
      <c r="Y329" s="12"/>
      <c r="Z329" s="12"/>
      <c r="AA329" s="12"/>
    </row>
    <row r="330" ht="15.75" customHeight="1">
      <c r="A330" s="438" t="s">
        <v>2745</v>
      </c>
      <c r="B330" s="276" t="s">
        <v>11456</v>
      </c>
      <c r="C330" s="276" t="s">
        <v>2745</v>
      </c>
      <c r="D330" s="12" t="s">
        <v>5518</v>
      </c>
      <c r="E330" s="422">
        <v>0.375</v>
      </c>
      <c r="F330" s="422">
        <v>0.75</v>
      </c>
      <c r="G330" s="423" t="s">
        <v>11459</v>
      </c>
      <c r="H330" s="12" t="s">
        <v>11460</v>
      </c>
      <c r="I330" s="424">
        <v>15.0</v>
      </c>
      <c r="J330" s="424">
        <v>2.0</v>
      </c>
      <c r="K330" s="12"/>
      <c r="L330" s="12"/>
      <c r="M330" s="12"/>
      <c r="N330" s="12"/>
      <c r="O330" s="12"/>
      <c r="P330" s="12"/>
      <c r="Q330" s="12"/>
      <c r="R330" s="12"/>
      <c r="S330" s="12"/>
      <c r="T330" s="12"/>
      <c r="U330" s="12"/>
      <c r="V330" s="12"/>
      <c r="W330" s="12"/>
      <c r="X330" s="12"/>
      <c r="Y330" s="12"/>
      <c r="Z330" s="12"/>
      <c r="AA330" s="12"/>
    </row>
    <row r="331" ht="15.75" customHeight="1">
      <c r="A331" s="438" t="s">
        <v>11461</v>
      </c>
      <c r="B331" s="276" t="s">
        <v>28</v>
      </c>
      <c r="C331" s="276" t="s">
        <v>11462</v>
      </c>
      <c r="D331" s="12" t="s">
        <v>5392</v>
      </c>
      <c r="E331" s="430">
        <v>0.6354166666666666</v>
      </c>
      <c r="F331" s="430">
        <v>0.6770833333333334</v>
      </c>
      <c r="G331" s="423" t="s">
        <v>11463</v>
      </c>
      <c r="H331" s="277" t="s">
        <v>11464</v>
      </c>
      <c r="I331" s="424">
        <v>0.0</v>
      </c>
      <c r="J331" s="424">
        <v>9.0</v>
      </c>
      <c r="K331" s="12"/>
      <c r="L331" s="12"/>
      <c r="M331" s="12"/>
      <c r="N331" s="12"/>
      <c r="O331" s="12"/>
      <c r="P331" s="12"/>
      <c r="Q331" s="12"/>
      <c r="R331" s="12"/>
      <c r="S331" s="12"/>
      <c r="T331" s="12"/>
      <c r="U331" s="12"/>
      <c r="V331" s="12"/>
      <c r="W331" s="12"/>
      <c r="X331" s="12"/>
      <c r="Y331" s="12"/>
      <c r="Z331" s="12"/>
      <c r="AA331" s="12"/>
    </row>
    <row r="332" ht="15.75" customHeight="1">
      <c r="A332" s="438" t="s">
        <v>11465</v>
      </c>
      <c r="B332" s="276" t="s">
        <v>28</v>
      </c>
      <c r="C332" s="276" t="s">
        <v>11466</v>
      </c>
      <c r="D332" s="12" t="s">
        <v>5392</v>
      </c>
      <c r="E332" s="430">
        <v>0.84375</v>
      </c>
      <c r="F332" s="430">
        <v>0.8854166666666666</v>
      </c>
      <c r="G332" s="423" t="s">
        <v>11467</v>
      </c>
      <c r="H332" s="277" t="s">
        <v>11468</v>
      </c>
      <c r="I332" s="424">
        <v>16.0</v>
      </c>
      <c r="J332" s="424">
        <v>12.0</v>
      </c>
      <c r="K332" s="12"/>
      <c r="L332" s="12"/>
      <c r="M332" s="12"/>
      <c r="N332" s="12"/>
      <c r="O332" s="12"/>
      <c r="P332" s="12"/>
      <c r="Q332" s="12"/>
      <c r="R332" s="12"/>
      <c r="S332" s="12"/>
      <c r="T332" s="12"/>
      <c r="U332" s="12"/>
      <c r="V332" s="12"/>
      <c r="W332" s="12"/>
      <c r="X332" s="12"/>
      <c r="Y332" s="12"/>
      <c r="Z332" s="12"/>
      <c r="AA332" s="12"/>
    </row>
    <row r="333" ht="15.75" customHeight="1">
      <c r="A333" s="438" t="s">
        <v>11469</v>
      </c>
      <c r="B333" s="276" t="s">
        <v>28</v>
      </c>
      <c r="C333" s="276" t="s">
        <v>2258</v>
      </c>
      <c r="D333" s="12" t="s">
        <v>5392</v>
      </c>
      <c r="E333" s="430">
        <v>0.3958333333333333</v>
      </c>
      <c r="F333" s="430">
        <v>0.4791666666666667</v>
      </c>
      <c r="G333" s="423" t="s">
        <v>11470</v>
      </c>
      <c r="H333" s="277" t="s">
        <v>11471</v>
      </c>
      <c r="I333" s="424">
        <v>0.0</v>
      </c>
      <c r="J333" s="424">
        <v>8.0</v>
      </c>
      <c r="K333" s="12"/>
      <c r="L333" s="12"/>
      <c r="M333" s="12"/>
      <c r="N333" s="12"/>
      <c r="O333" s="12"/>
      <c r="P333" s="12"/>
      <c r="Q333" s="12"/>
      <c r="R333" s="12"/>
      <c r="S333" s="12"/>
      <c r="T333" s="12"/>
      <c r="U333" s="12"/>
      <c r="V333" s="12"/>
      <c r="W333" s="12"/>
      <c r="X333" s="12"/>
      <c r="Y333" s="12"/>
      <c r="Z333" s="12"/>
      <c r="AA333" s="12"/>
    </row>
    <row r="334" ht="15.75" customHeight="1">
      <c r="A334" s="438" t="s">
        <v>11469</v>
      </c>
      <c r="B334" s="276" t="s">
        <v>28</v>
      </c>
      <c r="C334" s="276" t="s">
        <v>11472</v>
      </c>
      <c r="D334" s="12" t="s">
        <v>5392</v>
      </c>
      <c r="E334" s="430">
        <v>0.7708333333333334</v>
      </c>
      <c r="F334" s="430">
        <v>0.8125</v>
      </c>
      <c r="G334" s="423" t="s">
        <v>11473</v>
      </c>
      <c r="H334" s="277" t="s">
        <v>11474</v>
      </c>
      <c r="I334" s="424">
        <v>0.0</v>
      </c>
      <c r="J334" s="424">
        <v>9.0</v>
      </c>
      <c r="K334" s="12"/>
      <c r="L334" s="12"/>
      <c r="M334" s="12"/>
      <c r="N334" s="12"/>
      <c r="O334" s="12"/>
      <c r="P334" s="12"/>
      <c r="Q334" s="12"/>
      <c r="R334" s="12"/>
      <c r="S334" s="12"/>
      <c r="T334" s="12"/>
      <c r="U334" s="12"/>
      <c r="V334" s="12"/>
      <c r="W334" s="12"/>
      <c r="X334" s="12"/>
      <c r="Y334" s="12"/>
      <c r="Z334" s="12"/>
      <c r="AA334" s="12"/>
    </row>
    <row r="335" ht="15.75" customHeight="1">
      <c r="A335" s="438" t="s">
        <v>11469</v>
      </c>
      <c r="B335" s="276" t="s">
        <v>28</v>
      </c>
      <c r="C335" s="276" t="s">
        <v>11475</v>
      </c>
      <c r="D335" s="12" t="s">
        <v>5392</v>
      </c>
      <c r="E335" s="430">
        <v>0.5416666666666666</v>
      </c>
      <c r="F335" s="430">
        <v>0.5833333333333334</v>
      </c>
      <c r="G335" s="433" t="s">
        <v>11476</v>
      </c>
      <c r="H335" s="277" t="s">
        <v>11477</v>
      </c>
      <c r="I335" s="424">
        <v>12.0</v>
      </c>
      <c r="J335" s="424">
        <v>13.0</v>
      </c>
      <c r="K335" s="12"/>
      <c r="L335" s="12"/>
      <c r="M335" s="12"/>
      <c r="N335" s="12"/>
      <c r="O335" s="12"/>
      <c r="P335" s="12"/>
      <c r="Q335" s="12"/>
      <c r="R335" s="12"/>
      <c r="S335" s="12"/>
      <c r="T335" s="12"/>
      <c r="U335" s="12"/>
      <c r="V335" s="12"/>
      <c r="W335" s="12"/>
      <c r="X335" s="12"/>
      <c r="Y335" s="12"/>
      <c r="Z335" s="12"/>
      <c r="AA335" s="12"/>
    </row>
    <row r="336" ht="15.75" customHeight="1">
      <c r="A336" s="12" t="s">
        <v>11478</v>
      </c>
      <c r="B336" s="276" t="s">
        <v>28</v>
      </c>
      <c r="C336" s="276" t="s">
        <v>11479</v>
      </c>
      <c r="D336" s="12" t="s">
        <v>5392</v>
      </c>
      <c r="E336" s="430">
        <v>0.7916666666666666</v>
      </c>
      <c r="F336" s="430">
        <v>0.8333333333333334</v>
      </c>
      <c r="G336" s="432">
        <v>144.25</v>
      </c>
      <c r="H336" s="277" t="s">
        <v>11480</v>
      </c>
      <c r="I336" s="424">
        <v>0.0</v>
      </c>
      <c r="J336" s="424">
        <v>17.0</v>
      </c>
      <c r="K336" s="12"/>
      <c r="L336" s="12"/>
      <c r="M336" s="12"/>
      <c r="N336" s="12"/>
      <c r="O336" s="12"/>
      <c r="P336" s="12"/>
      <c r="Q336" s="12"/>
      <c r="R336" s="12"/>
      <c r="S336" s="12"/>
      <c r="T336" s="12"/>
      <c r="U336" s="12"/>
      <c r="V336" s="12"/>
      <c r="W336" s="12"/>
      <c r="X336" s="12"/>
      <c r="Y336" s="12"/>
      <c r="Z336" s="12"/>
      <c r="AA336" s="12"/>
    </row>
    <row r="337" ht="15.75" customHeight="1">
      <c r="A337" s="12" t="s">
        <v>11478</v>
      </c>
      <c r="B337" s="276" t="s">
        <v>28</v>
      </c>
      <c r="C337" s="276" t="s">
        <v>11481</v>
      </c>
      <c r="D337" s="12" t="s">
        <v>5392</v>
      </c>
      <c r="E337" s="430">
        <v>0.7916666666666666</v>
      </c>
      <c r="F337" s="422">
        <v>0.9375</v>
      </c>
      <c r="G337" s="432">
        <v>1297.75</v>
      </c>
      <c r="H337" s="277" t="s">
        <v>11482</v>
      </c>
      <c r="I337" s="424">
        <v>0.0</v>
      </c>
      <c r="J337" s="424">
        <v>17.0</v>
      </c>
      <c r="K337" s="12"/>
      <c r="L337" s="12"/>
      <c r="M337" s="12"/>
      <c r="N337" s="12"/>
      <c r="O337" s="12"/>
      <c r="P337" s="12"/>
      <c r="Q337" s="12"/>
      <c r="R337" s="12"/>
      <c r="S337" s="12"/>
      <c r="T337" s="12"/>
      <c r="U337" s="12"/>
      <c r="V337" s="12"/>
      <c r="W337" s="12"/>
      <c r="X337" s="12"/>
      <c r="Y337" s="12"/>
      <c r="Z337" s="12"/>
      <c r="AA337" s="12"/>
    </row>
    <row r="338" ht="15.75" customHeight="1">
      <c r="A338" s="12" t="s">
        <v>11478</v>
      </c>
      <c r="B338" s="276" t="s">
        <v>28</v>
      </c>
      <c r="C338" s="276" t="s">
        <v>11483</v>
      </c>
      <c r="D338" s="12" t="s">
        <v>5392</v>
      </c>
      <c r="E338" s="422">
        <v>0.7708333333333334</v>
      </c>
      <c r="F338" s="422">
        <v>0.9375</v>
      </c>
      <c r="G338" s="432">
        <v>1142.5</v>
      </c>
      <c r="H338" s="277" t="s">
        <v>11484</v>
      </c>
      <c r="I338" s="424">
        <v>0.0</v>
      </c>
      <c r="J338" s="424">
        <v>18.0</v>
      </c>
      <c r="K338" s="12"/>
      <c r="L338" s="12"/>
      <c r="M338" s="12"/>
      <c r="N338" s="12"/>
      <c r="O338" s="12"/>
      <c r="P338" s="12"/>
      <c r="Q338" s="12"/>
      <c r="R338" s="12"/>
      <c r="S338" s="12"/>
      <c r="T338" s="12"/>
      <c r="U338" s="12"/>
      <c r="V338" s="12"/>
      <c r="W338" s="12"/>
      <c r="X338" s="12"/>
      <c r="Y338" s="12"/>
      <c r="Z338" s="12"/>
      <c r="AA338" s="12"/>
    </row>
    <row r="339" ht="15.75" customHeight="1">
      <c r="A339" s="12" t="s">
        <v>11478</v>
      </c>
      <c r="B339" s="276" t="s">
        <v>28</v>
      </c>
      <c r="C339" s="276" t="s">
        <v>11485</v>
      </c>
      <c r="D339" s="12" t="s">
        <v>5392</v>
      </c>
      <c r="E339" s="422">
        <v>0.7708333333333334</v>
      </c>
      <c r="F339" s="422">
        <v>0.9375</v>
      </c>
      <c r="G339" s="432">
        <v>208.5</v>
      </c>
      <c r="H339" s="277" t="s">
        <v>11484</v>
      </c>
      <c r="I339" s="424">
        <v>0.0</v>
      </c>
      <c r="J339" s="424">
        <v>18.0</v>
      </c>
      <c r="K339" s="12"/>
      <c r="L339" s="12"/>
      <c r="M339" s="12"/>
      <c r="N339" s="12"/>
      <c r="O339" s="12"/>
      <c r="P339" s="12"/>
      <c r="Q339" s="12"/>
      <c r="R339" s="12"/>
      <c r="S339" s="12"/>
      <c r="T339" s="12"/>
      <c r="U339" s="12"/>
      <c r="V339" s="12"/>
      <c r="W339" s="12"/>
      <c r="X339" s="12"/>
      <c r="Y339" s="12"/>
      <c r="Z339" s="12"/>
      <c r="AA339" s="12"/>
    </row>
    <row r="340" ht="15.75" customHeight="1">
      <c r="A340" s="12" t="s">
        <v>11478</v>
      </c>
      <c r="B340" s="276" t="s">
        <v>28</v>
      </c>
      <c r="C340" s="276" t="s">
        <v>11486</v>
      </c>
      <c r="D340" s="12" t="s">
        <v>11487</v>
      </c>
      <c r="E340" s="422">
        <v>0.8020833333333334</v>
      </c>
      <c r="F340" s="422">
        <v>0.8854166666666666</v>
      </c>
      <c r="G340" s="431">
        <v>465.5</v>
      </c>
      <c r="H340" s="277" t="s">
        <v>11488</v>
      </c>
      <c r="I340" s="424">
        <v>0.0</v>
      </c>
      <c r="J340" s="424">
        <v>18.0</v>
      </c>
      <c r="K340" s="12"/>
      <c r="L340" s="12"/>
      <c r="M340" s="12"/>
      <c r="N340" s="12"/>
      <c r="O340" s="12"/>
      <c r="P340" s="12"/>
      <c r="Q340" s="12"/>
      <c r="R340" s="12"/>
      <c r="S340" s="12"/>
      <c r="T340" s="12"/>
      <c r="U340" s="12"/>
      <c r="V340" s="12"/>
      <c r="W340" s="12"/>
      <c r="X340" s="12"/>
      <c r="Y340" s="12"/>
      <c r="Z340" s="12"/>
      <c r="AA340" s="12"/>
    </row>
    <row r="341" ht="15.75" customHeight="1">
      <c r="A341" s="12" t="s">
        <v>11478</v>
      </c>
      <c r="B341" s="276" t="s">
        <v>28</v>
      </c>
      <c r="C341" s="276" t="s">
        <v>11489</v>
      </c>
      <c r="D341" s="12" t="s">
        <v>11487</v>
      </c>
      <c r="E341" s="422">
        <v>0.8020833333333334</v>
      </c>
      <c r="F341" s="422">
        <v>0.8854166666666666</v>
      </c>
      <c r="G341" s="431">
        <v>58.25</v>
      </c>
      <c r="H341" s="277" t="s">
        <v>11488</v>
      </c>
      <c r="I341" s="424">
        <v>0.0</v>
      </c>
      <c r="J341" s="424">
        <v>18.0</v>
      </c>
      <c r="K341" s="12"/>
      <c r="L341" s="12"/>
      <c r="M341" s="12"/>
      <c r="N341" s="12"/>
      <c r="O341" s="12"/>
      <c r="P341" s="12"/>
      <c r="Q341" s="12"/>
      <c r="R341" s="12"/>
      <c r="S341" s="12"/>
      <c r="T341" s="12"/>
      <c r="U341" s="12"/>
      <c r="V341" s="12"/>
      <c r="W341" s="12"/>
      <c r="X341" s="12"/>
      <c r="Y341" s="12"/>
      <c r="Z341" s="12"/>
      <c r="AA341" s="12"/>
    </row>
    <row r="342" ht="15.75" customHeight="1">
      <c r="A342" s="12" t="s">
        <v>11478</v>
      </c>
      <c r="B342" s="276" t="s">
        <v>28</v>
      </c>
      <c r="C342" s="276" t="s">
        <v>11490</v>
      </c>
      <c r="D342" s="12" t="s">
        <v>11487</v>
      </c>
      <c r="E342" s="422">
        <v>0.8020833333333334</v>
      </c>
      <c r="F342" s="422">
        <v>0.8854166666666666</v>
      </c>
      <c r="G342" s="431">
        <v>5237.5</v>
      </c>
      <c r="H342" s="12" t="s">
        <v>11491</v>
      </c>
      <c r="I342" s="424">
        <v>3.0</v>
      </c>
      <c r="J342" s="424">
        <v>18.0</v>
      </c>
      <c r="K342" s="12"/>
      <c r="L342" s="12"/>
      <c r="M342" s="12"/>
      <c r="N342" s="12"/>
      <c r="O342" s="12"/>
      <c r="P342" s="12"/>
      <c r="Q342" s="12"/>
      <c r="R342" s="12"/>
      <c r="S342" s="12"/>
      <c r="T342" s="12"/>
      <c r="U342" s="12"/>
      <c r="V342" s="12"/>
      <c r="W342" s="12"/>
      <c r="X342" s="12"/>
      <c r="Y342" s="12"/>
      <c r="Z342" s="12"/>
      <c r="AA342" s="12"/>
    </row>
    <row r="343" ht="15.75" customHeight="1">
      <c r="A343" s="12" t="s">
        <v>11492</v>
      </c>
      <c r="B343" s="276" t="s">
        <v>28</v>
      </c>
      <c r="C343" s="276" t="s">
        <v>11462</v>
      </c>
      <c r="D343" s="429">
        <v>45850.0</v>
      </c>
      <c r="E343" s="422">
        <v>0.40625</v>
      </c>
      <c r="F343" s="422">
        <v>0.4479166666666667</v>
      </c>
      <c r="G343" s="434" t="s">
        <v>11493</v>
      </c>
      <c r="H343" s="277" t="s">
        <v>11494</v>
      </c>
      <c r="I343" s="424">
        <v>6.0</v>
      </c>
      <c r="J343" s="424">
        <v>13.0</v>
      </c>
      <c r="K343" s="12"/>
      <c r="L343" s="12"/>
      <c r="M343" s="12"/>
      <c r="N343" s="12"/>
      <c r="O343" s="12"/>
      <c r="P343" s="12"/>
      <c r="Q343" s="12"/>
      <c r="R343" s="12"/>
      <c r="S343" s="12"/>
      <c r="T343" s="12"/>
      <c r="U343" s="12"/>
      <c r="V343" s="12"/>
      <c r="W343" s="12"/>
      <c r="X343" s="12"/>
      <c r="Y343" s="12"/>
      <c r="Z343" s="12"/>
      <c r="AA343" s="12"/>
    </row>
    <row r="344" ht="15.75" customHeight="1">
      <c r="A344" s="12" t="s">
        <v>11495</v>
      </c>
      <c r="B344" s="276" t="s">
        <v>28</v>
      </c>
      <c r="C344" s="276" t="s">
        <v>11496</v>
      </c>
      <c r="D344" s="429">
        <v>45912.0</v>
      </c>
      <c r="E344" s="422">
        <v>0.5208333333333334</v>
      </c>
      <c r="F344" s="422">
        <v>0.5833333333333334</v>
      </c>
      <c r="G344" s="434" t="s">
        <v>11497</v>
      </c>
      <c r="H344" s="277" t="s">
        <v>11498</v>
      </c>
      <c r="I344" s="424">
        <v>17.0</v>
      </c>
      <c r="J344" s="424">
        <v>12.0</v>
      </c>
      <c r="K344" s="12"/>
      <c r="L344" s="12"/>
      <c r="M344" s="12"/>
      <c r="N344" s="12"/>
      <c r="O344" s="12"/>
      <c r="P344" s="12"/>
      <c r="Q344" s="12"/>
      <c r="R344" s="12"/>
      <c r="S344" s="12"/>
      <c r="T344" s="12"/>
      <c r="U344" s="12"/>
      <c r="V344" s="12"/>
      <c r="W344" s="12"/>
      <c r="X344" s="12"/>
      <c r="Y344" s="12"/>
      <c r="Z344" s="12"/>
      <c r="AA344" s="12"/>
    </row>
    <row r="345" ht="15.75" customHeight="1">
      <c r="A345" s="12" t="s">
        <v>11499</v>
      </c>
      <c r="B345" s="276" t="s">
        <v>28</v>
      </c>
      <c r="C345" s="276" t="s">
        <v>11500</v>
      </c>
      <c r="D345" s="429">
        <v>45848.0</v>
      </c>
      <c r="E345" s="422">
        <v>0.4270833333333333</v>
      </c>
      <c r="F345" s="422">
        <v>0.46875</v>
      </c>
      <c r="G345" s="434" t="s">
        <v>11501</v>
      </c>
      <c r="H345" s="277" t="s">
        <v>11502</v>
      </c>
      <c r="I345" s="424">
        <v>1.0</v>
      </c>
      <c r="J345" s="424">
        <v>13.0</v>
      </c>
      <c r="K345" s="12"/>
      <c r="L345" s="12"/>
      <c r="M345" s="12"/>
      <c r="N345" s="12"/>
      <c r="O345" s="12"/>
      <c r="P345" s="12"/>
      <c r="Q345" s="12"/>
      <c r="R345" s="12"/>
      <c r="S345" s="12"/>
      <c r="T345" s="12"/>
      <c r="U345" s="12"/>
      <c r="V345" s="12"/>
      <c r="W345" s="12"/>
      <c r="X345" s="12"/>
      <c r="Y345" s="12"/>
      <c r="Z345" s="12"/>
      <c r="AA345" s="12"/>
    </row>
    <row r="346" ht="15.75" customHeight="1">
      <c r="A346" s="12" t="s">
        <v>11503</v>
      </c>
      <c r="B346" s="276" t="s">
        <v>28</v>
      </c>
      <c r="C346" s="276" t="s">
        <v>11504</v>
      </c>
      <c r="D346" s="429">
        <v>45942.0</v>
      </c>
      <c r="E346" s="422">
        <v>0.75</v>
      </c>
      <c r="F346" s="422">
        <v>0.8125</v>
      </c>
      <c r="G346" s="434" t="s">
        <v>11505</v>
      </c>
      <c r="H346" s="277" t="s">
        <v>11506</v>
      </c>
      <c r="I346" s="424">
        <v>20.0</v>
      </c>
      <c r="J346" s="424">
        <v>17.0</v>
      </c>
      <c r="K346" s="12"/>
      <c r="L346" s="12"/>
      <c r="M346" s="12"/>
      <c r="N346" s="12"/>
      <c r="O346" s="12"/>
      <c r="P346" s="12"/>
      <c r="Q346" s="12"/>
      <c r="R346" s="12"/>
      <c r="S346" s="12"/>
      <c r="T346" s="12"/>
      <c r="U346" s="12"/>
      <c r="V346" s="12"/>
      <c r="W346" s="12"/>
      <c r="X346" s="12"/>
      <c r="Y346" s="12"/>
      <c r="Z346" s="12"/>
      <c r="AA346" s="12"/>
    </row>
    <row r="347" ht="15.75" customHeight="1">
      <c r="A347" s="12" t="s">
        <v>11503</v>
      </c>
      <c r="B347" s="276" t="s">
        <v>28</v>
      </c>
      <c r="C347" s="276" t="s">
        <v>11507</v>
      </c>
      <c r="D347" s="429">
        <v>45942.0</v>
      </c>
      <c r="E347" s="422">
        <v>0.4166666666666667</v>
      </c>
      <c r="F347" s="422">
        <v>0.4791666666666667</v>
      </c>
      <c r="G347" s="434" t="s">
        <v>11505</v>
      </c>
      <c r="H347" s="277" t="s">
        <v>11506</v>
      </c>
      <c r="I347" s="439">
        <v>14.0</v>
      </c>
      <c r="J347" s="424">
        <v>17.0</v>
      </c>
      <c r="K347" s="12"/>
      <c r="L347" s="12"/>
      <c r="M347" s="12"/>
      <c r="N347" s="12"/>
      <c r="O347" s="12"/>
      <c r="P347" s="12"/>
      <c r="Q347" s="12"/>
      <c r="R347" s="12"/>
      <c r="S347" s="12"/>
      <c r="T347" s="12"/>
      <c r="U347" s="12"/>
      <c r="V347" s="12"/>
      <c r="W347" s="12"/>
      <c r="X347" s="12"/>
      <c r="Y347" s="12"/>
      <c r="Z347" s="12"/>
      <c r="AA347" s="12"/>
    </row>
    <row r="348" ht="15.75" customHeight="1">
      <c r="A348" s="12" t="s">
        <v>11503</v>
      </c>
      <c r="B348" s="276" t="s">
        <v>28</v>
      </c>
      <c r="C348" s="276" t="s">
        <v>11508</v>
      </c>
      <c r="D348" s="429">
        <v>45847.0</v>
      </c>
      <c r="E348" s="422">
        <v>0.7708333333333334</v>
      </c>
      <c r="F348" s="422">
        <v>0.8333333333333334</v>
      </c>
      <c r="G348" s="434" t="s">
        <v>11505</v>
      </c>
      <c r="H348" s="277" t="s">
        <v>11506</v>
      </c>
      <c r="I348" s="439">
        <v>8.0</v>
      </c>
      <c r="J348" s="424">
        <v>17.0</v>
      </c>
      <c r="K348" s="12"/>
      <c r="L348" s="12"/>
      <c r="M348" s="12"/>
      <c r="N348" s="12"/>
      <c r="O348" s="12"/>
      <c r="P348" s="12"/>
      <c r="Q348" s="12"/>
      <c r="R348" s="12"/>
      <c r="S348" s="12"/>
      <c r="T348" s="12"/>
      <c r="U348" s="12"/>
      <c r="V348" s="12"/>
      <c r="W348" s="12"/>
      <c r="X348" s="12"/>
      <c r="Y348" s="12"/>
      <c r="Z348" s="12"/>
      <c r="AA348" s="12"/>
    </row>
    <row r="349" ht="15.75" customHeight="1">
      <c r="A349" s="12" t="s">
        <v>11503</v>
      </c>
      <c r="B349" s="276" t="s">
        <v>28</v>
      </c>
      <c r="C349" s="276" t="s">
        <v>11509</v>
      </c>
      <c r="D349" s="429">
        <v>45847.0</v>
      </c>
      <c r="E349" s="422">
        <v>0.4166666666666667</v>
      </c>
      <c r="F349" s="422">
        <v>0.9791666666666666</v>
      </c>
      <c r="G349" s="434" t="s">
        <v>11505</v>
      </c>
      <c r="H349" s="277" t="s">
        <v>11506</v>
      </c>
      <c r="I349" s="439">
        <v>0.0</v>
      </c>
      <c r="J349" s="424">
        <v>18.0</v>
      </c>
      <c r="K349" s="12"/>
      <c r="L349" s="12"/>
      <c r="M349" s="12"/>
      <c r="N349" s="12"/>
      <c r="O349" s="12"/>
      <c r="P349" s="12"/>
      <c r="Q349" s="12"/>
      <c r="R349" s="12"/>
      <c r="S349" s="12"/>
      <c r="T349" s="12"/>
      <c r="U349" s="12"/>
      <c r="V349" s="12"/>
      <c r="W349" s="12"/>
      <c r="X349" s="12"/>
      <c r="Y349" s="12"/>
      <c r="Z349" s="12"/>
      <c r="AA349" s="12"/>
    </row>
    <row r="350" ht="15.75" customHeight="1">
      <c r="A350" s="12" t="s">
        <v>11510</v>
      </c>
      <c r="B350" s="276" t="s">
        <v>28</v>
      </c>
      <c r="C350" s="276" t="s">
        <v>11511</v>
      </c>
      <c r="D350" s="429">
        <v>45848.0</v>
      </c>
      <c r="E350" s="422">
        <v>0.46875</v>
      </c>
      <c r="F350" s="422">
        <v>0.5104166666666666</v>
      </c>
      <c r="G350" s="434" t="s">
        <v>11493</v>
      </c>
      <c r="H350" s="277" t="s">
        <v>11512</v>
      </c>
      <c r="I350" s="439">
        <v>5.0</v>
      </c>
      <c r="J350" s="424">
        <v>13.0</v>
      </c>
      <c r="K350" s="12"/>
      <c r="L350" s="12"/>
      <c r="M350" s="12"/>
      <c r="N350" s="12"/>
      <c r="O350" s="12"/>
      <c r="P350" s="12"/>
      <c r="Q350" s="12"/>
      <c r="R350" s="12"/>
      <c r="S350" s="12"/>
      <c r="T350" s="12"/>
      <c r="U350" s="12"/>
      <c r="V350" s="12"/>
      <c r="W350" s="12"/>
      <c r="X350" s="12"/>
      <c r="Y350" s="12"/>
      <c r="Z350" s="12"/>
      <c r="AA350" s="12"/>
    </row>
    <row r="351" ht="15.75" customHeight="1">
      <c r="A351" s="12" t="s">
        <v>11513</v>
      </c>
      <c r="B351" s="276" t="s">
        <v>28</v>
      </c>
      <c r="C351" s="276" t="s">
        <v>11514</v>
      </c>
      <c r="D351" s="429">
        <v>45816.0</v>
      </c>
      <c r="E351" s="422">
        <v>0.4791666666666667</v>
      </c>
      <c r="F351" s="422">
        <v>0.5208333333333334</v>
      </c>
      <c r="G351" s="434" t="s">
        <v>11515</v>
      </c>
      <c r="H351" s="277" t="s">
        <v>11516</v>
      </c>
      <c r="I351" s="439">
        <v>19.0</v>
      </c>
      <c r="J351" s="424">
        <v>13.0</v>
      </c>
      <c r="K351" s="12"/>
      <c r="L351" s="12"/>
      <c r="M351" s="12"/>
      <c r="N351" s="12"/>
      <c r="O351" s="12"/>
      <c r="P351" s="12"/>
      <c r="Q351" s="12"/>
      <c r="R351" s="12"/>
      <c r="S351" s="12"/>
      <c r="T351" s="12"/>
      <c r="U351" s="12"/>
      <c r="V351" s="12"/>
      <c r="W351" s="12"/>
      <c r="X351" s="12"/>
      <c r="Y351" s="12"/>
      <c r="Z351" s="12"/>
      <c r="AA351" s="12"/>
    </row>
    <row r="352" ht="15.75" customHeight="1">
      <c r="A352" s="12" t="s">
        <v>11517</v>
      </c>
      <c r="B352" s="276" t="s">
        <v>28</v>
      </c>
      <c r="C352" s="276" t="s">
        <v>11472</v>
      </c>
      <c r="D352" s="429">
        <v>45847.0</v>
      </c>
      <c r="E352" s="422">
        <v>0.4375</v>
      </c>
      <c r="F352" s="422">
        <v>0.4791666666666667</v>
      </c>
      <c r="G352" s="433" t="s">
        <v>11518</v>
      </c>
      <c r="H352" s="438" t="s">
        <v>11519</v>
      </c>
      <c r="I352" s="439">
        <v>0.0</v>
      </c>
      <c r="J352" s="424">
        <v>9.0</v>
      </c>
      <c r="K352" s="12"/>
      <c r="L352" s="12"/>
      <c r="M352" s="12"/>
      <c r="N352" s="12"/>
      <c r="O352" s="12"/>
      <c r="P352" s="12"/>
      <c r="Q352" s="12"/>
      <c r="R352" s="12"/>
      <c r="S352" s="12"/>
      <c r="T352" s="12"/>
      <c r="U352" s="12"/>
      <c r="V352" s="12"/>
      <c r="W352" s="12"/>
      <c r="X352" s="12"/>
      <c r="Y352" s="12"/>
      <c r="Z352" s="12"/>
      <c r="AA352" s="12"/>
    </row>
    <row r="353" ht="15.75" customHeight="1">
      <c r="A353" s="12" t="s">
        <v>11517</v>
      </c>
      <c r="B353" s="276" t="s">
        <v>28</v>
      </c>
      <c r="C353" s="276" t="s">
        <v>11520</v>
      </c>
      <c r="D353" s="429">
        <v>45850.0</v>
      </c>
      <c r="E353" s="422">
        <v>0.5416666666666666</v>
      </c>
      <c r="F353" s="422">
        <v>0.5833333333333334</v>
      </c>
      <c r="G353" s="433" t="s">
        <v>11521</v>
      </c>
      <c r="H353" s="277" t="s">
        <v>11522</v>
      </c>
      <c r="I353" s="439">
        <v>0.0</v>
      </c>
      <c r="J353" s="424">
        <v>9.0</v>
      </c>
      <c r="K353" s="12"/>
      <c r="L353" s="12"/>
      <c r="M353" s="12"/>
      <c r="N353" s="12"/>
      <c r="O353" s="12"/>
      <c r="P353" s="12"/>
      <c r="Q353" s="12"/>
      <c r="R353" s="12"/>
      <c r="S353" s="12"/>
      <c r="T353" s="12"/>
      <c r="U353" s="12"/>
      <c r="V353" s="12"/>
      <c r="W353" s="12"/>
      <c r="X353" s="12"/>
      <c r="Y353" s="12"/>
      <c r="Z353" s="12"/>
      <c r="AA353" s="12"/>
    </row>
    <row r="354" ht="15.75" customHeight="1">
      <c r="A354" s="12" t="s">
        <v>11517</v>
      </c>
      <c r="B354" s="276" t="s">
        <v>28</v>
      </c>
      <c r="C354" s="276" t="s">
        <v>11523</v>
      </c>
      <c r="D354" s="429">
        <v>45847.0</v>
      </c>
      <c r="E354" s="430">
        <v>0.5208333333333334</v>
      </c>
      <c r="F354" s="422">
        <v>0.5625</v>
      </c>
      <c r="G354" s="433" t="s">
        <v>11501</v>
      </c>
      <c r="H354" s="438" t="s">
        <v>11524</v>
      </c>
      <c r="I354" s="439">
        <v>6.0</v>
      </c>
      <c r="J354" s="424">
        <v>13.0</v>
      </c>
      <c r="K354" s="12"/>
      <c r="L354" s="12"/>
      <c r="M354" s="12"/>
      <c r="N354" s="12"/>
      <c r="O354" s="12"/>
      <c r="P354" s="12"/>
      <c r="Q354" s="12"/>
      <c r="R354" s="12"/>
      <c r="S354" s="12"/>
      <c r="T354" s="12"/>
      <c r="U354" s="12"/>
      <c r="V354" s="12"/>
      <c r="W354" s="12"/>
      <c r="X354" s="12"/>
      <c r="Y354" s="12"/>
      <c r="Z354" s="12"/>
      <c r="AA354" s="12"/>
    </row>
    <row r="355" ht="15.75" customHeight="1">
      <c r="A355" s="12" t="s">
        <v>11517</v>
      </c>
      <c r="B355" s="276" t="s">
        <v>28</v>
      </c>
      <c r="C355" s="276" t="s">
        <v>11525</v>
      </c>
      <c r="D355" s="429">
        <v>45912.0</v>
      </c>
      <c r="E355" s="430">
        <v>0.7708333333333334</v>
      </c>
      <c r="F355" s="422">
        <v>0.8125</v>
      </c>
      <c r="G355" s="433" t="s">
        <v>11526</v>
      </c>
      <c r="H355" s="438" t="s">
        <v>11527</v>
      </c>
      <c r="I355" s="439">
        <v>1.0</v>
      </c>
      <c r="J355" s="424">
        <v>11.0</v>
      </c>
      <c r="K355" s="12"/>
      <c r="L355" s="12"/>
      <c r="M355" s="12"/>
      <c r="N355" s="12"/>
      <c r="O355" s="12"/>
      <c r="P355" s="12"/>
      <c r="Q355" s="12"/>
      <c r="R355" s="12"/>
      <c r="S355" s="12"/>
      <c r="T355" s="12"/>
      <c r="U355" s="12"/>
      <c r="V355" s="12"/>
      <c r="W355" s="12"/>
      <c r="X355" s="12"/>
      <c r="Y355" s="12"/>
      <c r="Z355" s="12"/>
      <c r="AA355" s="12"/>
    </row>
    <row r="356" ht="15.75" customHeight="1">
      <c r="A356" s="12" t="s">
        <v>11528</v>
      </c>
      <c r="B356" s="276" t="s">
        <v>28</v>
      </c>
      <c r="C356" s="276" t="s">
        <v>11529</v>
      </c>
      <c r="D356" s="429">
        <v>45847.0</v>
      </c>
      <c r="E356" s="430">
        <v>0.46875</v>
      </c>
      <c r="F356" s="422">
        <v>0.5104166666666666</v>
      </c>
      <c r="G356" s="433" t="s">
        <v>11530</v>
      </c>
      <c r="H356" s="277" t="s">
        <v>11531</v>
      </c>
      <c r="I356" s="439">
        <v>0.0</v>
      </c>
      <c r="J356" s="424">
        <v>8.0</v>
      </c>
      <c r="K356" s="12"/>
      <c r="L356" s="12"/>
      <c r="M356" s="12"/>
      <c r="N356" s="12"/>
      <c r="O356" s="12"/>
      <c r="P356" s="12"/>
      <c r="Q356" s="12"/>
      <c r="R356" s="12"/>
      <c r="S356" s="12"/>
      <c r="T356" s="12"/>
      <c r="U356" s="12"/>
      <c r="V356" s="12"/>
      <c r="W356" s="12"/>
      <c r="X356" s="12"/>
      <c r="Y356" s="12"/>
      <c r="Z356" s="12"/>
      <c r="AA356" s="12"/>
    </row>
    <row r="357" ht="15.75" customHeight="1">
      <c r="A357" s="12" t="s">
        <v>11528</v>
      </c>
      <c r="B357" s="276" t="s">
        <v>28</v>
      </c>
      <c r="C357" s="276" t="s">
        <v>11532</v>
      </c>
      <c r="D357" s="429">
        <v>45912.0</v>
      </c>
      <c r="E357" s="422">
        <v>0.6145833333333334</v>
      </c>
      <c r="F357" s="422">
        <v>0.6770833333333334</v>
      </c>
      <c r="G357" s="423" t="s">
        <v>11505</v>
      </c>
      <c r="H357" s="277" t="s">
        <v>11533</v>
      </c>
      <c r="I357" s="439">
        <v>6.0</v>
      </c>
      <c r="J357" s="424">
        <v>17.0</v>
      </c>
      <c r="K357" s="12"/>
      <c r="L357" s="12"/>
      <c r="M357" s="12"/>
      <c r="N357" s="12"/>
      <c r="O357" s="12"/>
      <c r="P357" s="12"/>
      <c r="Q357" s="12"/>
      <c r="R357" s="12"/>
      <c r="S357" s="12"/>
      <c r="T357" s="12"/>
      <c r="U357" s="12"/>
      <c r="V357" s="12"/>
      <c r="W357" s="12"/>
      <c r="X357" s="12"/>
      <c r="Y357" s="12"/>
      <c r="Z357" s="12"/>
      <c r="AA357" s="12"/>
    </row>
    <row r="358" ht="15.75" customHeight="1">
      <c r="A358" s="12" t="s">
        <v>11534</v>
      </c>
      <c r="B358" s="276" t="s">
        <v>28</v>
      </c>
      <c r="C358" s="276" t="s">
        <v>11535</v>
      </c>
      <c r="D358" s="429">
        <v>45912.0</v>
      </c>
      <c r="E358" s="430">
        <v>0.4375</v>
      </c>
      <c r="F358" s="422">
        <v>0.5</v>
      </c>
      <c r="G358" s="433" t="s">
        <v>11536</v>
      </c>
      <c r="H358" s="438" t="s">
        <v>11537</v>
      </c>
      <c r="I358" s="439">
        <v>0.0</v>
      </c>
      <c r="J358" s="424">
        <v>13.0</v>
      </c>
      <c r="K358" s="12"/>
      <c r="L358" s="12"/>
      <c r="M358" s="12"/>
      <c r="N358" s="12"/>
      <c r="O358" s="12"/>
      <c r="P358" s="12"/>
      <c r="Q358" s="12"/>
      <c r="R358" s="12"/>
      <c r="S358" s="12"/>
      <c r="T358" s="12"/>
      <c r="U358" s="12"/>
      <c r="V358" s="12"/>
      <c r="W358" s="12"/>
      <c r="X358" s="12"/>
      <c r="Y358" s="12"/>
      <c r="Z358" s="12"/>
      <c r="AA358" s="12"/>
    </row>
    <row r="359" ht="15.75" customHeight="1">
      <c r="A359" s="12" t="s">
        <v>11534</v>
      </c>
      <c r="B359" s="276" t="s">
        <v>28</v>
      </c>
      <c r="C359" s="276" t="s">
        <v>11538</v>
      </c>
      <c r="D359" s="429">
        <v>45847.0</v>
      </c>
      <c r="E359" s="430">
        <v>0.5729166666666666</v>
      </c>
      <c r="F359" s="422">
        <v>0.6354166666666666</v>
      </c>
      <c r="G359" s="433" t="s">
        <v>11536</v>
      </c>
      <c r="H359" s="277" t="s">
        <v>11537</v>
      </c>
      <c r="I359" s="439">
        <v>17.0</v>
      </c>
      <c r="J359" s="424">
        <v>13.0</v>
      </c>
      <c r="K359" s="12"/>
      <c r="L359" s="12"/>
      <c r="M359" s="12"/>
      <c r="N359" s="12"/>
      <c r="O359" s="12"/>
      <c r="P359" s="12"/>
      <c r="Q359" s="12"/>
      <c r="R359" s="12"/>
      <c r="S359" s="12"/>
      <c r="T359" s="12"/>
      <c r="U359" s="12"/>
      <c r="V359" s="12"/>
      <c r="W359" s="12"/>
      <c r="X359" s="12"/>
      <c r="Y359" s="12"/>
      <c r="Z359" s="12"/>
      <c r="AA359" s="12"/>
    </row>
    <row r="360" ht="15.75" customHeight="1">
      <c r="A360" s="12" t="s">
        <v>11539</v>
      </c>
      <c r="B360" s="276" t="s">
        <v>28</v>
      </c>
      <c r="C360" s="276" t="s">
        <v>11540</v>
      </c>
      <c r="D360" s="12" t="s">
        <v>5392</v>
      </c>
      <c r="E360" s="430">
        <v>0.2916666666666667</v>
      </c>
      <c r="F360" s="430">
        <v>0.7083333333333334</v>
      </c>
      <c r="G360" s="433" t="s">
        <v>11541</v>
      </c>
      <c r="H360" s="438" t="s">
        <v>11542</v>
      </c>
      <c r="I360" s="439">
        <v>16.0</v>
      </c>
      <c r="J360" s="424">
        <v>2.0</v>
      </c>
      <c r="K360" s="12"/>
      <c r="L360" s="12"/>
      <c r="M360" s="12"/>
      <c r="N360" s="12"/>
      <c r="O360" s="12"/>
      <c r="P360" s="12"/>
      <c r="Q360" s="12"/>
      <c r="R360" s="12"/>
      <c r="S360" s="12"/>
      <c r="T360" s="12"/>
      <c r="U360" s="12"/>
      <c r="V360" s="12"/>
      <c r="W360" s="12"/>
      <c r="X360" s="12"/>
      <c r="Y360" s="12"/>
      <c r="Z360" s="12"/>
      <c r="AA360" s="12"/>
    </row>
    <row r="361" ht="15.75" customHeight="1">
      <c r="A361" s="12" t="s">
        <v>11539</v>
      </c>
      <c r="B361" s="276" t="s">
        <v>28</v>
      </c>
      <c r="C361" s="276" t="s">
        <v>11543</v>
      </c>
      <c r="D361" s="12" t="s">
        <v>5392</v>
      </c>
      <c r="E361" s="422">
        <v>0.3958333333333333</v>
      </c>
      <c r="F361" s="422">
        <v>0.4583333333333333</v>
      </c>
      <c r="G361" s="433" t="s">
        <v>11541</v>
      </c>
      <c r="H361" s="277" t="s">
        <v>11544</v>
      </c>
      <c r="I361" s="439">
        <v>0.0</v>
      </c>
      <c r="J361" s="424">
        <v>1.0</v>
      </c>
      <c r="K361" s="12"/>
      <c r="L361" s="12"/>
      <c r="M361" s="12"/>
      <c r="N361" s="12"/>
      <c r="O361" s="12"/>
      <c r="P361" s="12"/>
      <c r="Q361" s="12"/>
      <c r="R361" s="12"/>
      <c r="S361" s="12"/>
      <c r="T361" s="12"/>
      <c r="U361" s="12"/>
      <c r="V361" s="12"/>
      <c r="W361" s="12"/>
      <c r="X361" s="12"/>
      <c r="Y361" s="12"/>
      <c r="Z361" s="12"/>
      <c r="AA361" s="12"/>
    </row>
    <row r="362" ht="15.75" customHeight="1">
      <c r="A362" s="12" t="s">
        <v>11539</v>
      </c>
      <c r="B362" s="276" t="s">
        <v>28</v>
      </c>
      <c r="C362" s="276" t="s">
        <v>11545</v>
      </c>
      <c r="D362" s="429">
        <v>45947.0</v>
      </c>
      <c r="E362" s="422">
        <v>0.625</v>
      </c>
      <c r="F362" s="422">
        <v>0.6875</v>
      </c>
      <c r="G362" s="433" t="s">
        <v>11546</v>
      </c>
      <c r="H362" s="438" t="s">
        <v>11547</v>
      </c>
      <c r="I362" s="424">
        <v>30.0</v>
      </c>
      <c r="J362" s="424">
        <v>1.0</v>
      </c>
      <c r="K362" s="12"/>
      <c r="L362" s="12"/>
      <c r="M362" s="12"/>
      <c r="N362" s="12"/>
      <c r="O362" s="12"/>
      <c r="P362" s="12"/>
      <c r="Q362" s="12"/>
      <c r="R362" s="12"/>
      <c r="S362" s="12"/>
      <c r="T362" s="12"/>
      <c r="U362" s="12"/>
      <c r="V362" s="12"/>
      <c r="W362" s="12"/>
      <c r="X362" s="12"/>
      <c r="Y362" s="12"/>
      <c r="Z362" s="12"/>
      <c r="AA362" s="12"/>
    </row>
    <row r="363" ht="15.75" customHeight="1">
      <c r="A363" s="12" t="s">
        <v>11539</v>
      </c>
      <c r="B363" s="276" t="s">
        <v>28</v>
      </c>
      <c r="C363" s="276" t="s">
        <v>11548</v>
      </c>
      <c r="D363" s="12" t="s">
        <v>5392</v>
      </c>
      <c r="E363" s="422">
        <v>0.75</v>
      </c>
      <c r="F363" s="422">
        <v>0.8333333333333334</v>
      </c>
      <c r="G363" s="433" t="s">
        <v>11541</v>
      </c>
      <c r="H363" s="277" t="s">
        <v>11544</v>
      </c>
      <c r="I363" s="439">
        <v>2.0</v>
      </c>
      <c r="J363" s="424">
        <v>1.0</v>
      </c>
      <c r="K363" s="12"/>
      <c r="L363" s="12"/>
      <c r="M363" s="12"/>
      <c r="N363" s="12"/>
      <c r="O363" s="12"/>
      <c r="P363" s="12"/>
      <c r="Q363" s="12"/>
      <c r="R363" s="12"/>
      <c r="S363" s="12"/>
      <c r="T363" s="12"/>
      <c r="U363" s="12"/>
      <c r="V363" s="12"/>
      <c r="W363" s="12"/>
      <c r="X363" s="12"/>
      <c r="Y363" s="12"/>
      <c r="Z363" s="12"/>
      <c r="AA363" s="12"/>
    </row>
    <row r="364" ht="15.75" customHeight="1">
      <c r="A364" s="12" t="s">
        <v>11539</v>
      </c>
      <c r="B364" s="276" t="s">
        <v>28</v>
      </c>
      <c r="C364" s="276" t="s">
        <v>11549</v>
      </c>
      <c r="D364" s="12" t="s">
        <v>5392</v>
      </c>
      <c r="E364" s="422">
        <v>0.7916666666666666</v>
      </c>
      <c r="F364" s="422">
        <v>0.8541666666666666</v>
      </c>
      <c r="G364" s="432">
        <v>33.0</v>
      </c>
      <c r="H364" s="12" t="s">
        <v>11550</v>
      </c>
      <c r="I364" s="439">
        <v>1.0</v>
      </c>
      <c r="J364" s="424">
        <v>80.0</v>
      </c>
      <c r="K364" s="12"/>
      <c r="L364" s="12"/>
      <c r="M364" s="12"/>
      <c r="N364" s="12"/>
      <c r="O364" s="12"/>
      <c r="P364" s="12"/>
      <c r="Q364" s="12"/>
      <c r="R364" s="12"/>
      <c r="S364" s="12"/>
      <c r="T364" s="12"/>
      <c r="U364" s="12"/>
      <c r="V364" s="12"/>
      <c r="W364" s="12"/>
      <c r="X364" s="12"/>
      <c r="Y364" s="12"/>
      <c r="Z364" s="12"/>
      <c r="AA364" s="12"/>
    </row>
    <row r="365" ht="15.75" customHeight="1">
      <c r="A365" s="12" t="s">
        <v>11539</v>
      </c>
      <c r="B365" s="276" t="s">
        <v>28</v>
      </c>
      <c r="C365" s="276" t="s">
        <v>11551</v>
      </c>
      <c r="D365" s="12" t="s">
        <v>5392</v>
      </c>
      <c r="E365" s="422">
        <v>0.7916666666666666</v>
      </c>
      <c r="F365" s="422">
        <v>0.8541666666666666</v>
      </c>
      <c r="G365" s="432">
        <v>33.0</v>
      </c>
      <c r="H365" s="12" t="s">
        <v>11550</v>
      </c>
      <c r="I365" s="424">
        <v>1.0</v>
      </c>
      <c r="J365" s="424">
        <v>80.0</v>
      </c>
      <c r="K365" s="12"/>
      <c r="L365" s="12"/>
      <c r="M365" s="12"/>
      <c r="N365" s="12"/>
      <c r="O365" s="12"/>
      <c r="P365" s="12"/>
      <c r="Q365" s="12"/>
      <c r="R365" s="12"/>
      <c r="S365" s="12"/>
      <c r="T365" s="12"/>
      <c r="U365" s="12"/>
      <c r="V365" s="12"/>
      <c r="W365" s="12"/>
      <c r="X365" s="12"/>
      <c r="Y365" s="12"/>
      <c r="Z365" s="12"/>
      <c r="AA365" s="12"/>
    </row>
    <row r="366" ht="15.75" customHeight="1">
      <c r="A366" s="12" t="s">
        <v>11539</v>
      </c>
      <c r="B366" s="276" t="s">
        <v>28</v>
      </c>
      <c r="C366" s="276" t="s">
        <v>11552</v>
      </c>
      <c r="D366" s="12" t="s">
        <v>5392</v>
      </c>
      <c r="E366" s="422">
        <v>0.7916666666666666</v>
      </c>
      <c r="F366" s="422">
        <v>0.8541666666666666</v>
      </c>
      <c r="G366" s="432">
        <v>33.0</v>
      </c>
      <c r="H366" s="12" t="s">
        <v>11550</v>
      </c>
      <c r="I366" s="424">
        <v>1.0</v>
      </c>
      <c r="J366" s="424">
        <v>80.0</v>
      </c>
      <c r="K366" s="12"/>
      <c r="L366" s="12"/>
      <c r="M366" s="12"/>
      <c r="N366" s="12"/>
      <c r="O366" s="12"/>
      <c r="P366" s="12"/>
      <c r="Q366" s="12"/>
      <c r="R366" s="12"/>
      <c r="S366" s="12"/>
      <c r="T366" s="12"/>
      <c r="U366" s="12"/>
      <c r="V366" s="12"/>
      <c r="W366" s="12"/>
      <c r="X366" s="12"/>
      <c r="Y366" s="12"/>
      <c r="Z366" s="12"/>
      <c r="AA366" s="12"/>
    </row>
    <row r="367" ht="15.75" customHeight="1">
      <c r="A367" s="12" t="s">
        <v>11539</v>
      </c>
      <c r="B367" s="276" t="s">
        <v>28</v>
      </c>
      <c r="C367" s="276" t="s">
        <v>11553</v>
      </c>
      <c r="D367" s="12" t="s">
        <v>5392</v>
      </c>
      <c r="E367" s="422">
        <v>0.7916666666666666</v>
      </c>
      <c r="F367" s="422">
        <v>0.8541666666666666</v>
      </c>
      <c r="G367" s="432">
        <v>33.0</v>
      </c>
      <c r="H367" s="12" t="s">
        <v>11550</v>
      </c>
      <c r="I367" s="424">
        <v>1.0</v>
      </c>
      <c r="J367" s="424">
        <v>80.0</v>
      </c>
      <c r="K367" s="12"/>
      <c r="L367" s="12"/>
      <c r="M367" s="12"/>
      <c r="N367" s="12"/>
      <c r="O367" s="12"/>
      <c r="P367" s="12"/>
      <c r="Q367" s="12"/>
      <c r="R367" s="12"/>
      <c r="S367" s="12"/>
      <c r="T367" s="12"/>
      <c r="U367" s="12"/>
      <c r="V367" s="12"/>
      <c r="W367" s="12"/>
      <c r="X367" s="12"/>
      <c r="Y367" s="12"/>
      <c r="Z367" s="12"/>
      <c r="AA367" s="12"/>
    </row>
    <row r="368" ht="15.75" customHeight="1">
      <c r="A368" s="12" t="s">
        <v>11539</v>
      </c>
      <c r="B368" s="276" t="s">
        <v>28</v>
      </c>
      <c r="C368" s="276" t="s">
        <v>11554</v>
      </c>
      <c r="D368" s="12" t="s">
        <v>5392</v>
      </c>
      <c r="E368" s="422">
        <v>0.84375</v>
      </c>
      <c r="F368" s="422">
        <v>0.9270833333333334</v>
      </c>
      <c r="G368" s="433" t="s">
        <v>11555</v>
      </c>
      <c r="H368" s="277" t="s">
        <v>11544</v>
      </c>
      <c r="I368" s="424">
        <v>20.0</v>
      </c>
      <c r="J368" s="424">
        <v>41.0</v>
      </c>
      <c r="K368" s="12"/>
      <c r="L368" s="12"/>
      <c r="M368" s="12"/>
      <c r="N368" s="12"/>
      <c r="O368" s="12"/>
      <c r="P368" s="12"/>
      <c r="Q368" s="12"/>
      <c r="R368" s="12"/>
      <c r="S368" s="12"/>
      <c r="T368" s="12"/>
      <c r="U368" s="12"/>
      <c r="V368" s="12"/>
      <c r="W368" s="12"/>
      <c r="X368" s="12"/>
      <c r="Y368" s="12"/>
      <c r="Z368" s="12"/>
      <c r="AA368" s="12"/>
    </row>
    <row r="369" ht="15.75" customHeight="1">
      <c r="A369" s="12" t="s">
        <v>11539</v>
      </c>
      <c r="B369" s="276" t="s">
        <v>28</v>
      </c>
      <c r="C369" s="276" t="s">
        <v>11556</v>
      </c>
      <c r="D369" s="12" t="s">
        <v>5392</v>
      </c>
      <c r="E369" s="422">
        <v>0.84375</v>
      </c>
      <c r="F369" s="422">
        <v>0.9270833333333334</v>
      </c>
      <c r="G369" s="433" t="s">
        <v>11557</v>
      </c>
      <c r="H369" s="277" t="s">
        <v>11544</v>
      </c>
      <c r="I369" s="424">
        <v>2.0</v>
      </c>
      <c r="J369" s="424">
        <v>41.0</v>
      </c>
      <c r="K369" s="12"/>
      <c r="L369" s="12"/>
      <c r="M369" s="12"/>
      <c r="N369" s="12"/>
      <c r="O369" s="12"/>
      <c r="P369" s="12"/>
      <c r="Q369" s="12"/>
      <c r="R369" s="12"/>
      <c r="S369" s="12"/>
      <c r="T369" s="12"/>
      <c r="U369" s="12"/>
      <c r="V369" s="12"/>
      <c r="W369" s="12"/>
      <c r="X369" s="12"/>
      <c r="Y369" s="12"/>
      <c r="Z369" s="12"/>
      <c r="AA369" s="12"/>
    </row>
    <row r="370" ht="15.75" customHeight="1">
      <c r="A370" s="12" t="s">
        <v>11558</v>
      </c>
      <c r="B370" s="276" t="s">
        <v>28</v>
      </c>
      <c r="C370" s="276" t="s">
        <v>11462</v>
      </c>
      <c r="D370" s="429">
        <v>45850.0</v>
      </c>
      <c r="E370" s="422">
        <v>0.6875</v>
      </c>
      <c r="F370" s="422">
        <v>0.7291666666666666</v>
      </c>
      <c r="G370" s="433" t="s">
        <v>11559</v>
      </c>
      <c r="H370" s="277" t="s">
        <v>11464</v>
      </c>
      <c r="I370" s="424">
        <v>4.0</v>
      </c>
      <c r="J370" s="424">
        <v>13.0</v>
      </c>
      <c r="K370" s="12"/>
      <c r="L370" s="12"/>
      <c r="M370" s="12"/>
      <c r="N370" s="12"/>
      <c r="O370" s="12"/>
      <c r="P370" s="12"/>
      <c r="Q370" s="12"/>
      <c r="R370" s="12"/>
      <c r="S370" s="12"/>
      <c r="T370" s="12"/>
      <c r="U370" s="12"/>
      <c r="V370" s="12"/>
      <c r="W370" s="12"/>
      <c r="X370" s="12"/>
      <c r="Y370" s="12"/>
      <c r="Z370" s="12"/>
      <c r="AA370" s="12"/>
    </row>
    <row r="371" ht="15.75" customHeight="1">
      <c r="A371" s="12" t="s">
        <v>11560</v>
      </c>
      <c r="B371" s="276" t="s">
        <v>28</v>
      </c>
      <c r="C371" s="276" t="s">
        <v>11514</v>
      </c>
      <c r="D371" s="429">
        <v>45721.0</v>
      </c>
      <c r="E371" s="422">
        <v>0.3958333333333333</v>
      </c>
      <c r="F371" s="422">
        <v>0.4375</v>
      </c>
      <c r="G371" s="433" t="s">
        <v>11515</v>
      </c>
      <c r="H371" s="277" t="s">
        <v>11561</v>
      </c>
      <c r="I371" s="424">
        <v>0.0</v>
      </c>
      <c r="J371" s="424">
        <v>13.0</v>
      </c>
      <c r="K371" s="12"/>
      <c r="L371" s="12"/>
      <c r="M371" s="12"/>
      <c r="N371" s="12"/>
      <c r="O371" s="12"/>
      <c r="P371" s="12"/>
      <c r="Q371" s="12"/>
      <c r="R371" s="12"/>
      <c r="S371" s="12"/>
      <c r="T371" s="12"/>
      <c r="U371" s="12"/>
      <c r="V371" s="12"/>
      <c r="W371" s="12"/>
      <c r="X371" s="12"/>
      <c r="Y371" s="12"/>
      <c r="Z371" s="12"/>
      <c r="AA371" s="12"/>
    </row>
    <row r="372" ht="15.75" customHeight="1">
      <c r="A372" s="12" t="s">
        <v>11560</v>
      </c>
      <c r="B372" s="276" t="s">
        <v>28</v>
      </c>
      <c r="C372" s="276" t="s">
        <v>11562</v>
      </c>
      <c r="D372" s="429">
        <v>45692.0</v>
      </c>
      <c r="E372" s="422">
        <v>0.4791666666666667</v>
      </c>
      <c r="F372" s="422">
        <v>0.5208333333333334</v>
      </c>
      <c r="G372" s="433" t="s">
        <v>11563</v>
      </c>
      <c r="H372" s="277" t="s">
        <v>11564</v>
      </c>
      <c r="I372" s="424">
        <v>0.0</v>
      </c>
      <c r="J372" s="424">
        <v>13.0</v>
      </c>
      <c r="K372" s="12"/>
      <c r="L372" s="12"/>
      <c r="M372" s="12"/>
      <c r="N372" s="12"/>
      <c r="O372" s="12"/>
      <c r="P372" s="12"/>
      <c r="Q372" s="12"/>
      <c r="R372" s="12"/>
      <c r="S372" s="12"/>
      <c r="T372" s="12"/>
      <c r="U372" s="12"/>
      <c r="V372" s="12"/>
      <c r="W372" s="12"/>
      <c r="X372" s="12"/>
      <c r="Y372" s="12"/>
      <c r="Z372" s="12"/>
      <c r="AA372" s="12"/>
    </row>
    <row r="373" ht="15.75" customHeight="1">
      <c r="A373" s="12" t="s">
        <v>11560</v>
      </c>
      <c r="B373" s="276" t="s">
        <v>28</v>
      </c>
      <c r="C373" s="276" t="s">
        <v>11565</v>
      </c>
      <c r="D373" s="429">
        <v>45692.0</v>
      </c>
      <c r="E373" s="422">
        <v>0.4583333333333333</v>
      </c>
      <c r="F373" s="422">
        <v>0.5</v>
      </c>
      <c r="G373" s="433" t="s">
        <v>11566</v>
      </c>
      <c r="H373" s="277" t="s">
        <v>11567</v>
      </c>
      <c r="I373" s="424">
        <v>8.0</v>
      </c>
      <c r="J373" s="424">
        <v>13.0</v>
      </c>
      <c r="K373" s="12"/>
      <c r="L373" s="12"/>
      <c r="M373" s="12"/>
      <c r="N373" s="12"/>
      <c r="O373" s="12"/>
      <c r="P373" s="12"/>
      <c r="Q373" s="12"/>
      <c r="R373" s="12"/>
      <c r="S373" s="12"/>
      <c r="T373" s="12"/>
      <c r="U373" s="12"/>
      <c r="V373" s="12"/>
      <c r="W373" s="12"/>
      <c r="X373" s="12"/>
      <c r="Y373" s="12"/>
      <c r="Z373" s="12"/>
      <c r="AA373" s="12"/>
    </row>
    <row r="374" ht="15.75" customHeight="1">
      <c r="A374" s="12" t="s">
        <v>11568</v>
      </c>
      <c r="B374" s="276" t="s">
        <v>28</v>
      </c>
      <c r="C374" s="276" t="s">
        <v>2258</v>
      </c>
      <c r="D374" s="429">
        <v>45850.0</v>
      </c>
      <c r="E374" s="422">
        <v>0.7083333333333334</v>
      </c>
      <c r="F374" s="422">
        <v>0.75</v>
      </c>
      <c r="G374" s="433" t="s">
        <v>11569</v>
      </c>
      <c r="H374" s="277" t="s">
        <v>11570</v>
      </c>
      <c r="I374" s="424">
        <v>0.0</v>
      </c>
      <c r="J374" s="424">
        <v>9.0</v>
      </c>
      <c r="K374" s="12"/>
      <c r="L374" s="12"/>
      <c r="M374" s="12"/>
      <c r="N374" s="12"/>
      <c r="O374" s="12"/>
      <c r="P374" s="12"/>
      <c r="Q374" s="12"/>
      <c r="R374" s="12"/>
      <c r="S374" s="12"/>
      <c r="T374" s="12"/>
      <c r="U374" s="12"/>
      <c r="V374" s="12"/>
      <c r="W374" s="12"/>
      <c r="X374" s="12"/>
      <c r="Y374" s="12"/>
      <c r="Z374" s="12"/>
      <c r="AA374" s="12"/>
    </row>
    <row r="375" ht="15.75" customHeight="1">
      <c r="A375" s="12" t="s">
        <v>11568</v>
      </c>
      <c r="B375" s="276" t="s">
        <v>28</v>
      </c>
      <c r="C375" s="276" t="s">
        <v>11472</v>
      </c>
      <c r="D375" s="429">
        <v>45753.0</v>
      </c>
      <c r="E375" s="422">
        <v>0.5833333333333334</v>
      </c>
      <c r="F375" s="422">
        <v>0.625</v>
      </c>
      <c r="G375" s="433" t="s">
        <v>11571</v>
      </c>
      <c r="H375" s="277" t="s">
        <v>11572</v>
      </c>
      <c r="I375" s="424">
        <v>5.0</v>
      </c>
      <c r="J375" s="424">
        <v>13.0</v>
      </c>
      <c r="K375" s="12"/>
      <c r="L375" s="12"/>
      <c r="M375" s="12"/>
      <c r="N375" s="12"/>
      <c r="O375" s="12"/>
      <c r="P375" s="12"/>
      <c r="Q375" s="12"/>
      <c r="R375" s="12"/>
      <c r="S375" s="12"/>
      <c r="T375" s="12"/>
      <c r="U375" s="12"/>
      <c r="V375" s="12"/>
      <c r="W375" s="12"/>
      <c r="X375" s="12"/>
      <c r="Y375" s="12"/>
      <c r="Z375" s="12"/>
      <c r="AA375" s="12"/>
    </row>
    <row r="376" ht="15.75" customHeight="1">
      <c r="A376" s="12" t="s">
        <v>11573</v>
      </c>
      <c r="B376" s="276" t="s">
        <v>28</v>
      </c>
      <c r="C376" s="276" t="s">
        <v>11475</v>
      </c>
      <c r="D376" s="12" t="s">
        <v>10937</v>
      </c>
      <c r="E376" s="422">
        <v>0.4791666666666667</v>
      </c>
      <c r="F376" s="422">
        <v>0.5208333333333334</v>
      </c>
      <c r="G376" s="433" t="s">
        <v>11574</v>
      </c>
      <c r="H376" s="277" t="s">
        <v>11477</v>
      </c>
      <c r="I376" s="424">
        <v>0.0</v>
      </c>
      <c r="J376" s="424">
        <v>12.0</v>
      </c>
      <c r="K376" s="12"/>
      <c r="L376" s="12"/>
      <c r="M376" s="12"/>
      <c r="N376" s="12"/>
      <c r="O376" s="12"/>
      <c r="P376" s="12"/>
      <c r="Q376" s="12"/>
      <c r="R376" s="12"/>
      <c r="S376" s="12"/>
      <c r="T376" s="12"/>
      <c r="U376" s="12"/>
      <c r="V376" s="12"/>
      <c r="W376" s="12"/>
      <c r="X376" s="12"/>
      <c r="Y376" s="12"/>
      <c r="Z376" s="12"/>
      <c r="AA376" s="12"/>
    </row>
    <row r="377" ht="15.75" customHeight="1">
      <c r="A377" s="12" t="s">
        <v>11575</v>
      </c>
      <c r="B377" s="276" t="s">
        <v>28</v>
      </c>
      <c r="C377" s="276" t="s">
        <v>11576</v>
      </c>
      <c r="D377" s="12" t="s">
        <v>8445</v>
      </c>
      <c r="E377" s="422">
        <v>0.6041666666666666</v>
      </c>
      <c r="F377" s="422">
        <v>0.6458333333333334</v>
      </c>
      <c r="G377" s="433" t="s">
        <v>11577</v>
      </c>
      <c r="H377" s="277" t="s">
        <v>11578</v>
      </c>
      <c r="I377" s="424">
        <v>14.0</v>
      </c>
      <c r="J377" s="424">
        <v>12.0</v>
      </c>
      <c r="K377" s="12"/>
      <c r="L377" s="12"/>
      <c r="M377" s="12"/>
      <c r="N377" s="12"/>
      <c r="O377" s="12"/>
      <c r="P377" s="12"/>
      <c r="Q377" s="12"/>
      <c r="R377" s="12"/>
      <c r="S377" s="12"/>
      <c r="T377" s="12"/>
      <c r="U377" s="12"/>
      <c r="V377" s="12"/>
      <c r="W377" s="12"/>
      <c r="X377" s="12"/>
      <c r="Y377" s="12"/>
      <c r="Z377" s="12"/>
      <c r="AA377" s="12"/>
    </row>
    <row r="378" ht="15.75" customHeight="1">
      <c r="A378" s="12" t="s">
        <v>11579</v>
      </c>
      <c r="B378" s="276" t="s">
        <v>28</v>
      </c>
      <c r="C378" s="276" t="s">
        <v>11580</v>
      </c>
      <c r="D378" s="12" t="s">
        <v>5518</v>
      </c>
      <c r="E378" s="422">
        <v>0.5625</v>
      </c>
      <c r="F378" s="422">
        <v>0.625</v>
      </c>
      <c r="G378" s="433" t="s">
        <v>11581</v>
      </c>
      <c r="H378" s="277" t="s">
        <v>11582</v>
      </c>
      <c r="I378" s="424">
        <v>6.0</v>
      </c>
      <c r="J378" s="424">
        <v>10.0</v>
      </c>
      <c r="K378" s="12"/>
      <c r="L378" s="12"/>
      <c r="M378" s="12"/>
      <c r="N378" s="12"/>
      <c r="O378" s="12"/>
      <c r="P378" s="12"/>
      <c r="Q378" s="12"/>
      <c r="R378" s="12"/>
      <c r="S378" s="12"/>
      <c r="T378" s="12"/>
      <c r="U378" s="12"/>
      <c r="V378" s="12"/>
      <c r="W378" s="12"/>
      <c r="X378" s="12"/>
      <c r="Y378" s="12"/>
      <c r="Z378" s="12"/>
      <c r="AA378" s="12"/>
    </row>
    <row r="379" ht="15.75" customHeight="1">
      <c r="A379" s="12" t="s">
        <v>11583</v>
      </c>
      <c r="B379" s="276" t="s">
        <v>28</v>
      </c>
      <c r="C379" s="276" t="s">
        <v>11584</v>
      </c>
      <c r="D379" s="429">
        <v>45820.0</v>
      </c>
      <c r="E379" s="422">
        <v>0.7291666666666666</v>
      </c>
      <c r="F379" s="422">
        <v>0.7708333333333334</v>
      </c>
      <c r="G379" s="433" t="s">
        <v>11585</v>
      </c>
      <c r="H379" s="277" t="s">
        <v>11586</v>
      </c>
      <c r="I379" s="424">
        <v>11.0</v>
      </c>
      <c r="J379" s="424">
        <v>13.0</v>
      </c>
      <c r="K379" s="12"/>
      <c r="L379" s="12"/>
      <c r="M379" s="12"/>
      <c r="N379" s="12"/>
      <c r="O379" s="12"/>
      <c r="P379" s="12"/>
      <c r="Q379" s="12"/>
      <c r="R379" s="12"/>
      <c r="S379" s="12"/>
      <c r="T379" s="12"/>
      <c r="U379" s="12"/>
      <c r="V379" s="12"/>
      <c r="W379" s="12"/>
      <c r="X379" s="12"/>
      <c r="Y379" s="12"/>
      <c r="Z379" s="12"/>
      <c r="AA379" s="12"/>
    </row>
    <row r="380" ht="15.75" customHeight="1">
      <c r="A380" s="12" t="s">
        <v>11587</v>
      </c>
      <c r="B380" s="276" t="s">
        <v>28</v>
      </c>
      <c r="C380" s="276" t="s">
        <v>11588</v>
      </c>
      <c r="D380" s="12" t="s">
        <v>283</v>
      </c>
      <c r="E380" s="422">
        <v>0.7708333333333334</v>
      </c>
      <c r="F380" s="422">
        <v>0.8333333333333334</v>
      </c>
      <c r="G380" s="433" t="s">
        <v>11589</v>
      </c>
      <c r="H380" s="277" t="s">
        <v>11590</v>
      </c>
      <c r="I380" s="424">
        <v>16.0</v>
      </c>
      <c r="J380" s="424">
        <v>12.0</v>
      </c>
      <c r="K380" s="12"/>
      <c r="L380" s="12"/>
      <c r="M380" s="12"/>
      <c r="N380" s="12"/>
      <c r="O380" s="12"/>
      <c r="P380" s="12"/>
      <c r="Q380" s="12"/>
      <c r="R380" s="12"/>
      <c r="S380" s="12"/>
      <c r="T380" s="12"/>
      <c r="U380" s="12"/>
      <c r="V380" s="12"/>
      <c r="W380" s="12"/>
      <c r="X380" s="12"/>
      <c r="Y380" s="12"/>
      <c r="Z380" s="12"/>
      <c r="AA380" s="12"/>
    </row>
    <row r="381" ht="15.75" customHeight="1">
      <c r="A381" s="12" t="s">
        <v>11591</v>
      </c>
      <c r="B381" s="276" t="s">
        <v>28</v>
      </c>
      <c r="C381" s="276" t="s">
        <v>11496</v>
      </c>
      <c r="D381" s="429">
        <v>45753.0</v>
      </c>
      <c r="E381" s="422">
        <v>0.4270833333333333</v>
      </c>
      <c r="F381" s="422">
        <v>0.46875</v>
      </c>
      <c r="G381" s="434" t="s">
        <v>9521</v>
      </c>
      <c r="H381" s="277" t="s">
        <v>11592</v>
      </c>
      <c r="I381" s="424">
        <v>0.0</v>
      </c>
      <c r="J381" s="424">
        <v>12.0</v>
      </c>
      <c r="K381" s="12"/>
      <c r="L381" s="12"/>
      <c r="M381" s="12"/>
      <c r="N381" s="12"/>
      <c r="O381" s="12"/>
      <c r="P381" s="12"/>
      <c r="Q381" s="12"/>
      <c r="R381" s="12"/>
      <c r="S381" s="12"/>
      <c r="T381" s="12"/>
      <c r="U381" s="12"/>
      <c r="V381" s="12"/>
      <c r="W381" s="12"/>
      <c r="X381" s="12"/>
      <c r="Y381" s="12"/>
      <c r="Z381" s="12"/>
      <c r="AA381" s="12"/>
    </row>
    <row r="382" ht="15.75" customHeight="1">
      <c r="A382" s="12" t="s">
        <v>11593</v>
      </c>
      <c r="B382" s="276" t="s">
        <v>28</v>
      </c>
      <c r="C382" s="276" t="s">
        <v>11594</v>
      </c>
      <c r="D382" s="429">
        <v>45753.0</v>
      </c>
      <c r="E382" s="422">
        <v>0.3958333333333333</v>
      </c>
      <c r="F382" s="422">
        <v>0.4270833333333333</v>
      </c>
      <c r="G382" s="433" t="s">
        <v>11595</v>
      </c>
      <c r="H382" s="277" t="s">
        <v>11596</v>
      </c>
      <c r="I382" s="424">
        <v>8.0</v>
      </c>
      <c r="J382" s="424">
        <v>13.0</v>
      </c>
      <c r="K382" s="12"/>
      <c r="L382" s="12"/>
      <c r="M382" s="12"/>
      <c r="N382" s="12"/>
      <c r="O382" s="12"/>
      <c r="P382" s="12"/>
      <c r="Q382" s="12"/>
      <c r="R382" s="12"/>
      <c r="S382" s="12"/>
      <c r="T382" s="12"/>
      <c r="U382" s="12"/>
      <c r="V382" s="12"/>
      <c r="W382" s="12"/>
      <c r="X382" s="12"/>
      <c r="Y382" s="12"/>
      <c r="Z382" s="12"/>
      <c r="AA382" s="12"/>
    </row>
    <row r="383" ht="15.75" customHeight="1">
      <c r="A383" s="12" t="s">
        <v>11597</v>
      </c>
      <c r="B383" s="276" t="s">
        <v>28</v>
      </c>
      <c r="C383" s="276" t="s">
        <v>11598</v>
      </c>
      <c r="D383" s="429">
        <v>45721.0</v>
      </c>
      <c r="E383" s="422">
        <v>0.375</v>
      </c>
      <c r="F383" s="422">
        <v>0.4166666666666667</v>
      </c>
      <c r="G383" s="433" t="s">
        <v>11569</v>
      </c>
      <c r="H383" s="277" t="s">
        <v>11599</v>
      </c>
      <c r="I383" s="424">
        <v>0.0</v>
      </c>
      <c r="J383" s="424">
        <v>9.0</v>
      </c>
      <c r="K383" s="12"/>
      <c r="L383" s="12"/>
      <c r="M383" s="12"/>
      <c r="N383" s="12"/>
      <c r="O383" s="12"/>
      <c r="P383" s="12"/>
      <c r="Q383" s="12"/>
      <c r="R383" s="12"/>
      <c r="S383" s="12"/>
      <c r="T383" s="12"/>
      <c r="U383" s="12"/>
      <c r="V383" s="12"/>
      <c r="W383" s="12"/>
      <c r="X383" s="12"/>
      <c r="Y383" s="12"/>
      <c r="Z383" s="12"/>
      <c r="AA383" s="12"/>
    </row>
    <row r="384" ht="15.75" customHeight="1">
      <c r="A384" s="12" t="s">
        <v>11597</v>
      </c>
      <c r="B384" s="276" t="s">
        <v>28</v>
      </c>
      <c r="C384" s="276" t="s">
        <v>11600</v>
      </c>
      <c r="D384" s="429">
        <v>45753.0</v>
      </c>
      <c r="E384" s="422">
        <v>0.375</v>
      </c>
      <c r="F384" s="422">
        <v>0.4166666666666667</v>
      </c>
      <c r="G384" s="433" t="s">
        <v>11601</v>
      </c>
      <c r="H384" s="277" t="s">
        <v>11506</v>
      </c>
      <c r="I384" s="424">
        <v>8.0</v>
      </c>
      <c r="J384" s="424">
        <v>17.0</v>
      </c>
      <c r="K384" s="12"/>
      <c r="L384" s="12"/>
      <c r="M384" s="12"/>
      <c r="N384" s="12"/>
      <c r="O384" s="12"/>
      <c r="P384" s="12"/>
      <c r="Q384" s="12"/>
      <c r="R384" s="12"/>
      <c r="S384" s="12"/>
      <c r="T384" s="12"/>
      <c r="U384" s="12"/>
      <c r="V384" s="12"/>
      <c r="W384" s="12"/>
      <c r="X384" s="12"/>
      <c r="Y384" s="12"/>
      <c r="Z384" s="12"/>
      <c r="AA384" s="12"/>
    </row>
    <row r="385" ht="15.75" customHeight="1">
      <c r="A385" s="12" t="s">
        <v>11597</v>
      </c>
      <c r="B385" s="276" t="s">
        <v>28</v>
      </c>
      <c r="C385" s="276" t="s">
        <v>11602</v>
      </c>
      <c r="D385" s="429">
        <v>45721.0</v>
      </c>
      <c r="E385" s="422">
        <v>0.3854166666666667</v>
      </c>
      <c r="F385" s="422">
        <v>0.4270833333333333</v>
      </c>
      <c r="G385" s="433" t="s">
        <v>11515</v>
      </c>
      <c r="H385" s="277" t="s">
        <v>11599</v>
      </c>
      <c r="I385" s="424">
        <v>9.0</v>
      </c>
      <c r="J385" s="424">
        <v>13.0</v>
      </c>
      <c r="K385" s="12"/>
      <c r="L385" s="12"/>
      <c r="M385" s="12"/>
      <c r="N385" s="12"/>
      <c r="O385" s="12"/>
      <c r="P385" s="12"/>
      <c r="Q385" s="12"/>
      <c r="R385" s="12"/>
      <c r="S385" s="12"/>
      <c r="T385" s="12"/>
      <c r="U385" s="12"/>
      <c r="V385" s="12"/>
      <c r="W385" s="12"/>
      <c r="X385" s="12"/>
      <c r="Y385" s="12"/>
      <c r="Z385" s="12"/>
      <c r="AA385" s="12"/>
    </row>
    <row r="386" ht="15.75" customHeight="1">
      <c r="A386" s="12" t="s">
        <v>11603</v>
      </c>
      <c r="B386" s="276" t="s">
        <v>28</v>
      </c>
      <c r="C386" s="276" t="s">
        <v>11511</v>
      </c>
      <c r="D386" s="429">
        <v>45753.0</v>
      </c>
      <c r="E386" s="422">
        <v>0.375</v>
      </c>
      <c r="F386" s="422">
        <v>0.4166666666666667</v>
      </c>
      <c r="G386" s="433" t="s">
        <v>11493</v>
      </c>
      <c r="H386" s="277" t="s">
        <v>11512</v>
      </c>
      <c r="I386" s="424">
        <v>4.0</v>
      </c>
      <c r="J386" s="424">
        <v>13.0</v>
      </c>
      <c r="K386" s="12"/>
      <c r="L386" s="12"/>
      <c r="M386" s="12"/>
      <c r="N386" s="12"/>
      <c r="O386" s="12"/>
      <c r="P386" s="12"/>
      <c r="Q386" s="12"/>
      <c r="R386" s="12"/>
      <c r="S386" s="12"/>
      <c r="T386" s="12"/>
      <c r="U386" s="12"/>
      <c r="V386" s="12"/>
      <c r="W386" s="12"/>
      <c r="X386" s="12"/>
      <c r="Y386" s="12"/>
      <c r="Z386" s="12"/>
      <c r="AA386" s="12"/>
    </row>
    <row r="387" ht="15.75" customHeight="1">
      <c r="A387" s="12" t="s">
        <v>11604</v>
      </c>
      <c r="B387" s="276" t="s">
        <v>28</v>
      </c>
      <c r="C387" s="276" t="s">
        <v>11514</v>
      </c>
      <c r="D387" s="429">
        <v>45753.0</v>
      </c>
      <c r="E387" s="422">
        <v>0.4375</v>
      </c>
      <c r="F387" s="422">
        <v>0.4791666666666667</v>
      </c>
      <c r="G387" s="433" t="s">
        <v>11515</v>
      </c>
      <c r="H387" s="277" t="s">
        <v>11561</v>
      </c>
      <c r="I387" s="424">
        <v>14.0</v>
      </c>
      <c r="J387" s="424">
        <v>13.0</v>
      </c>
      <c r="K387" s="12"/>
      <c r="L387" s="12"/>
      <c r="M387" s="12"/>
      <c r="N387" s="12"/>
      <c r="O387" s="12"/>
      <c r="P387" s="12"/>
      <c r="Q387" s="12"/>
      <c r="R387" s="12"/>
      <c r="S387" s="12"/>
      <c r="T387" s="12"/>
      <c r="U387" s="12"/>
      <c r="V387" s="12"/>
      <c r="W387" s="12"/>
      <c r="X387" s="12"/>
      <c r="Y387" s="12"/>
      <c r="Z387" s="12"/>
      <c r="AA387" s="12"/>
    </row>
    <row r="388" ht="15.75" customHeight="1">
      <c r="A388" s="12" t="s">
        <v>11605</v>
      </c>
      <c r="B388" s="276" t="s">
        <v>28</v>
      </c>
      <c r="C388" s="276" t="s">
        <v>11529</v>
      </c>
      <c r="D388" s="429">
        <v>45753.0</v>
      </c>
      <c r="E388" s="422">
        <v>0.4270833333333333</v>
      </c>
      <c r="F388" s="422">
        <v>0.46875</v>
      </c>
      <c r="G388" s="433" t="s">
        <v>11521</v>
      </c>
      <c r="H388" s="277" t="s">
        <v>11531</v>
      </c>
      <c r="I388" s="424">
        <v>0.0</v>
      </c>
      <c r="J388" s="424">
        <v>9.0</v>
      </c>
      <c r="K388" s="12"/>
      <c r="L388" s="12"/>
      <c r="M388" s="12"/>
      <c r="N388" s="12"/>
      <c r="O388" s="12"/>
      <c r="P388" s="12"/>
      <c r="Q388" s="12"/>
      <c r="R388" s="12"/>
      <c r="S388" s="12"/>
      <c r="T388" s="12"/>
      <c r="U388" s="12"/>
      <c r="V388" s="12"/>
      <c r="W388" s="12"/>
      <c r="X388" s="12"/>
      <c r="Y388" s="12"/>
      <c r="Z388" s="12"/>
      <c r="AA388" s="12"/>
    </row>
    <row r="389" ht="15.75" customHeight="1">
      <c r="A389" s="12" t="s">
        <v>11606</v>
      </c>
      <c r="B389" s="276" t="s">
        <v>28</v>
      </c>
      <c r="C389" s="276" t="s">
        <v>11462</v>
      </c>
      <c r="D389" s="12" t="s">
        <v>283</v>
      </c>
      <c r="E389" s="422">
        <v>0.6770833333333334</v>
      </c>
      <c r="F389" s="422">
        <v>0.71875</v>
      </c>
      <c r="G389" s="433" t="s">
        <v>11536</v>
      </c>
      <c r="H389" s="277" t="s">
        <v>11607</v>
      </c>
      <c r="I389" s="424">
        <v>3.0</v>
      </c>
      <c r="J389" s="424">
        <v>13.0</v>
      </c>
      <c r="K389" s="12"/>
      <c r="L389" s="12"/>
      <c r="M389" s="12"/>
      <c r="N389" s="12"/>
      <c r="O389" s="12"/>
      <c r="P389" s="12"/>
      <c r="Q389" s="12"/>
      <c r="R389" s="12"/>
      <c r="S389" s="12"/>
      <c r="T389" s="12"/>
      <c r="U389" s="12"/>
      <c r="V389" s="12"/>
      <c r="W389" s="12"/>
      <c r="X389" s="12"/>
      <c r="Y389" s="12"/>
      <c r="Z389" s="12"/>
      <c r="AA389" s="12"/>
    </row>
    <row r="390" ht="15.75" customHeight="1">
      <c r="A390" s="12" t="s">
        <v>11608</v>
      </c>
      <c r="B390" s="276" t="s">
        <v>28</v>
      </c>
      <c r="C390" s="276" t="s">
        <v>11600</v>
      </c>
      <c r="D390" s="12" t="s">
        <v>9411</v>
      </c>
      <c r="E390" s="422">
        <v>0.5416666666666666</v>
      </c>
      <c r="F390" s="422">
        <v>0.6041666666666666</v>
      </c>
      <c r="G390" s="433" t="s">
        <v>11609</v>
      </c>
      <c r="H390" s="12" t="s">
        <v>11506</v>
      </c>
      <c r="I390" s="424">
        <v>14.0</v>
      </c>
      <c r="J390" s="424">
        <v>18.0</v>
      </c>
      <c r="K390" s="12"/>
      <c r="L390" s="12"/>
      <c r="M390" s="12"/>
      <c r="N390" s="12"/>
      <c r="O390" s="12"/>
      <c r="P390" s="12"/>
      <c r="Q390" s="12"/>
      <c r="R390" s="12"/>
      <c r="S390" s="12"/>
      <c r="T390" s="12"/>
      <c r="U390" s="12"/>
      <c r="V390" s="12"/>
      <c r="W390" s="12"/>
      <c r="X390" s="12"/>
      <c r="Y390" s="12"/>
      <c r="Z390" s="12"/>
      <c r="AA390" s="12"/>
    </row>
    <row r="391" ht="15.75" customHeight="1">
      <c r="A391" s="12" t="s">
        <v>11610</v>
      </c>
      <c r="B391" s="276" t="s">
        <v>28</v>
      </c>
      <c r="C391" s="276" t="s">
        <v>2258</v>
      </c>
      <c r="D391" s="12" t="s">
        <v>283</v>
      </c>
      <c r="E391" s="422">
        <v>0.6041666666666666</v>
      </c>
      <c r="F391" s="422">
        <v>0.6875</v>
      </c>
      <c r="G391" s="433" t="s">
        <v>11611</v>
      </c>
      <c r="H391" s="12" t="s">
        <v>11612</v>
      </c>
      <c r="I391" s="424">
        <v>0.0</v>
      </c>
      <c r="J391" s="424">
        <v>13.0</v>
      </c>
      <c r="K391" s="12"/>
      <c r="L391" s="12"/>
      <c r="M391" s="12"/>
      <c r="N391" s="12"/>
      <c r="O391" s="12"/>
      <c r="P391" s="12"/>
      <c r="Q391" s="12"/>
      <c r="R391" s="12"/>
      <c r="S391" s="12"/>
      <c r="T391" s="12"/>
      <c r="U391" s="12"/>
      <c r="V391" s="12"/>
      <c r="W391" s="12"/>
      <c r="X391" s="12"/>
      <c r="Y391" s="12"/>
      <c r="Z391" s="12"/>
      <c r="AA391" s="12"/>
    </row>
    <row r="392" ht="15.75" customHeight="1">
      <c r="A392" s="12" t="s">
        <v>11613</v>
      </c>
      <c r="B392" s="276" t="s">
        <v>11614</v>
      </c>
      <c r="C392" s="276" t="s">
        <v>11615</v>
      </c>
      <c r="D392" s="11" t="s">
        <v>11616</v>
      </c>
      <c r="E392" s="422">
        <v>0.6875</v>
      </c>
      <c r="F392" s="422">
        <v>0.8125</v>
      </c>
      <c r="G392" s="433" t="s">
        <v>9521</v>
      </c>
      <c r="H392" s="12" t="s">
        <v>11617</v>
      </c>
      <c r="I392" s="424">
        <v>2.0</v>
      </c>
      <c r="J392" s="424">
        <v>1.0</v>
      </c>
      <c r="K392" s="12"/>
      <c r="L392" s="12"/>
      <c r="M392" s="12"/>
      <c r="N392" s="12"/>
      <c r="O392" s="12"/>
      <c r="P392" s="12"/>
      <c r="Q392" s="12"/>
      <c r="R392" s="12"/>
      <c r="S392" s="12"/>
      <c r="T392" s="12"/>
      <c r="U392" s="12"/>
      <c r="V392" s="12"/>
      <c r="W392" s="12"/>
      <c r="X392" s="12"/>
      <c r="Y392" s="12"/>
      <c r="Z392" s="12"/>
      <c r="AA392" s="12"/>
    </row>
    <row r="393" ht="15.75" customHeight="1">
      <c r="A393" s="12" t="s">
        <v>11613</v>
      </c>
      <c r="B393" s="276" t="s">
        <v>11614</v>
      </c>
      <c r="C393" s="276" t="s">
        <v>11618</v>
      </c>
      <c r="D393" s="12" t="s">
        <v>6125</v>
      </c>
      <c r="E393" s="422">
        <v>0.6666666666666666</v>
      </c>
      <c r="F393" s="422">
        <v>0.75</v>
      </c>
      <c r="G393" s="433" t="s">
        <v>9521</v>
      </c>
      <c r="H393" s="12" t="s">
        <v>11617</v>
      </c>
      <c r="I393" s="424">
        <v>0.0</v>
      </c>
      <c r="J393" s="424">
        <v>1.0</v>
      </c>
      <c r="K393" s="12"/>
      <c r="L393" s="12"/>
      <c r="M393" s="12"/>
      <c r="N393" s="12"/>
      <c r="O393" s="12"/>
      <c r="P393" s="12"/>
      <c r="Q393" s="12"/>
      <c r="R393" s="12"/>
      <c r="S393" s="12"/>
      <c r="T393" s="12"/>
      <c r="U393" s="12"/>
      <c r="V393" s="12"/>
      <c r="W393" s="12"/>
      <c r="X393" s="12"/>
      <c r="Y393" s="12"/>
      <c r="Z393" s="12"/>
      <c r="AA393" s="12"/>
    </row>
    <row r="394" ht="15.75" customHeight="1">
      <c r="A394" s="12" t="s">
        <v>11613</v>
      </c>
      <c r="B394" s="276" t="s">
        <v>11614</v>
      </c>
      <c r="C394" s="276" t="s">
        <v>11619</v>
      </c>
      <c r="D394" s="12" t="s">
        <v>6125</v>
      </c>
      <c r="E394" s="422">
        <v>0.6875</v>
      </c>
      <c r="F394" s="422">
        <v>0.8125</v>
      </c>
      <c r="G394" s="433" t="s">
        <v>9521</v>
      </c>
      <c r="H394" s="12" t="s">
        <v>11617</v>
      </c>
      <c r="I394" s="424">
        <v>20.0</v>
      </c>
      <c r="J394" s="424">
        <v>1.0</v>
      </c>
      <c r="K394" s="12"/>
      <c r="L394" s="12"/>
      <c r="M394" s="12"/>
      <c r="N394" s="12"/>
      <c r="O394" s="12"/>
      <c r="P394" s="12"/>
      <c r="Q394" s="12"/>
      <c r="R394" s="12"/>
      <c r="S394" s="12"/>
      <c r="T394" s="12"/>
      <c r="U394" s="12"/>
      <c r="V394" s="12"/>
      <c r="W394" s="12"/>
      <c r="X394" s="12"/>
      <c r="Y394" s="12"/>
      <c r="Z394" s="12"/>
      <c r="AA394" s="12"/>
    </row>
    <row r="395" ht="15.75" customHeight="1">
      <c r="A395" s="12" t="s">
        <v>11620</v>
      </c>
      <c r="B395" s="276" t="s">
        <v>11614</v>
      </c>
      <c r="C395" s="276" t="s">
        <v>11621</v>
      </c>
      <c r="D395" s="12" t="s">
        <v>5518</v>
      </c>
      <c r="E395" s="422">
        <v>0.375</v>
      </c>
      <c r="F395" s="422">
        <v>0.5</v>
      </c>
      <c r="G395" s="433" t="s">
        <v>9521</v>
      </c>
      <c r="H395" s="12" t="s">
        <v>11617</v>
      </c>
      <c r="I395" s="424" t="s">
        <v>297</v>
      </c>
      <c r="J395" s="424">
        <v>1.0</v>
      </c>
      <c r="K395" s="12"/>
      <c r="L395" s="12"/>
      <c r="M395" s="12"/>
      <c r="N395" s="12"/>
      <c r="O395" s="12"/>
      <c r="P395" s="12"/>
      <c r="Q395" s="12"/>
      <c r="R395" s="12"/>
      <c r="S395" s="12"/>
      <c r="T395" s="12"/>
      <c r="U395" s="12"/>
      <c r="V395" s="12"/>
      <c r="W395" s="12"/>
      <c r="X395" s="12"/>
      <c r="Y395" s="12"/>
      <c r="Z395" s="12"/>
      <c r="AA395" s="12"/>
    </row>
    <row r="396" ht="15.75" customHeight="1">
      <c r="A396" s="12" t="s">
        <v>11620</v>
      </c>
      <c r="B396" s="276" t="s">
        <v>11614</v>
      </c>
      <c r="C396" s="276" t="s">
        <v>11622</v>
      </c>
      <c r="D396" s="12" t="s">
        <v>5518</v>
      </c>
      <c r="E396" s="422">
        <v>0.4166666666666667</v>
      </c>
      <c r="F396" s="422">
        <v>0.5</v>
      </c>
      <c r="G396" s="433" t="s">
        <v>9521</v>
      </c>
      <c r="H396" s="12" t="s">
        <v>11617</v>
      </c>
      <c r="I396" s="424">
        <v>30.0</v>
      </c>
      <c r="J396" s="424">
        <v>1.0</v>
      </c>
      <c r="K396" s="12"/>
      <c r="L396" s="12"/>
      <c r="M396" s="12"/>
      <c r="N396" s="12"/>
      <c r="O396" s="12"/>
      <c r="P396" s="12"/>
      <c r="Q396" s="12"/>
      <c r="R396" s="12"/>
      <c r="S396" s="12"/>
      <c r="T396" s="12"/>
      <c r="U396" s="12"/>
      <c r="V396" s="12"/>
      <c r="W396" s="12"/>
      <c r="X396" s="12"/>
      <c r="Y396" s="12"/>
      <c r="Z396" s="12"/>
      <c r="AA396" s="12"/>
    </row>
    <row r="397" ht="15.75" customHeight="1">
      <c r="A397" s="12" t="s">
        <v>11620</v>
      </c>
      <c r="B397" s="276" t="s">
        <v>11614</v>
      </c>
      <c r="C397" s="276" t="s">
        <v>11623</v>
      </c>
      <c r="D397" s="12" t="s">
        <v>5518</v>
      </c>
      <c r="E397" s="422">
        <v>0.6666666666666666</v>
      </c>
      <c r="F397" s="422">
        <v>0.7291666666666666</v>
      </c>
      <c r="G397" s="433" t="s">
        <v>9521</v>
      </c>
      <c r="H397" s="12" t="s">
        <v>11617</v>
      </c>
      <c r="I397" s="424">
        <v>34.0</v>
      </c>
      <c r="J397" s="424">
        <v>1.0</v>
      </c>
      <c r="K397" s="12"/>
      <c r="L397" s="12"/>
      <c r="M397" s="12"/>
      <c r="N397" s="12"/>
      <c r="O397" s="12"/>
      <c r="P397" s="12"/>
      <c r="Q397" s="12"/>
      <c r="R397" s="12"/>
      <c r="S397" s="12"/>
      <c r="T397" s="12"/>
      <c r="U397" s="12"/>
      <c r="V397" s="12"/>
      <c r="W397" s="12"/>
      <c r="X397" s="12"/>
      <c r="Y397" s="12"/>
      <c r="Z397" s="12"/>
      <c r="AA397" s="12"/>
    </row>
    <row r="398" ht="15.75" customHeight="1">
      <c r="A398" s="12" t="s">
        <v>2597</v>
      </c>
      <c r="B398" s="276" t="s">
        <v>11624</v>
      </c>
      <c r="C398" s="12" t="s">
        <v>2597</v>
      </c>
      <c r="D398" s="429">
        <v>45821.0</v>
      </c>
      <c r="E398" s="422">
        <v>0.375</v>
      </c>
      <c r="F398" s="422">
        <v>0.40625</v>
      </c>
      <c r="G398" s="433" t="s">
        <v>11625</v>
      </c>
      <c r="H398" s="12" t="s">
        <v>11626</v>
      </c>
      <c r="I398" s="424" t="s">
        <v>297</v>
      </c>
      <c r="J398" s="424">
        <v>9.0</v>
      </c>
      <c r="K398" s="12"/>
      <c r="L398" s="12"/>
      <c r="M398" s="12"/>
      <c r="N398" s="12"/>
      <c r="O398" s="12"/>
      <c r="P398" s="12"/>
      <c r="Q398" s="12"/>
      <c r="R398" s="12"/>
      <c r="S398" s="12"/>
      <c r="T398" s="12"/>
      <c r="U398" s="12"/>
      <c r="V398" s="12"/>
      <c r="W398" s="12"/>
      <c r="X398" s="12"/>
      <c r="Y398" s="12"/>
      <c r="Z398" s="12"/>
      <c r="AA398" s="12"/>
    </row>
    <row r="399" ht="15.75" customHeight="1">
      <c r="A399" s="12" t="s">
        <v>11627</v>
      </c>
      <c r="B399" s="276" t="s">
        <v>11624</v>
      </c>
      <c r="C399" s="276" t="s">
        <v>11627</v>
      </c>
      <c r="D399" s="429">
        <v>45883.0</v>
      </c>
      <c r="E399" s="422">
        <v>0.4270833333333333</v>
      </c>
      <c r="F399" s="422">
        <v>0.4791666666666667</v>
      </c>
      <c r="G399" s="433" t="s">
        <v>11628</v>
      </c>
      <c r="H399" s="12" t="s">
        <v>11629</v>
      </c>
      <c r="I399" s="424" t="s">
        <v>297</v>
      </c>
      <c r="J399" s="424">
        <v>9.0</v>
      </c>
      <c r="K399" s="12"/>
      <c r="L399" s="12"/>
      <c r="M399" s="12"/>
      <c r="N399" s="12"/>
      <c r="O399" s="12"/>
      <c r="P399" s="12"/>
      <c r="Q399" s="12"/>
      <c r="R399" s="12"/>
      <c r="S399" s="12"/>
      <c r="T399" s="12"/>
      <c r="U399" s="12"/>
      <c r="V399" s="12"/>
      <c r="W399" s="12"/>
      <c r="X399" s="12"/>
      <c r="Y399" s="12"/>
      <c r="Z399" s="12"/>
      <c r="AA399" s="12"/>
    </row>
    <row r="400" ht="15.75" customHeight="1">
      <c r="A400" s="12" t="s">
        <v>2601</v>
      </c>
      <c r="B400" s="276" t="s">
        <v>11624</v>
      </c>
      <c r="C400" s="12" t="s">
        <v>2601</v>
      </c>
      <c r="D400" s="429">
        <v>45821.0</v>
      </c>
      <c r="E400" s="422">
        <v>0.375</v>
      </c>
      <c r="F400" s="422">
        <v>0.40625</v>
      </c>
      <c r="G400" s="433" t="s">
        <v>11625</v>
      </c>
      <c r="H400" s="12" t="s">
        <v>11630</v>
      </c>
      <c r="I400" s="424" t="s">
        <v>297</v>
      </c>
      <c r="J400" s="424">
        <v>9.0</v>
      </c>
      <c r="K400" s="12"/>
      <c r="L400" s="12"/>
      <c r="M400" s="12"/>
      <c r="N400" s="12"/>
      <c r="O400" s="12"/>
      <c r="P400" s="12"/>
      <c r="Q400" s="12"/>
      <c r="R400" s="12"/>
      <c r="S400" s="12"/>
      <c r="T400" s="12"/>
      <c r="U400" s="12"/>
      <c r="V400" s="12"/>
      <c r="W400" s="12"/>
      <c r="X400" s="12"/>
      <c r="Y400" s="12"/>
      <c r="Z400" s="12"/>
      <c r="AA400" s="12"/>
    </row>
    <row r="401" ht="15.75" customHeight="1">
      <c r="A401" s="12" t="s">
        <v>2603</v>
      </c>
      <c r="B401" s="276" t="s">
        <v>11624</v>
      </c>
      <c r="C401" s="12" t="s">
        <v>2603</v>
      </c>
      <c r="D401" s="429">
        <v>45821.0</v>
      </c>
      <c r="E401" s="422">
        <v>0.375</v>
      </c>
      <c r="F401" s="422">
        <v>0.40625</v>
      </c>
      <c r="G401" s="433" t="s">
        <v>11625</v>
      </c>
      <c r="H401" s="12" t="s">
        <v>11631</v>
      </c>
      <c r="I401" s="424" t="s">
        <v>297</v>
      </c>
      <c r="J401" s="424">
        <v>9.0</v>
      </c>
      <c r="K401" s="12"/>
      <c r="L401" s="12"/>
      <c r="M401" s="12"/>
      <c r="N401" s="12"/>
      <c r="O401" s="12"/>
      <c r="P401" s="12"/>
      <c r="Q401" s="12"/>
      <c r="R401" s="12"/>
      <c r="S401" s="12"/>
      <c r="T401" s="12"/>
      <c r="U401" s="12"/>
      <c r="V401" s="12"/>
      <c r="W401" s="12"/>
      <c r="X401" s="12"/>
      <c r="Y401" s="12"/>
      <c r="Z401" s="12"/>
      <c r="AA401" s="12"/>
    </row>
    <row r="402" ht="15.75" customHeight="1">
      <c r="A402" s="12" t="s">
        <v>2605</v>
      </c>
      <c r="B402" s="276" t="s">
        <v>11624</v>
      </c>
      <c r="C402" s="12" t="s">
        <v>2605</v>
      </c>
      <c r="D402" s="429">
        <v>45821.0</v>
      </c>
      <c r="E402" s="422">
        <v>0.3958333333333333</v>
      </c>
      <c r="F402" s="422">
        <v>0.4270833333333333</v>
      </c>
      <c r="G402" s="433" t="s">
        <v>11625</v>
      </c>
      <c r="H402" s="12" t="s">
        <v>11632</v>
      </c>
      <c r="I402" s="424" t="s">
        <v>297</v>
      </c>
      <c r="J402" s="424">
        <v>9.0</v>
      </c>
      <c r="K402" s="12"/>
      <c r="L402" s="12"/>
      <c r="M402" s="12"/>
      <c r="N402" s="12"/>
      <c r="O402" s="12"/>
      <c r="P402" s="12"/>
      <c r="Q402" s="12"/>
      <c r="R402" s="12"/>
      <c r="S402" s="12"/>
      <c r="T402" s="12"/>
      <c r="U402" s="12"/>
      <c r="V402" s="12"/>
      <c r="W402" s="12"/>
      <c r="X402" s="12"/>
      <c r="Y402" s="12"/>
      <c r="Z402" s="12"/>
      <c r="AA402" s="12"/>
    </row>
    <row r="403" ht="15.75" customHeight="1">
      <c r="A403" s="12" t="s">
        <v>2607</v>
      </c>
      <c r="B403" s="276" t="s">
        <v>11624</v>
      </c>
      <c r="C403" s="12" t="s">
        <v>2607</v>
      </c>
      <c r="D403" s="429">
        <v>45821.0</v>
      </c>
      <c r="E403" s="422">
        <v>0.375</v>
      </c>
      <c r="F403" s="422">
        <v>0.40625</v>
      </c>
      <c r="G403" s="433" t="s">
        <v>11625</v>
      </c>
      <c r="H403" s="12" t="s">
        <v>11633</v>
      </c>
      <c r="I403" s="424" t="s">
        <v>297</v>
      </c>
      <c r="J403" s="424">
        <v>9.0</v>
      </c>
      <c r="K403" s="12"/>
      <c r="L403" s="12"/>
      <c r="M403" s="12"/>
      <c r="N403" s="12"/>
      <c r="O403" s="12"/>
      <c r="P403" s="12"/>
      <c r="Q403" s="12"/>
      <c r="R403" s="12"/>
      <c r="S403" s="12"/>
      <c r="T403" s="12"/>
      <c r="U403" s="12"/>
      <c r="V403" s="12"/>
      <c r="W403" s="12"/>
      <c r="X403" s="12"/>
      <c r="Y403" s="12"/>
      <c r="Z403" s="12"/>
      <c r="AA403" s="12"/>
    </row>
    <row r="404" ht="15.75" customHeight="1">
      <c r="A404" s="12" t="s">
        <v>2609</v>
      </c>
      <c r="B404" s="276" t="s">
        <v>11624</v>
      </c>
      <c r="C404" s="12" t="s">
        <v>2609</v>
      </c>
      <c r="D404" s="429">
        <v>45821.0</v>
      </c>
      <c r="E404" s="422">
        <v>0.375</v>
      </c>
      <c r="F404" s="422">
        <v>0.40625</v>
      </c>
      <c r="G404" s="433" t="s">
        <v>11625</v>
      </c>
      <c r="H404" s="12" t="s">
        <v>11634</v>
      </c>
      <c r="I404" s="424" t="s">
        <v>297</v>
      </c>
      <c r="J404" s="424">
        <v>9.0</v>
      </c>
      <c r="K404" s="12"/>
      <c r="L404" s="12"/>
      <c r="M404" s="12"/>
      <c r="N404" s="12"/>
      <c r="O404" s="12"/>
      <c r="P404" s="12"/>
      <c r="Q404" s="12"/>
      <c r="R404" s="12"/>
      <c r="S404" s="12"/>
      <c r="T404" s="12"/>
      <c r="U404" s="12"/>
      <c r="V404" s="12"/>
      <c r="W404" s="12"/>
      <c r="X404" s="12"/>
      <c r="Y404" s="12"/>
      <c r="Z404" s="12"/>
      <c r="AA404" s="12"/>
    </row>
    <row r="405" ht="15.75" customHeight="1">
      <c r="A405" s="12" t="s">
        <v>11635</v>
      </c>
      <c r="B405" s="276" t="s">
        <v>11624</v>
      </c>
      <c r="C405" s="12" t="s">
        <v>11635</v>
      </c>
      <c r="D405" s="429">
        <v>45821.0</v>
      </c>
      <c r="E405" s="422">
        <v>0.375</v>
      </c>
      <c r="F405" s="422">
        <v>0.4166666666666667</v>
      </c>
      <c r="G405" s="433" t="s">
        <v>11428</v>
      </c>
      <c r="H405" s="12" t="s">
        <v>11636</v>
      </c>
      <c r="I405" s="424" t="s">
        <v>297</v>
      </c>
      <c r="J405" s="424">
        <v>9.0</v>
      </c>
      <c r="K405" s="12"/>
      <c r="L405" s="12"/>
      <c r="M405" s="12"/>
      <c r="N405" s="12"/>
      <c r="O405" s="12"/>
      <c r="P405" s="12"/>
      <c r="Q405" s="12"/>
      <c r="R405" s="12"/>
      <c r="S405" s="12"/>
      <c r="T405" s="12"/>
      <c r="U405" s="12"/>
      <c r="V405" s="12"/>
      <c r="W405" s="12"/>
      <c r="X405" s="12"/>
      <c r="Y405" s="12"/>
      <c r="Z405" s="12"/>
      <c r="AA405" s="12"/>
    </row>
    <row r="406" ht="15.75" customHeight="1">
      <c r="A406" s="12" t="s">
        <v>11637</v>
      </c>
      <c r="B406" s="276" t="s">
        <v>11624</v>
      </c>
      <c r="C406" s="12" t="s">
        <v>11637</v>
      </c>
      <c r="D406" s="429">
        <v>45821.0</v>
      </c>
      <c r="E406" s="422">
        <v>0.4166666666666667</v>
      </c>
      <c r="F406" s="422">
        <v>0.4583333333333333</v>
      </c>
      <c r="G406" s="433" t="s">
        <v>11428</v>
      </c>
      <c r="H406" s="12" t="s">
        <v>11638</v>
      </c>
      <c r="I406" s="424" t="s">
        <v>297</v>
      </c>
      <c r="J406" s="424">
        <v>9.0</v>
      </c>
      <c r="K406" s="12"/>
      <c r="L406" s="12"/>
      <c r="M406" s="12"/>
      <c r="N406" s="12"/>
      <c r="O406" s="12"/>
      <c r="P406" s="12"/>
      <c r="Q406" s="12"/>
      <c r="R406" s="12"/>
      <c r="S406" s="12"/>
      <c r="T406" s="12"/>
      <c r="U406" s="12"/>
      <c r="V406" s="12"/>
      <c r="W406" s="12"/>
      <c r="X406" s="12"/>
      <c r="Y406" s="12"/>
      <c r="Z406" s="12"/>
      <c r="AA406" s="12"/>
    </row>
    <row r="407" ht="15.75" customHeight="1">
      <c r="A407" s="12" t="s">
        <v>11639</v>
      </c>
      <c r="B407" s="276" t="s">
        <v>11624</v>
      </c>
      <c r="C407" s="276" t="s">
        <v>11639</v>
      </c>
      <c r="D407" s="429">
        <v>45821.0</v>
      </c>
      <c r="E407" s="422">
        <v>0.375</v>
      </c>
      <c r="F407" s="422">
        <v>0.4166666666666667</v>
      </c>
      <c r="G407" s="433" t="s">
        <v>11428</v>
      </c>
      <c r="H407" s="12" t="s">
        <v>11640</v>
      </c>
      <c r="I407" s="424" t="s">
        <v>297</v>
      </c>
      <c r="J407" s="424">
        <v>9.0</v>
      </c>
      <c r="K407" s="12"/>
      <c r="L407" s="12"/>
      <c r="M407" s="12"/>
      <c r="N407" s="12"/>
      <c r="O407" s="12"/>
      <c r="P407" s="12"/>
      <c r="Q407" s="12"/>
      <c r="R407" s="12"/>
      <c r="S407" s="12"/>
      <c r="T407" s="12"/>
      <c r="U407" s="12"/>
      <c r="V407" s="12"/>
      <c r="W407" s="12"/>
      <c r="X407" s="12"/>
      <c r="Y407" s="12"/>
      <c r="Z407" s="12"/>
      <c r="AA407" s="12"/>
    </row>
    <row r="408" ht="15.75" customHeight="1">
      <c r="A408" s="12" t="s">
        <v>11641</v>
      </c>
      <c r="B408" s="276" t="s">
        <v>11624</v>
      </c>
      <c r="C408" s="12" t="s">
        <v>11641</v>
      </c>
      <c r="D408" s="429">
        <v>45821.0</v>
      </c>
      <c r="E408" s="422">
        <v>0.46875</v>
      </c>
      <c r="F408" s="422">
        <v>0.5104166666666666</v>
      </c>
      <c r="G408" s="433" t="s">
        <v>11428</v>
      </c>
      <c r="H408" s="12" t="s">
        <v>11642</v>
      </c>
      <c r="I408" s="424" t="s">
        <v>297</v>
      </c>
      <c r="J408" s="424">
        <v>9.0</v>
      </c>
      <c r="K408" s="12"/>
      <c r="L408" s="12"/>
      <c r="M408" s="12"/>
      <c r="N408" s="12"/>
      <c r="O408" s="12"/>
      <c r="P408" s="12"/>
      <c r="Q408" s="12"/>
      <c r="R408" s="12"/>
      <c r="S408" s="12"/>
      <c r="T408" s="12"/>
      <c r="U408" s="12"/>
      <c r="V408" s="12"/>
      <c r="W408" s="12"/>
      <c r="X408" s="12"/>
      <c r="Y408" s="12"/>
      <c r="Z408" s="12"/>
      <c r="AA408" s="12"/>
    </row>
    <row r="409" ht="15.75" customHeight="1">
      <c r="A409" s="276" t="s">
        <v>11643</v>
      </c>
      <c r="B409" s="276" t="s">
        <v>11643</v>
      </c>
      <c r="C409" s="12" t="s">
        <v>11644</v>
      </c>
      <c r="D409" s="12" t="s">
        <v>90</v>
      </c>
      <c r="E409" s="422">
        <v>0.3229166666666667</v>
      </c>
      <c r="F409" s="422">
        <v>0.3541666666666667</v>
      </c>
      <c r="G409" s="433" t="s">
        <v>11645</v>
      </c>
      <c r="H409" s="440" t="s">
        <v>11646</v>
      </c>
      <c r="I409" s="424">
        <v>0.0</v>
      </c>
      <c r="J409" s="424">
        <v>1.0</v>
      </c>
      <c r="K409" s="12"/>
      <c r="L409" s="12"/>
      <c r="M409" s="12"/>
      <c r="N409" s="12"/>
      <c r="O409" s="12"/>
      <c r="P409" s="12"/>
      <c r="Q409" s="12"/>
      <c r="R409" s="12"/>
      <c r="S409" s="12"/>
      <c r="T409" s="12"/>
      <c r="U409" s="12"/>
      <c r="V409" s="12"/>
      <c r="W409" s="12"/>
      <c r="X409" s="12"/>
      <c r="Y409" s="12"/>
      <c r="Z409" s="12"/>
      <c r="AA409" s="12"/>
    </row>
    <row r="410" ht="15.75" customHeight="1">
      <c r="A410" s="276" t="s">
        <v>11643</v>
      </c>
      <c r="B410" s="276" t="s">
        <v>11643</v>
      </c>
      <c r="C410" s="276" t="s">
        <v>11647</v>
      </c>
      <c r="D410" s="12" t="s">
        <v>2490</v>
      </c>
      <c r="E410" s="422">
        <v>0.3229166666666667</v>
      </c>
      <c r="F410" s="422">
        <v>0.3645833333333333</v>
      </c>
      <c r="G410" s="433" t="s">
        <v>11557</v>
      </c>
      <c r="H410" s="441" t="s">
        <v>11648</v>
      </c>
      <c r="I410" s="424">
        <v>6.0</v>
      </c>
      <c r="J410" s="424">
        <v>1.0</v>
      </c>
      <c r="K410" s="12"/>
      <c r="L410" s="12"/>
      <c r="M410" s="12"/>
      <c r="N410" s="12"/>
      <c r="O410" s="12"/>
      <c r="P410" s="12"/>
      <c r="Q410" s="12"/>
      <c r="R410" s="12"/>
      <c r="S410" s="12"/>
      <c r="T410" s="12"/>
      <c r="U410" s="12"/>
      <c r="V410" s="12"/>
      <c r="W410" s="12"/>
      <c r="X410" s="12"/>
      <c r="Y410" s="12"/>
      <c r="Z410" s="12"/>
      <c r="AA410" s="12"/>
    </row>
    <row r="411" ht="15.75" customHeight="1">
      <c r="A411" s="276" t="s">
        <v>11643</v>
      </c>
      <c r="B411" s="276" t="s">
        <v>11643</v>
      </c>
      <c r="C411" s="276" t="s">
        <v>11649</v>
      </c>
      <c r="D411" s="12" t="s">
        <v>11616</v>
      </c>
      <c r="E411" s="422">
        <v>0.4166666666666667</v>
      </c>
      <c r="F411" s="422">
        <v>0.4583333333333333</v>
      </c>
      <c r="G411" s="433" t="s">
        <v>11557</v>
      </c>
      <c r="H411" s="441" t="s">
        <v>11650</v>
      </c>
      <c r="I411" s="424">
        <v>30.0</v>
      </c>
      <c r="J411" s="424">
        <v>2.0</v>
      </c>
      <c r="K411" s="12"/>
      <c r="L411" s="12"/>
      <c r="M411" s="12"/>
      <c r="N411" s="12"/>
      <c r="O411" s="12"/>
      <c r="P411" s="12"/>
      <c r="Q411" s="12"/>
      <c r="R411" s="12"/>
      <c r="S411" s="12"/>
      <c r="T411" s="12"/>
      <c r="U411" s="12"/>
      <c r="V411" s="12"/>
      <c r="W411" s="12"/>
      <c r="X411" s="12"/>
      <c r="Y411" s="12"/>
      <c r="Z411" s="12"/>
      <c r="AA411" s="12"/>
    </row>
    <row r="412" ht="15.75" customHeight="1">
      <c r="A412" s="276" t="s">
        <v>11643</v>
      </c>
      <c r="B412" s="276" t="s">
        <v>11643</v>
      </c>
      <c r="C412" s="276" t="s">
        <v>11651</v>
      </c>
      <c r="D412" s="12" t="s">
        <v>11616</v>
      </c>
      <c r="E412" s="422">
        <v>0.53125</v>
      </c>
      <c r="F412" s="422">
        <v>0.6145833333333334</v>
      </c>
      <c r="G412" s="433" t="s">
        <v>11557</v>
      </c>
      <c r="H412" s="441" t="s">
        <v>11652</v>
      </c>
      <c r="I412" s="424">
        <v>148.0</v>
      </c>
      <c r="J412" s="424">
        <v>2.0</v>
      </c>
      <c r="K412" s="12"/>
      <c r="L412" s="12"/>
      <c r="M412" s="12"/>
      <c r="N412" s="12"/>
      <c r="O412" s="12"/>
      <c r="P412" s="12"/>
      <c r="Q412" s="12"/>
      <c r="R412" s="12"/>
      <c r="S412" s="12"/>
      <c r="T412" s="12"/>
      <c r="U412" s="12"/>
      <c r="V412" s="12"/>
      <c r="W412" s="12"/>
      <c r="X412" s="12"/>
      <c r="Y412" s="12"/>
      <c r="Z412" s="12"/>
      <c r="AA412" s="12"/>
    </row>
    <row r="413" ht="15.75" customHeight="1">
      <c r="A413" s="276" t="s">
        <v>11643</v>
      </c>
      <c r="B413" s="276" t="s">
        <v>11643</v>
      </c>
      <c r="C413" s="276" t="s">
        <v>11653</v>
      </c>
      <c r="D413" s="12" t="s">
        <v>2490</v>
      </c>
      <c r="E413" s="422">
        <v>0.875</v>
      </c>
      <c r="F413" s="422">
        <v>0.9166666666666666</v>
      </c>
      <c r="G413" s="433" t="s">
        <v>11654</v>
      </c>
      <c r="H413" s="276" t="s">
        <v>11655</v>
      </c>
      <c r="I413" s="424">
        <v>11.0</v>
      </c>
      <c r="J413" s="424">
        <v>18.0</v>
      </c>
      <c r="K413" s="12"/>
      <c r="L413" s="12"/>
      <c r="M413" s="12"/>
      <c r="N413" s="12"/>
      <c r="O413" s="12"/>
      <c r="P413" s="12"/>
      <c r="Q413" s="12"/>
      <c r="R413" s="12"/>
      <c r="S413" s="12"/>
      <c r="T413" s="12"/>
      <c r="U413" s="12"/>
      <c r="V413" s="12"/>
      <c r="W413" s="12"/>
      <c r="X413" s="12"/>
      <c r="Y413" s="12"/>
      <c r="Z413" s="12"/>
      <c r="AA413" s="12"/>
    </row>
    <row r="414" ht="15.75" customHeight="1">
      <c r="A414" s="276" t="s">
        <v>10857</v>
      </c>
      <c r="B414" s="276" t="s">
        <v>5105</v>
      </c>
      <c r="C414" s="276" t="s">
        <v>11656</v>
      </c>
      <c r="D414" s="12" t="s">
        <v>2243</v>
      </c>
      <c r="E414" s="422">
        <v>0.7291666666666666</v>
      </c>
      <c r="F414" s="422">
        <v>0.7708333333333334</v>
      </c>
      <c r="G414" s="433" t="s">
        <v>11657</v>
      </c>
      <c r="H414" s="277" t="s">
        <v>11658</v>
      </c>
      <c r="I414" s="424">
        <v>1.0</v>
      </c>
      <c r="J414" s="424">
        <v>10.0</v>
      </c>
      <c r="K414" s="12"/>
      <c r="L414" s="12"/>
      <c r="M414" s="12"/>
      <c r="N414" s="12"/>
      <c r="O414" s="12"/>
      <c r="P414" s="12"/>
      <c r="Q414" s="12"/>
      <c r="R414" s="12"/>
      <c r="S414" s="12"/>
      <c r="T414" s="12"/>
      <c r="U414" s="12"/>
      <c r="V414" s="12"/>
      <c r="W414" s="12"/>
      <c r="X414" s="12"/>
      <c r="Y414" s="12"/>
      <c r="Z414" s="12"/>
      <c r="AA414" s="12"/>
    </row>
    <row r="415" ht="15.75" customHeight="1">
      <c r="A415" s="276"/>
      <c r="B415" s="276"/>
      <c r="C415" s="276"/>
      <c r="D415" s="12"/>
      <c r="E415" s="442"/>
      <c r="F415" s="442"/>
      <c r="G415" s="433"/>
      <c r="H415" s="276"/>
      <c r="I415" s="424"/>
      <c r="J415" s="424"/>
      <c r="K415" s="12"/>
      <c r="L415" s="12"/>
      <c r="M415" s="12"/>
      <c r="N415" s="12"/>
      <c r="O415" s="12"/>
      <c r="P415" s="12"/>
      <c r="Q415" s="12"/>
      <c r="R415" s="12"/>
      <c r="S415" s="12"/>
      <c r="T415" s="12"/>
      <c r="U415" s="12"/>
      <c r="V415" s="12"/>
      <c r="W415" s="12"/>
      <c r="X415" s="12"/>
      <c r="Y415" s="12"/>
      <c r="Z415" s="12"/>
      <c r="AA415" s="12"/>
    </row>
    <row r="416" ht="15.75" customHeight="1">
      <c r="A416" s="12" t="s">
        <v>11659</v>
      </c>
      <c r="B416" s="12" t="s">
        <v>297</v>
      </c>
      <c r="C416" s="12" t="s">
        <v>11660</v>
      </c>
      <c r="D416" s="429">
        <v>45693.0</v>
      </c>
      <c r="E416" s="422">
        <v>0.4166666666666667</v>
      </c>
      <c r="F416" s="422">
        <v>0.4479166666666667</v>
      </c>
      <c r="G416" s="423" t="s">
        <v>297</v>
      </c>
      <c r="H416" s="12" t="s">
        <v>11661</v>
      </c>
      <c r="I416" s="424" t="s">
        <v>297</v>
      </c>
      <c r="J416" s="424" t="s">
        <v>297</v>
      </c>
      <c r="K416" s="12"/>
      <c r="L416" s="12"/>
      <c r="M416" s="12"/>
      <c r="N416" s="12"/>
      <c r="O416" s="12"/>
      <c r="P416" s="12"/>
      <c r="Q416" s="12"/>
      <c r="R416" s="12"/>
      <c r="S416" s="12"/>
      <c r="T416" s="12"/>
      <c r="U416" s="12"/>
      <c r="V416" s="12"/>
      <c r="W416" s="12"/>
      <c r="X416" s="12"/>
      <c r="Y416" s="12"/>
      <c r="Z416" s="12"/>
      <c r="AA416" s="12"/>
    </row>
    <row r="417" ht="15.75" customHeight="1">
      <c r="A417" s="12" t="s">
        <v>11662</v>
      </c>
      <c r="B417" s="12" t="s">
        <v>297</v>
      </c>
      <c r="C417" s="12" t="s">
        <v>11663</v>
      </c>
      <c r="D417" s="12" t="s">
        <v>11616</v>
      </c>
      <c r="E417" s="422">
        <v>0.4166666666666667</v>
      </c>
      <c r="F417" s="418">
        <v>0.6666666666666666</v>
      </c>
      <c r="G417" s="423" t="s">
        <v>297</v>
      </c>
      <c r="H417" s="12" t="s">
        <v>11664</v>
      </c>
      <c r="I417" s="424" t="s">
        <v>297</v>
      </c>
      <c r="J417" s="424" t="s">
        <v>297</v>
      </c>
      <c r="K417" s="12"/>
      <c r="L417" s="12"/>
      <c r="M417" s="12"/>
      <c r="N417" s="12"/>
      <c r="O417" s="12"/>
      <c r="P417" s="12"/>
      <c r="Q417" s="12"/>
      <c r="R417" s="12"/>
      <c r="S417" s="12"/>
      <c r="T417" s="12"/>
      <c r="U417" s="12"/>
      <c r="V417" s="12"/>
      <c r="W417" s="12"/>
      <c r="X417" s="12"/>
      <c r="Y417" s="12"/>
      <c r="Z417" s="12"/>
      <c r="AA417" s="12"/>
    </row>
    <row r="418" ht="15.75" customHeight="1">
      <c r="A418" s="416" t="s">
        <v>8268</v>
      </c>
      <c r="B418" s="12" t="s">
        <v>297</v>
      </c>
      <c r="C418" s="12" t="s">
        <v>11665</v>
      </c>
      <c r="D418" s="12" t="s">
        <v>2233</v>
      </c>
      <c r="E418" s="442">
        <v>45871.0</v>
      </c>
      <c r="F418" s="442">
        <v>45871.0</v>
      </c>
      <c r="G418" s="443">
        <v>5.0</v>
      </c>
      <c r="H418" s="12" t="s">
        <v>11666</v>
      </c>
      <c r="I418" s="424" t="s">
        <v>297</v>
      </c>
      <c r="J418" s="424" t="s">
        <v>297</v>
      </c>
      <c r="K418" s="12"/>
      <c r="L418" s="12"/>
      <c r="M418" s="12"/>
      <c r="N418" s="12"/>
      <c r="O418" s="12"/>
      <c r="P418" s="12"/>
      <c r="Q418" s="12"/>
      <c r="R418" s="12"/>
      <c r="S418" s="12"/>
      <c r="T418" s="12"/>
      <c r="U418" s="12"/>
      <c r="V418" s="12"/>
      <c r="W418" s="12"/>
      <c r="X418" s="12"/>
      <c r="Y418" s="12"/>
      <c r="Z418" s="12"/>
      <c r="AA418" s="12"/>
    </row>
    <row r="419" ht="15.75" customHeight="1">
      <c r="A419" s="12" t="s">
        <v>660</v>
      </c>
      <c r="B419" s="12" t="s">
        <v>297</v>
      </c>
      <c r="C419" s="12" t="s">
        <v>11667</v>
      </c>
      <c r="D419" s="12" t="s">
        <v>11616</v>
      </c>
      <c r="E419" s="442">
        <v>45871.0</v>
      </c>
      <c r="F419" s="442">
        <v>45871.0</v>
      </c>
      <c r="G419" s="423" t="s">
        <v>297</v>
      </c>
      <c r="H419" s="12" t="s">
        <v>11668</v>
      </c>
      <c r="I419" s="424" t="s">
        <v>297</v>
      </c>
      <c r="J419" s="424" t="s">
        <v>297</v>
      </c>
      <c r="K419" s="12"/>
      <c r="L419" s="12"/>
      <c r="M419" s="12"/>
      <c r="N419" s="12"/>
      <c r="O419" s="12"/>
      <c r="P419" s="12"/>
      <c r="Q419" s="12"/>
      <c r="R419" s="12"/>
      <c r="S419" s="12"/>
      <c r="T419" s="12"/>
      <c r="U419" s="12"/>
      <c r="V419" s="12"/>
      <c r="W419" s="12"/>
      <c r="X419" s="12"/>
      <c r="Y419" s="12"/>
      <c r="Z419" s="12"/>
      <c r="AA419" s="12"/>
    </row>
    <row r="420" ht="15.75" customHeight="1">
      <c r="A420" s="12" t="s">
        <v>11662</v>
      </c>
      <c r="B420" s="12" t="s">
        <v>297</v>
      </c>
      <c r="C420" s="12" t="s">
        <v>11669</v>
      </c>
      <c r="D420" s="12" t="s">
        <v>11616</v>
      </c>
      <c r="E420" s="422">
        <v>0.5833333333333334</v>
      </c>
      <c r="F420" s="422">
        <v>0.6145833333333334</v>
      </c>
      <c r="G420" s="423" t="s">
        <v>297</v>
      </c>
      <c r="H420" s="12"/>
      <c r="I420" s="424" t="s">
        <v>297</v>
      </c>
      <c r="J420" s="424" t="s">
        <v>297</v>
      </c>
      <c r="K420" s="12"/>
      <c r="L420" s="12"/>
      <c r="M420" s="12"/>
      <c r="N420" s="12"/>
      <c r="O420" s="12"/>
      <c r="P420" s="12"/>
      <c r="Q420" s="12"/>
      <c r="R420" s="12"/>
      <c r="S420" s="12"/>
      <c r="T420" s="12"/>
      <c r="U420" s="12"/>
      <c r="V420" s="12"/>
      <c r="W420" s="12"/>
      <c r="X420" s="12"/>
      <c r="Y420" s="12"/>
      <c r="Z420" s="12"/>
      <c r="AA420" s="12"/>
    </row>
    <row r="421" ht="15.75" customHeight="1">
      <c r="A421" s="12" t="s">
        <v>11670</v>
      </c>
      <c r="B421" s="12" t="s">
        <v>297</v>
      </c>
      <c r="C421" s="12" t="s">
        <v>11671</v>
      </c>
      <c r="D421" s="12" t="s">
        <v>2233</v>
      </c>
      <c r="E421" s="422">
        <v>0.5416666666666666</v>
      </c>
      <c r="F421" s="422">
        <v>0.625</v>
      </c>
      <c r="G421" s="443">
        <v>7.0</v>
      </c>
      <c r="H421" s="12" t="s">
        <v>11672</v>
      </c>
      <c r="I421" s="424" t="s">
        <v>297</v>
      </c>
      <c r="J421" s="424" t="s">
        <v>297</v>
      </c>
      <c r="K421" s="12"/>
      <c r="L421" s="12"/>
      <c r="M421" s="12"/>
      <c r="N421" s="12"/>
      <c r="O421" s="12"/>
      <c r="P421" s="12"/>
      <c r="Q421" s="12"/>
      <c r="R421" s="12"/>
      <c r="S421" s="12"/>
      <c r="T421" s="12"/>
      <c r="U421" s="12"/>
      <c r="V421" s="12"/>
      <c r="W421" s="12"/>
      <c r="X421" s="12"/>
      <c r="Y421" s="12"/>
      <c r="Z421" s="12"/>
      <c r="AA421" s="12"/>
    </row>
    <row r="422" ht="15.75" customHeight="1">
      <c r="A422" s="12" t="s">
        <v>11670</v>
      </c>
      <c r="B422" s="12" t="s">
        <v>297</v>
      </c>
      <c r="C422" s="12" t="s">
        <v>11673</v>
      </c>
      <c r="D422" s="12" t="s">
        <v>2233</v>
      </c>
      <c r="E422" s="422">
        <v>0.5416666666666666</v>
      </c>
      <c r="F422" s="422">
        <v>0.625</v>
      </c>
      <c r="G422" s="423" t="s">
        <v>297</v>
      </c>
      <c r="H422" s="12" t="s">
        <v>11672</v>
      </c>
      <c r="I422" s="424" t="s">
        <v>297</v>
      </c>
      <c r="J422" s="424" t="s">
        <v>297</v>
      </c>
      <c r="K422" s="12"/>
      <c r="L422" s="12"/>
      <c r="M422" s="12"/>
      <c r="N422" s="12"/>
      <c r="O422" s="12"/>
      <c r="P422" s="12"/>
      <c r="Q422" s="12"/>
      <c r="R422" s="12"/>
      <c r="S422" s="12"/>
      <c r="T422" s="12"/>
      <c r="U422" s="12"/>
      <c r="V422" s="12"/>
      <c r="W422" s="12"/>
      <c r="X422" s="12"/>
      <c r="Y422" s="12"/>
      <c r="Z422" s="12"/>
      <c r="AA422" s="12"/>
    </row>
    <row r="423" ht="15.75" customHeight="1">
      <c r="A423" s="12" t="s">
        <v>11670</v>
      </c>
      <c r="B423" s="12" t="s">
        <v>297</v>
      </c>
      <c r="C423" s="12" t="s">
        <v>11674</v>
      </c>
      <c r="D423" s="12" t="s">
        <v>2233</v>
      </c>
      <c r="E423" s="444">
        <v>0.5416666666666666</v>
      </c>
      <c r="F423" s="444">
        <v>0.625</v>
      </c>
      <c r="G423" s="423" t="s">
        <v>297</v>
      </c>
      <c r="H423" s="12" t="s">
        <v>11672</v>
      </c>
      <c r="I423" s="424" t="s">
        <v>297</v>
      </c>
      <c r="J423" s="424" t="s">
        <v>297</v>
      </c>
      <c r="K423" s="12"/>
      <c r="L423" s="12"/>
      <c r="M423" s="12"/>
      <c r="N423" s="12"/>
      <c r="O423" s="12"/>
      <c r="P423" s="12"/>
      <c r="Q423" s="12"/>
      <c r="R423" s="12"/>
      <c r="S423" s="12"/>
      <c r="T423" s="12"/>
      <c r="U423" s="12"/>
      <c r="V423" s="12"/>
      <c r="W423" s="12"/>
      <c r="X423" s="12"/>
      <c r="Y423" s="12"/>
      <c r="Z423" s="12"/>
      <c r="AA423" s="12"/>
    </row>
    <row r="424" ht="15.75" customHeight="1">
      <c r="A424" s="12" t="s">
        <v>11670</v>
      </c>
      <c r="B424" s="12" t="s">
        <v>297</v>
      </c>
      <c r="C424" s="12" t="s">
        <v>11675</v>
      </c>
      <c r="D424" s="12" t="s">
        <v>2233</v>
      </c>
      <c r="E424" s="422">
        <v>0.4375</v>
      </c>
      <c r="F424" s="422">
        <v>0.5</v>
      </c>
      <c r="G424" s="423" t="s">
        <v>297</v>
      </c>
      <c r="H424" s="12" t="s">
        <v>11672</v>
      </c>
      <c r="I424" s="424" t="s">
        <v>297</v>
      </c>
      <c r="J424" s="424" t="s">
        <v>297</v>
      </c>
      <c r="K424" s="12"/>
      <c r="L424" s="12"/>
      <c r="M424" s="12"/>
      <c r="N424" s="12"/>
      <c r="O424" s="12"/>
      <c r="P424" s="12"/>
      <c r="Q424" s="12"/>
      <c r="R424" s="12"/>
      <c r="S424" s="12"/>
      <c r="T424" s="12"/>
      <c r="U424" s="12"/>
      <c r="V424" s="12"/>
      <c r="W424" s="12"/>
      <c r="X424" s="12"/>
      <c r="Y424" s="12"/>
      <c r="Z424" s="12"/>
      <c r="AA424" s="12"/>
    </row>
    <row r="425" ht="15.75" customHeight="1">
      <c r="A425" s="12" t="s">
        <v>11676</v>
      </c>
      <c r="B425" s="12" t="s">
        <v>297</v>
      </c>
      <c r="C425" s="12" t="s">
        <v>11677</v>
      </c>
      <c r="D425" s="429">
        <v>45816.0</v>
      </c>
      <c r="E425" s="422">
        <v>0.7708333333333334</v>
      </c>
      <c r="F425" s="422">
        <v>0.8125</v>
      </c>
      <c r="G425" s="423" t="s">
        <v>297</v>
      </c>
      <c r="H425" s="12" t="s">
        <v>11678</v>
      </c>
      <c r="I425" s="424" t="s">
        <v>297</v>
      </c>
      <c r="J425" s="424" t="s">
        <v>297</v>
      </c>
      <c r="K425" s="12"/>
      <c r="L425" s="12"/>
      <c r="M425" s="12"/>
      <c r="N425" s="12"/>
      <c r="O425" s="12"/>
      <c r="P425" s="12"/>
      <c r="Q425" s="12"/>
      <c r="R425" s="12"/>
      <c r="S425" s="12"/>
      <c r="T425" s="12"/>
      <c r="U425" s="12"/>
      <c r="V425" s="12"/>
      <c r="W425" s="12"/>
      <c r="X425" s="12"/>
      <c r="Y425" s="12"/>
      <c r="Z425" s="12"/>
      <c r="AA425" s="12"/>
    </row>
    <row r="426" ht="15.75" customHeight="1">
      <c r="A426" s="12" t="s">
        <v>11679</v>
      </c>
      <c r="B426" s="12" t="s">
        <v>297</v>
      </c>
      <c r="C426" s="12" t="s">
        <v>11680</v>
      </c>
      <c r="D426" s="12" t="s">
        <v>11616</v>
      </c>
      <c r="E426" s="422">
        <v>0.4166666666666667</v>
      </c>
      <c r="F426" s="422">
        <v>0.4479166666666667</v>
      </c>
      <c r="G426" s="423" t="s">
        <v>297</v>
      </c>
      <c r="H426" s="12" t="s">
        <v>11681</v>
      </c>
      <c r="I426" s="424" t="s">
        <v>297</v>
      </c>
      <c r="J426" s="424" t="s">
        <v>297</v>
      </c>
      <c r="K426" s="12"/>
      <c r="L426" s="12"/>
      <c r="M426" s="12"/>
      <c r="N426" s="12"/>
      <c r="O426" s="12"/>
      <c r="P426" s="12"/>
      <c r="Q426" s="12"/>
      <c r="R426" s="12"/>
      <c r="S426" s="12"/>
      <c r="T426" s="12"/>
      <c r="U426" s="12"/>
      <c r="V426" s="12"/>
      <c r="W426" s="12"/>
      <c r="X426" s="12"/>
      <c r="Y426" s="12"/>
      <c r="Z426" s="12"/>
      <c r="AA426" s="12"/>
    </row>
    <row r="427" ht="15.75" customHeight="1">
      <c r="A427" s="12" t="s">
        <v>11679</v>
      </c>
      <c r="B427" s="12" t="s">
        <v>297</v>
      </c>
      <c r="C427" s="12" t="s">
        <v>11682</v>
      </c>
      <c r="D427" s="429">
        <v>45693.0</v>
      </c>
      <c r="E427" s="422">
        <v>0.4166666666666667</v>
      </c>
      <c r="F427" s="422">
        <v>0.4479166666666667</v>
      </c>
      <c r="G427" s="423" t="s">
        <v>297</v>
      </c>
      <c r="H427" s="12" t="s">
        <v>11683</v>
      </c>
      <c r="I427" s="424" t="s">
        <v>297</v>
      </c>
      <c r="J427" s="424" t="s">
        <v>297</v>
      </c>
      <c r="K427" s="12"/>
      <c r="L427" s="12"/>
      <c r="M427" s="12"/>
      <c r="N427" s="12"/>
      <c r="O427" s="12"/>
      <c r="P427" s="12"/>
      <c r="Q427" s="12"/>
      <c r="R427" s="12"/>
      <c r="S427" s="12"/>
      <c r="T427" s="12"/>
      <c r="U427" s="12"/>
      <c r="V427" s="12"/>
      <c r="W427" s="12"/>
      <c r="X427" s="12"/>
      <c r="Y427" s="12"/>
      <c r="Z427" s="12"/>
      <c r="AA427" s="12"/>
    </row>
    <row r="428" ht="15.75" customHeight="1">
      <c r="A428" s="12" t="s">
        <v>8268</v>
      </c>
      <c r="B428" s="12" t="s">
        <v>297</v>
      </c>
      <c r="C428" s="12" t="s">
        <v>11684</v>
      </c>
      <c r="D428" s="12" t="s">
        <v>2233</v>
      </c>
      <c r="E428" s="422">
        <v>0.5625</v>
      </c>
      <c r="F428" s="422">
        <v>0.625</v>
      </c>
      <c r="G428" s="423" t="s">
        <v>297</v>
      </c>
      <c r="H428" s="12" t="s">
        <v>11685</v>
      </c>
      <c r="I428" s="424" t="s">
        <v>297</v>
      </c>
      <c r="J428" s="424" t="s">
        <v>297</v>
      </c>
      <c r="K428" s="12"/>
      <c r="L428" s="12"/>
      <c r="M428" s="12"/>
      <c r="N428" s="12"/>
      <c r="O428" s="12"/>
      <c r="P428" s="12"/>
      <c r="Q428" s="12"/>
      <c r="R428" s="12"/>
      <c r="S428" s="12"/>
      <c r="T428" s="12"/>
      <c r="U428" s="12"/>
      <c r="V428" s="12"/>
      <c r="W428" s="12"/>
      <c r="X428" s="12"/>
      <c r="Y428" s="12"/>
      <c r="Z428" s="12"/>
      <c r="AA428" s="12"/>
    </row>
    <row r="429" ht="15.75" customHeight="1">
      <c r="A429" s="12" t="s">
        <v>8268</v>
      </c>
      <c r="B429" s="12" t="s">
        <v>297</v>
      </c>
      <c r="C429" s="12" t="s">
        <v>11686</v>
      </c>
      <c r="D429" s="12" t="s">
        <v>2233</v>
      </c>
      <c r="E429" s="422">
        <v>0.7916666666666666</v>
      </c>
      <c r="F429" s="422">
        <v>0.8333333333333334</v>
      </c>
      <c r="G429" s="423" t="s">
        <v>297</v>
      </c>
      <c r="H429" s="12" t="s">
        <v>11687</v>
      </c>
      <c r="I429" s="424" t="s">
        <v>297</v>
      </c>
      <c r="J429" s="424" t="s">
        <v>297</v>
      </c>
      <c r="K429" s="12"/>
      <c r="L429" s="12"/>
      <c r="M429" s="12"/>
      <c r="N429" s="12"/>
      <c r="O429" s="12"/>
      <c r="P429" s="12"/>
      <c r="Q429" s="12"/>
      <c r="R429" s="12"/>
      <c r="S429" s="12"/>
      <c r="T429" s="12"/>
      <c r="U429" s="12"/>
      <c r="V429" s="12"/>
      <c r="W429" s="12"/>
      <c r="X429" s="12"/>
      <c r="Y429" s="12"/>
      <c r="Z429" s="12"/>
      <c r="AA429" s="12"/>
    </row>
    <row r="430" ht="15.75" customHeight="1">
      <c r="A430" s="12" t="s">
        <v>11688</v>
      </c>
      <c r="B430" s="12" t="s">
        <v>297</v>
      </c>
      <c r="C430" s="416" t="s">
        <v>11689</v>
      </c>
      <c r="D430" s="12" t="s">
        <v>90</v>
      </c>
      <c r="E430" s="422">
        <v>0.75</v>
      </c>
      <c r="F430" s="422">
        <v>0.8333333333333334</v>
      </c>
      <c r="G430" s="423" t="s">
        <v>297</v>
      </c>
      <c r="H430" s="12" t="s">
        <v>11690</v>
      </c>
      <c r="I430" s="424" t="s">
        <v>297</v>
      </c>
      <c r="J430" s="424" t="s">
        <v>297</v>
      </c>
      <c r="K430" s="12"/>
      <c r="L430" s="12"/>
      <c r="M430" s="12"/>
      <c r="N430" s="12"/>
      <c r="O430" s="12"/>
      <c r="P430" s="12"/>
      <c r="Q430" s="12"/>
      <c r="R430" s="12"/>
      <c r="S430" s="12"/>
      <c r="T430" s="12"/>
      <c r="U430" s="12"/>
      <c r="V430" s="12"/>
      <c r="W430" s="12"/>
      <c r="X430" s="12"/>
      <c r="Y430" s="12"/>
      <c r="Z430" s="12"/>
      <c r="AA430" s="12"/>
    </row>
    <row r="431" ht="15.75" customHeight="1">
      <c r="A431" s="12" t="s">
        <v>11691</v>
      </c>
      <c r="B431" s="12" t="s">
        <v>297</v>
      </c>
      <c r="C431" s="12" t="s">
        <v>11692</v>
      </c>
      <c r="D431" s="429">
        <v>45881.0</v>
      </c>
      <c r="E431" s="422">
        <v>0.7916666666666666</v>
      </c>
      <c r="F431" s="424" t="s">
        <v>10711</v>
      </c>
      <c r="G431" s="423" t="s">
        <v>297</v>
      </c>
      <c r="H431" s="12" t="s">
        <v>11693</v>
      </c>
      <c r="I431" s="424" t="s">
        <v>297</v>
      </c>
      <c r="J431" s="424" t="s">
        <v>297</v>
      </c>
      <c r="K431" s="12"/>
      <c r="L431" s="12"/>
      <c r="M431" s="12"/>
      <c r="N431" s="12"/>
      <c r="O431" s="12"/>
      <c r="P431" s="12"/>
      <c r="Q431" s="12"/>
      <c r="R431" s="12"/>
      <c r="S431" s="12"/>
      <c r="T431" s="12"/>
      <c r="U431" s="12"/>
      <c r="V431" s="12"/>
      <c r="W431" s="12"/>
      <c r="X431" s="12"/>
      <c r="Y431" s="12"/>
      <c r="Z431" s="12"/>
      <c r="AA431" s="12"/>
    </row>
    <row r="432" ht="15.75" customHeight="1">
      <c r="A432" s="12" t="s">
        <v>11694</v>
      </c>
      <c r="B432" s="12" t="s">
        <v>297</v>
      </c>
      <c r="C432" s="12" t="s">
        <v>11695</v>
      </c>
      <c r="D432" s="12" t="s">
        <v>2233</v>
      </c>
      <c r="E432" s="422">
        <v>0.75</v>
      </c>
      <c r="F432" s="422">
        <v>0.8125</v>
      </c>
      <c r="G432" s="423" t="s">
        <v>297</v>
      </c>
      <c r="H432" s="12" t="s">
        <v>11696</v>
      </c>
      <c r="I432" s="424" t="s">
        <v>297</v>
      </c>
      <c r="J432" s="424" t="s">
        <v>297</v>
      </c>
      <c r="K432" s="12"/>
      <c r="L432" s="12"/>
      <c r="M432" s="12"/>
      <c r="N432" s="12"/>
      <c r="O432" s="12"/>
      <c r="P432" s="12"/>
      <c r="Q432" s="12"/>
      <c r="R432" s="12"/>
      <c r="S432" s="12"/>
      <c r="T432" s="12"/>
      <c r="U432" s="12"/>
      <c r="V432" s="12"/>
      <c r="W432" s="12"/>
      <c r="X432" s="12"/>
      <c r="Y432" s="12"/>
      <c r="Z432" s="12"/>
      <c r="AA432" s="12"/>
    </row>
    <row r="433" ht="15.75" customHeight="1">
      <c r="A433" s="12" t="s">
        <v>11694</v>
      </c>
      <c r="B433" s="12" t="s">
        <v>297</v>
      </c>
      <c r="C433" s="12" t="s">
        <v>11697</v>
      </c>
      <c r="D433" s="12" t="s">
        <v>2233</v>
      </c>
      <c r="E433" s="422">
        <v>0.7916666666666666</v>
      </c>
      <c r="F433" s="422">
        <v>0.8333333333333334</v>
      </c>
      <c r="G433" s="423" t="s">
        <v>297</v>
      </c>
      <c r="H433" s="12" t="s">
        <v>11698</v>
      </c>
      <c r="I433" s="424" t="s">
        <v>297</v>
      </c>
      <c r="J433" s="424" t="s">
        <v>297</v>
      </c>
      <c r="K433" s="12"/>
      <c r="L433" s="12"/>
      <c r="M433" s="12"/>
      <c r="N433" s="12"/>
      <c r="O433" s="12"/>
      <c r="P433" s="12"/>
      <c r="Q433" s="12"/>
      <c r="R433" s="12"/>
      <c r="S433" s="12"/>
      <c r="T433" s="12"/>
      <c r="U433" s="12"/>
      <c r="V433" s="12"/>
      <c r="W433" s="12"/>
      <c r="X433" s="12"/>
      <c r="Y433" s="12"/>
      <c r="Z433" s="12"/>
      <c r="AA433" s="12"/>
    </row>
    <row r="434" ht="15.75" customHeight="1">
      <c r="A434" s="12" t="s">
        <v>11694</v>
      </c>
      <c r="B434" s="12" t="s">
        <v>297</v>
      </c>
      <c r="C434" s="12" t="s">
        <v>11699</v>
      </c>
      <c r="D434" s="12" t="s">
        <v>2233</v>
      </c>
      <c r="E434" s="422">
        <v>0.8333333333333334</v>
      </c>
      <c r="F434" s="422">
        <v>0.875</v>
      </c>
      <c r="G434" s="423" t="s">
        <v>297</v>
      </c>
      <c r="H434" s="12" t="s">
        <v>11698</v>
      </c>
      <c r="I434" s="424" t="s">
        <v>297</v>
      </c>
      <c r="J434" s="424" t="s">
        <v>297</v>
      </c>
      <c r="K434" s="12"/>
      <c r="L434" s="12"/>
      <c r="M434" s="12"/>
      <c r="N434" s="12"/>
      <c r="O434" s="12"/>
      <c r="P434" s="12"/>
      <c r="Q434" s="12"/>
      <c r="R434" s="12"/>
      <c r="S434" s="12"/>
      <c r="T434" s="12"/>
      <c r="U434" s="12"/>
      <c r="V434" s="12"/>
      <c r="W434" s="12"/>
      <c r="X434" s="12"/>
      <c r="Y434" s="12"/>
      <c r="Z434" s="12"/>
      <c r="AA434" s="12"/>
    </row>
    <row r="435" ht="15.75" customHeight="1">
      <c r="A435" s="12" t="s">
        <v>11694</v>
      </c>
      <c r="B435" s="12" t="s">
        <v>297</v>
      </c>
      <c r="C435" s="12" t="s">
        <v>11700</v>
      </c>
      <c r="D435" s="12" t="s">
        <v>2233</v>
      </c>
      <c r="E435" s="422">
        <v>0.875</v>
      </c>
      <c r="F435" s="422">
        <v>0.9166666666666666</v>
      </c>
      <c r="G435" s="423" t="s">
        <v>297</v>
      </c>
      <c r="H435" s="12" t="s">
        <v>11698</v>
      </c>
      <c r="I435" s="424" t="s">
        <v>297</v>
      </c>
      <c r="J435" s="424" t="s">
        <v>297</v>
      </c>
      <c r="K435" s="12"/>
      <c r="L435" s="12"/>
      <c r="M435" s="12"/>
      <c r="N435" s="12"/>
      <c r="O435" s="12"/>
      <c r="P435" s="12"/>
      <c r="Q435" s="12"/>
      <c r="R435" s="12"/>
      <c r="S435" s="12"/>
      <c r="T435" s="12"/>
      <c r="U435" s="12"/>
      <c r="V435" s="12"/>
      <c r="W435" s="12"/>
      <c r="X435" s="12"/>
      <c r="Y435" s="12"/>
      <c r="Z435" s="12"/>
      <c r="AA435" s="12"/>
    </row>
    <row r="436" ht="15.75" customHeight="1">
      <c r="A436" s="12" t="s">
        <v>11694</v>
      </c>
      <c r="B436" s="12" t="s">
        <v>297</v>
      </c>
      <c r="C436" s="12" t="s">
        <v>11701</v>
      </c>
      <c r="D436" s="12" t="s">
        <v>2233</v>
      </c>
      <c r="E436" s="422">
        <v>0.9166666666666666</v>
      </c>
      <c r="F436" s="422">
        <v>0.9583333333333334</v>
      </c>
      <c r="G436" s="423" t="s">
        <v>297</v>
      </c>
      <c r="H436" s="12" t="s">
        <v>11698</v>
      </c>
      <c r="I436" s="424" t="s">
        <v>297</v>
      </c>
      <c r="J436" s="424" t="s">
        <v>297</v>
      </c>
      <c r="K436" s="12"/>
      <c r="L436" s="12"/>
      <c r="M436" s="12"/>
      <c r="N436" s="12"/>
      <c r="O436" s="12"/>
      <c r="P436" s="12"/>
      <c r="Q436" s="12"/>
      <c r="R436" s="12"/>
      <c r="S436" s="12"/>
      <c r="T436" s="12"/>
      <c r="U436" s="12"/>
      <c r="V436" s="12"/>
      <c r="W436" s="12"/>
      <c r="X436" s="12"/>
      <c r="Y436" s="12"/>
      <c r="Z436" s="12"/>
      <c r="AA436" s="12"/>
    </row>
    <row r="437" ht="15.75" customHeight="1">
      <c r="A437" s="12" t="s">
        <v>11694</v>
      </c>
      <c r="B437" s="12" t="s">
        <v>297</v>
      </c>
      <c r="C437" s="12" t="s">
        <v>11702</v>
      </c>
      <c r="D437" s="12" t="s">
        <v>2233</v>
      </c>
      <c r="E437" s="422">
        <v>0.5</v>
      </c>
      <c r="F437" s="422">
        <v>0.53125</v>
      </c>
      <c r="G437" s="423" t="s">
        <v>297</v>
      </c>
      <c r="H437" s="12" t="s">
        <v>11703</v>
      </c>
      <c r="I437" s="424" t="s">
        <v>297</v>
      </c>
      <c r="J437" s="424" t="s">
        <v>297</v>
      </c>
      <c r="K437" s="12"/>
      <c r="L437" s="12"/>
      <c r="M437" s="12"/>
      <c r="N437" s="12"/>
      <c r="O437" s="12"/>
      <c r="P437" s="12"/>
      <c r="Q437" s="12"/>
      <c r="R437" s="12"/>
      <c r="S437" s="12"/>
      <c r="T437" s="12"/>
      <c r="U437" s="12"/>
      <c r="V437" s="12"/>
      <c r="W437" s="12"/>
      <c r="X437" s="12"/>
      <c r="Y437" s="12"/>
      <c r="Z437" s="12"/>
      <c r="AA437" s="12"/>
    </row>
    <row r="438" ht="15.75" customHeight="1">
      <c r="A438" s="12" t="s">
        <v>11704</v>
      </c>
      <c r="B438" s="12" t="s">
        <v>297</v>
      </c>
      <c r="C438" s="12" t="s">
        <v>11705</v>
      </c>
      <c r="D438" s="12" t="s">
        <v>10797</v>
      </c>
      <c r="E438" s="422">
        <v>0.5625</v>
      </c>
      <c r="F438" s="422">
        <v>0.625</v>
      </c>
      <c r="G438" s="423" t="s">
        <v>297</v>
      </c>
      <c r="H438" s="12" t="s">
        <v>11706</v>
      </c>
      <c r="I438" s="424" t="s">
        <v>297</v>
      </c>
      <c r="J438" s="424" t="s">
        <v>297</v>
      </c>
      <c r="K438" s="12"/>
      <c r="L438" s="12"/>
      <c r="M438" s="12"/>
      <c r="N438" s="12"/>
      <c r="O438" s="12"/>
      <c r="P438" s="12"/>
      <c r="Q438" s="12"/>
      <c r="R438" s="12"/>
      <c r="S438" s="12"/>
      <c r="T438" s="12"/>
      <c r="U438" s="12"/>
      <c r="V438" s="12"/>
      <c r="W438" s="12"/>
      <c r="X438" s="12"/>
      <c r="Y438" s="12"/>
      <c r="Z438" s="12"/>
      <c r="AA438" s="12"/>
    </row>
    <row r="439" ht="15.75" customHeight="1">
      <c r="A439" s="12" t="s">
        <v>11694</v>
      </c>
      <c r="B439" s="12" t="s">
        <v>297</v>
      </c>
      <c r="C439" s="12" t="s">
        <v>11707</v>
      </c>
      <c r="D439" s="12" t="s">
        <v>2233</v>
      </c>
      <c r="E439" s="422">
        <v>0.75</v>
      </c>
      <c r="F439" s="422">
        <v>0.8333333333333334</v>
      </c>
      <c r="G439" s="423" t="s">
        <v>297</v>
      </c>
      <c r="H439" s="12" t="s">
        <v>11708</v>
      </c>
      <c r="I439" s="424" t="s">
        <v>297</v>
      </c>
      <c r="J439" s="424" t="s">
        <v>297</v>
      </c>
      <c r="K439" s="12"/>
      <c r="L439" s="12"/>
      <c r="M439" s="12"/>
      <c r="N439" s="12"/>
      <c r="O439" s="12"/>
      <c r="P439" s="12"/>
      <c r="Q439" s="12"/>
      <c r="R439" s="12"/>
      <c r="S439" s="12"/>
      <c r="T439" s="12"/>
      <c r="U439" s="12"/>
      <c r="V439" s="12"/>
      <c r="W439" s="12"/>
      <c r="X439" s="12"/>
      <c r="Y439" s="12"/>
      <c r="Z439" s="12"/>
      <c r="AA439" s="12"/>
    </row>
    <row r="440" ht="15.75" customHeight="1">
      <c r="A440" s="12" t="s">
        <v>11688</v>
      </c>
      <c r="B440" s="12" t="s">
        <v>297</v>
      </c>
      <c r="C440" s="12" t="s">
        <v>11709</v>
      </c>
      <c r="D440" s="12" t="s">
        <v>90</v>
      </c>
      <c r="E440" s="442">
        <v>45875.0</v>
      </c>
      <c r="F440" s="442">
        <v>45875.0</v>
      </c>
      <c r="G440" s="423" t="s">
        <v>297</v>
      </c>
      <c r="H440" s="12" t="s">
        <v>11710</v>
      </c>
      <c r="I440" s="424" t="s">
        <v>297</v>
      </c>
      <c r="J440" s="424">
        <v>6.0</v>
      </c>
      <c r="K440" s="12"/>
      <c r="L440" s="12"/>
      <c r="M440" s="12"/>
      <c r="N440" s="12"/>
      <c r="O440" s="12"/>
      <c r="P440" s="12"/>
      <c r="Q440" s="12"/>
      <c r="R440" s="12"/>
      <c r="S440" s="12"/>
      <c r="T440" s="12"/>
      <c r="U440" s="12"/>
      <c r="V440" s="12"/>
      <c r="W440" s="12"/>
      <c r="X440" s="12"/>
      <c r="Y440" s="12"/>
      <c r="Z440" s="12"/>
      <c r="AA440" s="12"/>
    </row>
    <row r="441" ht="15.75" customHeight="1">
      <c r="A441" s="12" t="s">
        <v>11711</v>
      </c>
      <c r="B441" s="12" t="s">
        <v>297</v>
      </c>
      <c r="C441" s="12" t="s">
        <v>11712</v>
      </c>
      <c r="D441" s="12" t="s">
        <v>11616</v>
      </c>
      <c r="E441" s="442">
        <v>45876.0</v>
      </c>
      <c r="F441" s="442">
        <v>45876.0</v>
      </c>
      <c r="G441" s="443">
        <v>24.0</v>
      </c>
      <c r="H441" s="12" t="s">
        <v>11713</v>
      </c>
      <c r="I441" s="424" t="s">
        <v>297</v>
      </c>
      <c r="J441" s="424">
        <v>4.0</v>
      </c>
      <c r="K441" s="12"/>
      <c r="L441" s="12"/>
      <c r="M441" s="12"/>
      <c r="N441" s="12"/>
      <c r="O441" s="12"/>
      <c r="P441" s="12"/>
      <c r="Q441" s="12"/>
      <c r="R441" s="12"/>
      <c r="S441" s="12"/>
      <c r="T441" s="12"/>
      <c r="U441" s="12"/>
      <c r="V441" s="12"/>
      <c r="W441" s="12"/>
      <c r="X441" s="12"/>
      <c r="Y441" s="12"/>
      <c r="Z441" s="12"/>
      <c r="AA441" s="12"/>
    </row>
    <row r="442" ht="15.75" customHeight="1">
      <c r="A442" s="12" t="s">
        <v>11688</v>
      </c>
      <c r="B442" s="12" t="s">
        <v>297</v>
      </c>
      <c r="C442" s="12" t="s">
        <v>11714</v>
      </c>
      <c r="D442" s="12" t="s">
        <v>90</v>
      </c>
      <c r="E442" s="422">
        <v>0.75</v>
      </c>
      <c r="F442" s="422">
        <v>0.8125</v>
      </c>
      <c r="G442" s="423" t="s">
        <v>297</v>
      </c>
      <c r="H442" s="12" t="s">
        <v>11715</v>
      </c>
      <c r="I442" s="424" t="s">
        <v>297</v>
      </c>
      <c r="J442" s="424" t="s">
        <v>297</v>
      </c>
      <c r="K442" s="12"/>
      <c r="L442" s="12"/>
      <c r="M442" s="12"/>
      <c r="N442" s="12"/>
      <c r="O442" s="12"/>
      <c r="P442" s="12"/>
      <c r="Q442" s="12"/>
      <c r="R442" s="12"/>
      <c r="S442" s="12"/>
      <c r="T442" s="12"/>
      <c r="U442" s="12"/>
      <c r="V442" s="12"/>
      <c r="W442" s="12"/>
      <c r="X442" s="12"/>
      <c r="Y442" s="12"/>
      <c r="Z442" s="12"/>
      <c r="AA442" s="12"/>
    </row>
    <row r="443" ht="15.75" customHeight="1">
      <c r="A443" s="12" t="s">
        <v>11694</v>
      </c>
      <c r="B443" s="12" t="s">
        <v>297</v>
      </c>
      <c r="C443" s="12" t="s">
        <v>11716</v>
      </c>
      <c r="D443" s="12" t="s">
        <v>2233</v>
      </c>
      <c r="E443" s="422">
        <v>0.4166666666666667</v>
      </c>
      <c r="F443" s="422">
        <v>0.4583333333333333</v>
      </c>
      <c r="G443" s="423" t="s">
        <v>297</v>
      </c>
      <c r="H443" s="12" t="s">
        <v>11717</v>
      </c>
      <c r="I443" s="424" t="s">
        <v>297</v>
      </c>
      <c r="J443" s="424" t="s">
        <v>297</v>
      </c>
      <c r="K443" s="12"/>
      <c r="L443" s="12"/>
      <c r="M443" s="12"/>
      <c r="N443" s="12"/>
      <c r="O443" s="12"/>
      <c r="P443" s="12"/>
      <c r="Q443" s="12"/>
      <c r="R443" s="12"/>
      <c r="S443" s="12"/>
      <c r="T443" s="12"/>
      <c r="U443" s="12"/>
      <c r="V443" s="12"/>
      <c r="W443" s="12"/>
      <c r="X443" s="12"/>
      <c r="Y443" s="12"/>
      <c r="Z443" s="12"/>
      <c r="AA443" s="12"/>
    </row>
    <row r="444" ht="15.75" customHeight="1">
      <c r="A444" s="12" t="s">
        <v>11718</v>
      </c>
      <c r="B444" s="12" t="s">
        <v>297</v>
      </c>
      <c r="C444" s="12" t="s">
        <v>11719</v>
      </c>
      <c r="D444" s="12" t="s">
        <v>11616</v>
      </c>
      <c r="E444" s="442">
        <v>45879.0</v>
      </c>
      <c r="F444" s="442">
        <v>45879.0</v>
      </c>
      <c r="G444" s="423" t="s">
        <v>297</v>
      </c>
      <c r="H444" s="12" t="s">
        <v>11720</v>
      </c>
      <c r="I444" s="424" t="s">
        <v>297</v>
      </c>
      <c r="J444" s="424" t="s">
        <v>297</v>
      </c>
      <c r="K444" s="12"/>
      <c r="L444" s="12"/>
      <c r="M444" s="12"/>
      <c r="N444" s="12"/>
      <c r="O444" s="12"/>
      <c r="P444" s="12"/>
      <c r="Q444" s="12"/>
      <c r="R444" s="12"/>
      <c r="S444" s="12"/>
      <c r="T444" s="12"/>
      <c r="U444" s="12"/>
      <c r="V444" s="12"/>
      <c r="W444" s="12"/>
      <c r="X444" s="12"/>
      <c r="Y444" s="12"/>
      <c r="Z444" s="12"/>
      <c r="AA444" s="12"/>
    </row>
    <row r="445" ht="15.75" customHeight="1">
      <c r="A445" s="12" t="s">
        <v>11721</v>
      </c>
      <c r="B445" s="12" t="s">
        <v>297</v>
      </c>
      <c r="C445" s="12" t="s">
        <v>11722</v>
      </c>
      <c r="D445" s="12" t="s">
        <v>11616</v>
      </c>
      <c r="E445" s="422">
        <v>0.5833333333333334</v>
      </c>
      <c r="F445" s="422">
        <v>0.625</v>
      </c>
      <c r="G445" s="423" t="s">
        <v>297</v>
      </c>
      <c r="H445" s="12" t="s">
        <v>11723</v>
      </c>
      <c r="I445" s="424" t="s">
        <v>297</v>
      </c>
      <c r="J445" s="424" t="s">
        <v>297</v>
      </c>
      <c r="K445" s="12"/>
      <c r="L445" s="12"/>
      <c r="M445" s="12"/>
      <c r="N445" s="12"/>
      <c r="O445" s="12"/>
      <c r="P445" s="12"/>
      <c r="Q445" s="12"/>
      <c r="R445" s="12"/>
      <c r="S445" s="12"/>
      <c r="T445" s="12"/>
      <c r="U445" s="12"/>
      <c r="V445" s="12"/>
      <c r="W445" s="12"/>
      <c r="X445" s="12"/>
      <c r="Y445" s="12"/>
      <c r="Z445" s="12"/>
      <c r="AA445" s="12"/>
    </row>
    <row r="446" ht="15.75" customHeight="1">
      <c r="A446" s="12" t="s">
        <v>11691</v>
      </c>
      <c r="B446" s="12" t="s">
        <v>297</v>
      </c>
      <c r="C446" s="12" t="s">
        <v>11724</v>
      </c>
      <c r="D446" s="429">
        <v>45789.0</v>
      </c>
      <c r="E446" s="422">
        <v>0.5833333333333334</v>
      </c>
      <c r="F446" s="422">
        <v>0.6666666666666666</v>
      </c>
      <c r="G446" s="423" t="s">
        <v>297</v>
      </c>
      <c r="H446" s="12" t="s">
        <v>11725</v>
      </c>
      <c r="I446" s="424" t="s">
        <v>297</v>
      </c>
      <c r="J446" s="424" t="s">
        <v>297</v>
      </c>
      <c r="K446" s="12"/>
      <c r="L446" s="12"/>
      <c r="M446" s="12"/>
      <c r="N446" s="12"/>
      <c r="O446" s="12"/>
      <c r="P446" s="12"/>
      <c r="Q446" s="12"/>
      <c r="R446" s="12"/>
      <c r="S446" s="12"/>
      <c r="T446" s="12"/>
      <c r="U446" s="12"/>
      <c r="V446" s="12"/>
      <c r="W446" s="12"/>
      <c r="X446" s="12"/>
      <c r="Y446" s="12"/>
      <c r="Z446" s="12"/>
      <c r="AA446" s="12"/>
    </row>
    <row r="447" ht="15.75" customHeight="1">
      <c r="A447" s="12" t="s">
        <v>11691</v>
      </c>
      <c r="B447" s="12" t="s">
        <v>297</v>
      </c>
      <c r="C447" s="12" t="s">
        <v>11726</v>
      </c>
      <c r="D447" s="429">
        <v>45881.0</v>
      </c>
      <c r="E447" s="422">
        <v>0.5833333333333334</v>
      </c>
      <c r="F447" s="422">
        <v>0.6666666666666666</v>
      </c>
      <c r="G447" s="423" t="s">
        <v>297</v>
      </c>
      <c r="H447" s="12" t="s">
        <v>11727</v>
      </c>
      <c r="I447" s="424" t="s">
        <v>297</v>
      </c>
      <c r="J447" s="424" t="s">
        <v>297</v>
      </c>
      <c r="K447" s="12"/>
      <c r="L447" s="12"/>
      <c r="M447" s="12"/>
      <c r="N447" s="12"/>
      <c r="O447" s="12"/>
      <c r="P447" s="12"/>
      <c r="Q447" s="12"/>
      <c r="R447" s="12"/>
      <c r="S447" s="12"/>
      <c r="T447" s="12"/>
      <c r="U447" s="12"/>
      <c r="V447" s="12"/>
      <c r="W447" s="12"/>
      <c r="X447" s="12"/>
      <c r="Y447" s="12"/>
      <c r="Z447" s="12"/>
      <c r="AA447" s="12"/>
    </row>
    <row r="448" ht="15.75" customHeight="1">
      <c r="A448" s="12" t="s">
        <v>11704</v>
      </c>
      <c r="B448" s="12" t="s">
        <v>297</v>
      </c>
      <c r="C448" s="12" t="s">
        <v>11728</v>
      </c>
      <c r="D448" s="429">
        <v>45693.0</v>
      </c>
      <c r="E448" s="422">
        <v>0.5833333333333334</v>
      </c>
      <c r="F448" s="422">
        <v>0.625</v>
      </c>
      <c r="G448" s="423" t="s">
        <v>297</v>
      </c>
      <c r="H448" s="12" t="s">
        <v>11729</v>
      </c>
      <c r="I448" s="424" t="s">
        <v>297</v>
      </c>
      <c r="J448" s="424" t="s">
        <v>297</v>
      </c>
      <c r="K448" s="12"/>
      <c r="L448" s="12"/>
      <c r="M448" s="12"/>
      <c r="N448" s="12"/>
      <c r="O448" s="12"/>
      <c r="P448" s="12"/>
      <c r="Q448" s="12"/>
      <c r="R448" s="12"/>
      <c r="S448" s="12"/>
      <c r="T448" s="12"/>
      <c r="U448" s="12"/>
      <c r="V448" s="12"/>
      <c r="W448" s="12"/>
      <c r="X448" s="12"/>
      <c r="Y448" s="12"/>
      <c r="Z448" s="12"/>
      <c r="AA448" s="12"/>
    </row>
    <row r="449" ht="15.75" customHeight="1">
      <c r="A449" s="12" t="s">
        <v>11694</v>
      </c>
      <c r="B449" s="12" t="s">
        <v>297</v>
      </c>
      <c r="C449" s="12" t="s">
        <v>11730</v>
      </c>
      <c r="D449" s="12" t="s">
        <v>2233</v>
      </c>
      <c r="E449" s="422">
        <v>0.5625</v>
      </c>
      <c r="F449" s="422">
        <v>0.6458333333333334</v>
      </c>
      <c r="G449" s="423" t="s">
        <v>297</v>
      </c>
      <c r="H449" s="12" t="s">
        <v>11731</v>
      </c>
      <c r="I449" s="424" t="s">
        <v>297</v>
      </c>
      <c r="J449" s="424" t="s">
        <v>297</v>
      </c>
      <c r="K449" s="12"/>
      <c r="L449" s="12"/>
      <c r="M449" s="12"/>
      <c r="N449" s="12"/>
      <c r="O449" s="12"/>
      <c r="P449" s="12"/>
      <c r="Q449" s="12"/>
      <c r="R449" s="12"/>
      <c r="S449" s="12"/>
      <c r="T449" s="12"/>
      <c r="U449" s="12"/>
      <c r="V449" s="12"/>
      <c r="W449" s="12"/>
      <c r="X449" s="12"/>
      <c r="Y449" s="12"/>
      <c r="Z449" s="12"/>
      <c r="AA449" s="12"/>
    </row>
    <row r="450" ht="15.75" customHeight="1">
      <c r="A450" s="12" t="s">
        <v>11694</v>
      </c>
      <c r="B450" s="12" t="s">
        <v>297</v>
      </c>
      <c r="C450" s="12" t="s">
        <v>11732</v>
      </c>
      <c r="D450" s="12" t="s">
        <v>2233</v>
      </c>
      <c r="E450" s="422">
        <v>0.6041666666666666</v>
      </c>
      <c r="F450" s="422">
        <v>0.6875</v>
      </c>
      <c r="G450" s="423" t="s">
        <v>297</v>
      </c>
      <c r="H450" s="12" t="s">
        <v>11731</v>
      </c>
      <c r="I450" s="424" t="s">
        <v>297</v>
      </c>
      <c r="J450" s="424" t="s">
        <v>297</v>
      </c>
      <c r="K450" s="12"/>
      <c r="L450" s="12"/>
      <c r="M450" s="12"/>
      <c r="N450" s="12"/>
      <c r="O450" s="12"/>
      <c r="P450" s="12"/>
      <c r="Q450" s="12"/>
      <c r="R450" s="12"/>
      <c r="S450" s="12"/>
      <c r="T450" s="12"/>
      <c r="U450" s="12"/>
      <c r="V450" s="12"/>
      <c r="W450" s="12"/>
      <c r="X450" s="12"/>
      <c r="Y450" s="12"/>
      <c r="Z450" s="12"/>
      <c r="AA450" s="12"/>
    </row>
    <row r="451" ht="15.75" customHeight="1">
      <c r="A451" s="12" t="s">
        <v>11694</v>
      </c>
      <c r="B451" s="12" t="s">
        <v>297</v>
      </c>
      <c r="C451" s="12" t="s">
        <v>11733</v>
      </c>
      <c r="D451" s="12" t="s">
        <v>2233</v>
      </c>
      <c r="E451" s="422">
        <v>0.6458333333333334</v>
      </c>
      <c r="F451" s="422">
        <v>0.7291666666666666</v>
      </c>
      <c r="G451" s="423" t="s">
        <v>297</v>
      </c>
      <c r="H451" s="12" t="s">
        <v>11731</v>
      </c>
      <c r="I451" s="424" t="s">
        <v>297</v>
      </c>
      <c r="J451" s="424" t="s">
        <v>297</v>
      </c>
      <c r="K451" s="12"/>
      <c r="L451" s="12"/>
      <c r="M451" s="12"/>
      <c r="N451" s="12"/>
      <c r="O451" s="12"/>
      <c r="P451" s="12"/>
      <c r="Q451" s="12"/>
      <c r="R451" s="12"/>
      <c r="S451" s="12"/>
      <c r="T451" s="12"/>
      <c r="U451" s="12"/>
      <c r="V451" s="12"/>
      <c r="W451" s="12"/>
      <c r="X451" s="12"/>
      <c r="Y451" s="12"/>
      <c r="Z451" s="12"/>
      <c r="AA451" s="12"/>
    </row>
    <row r="452" ht="15.75" customHeight="1">
      <c r="A452" s="12" t="s">
        <v>11694</v>
      </c>
      <c r="B452" s="12" t="s">
        <v>297</v>
      </c>
      <c r="C452" s="12" t="s">
        <v>11734</v>
      </c>
      <c r="D452" s="12" t="s">
        <v>2233</v>
      </c>
      <c r="E452" s="422">
        <v>0.6875</v>
      </c>
      <c r="F452" s="422">
        <v>0.7708333333333334</v>
      </c>
      <c r="G452" s="423" t="s">
        <v>297</v>
      </c>
      <c r="H452" s="12" t="s">
        <v>11731</v>
      </c>
      <c r="I452" s="424" t="s">
        <v>297</v>
      </c>
      <c r="J452" s="424" t="s">
        <v>297</v>
      </c>
      <c r="K452" s="12"/>
      <c r="L452" s="12"/>
      <c r="M452" s="12"/>
      <c r="N452" s="12"/>
      <c r="O452" s="12"/>
      <c r="P452" s="12"/>
      <c r="Q452" s="12"/>
      <c r="R452" s="12"/>
      <c r="S452" s="12"/>
      <c r="T452" s="12"/>
      <c r="U452" s="12"/>
      <c r="V452" s="12"/>
      <c r="W452" s="12"/>
      <c r="X452" s="12"/>
      <c r="Y452" s="12"/>
      <c r="Z452" s="12"/>
      <c r="AA452" s="12"/>
    </row>
    <row r="453" ht="15.75" customHeight="1">
      <c r="A453" s="12" t="s">
        <v>11679</v>
      </c>
      <c r="B453" s="12" t="s">
        <v>297</v>
      </c>
      <c r="C453" s="12" t="s">
        <v>11735</v>
      </c>
      <c r="D453" s="429">
        <v>45693.0</v>
      </c>
      <c r="E453" s="422">
        <v>0.4166666666666667</v>
      </c>
      <c r="F453" s="422">
        <v>0.4791666666666667</v>
      </c>
      <c r="G453" s="423" t="s">
        <v>297</v>
      </c>
      <c r="H453" s="12" t="s">
        <v>11736</v>
      </c>
      <c r="I453" s="424" t="s">
        <v>297</v>
      </c>
      <c r="J453" s="424" t="s">
        <v>297</v>
      </c>
      <c r="K453" s="12"/>
      <c r="L453" s="12"/>
      <c r="M453" s="12"/>
      <c r="N453" s="12"/>
      <c r="O453" s="12"/>
      <c r="P453" s="12"/>
      <c r="Q453" s="12"/>
      <c r="R453" s="12"/>
      <c r="S453" s="12"/>
      <c r="T453" s="12"/>
      <c r="U453" s="12"/>
      <c r="V453" s="12"/>
      <c r="W453" s="12"/>
      <c r="X453" s="12"/>
      <c r="Y453" s="12"/>
      <c r="Z453" s="12"/>
      <c r="AA453" s="12"/>
    </row>
    <row r="454" ht="15.75" customHeight="1">
      <c r="A454" s="12" t="s">
        <v>11694</v>
      </c>
      <c r="B454" s="12" t="s">
        <v>297</v>
      </c>
      <c r="C454" s="12" t="s">
        <v>11737</v>
      </c>
      <c r="D454" s="12" t="s">
        <v>2233</v>
      </c>
      <c r="E454" s="422">
        <v>0.4583333333333333</v>
      </c>
      <c r="F454" s="422">
        <v>0.5</v>
      </c>
      <c r="G454" s="423" t="s">
        <v>297</v>
      </c>
      <c r="H454" s="12" t="s">
        <v>11738</v>
      </c>
      <c r="I454" s="424" t="s">
        <v>297</v>
      </c>
      <c r="J454" s="424" t="s">
        <v>297</v>
      </c>
      <c r="K454" s="12"/>
      <c r="L454" s="12"/>
      <c r="M454" s="12"/>
      <c r="N454" s="12"/>
      <c r="O454" s="12"/>
      <c r="P454" s="12"/>
      <c r="Q454" s="12"/>
      <c r="R454" s="12"/>
      <c r="S454" s="12"/>
      <c r="T454" s="12"/>
      <c r="U454" s="12"/>
      <c r="V454" s="12"/>
      <c r="W454" s="12"/>
      <c r="X454" s="12"/>
      <c r="Y454" s="12"/>
      <c r="Z454" s="12"/>
      <c r="AA454" s="12"/>
    </row>
    <row r="455" ht="15.75" customHeight="1">
      <c r="A455" s="12" t="s">
        <v>11721</v>
      </c>
      <c r="B455" s="12" t="s">
        <v>297</v>
      </c>
      <c r="C455" s="12" t="s">
        <v>11739</v>
      </c>
      <c r="D455" s="12" t="s">
        <v>11616</v>
      </c>
      <c r="E455" s="422">
        <v>0.75</v>
      </c>
      <c r="F455" s="422">
        <v>0.7916666666666666</v>
      </c>
      <c r="G455" s="423" t="s">
        <v>297</v>
      </c>
      <c r="H455" s="12" t="s">
        <v>11740</v>
      </c>
      <c r="I455" s="424" t="s">
        <v>297</v>
      </c>
      <c r="J455" s="424" t="s">
        <v>297</v>
      </c>
      <c r="K455" s="12"/>
      <c r="L455" s="12"/>
      <c r="M455" s="12"/>
      <c r="N455" s="12"/>
      <c r="O455" s="12"/>
      <c r="P455" s="12"/>
      <c r="Q455" s="12"/>
      <c r="R455" s="12"/>
      <c r="S455" s="12"/>
      <c r="T455" s="12"/>
      <c r="U455" s="12"/>
      <c r="V455" s="12"/>
      <c r="W455" s="12"/>
      <c r="X455" s="12"/>
      <c r="Y455" s="12"/>
      <c r="Z455" s="12"/>
      <c r="AA455" s="12"/>
    </row>
    <row r="456" ht="15.75" customHeight="1">
      <c r="A456" s="12" t="s">
        <v>11694</v>
      </c>
      <c r="B456" s="12" t="s">
        <v>297</v>
      </c>
      <c r="C456" s="12" t="s">
        <v>11741</v>
      </c>
      <c r="D456" s="12" t="s">
        <v>2233</v>
      </c>
      <c r="E456" s="422">
        <v>0.7916666666666666</v>
      </c>
      <c r="F456" s="422">
        <v>0.8333333333333334</v>
      </c>
      <c r="G456" s="423" t="s">
        <v>297</v>
      </c>
      <c r="H456" s="12" t="s">
        <v>11742</v>
      </c>
      <c r="I456" s="424" t="s">
        <v>297</v>
      </c>
      <c r="J456" s="424" t="s">
        <v>297</v>
      </c>
      <c r="K456" s="12"/>
      <c r="L456" s="12"/>
      <c r="M456" s="12"/>
      <c r="N456" s="12"/>
      <c r="O456" s="12"/>
      <c r="P456" s="12"/>
      <c r="Q456" s="12"/>
      <c r="R456" s="12"/>
      <c r="S456" s="12"/>
      <c r="T456" s="12"/>
      <c r="U456" s="12"/>
      <c r="V456" s="12"/>
      <c r="W456" s="12"/>
      <c r="X456" s="12"/>
      <c r="Y456" s="12"/>
      <c r="Z456" s="12"/>
      <c r="AA456" s="12"/>
    </row>
    <row r="457" ht="15.75" customHeight="1">
      <c r="A457" s="12" t="s">
        <v>11721</v>
      </c>
      <c r="B457" s="12" t="s">
        <v>297</v>
      </c>
      <c r="C457" s="12" t="s">
        <v>11743</v>
      </c>
      <c r="D457" s="429">
        <v>45881.0</v>
      </c>
      <c r="E457" s="422">
        <v>0.7916666666666666</v>
      </c>
      <c r="F457" s="422">
        <v>0.8333333333333334</v>
      </c>
      <c r="G457" s="443">
        <v>5.0</v>
      </c>
      <c r="H457" s="12" t="s">
        <v>11744</v>
      </c>
      <c r="I457" s="424" t="s">
        <v>297</v>
      </c>
      <c r="J457" s="424" t="s">
        <v>297</v>
      </c>
      <c r="K457" s="12"/>
      <c r="L457" s="12"/>
      <c r="M457" s="12"/>
      <c r="N457" s="12"/>
      <c r="O457" s="12"/>
      <c r="P457" s="12"/>
      <c r="Q457" s="12"/>
      <c r="R457" s="12"/>
      <c r="S457" s="12"/>
      <c r="T457" s="12"/>
      <c r="U457" s="12"/>
      <c r="V457" s="12"/>
      <c r="W457" s="12"/>
      <c r="X457" s="12"/>
      <c r="Y457" s="12"/>
      <c r="Z457" s="12"/>
      <c r="AA457" s="12"/>
    </row>
    <row r="458" ht="15.75" customHeight="1">
      <c r="A458" s="12" t="s">
        <v>11694</v>
      </c>
      <c r="B458" s="12" t="s">
        <v>297</v>
      </c>
      <c r="C458" s="12" t="s">
        <v>11745</v>
      </c>
      <c r="D458" s="12" t="s">
        <v>2233</v>
      </c>
      <c r="E458" s="422">
        <v>0.4375</v>
      </c>
      <c r="F458" s="422">
        <v>0.4791666666666667</v>
      </c>
      <c r="G458" s="423" t="s">
        <v>297</v>
      </c>
      <c r="H458" s="12" t="s">
        <v>11746</v>
      </c>
      <c r="I458" s="424" t="s">
        <v>297</v>
      </c>
      <c r="J458" s="424" t="s">
        <v>297</v>
      </c>
      <c r="K458" s="12"/>
      <c r="L458" s="12"/>
      <c r="M458" s="12"/>
      <c r="N458" s="12"/>
      <c r="O458" s="12"/>
      <c r="P458" s="12"/>
      <c r="Q458" s="12"/>
      <c r="R458" s="12"/>
      <c r="S458" s="12"/>
      <c r="T458" s="12"/>
      <c r="U458" s="12"/>
      <c r="V458" s="12"/>
      <c r="W458" s="12"/>
      <c r="X458" s="12"/>
      <c r="Y458" s="12"/>
      <c r="Z458" s="12"/>
      <c r="AA458" s="12"/>
    </row>
    <row r="459" ht="15.75" customHeight="1">
      <c r="A459" s="12" t="s">
        <v>11694</v>
      </c>
      <c r="B459" s="12" t="s">
        <v>297</v>
      </c>
      <c r="C459" s="12" t="s">
        <v>11747</v>
      </c>
      <c r="D459" s="12" t="s">
        <v>2233</v>
      </c>
      <c r="E459" s="422">
        <v>0.5833333333333334</v>
      </c>
      <c r="F459" s="422">
        <v>0.625</v>
      </c>
      <c r="G459" s="423" t="s">
        <v>297</v>
      </c>
      <c r="H459" s="12" t="s">
        <v>11748</v>
      </c>
      <c r="I459" s="424" t="s">
        <v>297</v>
      </c>
      <c r="J459" s="424" t="s">
        <v>297</v>
      </c>
      <c r="K459" s="12"/>
      <c r="L459" s="12"/>
      <c r="M459" s="12"/>
      <c r="N459" s="12"/>
      <c r="O459" s="12"/>
      <c r="P459" s="12"/>
      <c r="Q459" s="12"/>
      <c r="R459" s="12"/>
      <c r="S459" s="12"/>
      <c r="T459" s="12"/>
      <c r="U459" s="12"/>
      <c r="V459" s="12"/>
      <c r="W459" s="12"/>
      <c r="X459" s="12"/>
      <c r="Y459" s="12"/>
      <c r="Z459" s="12"/>
      <c r="AA459" s="12"/>
    </row>
    <row r="460" ht="15.75" customHeight="1">
      <c r="A460" s="12" t="s">
        <v>11749</v>
      </c>
      <c r="B460" s="12" t="s">
        <v>297</v>
      </c>
      <c r="C460" s="12" t="s">
        <v>11750</v>
      </c>
      <c r="D460" s="12" t="s">
        <v>11616</v>
      </c>
      <c r="E460" s="422">
        <v>0.7708333333333334</v>
      </c>
      <c r="F460" s="422">
        <v>0.8125</v>
      </c>
      <c r="G460" s="423" t="s">
        <v>297</v>
      </c>
      <c r="H460" s="12" t="s">
        <v>11751</v>
      </c>
      <c r="I460" s="424" t="s">
        <v>297</v>
      </c>
      <c r="J460" s="424" t="s">
        <v>297</v>
      </c>
      <c r="K460" s="12"/>
      <c r="L460" s="12"/>
      <c r="M460" s="12"/>
      <c r="N460" s="12"/>
      <c r="O460" s="12"/>
      <c r="P460" s="12"/>
      <c r="Q460" s="12"/>
      <c r="R460" s="12"/>
      <c r="S460" s="12"/>
      <c r="T460" s="12"/>
      <c r="U460" s="12"/>
      <c r="V460" s="12"/>
      <c r="W460" s="12"/>
      <c r="X460" s="12"/>
      <c r="Y460" s="12"/>
      <c r="Z460" s="12"/>
      <c r="AA460" s="12"/>
    </row>
    <row r="461" ht="15.75" customHeight="1">
      <c r="A461" s="12" t="s">
        <v>11694</v>
      </c>
      <c r="B461" s="12" t="s">
        <v>297</v>
      </c>
      <c r="C461" s="12" t="s">
        <v>11752</v>
      </c>
      <c r="D461" s="12" t="s">
        <v>2233</v>
      </c>
      <c r="E461" s="422">
        <v>0.7916666666666666</v>
      </c>
      <c r="F461" s="422">
        <v>0.8333333333333334</v>
      </c>
      <c r="G461" s="423" t="s">
        <v>297</v>
      </c>
      <c r="H461" s="12" t="s">
        <v>11753</v>
      </c>
      <c r="I461" s="424" t="s">
        <v>297</v>
      </c>
      <c r="J461" s="424" t="s">
        <v>297</v>
      </c>
      <c r="K461" s="12"/>
      <c r="L461" s="12"/>
      <c r="M461" s="12"/>
      <c r="N461" s="12"/>
      <c r="O461" s="12"/>
      <c r="P461" s="12"/>
      <c r="Q461" s="12"/>
      <c r="R461" s="12"/>
      <c r="S461" s="12"/>
      <c r="T461" s="12"/>
      <c r="U461" s="12"/>
      <c r="V461" s="12"/>
      <c r="W461" s="12"/>
      <c r="X461" s="12"/>
      <c r="Y461" s="12"/>
      <c r="Z461" s="12"/>
      <c r="AA461" s="12"/>
    </row>
    <row r="462" ht="15.75" customHeight="1">
      <c r="A462" s="12" t="s">
        <v>11694</v>
      </c>
      <c r="B462" s="12" t="s">
        <v>297</v>
      </c>
      <c r="C462" s="12" t="s">
        <v>11754</v>
      </c>
      <c r="D462" s="12" t="s">
        <v>2233</v>
      </c>
      <c r="E462" s="422">
        <v>0.8333333333333334</v>
      </c>
      <c r="F462" s="422">
        <v>0.875</v>
      </c>
      <c r="G462" s="423" t="s">
        <v>297</v>
      </c>
      <c r="H462" s="12" t="s">
        <v>11753</v>
      </c>
      <c r="I462" s="424" t="s">
        <v>297</v>
      </c>
      <c r="J462" s="424" t="s">
        <v>297</v>
      </c>
      <c r="K462" s="12"/>
      <c r="L462" s="12"/>
      <c r="M462" s="12"/>
      <c r="N462" s="12"/>
      <c r="O462" s="12"/>
      <c r="P462" s="12"/>
      <c r="Q462" s="12"/>
      <c r="R462" s="12"/>
      <c r="S462" s="12"/>
      <c r="T462" s="12"/>
      <c r="U462" s="12"/>
      <c r="V462" s="12"/>
      <c r="W462" s="12"/>
      <c r="X462" s="12"/>
      <c r="Y462" s="12"/>
      <c r="Z462" s="12"/>
      <c r="AA462" s="12"/>
    </row>
    <row r="463" ht="15.75" customHeight="1">
      <c r="A463" s="12" t="s">
        <v>11694</v>
      </c>
      <c r="B463" s="12" t="s">
        <v>297</v>
      </c>
      <c r="C463" s="12" t="s">
        <v>11755</v>
      </c>
      <c r="D463" s="12" t="s">
        <v>2233</v>
      </c>
      <c r="E463" s="422">
        <v>0.875</v>
      </c>
      <c r="F463" s="422">
        <v>0.9166666666666666</v>
      </c>
      <c r="G463" s="423" t="s">
        <v>297</v>
      </c>
      <c r="H463" s="12" t="s">
        <v>11753</v>
      </c>
      <c r="I463" s="424" t="s">
        <v>297</v>
      </c>
      <c r="J463" s="424" t="s">
        <v>297</v>
      </c>
      <c r="K463" s="12"/>
      <c r="L463" s="12"/>
      <c r="M463" s="12"/>
      <c r="N463" s="12"/>
      <c r="O463" s="12"/>
      <c r="P463" s="12"/>
      <c r="Q463" s="12"/>
      <c r="R463" s="12"/>
      <c r="S463" s="12"/>
      <c r="T463" s="12"/>
      <c r="U463" s="12"/>
      <c r="V463" s="12"/>
      <c r="W463" s="12"/>
      <c r="X463" s="12"/>
      <c r="Y463" s="12"/>
      <c r="Z463" s="12"/>
      <c r="AA463" s="12"/>
    </row>
    <row r="464" ht="15.75" customHeight="1">
      <c r="A464" s="12" t="s">
        <v>11694</v>
      </c>
      <c r="B464" s="12" t="s">
        <v>297</v>
      </c>
      <c r="C464" s="12" t="s">
        <v>11756</v>
      </c>
      <c r="D464" s="12" t="s">
        <v>2233</v>
      </c>
      <c r="E464" s="422">
        <v>0.9166666666666666</v>
      </c>
      <c r="F464" s="422">
        <v>0.9583333333333334</v>
      </c>
      <c r="G464" s="423" t="s">
        <v>297</v>
      </c>
      <c r="H464" s="12" t="s">
        <v>11753</v>
      </c>
      <c r="I464" s="424" t="s">
        <v>297</v>
      </c>
      <c r="J464" s="424" t="s">
        <v>297</v>
      </c>
      <c r="K464" s="12"/>
      <c r="L464" s="12"/>
      <c r="M464" s="12"/>
      <c r="N464" s="12"/>
      <c r="O464" s="12"/>
      <c r="P464" s="12"/>
      <c r="Q464" s="12"/>
      <c r="R464" s="12"/>
      <c r="S464" s="12"/>
      <c r="T464" s="12"/>
      <c r="U464" s="12"/>
      <c r="V464" s="12"/>
      <c r="W464" s="12"/>
      <c r="X464" s="12"/>
      <c r="Y464" s="12"/>
      <c r="Z464" s="12"/>
      <c r="AA464" s="12"/>
    </row>
    <row r="465" ht="15.75" customHeight="1">
      <c r="A465" s="12" t="s">
        <v>11694</v>
      </c>
      <c r="B465" s="12" t="s">
        <v>297</v>
      </c>
      <c r="C465" s="12" t="s">
        <v>11757</v>
      </c>
      <c r="D465" s="12" t="s">
        <v>2233</v>
      </c>
      <c r="E465" s="422">
        <v>0.9583333333333334</v>
      </c>
      <c r="F465" s="422">
        <v>1.0</v>
      </c>
      <c r="G465" s="423" t="s">
        <v>297</v>
      </c>
      <c r="H465" s="12" t="s">
        <v>11753</v>
      </c>
      <c r="I465" s="424" t="s">
        <v>297</v>
      </c>
      <c r="J465" s="424" t="s">
        <v>297</v>
      </c>
      <c r="K465" s="12"/>
      <c r="L465" s="12"/>
      <c r="M465" s="12"/>
      <c r="N465" s="12"/>
      <c r="O465" s="12"/>
      <c r="P465" s="12"/>
      <c r="Q465" s="12"/>
      <c r="R465" s="12"/>
      <c r="S465" s="12"/>
      <c r="T465" s="12"/>
      <c r="U465" s="12"/>
      <c r="V465" s="12"/>
      <c r="W465" s="12"/>
      <c r="X465" s="12"/>
      <c r="Y465" s="12"/>
      <c r="Z465" s="12"/>
      <c r="AA465" s="12"/>
    </row>
    <row r="466" ht="15.75" customHeight="1">
      <c r="A466" s="12" t="s">
        <v>11704</v>
      </c>
      <c r="B466" s="12" t="s">
        <v>297</v>
      </c>
      <c r="C466" s="12" t="s">
        <v>11758</v>
      </c>
      <c r="D466" s="429">
        <v>45693.0</v>
      </c>
      <c r="E466" s="422">
        <v>0.4166666666666667</v>
      </c>
      <c r="F466" s="422">
        <v>0.4583333333333333</v>
      </c>
      <c r="G466" s="423" t="s">
        <v>297</v>
      </c>
      <c r="H466" s="12" t="s">
        <v>11759</v>
      </c>
      <c r="I466" s="424" t="s">
        <v>297</v>
      </c>
      <c r="J466" s="424" t="s">
        <v>297</v>
      </c>
      <c r="K466" s="12"/>
      <c r="L466" s="12"/>
      <c r="M466" s="12"/>
      <c r="N466" s="12"/>
      <c r="O466" s="12"/>
      <c r="P466" s="12"/>
      <c r="Q466" s="12"/>
      <c r="R466" s="12"/>
      <c r="S466" s="12"/>
      <c r="T466" s="12"/>
      <c r="U466" s="12"/>
      <c r="V466" s="12"/>
      <c r="W466" s="12"/>
      <c r="X466" s="12"/>
      <c r="Y466" s="12"/>
      <c r="Z466" s="12"/>
      <c r="AA466" s="12"/>
    </row>
    <row r="467" ht="15.75" customHeight="1">
      <c r="A467" s="12" t="s">
        <v>11704</v>
      </c>
      <c r="B467" s="12" t="s">
        <v>297</v>
      </c>
      <c r="C467" s="12" t="s">
        <v>11760</v>
      </c>
      <c r="D467" s="429">
        <v>45693.0</v>
      </c>
      <c r="E467" s="422">
        <v>0.5833333333333334</v>
      </c>
      <c r="F467" s="422">
        <v>0.6145833333333334</v>
      </c>
      <c r="G467" s="423" t="s">
        <v>297</v>
      </c>
      <c r="H467" s="12" t="s">
        <v>11761</v>
      </c>
      <c r="I467" s="424" t="s">
        <v>297</v>
      </c>
      <c r="J467" s="424" t="s">
        <v>297</v>
      </c>
      <c r="K467" s="12"/>
      <c r="L467" s="12"/>
      <c r="M467" s="12"/>
      <c r="N467" s="12"/>
      <c r="O467" s="12"/>
      <c r="P467" s="12"/>
      <c r="Q467" s="12"/>
      <c r="R467" s="12"/>
      <c r="S467" s="12"/>
      <c r="T467" s="12"/>
      <c r="U467" s="12"/>
      <c r="V467" s="12"/>
      <c r="W467" s="12"/>
      <c r="X467" s="12"/>
      <c r="Y467" s="12"/>
      <c r="Z467" s="12"/>
      <c r="AA467" s="12"/>
    </row>
    <row r="468" ht="15.75" customHeight="1">
      <c r="A468" s="12" t="s">
        <v>11711</v>
      </c>
      <c r="B468" s="12" t="s">
        <v>297</v>
      </c>
      <c r="C468" s="12" t="s">
        <v>11762</v>
      </c>
      <c r="D468" s="12" t="s">
        <v>11616</v>
      </c>
      <c r="E468" s="422">
        <v>0.7604166666666666</v>
      </c>
      <c r="F468" s="422">
        <v>0.8229166666666666</v>
      </c>
      <c r="G468" s="443">
        <v>5.0</v>
      </c>
      <c r="H468" s="12" t="s">
        <v>11763</v>
      </c>
      <c r="I468" s="424" t="s">
        <v>297</v>
      </c>
      <c r="J468" s="424" t="s">
        <v>297</v>
      </c>
      <c r="K468" s="12"/>
      <c r="L468" s="12"/>
      <c r="M468" s="12"/>
      <c r="N468" s="12"/>
      <c r="O468" s="12"/>
      <c r="P468" s="12"/>
      <c r="Q468" s="12"/>
      <c r="R468" s="12"/>
      <c r="S468" s="12"/>
      <c r="T468" s="12"/>
      <c r="U468" s="12"/>
      <c r="V468" s="12"/>
      <c r="W468" s="12"/>
      <c r="X468" s="12"/>
      <c r="Y468" s="12"/>
      <c r="Z468" s="12"/>
      <c r="AA468" s="12"/>
    </row>
    <row r="469" ht="15.75" customHeight="1">
      <c r="A469" s="12" t="s">
        <v>11721</v>
      </c>
      <c r="B469" s="12" t="s">
        <v>297</v>
      </c>
      <c r="C469" s="12" t="s">
        <v>11764</v>
      </c>
      <c r="D469" s="12" t="s">
        <v>684</v>
      </c>
      <c r="E469" s="422">
        <v>0.7708333333333334</v>
      </c>
      <c r="F469" s="422">
        <v>0.8333333333333334</v>
      </c>
      <c r="G469" s="443">
        <v>5.0</v>
      </c>
      <c r="H469" s="12" t="s">
        <v>11765</v>
      </c>
      <c r="I469" s="424" t="s">
        <v>297</v>
      </c>
      <c r="J469" s="424" t="s">
        <v>297</v>
      </c>
      <c r="K469" s="12"/>
      <c r="L469" s="12"/>
      <c r="M469" s="12"/>
      <c r="N469" s="12"/>
      <c r="O469" s="12"/>
      <c r="P469" s="12"/>
      <c r="Q469" s="12"/>
      <c r="R469" s="12"/>
      <c r="S469" s="12"/>
      <c r="T469" s="12"/>
      <c r="U469" s="12"/>
      <c r="V469" s="12"/>
      <c r="W469" s="12"/>
      <c r="X469" s="12"/>
      <c r="Y469" s="12"/>
      <c r="Z469" s="12"/>
      <c r="AA469" s="12"/>
    </row>
    <row r="470" ht="15.75" customHeight="1">
      <c r="A470" s="12" t="s">
        <v>11694</v>
      </c>
      <c r="B470" s="12" t="s">
        <v>297</v>
      </c>
      <c r="C470" s="12" t="s">
        <v>11766</v>
      </c>
      <c r="D470" s="12" t="s">
        <v>2233</v>
      </c>
      <c r="E470" s="422">
        <v>0.7916666666666666</v>
      </c>
      <c r="F470" s="422">
        <v>0.8333333333333334</v>
      </c>
      <c r="G470" s="423" t="s">
        <v>297</v>
      </c>
      <c r="H470" s="12" t="s">
        <v>11767</v>
      </c>
      <c r="I470" s="424" t="s">
        <v>297</v>
      </c>
      <c r="J470" s="424" t="s">
        <v>297</v>
      </c>
      <c r="K470" s="12"/>
      <c r="L470" s="12"/>
      <c r="M470" s="12"/>
      <c r="N470" s="12"/>
      <c r="O470" s="12"/>
      <c r="P470" s="12"/>
      <c r="Q470" s="12"/>
      <c r="R470" s="12"/>
      <c r="S470" s="12"/>
      <c r="T470" s="12"/>
      <c r="U470" s="12"/>
      <c r="V470" s="12"/>
      <c r="W470" s="12"/>
      <c r="X470" s="12"/>
      <c r="Y470" s="12"/>
      <c r="Z470" s="12"/>
      <c r="AA470" s="12"/>
    </row>
    <row r="471" ht="15.75" customHeight="1">
      <c r="A471" s="12" t="s">
        <v>11688</v>
      </c>
      <c r="B471" s="12" t="s">
        <v>297</v>
      </c>
      <c r="C471" s="12" t="s">
        <v>11768</v>
      </c>
      <c r="D471" s="12" t="s">
        <v>90</v>
      </c>
      <c r="E471" s="422">
        <v>0.6666666666666666</v>
      </c>
      <c r="F471" s="422">
        <v>0.7083333333333334</v>
      </c>
      <c r="G471" s="423" t="s">
        <v>297</v>
      </c>
      <c r="H471" s="12" t="s">
        <v>11769</v>
      </c>
      <c r="I471" s="424" t="s">
        <v>297</v>
      </c>
      <c r="J471" s="424" t="s">
        <v>297</v>
      </c>
      <c r="K471" s="12"/>
      <c r="L471" s="12"/>
      <c r="M471" s="12"/>
      <c r="N471" s="12"/>
      <c r="O471" s="12"/>
      <c r="P471" s="12"/>
      <c r="Q471" s="12"/>
      <c r="R471" s="12"/>
      <c r="S471" s="12"/>
      <c r="T471" s="12"/>
      <c r="U471" s="12"/>
      <c r="V471" s="12"/>
      <c r="W471" s="12"/>
      <c r="X471" s="12"/>
      <c r="Y471" s="12"/>
      <c r="Z471" s="12"/>
      <c r="AA471" s="12"/>
    </row>
    <row r="472" ht="15.75" customHeight="1">
      <c r="A472" s="12" t="s">
        <v>11704</v>
      </c>
      <c r="B472" s="12" t="s">
        <v>297</v>
      </c>
      <c r="C472" s="12" t="s">
        <v>11770</v>
      </c>
      <c r="D472" s="429">
        <v>45693.0</v>
      </c>
      <c r="E472" s="422">
        <v>0.4166666666666667</v>
      </c>
      <c r="F472" s="422">
        <v>0.4479166666666667</v>
      </c>
      <c r="G472" s="423" t="s">
        <v>297</v>
      </c>
      <c r="H472" s="12" t="s">
        <v>11771</v>
      </c>
      <c r="I472" s="424" t="s">
        <v>297</v>
      </c>
      <c r="J472" s="424" t="s">
        <v>297</v>
      </c>
      <c r="K472" s="12"/>
      <c r="L472" s="12"/>
      <c r="M472" s="12"/>
      <c r="N472" s="12"/>
      <c r="O472" s="12"/>
      <c r="P472" s="12"/>
      <c r="Q472" s="12"/>
      <c r="R472" s="12"/>
      <c r="S472" s="12"/>
      <c r="T472" s="12"/>
      <c r="U472" s="12"/>
      <c r="V472" s="12"/>
      <c r="W472" s="12"/>
      <c r="X472" s="12"/>
      <c r="Y472" s="12"/>
      <c r="Z472" s="12"/>
      <c r="AA472" s="12"/>
    </row>
    <row r="473" ht="15.75" customHeight="1">
      <c r="A473" s="12" t="s">
        <v>11694</v>
      </c>
      <c r="B473" s="12" t="s">
        <v>297</v>
      </c>
      <c r="C473" s="12" t="s">
        <v>11772</v>
      </c>
      <c r="D473" s="12" t="s">
        <v>2233</v>
      </c>
      <c r="E473" s="422">
        <v>0.7916666666666666</v>
      </c>
      <c r="F473" s="422">
        <v>0.8333333333333334</v>
      </c>
      <c r="G473" s="423" t="s">
        <v>297</v>
      </c>
      <c r="H473" s="12" t="s">
        <v>11773</v>
      </c>
      <c r="I473" s="424" t="s">
        <v>297</v>
      </c>
      <c r="J473" s="424" t="s">
        <v>297</v>
      </c>
      <c r="K473" s="12"/>
      <c r="L473" s="12"/>
      <c r="M473" s="12"/>
      <c r="N473" s="12"/>
      <c r="O473" s="12"/>
      <c r="P473" s="12"/>
      <c r="Q473" s="12"/>
      <c r="R473" s="12"/>
      <c r="S473" s="12"/>
      <c r="T473" s="12"/>
      <c r="U473" s="12"/>
      <c r="V473" s="12"/>
      <c r="W473" s="12"/>
      <c r="X473" s="12"/>
      <c r="Y473" s="12"/>
      <c r="Z473" s="12"/>
      <c r="AA473" s="12"/>
    </row>
    <row r="474" ht="15.75" customHeight="1">
      <c r="A474" s="12" t="s">
        <v>11694</v>
      </c>
      <c r="B474" s="12" t="s">
        <v>297</v>
      </c>
      <c r="C474" s="12" t="s">
        <v>11774</v>
      </c>
      <c r="D474" s="12" t="s">
        <v>2233</v>
      </c>
      <c r="E474" s="422">
        <v>0.6666666666666666</v>
      </c>
      <c r="F474" s="422">
        <v>0.7083333333333334</v>
      </c>
      <c r="G474" s="423" t="s">
        <v>297</v>
      </c>
      <c r="H474" s="12" t="s">
        <v>11775</v>
      </c>
      <c r="I474" s="424" t="s">
        <v>297</v>
      </c>
      <c r="J474" s="424" t="s">
        <v>297</v>
      </c>
      <c r="K474" s="12"/>
      <c r="L474" s="12"/>
      <c r="M474" s="12"/>
      <c r="N474" s="12"/>
      <c r="O474" s="12"/>
      <c r="P474" s="12"/>
      <c r="Q474" s="12"/>
      <c r="R474" s="12"/>
      <c r="S474" s="12"/>
      <c r="T474" s="12"/>
      <c r="U474" s="12"/>
      <c r="V474" s="12"/>
      <c r="W474" s="12"/>
      <c r="X474" s="12"/>
      <c r="Y474" s="12"/>
      <c r="Z474" s="12"/>
      <c r="AA474" s="12"/>
    </row>
    <row r="475" ht="15.75" customHeight="1">
      <c r="A475" s="12" t="s">
        <v>11711</v>
      </c>
      <c r="B475" s="12" t="s">
        <v>297</v>
      </c>
      <c r="C475" s="12" t="s">
        <v>11776</v>
      </c>
      <c r="D475" s="12" t="s">
        <v>3225</v>
      </c>
      <c r="E475" s="422">
        <v>0.7604166666666666</v>
      </c>
      <c r="F475" s="422">
        <v>0.8229166666666666</v>
      </c>
      <c r="G475" s="443">
        <v>5.0</v>
      </c>
      <c r="H475" s="12" t="s">
        <v>11777</v>
      </c>
      <c r="I475" s="424" t="s">
        <v>297</v>
      </c>
      <c r="J475" s="424" t="s">
        <v>297</v>
      </c>
      <c r="K475" s="12"/>
      <c r="L475" s="12"/>
      <c r="M475" s="12"/>
      <c r="N475" s="12"/>
      <c r="O475" s="12"/>
      <c r="P475" s="12"/>
      <c r="Q475" s="12"/>
      <c r="R475" s="12"/>
      <c r="S475" s="12"/>
      <c r="T475" s="12"/>
      <c r="U475" s="12"/>
      <c r="V475" s="12"/>
      <c r="W475" s="12"/>
      <c r="X475" s="12"/>
      <c r="Y475" s="12"/>
      <c r="Z475" s="12"/>
      <c r="AA475" s="12"/>
    </row>
    <row r="476" ht="15.75" customHeight="1">
      <c r="A476" s="12" t="s">
        <v>11778</v>
      </c>
      <c r="B476" s="12" t="s">
        <v>297</v>
      </c>
      <c r="C476" s="12" t="s">
        <v>11779</v>
      </c>
      <c r="D476" s="429">
        <v>45789.0</v>
      </c>
      <c r="E476" s="422">
        <v>0.7916666666666666</v>
      </c>
      <c r="F476" s="422">
        <v>0.8333333333333334</v>
      </c>
      <c r="G476" s="423" t="s">
        <v>297</v>
      </c>
      <c r="H476" s="12" t="s">
        <v>11780</v>
      </c>
      <c r="I476" s="424" t="s">
        <v>297</v>
      </c>
      <c r="J476" s="424" t="s">
        <v>297</v>
      </c>
      <c r="K476" s="12"/>
      <c r="L476" s="12"/>
      <c r="M476" s="12"/>
      <c r="N476" s="12"/>
      <c r="O476" s="12"/>
      <c r="P476" s="12"/>
      <c r="Q476" s="12"/>
      <c r="R476" s="12"/>
      <c r="S476" s="12"/>
      <c r="T476" s="12"/>
      <c r="U476" s="12"/>
      <c r="V476" s="12"/>
      <c r="W476" s="12"/>
      <c r="X476" s="12"/>
      <c r="Y476" s="12"/>
      <c r="Z476" s="12"/>
      <c r="AA476" s="12"/>
    </row>
    <row r="477" ht="15.75" customHeight="1">
      <c r="A477" s="12" t="s">
        <v>11694</v>
      </c>
      <c r="B477" s="12" t="s">
        <v>297</v>
      </c>
      <c r="C477" s="12" t="s">
        <v>11781</v>
      </c>
      <c r="D477" s="12" t="s">
        <v>2233</v>
      </c>
      <c r="E477" s="422">
        <v>0.7916666666666666</v>
      </c>
      <c r="F477" s="422">
        <v>0.8333333333333334</v>
      </c>
      <c r="G477" s="423" t="s">
        <v>297</v>
      </c>
      <c r="H477" s="12" t="s">
        <v>11782</v>
      </c>
      <c r="I477" s="424" t="s">
        <v>297</v>
      </c>
      <c r="J477" s="424" t="s">
        <v>297</v>
      </c>
      <c r="K477" s="12"/>
      <c r="L477" s="12"/>
      <c r="M477" s="12"/>
      <c r="N477" s="12"/>
      <c r="O477" s="12"/>
      <c r="P477" s="12"/>
      <c r="Q477" s="12"/>
      <c r="R477" s="12"/>
      <c r="S477" s="12"/>
      <c r="T477" s="12"/>
      <c r="U477" s="12"/>
      <c r="V477" s="12"/>
      <c r="W477" s="12"/>
      <c r="X477" s="12"/>
      <c r="Y477" s="12"/>
      <c r="Z477" s="12"/>
      <c r="AA477" s="12"/>
    </row>
    <row r="478" ht="15.75" customHeight="1">
      <c r="A478" s="12" t="s">
        <v>11778</v>
      </c>
      <c r="B478" s="12" t="s">
        <v>297</v>
      </c>
      <c r="C478" s="12" t="s">
        <v>11783</v>
      </c>
      <c r="D478" s="12" t="s">
        <v>11616</v>
      </c>
      <c r="E478" s="424" t="s">
        <v>11784</v>
      </c>
      <c r="F478" s="424" t="s">
        <v>11784</v>
      </c>
      <c r="G478" s="423" t="s">
        <v>297</v>
      </c>
      <c r="H478" s="12" t="s">
        <v>11785</v>
      </c>
      <c r="I478" s="424" t="s">
        <v>297</v>
      </c>
      <c r="J478" s="424" t="s">
        <v>297</v>
      </c>
      <c r="K478" s="12"/>
      <c r="L478" s="12"/>
      <c r="M478" s="12"/>
      <c r="N478" s="12"/>
      <c r="O478" s="12"/>
      <c r="P478" s="12"/>
      <c r="Q478" s="12"/>
      <c r="R478" s="12"/>
      <c r="S478" s="12"/>
      <c r="T478" s="12"/>
      <c r="U478" s="12"/>
      <c r="V478" s="12"/>
      <c r="W478" s="12"/>
      <c r="X478" s="12"/>
      <c r="Y478" s="12"/>
      <c r="Z478" s="12"/>
      <c r="AA478" s="12"/>
    </row>
    <row r="479" ht="15.75" customHeight="1">
      <c r="A479" s="12" t="s">
        <v>11691</v>
      </c>
      <c r="B479" s="12" t="s">
        <v>297</v>
      </c>
      <c r="C479" s="12" t="s">
        <v>11786</v>
      </c>
      <c r="D479" s="429">
        <v>45880.0</v>
      </c>
      <c r="E479" s="422">
        <v>0.7916666666666666</v>
      </c>
      <c r="F479" s="422">
        <v>0.8333333333333334</v>
      </c>
      <c r="G479" s="423" t="s">
        <v>297</v>
      </c>
      <c r="H479" s="12" t="s">
        <v>11787</v>
      </c>
      <c r="I479" s="424" t="s">
        <v>297</v>
      </c>
      <c r="J479" s="424" t="s">
        <v>297</v>
      </c>
      <c r="K479" s="12"/>
      <c r="L479" s="12"/>
      <c r="M479" s="12"/>
      <c r="N479" s="12"/>
      <c r="O479" s="12"/>
      <c r="P479" s="12"/>
      <c r="Q479" s="12"/>
      <c r="R479" s="12"/>
      <c r="S479" s="12"/>
      <c r="T479" s="12"/>
      <c r="U479" s="12"/>
      <c r="V479" s="12"/>
      <c r="W479" s="12"/>
      <c r="X479" s="12"/>
      <c r="Y479" s="12"/>
      <c r="Z479" s="12"/>
      <c r="AA479" s="12"/>
    </row>
    <row r="480" ht="15.75" customHeight="1">
      <c r="A480" s="12" t="s">
        <v>11694</v>
      </c>
      <c r="B480" s="12" t="s">
        <v>297</v>
      </c>
      <c r="C480" s="12" t="s">
        <v>11788</v>
      </c>
      <c r="D480" s="12" t="s">
        <v>2233</v>
      </c>
      <c r="E480" s="422">
        <v>0.7916666666666666</v>
      </c>
      <c r="F480" s="422">
        <v>0.8333333333333334</v>
      </c>
      <c r="G480" s="423" t="s">
        <v>297</v>
      </c>
      <c r="H480" s="12" t="s">
        <v>11789</v>
      </c>
      <c r="I480" s="424" t="s">
        <v>297</v>
      </c>
      <c r="J480" s="424" t="s">
        <v>297</v>
      </c>
      <c r="K480" s="12"/>
      <c r="L480" s="12"/>
      <c r="M480" s="12"/>
      <c r="N480" s="12"/>
      <c r="O480" s="12"/>
      <c r="P480" s="12"/>
      <c r="Q480" s="12"/>
      <c r="R480" s="12"/>
      <c r="S480" s="12"/>
      <c r="T480" s="12"/>
      <c r="U480" s="12"/>
      <c r="V480" s="12"/>
      <c r="W480" s="12"/>
      <c r="X480" s="12"/>
      <c r="Y480" s="12"/>
      <c r="Z480" s="12"/>
      <c r="AA480" s="12"/>
    </row>
    <row r="481" ht="15.75" customHeight="1">
      <c r="A481" s="12" t="s">
        <v>11694</v>
      </c>
      <c r="B481" s="12" t="s">
        <v>297</v>
      </c>
      <c r="C481" s="12" t="s">
        <v>11790</v>
      </c>
      <c r="D481" s="12" t="s">
        <v>2233</v>
      </c>
      <c r="E481" s="422">
        <v>0.7916666666666666</v>
      </c>
      <c r="F481" s="422">
        <v>0.8333333333333334</v>
      </c>
      <c r="G481" s="423" t="s">
        <v>297</v>
      </c>
      <c r="H481" s="12" t="s">
        <v>11791</v>
      </c>
      <c r="I481" s="424" t="s">
        <v>297</v>
      </c>
      <c r="J481" s="424" t="s">
        <v>297</v>
      </c>
      <c r="K481" s="12"/>
      <c r="L481" s="12"/>
      <c r="M481" s="12"/>
      <c r="N481" s="12"/>
      <c r="O481" s="12"/>
      <c r="P481" s="12"/>
      <c r="Q481" s="12"/>
      <c r="R481" s="12"/>
      <c r="S481" s="12"/>
      <c r="T481" s="12"/>
      <c r="U481" s="12"/>
      <c r="V481" s="12"/>
      <c r="W481" s="12"/>
      <c r="X481" s="12"/>
      <c r="Y481" s="12"/>
      <c r="Z481" s="12"/>
      <c r="AA481" s="12"/>
    </row>
    <row r="482" ht="15.75" customHeight="1">
      <c r="A482" s="12" t="s">
        <v>674</v>
      </c>
      <c r="B482" s="12" t="s">
        <v>297</v>
      </c>
      <c r="C482" s="12" t="s">
        <v>11792</v>
      </c>
      <c r="D482" s="12" t="s">
        <v>11616</v>
      </c>
      <c r="E482" s="422">
        <v>0.6666666666666666</v>
      </c>
      <c r="F482" s="422">
        <v>0.875</v>
      </c>
      <c r="G482" s="443">
        <v>10.0</v>
      </c>
      <c r="H482" s="12" t="s">
        <v>11793</v>
      </c>
      <c r="I482" s="424" t="s">
        <v>297</v>
      </c>
      <c r="J482" s="424" t="s">
        <v>297</v>
      </c>
      <c r="K482" s="12"/>
      <c r="L482" s="12"/>
      <c r="M482" s="12"/>
      <c r="N482" s="12"/>
      <c r="O482" s="12"/>
      <c r="P482" s="12"/>
      <c r="Q482" s="12"/>
      <c r="R482" s="12"/>
      <c r="S482" s="12"/>
      <c r="T482" s="12"/>
      <c r="U482" s="12"/>
      <c r="V482" s="12"/>
      <c r="W482" s="12"/>
      <c r="X482" s="12"/>
      <c r="Y482" s="12"/>
      <c r="Z482" s="12"/>
      <c r="AA482" s="12"/>
    </row>
    <row r="483" ht="15.75" customHeight="1">
      <c r="A483" s="12" t="s">
        <v>674</v>
      </c>
      <c r="B483" s="12" t="s">
        <v>297</v>
      </c>
      <c r="C483" s="12" t="s">
        <v>11794</v>
      </c>
      <c r="D483" s="12" t="s">
        <v>11616</v>
      </c>
      <c r="E483" s="422">
        <v>0.5833333333333334</v>
      </c>
      <c r="F483" s="422">
        <v>0.6666666666666666</v>
      </c>
      <c r="G483" s="423" t="s">
        <v>297</v>
      </c>
      <c r="H483" s="12" t="s">
        <v>11795</v>
      </c>
      <c r="I483" s="424" t="s">
        <v>297</v>
      </c>
      <c r="J483" s="424" t="s">
        <v>297</v>
      </c>
      <c r="K483" s="12"/>
      <c r="L483" s="12"/>
      <c r="M483" s="12"/>
      <c r="N483" s="12"/>
      <c r="O483" s="12"/>
      <c r="P483" s="12"/>
      <c r="Q483" s="12"/>
      <c r="R483" s="12"/>
      <c r="S483" s="12"/>
      <c r="T483" s="12"/>
      <c r="U483" s="12"/>
      <c r="V483" s="12"/>
      <c r="W483" s="12"/>
      <c r="X483" s="12"/>
      <c r="Y483" s="12"/>
      <c r="Z483" s="12"/>
      <c r="AA483" s="12"/>
    </row>
    <row r="484" ht="15.75" customHeight="1">
      <c r="A484" s="12" t="s">
        <v>11691</v>
      </c>
      <c r="B484" s="12" t="s">
        <v>297</v>
      </c>
      <c r="C484" s="12" t="s">
        <v>11796</v>
      </c>
      <c r="D484" s="429">
        <v>45818.0</v>
      </c>
      <c r="E484" s="422">
        <v>0.7916666666666666</v>
      </c>
      <c r="F484" s="422">
        <v>0.8333333333333334</v>
      </c>
      <c r="G484" s="423" t="s">
        <v>297</v>
      </c>
      <c r="H484" s="12" t="s">
        <v>11797</v>
      </c>
      <c r="I484" s="424" t="s">
        <v>297</v>
      </c>
      <c r="J484" s="424" t="s">
        <v>297</v>
      </c>
      <c r="K484" s="12"/>
      <c r="L484" s="12"/>
      <c r="M484" s="12"/>
      <c r="N484" s="12"/>
      <c r="O484" s="12"/>
      <c r="P484" s="12"/>
      <c r="Q484" s="12"/>
      <c r="R484" s="12"/>
      <c r="S484" s="12"/>
      <c r="T484" s="12"/>
      <c r="U484" s="12"/>
      <c r="V484" s="12"/>
      <c r="W484" s="12"/>
      <c r="X484" s="12"/>
      <c r="Y484" s="12"/>
      <c r="Z484" s="12"/>
      <c r="AA484" s="12"/>
    </row>
    <row r="485" ht="15.75" customHeight="1">
      <c r="A485" s="12" t="s">
        <v>11694</v>
      </c>
      <c r="B485" s="12" t="s">
        <v>297</v>
      </c>
      <c r="C485" s="12" t="s">
        <v>11798</v>
      </c>
      <c r="D485" s="12" t="s">
        <v>2233</v>
      </c>
      <c r="E485" s="422">
        <v>0.7916666666666666</v>
      </c>
      <c r="F485" s="422">
        <v>0.8333333333333334</v>
      </c>
      <c r="G485" s="423" t="s">
        <v>297</v>
      </c>
      <c r="H485" s="12" t="s">
        <v>11799</v>
      </c>
      <c r="I485" s="424" t="s">
        <v>297</v>
      </c>
      <c r="J485" s="424" t="s">
        <v>297</v>
      </c>
      <c r="K485" s="12"/>
      <c r="L485" s="12"/>
      <c r="M485" s="12"/>
      <c r="N485" s="12"/>
      <c r="O485" s="12"/>
      <c r="P485" s="12"/>
      <c r="Q485" s="12"/>
      <c r="R485" s="12"/>
      <c r="S485" s="12"/>
      <c r="T485" s="12"/>
      <c r="U485" s="12"/>
      <c r="V485" s="12"/>
      <c r="W485" s="12"/>
      <c r="X485" s="12"/>
      <c r="Y485" s="12"/>
      <c r="Z485" s="12"/>
      <c r="AA485" s="12"/>
    </row>
    <row r="486" ht="15.75" customHeight="1">
      <c r="A486" s="12" t="s">
        <v>11694</v>
      </c>
      <c r="B486" s="12" t="s">
        <v>297</v>
      </c>
      <c r="C486" s="12" t="s">
        <v>11800</v>
      </c>
      <c r="D486" s="12" t="s">
        <v>2233</v>
      </c>
      <c r="E486" s="422">
        <v>0.8333333333333334</v>
      </c>
      <c r="F486" s="422">
        <v>0.875</v>
      </c>
      <c r="G486" s="423" t="s">
        <v>297</v>
      </c>
      <c r="H486" s="12" t="s">
        <v>11799</v>
      </c>
      <c r="I486" s="424" t="s">
        <v>297</v>
      </c>
      <c r="J486" s="424" t="s">
        <v>297</v>
      </c>
      <c r="K486" s="12"/>
      <c r="L486" s="12"/>
      <c r="M486" s="12"/>
      <c r="N486" s="12"/>
      <c r="O486" s="12"/>
      <c r="P486" s="12"/>
      <c r="Q486" s="12"/>
      <c r="R486" s="12"/>
      <c r="S486" s="12"/>
      <c r="T486" s="12"/>
      <c r="U486" s="12"/>
      <c r="V486" s="12"/>
      <c r="W486" s="12"/>
      <c r="X486" s="12"/>
      <c r="Y486" s="12"/>
      <c r="Z486" s="12"/>
      <c r="AA486" s="12"/>
    </row>
    <row r="487" ht="15.75" customHeight="1">
      <c r="A487" s="12" t="s">
        <v>11694</v>
      </c>
      <c r="B487" s="12" t="s">
        <v>297</v>
      </c>
      <c r="C487" s="12" t="s">
        <v>11801</v>
      </c>
      <c r="D487" s="12" t="s">
        <v>2233</v>
      </c>
      <c r="E487" s="422">
        <v>0.875</v>
      </c>
      <c r="F487" s="422">
        <v>0.9166666666666666</v>
      </c>
      <c r="G487" s="423" t="s">
        <v>297</v>
      </c>
      <c r="H487" s="12" t="s">
        <v>11799</v>
      </c>
      <c r="I487" s="424" t="s">
        <v>297</v>
      </c>
      <c r="J487" s="424" t="s">
        <v>297</v>
      </c>
      <c r="K487" s="12"/>
      <c r="L487" s="12"/>
      <c r="M487" s="12"/>
      <c r="N487" s="12"/>
      <c r="O487" s="12"/>
      <c r="P487" s="12"/>
      <c r="Q487" s="12"/>
      <c r="R487" s="12"/>
      <c r="S487" s="12"/>
      <c r="T487" s="12"/>
      <c r="U487" s="12"/>
      <c r="V487" s="12"/>
      <c r="W487" s="12"/>
      <c r="X487" s="12"/>
      <c r="Y487" s="12"/>
      <c r="Z487" s="12"/>
      <c r="AA487" s="12"/>
    </row>
    <row r="488" ht="15.75" customHeight="1">
      <c r="A488" s="12" t="s">
        <v>11694</v>
      </c>
      <c r="B488" s="12" t="s">
        <v>297</v>
      </c>
      <c r="C488" s="12" t="s">
        <v>11802</v>
      </c>
      <c r="D488" s="12" t="s">
        <v>2233</v>
      </c>
      <c r="E488" s="422">
        <v>0.9166666666666666</v>
      </c>
      <c r="F488" s="422">
        <v>0.9583333333333334</v>
      </c>
      <c r="G488" s="423" t="s">
        <v>297</v>
      </c>
      <c r="H488" s="12" t="s">
        <v>11799</v>
      </c>
      <c r="I488" s="424" t="s">
        <v>297</v>
      </c>
      <c r="J488" s="424" t="s">
        <v>297</v>
      </c>
      <c r="K488" s="12"/>
      <c r="L488" s="12"/>
      <c r="M488" s="12"/>
      <c r="N488" s="12"/>
      <c r="O488" s="12"/>
      <c r="P488" s="12"/>
      <c r="Q488" s="12"/>
      <c r="R488" s="12"/>
      <c r="S488" s="12"/>
      <c r="T488" s="12"/>
      <c r="U488" s="12"/>
      <c r="V488" s="12"/>
      <c r="W488" s="12"/>
      <c r="X488" s="12"/>
      <c r="Y488" s="12"/>
      <c r="Z488" s="12"/>
      <c r="AA488" s="12"/>
    </row>
    <row r="489" ht="15.75" customHeight="1">
      <c r="A489" s="12" t="s">
        <v>11749</v>
      </c>
      <c r="B489" s="12" t="s">
        <v>297</v>
      </c>
      <c r="C489" s="12" t="s">
        <v>11803</v>
      </c>
      <c r="D489" s="12" t="s">
        <v>11616</v>
      </c>
      <c r="E489" s="422">
        <v>0.5833333333333334</v>
      </c>
      <c r="F489" s="422">
        <v>0.6666666666666666</v>
      </c>
      <c r="G489" s="423" t="s">
        <v>297</v>
      </c>
      <c r="H489" s="12" t="s">
        <v>11804</v>
      </c>
      <c r="I489" s="424" t="s">
        <v>297</v>
      </c>
      <c r="J489" s="424" t="s">
        <v>297</v>
      </c>
      <c r="K489" s="12"/>
      <c r="L489" s="12"/>
      <c r="M489" s="12"/>
      <c r="N489" s="12"/>
      <c r="O489" s="12"/>
      <c r="P489" s="12"/>
      <c r="Q489" s="12"/>
      <c r="R489" s="12"/>
      <c r="S489" s="12"/>
      <c r="T489" s="12"/>
      <c r="U489" s="12"/>
      <c r="V489" s="12"/>
      <c r="W489" s="12"/>
      <c r="X489" s="12"/>
      <c r="Y489" s="12"/>
      <c r="Z489" s="12"/>
      <c r="AA489" s="12"/>
    </row>
    <row r="490" ht="15.75" customHeight="1">
      <c r="A490" s="12" t="s">
        <v>11721</v>
      </c>
      <c r="B490" s="12" t="s">
        <v>297</v>
      </c>
      <c r="C490" s="12" t="s">
        <v>11805</v>
      </c>
      <c r="D490" s="429">
        <v>45786.0</v>
      </c>
      <c r="E490" s="422">
        <v>0.7708333333333334</v>
      </c>
      <c r="F490" s="422">
        <v>0.8125</v>
      </c>
      <c r="G490" s="423" t="s">
        <v>297</v>
      </c>
      <c r="H490" s="12" t="s">
        <v>11806</v>
      </c>
      <c r="I490" s="424" t="s">
        <v>297</v>
      </c>
      <c r="J490" s="424" t="s">
        <v>297</v>
      </c>
      <c r="K490" s="12"/>
      <c r="L490" s="12"/>
      <c r="M490" s="12"/>
      <c r="N490" s="12"/>
      <c r="O490" s="12"/>
      <c r="P490" s="12"/>
      <c r="Q490" s="12"/>
      <c r="R490" s="12"/>
      <c r="S490" s="12"/>
      <c r="T490" s="12"/>
      <c r="U490" s="12"/>
      <c r="V490" s="12"/>
      <c r="W490" s="12"/>
      <c r="X490" s="12"/>
      <c r="Y490" s="12"/>
      <c r="Z490" s="12"/>
      <c r="AA490" s="12"/>
    </row>
    <row r="491" ht="15.75" customHeight="1">
      <c r="A491" s="12" t="s">
        <v>11688</v>
      </c>
      <c r="B491" s="12" t="s">
        <v>297</v>
      </c>
      <c r="C491" s="12" t="s">
        <v>11807</v>
      </c>
      <c r="D491" s="12" t="s">
        <v>3225</v>
      </c>
      <c r="E491" s="422">
        <v>0.5416666666666666</v>
      </c>
      <c r="F491" s="422">
        <v>0.5833333333333334</v>
      </c>
      <c r="G491" s="423" t="s">
        <v>297</v>
      </c>
      <c r="H491" s="12" t="s">
        <v>11808</v>
      </c>
      <c r="I491" s="424" t="s">
        <v>297</v>
      </c>
      <c r="J491" s="424" t="s">
        <v>297</v>
      </c>
      <c r="K491" s="12"/>
      <c r="L491" s="12"/>
      <c r="M491" s="12"/>
      <c r="N491" s="12"/>
      <c r="O491" s="12"/>
      <c r="P491" s="12"/>
      <c r="Q491" s="12"/>
      <c r="R491" s="12"/>
      <c r="S491" s="12"/>
      <c r="T491" s="12"/>
      <c r="U491" s="12"/>
      <c r="V491" s="12"/>
      <c r="W491" s="12"/>
      <c r="X491" s="12"/>
      <c r="Y491" s="12"/>
      <c r="Z491" s="12"/>
      <c r="AA491" s="12"/>
    </row>
    <row r="492" ht="15.75" customHeight="1">
      <c r="A492" s="12" t="s">
        <v>11711</v>
      </c>
      <c r="B492" s="12" t="s">
        <v>297</v>
      </c>
      <c r="C492" s="12" t="s">
        <v>11809</v>
      </c>
      <c r="D492" s="12" t="s">
        <v>66</v>
      </c>
      <c r="E492" s="422">
        <v>0.7604166666666666</v>
      </c>
      <c r="F492" s="422">
        <v>0.8229166666666666</v>
      </c>
      <c r="G492" s="443">
        <v>5.0</v>
      </c>
      <c r="H492" s="12" t="s">
        <v>11810</v>
      </c>
      <c r="I492" s="424" t="s">
        <v>297</v>
      </c>
      <c r="J492" s="424" t="s">
        <v>297</v>
      </c>
      <c r="K492" s="12"/>
      <c r="L492" s="12"/>
      <c r="M492" s="12"/>
      <c r="N492" s="12"/>
      <c r="O492" s="12"/>
      <c r="P492" s="12"/>
      <c r="Q492" s="12"/>
      <c r="R492" s="12"/>
      <c r="S492" s="12"/>
      <c r="T492" s="12"/>
      <c r="U492" s="12"/>
      <c r="V492" s="12"/>
      <c r="W492" s="12"/>
      <c r="X492" s="12"/>
      <c r="Y492" s="12"/>
      <c r="Z492" s="12"/>
      <c r="AA492" s="12"/>
    </row>
    <row r="493" ht="15.75" customHeight="1">
      <c r="A493" s="12" t="s">
        <v>11704</v>
      </c>
      <c r="B493" s="12" t="s">
        <v>297</v>
      </c>
      <c r="C493" s="12" t="s">
        <v>11811</v>
      </c>
      <c r="D493" s="429">
        <v>45693.0</v>
      </c>
      <c r="E493" s="422">
        <v>0.4166666666666667</v>
      </c>
      <c r="F493" s="422">
        <v>0.4479166666666667</v>
      </c>
      <c r="G493" s="423" t="s">
        <v>297</v>
      </c>
      <c r="H493" s="12" t="s">
        <v>11812</v>
      </c>
      <c r="I493" s="424" t="s">
        <v>297</v>
      </c>
      <c r="J493" s="424" t="s">
        <v>297</v>
      </c>
      <c r="K493" s="12"/>
      <c r="L493" s="12"/>
      <c r="M493" s="12"/>
      <c r="N493" s="12"/>
      <c r="O493" s="12"/>
      <c r="P493" s="12"/>
      <c r="Q493" s="12"/>
      <c r="R493" s="12"/>
      <c r="S493" s="12"/>
      <c r="T493" s="12"/>
      <c r="U493" s="12"/>
      <c r="V493" s="12"/>
      <c r="W493" s="12"/>
      <c r="X493" s="12"/>
      <c r="Y493" s="12"/>
      <c r="Z493" s="12"/>
      <c r="AA493" s="12"/>
    </row>
    <row r="494" ht="15.75" customHeight="1">
      <c r="A494" s="12" t="s">
        <v>11721</v>
      </c>
      <c r="B494" s="12" t="s">
        <v>297</v>
      </c>
      <c r="C494" s="12" t="s">
        <v>11813</v>
      </c>
      <c r="D494" s="429">
        <v>45881.0</v>
      </c>
      <c r="E494" s="422">
        <v>0.7916666666666666</v>
      </c>
      <c r="F494" s="422">
        <v>0.8333333333333334</v>
      </c>
      <c r="G494" s="423" t="s">
        <v>297</v>
      </c>
      <c r="H494" s="12" t="s">
        <v>11814</v>
      </c>
      <c r="I494" s="424" t="s">
        <v>297</v>
      </c>
      <c r="J494" s="424" t="s">
        <v>297</v>
      </c>
      <c r="K494" s="12"/>
      <c r="L494" s="12"/>
      <c r="M494" s="12"/>
      <c r="N494" s="12"/>
      <c r="O494" s="12"/>
      <c r="P494" s="12"/>
      <c r="Q494" s="12"/>
      <c r="R494" s="12"/>
      <c r="S494" s="12"/>
      <c r="T494" s="12"/>
      <c r="U494" s="12"/>
      <c r="V494" s="12"/>
      <c r="W494" s="12"/>
      <c r="X494" s="12"/>
      <c r="Y494" s="12"/>
      <c r="Z494" s="12"/>
      <c r="AA494" s="12"/>
    </row>
    <row r="495" ht="15.75" customHeight="1">
      <c r="A495" s="12" t="s">
        <v>11749</v>
      </c>
      <c r="B495" s="12" t="s">
        <v>297</v>
      </c>
      <c r="C495" s="12" t="s">
        <v>11815</v>
      </c>
      <c r="D495" s="12" t="s">
        <v>11616</v>
      </c>
      <c r="E495" s="422">
        <v>0.4375</v>
      </c>
      <c r="F495" s="422">
        <v>0.4791666666666667</v>
      </c>
      <c r="G495" s="423" t="s">
        <v>297</v>
      </c>
      <c r="H495" s="12" t="s">
        <v>11816</v>
      </c>
      <c r="I495" s="424" t="s">
        <v>297</v>
      </c>
      <c r="J495" s="424" t="s">
        <v>297</v>
      </c>
      <c r="K495" s="12"/>
      <c r="L495" s="12"/>
      <c r="M495" s="12"/>
      <c r="N495" s="12"/>
      <c r="O495" s="12"/>
      <c r="P495" s="12"/>
      <c r="Q495" s="12"/>
      <c r="R495" s="12"/>
      <c r="S495" s="12"/>
      <c r="T495" s="12"/>
      <c r="U495" s="12"/>
      <c r="V495" s="12"/>
      <c r="W495" s="12"/>
      <c r="X495" s="12"/>
      <c r="Y495" s="12"/>
      <c r="Z495" s="12"/>
      <c r="AA495" s="12"/>
    </row>
    <row r="496" ht="15.75" customHeight="1">
      <c r="A496" s="12" t="s">
        <v>11694</v>
      </c>
      <c r="B496" s="12" t="s">
        <v>297</v>
      </c>
      <c r="C496" s="12" t="s">
        <v>11817</v>
      </c>
      <c r="D496" s="12" t="s">
        <v>2233</v>
      </c>
      <c r="E496" s="422">
        <v>0.4375</v>
      </c>
      <c r="F496" s="422">
        <v>0.4791666666666667</v>
      </c>
      <c r="G496" s="423" t="s">
        <v>297</v>
      </c>
      <c r="H496" s="12" t="s">
        <v>11818</v>
      </c>
      <c r="I496" s="424" t="s">
        <v>297</v>
      </c>
      <c r="J496" s="424" t="s">
        <v>297</v>
      </c>
      <c r="K496" s="12"/>
      <c r="L496" s="12"/>
      <c r="M496" s="12"/>
      <c r="N496" s="12"/>
      <c r="O496" s="12"/>
      <c r="P496" s="12"/>
      <c r="Q496" s="12"/>
      <c r="R496" s="12"/>
      <c r="S496" s="12"/>
      <c r="T496" s="12"/>
      <c r="U496" s="12"/>
      <c r="V496" s="12"/>
      <c r="W496" s="12"/>
      <c r="X496" s="12"/>
      <c r="Y496" s="12"/>
      <c r="Z496" s="12"/>
      <c r="AA496" s="12"/>
    </row>
    <row r="497" ht="15.75" customHeight="1">
      <c r="A497" s="12" t="s">
        <v>11688</v>
      </c>
      <c r="B497" s="12" t="s">
        <v>297</v>
      </c>
      <c r="C497" s="12" t="s">
        <v>11819</v>
      </c>
      <c r="D497" s="12" t="s">
        <v>90</v>
      </c>
      <c r="E497" s="422">
        <v>0.5625</v>
      </c>
      <c r="F497" s="422">
        <v>0.625</v>
      </c>
      <c r="G497" s="443">
        <v>5.0</v>
      </c>
      <c r="H497" s="12" t="s">
        <v>11820</v>
      </c>
      <c r="I497" s="424" t="s">
        <v>297</v>
      </c>
      <c r="J497" s="424" t="s">
        <v>297</v>
      </c>
      <c r="K497" s="12"/>
      <c r="L497" s="12"/>
      <c r="M497" s="12"/>
      <c r="N497" s="12"/>
      <c r="O497" s="12"/>
      <c r="P497" s="12"/>
      <c r="Q497" s="12"/>
      <c r="R497" s="12"/>
      <c r="S497" s="12"/>
      <c r="T497" s="12"/>
      <c r="U497" s="12"/>
      <c r="V497" s="12"/>
      <c r="W497" s="12"/>
      <c r="X497" s="12"/>
      <c r="Y497" s="12"/>
      <c r="Z497" s="12"/>
      <c r="AA497" s="12"/>
    </row>
    <row r="498" ht="15.75" customHeight="1">
      <c r="A498" s="12" t="s">
        <v>11704</v>
      </c>
      <c r="B498" s="12" t="s">
        <v>297</v>
      </c>
      <c r="C498" s="12" t="s">
        <v>11821</v>
      </c>
      <c r="D498" s="12" t="s">
        <v>10797</v>
      </c>
      <c r="E498" s="422">
        <v>0.5625</v>
      </c>
      <c r="F498" s="422">
        <v>0.625</v>
      </c>
      <c r="G498" s="423" t="s">
        <v>297</v>
      </c>
      <c r="H498" s="12" t="s">
        <v>11822</v>
      </c>
      <c r="I498" s="424" t="s">
        <v>297</v>
      </c>
      <c r="J498" s="424" t="s">
        <v>297</v>
      </c>
      <c r="K498" s="12"/>
      <c r="L498" s="12"/>
      <c r="M498" s="12"/>
      <c r="N498" s="12"/>
      <c r="O498" s="12"/>
      <c r="P498" s="12"/>
      <c r="Q498" s="12"/>
      <c r="R498" s="12"/>
      <c r="S498" s="12"/>
      <c r="T498" s="12"/>
      <c r="U498" s="12"/>
      <c r="V498" s="12"/>
      <c r="W498" s="12"/>
      <c r="X498" s="12"/>
      <c r="Y498" s="12"/>
      <c r="Z498" s="12"/>
      <c r="AA498" s="12"/>
    </row>
    <row r="499" ht="15.75" customHeight="1">
      <c r="A499" s="12" t="s">
        <v>11694</v>
      </c>
      <c r="B499" s="12" t="s">
        <v>297</v>
      </c>
      <c r="C499" s="12" t="s">
        <v>11823</v>
      </c>
      <c r="D499" s="12" t="s">
        <v>2233</v>
      </c>
      <c r="E499" s="422">
        <v>0.7916666666666666</v>
      </c>
      <c r="F499" s="422">
        <v>0.8333333333333334</v>
      </c>
      <c r="G499" s="423" t="s">
        <v>297</v>
      </c>
      <c r="H499" s="12" t="s">
        <v>11824</v>
      </c>
      <c r="I499" s="424" t="s">
        <v>297</v>
      </c>
      <c r="J499" s="424" t="s">
        <v>297</v>
      </c>
      <c r="K499" s="12"/>
      <c r="L499" s="12"/>
      <c r="M499" s="12"/>
      <c r="N499" s="12"/>
      <c r="O499" s="12"/>
      <c r="P499" s="12"/>
      <c r="Q499" s="12"/>
      <c r="R499" s="12"/>
      <c r="S499" s="12"/>
      <c r="T499" s="12"/>
      <c r="U499" s="12"/>
      <c r="V499" s="12"/>
      <c r="W499" s="12"/>
      <c r="X499" s="12"/>
      <c r="Y499" s="12"/>
      <c r="Z499" s="12"/>
      <c r="AA499" s="12"/>
    </row>
    <row r="500" ht="15.75" customHeight="1">
      <c r="A500" s="12" t="s">
        <v>11721</v>
      </c>
      <c r="B500" s="12" t="s">
        <v>297</v>
      </c>
      <c r="C500" s="12" t="s">
        <v>11825</v>
      </c>
      <c r="D500" s="429">
        <v>45881.0</v>
      </c>
      <c r="E500" s="422">
        <v>0.7916666666666666</v>
      </c>
      <c r="F500" s="422">
        <v>0.8333333333333334</v>
      </c>
      <c r="G500" s="423" t="s">
        <v>297</v>
      </c>
      <c r="H500" s="12" t="s">
        <v>11826</v>
      </c>
      <c r="I500" s="424" t="s">
        <v>297</v>
      </c>
      <c r="J500" s="424" t="s">
        <v>297</v>
      </c>
      <c r="K500" s="12"/>
      <c r="L500" s="12"/>
      <c r="M500" s="12"/>
      <c r="N500" s="12"/>
      <c r="O500" s="12"/>
      <c r="P500" s="12"/>
      <c r="Q500" s="12"/>
      <c r="R500" s="12"/>
      <c r="S500" s="12"/>
      <c r="T500" s="12"/>
      <c r="U500" s="12"/>
      <c r="V500" s="12"/>
      <c r="W500" s="12"/>
      <c r="X500" s="12"/>
      <c r="Y500" s="12"/>
      <c r="Z500" s="12"/>
      <c r="AA500" s="12"/>
    </row>
    <row r="501" ht="15.75" customHeight="1">
      <c r="A501" s="12" t="s">
        <v>11749</v>
      </c>
      <c r="B501" s="12" t="s">
        <v>297</v>
      </c>
      <c r="C501" s="12" t="s">
        <v>11827</v>
      </c>
      <c r="D501" s="429">
        <v>45849.0</v>
      </c>
      <c r="E501" s="422">
        <v>0.7916666666666666</v>
      </c>
      <c r="F501" s="422">
        <v>0.8333333333333334</v>
      </c>
      <c r="G501" s="423" t="s">
        <v>297</v>
      </c>
      <c r="H501" s="12" t="s">
        <v>11828</v>
      </c>
      <c r="I501" s="424" t="s">
        <v>297</v>
      </c>
      <c r="J501" s="424" t="s">
        <v>297</v>
      </c>
      <c r="K501" s="12"/>
      <c r="L501" s="12"/>
      <c r="M501" s="12"/>
      <c r="N501" s="12"/>
      <c r="O501" s="12"/>
      <c r="P501" s="12"/>
      <c r="Q501" s="12"/>
      <c r="R501" s="12"/>
      <c r="S501" s="12"/>
      <c r="T501" s="12"/>
      <c r="U501" s="12"/>
      <c r="V501" s="12"/>
      <c r="W501" s="12"/>
      <c r="X501" s="12"/>
      <c r="Y501" s="12"/>
      <c r="Z501" s="12"/>
      <c r="AA501" s="12"/>
    </row>
    <row r="502" ht="15.75" customHeight="1">
      <c r="A502" s="12" t="s">
        <v>11694</v>
      </c>
      <c r="B502" s="12" t="s">
        <v>297</v>
      </c>
      <c r="C502" s="12" t="s">
        <v>11829</v>
      </c>
      <c r="D502" s="12" t="s">
        <v>2233</v>
      </c>
      <c r="E502" s="422">
        <v>0.7916666666666666</v>
      </c>
      <c r="F502" s="422">
        <v>0.8333333333333334</v>
      </c>
      <c r="G502" s="423" t="s">
        <v>297</v>
      </c>
      <c r="H502" s="12" t="s">
        <v>11830</v>
      </c>
      <c r="I502" s="424" t="s">
        <v>297</v>
      </c>
      <c r="J502" s="424" t="s">
        <v>297</v>
      </c>
      <c r="K502" s="12"/>
      <c r="L502" s="12"/>
      <c r="M502" s="12"/>
      <c r="N502" s="12"/>
      <c r="O502" s="12"/>
      <c r="P502" s="12"/>
      <c r="Q502" s="12"/>
      <c r="R502" s="12"/>
      <c r="S502" s="12"/>
      <c r="T502" s="12"/>
      <c r="U502" s="12"/>
      <c r="V502" s="12"/>
      <c r="W502" s="12"/>
      <c r="X502" s="12"/>
      <c r="Y502" s="12"/>
      <c r="Z502" s="12"/>
      <c r="AA502" s="12"/>
    </row>
    <row r="503" ht="15.75" customHeight="1">
      <c r="A503" s="12" t="s">
        <v>11691</v>
      </c>
      <c r="B503" s="12" t="s">
        <v>297</v>
      </c>
      <c r="C503" s="12" t="s">
        <v>11831</v>
      </c>
      <c r="D503" s="429">
        <v>45818.0</v>
      </c>
      <c r="E503" s="422">
        <v>0.7916666666666666</v>
      </c>
      <c r="F503" s="422">
        <v>0.8333333333333334</v>
      </c>
      <c r="G503" s="423" t="s">
        <v>297</v>
      </c>
      <c r="H503" s="12" t="s">
        <v>11832</v>
      </c>
      <c r="I503" s="424" t="s">
        <v>297</v>
      </c>
      <c r="J503" s="424" t="s">
        <v>297</v>
      </c>
      <c r="K503" s="12"/>
      <c r="L503" s="12"/>
      <c r="M503" s="12"/>
      <c r="N503" s="12"/>
      <c r="O503" s="12"/>
      <c r="P503" s="12"/>
      <c r="Q503" s="12"/>
      <c r="R503" s="12"/>
      <c r="S503" s="12"/>
      <c r="T503" s="12"/>
      <c r="U503" s="12"/>
      <c r="V503" s="12"/>
      <c r="W503" s="12"/>
      <c r="X503" s="12"/>
      <c r="Y503" s="12"/>
      <c r="Z503" s="12"/>
      <c r="AA503" s="12"/>
    </row>
    <row r="504" ht="15.75" customHeight="1">
      <c r="A504" s="12" t="s">
        <v>11711</v>
      </c>
      <c r="B504" s="12" t="s">
        <v>297</v>
      </c>
      <c r="C504" s="12" t="s">
        <v>11833</v>
      </c>
      <c r="D504" s="12" t="s">
        <v>11616</v>
      </c>
      <c r="E504" s="422">
        <v>0.4583333333333333</v>
      </c>
      <c r="F504" s="422">
        <v>0.5416666666666666</v>
      </c>
      <c r="G504" s="423" t="s">
        <v>297</v>
      </c>
      <c r="H504" s="12" t="s">
        <v>11834</v>
      </c>
      <c r="I504" s="424" t="s">
        <v>297</v>
      </c>
      <c r="J504" s="424" t="s">
        <v>297</v>
      </c>
      <c r="K504" s="12"/>
      <c r="L504" s="12"/>
      <c r="M504" s="12"/>
      <c r="N504" s="12"/>
      <c r="O504" s="12"/>
      <c r="P504" s="12"/>
      <c r="Q504" s="12"/>
      <c r="R504" s="12"/>
      <c r="S504" s="12"/>
      <c r="T504" s="12"/>
      <c r="U504" s="12"/>
      <c r="V504" s="12"/>
      <c r="W504" s="12"/>
      <c r="X504" s="12"/>
      <c r="Y504" s="12"/>
      <c r="Z504" s="12"/>
      <c r="AA504" s="12"/>
    </row>
    <row r="505" ht="15.75" customHeight="1">
      <c r="A505" s="12" t="s">
        <v>11721</v>
      </c>
      <c r="B505" s="12" t="s">
        <v>297</v>
      </c>
      <c r="C505" s="12" t="s">
        <v>11835</v>
      </c>
      <c r="D505" s="12" t="s">
        <v>11616</v>
      </c>
      <c r="E505" s="422">
        <v>0.7708333333333334</v>
      </c>
      <c r="F505" s="422">
        <v>0.8333333333333334</v>
      </c>
      <c r="G505" s="423" t="s">
        <v>297</v>
      </c>
      <c r="H505" s="12" t="s">
        <v>11836</v>
      </c>
      <c r="I505" s="424" t="s">
        <v>297</v>
      </c>
      <c r="J505" s="424" t="s">
        <v>297</v>
      </c>
      <c r="K505" s="12"/>
      <c r="L505" s="12"/>
      <c r="M505" s="12"/>
      <c r="N505" s="12"/>
      <c r="O505" s="12"/>
      <c r="P505" s="12"/>
      <c r="Q505" s="12"/>
      <c r="R505" s="12"/>
      <c r="S505" s="12"/>
      <c r="T505" s="12"/>
      <c r="U505" s="12"/>
      <c r="V505" s="12"/>
      <c r="W505" s="12"/>
      <c r="X505" s="12"/>
      <c r="Y505" s="12"/>
      <c r="Z505" s="12"/>
      <c r="AA505" s="12"/>
    </row>
    <row r="506" ht="15.75" customHeight="1">
      <c r="A506" s="12" t="s">
        <v>11694</v>
      </c>
      <c r="B506" s="12" t="s">
        <v>297</v>
      </c>
      <c r="C506" s="12" t="s">
        <v>11837</v>
      </c>
      <c r="D506" s="12" t="s">
        <v>2233</v>
      </c>
      <c r="E506" s="422">
        <v>0.4583333333333333</v>
      </c>
      <c r="F506" s="422">
        <v>0.5208333333333334</v>
      </c>
      <c r="G506" s="423" t="s">
        <v>297</v>
      </c>
      <c r="H506" s="12" t="s">
        <v>11838</v>
      </c>
      <c r="I506" s="424" t="s">
        <v>297</v>
      </c>
      <c r="J506" s="424" t="s">
        <v>297</v>
      </c>
      <c r="K506" s="12"/>
      <c r="L506" s="12"/>
      <c r="M506" s="12"/>
      <c r="N506" s="12"/>
      <c r="O506" s="12"/>
      <c r="P506" s="12"/>
      <c r="Q506" s="12"/>
      <c r="R506" s="12"/>
      <c r="S506" s="12"/>
      <c r="T506" s="12"/>
      <c r="U506" s="12"/>
      <c r="V506" s="12"/>
      <c r="W506" s="12"/>
      <c r="X506" s="12"/>
      <c r="Y506" s="12"/>
      <c r="Z506" s="12"/>
      <c r="AA506" s="12"/>
    </row>
    <row r="507" ht="15.75" customHeight="1">
      <c r="A507" s="12" t="s">
        <v>11688</v>
      </c>
      <c r="B507" s="12" t="s">
        <v>297</v>
      </c>
      <c r="C507" s="12" t="s">
        <v>11839</v>
      </c>
      <c r="D507" s="12" t="s">
        <v>2275</v>
      </c>
      <c r="E507" s="422">
        <v>0.625</v>
      </c>
      <c r="F507" s="422">
        <v>0.7916666666666666</v>
      </c>
      <c r="G507" s="423" t="s">
        <v>297</v>
      </c>
      <c r="H507" s="12" t="s">
        <v>11840</v>
      </c>
      <c r="I507" s="424" t="s">
        <v>297</v>
      </c>
      <c r="J507" s="424" t="s">
        <v>297</v>
      </c>
      <c r="K507" s="12"/>
      <c r="L507" s="12"/>
      <c r="M507" s="12"/>
      <c r="N507" s="12"/>
      <c r="O507" s="12"/>
      <c r="P507" s="12"/>
      <c r="Q507" s="12"/>
      <c r="R507" s="12"/>
      <c r="S507" s="12"/>
      <c r="T507" s="12"/>
      <c r="U507" s="12"/>
      <c r="V507" s="12"/>
      <c r="W507" s="12"/>
      <c r="X507" s="12"/>
      <c r="Y507" s="12"/>
      <c r="Z507" s="12"/>
      <c r="AA507" s="12"/>
    </row>
    <row r="508" ht="15.75" customHeight="1">
      <c r="A508" s="12" t="s">
        <v>11721</v>
      </c>
      <c r="B508" s="12" t="s">
        <v>297</v>
      </c>
      <c r="C508" s="12" t="s">
        <v>11841</v>
      </c>
      <c r="D508" s="12" t="s">
        <v>11616</v>
      </c>
      <c r="E508" s="422">
        <v>0.7708333333333334</v>
      </c>
      <c r="F508" s="422">
        <v>0.8125</v>
      </c>
      <c r="G508" s="423" t="s">
        <v>297</v>
      </c>
      <c r="H508" s="12" t="s">
        <v>11842</v>
      </c>
      <c r="I508" s="424" t="s">
        <v>297</v>
      </c>
      <c r="J508" s="424" t="s">
        <v>297</v>
      </c>
      <c r="K508" s="12"/>
      <c r="L508" s="12"/>
      <c r="M508" s="12"/>
      <c r="N508" s="12"/>
      <c r="O508" s="12"/>
      <c r="P508" s="12"/>
      <c r="Q508" s="12"/>
      <c r="R508" s="12"/>
      <c r="S508" s="12"/>
      <c r="T508" s="12"/>
      <c r="U508" s="12"/>
      <c r="V508" s="12"/>
      <c r="W508" s="12"/>
      <c r="X508" s="12"/>
      <c r="Y508" s="12"/>
      <c r="Z508" s="12"/>
      <c r="AA508" s="12"/>
    </row>
    <row r="509" ht="15.75" customHeight="1">
      <c r="A509" s="12" t="s">
        <v>11694</v>
      </c>
      <c r="B509" s="12" t="s">
        <v>297</v>
      </c>
      <c r="C509" s="12" t="s">
        <v>11843</v>
      </c>
      <c r="D509" s="12" t="s">
        <v>2233</v>
      </c>
      <c r="E509" s="422">
        <v>0.7708333333333334</v>
      </c>
      <c r="F509" s="422">
        <v>0.8125</v>
      </c>
      <c r="G509" s="423" t="s">
        <v>297</v>
      </c>
      <c r="H509" s="12" t="s">
        <v>11844</v>
      </c>
      <c r="I509" s="424" t="s">
        <v>297</v>
      </c>
      <c r="J509" s="424" t="s">
        <v>297</v>
      </c>
      <c r="K509" s="12"/>
      <c r="L509" s="12"/>
      <c r="M509" s="12"/>
      <c r="N509" s="12"/>
      <c r="O509" s="12"/>
      <c r="P509" s="12"/>
      <c r="Q509" s="12"/>
      <c r="R509" s="12"/>
      <c r="S509" s="12"/>
      <c r="T509" s="12"/>
      <c r="U509" s="12"/>
      <c r="V509" s="12"/>
      <c r="W509" s="12"/>
      <c r="X509" s="12"/>
      <c r="Y509" s="12"/>
      <c r="Z509" s="12"/>
      <c r="AA509" s="12"/>
    </row>
    <row r="510" ht="15.75" customHeight="1">
      <c r="A510" s="12" t="s">
        <v>11778</v>
      </c>
      <c r="B510" s="12" t="s">
        <v>297</v>
      </c>
      <c r="C510" s="12" t="s">
        <v>11845</v>
      </c>
      <c r="D510" s="12" t="s">
        <v>11616</v>
      </c>
      <c r="E510" s="422">
        <v>0.7916666666666666</v>
      </c>
      <c r="F510" s="422">
        <v>0.8333333333333334</v>
      </c>
      <c r="G510" s="423" t="s">
        <v>297</v>
      </c>
      <c r="H510" s="12" t="s">
        <v>11846</v>
      </c>
      <c r="I510" s="424" t="s">
        <v>297</v>
      </c>
      <c r="J510" s="424" t="s">
        <v>297</v>
      </c>
      <c r="K510" s="12"/>
      <c r="L510" s="12"/>
      <c r="M510" s="12"/>
      <c r="N510" s="12"/>
      <c r="O510" s="12"/>
      <c r="P510" s="12"/>
      <c r="Q510" s="12"/>
      <c r="R510" s="12"/>
      <c r="S510" s="12"/>
      <c r="T510" s="12"/>
      <c r="U510" s="12"/>
      <c r="V510" s="12"/>
      <c r="W510" s="12"/>
      <c r="X510" s="12"/>
      <c r="Y510" s="12"/>
      <c r="Z510" s="12"/>
      <c r="AA510" s="12"/>
    </row>
    <row r="511" ht="15.75" customHeight="1">
      <c r="A511" s="12" t="s">
        <v>11694</v>
      </c>
      <c r="B511" s="12" t="s">
        <v>297</v>
      </c>
      <c r="C511" s="12" t="s">
        <v>11847</v>
      </c>
      <c r="D511" s="12" t="s">
        <v>2233</v>
      </c>
      <c r="E511" s="422">
        <v>0.7916666666666666</v>
      </c>
      <c r="F511" s="422">
        <v>0.8333333333333334</v>
      </c>
      <c r="G511" s="423" t="s">
        <v>297</v>
      </c>
      <c r="H511" s="12" t="s">
        <v>11848</v>
      </c>
      <c r="I511" s="424" t="s">
        <v>297</v>
      </c>
      <c r="J511" s="424" t="s">
        <v>297</v>
      </c>
      <c r="K511" s="12"/>
      <c r="L511" s="12"/>
      <c r="M511" s="12"/>
      <c r="N511" s="12"/>
      <c r="O511" s="12"/>
      <c r="P511" s="12"/>
      <c r="Q511" s="12"/>
      <c r="R511" s="12"/>
      <c r="S511" s="12"/>
      <c r="T511" s="12"/>
      <c r="U511" s="12"/>
      <c r="V511" s="12"/>
      <c r="W511" s="12"/>
      <c r="X511" s="12"/>
      <c r="Y511" s="12"/>
      <c r="Z511" s="12"/>
      <c r="AA511" s="12"/>
    </row>
    <row r="512" ht="15.75" customHeight="1">
      <c r="A512" s="12" t="s">
        <v>11711</v>
      </c>
      <c r="B512" s="12" t="s">
        <v>297</v>
      </c>
      <c r="C512" s="12" t="s">
        <v>11849</v>
      </c>
      <c r="D512" s="429">
        <v>45880.0</v>
      </c>
      <c r="E512" s="422">
        <v>0.4375</v>
      </c>
      <c r="F512" s="422">
        <v>0.5</v>
      </c>
      <c r="G512" s="443">
        <v>5.0</v>
      </c>
      <c r="H512" s="12" t="s">
        <v>11850</v>
      </c>
      <c r="I512" s="424" t="s">
        <v>297</v>
      </c>
      <c r="J512" s="424" t="s">
        <v>297</v>
      </c>
      <c r="K512" s="12"/>
      <c r="L512" s="12"/>
      <c r="M512" s="12"/>
      <c r="N512" s="12"/>
      <c r="O512" s="12"/>
      <c r="P512" s="12"/>
      <c r="Q512" s="12"/>
      <c r="R512" s="12"/>
      <c r="S512" s="12"/>
      <c r="T512" s="12"/>
      <c r="U512" s="12"/>
      <c r="V512" s="12"/>
      <c r="W512" s="12"/>
      <c r="X512" s="12"/>
      <c r="Y512" s="12"/>
      <c r="Z512" s="12"/>
      <c r="AA512" s="12"/>
    </row>
    <row r="513" ht="15.75" customHeight="1">
      <c r="A513" s="12" t="s">
        <v>11688</v>
      </c>
      <c r="B513" s="12" t="s">
        <v>297</v>
      </c>
      <c r="C513" s="12" t="s">
        <v>11851</v>
      </c>
      <c r="D513" s="12" t="s">
        <v>90</v>
      </c>
      <c r="E513" s="422">
        <v>0.6458333333333334</v>
      </c>
      <c r="F513" s="422">
        <v>0.6875</v>
      </c>
      <c r="G513" s="423" t="s">
        <v>297</v>
      </c>
      <c r="H513" s="12" t="s">
        <v>11852</v>
      </c>
      <c r="I513" s="424" t="s">
        <v>297</v>
      </c>
      <c r="J513" s="424" t="s">
        <v>297</v>
      </c>
      <c r="K513" s="12"/>
      <c r="L513" s="12"/>
      <c r="M513" s="12"/>
      <c r="N513" s="12"/>
      <c r="O513" s="12"/>
      <c r="P513" s="12"/>
      <c r="Q513" s="12"/>
      <c r="R513" s="12"/>
      <c r="S513" s="12"/>
      <c r="T513" s="12"/>
      <c r="U513" s="12"/>
      <c r="V513" s="12"/>
      <c r="W513" s="12"/>
      <c r="X513" s="12"/>
      <c r="Y513" s="12"/>
      <c r="Z513" s="12"/>
      <c r="AA513" s="12"/>
    </row>
    <row r="514" ht="15.75" customHeight="1">
      <c r="A514" s="12" t="s">
        <v>11721</v>
      </c>
      <c r="B514" s="12" t="s">
        <v>297</v>
      </c>
      <c r="C514" s="12" t="s">
        <v>11853</v>
      </c>
      <c r="D514" s="429">
        <v>45911.0</v>
      </c>
      <c r="E514" s="422">
        <v>0.7916666666666666</v>
      </c>
      <c r="F514" s="422">
        <v>0.8333333333333334</v>
      </c>
      <c r="G514" s="443">
        <v>5.0</v>
      </c>
      <c r="H514" s="12" t="s">
        <v>11854</v>
      </c>
      <c r="I514" s="424" t="s">
        <v>297</v>
      </c>
      <c r="J514" s="424" t="s">
        <v>297</v>
      </c>
      <c r="K514" s="12"/>
      <c r="L514" s="12"/>
      <c r="M514" s="12"/>
      <c r="N514" s="12"/>
      <c r="O514" s="12"/>
      <c r="P514" s="12"/>
      <c r="Q514" s="12"/>
      <c r="R514" s="12"/>
      <c r="S514" s="12"/>
      <c r="T514" s="12"/>
      <c r="U514" s="12"/>
      <c r="V514" s="12"/>
      <c r="W514" s="12"/>
      <c r="X514" s="12"/>
      <c r="Y514" s="12"/>
      <c r="Z514" s="12"/>
      <c r="AA514" s="12"/>
    </row>
    <row r="515" ht="15.75" customHeight="1">
      <c r="A515" s="12" t="s">
        <v>11694</v>
      </c>
      <c r="B515" s="12" t="s">
        <v>297</v>
      </c>
      <c r="C515" s="12" t="s">
        <v>11855</v>
      </c>
      <c r="D515" s="12" t="s">
        <v>2233</v>
      </c>
      <c r="E515" s="422">
        <v>0.7916666666666666</v>
      </c>
      <c r="F515" s="422">
        <v>0.8333333333333334</v>
      </c>
      <c r="G515" s="423" t="s">
        <v>297</v>
      </c>
      <c r="H515" s="12" t="s">
        <v>11856</v>
      </c>
      <c r="I515" s="424" t="s">
        <v>297</v>
      </c>
      <c r="J515" s="424" t="s">
        <v>297</v>
      </c>
      <c r="K515" s="12"/>
      <c r="L515" s="12"/>
      <c r="M515" s="12"/>
      <c r="N515" s="12"/>
      <c r="O515" s="12"/>
      <c r="P515" s="12"/>
      <c r="Q515" s="12"/>
      <c r="R515" s="12"/>
      <c r="S515" s="12"/>
      <c r="T515" s="12"/>
      <c r="U515" s="12"/>
      <c r="V515" s="12"/>
      <c r="W515" s="12"/>
      <c r="X515" s="12"/>
      <c r="Y515" s="12"/>
      <c r="Z515" s="12"/>
      <c r="AA515" s="12"/>
    </row>
    <row r="516" ht="15.75" customHeight="1">
      <c r="A516" s="12" t="s">
        <v>11691</v>
      </c>
      <c r="B516" s="12" t="s">
        <v>297</v>
      </c>
      <c r="C516" s="12" t="s">
        <v>11857</v>
      </c>
      <c r="D516" s="429">
        <v>45879.0</v>
      </c>
      <c r="E516" s="422">
        <v>0.7916666666666666</v>
      </c>
      <c r="F516" s="422">
        <v>0.8333333333333334</v>
      </c>
      <c r="G516" s="423" t="s">
        <v>297</v>
      </c>
      <c r="H516" s="12" t="s">
        <v>11858</v>
      </c>
      <c r="I516" s="424" t="s">
        <v>297</v>
      </c>
      <c r="J516" s="424" t="s">
        <v>297</v>
      </c>
      <c r="K516" s="12"/>
      <c r="L516" s="12"/>
      <c r="M516" s="12"/>
      <c r="N516" s="12"/>
      <c r="O516" s="12"/>
      <c r="P516" s="12"/>
      <c r="Q516" s="12"/>
      <c r="R516" s="12"/>
      <c r="S516" s="12"/>
      <c r="T516" s="12"/>
      <c r="U516" s="12"/>
      <c r="V516" s="12"/>
      <c r="W516" s="12"/>
      <c r="X516" s="12"/>
      <c r="Y516" s="12"/>
      <c r="Z516" s="12"/>
      <c r="AA516" s="12"/>
    </row>
    <row r="517" ht="15.75" customHeight="1">
      <c r="A517" s="12" t="s">
        <v>11691</v>
      </c>
      <c r="B517" s="12" t="s">
        <v>297</v>
      </c>
      <c r="C517" s="12" t="s">
        <v>11859</v>
      </c>
      <c r="D517" s="429">
        <v>45879.0</v>
      </c>
      <c r="E517" s="422">
        <v>0.7916666666666666</v>
      </c>
      <c r="F517" s="422">
        <v>0.8333333333333334</v>
      </c>
      <c r="G517" s="423" t="s">
        <v>297</v>
      </c>
      <c r="H517" s="12" t="s">
        <v>11858</v>
      </c>
      <c r="I517" s="424" t="s">
        <v>297</v>
      </c>
      <c r="J517" s="424" t="s">
        <v>297</v>
      </c>
      <c r="K517" s="12"/>
      <c r="L517" s="12"/>
      <c r="M517" s="12"/>
      <c r="N517" s="12"/>
      <c r="O517" s="12"/>
      <c r="P517" s="12"/>
      <c r="Q517" s="12"/>
      <c r="R517" s="12"/>
      <c r="S517" s="12"/>
      <c r="T517" s="12"/>
      <c r="U517" s="12"/>
      <c r="V517" s="12"/>
      <c r="W517" s="12"/>
      <c r="X517" s="12"/>
      <c r="Y517" s="12"/>
      <c r="Z517" s="12"/>
      <c r="AA517" s="12"/>
    </row>
    <row r="518" ht="15.75" customHeight="1">
      <c r="A518" s="12" t="s">
        <v>11691</v>
      </c>
      <c r="B518" s="12" t="s">
        <v>297</v>
      </c>
      <c r="C518" s="12" t="s">
        <v>11860</v>
      </c>
      <c r="D518" s="429">
        <v>45879.0</v>
      </c>
      <c r="E518" s="422">
        <v>0.7916666666666666</v>
      </c>
      <c r="F518" s="422">
        <v>0.8333333333333334</v>
      </c>
      <c r="G518" s="423" t="s">
        <v>297</v>
      </c>
      <c r="H518" s="12" t="s">
        <v>11858</v>
      </c>
      <c r="I518" s="424" t="s">
        <v>297</v>
      </c>
      <c r="J518" s="424" t="s">
        <v>297</v>
      </c>
      <c r="K518" s="12"/>
      <c r="L518" s="12"/>
      <c r="M518" s="12"/>
      <c r="N518" s="12"/>
      <c r="O518" s="12"/>
      <c r="P518" s="12"/>
      <c r="Q518" s="12"/>
      <c r="R518" s="12"/>
      <c r="S518" s="12"/>
      <c r="T518" s="12"/>
      <c r="U518" s="12"/>
      <c r="V518" s="12"/>
      <c r="W518" s="12"/>
      <c r="X518" s="12"/>
      <c r="Y518" s="12"/>
      <c r="Z518" s="12"/>
      <c r="AA518" s="12"/>
    </row>
    <row r="519" ht="15.75" customHeight="1">
      <c r="A519" s="12" t="s">
        <v>11691</v>
      </c>
      <c r="B519" s="12" t="s">
        <v>297</v>
      </c>
      <c r="C519" s="12" t="s">
        <v>11861</v>
      </c>
      <c r="D519" s="429">
        <v>45879.0</v>
      </c>
      <c r="E519" s="422">
        <v>0.7916666666666666</v>
      </c>
      <c r="F519" s="422">
        <v>0.8333333333333334</v>
      </c>
      <c r="G519" s="423" t="s">
        <v>297</v>
      </c>
      <c r="H519" s="12" t="s">
        <v>11858</v>
      </c>
      <c r="I519" s="424" t="s">
        <v>297</v>
      </c>
      <c r="J519" s="424" t="s">
        <v>297</v>
      </c>
      <c r="K519" s="12"/>
      <c r="L519" s="12"/>
      <c r="M519" s="12"/>
      <c r="N519" s="12"/>
      <c r="O519" s="12"/>
      <c r="P519" s="12"/>
      <c r="Q519" s="12"/>
      <c r="R519" s="12"/>
      <c r="S519" s="12"/>
      <c r="T519" s="12"/>
      <c r="U519" s="12"/>
      <c r="V519" s="12"/>
      <c r="W519" s="12"/>
      <c r="X519" s="12"/>
      <c r="Y519" s="12"/>
      <c r="Z519" s="12"/>
      <c r="AA519" s="12"/>
    </row>
    <row r="520" ht="15.75" customHeight="1">
      <c r="A520" s="12" t="s">
        <v>11691</v>
      </c>
      <c r="B520" s="12" t="s">
        <v>297</v>
      </c>
      <c r="C520" s="12" t="s">
        <v>11862</v>
      </c>
      <c r="D520" s="429">
        <v>45879.0</v>
      </c>
      <c r="E520" s="422">
        <v>0.7916666666666666</v>
      </c>
      <c r="F520" s="422">
        <v>0.8333333333333334</v>
      </c>
      <c r="G520" s="423" t="s">
        <v>297</v>
      </c>
      <c r="H520" s="12" t="s">
        <v>11858</v>
      </c>
      <c r="I520" s="424" t="s">
        <v>297</v>
      </c>
      <c r="J520" s="424" t="s">
        <v>297</v>
      </c>
      <c r="K520" s="12"/>
      <c r="L520" s="12"/>
      <c r="M520" s="12"/>
      <c r="N520" s="12"/>
      <c r="O520" s="12"/>
      <c r="P520" s="12"/>
      <c r="Q520" s="12"/>
      <c r="R520" s="12"/>
      <c r="S520" s="12"/>
      <c r="T520" s="12"/>
      <c r="U520" s="12"/>
      <c r="V520" s="12"/>
      <c r="W520" s="12"/>
      <c r="X520" s="12"/>
      <c r="Y520" s="12"/>
      <c r="Z520" s="12"/>
      <c r="AA520" s="12"/>
    </row>
    <row r="521" ht="15.75" customHeight="1">
      <c r="A521" s="12" t="s">
        <v>11691</v>
      </c>
      <c r="B521" s="12" t="s">
        <v>297</v>
      </c>
      <c r="C521" s="12" t="s">
        <v>11863</v>
      </c>
      <c r="D521" s="429">
        <v>45879.0</v>
      </c>
      <c r="E521" s="422">
        <v>0.7916666666666666</v>
      </c>
      <c r="F521" s="422">
        <v>0.8333333333333334</v>
      </c>
      <c r="G521" s="423" t="s">
        <v>297</v>
      </c>
      <c r="H521" s="12" t="s">
        <v>11858</v>
      </c>
      <c r="I521" s="424" t="s">
        <v>297</v>
      </c>
      <c r="J521" s="424" t="s">
        <v>297</v>
      </c>
      <c r="K521" s="12"/>
      <c r="L521" s="12"/>
      <c r="M521" s="12"/>
      <c r="N521" s="12"/>
      <c r="O521" s="12"/>
      <c r="P521" s="12"/>
      <c r="Q521" s="12"/>
      <c r="R521" s="12"/>
      <c r="S521" s="12"/>
      <c r="T521" s="12"/>
      <c r="U521" s="12"/>
      <c r="V521" s="12"/>
      <c r="W521" s="12"/>
      <c r="X521" s="12"/>
      <c r="Y521" s="12"/>
      <c r="Z521" s="12"/>
      <c r="AA521" s="12"/>
    </row>
    <row r="522" ht="15.75" customHeight="1">
      <c r="A522" s="12" t="s">
        <v>11691</v>
      </c>
      <c r="B522" s="12" t="s">
        <v>297</v>
      </c>
      <c r="C522" s="12" t="s">
        <v>11864</v>
      </c>
      <c r="D522" s="429">
        <v>45879.0</v>
      </c>
      <c r="E522" s="422">
        <v>0.7916666666666666</v>
      </c>
      <c r="F522" s="422">
        <v>0.8333333333333334</v>
      </c>
      <c r="G522" s="423" t="s">
        <v>297</v>
      </c>
      <c r="H522" s="12" t="s">
        <v>11858</v>
      </c>
      <c r="I522" s="424" t="s">
        <v>297</v>
      </c>
      <c r="J522" s="424" t="s">
        <v>297</v>
      </c>
      <c r="K522" s="12"/>
      <c r="L522" s="12"/>
      <c r="M522" s="12"/>
      <c r="N522" s="12"/>
      <c r="O522" s="12"/>
      <c r="P522" s="12"/>
      <c r="Q522" s="12"/>
      <c r="R522" s="12"/>
      <c r="S522" s="12"/>
      <c r="T522" s="12"/>
      <c r="U522" s="12"/>
      <c r="V522" s="12"/>
      <c r="W522" s="12"/>
      <c r="X522" s="12"/>
      <c r="Y522" s="12"/>
      <c r="Z522" s="12"/>
      <c r="AA522" s="12"/>
    </row>
    <row r="523" ht="15.75" customHeight="1">
      <c r="A523" s="12" t="s">
        <v>11691</v>
      </c>
      <c r="B523" s="12" t="s">
        <v>297</v>
      </c>
      <c r="C523" s="12" t="s">
        <v>11865</v>
      </c>
      <c r="D523" s="429">
        <v>45879.0</v>
      </c>
      <c r="E523" s="422">
        <v>0.7916666666666666</v>
      </c>
      <c r="F523" s="422">
        <v>0.8333333333333334</v>
      </c>
      <c r="G523" s="423" t="s">
        <v>297</v>
      </c>
      <c r="H523" s="12" t="s">
        <v>11858</v>
      </c>
      <c r="I523" s="424" t="s">
        <v>297</v>
      </c>
      <c r="J523" s="424" t="s">
        <v>297</v>
      </c>
      <c r="K523" s="12"/>
      <c r="L523" s="12"/>
      <c r="M523" s="12"/>
      <c r="N523" s="12"/>
      <c r="O523" s="12"/>
      <c r="P523" s="12"/>
      <c r="Q523" s="12"/>
      <c r="R523" s="12"/>
      <c r="S523" s="12"/>
      <c r="T523" s="12"/>
      <c r="U523" s="12"/>
      <c r="V523" s="12"/>
      <c r="W523" s="12"/>
      <c r="X523" s="12"/>
      <c r="Y523" s="12"/>
      <c r="Z523" s="12"/>
      <c r="AA523" s="12"/>
    </row>
    <row r="524" ht="15.75" customHeight="1">
      <c r="A524" s="12" t="s">
        <v>11691</v>
      </c>
      <c r="B524" s="12" t="s">
        <v>297</v>
      </c>
      <c r="C524" s="12" t="s">
        <v>11866</v>
      </c>
      <c r="D524" s="429">
        <v>45879.0</v>
      </c>
      <c r="E524" s="422">
        <v>0.7916666666666666</v>
      </c>
      <c r="F524" s="422">
        <v>0.8333333333333334</v>
      </c>
      <c r="G524" s="423" t="s">
        <v>297</v>
      </c>
      <c r="H524" s="12" t="s">
        <v>11858</v>
      </c>
      <c r="I524" s="424" t="s">
        <v>297</v>
      </c>
      <c r="J524" s="424" t="s">
        <v>297</v>
      </c>
      <c r="K524" s="12"/>
      <c r="L524" s="12"/>
      <c r="M524" s="12"/>
      <c r="N524" s="12"/>
      <c r="O524" s="12"/>
      <c r="P524" s="12"/>
      <c r="Q524" s="12"/>
      <c r="R524" s="12"/>
      <c r="S524" s="12"/>
      <c r="T524" s="12"/>
      <c r="U524" s="12"/>
      <c r="V524" s="12"/>
      <c r="W524" s="12"/>
      <c r="X524" s="12"/>
      <c r="Y524" s="12"/>
      <c r="Z524" s="12"/>
      <c r="AA524" s="12"/>
    </row>
    <row r="525" ht="15.75" customHeight="1">
      <c r="A525" s="12" t="s">
        <v>11694</v>
      </c>
      <c r="B525" s="12" t="s">
        <v>297</v>
      </c>
      <c r="C525" s="12" t="s">
        <v>11867</v>
      </c>
      <c r="D525" s="12" t="s">
        <v>2233</v>
      </c>
      <c r="E525" s="422">
        <v>0.5833333333333334</v>
      </c>
      <c r="F525" s="422">
        <v>0.625</v>
      </c>
      <c r="G525" s="423" t="s">
        <v>297</v>
      </c>
      <c r="H525" s="12" t="s">
        <v>11868</v>
      </c>
      <c r="I525" s="424" t="s">
        <v>297</v>
      </c>
      <c r="J525" s="424" t="s">
        <v>297</v>
      </c>
      <c r="K525" s="12"/>
      <c r="L525" s="12"/>
      <c r="M525" s="12"/>
      <c r="N525" s="12"/>
      <c r="O525" s="12"/>
      <c r="P525" s="12"/>
      <c r="Q525" s="12"/>
      <c r="R525" s="12"/>
      <c r="S525" s="12"/>
      <c r="T525" s="12"/>
      <c r="U525" s="12"/>
      <c r="V525" s="12"/>
      <c r="W525" s="12"/>
      <c r="X525" s="12"/>
      <c r="Y525" s="12"/>
      <c r="Z525" s="12"/>
      <c r="AA525" s="12"/>
    </row>
    <row r="526" ht="15.75" customHeight="1">
      <c r="A526" s="12" t="s">
        <v>11704</v>
      </c>
      <c r="B526" s="12" t="s">
        <v>297</v>
      </c>
      <c r="C526" s="445" t="s">
        <v>11869</v>
      </c>
      <c r="D526" s="429">
        <v>45789.0</v>
      </c>
      <c r="E526" s="422">
        <v>0.7291666666666666</v>
      </c>
      <c r="F526" s="422">
        <v>0.75</v>
      </c>
      <c r="G526" s="423" t="s">
        <v>297</v>
      </c>
      <c r="H526" s="445" t="s">
        <v>11870</v>
      </c>
      <c r="I526" s="424" t="s">
        <v>297</v>
      </c>
      <c r="J526" s="424" t="s">
        <v>297</v>
      </c>
      <c r="K526" s="12"/>
      <c r="L526" s="12"/>
      <c r="M526" s="12"/>
      <c r="N526" s="12"/>
      <c r="O526" s="12"/>
      <c r="P526" s="12"/>
      <c r="Q526" s="12"/>
      <c r="R526" s="12"/>
      <c r="S526" s="12"/>
      <c r="T526" s="12"/>
      <c r="U526" s="12"/>
      <c r="V526" s="12"/>
      <c r="W526" s="12"/>
      <c r="X526" s="12"/>
      <c r="Y526" s="12"/>
      <c r="Z526" s="12"/>
      <c r="AA526" s="12"/>
    </row>
    <row r="527" ht="15.75" customHeight="1">
      <c r="A527" s="12" t="s">
        <v>11711</v>
      </c>
      <c r="B527" s="12" t="s">
        <v>297</v>
      </c>
      <c r="C527" s="12" t="s">
        <v>11871</v>
      </c>
      <c r="D527" s="429">
        <v>45786.0</v>
      </c>
      <c r="E527" s="422">
        <v>0.7604166666666666</v>
      </c>
      <c r="F527" s="422">
        <v>0.8229166666666666</v>
      </c>
      <c r="G527" s="423" t="s">
        <v>297</v>
      </c>
      <c r="H527" s="12" t="s">
        <v>11872</v>
      </c>
      <c r="I527" s="424" t="s">
        <v>297</v>
      </c>
      <c r="J527" s="424" t="s">
        <v>297</v>
      </c>
      <c r="K527" s="12"/>
      <c r="L527" s="12"/>
      <c r="M527" s="12"/>
      <c r="N527" s="12"/>
      <c r="O527" s="12"/>
      <c r="P527" s="12"/>
      <c r="Q527" s="12"/>
      <c r="R527" s="12"/>
      <c r="S527" s="12"/>
      <c r="T527" s="12"/>
      <c r="U527" s="12"/>
      <c r="V527" s="12"/>
      <c r="W527" s="12"/>
      <c r="X527" s="12"/>
      <c r="Y527" s="12"/>
      <c r="Z527" s="12"/>
      <c r="AA527" s="12"/>
    </row>
    <row r="528" ht="15.75" customHeight="1">
      <c r="A528" s="12" t="s">
        <v>11778</v>
      </c>
      <c r="B528" s="12" t="s">
        <v>297</v>
      </c>
      <c r="C528" s="12" t="s">
        <v>11873</v>
      </c>
      <c r="D528" s="12" t="s">
        <v>11616</v>
      </c>
      <c r="E528" s="422">
        <v>0.5416666666666666</v>
      </c>
      <c r="F528" s="422">
        <v>0.5833333333333334</v>
      </c>
      <c r="G528" s="423" t="s">
        <v>297</v>
      </c>
      <c r="H528" s="12" t="s">
        <v>11874</v>
      </c>
      <c r="I528" s="424" t="s">
        <v>297</v>
      </c>
      <c r="J528" s="424" t="s">
        <v>297</v>
      </c>
      <c r="K528" s="12"/>
      <c r="L528" s="12"/>
      <c r="M528" s="12"/>
      <c r="N528" s="12"/>
      <c r="O528" s="12"/>
      <c r="P528" s="12"/>
      <c r="Q528" s="12"/>
      <c r="R528" s="12"/>
      <c r="S528" s="12"/>
      <c r="T528" s="12"/>
      <c r="U528" s="12"/>
      <c r="V528" s="12"/>
      <c r="W528" s="12"/>
      <c r="X528" s="12"/>
      <c r="Y528" s="12"/>
      <c r="Z528" s="12"/>
      <c r="AA528" s="12"/>
    </row>
    <row r="529" ht="15.75" customHeight="1">
      <c r="A529" s="12" t="s">
        <v>11688</v>
      </c>
      <c r="B529" s="12" t="s">
        <v>297</v>
      </c>
      <c r="C529" s="12" t="s">
        <v>11875</v>
      </c>
      <c r="D529" s="429">
        <v>45976.0</v>
      </c>
      <c r="E529" s="422">
        <v>0.3958333333333333</v>
      </c>
      <c r="F529" s="422">
        <v>0.6875</v>
      </c>
      <c r="G529" s="443">
        <v>70.0</v>
      </c>
      <c r="H529" s="12" t="s">
        <v>11876</v>
      </c>
      <c r="I529" s="424" t="s">
        <v>297</v>
      </c>
      <c r="J529" s="424" t="s">
        <v>297</v>
      </c>
      <c r="K529" s="12"/>
      <c r="L529" s="12"/>
      <c r="M529" s="12"/>
      <c r="N529" s="12"/>
      <c r="O529" s="12"/>
      <c r="P529" s="12"/>
      <c r="Q529" s="12"/>
      <c r="R529" s="12"/>
      <c r="S529" s="12"/>
      <c r="T529" s="12"/>
      <c r="U529" s="12"/>
      <c r="V529" s="12"/>
      <c r="W529" s="12"/>
      <c r="X529" s="12"/>
      <c r="Y529" s="12"/>
      <c r="Z529" s="12"/>
      <c r="AA529" s="12"/>
    </row>
    <row r="530" ht="15.75" customHeight="1">
      <c r="A530" s="12" t="s">
        <v>11721</v>
      </c>
      <c r="B530" s="12" t="s">
        <v>297</v>
      </c>
      <c r="C530" s="12" t="s">
        <v>11877</v>
      </c>
      <c r="D530" s="12" t="s">
        <v>11616</v>
      </c>
      <c r="E530" s="422">
        <v>0.4583333333333333</v>
      </c>
      <c r="F530" s="422">
        <v>0.625</v>
      </c>
      <c r="G530" s="423" t="s">
        <v>297</v>
      </c>
      <c r="H530" s="12" t="s">
        <v>11878</v>
      </c>
      <c r="I530" s="424" t="s">
        <v>297</v>
      </c>
      <c r="J530" s="424" t="s">
        <v>297</v>
      </c>
      <c r="K530" s="12"/>
      <c r="L530" s="12"/>
      <c r="M530" s="12"/>
      <c r="N530" s="12"/>
      <c r="O530" s="12"/>
      <c r="P530" s="12"/>
      <c r="Q530" s="12"/>
      <c r="R530" s="12"/>
      <c r="S530" s="12"/>
      <c r="T530" s="12"/>
      <c r="U530" s="12"/>
      <c r="V530" s="12"/>
      <c r="W530" s="12"/>
      <c r="X530" s="12"/>
      <c r="Y530" s="12"/>
      <c r="Z530" s="12"/>
      <c r="AA530" s="12"/>
    </row>
    <row r="531" ht="15.75" customHeight="1">
      <c r="A531" s="12" t="s">
        <v>11691</v>
      </c>
      <c r="B531" s="12" t="s">
        <v>297</v>
      </c>
      <c r="C531" s="12" t="s">
        <v>11879</v>
      </c>
      <c r="D531" s="429">
        <v>45789.0</v>
      </c>
      <c r="E531" s="422">
        <v>0.7708333333333334</v>
      </c>
      <c r="F531" s="422">
        <v>0.8125</v>
      </c>
      <c r="G531" s="423" t="s">
        <v>297</v>
      </c>
      <c r="H531" s="12" t="s">
        <v>11880</v>
      </c>
      <c r="I531" s="424" t="s">
        <v>297</v>
      </c>
      <c r="J531" s="424" t="s">
        <v>297</v>
      </c>
      <c r="K531" s="12"/>
      <c r="L531" s="12"/>
      <c r="M531" s="12"/>
      <c r="N531" s="12"/>
      <c r="O531" s="12"/>
      <c r="P531" s="12"/>
      <c r="Q531" s="12"/>
      <c r="R531" s="12"/>
      <c r="S531" s="12"/>
      <c r="T531" s="12"/>
      <c r="U531" s="12"/>
      <c r="V531" s="12"/>
      <c r="W531" s="12"/>
      <c r="X531" s="12"/>
      <c r="Y531" s="12"/>
      <c r="Z531" s="12"/>
      <c r="AA531" s="12"/>
    </row>
    <row r="532" ht="15.75" customHeight="1">
      <c r="A532" s="12" t="s">
        <v>11704</v>
      </c>
      <c r="B532" s="12" t="s">
        <v>297</v>
      </c>
      <c r="C532" s="12" t="s">
        <v>11881</v>
      </c>
      <c r="D532" s="429">
        <v>45693.0</v>
      </c>
      <c r="E532" s="422">
        <v>0.4166666666666667</v>
      </c>
      <c r="F532" s="422">
        <v>0.4479166666666667</v>
      </c>
      <c r="G532" s="423" t="s">
        <v>297</v>
      </c>
      <c r="H532" s="12" t="s">
        <v>11882</v>
      </c>
      <c r="I532" s="424" t="s">
        <v>297</v>
      </c>
      <c r="J532" s="424" t="s">
        <v>297</v>
      </c>
      <c r="K532" s="12"/>
      <c r="L532" s="12"/>
      <c r="M532" s="12"/>
      <c r="N532" s="12"/>
      <c r="O532" s="12"/>
      <c r="P532" s="12"/>
      <c r="Q532" s="12"/>
      <c r="R532" s="12"/>
      <c r="S532" s="12"/>
      <c r="T532" s="12"/>
      <c r="U532" s="12"/>
      <c r="V532" s="12"/>
      <c r="W532" s="12"/>
      <c r="X532" s="12"/>
      <c r="Y532" s="12"/>
      <c r="Z532" s="12"/>
      <c r="AA532" s="12"/>
    </row>
    <row r="533" ht="15.75" customHeight="1">
      <c r="A533" s="12" t="s">
        <v>11711</v>
      </c>
      <c r="B533" s="12" t="s">
        <v>297</v>
      </c>
      <c r="C533" s="12" t="s">
        <v>11883</v>
      </c>
      <c r="D533" s="429">
        <v>45979.0</v>
      </c>
      <c r="E533" s="422">
        <v>0.7604166666666666</v>
      </c>
      <c r="F533" s="422">
        <v>0.8229166666666666</v>
      </c>
      <c r="G533" s="423" t="s">
        <v>11884</v>
      </c>
      <c r="H533" s="12" t="s">
        <v>11885</v>
      </c>
      <c r="I533" s="424" t="s">
        <v>297</v>
      </c>
      <c r="J533" s="424">
        <v>3.0</v>
      </c>
      <c r="K533" s="12"/>
      <c r="L533" s="12"/>
      <c r="M533" s="12"/>
      <c r="N533" s="12"/>
      <c r="O533" s="12"/>
      <c r="P533" s="12"/>
      <c r="Q533" s="12"/>
      <c r="R533" s="12"/>
      <c r="S533" s="12"/>
      <c r="T533" s="12"/>
      <c r="U533" s="12"/>
      <c r="V533" s="12"/>
      <c r="W533" s="12"/>
      <c r="X533" s="12"/>
      <c r="Y533" s="12"/>
      <c r="Z533" s="12"/>
      <c r="AA533" s="12"/>
    </row>
    <row r="534" ht="15.75" customHeight="1">
      <c r="A534" s="12" t="s">
        <v>11721</v>
      </c>
      <c r="B534" s="12" t="s">
        <v>297</v>
      </c>
      <c r="C534" s="12" t="s">
        <v>11886</v>
      </c>
      <c r="D534" s="429">
        <v>45912.0</v>
      </c>
      <c r="E534" s="422">
        <v>0.5833333333333334</v>
      </c>
      <c r="F534" s="422">
        <v>0.625</v>
      </c>
      <c r="G534" s="423" t="s">
        <v>297</v>
      </c>
      <c r="H534" s="12" t="s">
        <v>11887</v>
      </c>
      <c r="I534" s="424" t="s">
        <v>297</v>
      </c>
      <c r="J534" s="424" t="s">
        <v>297</v>
      </c>
      <c r="K534" s="12"/>
      <c r="L534" s="12"/>
      <c r="M534" s="12"/>
      <c r="N534" s="12"/>
      <c r="O534" s="12"/>
      <c r="P534" s="12"/>
      <c r="Q534" s="12"/>
      <c r="R534" s="12"/>
      <c r="S534" s="12"/>
      <c r="T534" s="12"/>
      <c r="U534" s="12"/>
      <c r="V534" s="12"/>
      <c r="W534" s="12"/>
      <c r="X534" s="12"/>
      <c r="Y534" s="12"/>
      <c r="Z534" s="12"/>
      <c r="AA534" s="12"/>
    </row>
    <row r="535" ht="15.75" customHeight="1">
      <c r="A535" s="12" t="s">
        <v>11694</v>
      </c>
      <c r="B535" s="12" t="s">
        <v>297</v>
      </c>
      <c r="C535" s="12" t="s">
        <v>11888</v>
      </c>
      <c r="D535" s="12" t="s">
        <v>2233</v>
      </c>
      <c r="E535" s="422">
        <v>0.7916666666666666</v>
      </c>
      <c r="F535" s="422">
        <v>0.8333333333333334</v>
      </c>
      <c r="G535" s="423" t="s">
        <v>297</v>
      </c>
      <c r="H535" s="12" t="s">
        <v>11889</v>
      </c>
      <c r="I535" s="424" t="s">
        <v>297</v>
      </c>
      <c r="J535" s="424" t="s">
        <v>297</v>
      </c>
      <c r="K535" s="12"/>
      <c r="L535" s="12"/>
      <c r="M535" s="12"/>
      <c r="N535" s="12"/>
      <c r="O535" s="12"/>
      <c r="P535" s="12"/>
      <c r="Q535" s="12"/>
      <c r="R535" s="12"/>
      <c r="S535" s="12"/>
      <c r="T535" s="12"/>
      <c r="U535" s="12"/>
      <c r="V535" s="12"/>
      <c r="W535" s="12"/>
      <c r="X535" s="12"/>
      <c r="Y535" s="12"/>
      <c r="Z535" s="12"/>
      <c r="AA535" s="12"/>
    </row>
    <row r="536" ht="15.75" customHeight="1">
      <c r="A536" s="12" t="s">
        <v>11688</v>
      </c>
      <c r="B536" s="12" t="s">
        <v>297</v>
      </c>
      <c r="C536" s="12" t="s">
        <v>11890</v>
      </c>
      <c r="D536" s="12" t="s">
        <v>90</v>
      </c>
      <c r="E536" s="422">
        <v>0.7916666666666666</v>
      </c>
      <c r="F536" s="422">
        <v>0.8333333333333334</v>
      </c>
      <c r="G536" s="423" t="s">
        <v>297</v>
      </c>
      <c r="H536" s="12" t="s">
        <v>11891</v>
      </c>
      <c r="I536" s="424" t="s">
        <v>297</v>
      </c>
      <c r="J536" s="424" t="s">
        <v>297</v>
      </c>
      <c r="K536" s="12"/>
      <c r="L536" s="12"/>
      <c r="M536" s="12"/>
      <c r="N536" s="12"/>
      <c r="O536" s="12"/>
      <c r="P536" s="12"/>
      <c r="Q536" s="12"/>
      <c r="R536" s="12"/>
      <c r="S536" s="12"/>
      <c r="T536" s="12"/>
      <c r="U536" s="12"/>
      <c r="V536" s="12"/>
      <c r="W536" s="12"/>
      <c r="X536" s="12"/>
      <c r="Y536" s="12"/>
      <c r="Z536" s="12"/>
      <c r="AA536" s="12"/>
    </row>
    <row r="537" ht="15.75" customHeight="1">
      <c r="A537" s="12" t="s">
        <v>11778</v>
      </c>
      <c r="B537" s="12" t="s">
        <v>297</v>
      </c>
      <c r="C537" s="12" t="s">
        <v>11892</v>
      </c>
      <c r="D537" s="12" t="s">
        <v>11616</v>
      </c>
      <c r="E537" s="422">
        <v>0.5833333333333334</v>
      </c>
      <c r="F537" s="422">
        <v>0.625</v>
      </c>
      <c r="G537" s="423" t="s">
        <v>297</v>
      </c>
      <c r="H537" s="12" t="s">
        <v>11893</v>
      </c>
      <c r="I537" s="424" t="s">
        <v>297</v>
      </c>
      <c r="J537" s="424" t="s">
        <v>297</v>
      </c>
      <c r="K537" s="12"/>
      <c r="L537" s="12"/>
      <c r="M537" s="12"/>
      <c r="N537" s="12"/>
      <c r="O537" s="12"/>
      <c r="P537" s="12"/>
      <c r="Q537" s="12"/>
      <c r="R537" s="12"/>
      <c r="S537" s="12"/>
      <c r="T537" s="12"/>
      <c r="U537" s="12"/>
      <c r="V537" s="12"/>
      <c r="W537" s="12"/>
      <c r="X537" s="12"/>
      <c r="Y537" s="12"/>
      <c r="Z537" s="12"/>
      <c r="AA537" s="12"/>
    </row>
    <row r="538" ht="15.75" customHeight="1">
      <c r="A538" s="12" t="s">
        <v>11691</v>
      </c>
      <c r="B538" s="12" t="s">
        <v>297</v>
      </c>
      <c r="C538" s="12" t="s">
        <v>11894</v>
      </c>
      <c r="D538" s="429">
        <v>45880.0</v>
      </c>
      <c r="E538" s="422">
        <v>0.7708333333333334</v>
      </c>
      <c r="F538" s="422">
        <v>0.8125</v>
      </c>
      <c r="G538" s="443">
        <v>40.0</v>
      </c>
      <c r="H538" s="12" t="s">
        <v>11895</v>
      </c>
      <c r="I538" s="424" t="s">
        <v>297</v>
      </c>
      <c r="J538" s="424">
        <v>4.0</v>
      </c>
      <c r="K538" s="12"/>
      <c r="L538" s="12"/>
      <c r="M538" s="12"/>
      <c r="N538" s="12"/>
      <c r="O538" s="12"/>
      <c r="P538" s="12"/>
      <c r="Q538" s="12"/>
      <c r="R538" s="12"/>
      <c r="S538" s="12"/>
      <c r="T538" s="12"/>
      <c r="U538" s="12"/>
      <c r="V538" s="12"/>
      <c r="W538" s="12"/>
      <c r="X538" s="12"/>
      <c r="Y538" s="12"/>
      <c r="Z538" s="12"/>
      <c r="AA538" s="12"/>
    </row>
    <row r="539" ht="15.75" customHeight="1">
      <c r="A539" s="12" t="s">
        <v>11704</v>
      </c>
      <c r="B539" s="12" t="s">
        <v>297</v>
      </c>
      <c r="C539" s="12" t="s">
        <v>11896</v>
      </c>
      <c r="D539" s="429">
        <v>45693.0</v>
      </c>
      <c r="E539" s="424" t="s">
        <v>11897</v>
      </c>
      <c r="F539" s="422">
        <v>0.8125</v>
      </c>
      <c r="G539" s="423" t="s">
        <v>297</v>
      </c>
      <c r="H539" s="12" t="s">
        <v>11898</v>
      </c>
      <c r="I539" s="424" t="s">
        <v>297</v>
      </c>
      <c r="J539" s="424" t="s">
        <v>297</v>
      </c>
      <c r="K539" s="12"/>
      <c r="L539" s="12"/>
      <c r="M539" s="12"/>
      <c r="N539" s="12"/>
      <c r="O539" s="12"/>
      <c r="P539" s="12"/>
      <c r="Q539" s="12"/>
      <c r="R539" s="12"/>
      <c r="S539" s="12"/>
      <c r="T539" s="12"/>
      <c r="U539" s="12"/>
      <c r="V539" s="12"/>
      <c r="W539" s="12"/>
      <c r="X539" s="12"/>
      <c r="Y539" s="12"/>
      <c r="Z539" s="12"/>
      <c r="AA539" s="12"/>
    </row>
    <row r="540" ht="15.75" customHeight="1">
      <c r="A540" s="12" t="s">
        <v>11688</v>
      </c>
      <c r="B540" s="12" t="s">
        <v>297</v>
      </c>
      <c r="C540" s="12" t="s">
        <v>11899</v>
      </c>
      <c r="D540" s="12" t="s">
        <v>90</v>
      </c>
      <c r="E540" s="422">
        <v>0.40625</v>
      </c>
      <c r="F540" s="422">
        <v>0.4479166666666667</v>
      </c>
      <c r="G540" s="423" t="s">
        <v>297</v>
      </c>
      <c r="H540" s="12" t="s">
        <v>11900</v>
      </c>
      <c r="I540" s="424" t="s">
        <v>297</v>
      </c>
      <c r="J540" s="424" t="s">
        <v>297</v>
      </c>
      <c r="K540" s="12"/>
      <c r="L540" s="12"/>
      <c r="M540" s="12"/>
      <c r="N540" s="12"/>
      <c r="O540" s="12"/>
      <c r="P540" s="12"/>
      <c r="Q540" s="12"/>
      <c r="R540" s="12"/>
      <c r="S540" s="12"/>
      <c r="T540" s="12"/>
      <c r="U540" s="12"/>
      <c r="V540" s="12"/>
      <c r="W540" s="12"/>
      <c r="X540" s="12"/>
      <c r="Y540" s="12"/>
      <c r="Z540" s="12"/>
      <c r="AA540" s="12"/>
    </row>
    <row r="541" ht="15.75" customHeight="1">
      <c r="A541" s="12" t="s">
        <v>11694</v>
      </c>
      <c r="B541" s="12" t="s">
        <v>297</v>
      </c>
      <c r="C541" s="12" t="s">
        <v>11901</v>
      </c>
      <c r="D541" s="12" t="s">
        <v>2233</v>
      </c>
      <c r="E541" s="422">
        <v>0.5833333333333334</v>
      </c>
      <c r="F541" s="422">
        <v>0.625</v>
      </c>
      <c r="G541" s="423" t="s">
        <v>297</v>
      </c>
      <c r="H541" s="12" t="s">
        <v>11902</v>
      </c>
      <c r="I541" s="424" t="s">
        <v>297</v>
      </c>
      <c r="J541" s="424" t="s">
        <v>297</v>
      </c>
      <c r="K541" s="12"/>
      <c r="L541" s="12"/>
      <c r="M541" s="12"/>
      <c r="N541" s="12"/>
      <c r="O541" s="12"/>
      <c r="P541" s="12"/>
      <c r="Q541" s="12"/>
      <c r="R541" s="12"/>
      <c r="S541" s="12"/>
      <c r="T541" s="12"/>
      <c r="U541" s="12"/>
      <c r="V541" s="12"/>
      <c r="W541" s="12"/>
      <c r="X541" s="12"/>
      <c r="Y541" s="12"/>
      <c r="Z541" s="12"/>
      <c r="AA541" s="12"/>
    </row>
    <row r="542" ht="15.75" customHeight="1">
      <c r="A542" s="12" t="s">
        <v>11694</v>
      </c>
      <c r="B542" s="12" t="s">
        <v>297</v>
      </c>
      <c r="C542" s="12" t="s">
        <v>11903</v>
      </c>
      <c r="D542" s="12" t="s">
        <v>2233</v>
      </c>
      <c r="E542" s="422">
        <v>0.7708333333333334</v>
      </c>
      <c r="F542" s="422">
        <v>0.8125</v>
      </c>
      <c r="G542" s="423" t="s">
        <v>297</v>
      </c>
      <c r="H542" s="12" t="s">
        <v>11904</v>
      </c>
      <c r="I542" s="424" t="s">
        <v>297</v>
      </c>
      <c r="J542" s="424" t="s">
        <v>297</v>
      </c>
      <c r="K542" s="12"/>
      <c r="L542" s="12"/>
      <c r="M542" s="12"/>
      <c r="N542" s="12"/>
      <c r="O542" s="12"/>
      <c r="P542" s="12"/>
      <c r="Q542" s="12"/>
      <c r="R542" s="12"/>
      <c r="S542" s="12"/>
      <c r="T542" s="12"/>
      <c r="U542" s="12"/>
      <c r="V542" s="12"/>
      <c r="W542" s="12"/>
      <c r="X542" s="12"/>
      <c r="Y542" s="12"/>
      <c r="Z542" s="12"/>
      <c r="AA542" s="12"/>
    </row>
    <row r="543" ht="15.75" customHeight="1">
      <c r="A543" s="12" t="s">
        <v>11905</v>
      </c>
      <c r="B543" s="12" t="s">
        <v>297</v>
      </c>
      <c r="C543" s="12" t="s">
        <v>11906</v>
      </c>
      <c r="D543" s="429">
        <v>45818.0</v>
      </c>
      <c r="E543" s="422">
        <v>0.375</v>
      </c>
      <c r="F543" s="422">
        <v>0.6666666666666666</v>
      </c>
      <c r="G543" s="443">
        <v>50.0</v>
      </c>
      <c r="H543" s="12" t="s">
        <v>11907</v>
      </c>
      <c r="I543" s="424" t="s">
        <v>297</v>
      </c>
      <c r="J543" s="424" t="s">
        <v>297</v>
      </c>
      <c r="K543" s="12"/>
      <c r="L543" s="12"/>
      <c r="M543" s="12"/>
      <c r="N543" s="12"/>
      <c r="O543" s="12"/>
      <c r="P543" s="12"/>
      <c r="Q543" s="12"/>
      <c r="R543" s="12"/>
      <c r="S543" s="12"/>
      <c r="T543" s="12"/>
      <c r="U543" s="12"/>
      <c r="V543" s="12"/>
      <c r="W543" s="12"/>
      <c r="X543" s="12"/>
      <c r="Y543" s="12"/>
      <c r="Z543" s="12"/>
      <c r="AA543" s="12"/>
    </row>
    <row r="544" ht="15.75" customHeight="1">
      <c r="A544" s="12" t="s">
        <v>11908</v>
      </c>
      <c r="B544" s="12" t="s">
        <v>11909</v>
      </c>
      <c r="C544" s="12" t="s">
        <v>11910</v>
      </c>
      <c r="D544" s="429">
        <v>45791.0</v>
      </c>
      <c r="E544" s="422">
        <v>0.5416666666666666</v>
      </c>
      <c r="F544" s="422">
        <v>0.8125</v>
      </c>
      <c r="G544" s="443">
        <v>99.0</v>
      </c>
      <c r="H544" s="12"/>
      <c r="I544" s="12" t="s">
        <v>11911</v>
      </c>
      <c r="J544" s="424" t="s">
        <v>297</v>
      </c>
      <c r="K544" s="424"/>
      <c r="L544" s="12"/>
      <c r="M544" s="12"/>
      <c r="N544" s="12"/>
      <c r="O544" s="12"/>
      <c r="P544" s="12"/>
      <c r="Q544" s="12"/>
      <c r="R544" s="12"/>
      <c r="S544" s="12"/>
      <c r="T544" s="12"/>
      <c r="U544" s="12"/>
      <c r="V544" s="12"/>
      <c r="W544" s="12"/>
      <c r="X544" s="12"/>
      <c r="Y544" s="12"/>
      <c r="Z544" s="12"/>
      <c r="AA544" s="12"/>
    </row>
    <row r="545" ht="15.75" customHeight="1">
      <c r="A545" s="12"/>
      <c r="B545" s="12"/>
      <c r="C545" s="12"/>
      <c r="D545" s="12"/>
      <c r="E545" s="424"/>
      <c r="F545" s="424"/>
      <c r="G545" s="423"/>
      <c r="H545" s="12"/>
      <c r="I545" s="424"/>
      <c r="J545" s="424"/>
      <c r="K545" s="12"/>
      <c r="L545" s="12"/>
      <c r="M545" s="12"/>
      <c r="N545" s="12"/>
      <c r="O545" s="12"/>
      <c r="P545" s="12"/>
      <c r="Q545" s="12"/>
      <c r="R545" s="12"/>
      <c r="S545" s="12"/>
      <c r="T545" s="12"/>
      <c r="U545" s="12"/>
      <c r="V545" s="12"/>
      <c r="W545" s="12"/>
      <c r="X545" s="12"/>
      <c r="Y545" s="12"/>
      <c r="Z545" s="12"/>
      <c r="AA545" s="12"/>
    </row>
    <row r="546" ht="15.75" customHeight="1">
      <c r="A546" s="12"/>
      <c r="B546" s="12"/>
      <c r="C546" s="12"/>
      <c r="D546" s="12"/>
      <c r="E546" s="424"/>
      <c r="F546" s="424"/>
      <c r="G546" s="423"/>
      <c r="H546" s="12"/>
      <c r="I546" s="424"/>
      <c r="J546" s="424"/>
      <c r="K546" s="12"/>
      <c r="L546" s="12"/>
      <c r="M546" s="12"/>
      <c r="N546" s="12"/>
      <c r="O546" s="12"/>
      <c r="P546" s="12"/>
      <c r="Q546" s="12"/>
      <c r="R546" s="12"/>
      <c r="S546" s="12"/>
      <c r="T546" s="12"/>
      <c r="U546" s="12"/>
      <c r="V546" s="12"/>
      <c r="W546" s="12"/>
      <c r="X546" s="12"/>
      <c r="Y546" s="12"/>
      <c r="Z546" s="12"/>
      <c r="AA546" s="12"/>
    </row>
    <row r="547" ht="15.75" customHeight="1">
      <c r="A547" s="12"/>
      <c r="B547" s="12"/>
      <c r="C547" s="12"/>
      <c r="D547" s="12"/>
      <c r="E547" s="424"/>
      <c r="F547" s="424"/>
      <c r="G547" s="423"/>
      <c r="H547" s="12"/>
      <c r="I547" s="424"/>
      <c r="J547" s="424"/>
      <c r="K547" s="12"/>
      <c r="L547" s="12"/>
      <c r="M547" s="12"/>
      <c r="N547" s="12"/>
      <c r="O547" s="12"/>
      <c r="P547" s="12"/>
      <c r="Q547" s="12"/>
      <c r="R547" s="12"/>
      <c r="S547" s="12"/>
      <c r="T547" s="12"/>
      <c r="U547" s="12"/>
      <c r="V547" s="12"/>
      <c r="W547" s="12"/>
      <c r="X547" s="12"/>
      <c r="Y547" s="12"/>
      <c r="Z547" s="12"/>
      <c r="AA547" s="12"/>
    </row>
    <row r="548" ht="15.75" customHeight="1">
      <c r="A548" s="12"/>
      <c r="B548" s="12"/>
      <c r="C548" s="12"/>
      <c r="D548" s="12"/>
      <c r="E548" s="424"/>
      <c r="F548" s="424"/>
      <c r="G548" s="423"/>
      <c r="H548" s="12"/>
      <c r="I548" s="424"/>
      <c r="J548" s="424"/>
      <c r="K548" s="12"/>
      <c r="L548" s="12"/>
      <c r="M548" s="12"/>
      <c r="N548" s="12"/>
      <c r="O548" s="12"/>
      <c r="P548" s="12"/>
      <c r="Q548" s="12"/>
      <c r="R548" s="12"/>
      <c r="S548" s="12"/>
      <c r="T548" s="12"/>
      <c r="U548" s="12"/>
      <c r="V548" s="12"/>
      <c r="W548" s="12"/>
      <c r="X548" s="12"/>
      <c r="Y548" s="12"/>
      <c r="Z548" s="12"/>
      <c r="AA548" s="12"/>
    </row>
    <row r="549" ht="15.75" customHeight="1">
      <c r="A549" s="12"/>
      <c r="B549" s="12"/>
      <c r="C549" s="12"/>
      <c r="D549" s="12"/>
      <c r="E549" s="424"/>
      <c r="F549" s="424"/>
      <c r="G549" s="423"/>
      <c r="H549" s="12"/>
      <c r="I549" s="424"/>
      <c r="J549" s="424"/>
      <c r="K549" s="12"/>
      <c r="L549" s="12"/>
      <c r="M549" s="12"/>
      <c r="N549" s="12"/>
      <c r="O549" s="12"/>
      <c r="P549" s="12"/>
      <c r="Q549" s="12"/>
      <c r="R549" s="12"/>
      <c r="S549" s="12"/>
      <c r="T549" s="12"/>
      <c r="U549" s="12"/>
      <c r="V549" s="12"/>
      <c r="W549" s="12"/>
      <c r="X549" s="12"/>
      <c r="Y549" s="12"/>
      <c r="Z549" s="12"/>
      <c r="AA549" s="12"/>
    </row>
    <row r="550" ht="15.75" customHeight="1">
      <c r="A550" s="12"/>
      <c r="B550" s="12"/>
      <c r="C550" s="12"/>
      <c r="D550" s="12"/>
      <c r="E550" s="424"/>
      <c r="F550" s="424"/>
      <c r="G550" s="423"/>
      <c r="H550" s="12"/>
      <c r="I550" s="424"/>
      <c r="J550" s="424"/>
      <c r="K550" s="12"/>
      <c r="L550" s="12"/>
      <c r="M550" s="12"/>
      <c r="N550" s="12"/>
      <c r="O550" s="12"/>
      <c r="P550" s="12"/>
      <c r="Q550" s="12"/>
      <c r="R550" s="12"/>
      <c r="S550" s="12"/>
      <c r="T550" s="12"/>
      <c r="U550" s="12"/>
      <c r="V550" s="12"/>
      <c r="W550" s="12"/>
      <c r="X550" s="12"/>
      <c r="Y550" s="12"/>
      <c r="Z550" s="12"/>
      <c r="AA550" s="12"/>
    </row>
    <row r="551" ht="15.75" customHeight="1">
      <c r="A551" s="165"/>
      <c r="B551" s="165"/>
      <c r="C551" s="165"/>
      <c r="D551" s="165"/>
      <c r="E551" s="446"/>
      <c r="F551" s="446"/>
      <c r="G551" s="89"/>
      <c r="H551" s="12"/>
      <c r="I551" s="446"/>
      <c r="J551" s="446"/>
      <c r="K551" s="12"/>
      <c r="L551" s="12"/>
      <c r="M551" s="12"/>
      <c r="N551" s="12"/>
      <c r="O551" s="12"/>
      <c r="P551" s="12"/>
      <c r="Q551" s="12"/>
      <c r="R551" s="12"/>
      <c r="S551" s="12"/>
      <c r="T551" s="12"/>
      <c r="U551" s="12"/>
      <c r="V551" s="12"/>
      <c r="W551" s="12"/>
      <c r="X551" s="12"/>
      <c r="Y551" s="12"/>
      <c r="Z551" s="12"/>
      <c r="AA551" s="12"/>
    </row>
    <row r="552" ht="15.75" customHeight="1">
      <c r="A552" s="165"/>
      <c r="B552" s="165"/>
      <c r="C552" s="165"/>
      <c r="D552" s="165"/>
      <c r="E552" s="446"/>
      <c r="F552" s="446"/>
      <c r="G552" s="89"/>
      <c r="H552" s="12"/>
      <c r="I552" s="446"/>
      <c r="J552" s="446"/>
      <c r="K552" s="12"/>
      <c r="L552" s="12"/>
      <c r="M552" s="12"/>
      <c r="N552" s="12"/>
      <c r="O552" s="12"/>
      <c r="P552" s="12"/>
      <c r="Q552" s="12"/>
      <c r="R552" s="12"/>
      <c r="S552" s="12"/>
      <c r="T552" s="12"/>
      <c r="U552" s="12"/>
      <c r="V552" s="12"/>
      <c r="W552" s="12"/>
      <c r="X552" s="12"/>
      <c r="Y552" s="12"/>
      <c r="Z552" s="12"/>
      <c r="AA552" s="12"/>
    </row>
    <row r="553" ht="15.75" customHeight="1">
      <c r="A553" s="165"/>
      <c r="B553" s="165"/>
      <c r="C553" s="165"/>
      <c r="D553" s="165"/>
      <c r="E553" s="446"/>
      <c r="F553" s="446"/>
      <c r="G553" s="89"/>
      <c r="H553" s="165"/>
      <c r="I553" s="446"/>
      <c r="J553" s="446"/>
      <c r="K553" s="12"/>
      <c r="L553" s="12"/>
      <c r="M553" s="12"/>
      <c r="N553" s="12"/>
      <c r="O553" s="12"/>
      <c r="P553" s="12"/>
      <c r="Q553" s="12"/>
      <c r="R553" s="12"/>
      <c r="S553" s="12"/>
      <c r="T553" s="12"/>
      <c r="U553" s="12"/>
      <c r="V553" s="12"/>
      <c r="W553" s="12"/>
      <c r="X553" s="12"/>
      <c r="Y553" s="12"/>
      <c r="Z553" s="12"/>
      <c r="AA553" s="12"/>
    </row>
    <row r="554" ht="15.75" customHeight="1">
      <c r="A554" s="165"/>
      <c r="B554" s="165"/>
      <c r="C554" s="165"/>
      <c r="D554" s="165"/>
      <c r="E554" s="446"/>
      <c r="F554" s="446"/>
      <c r="G554" s="89"/>
      <c r="H554" s="165"/>
      <c r="I554" s="446"/>
      <c r="J554" s="446"/>
      <c r="K554" s="12"/>
      <c r="L554" s="12"/>
      <c r="M554" s="12"/>
      <c r="N554" s="12"/>
      <c r="O554" s="12"/>
      <c r="P554" s="12"/>
      <c r="Q554" s="12"/>
      <c r="R554" s="12"/>
      <c r="S554" s="12"/>
      <c r="T554" s="12"/>
      <c r="U554" s="12"/>
      <c r="V554" s="12"/>
      <c r="W554" s="12"/>
      <c r="X554" s="12"/>
      <c r="Y554" s="12"/>
      <c r="Z554" s="12"/>
      <c r="AA554" s="12"/>
    </row>
    <row r="555" ht="15.75" customHeight="1">
      <c r="A555" s="165"/>
      <c r="B555" s="165"/>
      <c r="C555" s="165"/>
      <c r="D555" s="165"/>
      <c r="E555" s="446"/>
      <c r="F555" s="446"/>
      <c r="G555" s="89"/>
      <c r="H555" s="165"/>
      <c r="I555" s="446"/>
      <c r="J555" s="446"/>
      <c r="K555" s="12"/>
      <c r="L555" s="12"/>
      <c r="M555" s="12"/>
      <c r="N555" s="12"/>
      <c r="O555" s="12"/>
      <c r="P555" s="12"/>
      <c r="Q555" s="12"/>
      <c r="R555" s="12"/>
      <c r="S555" s="12"/>
      <c r="T555" s="12"/>
      <c r="U555" s="12"/>
      <c r="V555" s="12"/>
      <c r="W555" s="12"/>
      <c r="X555" s="12"/>
      <c r="Y555" s="12"/>
      <c r="Z555" s="12"/>
      <c r="AA555" s="12"/>
    </row>
    <row r="556" ht="15.75" customHeight="1">
      <c r="A556" s="165"/>
      <c r="B556" s="165"/>
      <c r="C556" s="165"/>
      <c r="D556" s="165"/>
      <c r="E556" s="446"/>
      <c r="F556" s="446"/>
      <c r="G556" s="89"/>
      <c r="H556" s="165"/>
      <c r="I556" s="446"/>
      <c r="J556" s="446"/>
      <c r="K556" s="12"/>
      <c r="L556" s="12"/>
      <c r="M556" s="12"/>
      <c r="N556" s="12"/>
      <c r="O556" s="12"/>
      <c r="P556" s="12"/>
      <c r="Q556" s="12"/>
      <c r="R556" s="12"/>
      <c r="S556" s="12"/>
      <c r="T556" s="12"/>
      <c r="U556" s="12"/>
      <c r="V556" s="12"/>
      <c r="W556" s="12"/>
      <c r="X556" s="12"/>
      <c r="Y556" s="12"/>
      <c r="Z556" s="12"/>
      <c r="AA556" s="12"/>
    </row>
    <row r="557" ht="15.75" customHeight="1">
      <c r="A557" s="165"/>
      <c r="B557" s="165"/>
      <c r="C557" s="165"/>
      <c r="D557" s="165"/>
      <c r="E557" s="446"/>
      <c r="F557" s="446"/>
      <c r="G557" s="89"/>
      <c r="H557" s="165"/>
      <c r="I557" s="446"/>
      <c r="J557" s="446"/>
      <c r="K557" s="12"/>
      <c r="L557" s="12"/>
      <c r="M557" s="12"/>
      <c r="N557" s="12"/>
      <c r="O557" s="12"/>
      <c r="P557" s="12"/>
      <c r="Q557" s="12"/>
      <c r="R557" s="12"/>
      <c r="S557" s="12"/>
      <c r="T557" s="12"/>
      <c r="U557" s="12"/>
      <c r="V557" s="12"/>
      <c r="W557" s="12"/>
      <c r="X557" s="12"/>
      <c r="Y557" s="12"/>
      <c r="Z557" s="12"/>
      <c r="AA557" s="12"/>
    </row>
    <row r="558" ht="15.75" customHeight="1">
      <c r="A558" s="165"/>
      <c r="B558" s="165"/>
      <c r="C558" s="165"/>
      <c r="D558" s="165"/>
      <c r="E558" s="446"/>
      <c r="F558" s="446"/>
      <c r="G558" s="89"/>
      <c r="H558" s="165"/>
      <c r="I558" s="446"/>
      <c r="J558" s="446"/>
      <c r="K558" s="12"/>
      <c r="L558" s="12"/>
      <c r="M558" s="12"/>
      <c r="N558" s="12"/>
      <c r="O558" s="12"/>
      <c r="P558" s="12"/>
      <c r="Q558" s="12"/>
      <c r="R558" s="12"/>
      <c r="S558" s="12"/>
      <c r="T558" s="12"/>
      <c r="U558" s="12"/>
      <c r="V558" s="12"/>
      <c r="W558" s="12"/>
      <c r="X558" s="12"/>
      <c r="Y558" s="12"/>
      <c r="Z558" s="12"/>
      <c r="AA558" s="12"/>
    </row>
    <row r="559" ht="15.75" customHeight="1">
      <c r="A559" s="165"/>
      <c r="B559" s="165"/>
      <c r="C559" s="165"/>
      <c r="D559" s="165"/>
      <c r="E559" s="446"/>
      <c r="F559" s="446"/>
      <c r="G559" s="89"/>
      <c r="H559" s="165"/>
      <c r="I559" s="446"/>
      <c r="J559" s="446"/>
      <c r="K559" s="12"/>
      <c r="L559" s="12"/>
      <c r="M559" s="12"/>
      <c r="N559" s="12"/>
      <c r="O559" s="12"/>
      <c r="P559" s="12"/>
      <c r="Q559" s="12"/>
      <c r="R559" s="12"/>
      <c r="S559" s="12"/>
      <c r="T559" s="12"/>
      <c r="U559" s="12"/>
      <c r="V559" s="12"/>
      <c r="W559" s="12"/>
      <c r="X559" s="12"/>
      <c r="Y559" s="12"/>
      <c r="Z559" s="12"/>
      <c r="AA559" s="12"/>
    </row>
    <row r="560" ht="15.75" customHeight="1">
      <c r="A560" s="165"/>
      <c r="B560" s="165"/>
      <c r="C560" s="165"/>
      <c r="D560" s="165"/>
      <c r="E560" s="446"/>
      <c r="F560" s="446"/>
      <c r="G560" s="89"/>
      <c r="H560" s="165"/>
      <c r="I560" s="446"/>
      <c r="J560" s="446"/>
      <c r="K560" s="12"/>
      <c r="L560" s="12"/>
      <c r="M560" s="12"/>
      <c r="N560" s="12"/>
      <c r="O560" s="12"/>
      <c r="P560" s="12"/>
      <c r="Q560" s="12"/>
      <c r="R560" s="12"/>
      <c r="S560" s="12"/>
      <c r="T560" s="12"/>
      <c r="U560" s="12"/>
      <c r="V560" s="12"/>
      <c r="W560" s="12"/>
      <c r="X560" s="12"/>
      <c r="Y560" s="12"/>
      <c r="Z560" s="12"/>
      <c r="AA560" s="12"/>
    </row>
    <row r="561" ht="15.75" customHeight="1">
      <c r="A561" s="165"/>
      <c r="B561" s="165"/>
      <c r="C561" s="165"/>
      <c r="D561" s="165"/>
      <c r="E561" s="446"/>
      <c r="F561" s="446"/>
      <c r="G561" s="89"/>
      <c r="H561" s="165"/>
      <c r="I561" s="446"/>
      <c r="J561" s="446"/>
      <c r="K561" s="12"/>
      <c r="L561" s="12"/>
      <c r="M561" s="12"/>
      <c r="N561" s="12"/>
      <c r="O561" s="12"/>
      <c r="P561" s="12"/>
      <c r="Q561" s="12"/>
      <c r="R561" s="12"/>
      <c r="S561" s="12"/>
      <c r="T561" s="12"/>
      <c r="U561" s="12"/>
      <c r="V561" s="12"/>
      <c r="W561" s="12"/>
      <c r="X561" s="12"/>
      <c r="Y561" s="12"/>
      <c r="Z561" s="12"/>
      <c r="AA561" s="12"/>
    </row>
    <row r="562" ht="15.75" customHeight="1">
      <c r="A562" s="165"/>
      <c r="B562" s="165"/>
      <c r="C562" s="165"/>
      <c r="D562" s="165"/>
      <c r="E562" s="446"/>
      <c r="F562" s="446"/>
      <c r="G562" s="89"/>
      <c r="H562" s="165"/>
      <c r="I562" s="446"/>
      <c r="J562" s="446"/>
      <c r="K562" s="12"/>
      <c r="L562" s="12"/>
      <c r="M562" s="12"/>
      <c r="N562" s="12"/>
      <c r="O562" s="12"/>
      <c r="P562" s="12"/>
      <c r="Q562" s="12"/>
      <c r="R562" s="12"/>
      <c r="S562" s="12"/>
      <c r="T562" s="12"/>
      <c r="U562" s="12"/>
      <c r="V562" s="12"/>
      <c r="W562" s="12"/>
      <c r="X562" s="12"/>
      <c r="Y562" s="12"/>
      <c r="Z562" s="12"/>
      <c r="AA562" s="12"/>
    </row>
    <row r="563" ht="15.75" customHeight="1">
      <c r="A563" s="165"/>
      <c r="B563" s="165"/>
      <c r="C563" s="165"/>
      <c r="D563" s="165"/>
      <c r="E563" s="446"/>
      <c r="F563" s="446"/>
      <c r="G563" s="89"/>
      <c r="H563" s="165"/>
      <c r="I563" s="446"/>
      <c r="J563" s="446"/>
      <c r="K563" s="12"/>
      <c r="L563" s="12"/>
      <c r="M563" s="12"/>
      <c r="N563" s="12"/>
      <c r="O563" s="12"/>
      <c r="P563" s="12"/>
      <c r="Q563" s="12"/>
      <c r="R563" s="12"/>
      <c r="S563" s="12"/>
      <c r="T563" s="12"/>
      <c r="U563" s="12"/>
      <c r="V563" s="12"/>
      <c r="W563" s="12"/>
      <c r="X563" s="12"/>
      <c r="Y563" s="12"/>
      <c r="Z563" s="12"/>
      <c r="AA563" s="12"/>
    </row>
    <row r="564" ht="15.75" customHeight="1">
      <c r="A564" s="165"/>
      <c r="B564" s="165"/>
      <c r="C564" s="165"/>
      <c r="D564" s="165"/>
      <c r="E564" s="446"/>
      <c r="F564" s="446"/>
      <c r="G564" s="89"/>
      <c r="H564" s="165"/>
      <c r="I564" s="446"/>
      <c r="J564" s="446"/>
      <c r="K564" s="12"/>
      <c r="L564" s="12"/>
      <c r="M564" s="12"/>
      <c r="N564" s="12"/>
      <c r="O564" s="12"/>
      <c r="P564" s="12"/>
      <c r="Q564" s="12"/>
      <c r="R564" s="12"/>
      <c r="S564" s="12"/>
      <c r="T564" s="12"/>
      <c r="U564" s="12"/>
      <c r="V564" s="12"/>
      <c r="W564" s="12"/>
      <c r="X564" s="12"/>
      <c r="Y564" s="12"/>
      <c r="Z564" s="12"/>
      <c r="AA564" s="12"/>
    </row>
    <row r="565" ht="15.75" customHeight="1">
      <c r="A565" s="165"/>
      <c r="B565" s="165"/>
      <c r="C565" s="165"/>
      <c r="D565" s="165"/>
      <c r="E565" s="446"/>
      <c r="F565" s="446"/>
      <c r="G565" s="89"/>
      <c r="H565" s="165"/>
      <c r="I565" s="446"/>
      <c r="J565" s="446"/>
      <c r="K565" s="12"/>
      <c r="L565" s="12"/>
      <c r="M565" s="12"/>
      <c r="N565" s="12"/>
      <c r="O565" s="12"/>
      <c r="P565" s="12"/>
      <c r="Q565" s="12"/>
      <c r="R565" s="12"/>
      <c r="S565" s="12"/>
      <c r="T565" s="12"/>
      <c r="U565" s="12"/>
      <c r="V565" s="12"/>
      <c r="W565" s="12"/>
      <c r="X565" s="12"/>
      <c r="Y565" s="12"/>
      <c r="Z565" s="12"/>
      <c r="AA565" s="12"/>
    </row>
    <row r="566" ht="15.75" customHeight="1">
      <c r="A566" s="165"/>
      <c r="B566" s="165"/>
      <c r="C566" s="165"/>
      <c r="D566" s="165"/>
      <c r="E566" s="446"/>
      <c r="F566" s="446"/>
      <c r="G566" s="89"/>
      <c r="H566" s="165"/>
      <c r="I566" s="446"/>
      <c r="J566" s="446"/>
      <c r="K566" s="12"/>
      <c r="L566" s="12"/>
      <c r="M566" s="12"/>
      <c r="N566" s="12"/>
      <c r="O566" s="12"/>
      <c r="P566" s="12"/>
      <c r="Q566" s="12"/>
      <c r="R566" s="12"/>
      <c r="S566" s="12"/>
      <c r="T566" s="12"/>
      <c r="U566" s="12"/>
      <c r="V566" s="12"/>
      <c r="W566" s="12"/>
      <c r="X566" s="12"/>
      <c r="Y566" s="12"/>
      <c r="Z566" s="12"/>
      <c r="AA566" s="12"/>
    </row>
    <row r="567" ht="15.75" customHeight="1">
      <c r="A567" s="165"/>
      <c r="B567" s="165"/>
      <c r="C567" s="165"/>
      <c r="D567" s="165"/>
      <c r="E567" s="446"/>
      <c r="F567" s="446"/>
      <c r="G567" s="89"/>
      <c r="H567" s="165"/>
      <c r="I567" s="446"/>
      <c r="J567" s="446"/>
      <c r="K567" s="12"/>
      <c r="L567" s="12"/>
      <c r="M567" s="12"/>
      <c r="N567" s="12"/>
      <c r="O567" s="12"/>
      <c r="P567" s="12"/>
      <c r="Q567" s="12"/>
      <c r="R567" s="12"/>
      <c r="S567" s="12"/>
      <c r="T567" s="12"/>
      <c r="U567" s="12"/>
      <c r="V567" s="12"/>
      <c r="W567" s="12"/>
      <c r="X567" s="12"/>
      <c r="Y567" s="12"/>
      <c r="Z567" s="12"/>
      <c r="AA567" s="12"/>
    </row>
    <row r="568" ht="15.75" customHeight="1">
      <c r="A568" s="165"/>
      <c r="B568" s="165"/>
      <c r="C568" s="165"/>
      <c r="D568" s="165"/>
      <c r="E568" s="446"/>
      <c r="F568" s="446"/>
      <c r="G568" s="89"/>
      <c r="H568" s="165"/>
      <c r="I568" s="446"/>
      <c r="J568" s="446"/>
      <c r="K568" s="12"/>
      <c r="L568" s="12"/>
      <c r="M568" s="12"/>
      <c r="N568" s="12"/>
      <c r="O568" s="12"/>
      <c r="P568" s="12"/>
      <c r="Q568" s="12"/>
      <c r="R568" s="12"/>
      <c r="S568" s="12"/>
      <c r="T568" s="12"/>
      <c r="U568" s="12"/>
      <c r="V568" s="12"/>
      <c r="W568" s="12"/>
      <c r="X568" s="12"/>
      <c r="Y568" s="12"/>
      <c r="Z568" s="12"/>
      <c r="AA568" s="12"/>
    </row>
    <row r="569" ht="15.75" customHeight="1">
      <c r="A569" s="165"/>
      <c r="B569" s="165"/>
      <c r="C569" s="165"/>
      <c r="D569" s="165"/>
      <c r="E569" s="446"/>
      <c r="F569" s="446"/>
      <c r="G569" s="89"/>
      <c r="H569" s="165"/>
      <c r="I569" s="446"/>
      <c r="J569" s="446"/>
      <c r="K569" s="12"/>
      <c r="L569" s="12"/>
      <c r="M569" s="12"/>
      <c r="N569" s="12"/>
      <c r="O569" s="12"/>
      <c r="P569" s="12"/>
      <c r="Q569" s="12"/>
      <c r="R569" s="12"/>
      <c r="S569" s="12"/>
      <c r="T569" s="12"/>
      <c r="U569" s="12"/>
      <c r="V569" s="12"/>
      <c r="W569" s="12"/>
      <c r="X569" s="12"/>
      <c r="Y569" s="12"/>
      <c r="Z569" s="12"/>
      <c r="AA569" s="12"/>
    </row>
    <row r="570" ht="15.75" customHeight="1">
      <c r="A570" s="165"/>
      <c r="B570" s="165"/>
      <c r="C570" s="165"/>
      <c r="D570" s="165"/>
      <c r="E570" s="446"/>
      <c r="F570" s="446"/>
      <c r="G570" s="89"/>
      <c r="H570" s="165"/>
      <c r="I570" s="446"/>
      <c r="J570" s="446"/>
      <c r="K570" s="12"/>
      <c r="L570" s="12"/>
      <c r="M570" s="12"/>
      <c r="N570" s="12"/>
      <c r="O570" s="12"/>
      <c r="P570" s="12"/>
      <c r="Q570" s="12"/>
      <c r="R570" s="12"/>
      <c r="S570" s="12"/>
      <c r="T570" s="12"/>
      <c r="U570" s="12"/>
      <c r="V570" s="12"/>
      <c r="W570" s="12"/>
      <c r="X570" s="12"/>
      <c r="Y570" s="12"/>
      <c r="Z570" s="12"/>
      <c r="AA570" s="12"/>
    </row>
    <row r="571" ht="15.75" customHeight="1">
      <c r="A571" s="165"/>
      <c r="B571" s="165"/>
      <c r="C571" s="165"/>
      <c r="D571" s="165"/>
      <c r="E571" s="446"/>
      <c r="F571" s="446"/>
      <c r="G571" s="89"/>
      <c r="H571" s="165"/>
      <c r="I571" s="446"/>
      <c r="J571" s="446"/>
      <c r="K571" s="12"/>
      <c r="L571" s="12"/>
      <c r="M571" s="12"/>
      <c r="N571" s="12"/>
      <c r="O571" s="12"/>
      <c r="P571" s="12"/>
      <c r="Q571" s="12"/>
      <c r="R571" s="12"/>
      <c r="S571" s="12"/>
      <c r="T571" s="12"/>
      <c r="U571" s="12"/>
      <c r="V571" s="12"/>
      <c r="W571" s="12"/>
      <c r="X571" s="12"/>
      <c r="Y571" s="12"/>
      <c r="Z571" s="12"/>
      <c r="AA571" s="12"/>
    </row>
    <row r="572" ht="15.75" customHeight="1">
      <c r="A572" s="165"/>
      <c r="B572" s="165"/>
      <c r="C572" s="165"/>
      <c r="D572" s="165"/>
      <c r="E572" s="446"/>
      <c r="F572" s="446"/>
      <c r="G572" s="89"/>
      <c r="H572" s="165"/>
      <c r="I572" s="446"/>
      <c r="J572" s="446"/>
      <c r="K572" s="12"/>
      <c r="L572" s="12"/>
      <c r="M572" s="12"/>
      <c r="N572" s="12"/>
      <c r="O572" s="12"/>
      <c r="P572" s="12"/>
      <c r="Q572" s="12"/>
      <c r="R572" s="12"/>
      <c r="S572" s="12"/>
      <c r="T572" s="12"/>
      <c r="U572" s="12"/>
      <c r="V572" s="12"/>
      <c r="W572" s="12"/>
      <c r="X572" s="12"/>
      <c r="Y572" s="12"/>
      <c r="Z572" s="12"/>
      <c r="AA572" s="12"/>
    </row>
    <row r="573" ht="15.75" customHeight="1">
      <c r="A573" s="165"/>
      <c r="B573" s="165"/>
      <c r="C573" s="165"/>
      <c r="D573" s="165"/>
      <c r="E573" s="446"/>
      <c r="F573" s="446"/>
      <c r="G573" s="89"/>
      <c r="H573" s="165"/>
      <c r="I573" s="446"/>
      <c r="J573" s="446"/>
      <c r="K573" s="12"/>
      <c r="L573" s="12"/>
      <c r="M573" s="12"/>
      <c r="N573" s="12"/>
      <c r="O573" s="12"/>
      <c r="P573" s="12"/>
      <c r="Q573" s="12"/>
      <c r="R573" s="12"/>
      <c r="S573" s="12"/>
      <c r="T573" s="12"/>
      <c r="U573" s="12"/>
      <c r="V573" s="12"/>
      <c r="W573" s="12"/>
      <c r="X573" s="12"/>
      <c r="Y573" s="12"/>
      <c r="Z573" s="12"/>
      <c r="AA573" s="12"/>
    </row>
    <row r="574" ht="15.75" customHeight="1">
      <c r="A574" s="165"/>
      <c r="B574" s="165"/>
      <c r="C574" s="165"/>
      <c r="D574" s="165"/>
      <c r="E574" s="446"/>
      <c r="F574" s="446"/>
      <c r="G574" s="89"/>
      <c r="H574" s="165"/>
      <c r="I574" s="446"/>
      <c r="J574" s="446"/>
      <c r="K574" s="12"/>
      <c r="L574" s="12"/>
      <c r="M574" s="12"/>
      <c r="N574" s="12"/>
      <c r="O574" s="12"/>
      <c r="P574" s="12"/>
      <c r="Q574" s="12"/>
      <c r="R574" s="12"/>
      <c r="S574" s="12"/>
      <c r="T574" s="12"/>
      <c r="U574" s="12"/>
      <c r="V574" s="12"/>
      <c r="W574" s="12"/>
      <c r="X574" s="12"/>
      <c r="Y574" s="12"/>
      <c r="Z574" s="12"/>
      <c r="AA574" s="12"/>
    </row>
    <row r="575" ht="15.75" customHeight="1">
      <c r="A575" s="165"/>
      <c r="B575" s="165"/>
      <c r="C575" s="165"/>
      <c r="D575" s="165"/>
      <c r="E575" s="446"/>
      <c r="F575" s="446"/>
      <c r="G575" s="89"/>
      <c r="H575" s="165"/>
      <c r="I575" s="446"/>
      <c r="J575" s="446"/>
      <c r="K575" s="12"/>
      <c r="L575" s="12"/>
      <c r="M575" s="12"/>
      <c r="N575" s="12"/>
      <c r="O575" s="12"/>
      <c r="P575" s="12"/>
      <c r="Q575" s="12"/>
      <c r="R575" s="12"/>
      <c r="S575" s="12"/>
      <c r="T575" s="12"/>
      <c r="U575" s="12"/>
      <c r="V575" s="12"/>
      <c r="W575" s="12"/>
      <c r="X575" s="12"/>
      <c r="Y575" s="12"/>
      <c r="Z575" s="12"/>
      <c r="AA575" s="12"/>
    </row>
    <row r="576" ht="15.75" customHeight="1">
      <c r="A576" s="165"/>
      <c r="B576" s="165"/>
      <c r="C576" s="165"/>
      <c r="D576" s="165"/>
      <c r="E576" s="446"/>
      <c r="F576" s="446"/>
      <c r="G576" s="89"/>
      <c r="H576" s="165"/>
      <c r="I576" s="446"/>
      <c r="J576" s="446"/>
      <c r="K576" s="12"/>
      <c r="L576" s="12"/>
      <c r="M576" s="12"/>
      <c r="N576" s="12"/>
      <c r="O576" s="12"/>
      <c r="P576" s="12"/>
      <c r="Q576" s="12"/>
      <c r="R576" s="12"/>
      <c r="S576" s="12"/>
      <c r="T576" s="12"/>
      <c r="U576" s="12"/>
      <c r="V576" s="12"/>
      <c r="W576" s="12"/>
      <c r="X576" s="12"/>
      <c r="Y576" s="12"/>
      <c r="Z576" s="12"/>
      <c r="AA576" s="12"/>
    </row>
    <row r="577" ht="15.75" customHeight="1">
      <c r="A577" s="165"/>
      <c r="B577" s="165"/>
      <c r="C577" s="165"/>
      <c r="D577" s="165"/>
      <c r="E577" s="446"/>
      <c r="F577" s="446"/>
      <c r="G577" s="89"/>
      <c r="H577" s="165"/>
      <c r="I577" s="446"/>
      <c r="J577" s="446"/>
      <c r="K577" s="12"/>
      <c r="L577" s="12"/>
      <c r="M577" s="12"/>
      <c r="N577" s="12"/>
      <c r="O577" s="12"/>
      <c r="P577" s="12"/>
      <c r="Q577" s="12"/>
      <c r="R577" s="12"/>
      <c r="S577" s="12"/>
      <c r="T577" s="12"/>
      <c r="U577" s="12"/>
      <c r="V577" s="12"/>
      <c r="W577" s="12"/>
      <c r="X577" s="12"/>
      <c r="Y577" s="12"/>
      <c r="Z577" s="12"/>
      <c r="AA577" s="12"/>
    </row>
    <row r="578" ht="15.75" customHeight="1">
      <c r="A578" s="165"/>
      <c r="B578" s="165"/>
      <c r="C578" s="165"/>
      <c r="D578" s="165"/>
      <c r="E578" s="446"/>
      <c r="F578" s="446"/>
      <c r="G578" s="89"/>
      <c r="H578" s="165"/>
      <c r="I578" s="446"/>
      <c r="J578" s="446"/>
      <c r="K578" s="12"/>
      <c r="L578" s="12"/>
      <c r="M578" s="12"/>
      <c r="N578" s="12"/>
      <c r="O578" s="12"/>
      <c r="P578" s="12"/>
      <c r="Q578" s="12"/>
      <c r="R578" s="12"/>
      <c r="S578" s="12"/>
      <c r="T578" s="12"/>
      <c r="U578" s="12"/>
      <c r="V578" s="12"/>
      <c r="W578" s="12"/>
      <c r="X578" s="12"/>
      <c r="Y578" s="12"/>
      <c r="Z578" s="12"/>
      <c r="AA578" s="12"/>
    </row>
    <row r="579" ht="15.75" customHeight="1">
      <c r="A579" s="165"/>
      <c r="B579" s="165"/>
      <c r="C579" s="165"/>
      <c r="D579" s="165"/>
      <c r="E579" s="446"/>
      <c r="F579" s="446"/>
      <c r="G579" s="89"/>
      <c r="H579" s="165"/>
      <c r="I579" s="446"/>
      <c r="J579" s="446"/>
      <c r="K579" s="12"/>
      <c r="L579" s="12"/>
      <c r="M579" s="12"/>
      <c r="N579" s="12"/>
      <c r="O579" s="12"/>
      <c r="P579" s="12"/>
      <c r="Q579" s="12"/>
      <c r="R579" s="12"/>
      <c r="S579" s="12"/>
      <c r="T579" s="12"/>
      <c r="U579" s="12"/>
      <c r="V579" s="12"/>
      <c r="W579" s="12"/>
      <c r="X579" s="12"/>
      <c r="Y579" s="12"/>
      <c r="Z579" s="12"/>
      <c r="AA579" s="12"/>
    </row>
    <row r="580" ht="15.75" customHeight="1">
      <c r="A580" s="165"/>
      <c r="B580" s="165"/>
      <c r="C580" s="165"/>
      <c r="D580" s="165"/>
      <c r="E580" s="446"/>
      <c r="F580" s="446"/>
      <c r="G580" s="89"/>
      <c r="H580" s="165"/>
      <c r="I580" s="446"/>
      <c r="J580" s="446"/>
      <c r="K580" s="12"/>
      <c r="L580" s="12"/>
      <c r="M580" s="12"/>
      <c r="N580" s="12"/>
      <c r="O580" s="12"/>
      <c r="P580" s="12"/>
      <c r="Q580" s="12"/>
      <c r="R580" s="12"/>
      <c r="S580" s="12"/>
      <c r="T580" s="12"/>
      <c r="U580" s="12"/>
      <c r="V580" s="12"/>
      <c r="W580" s="12"/>
      <c r="X580" s="12"/>
      <c r="Y580" s="12"/>
      <c r="Z580" s="12"/>
      <c r="AA580" s="12"/>
    </row>
    <row r="581" ht="15.75" customHeight="1">
      <c r="A581" s="165"/>
      <c r="B581" s="165"/>
      <c r="C581" s="165"/>
      <c r="D581" s="165"/>
      <c r="E581" s="446"/>
      <c r="F581" s="446"/>
      <c r="G581" s="89"/>
      <c r="H581" s="165"/>
      <c r="I581" s="446"/>
      <c r="J581" s="446"/>
      <c r="K581" s="12"/>
      <c r="L581" s="12"/>
      <c r="M581" s="12"/>
      <c r="N581" s="12"/>
      <c r="O581" s="12"/>
      <c r="P581" s="12"/>
      <c r="Q581" s="12"/>
      <c r="R581" s="12"/>
      <c r="S581" s="12"/>
      <c r="T581" s="12"/>
      <c r="U581" s="12"/>
      <c r="V581" s="12"/>
      <c r="W581" s="12"/>
      <c r="X581" s="12"/>
      <c r="Y581" s="12"/>
      <c r="Z581" s="12"/>
      <c r="AA581" s="12"/>
    </row>
    <row r="582" ht="15.75" customHeight="1">
      <c r="A582" s="165"/>
      <c r="B582" s="165"/>
      <c r="C582" s="165"/>
      <c r="D582" s="165"/>
      <c r="E582" s="446"/>
      <c r="F582" s="446"/>
      <c r="G582" s="89"/>
      <c r="H582" s="165"/>
      <c r="I582" s="446"/>
      <c r="J582" s="446"/>
      <c r="K582" s="12"/>
      <c r="L582" s="12"/>
      <c r="M582" s="12"/>
      <c r="N582" s="12"/>
      <c r="O582" s="12"/>
      <c r="P582" s="12"/>
      <c r="Q582" s="12"/>
      <c r="R582" s="12"/>
      <c r="S582" s="12"/>
      <c r="T582" s="12"/>
      <c r="U582" s="12"/>
      <c r="V582" s="12"/>
      <c r="W582" s="12"/>
      <c r="X582" s="12"/>
      <c r="Y582" s="12"/>
      <c r="Z582" s="12"/>
      <c r="AA582" s="12"/>
    </row>
    <row r="583" ht="15.75" customHeight="1">
      <c r="A583" s="165"/>
      <c r="B583" s="165"/>
      <c r="C583" s="165"/>
      <c r="D583" s="165"/>
      <c r="E583" s="446"/>
      <c r="F583" s="446"/>
      <c r="G583" s="89"/>
      <c r="H583" s="165"/>
      <c r="I583" s="446"/>
      <c r="J583" s="446"/>
      <c r="K583" s="12"/>
      <c r="L583" s="12"/>
      <c r="M583" s="12"/>
      <c r="N583" s="12"/>
      <c r="O583" s="12"/>
      <c r="P583" s="12"/>
      <c r="Q583" s="12"/>
      <c r="R583" s="12"/>
      <c r="S583" s="12"/>
      <c r="T583" s="12"/>
      <c r="U583" s="12"/>
      <c r="V583" s="12"/>
      <c r="W583" s="12"/>
      <c r="X583" s="12"/>
      <c r="Y583" s="12"/>
      <c r="Z583" s="12"/>
      <c r="AA583" s="12"/>
    </row>
    <row r="584" ht="15.75" customHeight="1">
      <c r="A584" s="165"/>
      <c r="B584" s="165"/>
      <c r="C584" s="165"/>
      <c r="D584" s="165"/>
      <c r="E584" s="446"/>
      <c r="F584" s="446"/>
      <c r="G584" s="89"/>
      <c r="H584" s="165"/>
      <c r="I584" s="446"/>
      <c r="J584" s="446"/>
      <c r="K584" s="12"/>
      <c r="L584" s="12"/>
      <c r="M584" s="12"/>
      <c r="N584" s="12"/>
      <c r="O584" s="12"/>
      <c r="P584" s="12"/>
      <c r="Q584" s="12"/>
      <c r="R584" s="12"/>
      <c r="S584" s="12"/>
      <c r="T584" s="12"/>
      <c r="U584" s="12"/>
      <c r="V584" s="12"/>
      <c r="W584" s="12"/>
      <c r="X584" s="12"/>
      <c r="Y584" s="12"/>
      <c r="Z584" s="12"/>
      <c r="AA584" s="12"/>
    </row>
    <row r="585" ht="15.75" customHeight="1">
      <c r="A585" s="165"/>
      <c r="B585" s="165"/>
      <c r="C585" s="165"/>
      <c r="D585" s="165"/>
      <c r="E585" s="446"/>
      <c r="F585" s="446"/>
      <c r="G585" s="89"/>
      <c r="H585" s="165"/>
      <c r="I585" s="446"/>
      <c r="J585" s="446"/>
      <c r="K585" s="12"/>
      <c r="L585" s="12"/>
      <c r="M585" s="12"/>
      <c r="N585" s="12"/>
      <c r="O585" s="12"/>
      <c r="P585" s="12"/>
      <c r="Q585" s="12"/>
      <c r="R585" s="12"/>
      <c r="S585" s="12"/>
      <c r="T585" s="12"/>
      <c r="U585" s="12"/>
      <c r="V585" s="12"/>
      <c r="W585" s="12"/>
      <c r="X585" s="12"/>
      <c r="Y585" s="12"/>
      <c r="Z585" s="12"/>
      <c r="AA585" s="12"/>
    </row>
    <row r="586" ht="15.75" customHeight="1">
      <c r="A586" s="165"/>
      <c r="B586" s="165"/>
      <c r="C586" s="165"/>
      <c r="D586" s="165"/>
      <c r="E586" s="446"/>
      <c r="F586" s="446"/>
      <c r="G586" s="89"/>
      <c r="H586" s="165"/>
      <c r="I586" s="446"/>
      <c r="J586" s="446"/>
      <c r="K586" s="12"/>
      <c r="L586" s="12"/>
      <c r="M586" s="12"/>
      <c r="N586" s="12"/>
      <c r="O586" s="12"/>
      <c r="P586" s="12"/>
      <c r="Q586" s="12"/>
      <c r="R586" s="12"/>
      <c r="S586" s="12"/>
      <c r="T586" s="12"/>
      <c r="U586" s="12"/>
      <c r="V586" s="12"/>
      <c r="W586" s="12"/>
      <c r="X586" s="12"/>
      <c r="Y586" s="12"/>
      <c r="Z586" s="12"/>
      <c r="AA586" s="12"/>
    </row>
    <row r="587" ht="15.75" customHeight="1">
      <c r="A587" s="165"/>
      <c r="B587" s="165"/>
      <c r="C587" s="165"/>
      <c r="D587" s="165"/>
      <c r="E587" s="446"/>
      <c r="F587" s="446"/>
      <c r="G587" s="89"/>
      <c r="H587" s="165"/>
      <c r="I587" s="446"/>
      <c r="J587" s="446"/>
      <c r="K587" s="12"/>
      <c r="L587" s="12"/>
      <c r="M587" s="12"/>
      <c r="N587" s="12"/>
      <c r="O587" s="12"/>
      <c r="P587" s="12"/>
      <c r="Q587" s="12"/>
      <c r="R587" s="12"/>
      <c r="S587" s="12"/>
      <c r="T587" s="12"/>
      <c r="U587" s="12"/>
      <c r="V587" s="12"/>
      <c r="W587" s="12"/>
      <c r="X587" s="12"/>
      <c r="Y587" s="12"/>
      <c r="Z587" s="12"/>
      <c r="AA587" s="12"/>
    </row>
    <row r="588" ht="15.75" customHeight="1">
      <c r="A588" s="165"/>
      <c r="B588" s="165"/>
      <c r="C588" s="165"/>
      <c r="D588" s="165"/>
      <c r="E588" s="446"/>
      <c r="F588" s="446"/>
      <c r="G588" s="89"/>
      <c r="H588" s="165"/>
      <c r="I588" s="446"/>
      <c r="J588" s="446"/>
      <c r="K588" s="12"/>
      <c r="L588" s="12"/>
      <c r="M588" s="12"/>
      <c r="N588" s="12"/>
      <c r="O588" s="12"/>
      <c r="P588" s="12"/>
      <c r="Q588" s="12"/>
      <c r="R588" s="12"/>
      <c r="S588" s="12"/>
      <c r="T588" s="12"/>
      <c r="U588" s="12"/>
      <c r="V588" s="12"/>
      <c r="W588" s="12"/>
      <c r="X588" s="12"/>
      <c r="Y588" s="12"/>
      <c r="Z588" s="12"/>
      <c r="AA588" s="12"/>
    </row>
    <row r="589" ht="15.75" customHeight="1">
      <c r="A589" s="165"/>
      <c r="B589" s="165"/>
      <c r="C589" s="165"/>
      <c r="D589" s="165"/>
      <c r="E589" s="446"/>
      <c r="F589" s="446"/>
      <c r="G589" s="89"/>
      <c r="H589" s="165"/>
      <c r="I589" s="446"/>
      <c r="J589" s="446"/>
      <c r="K589" s="12"/>
      <c r="L589" s="12"/>
      <c r="M589" s="12"/>
      <c r="N589" s="12"/>
      <c r="O589" s="12"/>
      <c r="P589" s="12"/>
      <c r="Q589" s="12"/>
      <c r="R589" s="12"/>
      <c r="S589" s="12"/>
      <c r="T589" s="12"/>
      <c r="U589" s="12"/>
      <c r="V589" s="12"/>
      <c r="W589" s="12"/>
      <c r="X589" s="12"/>
      <c r="Y589" s="12"/>
      <c r="Z589" s="12"/>
      <c r="AA589" s="12"/>
    </row>
    <row r="590" ht="15.75" customHeight="1">
      <c r="A590" s="165"/>
      <c r="B590" s="165"/>
      <c r="C590" s="165"/>
      <c r="D590" s="165"/>
      <c r="E590" s="446"/>
      <c r="F590" s="446"/>
      <c r="G590" s="89"/>
      <c r="H590" s="165"/>
      <c r="I590" s="446"/>
      <c r="J590" s="446"/>
      <c r="K590" s="12"/>
      <c r="L590" s="12"/>
      <c r="M590" s="12"/>
      <c r="N590" s="12"/>
      <c r="O590" s="12"/>
      <c r="P590" s="12"/>
      <c r="Q590" s="12"/>
      <c r="R590" s="12"/>
      <c r="S590" s="12"/>
      <c r="T590" s="12"/>
      <c r="U590" s="12"/>
      <c r="V590" s="12"/>
      <c r="W590" s="12"/>
      <c r="X590" s="12"/>
      <c r="Y590" s="12"/>
      <c r="Z590" s="12"/>
      <c r="AA590" s="12"/>
    </row>
    <row r="591" ht="15.75" customHeight="1">
      <c r="A591" s="165"/>
      <c r="B591" s="165"/>
      <c r="C591" s="165"/>
      <c r="D591" s="165"/>
      <c r="E591" s="446"/>
      <c r="F591" s="446"/>
      <c r="G591" s="89"/>
      <c r="H591" s="165"/>
      <c r="I591" s="446"/>
      <c r="J591" s="446"/>
      <c r="K591" s="12"/>
      <c r="L591" s="12"/>
      <c r="M591" s="12"/>
      <c r="N591" s="12"/>
      <c r="O591" s="12"/>
      <c r="P591" s="12"/>
      <c r="Q591" s="12"/>
      <c r="R591" s="12"/>
      <c r="S591" s="12"/>
      <c r="T591" s="12"/>
      <c r="U591" s="12"/>
      <c r="V591" s="12"/>
      <c r="W591" s="12"/>
      <c r="X591" s="12"/>
      <c r="Y591" s="12"/>
      <c r="Z591" s="12"/>
      <c r="AA591" s="12"/>
    </row>
    <row r="592" ht="15.75" customHeight="1">
      <c r="A592" s="165"/>
      <c r="B592" s="165"/>
      <c r="C592" s="165"/>
      <c r="D592" s="165"/>
      <c r="E592" s="446"/>
      <c r="F592" s="446"/>
      <c r="G592" s="89"/>
      <c r="H592" s="165"/>
      <c r="I592" s="446"/>
      <c r="J592" s="446"/>
      <c r="K592" s="12"/>
      <c r="L592" s="12"/>
      <c r="M592" s="12"/>
      <c r="N592" s="12"/>
      <c r="O592" s="12"/>
      <c r="P592" s="12"/>
      <c r="Q592" s="12"/>
      <c r="R592" s="12"/>
      <c r="S592" s="12"/>
      <c r="T592" s="12"/>
      <c r="U592" s="12"/>
      <c r="V592" s="12"/>
      <c r="W592" s="12"/>
      <c r="X592" s="12"/>
      <c r="Y592" s="12"/>
      <c r="Z592" s="12"/>
      <c r="AA592" s="12"/>
    </row>
    <row r="593" ht="15.75" customHeight="1">
      <c r="A593" s="165"/>
      <c r="B593" s="165"/>
      <c r="C593" s="165"/>
      <c r="D593" s="165"/>
      <c r="E593" s="446"/>
      <c r="F593" s="446"/>
      <c r="G593" s="89"/>
      <c r="H593" s="165"/>
      <c r="I593" s="446"/>
      <c r="J593" s="446"/>
      <c r="K593" s="12"/>
      <c r="L593" s="12"/>
      <c r="M593" s="12"/>
      <c r="N593" s="12"/>
      <c r="O593" s="12"/>
      <c r="P593" s="12"/>
      <c r="Q593" s="12"/>
      <c r="R593" s="12"/>
      <c r="S593" s="12"/>
      <c r="T593" s="12"/>
      <c r="U593" s="12"/>
      <c r="V593" s="12"/>
      <c r="W593" s="12"/>
      <c r="X593" s="12"/>
      <c r="Y593" s="12"/>
      <c r="Z593" s="12"/>
      <c r="AA593" s="12"/>
    </row>
    <row r="594" ht="15.75" customHeight="1">
      <c r="A594" s="165"/>
      <c r="B594" s="165"/>
      <c r="C594" s="165"/>
      <c r="D594" s="165"/>
      <c r="E594" s="446"/>
      <c r="F594" s="446"/>
      <c r="G594" s="89"/>
      <c r="H594" s="165"/>
      <c r="I594" s="446"/>
      <c r="J594" s="446"/>
      <c r="K594" s="12"/>
      <c r="L594" s="12"/>
      <c r="M594" s="12"/>
      <c r="N594" s="12"/>
      <c r="O594" s="12"/>
      <c r="P594" s="12"/>
      <c r="Q594" s="12"/>
      <c r="R594" s="12"/>
      <c r="S594" s="12"/>
      <c r="T594" s="12"/>
      <c r="U594" s="12"/>
      <c r="V594" s="12"/>
      <c r="W594" s="12"/>
      <c r="X594" s="12"/>
      <c r="Y594" s="12"/>
      <c r="Z594" s="12"/>
      <c r="AA594" s="12"/>
    </row>
    <row r="595" ht="15.75" customHeight="1">
      <c r="A595" s="165"/>
      <c r="B595" s="165"/>
      <c r="C595" s="165"/>
      <c r="D595" s="165"/>
      <c r="E595" s="446"/>
      <c r="F595" s="446"/>
      <c r="G595" s="89"/>
      <c r="H595" s="165"/>
      <c r="I595" s="446"/>
      <c r="J595" s="446"/>
      <c r="K595" s="12"/>
      <c r="L595" s="12"/>
      <c r="M595" s="12"/>
      <c r="N595" s="12"/>
      <c r="O595" s="12"/>
      <c r="P595" s="12"/>
      <c r="Q595" s="12"/>
      <c r="R595" s="12"/>
      <c r="S595" s="12"/>
      <c r="T595" s="12"/>
      <c r="U595" s="12"/>
      <c r="V595" s="12"/>
      <c r="W595" s="12"/>
      <c r="X595" s="12"/>
      <c r="Y595" s="12"/>
      <c r="Z595" s="12"/>
      <c r="AA595" s="12"/>
    </row>
    <row r="596" ht="15.75" customHeight="1">
      <c r="A596" s="165"/>
      <c r="B596" s="165"/>
      <c r="C596" s="165"/>
      <c r="D596" s="165"/>
      <c r="E596" s="446"/>
      <c r="F596" s="446"/>
      <c r="G596" s="89"/>
      <c r="H596" s="165"/>
      <c r="I596" s="446"/>
      <c r="J596" s="446"/>
      <c r="K596" s="12"/>
      <c r="L596" s="12"/>
      <c r="M596" s="12"/>
      <c r="N596" s="12"/>
      <c r="O596" s="12"/>
      <c r="P596" s="12"/>
      <c r="Q596" s="12"/>
      <c r="R596" s="12"/>
      <c r="S596" s="12"/>
      <c r="T596" s="12"/>
      <c r="U596" s="12"/>
      <c r="V596" s="12"/>
      <c r="W596" s="12"/>
      <c r="X596" s="12"/>
      <c r="Y596" s="12"/>
      <c r="Z596" s="12"/>
      <c r="AA596" s="12"/>
    </row>
    <row r="597" ht="15.75" customHeight="1">
      <c r="A597" s="165"/>
      <c r="B597" s="165"/>
      <c r="C597" s="165"/>
      <c r="D597" s="165"/>
      <c r="E597" s="446"/>
      <c r="F597" s="446"/>
      <c r="G597" s="89"/>
      <c r="H597" s="165"/>
      <c r="I597" s="446"/>
      <c r="J597" s="446"/>
      <c r="K597" s="12"/>
      <c r="L597" s="12"/>
      <c r="M597" s="12"/>
      <c r="N597" s="12"/>
      <c r="O597" s="12"/>
      <c r="P597" s="12"/>
      <c r="Q597" s="12"/>
      <c r="R597" s="12"/>
      <c r="S597" s="12"/>
      <c r="T597" s="12"/>
      <c r="U597" s="12"/>
      <c r="V597" s="12"/>
      <c r="W597" s="12"/>
      <c r="X597" s="12"/>
      <c r="Y597" s="12"/>
      <c r="Z597" s="12"/>
      <c r="AA597" s="12"/>
    </row>
    <row r="598" ht="15.75" customHeight="1">
      <c r="A598" s="165"/>
      <c r="B598" s="165"/>
      <c r="C598" s="165"/>
      <c r="D598" s="165"/>
      <c r="E598" s="446"/>
      <c r="F598" s="446"/>
      <c r="G598" s="89"/>
      <c r="H598" s="165"/>
      <c r="I598" s="446"/>
      <c r="J598" s="446"/>
      <c r="K598" s="12"/>
      <c r="L598" s="12"/>
      <c r="M598" s="12"/>
      <c r="N598" s="12"/>
      <c r="O598" s="12"/>
      <c r="P598" s="12"/>
      <c r="Q598" s="12"/>
      <c r="R598" s="12"/>
      <c r="S598" s="12"/>
      <c r="T598" s="12"/>
      <c r="U598" s="12"/>
      <c r="V598" s="12"/>
      <c r="W598" s="12"/>
      <c r="X598" s="12"/>
      <c r="Y598" s="12"/>
      <c r="Z598" s="12"/>
      <c r="AA598" s="12"/>
    </row>
    <row r="599" ht="15.75" customHeight="1">
      <c r="A599" s="165"/>
      <c r="B599" s="165"/>
      <c r="C599" s="165"/>
      <c r="D599" s="165"/>
      <c r="E599" s="446"/>
      <c r="F599" s="446"/>
      <c r="G599" s="89"/>
      <c r="H599" s="165"/>
      <c r="I599" s="446"/>
      <c r="J599" s="446"/>
      <c r="K599" s="12"/>
      <c r="L599" s="12"/>
      <c r="M599" s="12"/>
      <c r="N599" s="12"/>
      <c r="O599" s="12"/>
      <c r="P599" s="12"/>
      <c r="Q599" s="12"/>
      <c r="R599" s="12"/>
      <c r="S599" s="12"/>
      <c r="T599" s="12"/>
      <c r="U599" s="12"/>
      <c r="V599" s="12"/>
      <c r="W599" s="12"/>
      <c r="X599" s="12"/>
      <c r="Y599" s="12"/>
      <c r="Z599" s="12"/>
      <c r="AA599" s="12"/>
    </row>
    <row r="600" ht="15.75" customHeight="1">
      <c r="A600" s="165"/>
      <c r="B600" s="165"/>
      <c r="C600" s="165"/>
      <c r="D600" s="165"/>
      <c r="E600" s="446"/>
      <c r="F600" s="446"/>
      <c r="G600" s="89"/>
      <c r="H600" s="165"/>
      <c r="I600" s="446"/>
      <c r="J600" s="446"/>
      <c r="K600" s="12"/>
      <c r="L600" s="12"/>
      <c r="M600" s="12"/>
      <c r="N600" s="12"/>
      <c r="O600" s="12"/>
      <c r="P600" s="12"/>
      <c r="Q600" s="12"/>
      <c r="R600" s="12"/>
      <c r="S600" s="12"/>
      <c r="T600" s="12"/>
      <c r="U600" s="12"/>
      <c r="V600" s="12"/>
      <c r="W600" s="12"/>
      <c r="X600" s="12"/>
      <c r="Y600" s="12"/>
      <c r="Z600" s="12"/>
      <c r="AA600" s="12"/>
    </row>
    <row r="601" ht="15.75" customHeight="1">
      <c r="A601" s="165"/>
      <c r="B601" s="165"/>
      <c r="C601" s="165"/>
      <c r="D601" s="165"/>
      <c r="E601" s="446"/>
      <c r="F601" s="446"/>
      <c r="G601" s="89"/>
      <c r="H601" s="165"/>
      <c r="I601" s="446"/>
      <c r="J601" s="446"/>
      <c r="K601" s="12"/>
      <c r="L601" s="12"/>
      <c r="M601" s="12"/>
      <c r="N601" s="12"/>
      <c r="O601" s="12"/>
      <c r="P601" s="12"/>
      <c r="Q601" s="12"/>
      <c r="R601" s="12"/>
      <c r="S601" s="12"/>
      <c r="T601" s="12"/>
      <c r="U601" s="12"/>
      <c r="V601" s="12"/>
      <c r="W601" s="12"/>
      <c r="X601" s="12"/>
      <c r="Y601" s="12"/>
      <c r="Z601" s="12"/>
      <c r="AA601" s="12"/>
    </row>
    <row r="602" ht="15.75" customHeight="1">
      <c r="A602" s="165"/>
      <c r="B602" s="165"/>
      <c r="C602" s="165"/>
      <c r="D602" s="165"/>
      <c r="E602" s="446"/>
      <c r="F602" s="446"/>
      <c r="G602" s="89"/>
      <c r="H602" s="165"/>
      <c r="I602" s="446"/>
      <c r="J602" s="446"/>
      <c r="K602" s="12"/>
      <c r="L602" s="12"/>
      <c r="M602" s="12"/>
      <c r="N602" s="12"/>
      <c r="O602" s="12"/>
      <c r="P602" s="12"/>
      <c r="Q602" s="12"/>
      <c r="R602" s="12"/>
      <c r="S602" s="12"/>
      <c r="T602" s="12"/>
      <c r="U602" s="12"/>
      <c r="V602" s="12"/>
      <c r="W602" s="12"/>
      <c r="X602" s="12"/>
      <c r="Y602" s="12"/>
      <c r="Z602" s="12"/>
      <c r="AA602" s="12"/>
    </row>
    <row r="603" ht="15.75" customHeight="1">
      <c r="A603" s="165"/>
      <c r="B603" s="165"/>
      <c r="C603" s="165"/>
      <c r="D603" s="165"/>
      <c r="E603" s="446"/>
      <c r="F603" s="446"/>
      <c r="G603" s="89"/>
      <c r="H603" s="165"/>
      <c r="I603" s="446"/>
      <c r="J603" s="446"/>
      <c r="K603" s="12"/>
      <c r="L603" s="12"/>
      <c r="M603" s="12"/>
      <c r="N603" s="12"/>
      <c r="O603" s="12"/>
      <c r="P603" s="12"/>
      <c r="Q603" s="12"/>
      <c r="R603" s="12"/>
      <c r="S603" s="12"/>
      <c r="T603" s="12"/>
      <c r="U603" s="12"/>
      <c r="V603" s="12"/>
      <c r="W603" s="12"/>
      <c r="X603" s="12"/>
      <c r="Y603" s="12"/>
      <c r="Z603" s="12"/>
      <c r="AA603" s="12"/>
    </row>
    <row r="604" ht="15.75" customHeight="1">
      <c r="A604" s="165"/>
      <c r="B604" s="165"/>
      <c r="C604" s="165"/>
      <c r="D604" s="165"/>
      <c r="E604" s="446"/>
      <c r="F604" s="446"/>
      <c r="G604" s="89"/>
      <c r="H604" s="165"/>
      <c r="I604" s="446"/>
      <c r="J604" s="446"/>
      <c r="K604" s="12"/>
      <c r="L604" s="12"/>
      <c r="M604" s="12"/>
      <c r="N604" s="12"/>
      <c r="O604" s="12"/>
      <c r="P604" s="12"/>
      <c r="Q604" s="12"/>
      <c r="R604" s="12"/>
      <c r="S604" s="12"/>
      <c r="T604" s="12"/>
      <c r="U604" s="12"/>
      <c r="V604" s="12"/>
      <c r="W604" s="12"/>
      <c r="X604" s="12"/>
      <c r="Y604" s="12"/>
      <c r="Z604" s="12"/>
      <c r="AA604" s="12"/>
    </row>
    <row r="605" ht="15.75" customHeight="1">
      <c r="A605" s="165"/>
      <c r="B605" s="165"/>
      <c r="C605" s="165"/>
      <c r="D605" s="165"/>
      <c r="E605" s="446"/>
      <c r="F605" s="446"/>
      <c r="G605" s="89"/>
      <c r="H605" s="165"/>
      <c r="I605" s="446"/>
      <c r="J605" s="446"/>
      <c r="K605" s="12"/>
      <c r="L605" s="12"/>
      <c r="M605" s="12"/>
      <c r="N605" s="12"/>
      <c r="O605" s="12"/>
      <c r="P605" s="12"/>
      <c r="Q605" s="12"/>
      <c r="R605" s="12"/>
      <c r="S605" s="12"/>
      <c r="T605" s="12"/>
      <c r="U605" s="12"/>
      <c r="V605" s="12"/>
      <c r="W605" s="12"/>
      <c r="X605" s="12"/>
      <c r="Y605" s="12"/>
      <c r="Z605" s="12"/>
      <c r="AA605" s="12"/>
    </row>
    <row r="606" ht="15.75" customHeight="1">
      <c r="A606" s="165"/>
      <c r="B606" s="165"/>
      <c r="C606" s="165"/>
      <c r="D606" s="165"/>
      <c r="E606" s="446"/>
      <c r="F606" s="446"/>
      <c r="G606" s="89"/>
      <c r="H606" s="165"/>
      <c r="I606" s="446"/>
      <c r="J606" s="446"/>
      <c r="K606" s="12"/>
      <c r="L606" s="12"/>
      <c r="M606" s="12"/>
      <c r="N606" s="12"/>
      <c r="O606" s="12"/>
      <c r="P606" s="12"/>
      <c r="Q606" s="12"/>
      <c r="R606" s="12"/>
      <c r="S606" s="12"/>
      <c r="T606" s="12"/>
      <c r="U606" s="12"/>
      <c r="V606" s="12"/>
      <c r="W606" s="12"/>
      <c r="X606" s="12"/>
      <c r="Y606" s="12"/>
      <c r="Z606" s="12"/>
      <c r="AA606" s="12"/>
    </row>
    <row r="607" ht="15.75" customHeight="1">
      <c r="A607" s="165"/>
      <c r="B607" s="165"/>
      <c r="C607" s="165"/>
      <c r="D607" s="165"/>
      <c r="E607" s="446"/>
      <c r="F607" s="446"/>
      <c r="G607" s="89"/>
      <c r="H607" s="165"/>
      <c r="I607" s="446"/>
      <c r="J607" s="446"/>
      <c r="K607" s="12"/>
      <c r="L607" s="12"/>
      <c r="M607" s="12"/>
      <c r="N607" s="12"/>
      <c r="O607" s="12"/>
      <c r="P607" s="12"/>
      <c r="Q607" s="12"/>
      <c r="R607" s="12"/>
      <c r="S607" s="12"/>
      <c r="T607" s="12"/>
      <c r="U607" s="12"/>
      <c r="V607" s="12"/>
      <c r="W607" s="12"/>
      <c r="X607" s="12"/>
      <c r="Y607" s="12"/>
      <c r="Z607" s="12"/>
      <c r="AA607" s="12"/>
    </row>
    <row r="608" ht="15.75" customHeight="1">
      <c r="A608" s="165"/>
      <c r="B608" s="165"/>
      <c r="C608" s="165"/>
      <c r="D608" s="165"/>
      <c r="E608" s="446"/>
      <c r="F608" s="446"/>
      <c r="G608" s="89"/>
      <c r="H608" s="165"/>
      <c r="I608" s="446"/>
      <c r="J608" s="446"/>
      <c r="K608" s="12"/>
      <c r="L608" s="12"/>
      <c r="M608" s="12"/>
      <c r="N608" s="12"/>
      <c r="O608" s="12"/>
      <c r="P608" s="12"/>
      <c r="Q608" s="12"/>
      <c r="R608" s="12"/>
      <c r="S608" s="12"/>
      <c r="T608" s="12"/>
      <c r="U608" s="12"/>
      <c r="V608" s="12"/>
      <c r="W608" s="12"/>
      <c r="X608" s="12"/>
      <c r="Y608" s="12"/>
      <c r="Z608" s="12"/>
      <c r="AA608" s="12"/>
    </row>
    <row r="609" ht="15.75" customHeight="1">
      <c r="A609" s="165"/>
      <c r="B609" s="165"/>
      <c r="C609" s="165"/>
      <c r="D609" s="165"/>
      <c r="E609" s="446"/>
      <c r="F609" s="446"/>
      <c r="G609" s="89"/>
      <c r="H609" s="165"/>
      <c r="I609" s="446"/>
      <c r="J609" s="446"/>
      <c r="K609" s="12"/>
      <c r="L609" s="12"/>
      <c r="M609" s="12"/>
      <c r="N609" s="12"/>
      <c r="O609" s="12"/>
      <c r="P609" s="12"/>
      <c r="Q609" s="12"/>
      <c r="R609" s="12"/>
      <c r="S609" s="12"/>
      <c r="T609" s="12"/>
      <c r="U609" s="12"/>
      <c r="V609" s="12"/>
      <c r="W609" s="12"/>
      <c r="X609" s="12"/>
      <c r="Y609" s="12"/>
      <c r="Z609" s="12"/>
      <c r="AA609" s="12"/>
    </row>
    <row r="610" ht="15.75" customHeight="1">
      <c r="A610" s="165"/>
      <c r="B610" s="165"/>
      <c r="C610" s="165"/>
      <c r="D610" s="165"/>
      <c r="E610" s="446"/>
      <c r="F610" s="446"/>
      <c r="G610" s="89"/>
      <c r="H610" s="165"/>
      <c r="I610" s="446"/>
      <c r="J610" s="446"/>
      <c r="K610" s="12"/>
      <c r="L610" s="12"/>
      <c r="M610" s="12"/>
      <c r="N610" s="12"/>
      <c r="O610" s="12"/>
      <c r="P610" s="12"/>
      <c r="Q610" s="12"/>
      <c r="R610" s="12"/>
      <c r="S610" s="12"/>
      <c r="T610" s="12"/>
      <c r="U610" s="12"/>
      <c r="V610" s="12"/>
      <c r="W610" s="12"/>
      <c r="X610" s="12"/>
      <c r="Y610" s="12"/>
      <c r="Z610" s="12"/>
      <c r="AA610" s="12"/>
    </row>
    <row r="611" ht="15.75" customHeight="1">
      <c r="A611" s="165"/>
      <c r="B611" s="165"/>
      <c r="C611" s="165"/>
      <c r="D611" s="165"/>
      <c r="E611" s="446"/>
      <c r="F611" s="446"/>
      <c r="G611" s="89"/>
      <c r="H611" s="165"/>
      <c r="I611" s="446"/>
      <c r="J611" s="446"/>
      <c r="K611" s="12"/>
      <c r="L611" s="12"/>
      <c r="M611" s="12"/>
      <c r="N611" s="12"/>
      <c r="O611" s="12"/>
      <c r="P611" s="12"/>
      <c r="Q611" s="12"/>
      <c r="R611" s="12"/>
      <c r="S611" s="12"/>
      <c r="T611" s="12"/>
      <c r="U611" s="12"/>
      <c r="V611" s="12"/>
      <c r="W611" s="12"/>
      <c r="X611" s="12"/>
      <c r="Y611" s="12"/>
      <c r="Z611" s="12"/>
      <c r="AA611" s="12"/>
    </row>
    <row r="612" ht="15.75" customHeight="1">
      <c r="A612" s="165"/>
      <c r="B612" s="165"/>
      <c r="C612" s="165"/>
      <c r="D612" s="165"/>
      <c r="E612" s="446"/>
      <c r="F612" s="446"/>
      <c r="G612" s="89"/>
      <c r="H612" s="165"/>
      <c r="I612" s="446"/>
      <c r="J612" s="446"/>
      <c r="K612" s="12"/>
      <c r="L612" s="12"/>
      <c r="M612" s="12"/>
      <c r="N612" s="12"/>
      <c r="O612" s="12"/>
      <c r="P612" s="12"/>
      <c r="Q612" s="12"/>
      <c r="R612" s="12"/>
      <c r="S612" s="12"/>
      <c r="T612" s="12"/>
      <c r="U612" s="12"/>
      <c r="V612" s="12"/>
      <c r="W612" s="12"/>
      <c r="X612" s="12"/>
      <c r="Y612" s="12"/>
      <c r="Z612" s="12"/>
      <c r="AA612" s="12"/>
    </row>
    <row r="613" ht="15.75" customHeight="1">
      <c r="A613" s="165"/>
      <c r="B613" s="165"/>
      <c r="C613" s="165"/>
      <c r="D613" s="165"/>
      <c r="E613" s="446"/>
      <c r="F613" s="446"/>
      <c r="G613" s="89"/>
      <c r="H613" s="165"/>
      <c r="I613" s="446"/>
      <c r="J613" s="446"/>
      <c r="K613" s="12"/>
      <c r="L613" s="12"/>
      <c r="M613" s="12"/>
      <c r="N613" s="12"/>
      <c r="O613" s="12"/>
      <c r="P613" s="12"/>
      <c r="Q613" s="12"/>
      <c r="R613" s="12"/>
      <c r="S613" s="12"/>
      <c r="T613" s="12"/>
      <c r="U613" s="12"/>
      <c r="V613" s="12"/>
      <c r="W613" s="12"/>
      <c r="X613" s="12"/>
      <c r="Y613" s="12"/>
      <c r="Z613" s="12"/>
      <c r="AA613" s="12"/>
    </row>
    <row r="614" ht="15.75" customHeight="1">
      <c r="A614" s="165"/>
      <c r="B614" s="165"/>
      <c r="C614" s="165"/>
      <c r="D614" s="165"/>
      <c r="E614" s="446"/>
      <c r="F614" s="446"/>
      <c r="G614" s="89"/>
      <c r="H614" s="165"/>
      <c r="I614" s="446"/>
      <c r="J614" s="446"/>
      <c r="K614" s="12"/>
      <c r="L614" s="12"/>
      <c r="M614" s="12"/>
      <c r="N614" s="12"/>
      <c r="O614" s="12"/>
      <c r="P614" s="12"/>
      <c r="Q614" s="12"/>
      <c r="R614" s="12"/>
      <c r="S614" s="12"/>
      <c r="T614" s="12"/>
      <c r="U614" s="12"/>
      <c r="V614" s="12"/>
      <c r="W614" s="12"/>
      <c r="X614" s="12"/>
      <c r="Y614" s="12"/>
      <c r="Z614" s="12"/>
      <c r="AA614" s="12"/>
    </row>
    <row r="615" ht="15.75" customHeight="1">
      <c r="A615" s="165"/>
      <c r="B615" s="165"/>
      <c r="C615" s="165"/>
      <c r="D615" s="165"/>
      <c r="E615" s="446"/>
      <c r="F615" s="446"/>
      <c r="G615" s="89"/>
      <c r="H615" s="165"/>
      <c r="I615" s="446"/>
      <c r="J615" s="446"/>
      <c r="K615" s="12"/>
      <c r="L615" s="12"/>
      <c r="M615" s="12"/>
      <c r="N615" s="12"/>
      <c r="O615" s="12"/>
      <c r="P615" s="12"/>
      <c r="Q615" s="12"/>
      <c r="R615" s="12"/>
      <c r="S615" s="12"/>
      <c r="T615" s="12"/>
      <c r="U615" s="12"/>
      <c r="V615" s="12"/>
      <c r="W615" s="12"/>
      <c r="X615" s="12"/>
      <c r="Y615" s="12"/>
      <c r="Z615" s="12"/>
      <c r="AA615" s="12"/>
    </row>
    <row r="616" ht="15.75" customHeight="1">
      <c r="A616" s="165"/>
      <c r="B616" s="165"/>
      <c r="C616" s="165"/>
      <c r="D616" s="165"/>
      <c r="E616" s="446"/>
      <c r="F616" s="446"/>
      <c r="G616" s="89"/>
      <c r="H616" s="165"/>
      <c r="I616" s="446"/>
      <c r="J616" s="446"/>
      <c r="K616" s="12"/>
      <c r="L616" s="12"/>
      <c r="M616" s="12"/>
      <c r="N616" s="12"/>
      <c r="O616" s="12"/>
      <c r="P616" s="12"/>
      <c r="Q616" s="12"/>
      <c r="R616" s="12"/>
      <c r="S616" s="12"/>
      <c r="T616" s="12"/>
      <c r="U616" s="12"/>
      <c r="V616" s="12"/>
      <c r="W616" s="12"/>
      <c r="X616" s="12"/>
      <c r="Y616" s="12"/>
      <c r="Z616" s="12"/>
      <c r="AA616" s="12"/>
    </row>
    <row r="617" ht="15.75" customHeight="1">
      <c r="A617" s="165"/>
      <c r="B617" s="165"/>
      <c r="C617" s="165"/>
      <c r="D617" s="165"/>
      <c r="E617" s="446"/>
      <c r="F617" s="446"/>
      <c r="G617" s="89"/>
      <c r="H617" s="165"/>
      <c r="I617" s="446"/>
      <c r="J617" s="446"/>
      <c r="K617" s="12"/>
      <c r="L617" s="12"/>
      <c r="M617" s="12"/>
      <c r="N617" s="12"/>
      <c r="O617" s="12"/>
      <c r="P617" s="12"/>
      <c r="Q617" s="12"/>
      <c r="R617" s="12"/>
      <c r="S617" s="12"/>
      <c r="T617" s="12"/>
      <c r="U617" s="12"/>
      <c r="V617" s="12"/>
      <c r="W617" s="12"/>
      <c r="X617" s="12"/>
      <c r="Y617" s="12"/>
      <c r="Z617" s="12"/>
      <c r="AA617" s="12"/>
    </row>
    <row r="618" ht="15.75" customHeight="1">
      <c r="A618" s="165"/>
      <c r="B618" s="165"/>
      <c r="C618" s="165"/>
      <c r="D618" s="165"/>
      <c r="E618" s="446"/>
      <c r="F618" s="446"/>
      <c r="G618" s="89"/>
      <c r="H618" s="165"/>
      <c r="I618" s="446"/>
      <c r="J618" s="446"/>
      <c r="K618" s="12"/>
      <c r="L618" s="12"/>
      <c r="M618" s="12"/>
      <c r="N618" s="12"/>
      <c r="O618" s="12"/>
      <c r="P618" s="12"/>
      <c r="Q618" s="12"/>
      <c r="R618" s="12"/>
      <c r="S618" s="12"/>
      <c r="T618" s="12"/>
      <c r="U618" s="12"/>
      <c r="V618" s="12"/>
      <c r="W618" s="12"/>
      <c r="X618" s="12"/>
      <c r="Y618" s="12"/>
      <c r="Z618" s="12"/>
      <c r="AA618" s="12"/>
    </row>
    <row r="619" ht="15.75" customHeight="1">
      <c r="A619" s="165"/>
      <c r="B619" s="165"/>
      <c r="C619" s="165"/>
      <c r="D619" s="165"/>
      <c r="E619" s="446"/>
      <c r="F619" s="446"/>
      <c r="G619" s="89"/>
      <c r="H619" s="165"/>
      <c r="I619" s="446"/>
      <c r="J619" s="446"/>
      <c r="K619" s="12"/>
      <c r="L619" s="12"/>
      <c r="M619" s="12"/>
      <c r="N619" s="12"/>
      <c r="O619" s="12"/>
      <c r="P619" s="12"/>
      <c r="Q619" s="12"/>
      <c r="R619" s="12"/>
      <c r="S619" s="12"/>
      <c r="T619" s="12"/>
      <c r="U619" s="12"/>
      <c r="V619" s="12"/>
      <c r="W619" s="12"/>
      <c r="X619" s="12"/>
      <c r="Y619" s="12"/>
      <c r="Z619" s="12"/>
      <c r="AA619" s="12"/>
    </row>
    <row r="620" ht="15.75" customHeight="1">
      <c r="A620" s="165"/>
      <c r="B620" s="165"/>
      <c r="C620" s="165"/>
      <c r="D620" s="165"/>
      <c r="E620" s="446"/>
      <c r="F620" s="446"/>
      <c r="G620" s="89"/>
      <c r="H620" s="165"/>
      <c r="I620" s="446"/>
      <c r="J620" s="446"/>
      <c r="K620" s="12"/>
      <c r="L620" s="12"/>
      <c r="M620" s="12"/>
      <c r="N620" s="12"/>
      <c r="O620" s="12"/>
      <c r="P620" s="12"/>
      <c r="Q620" s="12"/>
      <c r="R620" s="12"/>
      <c r="S620" s="12"/>
      <c r="T620" s="12"/>
      <c r="U620" s="12"/>
      <c r="V620" s="12"/>
      <c r="W620" s="12"/>
      <c r="X620" s="12"/>
      <c r="Y620" s="12"/>
      <c r="Z620" s="12"/>
      <c r="AA620" s="12"/>
    </row>
    <row r="621" ht="15.75" customHeight="1">
      <c r="A621" s="165"/>
      <c r="B621" s="165"/>
      <c r="C621" s="165"/>
      <c r="D621" s="165"/>
      <c r="E621" s="446"/>
      <c r="F621" s="446"/>
      <c r="G621" s="89"/>
      <c r="H621" s="165"/>
      <c r="I621" s="446"/>
      <c r="J621" s="446"/>
      <c r="K621" s="12"/>
      <c r="L621" s="12"/>
      <c r="M621" s="12"/>
      <c r="N621" s="12"/>
      <c r="O621" s="12"/>
      <c r="P621" s="12"/>
      <c r="Q621" s="12"/>
      <c r="R621" s="12"/>
      <c r="S621" s="12"/>
      <c r="T621" s="12"/>
      <c r="U621" s="12"/>
      <c r="V621" s="12"/>
      <c r="W621" s="12"/>
      <c r="X621" s="12"/>
      <c r="Y621" s="12"/>
      <c r="Z621" s="12"/>
      <c r="AA621" s="12"/>
    </row>
    <row r="622" ht="15.75" customHeight="1">
      <c r="A622" s="165"/>
      <c r="B622" s="165"/>
      <c r="C622" s="165"/>
      <c r="D622" s="165"/>
      <c r="E622" s="446"/>
      <c r="F622" s="446"/>
      <c r="G622" s="89"/>
      <c r="H622" s="165"/>
      <c r="I622" s="446"/>
      <c r="J622" s="446"/>
      <c r="K622" s="12"/>
      <c r="L622" s="12"/>
      <c r="M622" s="12"/>
      <c r="N622" s="12"/>
      <c r="O622" s="12"/>
      <c r="P622" s="12"/>
      <c r="Q622" s="12"/>
      <c r="R622" s="12"/>
      <c r="S622" s="12"/>
      <c r="T622" s="12"/>
      <c r="U622" s="12"/>
      <c r="V622" s="12"/>
      <c r="W622" s="12"/>
      <c r="X622" s="12"/>
      <c r="Y622" s="12"/>
      <c r="Z622" s="12"/>
      <c r="AA622" s="12"/>
    </row>
    <row r="623" ht="15.75" customHeight="1">
      <c r="A623" s="165"/>
      <c r="B623" s="165"/>
      <c r="C623" s="165"/>
      <c r="D623" s="165"/>
      <c r="E623" s="446"/>
      <c r="F623" s="446"/>
      <c r="G623" s="89"/>
      <c r="H623" s="165"/>
      <c r="I623" s="446"/>
      <c r="J623" s="446"/>
      <c r="K623" s="12"/>
      <c r="L623" s="12"/>
      <c r="M623" s="12"/>
      <c r="N623" s="12"/>
      <c r="O623" s="12"/>
      <c r="P623" s="12"/>
      <c r="Q623" s="12"/>
      <c r="R623" s="12"/>
      <c r="S623" s="12"/>
      <c r="T623" s="12"/>
      <c r="U623" s="12"/>
      <c r="V623" s="12"/>
      <c r="W623" s="12"/>
      <c r="X623" s="12"/>
      <c r="Y623" s="12"/>
      <c r="Z623" s="12"/>
      <c r="AA623" s="12"/>
    </row>
    <row r="624" ht="15.75" customHeight="1">
      <c r="A624" s="165"/>
      <c r="B624" s="165"/>
      <c r="C624" s="165"/>
      <c r="D624" s="165"/>
      <c r="E624" s="446"/>
      <c r="F624" s="446"/>
      <c r="G624" s="89"/>
      <c r="H624" s="165"/>
      <c r="I624" s="446"/>
      <c r="J624" s="446"/>
      <c r="K624" s="12"/>
      <c r="L624" s="12"/>
      <c r="M624" s="12"/>
      <c r="N624" s="12"/>
      <c r="O624" s="12"/>
      <c r="P624" s="12"/>
      <c r="Q624" s="12"/>
      <c r="R624" s="12"/>
      <c r="S624" s="12"/>
      <c r="T624" s="12"/>
      <c r="U624" s="12"/>
      <c r="V624" s="12"/>
      <c r="W624" s="12"/>
      <c r="X624" s="12"/>
      <c r="Y624" s="12"/>
      <c r="Z624" s="12"/>
      <c r="AA624" s="12"/>
    </row>
    <row r="625" ht="15.75" customHeight="1">
      <c r="A625" s="165"/>
      <c r="B625" s="165"/>
      <c r="C625" s="165"/>
      <c r="D625" s="165"/>
      <c r="E625" s="446"/>
      <c r="F625" s="446"/>
      <c r="G625" s="89"/>
      <c r="H625" s="165"/>
      <c r="I625" s="446"/>
      <c r="J625" s="446"/>
      <c r="K625" s="12"/>
      <c r="L625" s="12"/>
      <c r="M625" s="12"/>
      <c r="N625" s="12"/>
      <c r="O625" s="12"/>
      <c r="P625" s="12"/>
      <c r="Q625" s="12"/>
      <c r="R625" s="12"/>
      <c r="S625" s="12"/>
      <c r="T625" s="12"/>
      <c r="U625" s="12"/>
      <c r="V625" s="12"/>
      <c r="W625" s="12"/>
      <c r="X625" s="12"/>
      <c r="Y625" s="12"/>
      <c r="Z625" s="12"/>
      <c r="AA625" s="12"/>
    </row>
    <row r="626" ht="15.75" customHeight="1">
      <c r="A626" s="165"/>
      <c r="B626" s="165"/>
      <c r="C626" s="165"/>
      <c r="D626" s="165"/>
      <c r="E626" s="446"/>
      <c r="F626" s="446"/>
      <c r="G626" s="89"/>
      <c r="H626" s="165"/>
      <c r="I626" s="446"/>
      <c r="J626" s="446"/>
      <c r="K626" s="12"/>
      <c r="L626" s="12"/>
      <c r="M626" s="12"/>
      <c r="N626" s="12"/>
      <c r="O626" s="12"/>
      <c r="P626" s="12"/>
      <c r="Q626" s="12"/>
      <c r="R626" s="12"/>
      <c r="S626" s="12"/>
      <c r="T626" s="12"/>
      <c r="U626" s="12"/>
      <c r="V626" s="12"/>
      <c r="W626" s="12"/>
      <c r="X626" s="12"/>
      <c r="Y626" s="12"/>
      <c r="Z626" s="12"/>
      <c r="AA626" s="12"/>
    </row>
    <row r="627" ht="15.75" customHeight="1">
      <c r="A627" s="165"/>
      <c r="B627" s="165"/>
      <c r="C627" s="165"/>
      <c r="D627" s="165"/>
      <c r="E627" s="446"/>
      <c r="F627" s="446"/>
      <c r="G627" s="89"/>
      <c r="H627" s="165"/>
      <c r="I627" s="446"/>
      <c r="J627" s="446"/>
      <c r="K627" s="12"/>
      <c r="L627" s="12"/>
      <c r="M627" s="12"/>
      <c r="N627" s="12"/>
      <c r="O627" s="12"/>
      <c r="P627" s="12"/>
      <c r="Q627" s="12"/>
      <c r="R627" s="12"/>
      <c r="S627" s="12"/>
      <c r="T627" s="12"/>
      <c r="U627" s="12"/>
      <c r="V627" s="12"/>
      <c r="W627" s="12"/>
      <c r="X627" s="12"/>
      <c r="Y627" s="12"/>
      <c r="Z627" s="12"/>
      <c r="AA627" s="12"/>
    </row>
    <row r="628" ht="15.75" customHeight="1">
      <c r="A628" s="165"/>
      <c r="B628" s="165"/>
      <c r="C628" s="165"/>
      <c r="D628" s="165"/>
      <c r="E628" s="446"/>
      <c r="F628" s="446"/>
      <c r="G628" s="89"/>
      <c r="H628" s="165"/>
      <c r="I628" s="446"/>
      <c r="J628" s="446"/>
      <c r="K628" s="12"/>
      <c r="L628" s="12"/>
      <c r="M628" s="12"/>
      <c r="N628" s="12"/>
      <c r="O628" s="12"/>
      <c r="P628" s="12"/>
      <c r="Q628" s="12"/>
      <c r="R628" s="12"/>
      <c r="S628" s="12"/>
      <c r="T628" s="12"/>
      <c r="U628" s="12"/>
      <c r="V628" s="12"/>
      <c r="W628" s="12"/>
      <c r="X628" s="12"/>
      <c r="Y628" s="12"/>
      <c r="Z628" s="12"/>
      <c r="AA628" s="12"/>
    </row>
    <row r="629" ht="15.75" customHeight="1">
      <c r="A629" s="165"/>
      <c r="B629" s="165"/>
      <c r="C629" s="165"/>
      <c r="D629" s="165"/>
      <c r="E629" s="446"/>
      <c r="F629" s="446"/>
      <c r="G629" s="89"/>
      <c r="H629" s="165"/>
      <c r="I629" s="446"/>
      <c r="J629" s="446"/>
      <c r="K629" s="12"/>
      <c r="L629" s="12"/>
      <c r="M629" s="12"/>
      <c r="N629" s="12"/>
      <c r="O629" s="12"/>
      <c r="P629" s="12"/>
      <c r="Q629" s="12"/>
      <c r="R629" s="12"/>
      <c r="S629" s="12"/>
      <c r="T629" s="12"/>
      <c r="U629" s="12"/>
      <c r="V629" s="12"/>
      <c r="W629" s="12"/>
      <c r="X629" s="12"/>
      <c r="Y629" s="12"/>
      <c r="Z629" s="12"/>
      <c r="AA629" s="12"/>
    </row>
    <row r="630" ht="15.75" customHeight="1">
      <c r="A630" s="165"/>
      <c r="B630" s="165"/>
      <c r="C630" s="165"/>
      <c r="D630" s="165"/>
      <c r="E630" s="446"/>
      <c r="F630" s="446"/>
      <c r="G630" s="89"/>
      <c r="H630" s="165"/>
      <c r="I630" s="446"/>
      <c r="J630" s="446"/>
      <c r="K630" s="12"/>
      <c r="L630" s="12"/>
      <c r="M630" s="12"/>
      <c r="N630" s="12"/>
      <c r="O630" s="12"/>
      <c r="P630" s="12"/>
      <c r="Q630" s="12"/>
      <c r="R630" s="12"/>
      <c r="S630" s="12"/>
      <c r="T630" s="12"/>
      <c r="U630" s="12"/>
      <c r="V630" s="12"/>
      <c r="W630" s="12"/>
      <c r="X630" s="12"/>
      <c r="Y630" s="12"/>
      <c r="Z630" s="12"/>
      <c r="AA630" s="12"/>
    </row>
    <row r="631" ht="15.75" customHeight="1">
      <c r="A631" s="165"/>
      <c r="B631" s="165"/>
      <c r="C631" s="165"/>
      <c r="D631" s="165"/>
      <c r="E631" s="446"/>
      <c r="F631" s="446"/>
      <c r="G631" s="89"/>
      <c r="H631" s="165"/>
      <c r="I631" s="446"/>
      <c r="J631" s="446"/>
      <c r="K631" s="12"/>
      <c r="L631" s="12"/>
      <c r="M631" s="12"/>
      <c r="N631" s="12"/>
      <c r="O631" s="12"/>
      <c r="P631" s="12"/>
      <c r="Q631" s="12"/>
      <c r="R631" s="12"/>
      <c r="S631" s="12"/>
      <c r="T631" s="12"/>
      <c r="U631" s="12"/>
      <c r="V631" s="12"/>
      <c r="W631" s="12"/>
      <c r="X631" s="12"/>
      <c r="Y631" s="12"/>
      <c r="Z631" s="12"/>
      <c r="AA631" s="12"/>
    </row>
    <row r="632" ht="15.75" customHeight="1">
      <c r="A632" s="165"/>
      <c r="B632" s="165"/>
      <c r="C632" s="165"/>
      <c r="D632" s="165"/>
      <c r="E632" s="446"/>
      <c r="F632" s="446"/>
      <c r="G632" s="89"/>
      <c r="H632" s="165"/>
      <c r="I632" s="446"/>
      <c r="J632" s="446"/>
      <c r="K632" s="12"/>
      <c r="L632" s="12"/>
      <c r="M632" s="12"/>
      <c r="N632" s="12"/>
      <c r="O632" s="12"/>
      <c r="P632" s="12"/>
      <c r="Q632" s="12"/>
      <c r="R632" s="12"/>
      <c r="S632" s="12"/>
      <c r="T632" s="12"/>
      <c r="U632" s="12"/>
      <c r="V632" s="12"/>
      <c r="W632" s="12"/>
      <c r="X632" s="12"/>
      <c r="Y632" s="12"/>
      <c r="Z632" s="12"/>
      <c r="AA632" s="12"/>
    </row>
    <row r="633" ht="15.75" customHeight="1">
      <c r="A633" s="165"/>
      <c r="B633" s="165"/>
      <c r="C633" s="165"/>
      <c r="D633" s="165"/>
      <c r="E633" s="446"/>
      <c r="F633" s="446"/>
      <c r="G633" s="89"/>
      <c r="H633" s="165"/>
      <c r="I633" s="446"/>
      <c r="J633" s="446"/>
      <c r="K633" s="12"/>
      <c r="L633" s="12"/>
      <c r="M633" s="12"/>
      <c r="N633" s="12"/>
      <c r="O633" s="12"/>
      <c r="P633" s="12"/>
      <c r="Q633" s="12"/>
      <c r="R633" s="12"/>
      <c r="S633" s="12"/>
      <c r="T633" s="12"/>
      <c r="U633" s="12"/>
      <c r="V633" s="12"/>
      <c r="W633" s="12"/>
      <c r="X633" s="12"/>
      <c r="Y633" s="12"/>
      <c r="Z633" s="12"/>
      <c r="AA633" s="12"/>
    </row>
    <row r="634" ht="15.75" customHeight="1">
      <c r="A634" s="165"/>
      <c r="B634" s="165"/>
      <c r="C634" s="165"/>
      <c r="D634" s="165"/>
      <c r="E634" s="446"/>
      <c r="F634" s="446"/>
      <c r="G634" s="89"/>
      <c r="H634" s="165"/>
      <c r="I634" s="446"/>
      <c r="J634" s="446"/>
      <c r="K634" s="12"/>
      <c r="L634" s="12"/>
      <c r="M634" s="12"/>
      <c r="N634" s="12"/>
      <c r="O634" s="12"/>
      <c r="P634" s="12"/>
      <c r="Q634" s="12"/>
      <c r="R634" s="12"/>
      <c r="S634" s="12"/>
      <c r="T634" s="12"/>
      <c r="U634" s="12"/>
      <c r="V634" s="12"/>
      <c r="W634" s="12"/>
      <c r="X634" s="12"/>
      <c r="Y634" s="12"/>
      <c r="Z634" s="12"/>
      <c r="AA634" s="12"/>
    </row>
    <row r="635" ht="15.75" customHeight="1">
      <c r="A635" s="165"/>
      <c r="B635" s="165"/>
      <c r="C635" s="165"/>
      <c r="D635" s="165"/>
      <c r="E635" s="446"/>
      <c r="F635" s="446"/>
      <c r="G635" s="89"/>
      <c r="H635" s="165"/>
      <c r="I635" s="446"/>
      <c r="J635" s="446"/>
      <c r="K635" s="12"/>
      <c r="L635" s="12"/>
      <c r="M635" s="12"/>
      <c r="N635" s="12"/>
      <c r="O635" s="12"/>
      <c r="P635" s="12"/>
      <c r="Q635" s="12"/>
      <c r="R635" s="12"/>
      <c r="S635" s="12"/>
      <c r="T635" s="12"/>
      <c r="U635" s="12"/>
      <c r="V635" s="12"/>
      <c r="W635" s="12"/>
      <c r="X635" s="12"/>
      <c r="Y635" s="12"/>
      <c r="Z635" s="12"/>
      <c r="AA635" s="12"/>
    </row>
    <row r="636" ht="15.75" customHeight="1">
      <c r="A636" s="165"/>
      <c r="B636" s="165"/>
      <c r="C636" s="165"/>
      <c r="D636" s="165"/>
      <c r="E636" s="446"/>
      <c r="F636" s="446"/>
      <c r="G636" s="89"/>
      <c r="H636" s="165"/>
      <c r="I636" s="446"/>
      <c r="J636" s="446"/>
      <c r="K636" s="12"/>
      <c r="L636" s="12"/>
      <c r="M636" s="12"/>
      <c r="N636" s="12"/>
      <c r="O636" s="12"/>
      <c r="P636" s="12"/>
      <c r="Q636" s="12"/>
      <c r="R636" s="12"/>
      <c r="S636" s="12"/>
      <c r="T636" s="12"/>
      <c r="U636" s="12"/>
      <c r="V636" s="12"/>
      <c r="W636" s="12"/>
      <c r="X636" s="12"/>
      <c r="Y636" s="12"/>
      <c r="Z636" s="12"/>
      <c r="AA636" s="12"/>
    </row>
    <row r="637" ht="15.75" customHeight="1">
      <c r="A637" s="165"/>
      <c r="B637" s="165"/>
      <c r="C637" s="165"/>
      <c r="D637" s="165"/>
      <c r="E637" s="446"/>
      <c r="F637" s="446"/>
      <c r="G637" s="89"/>
      <c r="H637" s="165"/>
      <c r="I637" s="446"/>
      <c r="J637" s="446"/>
      <c r="K637" s="12"/>
      <c r="L637" s="12"/>
      <c r="M637" s="12"/>
      <c r="N637" s="12"/>
      <c r="O637" s="12"/>
      <c r="P637" s="12"/>
      <c r="Q637" s="12"/>
      <c r="R637" s="12"/>
      <c r="S637" s="12"/>
      <c r="T637" s="12"/>
      <c r="U637" s="12"/>
      <c r="V637" s="12"/>
      <c r="W637" s="12"/>
      <c r="X637" s="12"/>
      <c r="Y637" s="12"/>
      <c r="Z637" s="12"/>
      <c r="AA637" s="12"/>
    </row>
    <row r="638" ht="15.75" customHeight="1">
      <c r="A638" s="165"/>
      <c r="B638" s="165"/>
      <c r="C638" s="165"/>
      <c r="D638" s="165"/>
      <c r="E638" s="446"/>
      <c r="F638" s="446"/>
      <c r="G638" s="89"/>
      <c r="H638" s="165"/>
      <c r="I638" s="446"/>
      <c r="J638" s="446"/>
      <c r="K638" s="12"/>
      <c r="L638" s="12"/>
      <c r="M638" s="12"/>
      <c r="N638" s="12"/>
      <c r="O638" s="12"/>
      <c r="P638" s="12"/>
      <c r="Q638" s="12"/>
      <c r="R638" s="12"/>
      <c r="S638" s="12"/>
      <c r="T638" s="12"/>
      <c r="U638" s="12"/>
      <c r="V638" s="12"/>
      <c r="W638" s="12"/>
      <c r="X638" s="12"/>
      <c r="Y638" s="12"/>
      <c r="Z638" s="12"/>
      <c r="AA638" s="12"/>
    </row>
    <row r="639" ht="15.75" customHeight="1">
      <c r="A639" s="165"/>
      <c r="B639" s="165"/>
      <c r="C639" s="165"/>
      <c r="D639" s="165"/>
      <c r="E639" s="446"/>
      <c r="F639" s="446"/>
      <c r="G639" s="89"/>
      <c r="H639" s="165"/>
      <c r="I639" s="446"/>
      <c r="J639" s="446"/>
      <c r="K639" s="12"/>
      <c r="L639" s="12"/>
      <c r="M639" s="12"/>
      <c r="N639" s="12"/>
      <c r="O639" s="12"/>
      <c r="P639" s="12"/>
      <c r="Q639" s="12"/>
      <c r="R639" s="12"/>
      <c r="S639" s="12"/>
      <c r="T639" s="12"/>
      <c r="U639" s="12"/>
      <c r="V639" s="12"/>
      <c r="W639" s="12"/>
      <c r="X639" s="12"/>
      <c r="Y639" s="12"/>
      <c r="Z639" s="12"/>
      <c r="AA639" s="12"/>
    </row>
    <row r="640" ht="15.75" customHeight="1">
      <c r="A640" s="165"/>
      <c r="B640" s="165"/>
      <c r="C640" s="165"/>
      <c r="D640" s="165"/>
      <c r="E640" s="446"/>
      <c r="F640" s="446"/>
      <c r="G640" s="89"/>
      <c r="H640" s="165"/>
      <c r="I640" s="446"/>
      <c r="J640" s="446"/>
      <c r="K640" s="12"/>
      <c r="L640" s="12"/>
      <c r="M640" s="12"/>
      <c r="N640" s="12"/>
      <c r="O640" s="12"/>
      <c r="P640" s="12"/>
      <c r="Q640" s="12"/>
      <c r="R640" s="12"/>
      <c r="S640" s="12"/>
      <c r="T640" s="12"/>
      <c r="U640" s="12"/>
      <c r="V640" s="12"/>
      <c r="W640" s="12"/>
      <c r="X640" s="12"/>
      <c r="Y640" s="12"/>
      <c r="Z640" s="12"/>
      <c r="AA640" s="12"/>
    </row>
    <row r="641" ht="15.75" customHeight="1">
      <c r="A641" s="165"/>
      <c r="B641" s="165"/>
      <c r="C641" s="165"/>
      <c r="D641" s="165"/>
      <c r="E641" s="446"/>
      <c r="F641" s="446"/>
      <c r="G641" s="89"/>
      <c r="H641" s="165"/>
      <c r="I641" s="446"/>
      <c r="J641" s="446"/>
      <c r="K641" s="12"/>
      <c r="L641" s="12"/>
      <c r="M641" s="12"/>
      <c r="N641" s="12"/>
      <c r="O641" s="12"/>
      <c r="P641" s="12"/>
      <c r="Q641" s="12"/>
      <c r="R641" s="12"/>
      <c r="S641" s="12"/>
      <c r="T641" s="12"/>
      <c r="U641" s="12"/>
      <c r="V641" s="12"/>
      <c r="W641" s="12"/>
      <c r="X641" s="12"/>
      <c r="Y641" s="12"/>
      <c r="Z641" s="12"/>
      <c r="AA641" s="12"/>
    </row>
    <row r="642" ht="15.75" customHeight="1">
      <c r="A642" s="165"/>
      <c r="B642" s="165"/>
      <c r="C642" s="165"/>
      <c r="D642" s="165"/>
      <c r="E642" s="446"/>
      <c r="F642" s="446"/>
      <c r="G642" s="89"/>
      <c r="H642" s="165"/>
      <c r="I642" s="446"/>
      <c r="J642" s="446"/>
      <c r="K642" s="12"/>
      <c r="L642" s="12"/>
      <c r="M642" s="12"/>
      <c r="N642" s="12"/>
      <c r="O642" s="12"/>
      <c r="P642" s="12"/>
      <c r="Q642" s="12"/>
      <c r="R642" s="12"/>
      <c r="S642" s="12"/>
      <c r="T642" s="12"/>
      <c r="U642" s="12"/>
      <c r="V642" s="12"/>
      <c r="W642" s="12"/>
      <c r="X642" s="12"/>
      <c r="Y642" s="12"/>
      <c r="Z642" s="12"/>
      <c r="AA642" s="12"/>
    </row>
    <row r="643" ht="15.75" customHeight="1">
      <c r="A643" s="165"/>
      <c r="B643" s="165"/>
      <c r="C643" s="165"/>
      <c r="D643" s="165"/>
      <c r="E643" s="446"/>
      <c r="F643" s="446"/>
      <c r="G643" s="89"/>
      <c r="H643" s="165"/>
      <c r="I643" s="446"/>
      <c r="J643" s="446"/>
      <c r="K643" s="12"/>
      <c r="L643" s="12"/>
      <c r="M643" s="12"/>
      <c r="N643" s="12"/>
      <c r="O643" s="12"/>
      <c r="P643" s="12"/>
      <c r="Q643" s="12"/>
      <c r="R643" s="12"/>
      <c r="S643" s="12"/>
      <c r="T643" s="12"/>
      <c r="U643" s="12"/>
      <c r="V643" s="12"/>
      <c r="W643" s="12"/>
      <c r="X643" s="12"/>
      <c r="Y643" s="12"/>
      <c r="Z643" s="12"/>
      <c r="AA643" s="12"/>
    </row>
    <row r="644" ht="15.75" customHeight="1">
      <c r="A644" s="165"/>
      <c r="B644" s="165"/>
      <c r="C644" s="165"/>
      <c r="D644" s="165"/>
      <c r="E644" s="446"/>
      <c r="F644" s="446"/>
      <c r="G644" s="89"/>
      <c r="H644" s="165"/>
      <c r="I644" s="446"/>
      <c r="J644" s="446"/>
      <c r="K644" s="12"/>
      <c r="L644" s="12"/>
      <c r="M644" s="12"/>
      <c r="N644" s="12"/>
      <c r="O644" s="12"/>
      <c r="P644" s="12"/>
      <c r="Q644" s="12"/>
      <c r="R644" s="12"/>
      <c r="S644" s="12"/>
      <c r="T644" s="12"/>
      <c r="U644" s="12"/>
      <c r="V644" s="12"/>
      <c r="W644" s="12"/>
      <c r="X644" s="12"/>
      <c r="Y644" s="12"/>
      <c r="Z644" s="12"/>
      <c r="AA644" s="12"/>
    </row>
    <row r="645" ht="15.75" customHeight="1">
      <c r="A645" s="165"/>
      <c r="B645" s="165"/>
      <c r="C645" s="165"/>
      <c r="D645" s="165"/>
      <c r="E645" s="446"/>
      <c r="F645" s="446"/>
      <c r="G645" s="89"/>
      <c r="H645" s="165"/>
      <c r="I645" s="446"/>
      <c r="J645" s="446"/>
      <c r="K645" s="12"/>
      <c r="L645" s="12"/>
      <c r="M645" s="12"/>
      <c r="N645" s="12"/>
      <c r="O645" s="12"/>
      <c r="P645" s="12"/>
      <c r="Q645" s="12"/>
      <c r="R645" s="12"/>
      <c r="S645" s="12"/>
      <c r="T645" s="12"/>
      <c r="U645" s="12"/>
      <c r="V645" s="12"/>
      <c r="W645" s="12"/>
      <c r="X645" s="12"/>
      <c r="Y645" s="12"/>
      <c r="Z645" s="12"/>
      <c r="AA645" s="12"/>
    </row>
    <row r="646" ht="15.75" customHeight="1">
      <c r="A646" s="165"/>
      <c r="B646" s="165"/>
      <c r="C646" s="165"/>
      <c r="D646" s="165"/>
      <c r="E646" s="446"/>
      <c r="F646" s="446"/>
      <c r="G646" s="89"/>
      <c r="H646" s="165"/>
      <c r="I646" s="446"/>
      <c r="J646" s="446"/>
      <c r="K646" s="12"/>
      <c r="L646" s="12"/>
      <c r="M646" s="12"/>
      <c r="N646" s="12"/>
      <c r="O646" s="12"/>
      <c r="P646" s="12"/>
      <c r="Q646" s="12"/>
      <c r="R646" s="12"/>
      <c r="S646" s="12"/>
      <c r="T646" s="12"/>
      <c r="U646" s="12"/>
      <c r="V646" s="12"/>
      <c r="W646" s="12"/>
      <c r="X646" s="12"/>
      <c r="Y646" s="12"/>
      <c r="Z646" s="12"/>
      <c r="AA646" s="12"/>
    </row>
    <row r="647" ht="15.75" customHeight="1">
      <c r="A647" s="165"/>
      <c r="B647" s="165"/>
      <c r="C647" s="165"/>
      <c r="D647" s="165"/>
      <c r="E647" s="446"/>
      <c r="F647" s="446"/>
      <c r="G647" s="89"/>
      <c r="H647" s="165"/>
      <c r="I647" s="446"/>
      <c r="J647" s="446"/>
      <c r="K647" s="12"/>
      <c r="L647" s="12"/>
      <c r="M647" s="12"/>
      <c r="N647" s="12"/>
      <c r="O647" s="12"/>
      <c r="P647" s="12"/>
      <c r="Q647" s="12"/>
      <c r="R647" s="12"/>
      <c r="S647" s="12"/>
      <c r="T647" s="12"/>
      <c r="U647" s="12"/>
      <c r="V647" s="12"/>
      <c r="W647" s="12"/>
      <c r="X647" s="12"/>
      <c r="Y647" s="12"/>
      <c r="Z647" s="12"/>
      <c r="AA647" s="12"/>
    </row>
    <row r="648" ht="15.75" customHeight="1">
      <c r="A648" s="165"/>
      <c r="B648" s="165"/>
      <c r="C648" s="165"/>
      <c r="D648" s="165"/>
      <c r="E648" s="446"/>
      <c r="F648" s="446"/>
      <c r="G648" s="89"/>
      <c r="H648" s="165"/>
      <c r="I648" s="446"/>
      <c r="J648" s="446"/>
      <c r="K648" s="12"/>
      <c r="L648" s="12"/>
      <c r="M648" s="12"/>
      <c r="N648" s="12"/>
      <c r="O648" s="12"/>
      <c r="P648" s="12"/>
      <c r="Q648" s="12"/>
      <c r="R648" s="12"/>
      <c r="S648" s="12"/>
      <c r="T648" s="12"/>
      <c r="U648" s="12"/>
      <c r="V648" s="12"/>
      <c r="W648" s="12"/>
      <c r="X648" s="12"/>
      <c r="Y648" s="12"/>
      <c r="Z648" s="12"/>
      <c r="AA648" s="12"/>
    </row>
    <row r="649" ht="15.75" customHeight="1">
      <c r="A649" s="165"/>
      <c r="B649" s="165"/>
      <c r="C649" s="165"/>
      <c r="D649" s="165"/>
      <c r="E649" s="446"/>
      <c r="F649" s="446"/>
      <c r="G649" s="89"/>
      <c r="H649" s="165"/>
      <c r="I649" s="446"/>
      <c r="J649" s="446"/>
      <c r="K649" s="12"/>
      <c r="L649" s="12"/>
      <c r="M649" s="12"/>
      <c r="N649" s="12"/>
      <c r="O649" s="12"/>
      <c r="P649" s="12"/>
      <c r="Q649" s="12"/>
      <c r="R649" s="12"/>
      <c r="S649" s="12"/>
      <c r="T649" s="12"/>
      <c r="U649" s="12"/>
      <c r="V649" s="12"/>
      <c r="W649" s="12"/>
      <c r="X649" s="12"/>
      <c r="Y649" s="12"/>
      <c r="Z649" s="12"/>
      <c r="AA649" s="12"/>
    </row>
    <row r="650" ht="15.75" customHeight="1">
      <c r="A650" s="165"/>
      <c r="B650" s="165"/>
      <c r="C650" s="165"/>
      <c r="D650" s="165"/>
      <c r="E650" s="446"/>
      <c r="F650" s="446"/>
      <c r="G650" s="89"/>
      <c r="H650" s="165"/>
      <c r="I650" s="446"/>
      <c r="J650" s="446"/>
      <c r="K650" s="12"/>
      <c r="L650" s="12"/>
      <c r="M650" s="12"/>
      <c r="N650" s="12"/>
      <c r="O650" s="12"/>
      <c r="P650" s="12"/>
      <c r="Q650" s="12"/>
      <c r="R650" s="12"/>
      <c r="S650" s="12"/>
      <c r="T650" s="12"/>
      <c r="U650" s="12"/>
      <c r="V650" s="12"/>
      <c r="W650" s="12"/>
      <c r="X650" s="12"/>
      <c r="Y650" s="12"/>
      <c r="Z650" s="12"/>
      <c r="AA650" s="12"/>
    </row>
    <row r="651" ht="15.75" customHeight="1">
      <c r="A651" s="165"/>
      <c r="B651" s="165"/>
      <c r="C651" s="165"/>
      <c r="D651" s="165"/>
      <c r="E651" s="446"/>
      <c r="F651" s="446"/>
      <c r="G651" s="89"/>
      <c r="H651" s="165"/>
      <c r="I651" s="446"/>
      <c r="J651" s="446"/>
      <c r="K651" s="12"/>
      <c r="L651" s="12"/>
      <c r="M651" s="12"/>
      <c r="N651" s="12"/>
      <c r="O651" s="12"/>
      <c r="P651" s="12"/>
      <c r="Q651" s="12"/>
      <c r="R651" s="12"/>
      <c r="S651" s="12"/>
      <c r="T651" s="12"/>
      <c r="U651" s="12"/>
      <c r="V651" s="12"/>
      <c r="W651" s="12"/>
      <c r="X651" s="12"/>
      <c r="Y651" s="12"/>
      <c r="Z651" s="12"/>
      <c r="AA651" s="12"/>
    </row>
    <row r="652" ht="15.75" customHeight="1">
      <c r="A652" s="165"/>
      <c r="B652" s="165"/>
      <c r="C652" s="165"/>
      <c r="D652" s="165"/>
      <c r="E652" s="446"/>
      <c r="F652" s="446"/>
      <c r="G652" s="89"/>
      <c r="H652" s="165"/>
      <c r="I652" s="446"/>
      <c r="J652" s="446"/>
      <c r="K652" s="12"/>
      <c r="L652" s="12"/>
      <c r="M652" s="12"/>
      <c r="N652" s="12"/>
      <c r="O652" s="12"/>
      <c r="P652" s="12"/>
      <c r="Q652" s="12"/>
      <c r="R652" s="12"/>
      <c r="S652" s="12"/>
      <c r="T652" s="12"/>
      <c r="U652" s="12"/>
      <c r="V652" s="12"/>
      <c r="W652" s="12"/>
      <c r="X652" s="12"/>
      <c r="Y652" s="12"/>
      <c r="Z652" s="12"/>
      <c r="AA652" s="12"/>
    </row>
    <row r="653" ht="15.75" customHeight="1">
      <c r="A653" s="165"/>
      <c r="B653" s="165"/>
      <c r="C653" s="165"/>
      <c r="D653" s="165"/>
      <c r="E653" s="446"/>
      <c r="F653" s="446"/>
      <c r="G653" s="89"/>
      <c r="H653" s="165"/>
      <c r="I653" s="446"/>
      <c r="J653" s="446"/>
      <c r="K653" s="12"/>
      <c r="L653" s="12"/>
      <c r="M653" s="12"/>
      <c r="N653" s="12"/>
      <c r="O653" s="12"/>
      <c r="P653" s="12"/>
      <c r="Q653" s="12"/>
      <c r="R653" s="12"/>
      <c r="S653" s="12"/>
      <c r="T653" s="12"/>
      <c r="U653" s="12"/>
      <c r="V653" s="12"/>
      <c r="W653" s="12"/>
      <c r="X653" s="12"/>
      <c r="Y653" s="12"/>
      <c r="Z653" s="12"/>
      <c r="AA653" s="12"/>
    </row>
    <row r="654" ht="15.75" customHeight="1">
      <c r="A654" s="165"/>
      <c r="B654" s="165"/>
      <c r="C654" s="165"/>
      <c r="D654" s="165"/>
      <c r="E654" s="446"/>
      <c r="F654" s="446"/>
      <c r="G654" s="89"/>
      <c r="H654" s="165"/>
      <c r="I654" s="446"/>
      <c r="J654" s="446"/>
      <c r="K654" s="12"/>
      <c r="L654" s="12"/>
      <c r="M654" s="12"/>
      <c r="N654" s="12"/>
      <c r="O654" s="12"/>
      <c r="P654" s="12"/>
      <c r="Q654" s="12"/>
      <c r="R654" s="12"/>
      <c r="S654" s="12"/>
      <c r="T654" s="12"/>
      <c r="U654" s="12"/>
      <c r="V654" s="12"/>
      <c r="W654" s="12"/>
      <c r="X654" s="12"/>
      <c r="Y654" s="12"/>
      <c r="Z654" s="12"/>
      <c r="AA654" s="12"/>
    </row>
    <row r="655" ht="15.75" customHeight="1">
      <c r="A655" s="165"/>
      <c r="B655" s="165"/>
      <c r="C655" s="165"/>
      <c r="D655" s="165"/>
      <c r="E655" s="446"/>
      <c r="F655" s="446"/>
      <c r="G655" s="89"/>
      <c r="H655" s="165"/>
      <c r="I655" s="446"/>
      <c r="J655" s="446"/>
      <c r="K655" s="12"/>
      <c r="L655" s="12"/>
      <c r="M655" s="12"/>
      <c r="N655" s="12"/>
      <c r="O655" s="12"/>
      <c r="P655" s="12"/>
      <c r="Q655" s="12"/>
      <c r="R655" s="12"/>
      <c r="S655" s="12"/>
      <c r="T655" s="12"/>
      <c r="U655" s="12"/>
      <c r="V655" s="12"/>
      <c r="W655" s="12"/>
      <c r="X655" s="12"/>
      <c r="Y655" s="12"/>
      <c r="Z655" s="12"/>
      <c r="AA655" s="12"/>
    </row>
    <row r="656" ht="15.75" customHeight="1">
      <c r="A656" s="165"/>
      <c r="B656" s="165"/>
      <c r="C656" s="165"/>
      <c r="D656" s="165"/>
      <c r="E656" s="446"/>
      <c r="F656" s="446"/>
      <c r="G656" s="89"/>
      <c r="H656" s="165"/>
      <c r="I656" s="446"/>
      <c r="J656" s="446"/>
      <c r="K656" s="12"/>
      <c r="L656" s="12"/>
      <c r="M656" s="12"/>
      <c r="N656" s="12"/>
      <c r="O656" s="12"/>
      <c r="P656" s="12"/>
      <c r="Q656" s="12"/>
      <c r="R656" s="12"/>
      <c r="S656" s="12"/>
      <c r="T656" s="12"/>
      <c r="U656" s="12"/>
      <c r="V656" s="12"/>
      <c r="W656" s="12"/>
      <c r="X656" s="12"/>
      <c r="Y656" s="12"/>
      <c r="Z656" s="12"/>
      <c r="AA656" s="12"/>
    </row>
    <row r="657" ht="15.75" customHeight="1">
      <c r="A657" s="165"/>
      <c r="B657" s="165"/>
      <c r="C657" s="165"/>
      <c r="D657" s="165"/>
      <c r="E657" s="446"/>
      <c r="F657" s="446"/>
      <c r="G657" s="89"/>
      <c r="H657" s="165"/>
      <c r="I657" s="446"/>
      <c r="J657" s="446"/>
      <c r="K657" s="12"/>
      <c r="L657" s="12"/>
      <c r="M657" s="12"/>
      <c r="N657" s="12"/>
      <c r="O657" s="12"/>
      <c r="P657" s="12"/>
      <c r="Q657" s="12"/>
      <c r="R657" s="12"/>
      <c r="S657" s="12"/>
      <c r="T657" s="12"/>
      <c r="U657" s="12"/>
      <c r="V657" s="12"/>
      <c r="W657" s="12"/>
      <c r="X657" s="12"/>
      <c r="Y657" s="12"/>
      <c r="Z657" s="12"/>
      <c r="AA657" s="12"/>
    </row>
    <row r="658" ht="15.75" customHeight="1">
      <c r="A658" s="165"/>
      <c r="B658" s="165"/>
      <c r="C658" s="165"/>
      <c r="D658" s="165"/>
      <c r="E658" s="446"/>
      <c r="F658" s="446"/>
      <c r="G658" s="89"/>
      <c r="H658" s="165"/>
      <c r="I658" s="446"/>
      <c r="J658" s="446"/>
      <c r="K658" s="12"/>
      <c r="L658" s="12"/>
      <c r="M658" s="12"/>
      <c r="N658" s="12"/>
      <c r="O658" s="12"/>
      <c r="P658" s="12"/>
      <c r="Q658" s="12"/>
      <c r="R658" s="12"/>
      <c r="S658" s="12"/>
      <c r="T658" s="12"/>
      <c r="U658" s="12"/>
      <c r="V658" s="12"/>
      <c r="W658" s="12"/>
      <c r="X658" s="12"/>
      <c r="Y658" s="12"/>
      <c r="Z658" s="12"/>
      <c r="AA658" s="12"/>
    </row>
    <row r="659" ht="15.75" customHeight="1">
      <c r="A659" s="165"/>
      <c r="B659" s="165"/>
      <c r="C659" s="165"/>
      <c r="D659" s="165"/>
      <c r="E659" s="446"/>
      <c r="F659" s="446"/>
      <c r="G659" s="89"/>
      <c r="H659" s="165"/>
      <c r="I659" s="446"/>
      <c r="J659" s="446"/>
      <c r="K659" s="12"/>
      <c r="L659" s="12"/>
      <c r="M659" s="12"/>
      <c r="N659" s="12"/>
      <c r="O659" s="12"/>
      <c r="P659" s="12"/>
      <c r="Q659" s="12"/>
      <c r="R659" s="12"/>
      <c r="S659" s="12"/>
      <c r="T659" s="12"/>
      <c r="U659" s="12"/>
      <c r="V659" s="12"/>
      <c r="W659" s="12"/>
      <c r="X659" s="12"/>
      <c r="Y659" s="12"/>
      <c r="Z659" s="12"/>
      <c r="AA659" s="12"/>
    </row>
    <row r="660" ht="15.75" customHeight="1">
      <c r="A660" s="165"/>
      <c r="B660" s="165"/>
      <c r="C660" s="165"/>
      <c r="D660" s="165"/>
      <c r="E660" s="446"/>
      <c r="F660" s="446"/>
      <c r="G660" s="89"/>
      <c r="H660" s="165"/>
      <c r="I660" s="446"/>
      <c r="J660" s="446"/>
      <c r="K660" s="12"/>
      <c r="L660" s="12"/>
      <c r="M660" s="12"/>
      <c r="N660" s="12"/>
      <c r="O660" s="12"/>
      <c r="P660" s="12"/>
      <c r="Q660" s="12"/>
      <c r="R660" s="12"/>
      <c r="S660" s="12"/>
      <c r="T660" s="12"/>
      <c r="U660" s="12"/>
      <c r="V660" s="12"/>
      <c r="W660" s="12"/>
      <c r="X660" s="12"/>
      <c r="Y660" s="12"/>
      <c r="Z660" s="12"/>
      <c r="AA660" s="12"/>
    </row>
    <row r="661" ht="15.75" customHeight="1">
      <c r="A661" s="165"/>
      <c r="B661" s="165"/>
      <c r="C661" s="165"/>
      <c r="D661" s="165"/>
      <c r="E661" s="446"/>
      <c r="F661" s="446"/>
      <c r="G661" s="89"/>
      <c r="H661" s="165"/>
      <c r="I661" s="446"/>
      <c r="J661" s="446"/>
      <c r="K661" s="12"/>
      <c r="L661" s="12"/>
      <c r="M661" s="12"/>
      <c r="N661" s="12"/>
      <c r="O661" s="12"/>
      <c r="P661" s="12"/>
      <c r="Q661" s="12"/>
      <c r="R661" s="12"/>
      <c r="S661" s="12"/>
      <c r="T661" s="12"/>
      <c r="U661" s="12"/>
      <c r="V661" s="12"/>
      <c r="W661" s="12"/>
      <c r="X661" s="12"/>
      <c r="Y661" s="12"/>
      <c r="Z661" s="12"/>
      <c r="AA661" s="12"/>
    </row>
    <row r="662" ht="15.75" customHeight="1">
      <c r="A662" s="165"/>
      <c r="B662" s="165"/>
      <c r="C662" s="165"/>
      <c r="D662" s="165"/>
      <c r="E662" s="446"/>
      <c r="F662" s="446"/>
      <c r="G662" s="89"/>
      <c r="H662" s="165"/>
      <c r="I662" s="446"/>
      <c r="J662" s="446"/>
      <c r="K662" s="12"/>
      <c r="L662" s="12"/>
      <c r="M662" s="12"/>
      <c r="N662" s="12"/>
      <c r="O662" s="12"/>
      <c r="P662" s="12"/>
      <c r="Q662" s="12"/>
      <c r="R662" s="12"/>
      <c r="S662" s="12"/>
      <c r="T662" s="12"/>
      <c r="U662" s="12"/>
      <c r="V662" s="12"/>
      <c r="W662" s="12"/>
      <c r="X662" s="12"/>
      <c r="Y662" s="12"/>
      <c r="Z662" s="12"/>
      <c r="AA662" s="12"/>
    </row>
    <row r="663" ht="15.75" customHeight="1">
      <c r="A663" s="165"/>
      <c r="B663" s="165"/>
      <c r="C663" s="165"/>
      <c r="D663" s="165"/>
      <c r="E663" s="446"/>
      <c r="F663" s="446"/>
      <c r="G663" s="89"/>
      <c r="H663" s="165"/>
      <c r="I663" s="446"/>
      <c r="J663" s="446"/>
      <c r="K663" s="12"/>
      <c r="L663" s="12"/>
      <c r="M663" s="12"/>
      <c r="N663" s="12"/>
      <c r="O663" s="12"/>
      <c r="P663" s="12"/>
      <c r="Q663" s="12"/>
      <c r="R663" s="12"/>
      <c r="S663" s="12"/>
      <c r="T663" s="12"/>
      <c r="U663" s="12"/>
      <c r="V663" s="12"/>
      <c r="W663" s="12"/>
      <c r="X663" s="12"/>
      <c r="Y663" s="12"/>
      <c r="Z663" s="12"/>
      <c r="AA663" s="12"/>
    </row>
    <row r="664" ht="15.75" customHeight="1">
      <c r="A664" s="165"/>
      <c r="B664" s="165"/>
      <c r="C664" s="165"/>
      <c r="D664" s="165"/>
      <c r="E664" s="446"/>
      <c r="F664" s="446"/>
      <c r="G664" s="89"/>
      <c r="H664" s="165"/>
      <c r="I664" s="446"/>
      <c r="J664" s="446"/>
      <c r="K664" s="12"/>
      <c r="L664" s="12"/>
      <c r="M664" s="12"/>
      <c r="N664" s="12"/>
      <c r="O664" s="12"/>
      <c r="P664" s="12"/>
      <c r="Q664" s="12"/>
      <c r="R664" s="12"/>
      <c r="S664" s="12"/>
      <c r="T664" s="12"/>
      <c r="U664" s="12"/>
      <c r="V664" s="12"/>
      <c r="W664" s="12"/>
      <c r="X664" s="12"/>
      <c r="Y664" s="12"/>
      <c r="Z664" s="12"/>
      <c r="AA664" s="12"/>
    </row>
    <row r="665" ht="15.75" customHeight="1">
      <c r="A665" s="165"/>
      <c r="B665" s="165"/>
      <c r="C665" s="165"/>
      <c r="D665" s="165"/>
      <c r="E665" s="446"/>
      <c r="F665" s="446"/>
      <c r="G665" s="89"/>
      <c r="H665" s="165"/>
      <c r="I665" s="446"/>
      <c r="J665" s="446"/>
      <c r="K665" s="12"/>
      <c r="L665" s="12"/>
      <c r="M665" s="12"/>
      <c r="N665" s="12"/>
      <c r="O665" s="12"/>
      <c r="P665" s="12"/>
      <c r="Q665" s="12"/>
      <c r="R665" s="12"/>
      <c r="S665" s="12"/>
      <c r="T665" s="12"/>
      <c r="U665" s="12"/>
      <c r="V665" s="12"/>
      <c r="W665" s="12"/>
      <c r="X665" s="12"/>
      <c r="Y665" s="12"/>
      <c r="Z665" s="12"/>
      <c r="AA665" s="12"/>
    </row>
    <row r="666" ht="15.75" customHeight="1">
      <c r="A666" s="165"/>
      <c r="B666" s="165"/>
      <c r="C666" s="165"/>
      <c r="D666" s="165"/>
      <c r="E666" s="446"/>
      <c r="F666" s="446"/>
      <c r="G666" s="89"/>
      <c r="H666" s="165"/>
      <c r="I666" s="446"/>
      <c r="J666" s="446"/>
      <c r="K666" s="12"/>
      <c r="L666" s="12"/>
      <c r="M666" s="12"/>
      <c r="N666" s="12"/>
      <c r="O666" s="12"/>
      <c r="P666" s="12"/>
      <c r="Q666" s="12"/>
      <c r="R666" s="12"/>
      <c r="S666" s="12"/>
      <c r="T666" s="12"/>
      <c r="U666" s="12"/>
      <c r="V666" s="12"/>
      <c r="W666" s="12"/>
      <c r="X666" s="12"/>
      <c r="Y666" s="12"/>
      <c r="Z666" s="12"/>
      <c r="AA666" s="12"/>
    </row>
    <row r="667" ht="15.75" customHeight="1">
      <c r="A667" s="165"/>
      <c r="B667" s="165"/>
      <c r="C667" s="165"/>
      <c r="D667" s="165"/>
      <c r="E667" s="446"/>
      <c r="F667" s="446"/>
      <c r="G667" s="89"/>
      <c r="H667" s="165"/>
      <c r="I667" s="446"/>
      <c r="J667" s="446"/>
      <c r="K667" s="12"/>
      <c r="L667" s="12"/>
      <c r="M667" s="12"/>
      <c r="N667" s="12"/>
      <c r="O667" s="12"/>
      <c r="P667" s="12"/>
      <c r="Q667" s="12"/>
      <c r="R667" s="12"/>
      <c r="S667" s="12"/>
      <c r="T667" s="12"/>
      <c r="U667" s="12"/>
      <c r="V667" s="12"/>
      <c r="W667" s="12"/>
      <c r="X667" s="12"/>
      <c r="Y667" s="12"/>
      <c r="Z667" s="12"/>
      <c r="AA667" s="12"/>
    </row>
    <row r="668" ht="15.75" customHeight="1">
      <c r="A668" s="165"/>
      <c r="B668" s="165"/>
      <c r="C668" s="165"/>
      <c r="D668" s="165"/>
      <c r="E668" s="446"/>
      <c r="F668" s="446"/>
      <c r="G668" s="89"/>
      <c r="H668" s="165"/>
      <c r="I668" s="446"/>
      <c r="J668" s="446"/>
      <c r="K668" s="12"/>
      <c r="L668" s="12"/>
      <c r="M668" s="12"/>
      <c r="N668" s="12"/>
      <c r="O668" s="12"/>
      <c r="P668" s="12"/>
      <c r="Q668" s="12"/>
      <c r="R668" s="12"/>
      <c r="S668" s="12"/>
      <c r="T668" s="12"/>
      <c r="U668" s="12"/>
      <c r="V668" s="12"/>
      <c r="W668" s="12"/>
      <c r="X668" s="12"/>
      <c r="Y668" s="12"/>
      <c r="Z668" s="12"/>
      <c r="AA668" s="12"/>
    </row>
    <row r="669" ht="15.75" customHeight="1">
      <c r="A669" s="165"/>
      <c r="B669" s="165"/>
      <c r="C669" s="165"/>
      <c r="D669" s="165"/>
      <c r="E669" s="446"/>
      <c r="F669" s="446"/>
      <c r="G669" s="89"/>
      <c r="H669" s="165"/>
      <c r="I669" s="446"/>
      <c r="J669" s="446"/>
      <c r="K669" s="12"/>
      <c r="L669" s="12"/>
      <c r="M669" s="12"/>
      <c r="N669" s="12"/>
      <c r="O669" s="12"/>
      <c r="P669" s="12"/>
      <c r="Q669" s="12"/>
      <c r="R669" s="12"/>
      <c r="S669" s="12"/>
      <c r="T669" s="12"/>
      <c r="U669" s="12"/>
      <c r="V669" s="12"/>
      <c r="W669" s="12"/>
      <c r="X669" s="12"/>
      <c r="Y669" s="12"/>
      <c r="Z669" s="12"/>
      <c r="AA669" s="12"/>
    </row>
    <row r="670" ht="15.75" customHeight="1">
      <c r="A670" s="165"/>
      <c r="B670" s="165"/>
      <c r="C670" s="165"/>
      <c r="D670" s="165"/>
      <c r="E670" s="446"/>
      <c r="F670" s="446"/>
      <c r="G670" s="89"/>
      <c r="H670" s="165"/>
      <c r="I670" s="446"/>
      <c r="J670" s="446"/>
      <c r="K670" s="12"/>
      <c r="L670" s="12"/>
      <c r="M670" s="12"/>
      <c r="N670" s="12"/>
      <c r="O670" s="12"/>
      <c r="P670" s="12"/>
      <c r="Q670" s="12"/>
      <c r="R670" s="12"/>
      <c r="S670" s="12"/>
      <c r="T670" s="12"/>
      <c r="U670" s="12"/>
      <c r="V670" s="12"/>
      <c r="W670" s="12"/>
      <c r="X670" s="12"/>
      <c r="Y670" s="12"/>
      <c r="Z670" s="12"/>
      <c r="AA670" s="12"/>
    </row>
    <row r="671" ht="15.75" customHeight="1">
      <c r="A671" s="165"/>
      <c r="B671" s="165"/>
      <c r="C671" s="165"/>
      <c r="D671" s="165"/>
      <c r="E671" s="446"/>
      <c r="F671" s="446"/>
      <c r="G671" s="89"/>
      <c r="H671" s="165"/>
      <c r="I671" s="446"/>
      <c r="J671" s="446"/>
      <c r="K671" s="12"/>
      <c r="L671" s="12"/>
      <c r="M671" s="12"/>
      <c r="N671" s="12"/>
      <c r="O671" s="12"/>
      <c r="P671" s="12"/>
      <c r="Q671" s="12"/>
      <c r="R671" s="12"/>
      <c r="S671" s="12"/>
      <c r="T671" s="12"/>
      <c r="U671" s="12"/>
      <c r="V671" s="12"/>
      <c r="W671" s="12"/>
      <c r="X671" s="12"/>
      <c r="Y671" s="12"/>
      <c r="Z671" s="12"/>
      <c r="AA671" s="12"/>
    </row>
    <row r="672" ht="15.75" customHeight="1">
      <c r="A672" s="165"/>
      <c r="B672" s="165"/>
      <c r="C672" s="165"/>
      <c r="D672" s="165"/>
      <c r="E672" s="446"/>
      <c r="F672" s="446"/>
      <c r="G672" s="89"/>
      <c r="H672" s="165"/>
      <c r="I672" s="446"/>
      <c r="J672" s="446"/>
      <c r="K672" s="12"/>
      <c r="L672" s="12"/>
      <c r="M672" s="12"/>
      <c r="N672" s="12"/>
      <c r="O672" s="12"/>
      <c r="P672" s="12"/>
      <c r="Q672" s="12"/>
      <c r="R672" s="12"/>
      <c r="S672" s="12"/>
      <c r="T672" s="12"/>
      <c r="U672" s="12"/>
      <c r="V672" s="12"/>
      <c r="W672" s="12"/>
      <c r="X672" s="12"/>
      <c r="Y672" s="12"/>
      <c r="Z672" s="12"/>
      <c r="AA672" s="12"/>
    </row>
    <row r="673" ht="15.75" customHeight="1">
      <c r="A673" s="165"/>
      <c r="B673" s="165"/>
      <c r="C673" s="165"/>
      <c r="D673" s="165"/>
      <c r="E673" s="446"/>
      <c r="F673" s="446"/>
      <c r="G673" s="89"/>
      <c r="H673" s="165"/>
      <c r="I673" s="446"/>
      <c r="J673" s="446"/>
      <c r="K673" s="12"/>
      <c r="L673" s="12"/>
      <c r="M673" s="12"/>
      <c r="N673" s="12"/>
      <c r="O673" s="12"/>
      <c r="P673" s="12"/>
      <c r="Q673" s="12"/>
      <c r="R673" s="12"/>
      <c r="S673" s="12"/>
      <c r="T673" s="12"/>
      <c r="U673" s="12"/>
      <c r="V673" s="12"/>
      <c r="W673" s="12"/>
      <c r="X673" s="12"/>
      <c r="Y673" s="12"/>
      <c r="Z673" s="12"/>
      <c r="AA673" s="12"/>
    </row>
    <row r="674" ht="15.75" customHeight="1">
      <c r="A674" s="165"/>
      <c r="B674" s="165"/>
      <c r="C674" s="165"/>
      <c r="D674" s="165"/>
      <c r="E674" s="446"/>
      <c r="F674" s="446"/>
      <c r="G674" s="89"/>
      <c r="H674" s="165"/>
      <c r="I674" s="446"/>
      <c r="J674" s="446"/>
      <c r="K674" s="12"/>
      <c r="L674" s="12"/>
      <c r="M674" s="12"/>
      <c r="N674" s="12"/>
      <c r="O674" s="12"/>
      <c r="P674" s="12"/>
      <c r="Q674" s="12"/>
      <c r="R674" s="12"/>
      <c r="S674" s="12"/>
      <c r="T674" s="12"/>
      <c r="U674" s="12"/>
      <c r="V674" s="12"/>
      <c r="W674" s="12"/>
      <c r="X674" s="12"/>
      <c r="Y674" s="12"/>
      <c r="Z674" s="12"/>
      <c r="AA674" s="12"/>
    </row>
    <row r="675" ht="15.75" customHeight="1">
      <c r="A675" s="165"/>
      <c r="B675" s="165"/>
      <c r="C675" s="165"/>
      <c r="D675" s="165"/>
      <c r="E675" s="446"/>
      <c r="F675" s="446"/>
      <c r="G675" s="89"/>
      <c r="H675" s="165"/>
      <c r="I675" s="446"/>
      <c r="J675" s="446"/>
      <c r="K675" s="12"/>
      <c r="L675" s="12"/>
      <c r="M675" s="12"/>
      <c r="N675" s="12"/>
      <c r="O675" s="12"/>
      <c r="P675" s="12"/>
      <c r="Q675" s="12"/>
      <c r="R675" s="12"/>
      <c r="S675" s="12"/>
      <c r="T675" s="12"/>
      <c r="U675" s="12"/>
      <c r="V675" s="12"/>
      <c r="W675" s="12"/>
      <c r="X675" s="12"/>
      <c r="Y675" s="12"/>
      <c r="Z675" s="12"/>
      <c r="AA675" s="12"/>
    </row>
    <row r="676" ht="15.75" customHeight="1">
      <c r="A676" s="165"/>
      <c r="B676" s="165"/>
      <c r="C676" s="165"/>
      <c r="D676" s="165"/>
      <c r="E676" s="446"/>
      <c r="F676" s="446"/>
      <c r="G676" s="89"/>
      <c r="H676" s="165"/>
      <c r="I676" s="446"/>
      <c r="J676" s="446"/>
      <c r="K676" s="12"/>
      <c r="L676" s="12"/>
      <c r="M676" s="12"/>
      <c r="N676" s="12"/>
      <c r="O676" s="12"/>
      <c r="P676" s="12"/>
      <c r="Q676" s="12"/>
      <c r="R676" s="12"/>
      <c r="S676" s="12"/>
      <c r="T676" s="12"/>
      <c r="U676" s="12"/>
      <c r="V676" s="12"/>
      <c r="W676" s="12"/>
      <c r="X676" s="12"/>
      <c r="Y676" s="12"/>
      <c r="Z676" s="12"/>
      <c r="AA676" s="12"/>
    </row>
    <row r="677" ht="15.75" customHeight="1">
      <c r="A677" s="165"/>
      <c r="B677" s="165"/>
      <c r="C677" s="165"/>
      <c r="D677" s="165"/>
      <c r="E677" s="446"/>
      <c r="F677" s="446"/>
      <c r="G677" s="89"/>
      <c r="H677" s="165"/>
      <c r="I677" s="446"/>
      <c r="J677" s="446"/>
      <c r="K677" s="12"/>
      <c r="L677" s="12"/>
      <c r="M677" s="12"/>
      <c r="N677" s="12"/>
      <c r="O677" s="12"/>
      <c r="P677" s="12"/>
      <c r="Q677" s="12"/>
      <c r="R677" s="12"/>
      <c r="S677" s="12"/>
      <c r="T677" s="12"/>
      <c r="U677" s="12"/>
      <c r="V677" s="12"/>
      <c r="W677" s="12"/>
      <c r="X677" s="12"/>
      <c r="Y677" s="12"/>
      <c r="Z677" s="12"/>
      <c r="AA677" s="12"/>
    </row>
    <row r="678" ht="15.75" customHeight="1">
      <c r="A678" s="165"/>
      <c r="B678" s="165"/>
      <c r="C678" s="165"/>
      <c r="D678" s="165"/>
      <c r="E678" s="446"/>
      <c r="F678" s="446"/>
      <c r="G678" s="89"/>
      <c r="H678" s="165"/>
      <c r="I678" s="446"/>
      <c r="J678" s="446"/>
      <c r="K678" s="12"/>
      <c r="L678" s="12"/>
      <c r="M678" s="12"/>
      <c r="N678" s="12"/>
      <c r="O678" s="12"/>
      <c r="P678" s="12"/>
      <c r="Q678" s="12"/>
      <c r="R678" s="12"/>
      <c r="S678" s="12"/>
      <c r="T678" s="12"/>
      <c r="U678" s="12"/>
      <c r="V678" s="12"/>
      <c r="W678" s="12"/>
      <c r="X678" s="12"/>
      <c r="Y678" s="12"/>
      <c r="Z678" s="12"/>
      <c r="AA678" s="12"/>
    </row>
    <row r="679" ht="15.75" customHeight="1">
      <c r="A679" s="165"/>
      <c r="B679" s="165"/>
      <c r="C679" s="165"/>
      <c r="D679" s="165"/>
      <c r="E679" s="446"/>
      <c r="F679" s="446"/>
      <c r="G679" s="89"/>
      <c r="H679" s="165"/>
      <c r="I679" s="446"/>
      <c r="J679" s="446"/>
      <c r="K679" s="12"/>
      <c r="L679" s="12"/>
      <c r="M679" s="12"/>
      <c r="N679" s="12"/>
      <c r="O679" s="12"/>
      <c r="P679" s="12"/>
      <c r="Q679" s="12"/>
      <c r="R679" s="12"/>
      <c r="S679" s="12"/>
      <c r="T679" s="12"/>
      <c r="U679" s="12"/>
      <c r="V679" s="12"/>
      <c r="W679" s="12"/>
      <c r="X679" s="12"/>
      <c r="Y679" s="12"/>
      <c r="Z679" s="12"/>
      <c r="AA679" s="12"/>
    </row>
    <row r="680" ht="15.75" customHeight="1">
      <c r="A680" s="165"/>
      <c r="B680" s="165"/>
      <c r="C680" s="165"/>
      <c r="D680" s="165"/>
      <c r="E680" s="446"/>
      <c r="F680" s="446"/>
      <c r="G680" s="89"/>
      <c r="H680" s="165"/>
      <c r="I680" s="446"/>
      <c r="J680" s="446"/>
      <c r="K680" s="12"/>
      <c r="L680" s="12"/>
      <c r="M680" s="12"/>
      <c r="N680" s="12"/>
      <c r="O680" s="12"/>
      <c r="P680" s="12"/>
      <c r="Q680" s="12"/>
      <c r="R680" s="12"/>
      <c r="S680" s="12"/>
      <c r="T680" s="12"/>
      <c r="U680" s="12"/>
      <c r="V680" s="12"/>
      <c r="W680" s="12"/>
      <c r="X680" s="12"/>
      <c r="Y680" s="12"/>
      <c r="Z680" s="12"/>
      <c r="AA680" s="12"/>
    </row>
    <row r="681" ht="15.75" customHeight="1">
      <c r="A681" s="165"/>
      <c r="B681" s="165"/>
      <c r="C681" s="165"/>
      <c r="D681" s="165"/>
      <c r="E681" s="446"/>
      <c r="F681" s="446"/>
      <c r="G681" s="89"/>
      <c r="H681" s="165"/>
      <c r="I681" s="446"/>
      <c r="J681" s="446"/>
      <c r="K681" s="12"/>
      <c r="L681" s="12"/>
      <c r="M681" s="12"/>
      <c r="N681" s="12"/>
      <c r="O681" s="12"/>
      <c r="P681" s="12"/>
      <c r="Q681" s="12"/>
      <c r="R681" s="12"/>
      <c r="S681" s="12"/>
      <c r="T681" s="12"/>
      <c r="U681" s="12"/>
      <c r="V681" s="12"/>
      <c r="W681" s="12"/>
      <c r="X681" s="12"/>
      <c r="Y681" s="12"/>
      <c r="Z681" s="12"/>
      <c r="AA681" s="12"/>
    </row>
    <row r="682" ht="15.75" customHeight="1">
      <c r="A682" s="165"/>
      <c r="B682" s="165"/>
      <c r="C682" s="165"/>
      <c r="D682" s="165"/>
      <c r="E682" s="446"/>
      <c r="F682" s="446"/>
      <c r="G682" s="89"/>
      <c r="H682" s="165"/>
      <c r="I682" s="446"/>
      <c r="J682" s="446"/>
      <c r="K682" s="12"/>
      <c r="L682" s="12"/>
      <c r="M682" s="12"/>
      <c r="N682" s="12"/>
      <c r="O682" s="12"/>
      <c r="P682" s="12"/>
      <c r="Q682" s="12"/>
      <c r="R682" s="12"/>
      <c r="S682" s="12"/>
      <c r="T682" s="12"/>
      <c r="U682" s="12"/>
      <c r="V682" s="12"/>
      <c r="W682" s="12"/>
      <c r="X682" s="12"/>
      <c r="Y682" s="12"/>
      <c r="Z682" s="12"/>
      <c r="AA682" s="12"/>
    </row>
    <row r="683" ht="15.75" customHeight="1">
      <c r="A683" s="165"/>
      <c r="B683" s="165"/>
      <c r="C683" s="165"/>
      <c r="D683" s="165"/>
      <c r="E683" s="446"/>
      <c r="F683" s="446"/>
      <c r="G683" s="89"/>
      <c r="H683" s="165"/>
      <c r="I683" s="446"/>
      <c r="J683" s="446"/>
      <c r="K683" s="12"/>
      <c r="L683" s="12"/>
      <c r="M683" s="12"/>
      <c r="N683" s="12"/>
      <c r="O683" s="12"/>
      <c r="P683" s="12"/>
      <c r="Q683" s="12"/>
      <c r="R683" s="12"/>
      <c r="S683" s="12"/>
      <c r="T683" s="12"/>
      <c r="U683" s="12"/>
      <c r="V683" s="12"/>
      <c r="W683" s="12"/>
      <c r="X683" s="12"/>
      <c r="Y683" s="12"/>
      <c r="Z683" s="12"/>
      <c r="AA683" s="12"/>
    </row>
    <row r="684" ht="15.75" customHeight="1">
      <c r="A684" s="165"/>
      <c r="B684" s="165"/>
      <c r="C684" s="165"/>
      <c r="D684" s="165"/>
      <c r="E684" s="446"/>
      <c r="F684" s="446"/>
      <c r="G684" s="89"/>
      <c r="H684" s="165"/>
      <c r="I684" s="446"/>
      <c r="J684" s="446"/>
      <c r="K684" s="12"/>
      <c r="L684" s="12"/>
      <c r="M684" s="12"/>
      <c r="N684" s="12"/>
      <c r="O684" s="12"/>
      <c r="P684" s="12"/>
      <c r="Q684" s="12"/>
      <c r="R684" s="12"/>
      <c r="S684" s="12"/>
      <c r="T684" s="12"/>
      <c r="U684" s="12"/>
      <c r="V684" s="12"/>
      <c r="W684" s="12"/>
      <c r="X684" s="12"/>
      <c r="Y684" s="12"/>
      <c r="Z684" s="12"/>
      <c r="AA684" s="12"/>
    </row>
    <row r="685" ht="15.75" customHeight="1">
      <c r="A685" s="165"/>
      <c r="B685" s="165"/>
      <c r="C685" s="165"/>
      <c r="D685" s="165"/>
      <c r="E685" s="446"/>
      <c r="F685" s="446"/>
      <c r="G685" s="89"/>
      <c r="H685" s="165"/>
      <c r="I685" s="446"/>
      <c r="J685" s="446"/>
      <c r="K685" s="12"/>
      <c r="L685" s="12"/>
      <c r="M685" s="12"/>
      <c r="N685" s="12"/>
      <c r="O685" s="12"/>
      <c r="P685" s="12"/>
      <c r="Q685" s="12"/>
      <c r="R685" s="12"/>
      <c r="S685" s="12"/>
      <c r="T685" s="12"/>
      <c r="U685" s="12"/>
      <c r="V685" s="12"/>
      <c r="W685" s="12"/>
      <c r="X685" s="12"/>
      <c r="Y685" s="12"/>
      <c r="Z685" s="12"/>
      <c r="AA685" s="12"/>
    </row>
    <row r="686" ht="15.75" customHeight="1">
      <c r="A686" s="165"/>
      <c r="B686" s="165"/>
      <c r="C686" s="165"/>
      <c r="D686" s="165"/>
      <c r="E686" s="446"/>
      <c r="F686" s="446"/>
      <c r="G686" s="89"/>
      <c r="H686" s="165"/>
      <c r="I686" s="446"/>
      <c r="J686" s="446"/>
      <c r="K686" s="12"/>
      <c r="L686" s="12"/>
      <c r="M686" s="12"/>
      <c r="N686" s="12"/>
      <c r="O686" s="12"/>
      <c r="P686" s="12"/>
      <c r="Q686" s="12"/>
      <c r="R686" s="12"/>
      <c r="S686" s="12"/>
      <c r="T686" s="12"/>
      <c r="U686" s="12"/>
      <c r="V686" s="12"/>
      <c r="W686" s="12"/>
      <c r="X686" s="12"/>
      <c r="Y686" s="12"/>
      <c r="Z686" s="12"/>
      <c r="AA686" s="12"/>
    </row>
    <row r="687" ht="15.75" customHeight="1">
      <c r="A687" s="165"/>
      <c r="B687" s="165"/>
      <c r="C687" s="165"/>
      <c r="D687" s="165"/>
      <c r="E687" s="446"/>
      <c r="F687" s="446"/>
      <c r="G687" s="89"/>
      <c r="H687" s="165"/>
      <c r="I687" s="446"/>
      <c r="J687" s="446"/>
      <c r="K687" s="12"/>
      <c r="L687" s="12"/>
      <c r="M687" s="12"/>
      <c r="N687" s="12"/>
      <c r="O687" s="12"/>
      <c r="P687" s="12"/>
      <c r="Q687" s="12"/>
      <c r="R687" s="12"/>
      <c r="S687" s="12"/>
      <c r="T687" s="12"/>
      <c r="U687" s="12"/>
      <c r="V687" s="12"/>
      <c r="W687" s="12"/>
      <c r="X687" s="12"/>
      <c r="Y687" s="12"/>
      <c r="Z687" s="12"/>
      <c r="AA687" s="12"/>
    </row>
    <row r="688" ht="15.75" customHeight="1">
      <c r="A688" s="165"/>
      <c r="B688" s="165"/>
      <c r="C688" s="165"/>
      <c r="D688" s="165"/>
      <c r="E688" s="446"/>
      <c r="F688" s="446"/>
      <c r="G688" s="89"/>
      <c r="H688" s="165"/>
      <c r="I688" s="446"/>
      <c r="J688" s="446"/>
      <c r="K688" s="12"/>
      <c r="L688" s="12"/>
      <c r="M688" s="12"/>
      <c r="N688" s="12"/>
      <c r="O688" s="12"/>
      <c r="P688" s="12"/>
      <c r="Q688" s="12"/>
      <c r="R688" s="12"/>
      <c r="S688" s="12"/>
      <c r="T688" s="12"/>
      <c r="U688" s="12"/>
      <c r="V688" s="12"/>
      <c r="W688" s="12"/>
      <c r="X688" s="12"/>
      <c r="Y688" s="12"/>
      <c r="Z688" s="12"/>
      <c r="AA688" s="12"/>
    </row>
    <row r="689" ht="15.75" customHeight="1">
      <c r="A689" s="165"/>
      <c r="B689" s="165"/>
      <c r="C689" s="165"/>
      <c r="D689" s="165"/>
      <c r="E689" s="446"/>
      <c r="F689" s="446"/>
      <c r="G689" s="89"/>
      <c r="H689" s="165"/>
      <c r="I689" s="446"/>
      <c r="J689" s="446"/>
      <c r="K689" s="12"/>
      <c r="L689" s="12"/>
      <c r="M689" s="12"/>
      <c r="N689" s="12"/>
      <c r="O689" s="12"/>
      <c r="P689" s="12"/>
      <c r="Q689" s="12"/>
      <c r="R689" s="12"/>
      <c r="S689" s="12"/>
      <c r="T689" s="12"/>
      <c r="U689" s="12"/>
      <c r="V689" s="12"/>
      <c r="W689" s="12"/>
      <c r="X689" s="12"/>
      <c r="Y689" s="12"/>
      <c r="Z689" s="12"/>
      <c r="AA689" s="12"/>
    </row>
    <row r="690" ht="15.75" customHeight="1">
      <c r="A690" s="165"/>
      <c r="B690" s="165"/>
      <c r="C690" s="165"/>
      <c r="D690" s="165"/>
      <c r="E690" s="446"/>
      <c r="F690" s="446"/>
      <c r="G690" s="89"/>
      <c r="H690" s="165"/>
      <c r="I690" s="446"/>
      <c r="J690" s="446"/>
      <c r="K690" s="12"/>
      <c r="L690" s="12"/>
      <c r="M690" s="12"/>
      <c r="N690" s="12"/>
      <c r="O690" s="12"/>
      <c r="P690" s="12"/>
      <c r="Q690" s="12"/>
      <c r="R690" s="12"/>
      <c r="S690" s="12"/>
      <c r="T690" s="12"/>
      <c r="U690" s="12"/>
      <c r="V690" s="12"/>
      <c r="W690" s="12"/>
      <c r="X690" s="12"/>
      <c r="Y690" s="12"/>
      <c r="Z690" s="12"/>
      <c r="AA690" s="12"/>
    </row>
    <row r="691" ht="15.75" customHeight="1">
      <c r="A691" s="165"/>
      <c r="B691" s="165"/>
      <c r="C691" s="165"/>
      <c r="D691" s="165"/>
      <c r="E691" s="446"/>
      <c r="F691" s="446"/>
      <c r="G691" s="89"/>
      <c r="H691" s="165"/>
      <c r="I691" s="446"/>
      <c r="J691" s="446"/>
      <c r="K691" s="12"/>
      <c r="L691" s="12"/>
      <c r="M691" s="12"/>
      <c r="N691" s="12"/>
      <c r="O691" s="12"/>
      <c r="P691" s="12"/>
      <c r="Q691" s="12"/>
      <c r="R691" s="12"/>
      <c r="S691" s="12"/>
      <c r="T691" s="12"/>
      <c r="U691" s="12"/>
      <c r="V691" s="12"/>
      <c r="W691" s="12"/>
      <c r="X691" s="12"/>
      <c r="Y691" s="12"/>
      <c r="Z691" s="12"/>
      <c r="AA691" s="12"/>
    </row>
    <row r="692" ht="15.75" customHeight="1">
      <c r="A692" s="165"/>
      <c r="B692" s="165"/>
      <c r="C692" s="165"/>
      <c r="D692" s="165"/>
      <c r="E692" s="446"/>
      <c r="F692" s="446"/>
      <c r="G692" s="89"/>
      <c r="H692" s="165"/>
      <c r="I692" s="446"/>
      <c r="J692" s="446"/>
      <c r="K692" s="12"/>
      <c r="L692" s="12"/>
      <c r="M692" s="12"/>
      <c r="N692" s="12"/>
      <c r="O692" s="12"/>
      <c r="P692" s="12"/>
      <c r="Q692" s="12"/>
      <c r="R692" s="12"/>
      <c r="S692" s="12"/>
      <c r="T692" s="12"/>
      <c r="U692" s="12"/>
      <c r="V692" s="12"/>
      <c r="W692" s="12"/>
      <c r="X692" s="12"/>
      <c r="Y692" s="12"/>
      <c r="Z692" s="12"/>
      <c r="AA692" s="12"/>
    </row>
    <row r="693" ht="15.75" customHeight="1">
      <c r="A693" s="165"/>
      <c r="B693" s="165"/>
      <c r="C693" s="165"/>
      <c r="D693" s="165"/>
      <c r="E693" s="446"/>
      <c r="F693" s="446"/>
      <c r="G693" s="89"/>
      <c r="H693" s="165"/>
      <c r="I693" s="446"/>
      <c r="J693" s="446"/>
      <c r="K693" s="12"/>
      <c r="L693" s="12"/>
      <c r="M693" s="12"/>
      <c r="N693" s="12"/>
      <c r="O693" s="12"/>
      <c r="P693" s="12"/>
      <c r="Q693" s="12"/>
      <c r="R693" s="12"/>
      <c r="S693" s="12"/>
      <c r="T693" s="12"/>
      <c r="U693" s="12"/>
      <c r="V693" s="12"/>
      <c r="W693" s="12"/>
      <c r="X693" s="12"/>
      <c r="Y693" s="12"/>
      <c r="Z693" s="12"/>
      <c r="AA693" s="12"/>
    </row>
    <row r="694" ht="15.75" customHeight="1">
      <c r="A694" s="165"/>
      <c r="B694" s="165"/>
      <c r="C694" s="165"/>
      <c r="D694" s="165"/>
      <c r="E694" s="446"/>
      <c r="F694" s="446"/>
      <c r="G694" s="89"/>
      <c r="H694" s="165"/>
      <c r="I694" s="446"/>
      <c r="J694" s="446"/>
      <c r="K694" s="12"/>
      <c r="L694" s="12"/>
      <c r="M694" s="12"/>
      <c r="N694" s="12"/>
      <c r="O694" s="12"/>
      <c r="P694" s="12"/>
      <c r="Q694" s="12"/>
      <c r="R694" s="12"/>
      <c r="S694" s="12"/>
      <c r="T694" s="12"/>
      <c r="U694" s="12"/>
      <c r="V694" s="12"/>
      <c r="W694" s="12"/>
      <c r="X694" s="12"/>
      <c r="Y694" s="12"/>
      <c r="Z694" s="12"/>
      <c r="AA694" s="12"/>
    </row>
    <row r="695" ht="15.75" customHeight="1">
      <c r="A695" s="165"/>
      <c r="B695" s="165"/>
      <c r="C695" s="165"/>
      <c r="D695" s="165"/>
      <c r="E695" s="446"/>
      <c r="F695" s="446"/>
      <c r="G695" s="89"/>
      <c r="H695" s="165"/>
      <c r="I695" s="446"/>
      <c r="J695" s="446"/>
      <c r="K695" s="12"/>
      <c r="L695" s="12"/>
      <c r="M695" s="12"/>
      <c r="N695" s="12"/>
      <c r="O695" s="12"/>
      <c r="P695" s="12"/>
      <c r="Q695" s="12"/>
      <c r="R695" s="12"/>
      <c r="S695" s="12"/>
      <c r="T695" s="12"/>
      <c r="U695" s="12"/>
      <c r="V695" s="12"/>
      <c r="W695" s="12"/>
      <c r="X695" s="12"/>
      <c r="Y695" s="12"/>
      <c r="Z695" s="12"/>
      <c r="AA695" s="12"/>
    </row>
    <row r="696" ht="15.75" customHeight="1">
      <c r="A696" s="165"/>
      <c r="B696" s="165"/>
      <c r="C696" s="165"/>
      <c r="D696" s="165"/>
      <c r="E696" s="446"/>
      <c r="F696" s="446"/>
      <c r="G696" s="89"/>
      <c r="H696" s="165"/>
      <c r="I696" s="446"/>
      <c r="J696" s="446"/>
      <c r="K696" s="12"/>
      <c r="L696" s="12"/>
      <c r="M696" s="12"/>
      <c r="N696" s="12"/>
      <c r="O696" s="12"/>
      <c r="P696" s="12"/>
      <c r="Q696" s="12"/>
      <c r="R696" s="12"/>
      <c r="S696" s="12"/>
      <c r="T696" s="12"/>
      <c r="U696" s="12"/>
      <c r="V696" s="12"/>
      <c r="W696" s="12"/>
      <c r="X696" s="12"/>
      <c r="Y696" s="12"/>
      <c r="Z696" s="12"/>
      <c r="AA696" s="12"/>
    </row>
    <row r="697" ht="15.75" customHeight="1">
      <c r="A697" s="165"/>
      <c r="B697" s="165"/>
      <c r="C697" s="165"/>
      <c r="D697" s="165"/>
      <c r="E697" s="446"/>
      <c r="F697" s="446"/>
      <c r="G697" s="89"/>
      <c r="H697" s="165"/>
      <c r="I697" s="446"/>
      <c r="J697" s="446"/>
      <c r="K697" s="12"/>
      <c r="L697" s="12"/>
      <c r="M697" s="12"/>
      <c r="N697" s="12"/>
      <c r="O697" s="12"/>
      <c r="P697" s="12"/>
      <c r="Q697" s="12"/>
      <c r="R697" s="12"/>
      <c r="S697" s="12"/>
      <c r="T697" s="12"/>
      <c r="U697" s="12"/>
      <c r="V697" s="12"/>
      <c r="W697" s="12"/>
      <c r="X697" s="12"/>
      <c r="Y697" s="12"/>
      <c r="Z697" s="12"/>
      <c r="AA697" s="12"/>
    </row>
    <row r="698" ht="15.75" customHeight="1">
      <c r="A698" s="165"/>
      <c r="B698" s="165"/>
      <c r="C698" s="165"/>
      <c r="D698" s="165"/>
      <c r="E698" s="446"/>
      <c r="F698" s="446"/>
      <c r="G698" s="89"/>
      <c r="H698" s="165"/>
      <c r="I698" s="446"/>
      <c r="J698" s="446"/>
      <c r="K698" s="12"/>
      <c r="L698" s="12"/>
      <c r="M698" s="12"/>
      <c r="N698" s="12"/>
      <c r="O698" s="12"/>
      <c r="P698" s="12"/>
      <c r="Q698" s="12"/>
      <c r="R698" s="12"/>
      <c r="S698" s="12"/>
      <c r="T698" s="12"/>
      <c r="U698" s="12"/>
      <c r="V698" s="12"/>
      <c r="W698" s="12"/>
      <c r="X698" s="12"/>
      <c r="Y698" s="12"/>
      <c r="Z698" s="12"/>
      <c r="AA698" s="12"/>
    </row>
    <row r="699" ht="15.75" customHeight="1">
      <c r="A699" s="165"/>
      <c r="B699" s="165"/>
      <c r="C699" s="165"/>
      <c r="D699" s="165"/>
      <c r="E699" s="446"/>
      <c r="F699" s="446"/>
      <c r="G699" s="89"/>
      <c r="H699" s="165"/>
      <c r="I699" s="446"/>
      <c r="J699" s="446"/>
      <c r="K699" s="12"/>
      <c r="L699" s="12"/>
      <c r="M699" s="12"/>
      <c r="N699" s="12"/>
      <c r="O699" s="12"/>
      <c r="P699" s="12"/>
      <c r="Q699" s="12"/>
      <c r="R699" s="12"/>
      <c r="S699" s="12"/>
      <c r="T699" s="12"/>
      <c r="U699" s="12"/>
      <c r="V699" s="12"/>
      <c r="W699" s="12"/>
      <c r="X699" s="12"/>
      <c r="Y699" s="12"/>
      <c r="Z699" s="12"/>
      <c r="AA699" s="12"/>
    </row>
    <row r="700" ht="15.75" customHeight="1">
      <c r="A700" s="165"/>
      <c r="B700" s="165"/>
      <c r="C700" s="165"/>
      <c r="D700" s="165"/>
      <c r="E700" s="446"/>
      <c r="F700" s="446"/>
      <c r="G700" s="89"/>
      <c r="H700" s="165"/>
      <c r="I700" s="446"/>
      <c r="J700" s="446"/>
      <c r="K700" s="12"/>
      <c r="L700" s="12"/>
      <c r="M700" s="12"/>
      <c r="N700" s="12"/>
      <c r="O700" s="12"/>
      <c r="P700" s="12"/>
      <c r="Q700" s="12"/>
      <c r="R700" s="12"/>
      <c r="S700" s="12"/>
      <c r="T700" s="12"/>
      <c r="U700" s="12"/>
      <c r="V700" s="12"/>
      <c r="W700" s="12"/>
      <c r="X700" s="12"/>
      <c r="Y700" s="12"/>
      <c r="Z700" s="12"/>
      <c r="AA700" s="12"/>
    </row>
    <row r="701" ht="15.75" customHeight="1">
      <c r="A701" s="165"/>
      <c r="B701" s="165"/>
      <c r="C701" s="165"/>
      <c r="D701" s="165"/>
      <c r="E701" s="446"/>
      <c r="F701" s="446"/>
      <c r="G701" s="89"/>
      <c r="H701" s="165"/>
      <c r="I701" s="446"/>
      <c r="J701" s="446"/>
      <c r="K701" s="12"/>
      <c r="L701" s="12"/>
      <c r="M701" s="12"/>
      <c r="N701" s="12"/>
      <c r="O701" s="12"/>
      <c r="P701" s="12"/>
      <c r="Q701" s="12"/>
      <c r="R701" s="12"/>
      <c r="S701" s="12"/>
      <c r="T701" s="12"/>
      <c r="U701" s="12"/>
      <c r="V701" s="12"/>
      <c r="W701" s="12"/>
      <c r="X701" s="12"/>
      <c r="Y701" s="12"/>
      <c r="Z701" s="12"/>
      <c r="AA701" s="12"/>
    </row>
    <row r="702" ht="15.75" customHeight="1">
      <c r="A702" s="165"/>
      <c r="B702" s="165"/>
      <c r="C702" s="165"/>
      <c r="D702" s="165"/>
      <c r="E702" s="446"/>
      <c r="F702" s="446"/>
      <c r="G702" s="89"/>
      <c r="H702" s="165"/>
      <c r="I702" s="446"/>
      <c r="J702" s="446"/>
      <c r="K702" s="12"/>
      <c r="L702" s="12"/>
      <c r="M702" s="12"/>
      <c r="N702" s="12"/>
      <c r="O702" s="12"/>
      <c r="P702" s="12"/>
      <c r="Q702" s="12"/>
      <c r="R702" s="12"/>
      <c r="S702" s="12"/>
      <c r="T702" s="12"/>
      <c r="U702" s="12"/>
      <c r="V702" s="12"/>
      <c r="W702" s="12"/>
      <c r="X702" s="12"/>
      <c r="Y702" s="12"/>
      <c r="Z702" s="12"/>
      <c r="AA702" s="12"/>
    </row>
    <row r="703" ht="15.75" customHeight="1">
      <c r="A703" s="165"/>
      <c r="B703" s="165"/>
      <c r="C703" s="165"/>
      <c r="D703" s="165"/>
      <c r="E703" s="446"/>
      <c r="F703" s="446"/>
      <c r="G703" s="89"/>
      <c r="H703" s="165"/>
      <c r="I703" s="446"/>
      <c r="J703" s="446"/>
      <c r="K703" s="12"/>
      <c r="L703" s="12"/>
      <c r="M703" s="12"/>
      <c r="N703" s="12"/>
      <c r="O703" s="12"/>
      <c r="P703" s="12"/>
      <c r="Q703" s="12"/>
      <c r="R703" s="12"/>
      <c r="S703" s="12"/>
      <c r="T703" s="12"/>
      <c r="U703" s="12"/>
      <c r="V703" s="12"/>
      <c r="W703" s="12"/>
      <c r="X703" s="12"/>
      <c r="Y703" s="12"/>
      <c r="Z703" s="12"/>
      <c r="AA703" s="12"/>
    </row>
    <row r="704" ht="15.75" customHeight="1">
      <c r="A704" s="165"/>
      <c r="B704" s="165"/>
      <c r="C704" s="165"/>
      <c r="D704" s="165"/>
      <c r="E704" s="446"/>
      <c r="F704" s="446"/>
      <c r="G704" s="89"/>
      <c r="H704" s="165"/>
      <c r="I704" s="446"/>
      <c r="J704" s="446"/>
      <c r="K704" s="12"/>
      <c r="L704" s="12"/>
      <c r="M704" s="12"/>
      <c r="N704" s="12"/>
      <c r="O704" s="12"/>
      <c r="P704" s="12"/>
      <c r="Q704" s="12"/>
      <c r="R704" s="12"/>
      <c r="S704" s="12"/>
      <c r="T704" s="12"/>
      <c r="U704" s="12"/>
      <c r="V704" s="12"/>
      <c r="W704" s="12"/>
      <c r="X704" s="12"/>
      <c r="Y704" s="12"/>
      <c r="Z704" s="12"/>
      <c r="AA704" s="12"/>
    </row>
    <row r="705" ht="15.75" customHeight="1">
      <c r="A705" s="165"/>
      <c r="B705" s="165"/>
      <c r="C705" s="165"/>
      <c r="D705" s="165"/>
      <c r="E705" s="446"/>
      <c r="F705" s="446"/>
      <c r="G705" s="89"/>
      <c r="H705" s="165"/>
      <c r="I705" s="446"/>
      <c r="J705" s="446"/>
      <c r="K705" s="12"/>
      <c r="L705" s="12"/>
      <c r="M705" s="12"/>
      <c r="N705" s="12"/>
      <c r="O705" s="12"/>
      <c r="P705" s="12"/>
      <c r="Q705" s="12"/>
      <c r="R705" s="12"/>
      <c r="S705" s="12"/>
      <c r="T705" s="12"/>
      <c r="U705" s="12"/>
      <c r="V705" s="12"/>
      <c r="W705" s="12"/>
      <c r="X705" s="12"/>
      <c r="Y705" s="12"/>
      <c r="Z705" s="12"/>
      <c r="AA705" s="12"/>
    </row>
    <row r="706" ht="15.75" customHeight="1">
      <c r="A706" s="165"/>
      <c r="B706" s="165"/>
      <c r="C706" s="165"/>
      <c r="D706" s="165"/>
      <c r="E706" s="446"/>
      <c r="F706" s="446"/>
      <c r="G706" s="89"/>
      <c r="H706" s="165"/>
      <c r="I706" s="446"/>
      <c r="J706" s="446"/>
      <c r="K706" s="12"/>
      <c r="L706" s="12"/>
      <c r="M706" s="12"/>
      <c r="N706" s="12"/>
      <c r="O706" s="12"/>
      <c r="P706" s="12"/>
      <c r="Q706" s="12"/>
      <c r="R706" s="12"/>
      <c r="S706" s="12"/>
      <c r="T706" s="12"/>
      <c r="U706" s="12"/>
      <c r="V706" s="12"/>
      <c r="W706" s="12"/>
      <c r="X706" s="12"/>
      <c r="Y706" s="12"/>
      <c r="Z706" s="12"/>
      <c r="AA706" s="12"/>
    </row>
    <row r="707" ht="15.75" customHeight="1">
      <c r="A707" s="165"/>
      <c r="B707" s="165"/>
      <c r="C707" s="165"/>
      <c r="D707" s="165"/>
      <c r="E707" s="446"/>
      <c r="F707" s="446"/>
      <c r="G707" s="89"/>
      <c r="H707" s="165"/>
      <c r="I707" s="446"/>
      <c r="J707" s="446"/>
      <c r="K707" s="12"/>
      <c r="L707" s="12"/>
      <c r="M707" s="12"/>
      <c r="N707" s="12"/>
      <c r="O707" s="12"/>
      <c r="P707" s="12"/>
      <c r="Q707" s="12"/>
      <c r="R707" s="12"/>
      <c r="S707" s="12"/>
      <c r="T707" s="12"/>
      <c r="U707" s="12"/>
      <c r="V707" s="12"/>
      <c r="W707" s="12"/>
      <c r="X707" s="12"/>
      <c r="Y707" s="12"/>
      <c r="Z707" s="12"/>
      <c r="AA707" s="12"/>
    </row>
    <row r="708" ht="15.75" customHeight="1">
      <c r="A708" s="165"/>
      <c r="B708" s="165"/>
      <c r="C708" s="165"/>
      <c r="D708" s="165"/>
      <c r="E708" s="446"/>
      <c r="F708" s="446"/>
      <c r="G708" s="89"/>
      <c r="H708" s="165"/>
      <c r="I708" s="446"/>
      <c r="J708" s="446"/>
      <c r="K708" s="12"/>
      <c r="L708" s="12"/>
      <c r="M708" s="12"/>
      <c r="N708" s="12"/>
      <c r="O708" s="12"/>
      <c r="P708" s="12"/>
      <c r="Q708" s="12"/>
      <c r="R708" s="12"/>
      <c r="S708" s="12"/>
      <c r="T708" s="12"/>
      <c r="U708" s="12"/>
      <c r="V708" s="12"/>
      <c r="W708" s="12"/>
      <c r="X708" s="12"/>
      <c r="Y708" s="12"/>
      <c r="Z708" s="12"/>
      <c r="AA708" s="12"/>
    </row>
    <row r="709" ht="15.75" customHeight="1">
      <c r="A709" s="165"/>
      <c r="B709" s="165"/>
      <c r="C709" s="165"/>
      <c r="D709" s="165"/>
      <c r="E709" s="446"/>
      <c r="F709" s="446"/>
      <c r="G709" s="89"/>
      <c r="H709" s="165"/>
      <c r="I709" s="446"/>
      <c r="J709" s="446"/>
      <c r="K709" s="12"/>
      <c r="L709" s="12"/>
      <c r="M709" s="12"/>
      <c r="N709" s="12"/>
      <c r="O709" s="12"/>
      <c r="P709" s="12"/>
      <c r="Q709" s="12"/>
      <c r="R709" s="12"/>
      <c r="S709" s="12"/>
      <c r="T709" s="12"/>
      <c r="U709" s="12"/>
      <c r="V709" s="12"/>
      <c r="W709" s="12"/>
      <c r="X709" s="12"/>
      <c r="Y709" s="12"/>
      <c r="Z709" s="12"/>
      <c r="AA709" s="12"/>
    </row>
    <row r="710" ht="15.75" customHeight="1">
      <c r="A710" s="165"/>
      <c r="B710" s="165"/>
      <c r="C710" s="165"/>
      <c r="D710" s="165"/>
      <c r="E710" s="446"/>
      <c r="F710" s="446"/>
      <c r="G710" s="89"/>
      <c r="H710" s="165"/>
      <c r="I710" s="446"/>
      <c r="J710" s="446"/>
      <c r="K710" s="12"/>
      <c r="L710" s="12"/>
      <c r="M710" s="12"/>
      <c r="N710" s="12"/>
      <c r="O710" s="12"/>
      <c r="P710" s="12"/>
      <c r="Q710" s="12"/>
      <c r="R710" s="12"/>
      <c r="S710" s="12"/>
      <c r="T710" s="12"/>
      <c r="U710" s="12"/>
      <c r="V710" s="12"/>
      <c r="W710" s="12"/>
      <c r="X710" s="12"/>
      <c r="Y710" s="12"/>
      <c r="Z710" s="12"/>
      <c r="AA710" s="12"/>
    </row>
    <row r="711" ht="15.75" customHeight="1">
      <c r="A711" s="165"/>
      <c r="B711" s="165"/>
      <c r="C711" s="165"/>
      <c r="D711" s="165"/>
      <c r="E711" s="446"/>
      <c r="F711" s="446"/>
      <c r="G711" s="89"/>
      <c r="H711" s="165"/>
      <c r="I711" s="446"/>
      <c r="J711" s="446"/>
      <c r="K711" s="12"/>
      <c r="L711" s="12"/>
      <c r="M711" s="12"/>
      <c r="N711" s="12"/>
      <c r="O711" s="12"/>
      <c r="P711" s="12"/>
      <c r="Q711" s="12"/>
      <c r="R711" s="12"/>
      <c r="S711" s="12"/>
      <c r="T711" s="12"/>
      <c r="U711" s="12"/>
      <c r="V711" s="12"/>
      <c r="W711" s="12"/>
      <c r="X711" s="12"/>
      <c r="Y711" s="12"/>
      <c r="Z711" s="12"/>
      <c r="AA711" s="12"/>
    </row>
    <row r="712" ht="15.75" customHeight="1">
      <c r="A712" s="165"/>
      <c r="B712" s="165"/>
      <c r="C712" s="165"/>
      <c r="D712" s="165"/>
      <c r="E712" s="446"/>
      <c r="F712" s="446"/>
      <c r="G712" s="89"/>
      <c r="H712" s="165"/>
      <c r="I712" s="446"/>
      <c r="J712" s="446"/>
      <c r="K712" s="12"/>
      <c r="L712" s="12"/>
      <c r="M712" s="12"/>
      <c r="N712" s="12"/>
      <c r="O712" s="12"/>
      <c r="P712" s="12"/>
      <c r="Q712" s="12"/>
      <c r="R712" s="12"/>
      <c r="S712" s="12"/>
      <c r="T712" s="12"/>
      <c r="U712" s="12"/>
      <c r="V712" s="12"/>
      <c r="W712" s="12"/>
      <c r="X712" s="12"/>
      <c r="Y712" s="12"/>
      <c r="Z712" s="12"/>
      <c r="AA712" s="12"/>
    </row>
    <row r="713" ht="15.75" customHeight="1">
      <c r="A713" s="165"/>
      <c r="B713" s="165"/>
      <c r="C713" s="165"/>
      <c r="D713" s="165"/>
      <c r="E713" s="446"/>
      <c r="F713" s="446"/>
      <c r="G713" s="89"/>
      <c r="H713" s="165"/>
      <c r="I713" s="446"/>
      <c r="J713" s="446"/>
      <c r="K713" s="12"/>
      <c r="L713" s="12"/>
      <c r="M713" s="12"/>
      <c r="N713" s="12"/>
      <c r="O713" s="12"/>
      <c r="P713" s="12"/>
      <c r="Q713" s="12"/>
      <c r="R713" s="12"/>
      <c r="S713" s="12"/>
      <c r="T713" s="12"/>
      <c r="U713" s="12"/>
      <c r="V713" s="12"/>
      <c r="W713" s="12"/>
      <c r="X713" s="12"/>
      <c r="Y713" s="12"/>
      <c r="Z713" s="12"/>
      <c r="AA713" s="12"/>
    </row>
    <row r="714" ht="15.75" customHeight="1">
      <c r="A714" s="165"/>
      <c r="B714" s="165"/>
      <c r="C714" s="165"/>
      <c r="D714" s="165"/>
      <c r="E714" s="446"/>
      <c r="F714" s="446"/>
      <c r="G714" s="89"/>
      <c r="H714" s="165"/>
      <c r="I714" s="446"/>
      <c r="J714" s="446"/>
      <c r="K714" s="12"/>
      <c r="L714" s="12"/>
      <c r="M714" s="12"/>
      <c r="N714" s="12"/>
      <c r="O714" s="12"/>
      <c r="P714" s="12"/>
      <c r="Q714" s="12"/>
      <c r="R714" s="12"/>
      <c r="S714" s="12"/>
      <c r="T714" s="12"/>
      <c r="U714" s="12"/>
      <c r="V714" s="12"/>
      <c r="W714" s="12"/>
      <c r="X714" s="12"/>
      <c r="Y714" s="12"/>
      <c r="Z714" s="12"/>
      <c r="AA714" s="12"/>
    </row>
    <row r="715" ht="15.75" customHeight="1">
      <c r="A715" s="165"/>
      <c r="B715" s="165"/>
      <c r="C715" s="165"/>
      <c r="D715" s="165"/>
      <c r="E715" s="446"/>
      <c r="F715" s="446"/>
      <c r="G715" s="89"/>
      <c r="H715" s="165"/>
      <c r="I715" s="446"/>
      <c r="J715" s="446"/>
      <c r="K715" s="12"/>
      <c r="L715" s="12"/>
      <c r="M715" s="12"/>
      <c r="N715" s="12"/>
      <c r="O715" s="12"/>
      <c r="P715" s="12"/>
      <c r="Q715" s="12"/>
      <c r="R715" s="12"/>
      <c r="S715" s="12"/>
      <c r="T715" s="12"/>
      <c r="U715" s="12"/>
      <c r="V715" s="12"/>
      <c r="W715" s="12"/>
      <c r="X715" s="12"/>
      <c r="Y715" s="12"/>
      <c r="Z715" s="12"/>
      <c r="AA715" s="12"/>
    </row>
    <row r="716" ht="15.75" customHeight="1">
      <c r="A716" s="165"/>
      <c r="B716" s="165"/>
      <c r="C716" s="165"/>
      <c r="D716" s="165"/>
      <c r="E716" s="446"/>
      <c r="F716" s="446"/>
      <c r="G716" s="89"/>
      <c r="H716" s="165"/>
      <c r="I716" s="446"/>
      <c r="J716" s="446"/>
      <c r="K716" s="12"/>
      <c r="L716" s="12"/>
      <c r="M716" s="12"/>
      <c r="N716" s="12"/>
      <c r="O716" s="12"/>
      <c r="P716" s="12"/>
      <c r="Q716" s="12"/>
      <c r="R716" s="12"/>
      <c r="S716" s="12"/>
      <c r="T716" s="12"/>
      <c r="U716" s="12"/>
      <c r="V716" s="12"/>
      <c r="W716" s="12"/>
      <c r="X716" s="12"/>
      <c r="Y716" s="12"/>
      <c r="Z716" s="12"/>
      <c r="AA716" s="12"/>
    </row>
    <row r="717" ht="15.75" customHeight="1">
      <c r="A717" s="165"/>
      <c r="B717" s="165"/>
      <c r="C717" s="165"/>
      <c r="D717" s="165"/>
      <c r="E717" s="446"/>
      <c r="F717" s="446"/>
      <c r="G717" s="89"/>
      <c r="H717" s="165"/>
      <c r="I717" s="446"/>
      <c r="J717" s="446"/>
      <c r="K717" s="12"/>
      <c r="L717" s="12"/>
      <c r="M717" s="12"/>
      <c r="N717" s="12"/>
      <c r="O717" s="12"/>
      <c r="P717" s="12"/>
      <c r="Q717" s="12"/>
      <c r="R717" s="12"/>
      <c r="S717" s="12"/>
      <c r="T717" s="12"/>
      <c r="U717" s="12"/>
      <c r="V717" s="12"/>
      <c r="W717" s="12"/>
      <c r="X717" s="12"/>
      <c r="Y717" s="12"/>
      <c r="Z717" s="12"/>
      <c r="AA717" s="12"/>
    </row>
    <row r="718" ht="15.75" customHeight="1">
      <c r="A718" s="165"/>
      <c r="B718" s="165"/>
      <c r="C718" s="165"/>
      <c r="D718" s="165"/>
      <c r="E718" s="446"/>
      <c r="F718" s="446"/>
      <c r="G718" s="89"/>
      <c r="H718" s="165"/>
      <c r="I718" s="446"/>
      <c r="J718" s="446"/>
      <c r="K718" s="12"/>
      <c r="L718" s="12"/>
      <c r="M718" s="12"/>
      <c r="N718" s="12"/>
      <c r="O718" s="12"/>
      <c r="P718" s="12"/>
      <c r="Q718" s="12"/>
      <c r="R718" s="12"/>
      <c r="S718" s="12"/>
      <c r="T718" s="12"/>
      <c r="U718" s="12"/>
      <c r="V718" s="12"/>
      <c r="W718" s="12"/>
      <c r="X718" s="12"/>
      <c r="Y718" s="12"/>
      <c r="Z718" s="12"/>
      <c r="AA718" s="12"/>
    </row>
    <row r="719" ht="15.75" customHeight="1">
      <c r="A719" s="165"/>
      <c r="B719" s="165"/>
      <c r="C719" s="165"/>
      <c r="D719" s="165"/>
      <c r="E719" s="446"/>
      <c r="F719" s="446"/>
      <c r="G719" s="89"/>
      <c r="H719" s="165"/>
      <c r="I719" s="446"/>
      <c r="J719" s="446"/>
      <c r="K719" s="12"/>
      <c r="L719" s="12"/>
      <c r="M719" s="12"/>
      <c r="N719" s="12"/>
      <c r="O719" s="12"/>
      <c r="P719" s="12"/>
      <c r="Q719" s="12"/>
      <c r="R719" s="12"/>
      <c r="S719" s="12"/>
      <c r="T719" s="12"/>
      <c r="U719" s="12"/>
      <c r="V719" s="12"/>
      <c r="W719" s="12"/>
      <c r="X719" s="12"/>
      <c r="Y719" s="12"/>
      <c r="Z719" s="12"/>
      <c r="AA719" s="12"/>
    </row>
    <row r="720" ht="15.75" customHeight="1">
      <c r="A720" s="165"/>
      <c r="B720" s="165"/>
      <c r="C720" s="165"/>
      <c r="D720" s="165"/>
      <c r="E720" s="446"/>
      <c r="F720" s="446"/>
      <c r="G720" s="89"/>
      <c r="H720" s="165"/>
      <c r="I720" s="446"/>
      <c r="J720" s="446"/>
      <c r="K720" s="12"/>
      <c r="L720" s="12"/>
      <c r="M720" s="12"/>
      <c r="N720" s="12"/>
      <c r="O720" s="12"/>
      <c r="P720" s="12"/>
      <c r="Q720" s="12"/>
      <c r="R720" s="12"/>
      <c r="S720" s="12"/>
      <c r="T720" s="12"/>
      <c r="U720" s="12"/>
      <c r="V720" s="12"/>
      <c r="W720" s="12"/>
      <c r="X720" s="12"/>
      <c r="Y720" s="12"/>
      <c r="Z720" s="12"/>
      <c r="AA720" s="12"/>
    </row>
    <row r="721" ht="15.75" customHeight="1">
      <c r="A721" s="165"/>
      <c r="B721" s="165"/>
      <c r="C721" s="165"/>
      <c r="D721" s="165"/>
      <c r="E721" s="446"/>
      <c r="F721" s="446"/>
      <c r="G721" s="89"/>
      <c r="H721" s="165"/>
      <c r="I721" s="446"/>
      <c r="J721" s="446"/>
      <c r="K721" s="12"/>
      <c r="L721" s="12"/>
      <c r="M721" s="12"/>
      <c r="N721" s="12"/>
      <c r="O721" s="12"/>
      <c r="P721" s="12"/>
      <c r="Q721" s="12"/>
      <c r="R721" s="12"/>
      <c r="S721" s="12"/>
      <c r="T721" s="12"/>
      <c r="U721" s="12"/>
      <c r="V721" s="12"/>
      <c r="W721" s="12"/>
      <c r="X721" s="12"/>
      <c r="Y721" s="12"/>
      <c r="Z721" s="12"/>
      <c r="AA721" s="12"/>
    </row>
    <row r="722" ht="15.75" customHeight="1">
      <c r="A722" s="165"/>
      <c r="B722" s="165"/>
      <c r="C722" s="165"/>
      <c r="D722" s="165"/>
      <c r="E722" s="446"/>
      <c r="F722" s="446"/>
      <c r="G722" s="89"/>
      <c r="H722" s="165"/>
      <c r="I722" s="446"/>
      <c r="J722" s="446"/>
      <c r="K722" s="12"/>
      <c r="L722" s="12"/>
      <c r="M722" s="12"/>
      <c r="N722" s="12"/>
      <c r="O722" s="12"/>
      <c r="P722" s="12"/>
      <c r="Q722" s="12"/>
      <c r="R722" s="12"/>
      <c r="S722" s="12"/>
      <c r="T722" s="12"/>
      <c r="U722" s="12"/>
      <c r="V722" s="12"/>
      <c r="W722" s="12"/>
      <c r="X722" s="12"/>
      <c r="Y722" s="12"/>
      <c r="Z722" s="12"/>
      <c r="AA722" s="12"/>
    </row>
    <row r="723" ht="15.75" customHeight="1">
      <c r="A723" s="165"/>
      <c r="B723" s="165"/>
      <c r="C723" s="165"/>
      <c r="D723" s="165"/>
      <c r="E723" s="446"/>
      <c r="F723" s="446"/>
      <c r="G723" s="89"/>
      <c r="H723" s="165"/>
      <c r="I723" s="446"/>
      <c r="J723" s="446"/>
      <c r="K723" s="12"/>
      <c r="L723" s="12"/>
      <c r="M723" s="12"/>
      <c r="N723" s="12"/>
      <c r="O723" s="12"/>
      <c r="P723" s="12"/>
      <c r="Q723" s="12"/>
      <c r="R723" s="12"/>
      <c r="S723" s="12"/>
      <c r="T723" s="12"/>
      <c r="U723" s="12"/>
      <c r="V723" s="12"/>
      <c r="W723" s="12"/>
      <c r="X723" s="12"/>
      <c r="Y723" s="12"/>
      <c r="Z723" s="12"/>
      <c r="AA723" s="12"/>
    </row>
    <row r="724" ht="15.75" customHeight="1">
      <c r="A724" s="165"/>
      <c r="B724" s="165"/>
      <c r="C724" s="165"/>
      <c r="D724" s="165"/>
      <c r="E724" s="446"/>
      <c r="F724" s="446"/>
      <c r="G724" s="89"/>
      <c r="H724" s="165"/>
      <c r="I724" s="446"/>
      <c r="J724" s="446"/>
      <c r="K724" s="12"/>
      <c r="L724" s="12"/>
      <c r="M724" s="12"/>
      <c r="N724" s="12"/>
      <c r="O724" s="12"/>
      <c r="P724" s="12"/>
      <c r="Q724" s="12"/>
      <c r="R724" s="12"/>
      <c r="S724" s="12"/>
      <c r="T724" s="12"/>
      <c r="U724" s="12"/>
      <c r="V724" s="12"/>
      <c r="W724" s="12"/>
      <c r="X724" s="12"/>
      <c r="Y724" s="12"/>
      <c r="Z724" s="12"/>
      <c r="AA724" s="12"/>
    </row>
    <row r="725" ht="15.75" customHeight="1">
      <c r="A725" s="165"/>
      <c r="B725" s="165"/>
      <c r="C725" s="165"/>
      <c r="D725" s="165"/>
      <c r="E725" s="446"/>
      <c r="F725" s="446"/>
      <c r="G725" s="89"/>
      <c r="H725" s="165"/>
      <c r="I725" s="446"/>
      <c r="J725" s="446"/>
      <c r="K725" s="12"/>
      <c r="L725" s="12"/>
      <c r="M725" s="12"/>
      <c r="N725" s="12"/>
      <c r="O725" s="12"/>
      <c r="P725" s="12"/>
      <c r="Q725" s="12"/>
      <c r="R725" s="12"/>
      <c r="S725" s="12"/>
      <c r="T725" s="12"/>
      <c r="U725" s="12"/>
      <c r="V725" s="12"/>
      <c r="W725" s="12"/>
      <c r="X725" s="12"/>
      <c r="Y725" s="12"/>
      <c r="Z725" s="12"/>
      <c r="AA725" s="12"/>
    </row>
    <row r="726" ht="15.75" customHeight="1">
      <c r="A726" s="165"/>
      <c r="B726" s="165"/>
      <c r="C726" s="165"/>
      <c r="D726" s="165"/>
      <c r="E726" s="446"/>
      <c r="F726" s="446"/>
      <c r="G726" s="89"/>
      <c r="H726" s="165"/>
      <c r="I726" s="446"/>
      <c r="J726" s="446"/>
      <c r="K726" s="12"/>
      <c r="L726" s="12"/>
      <c r="M726" s="12"/>
      <c r="N726" s="12"/>
      <c r="O726" s="12"/>
      <c r="P726" s="12"/>
      <c r="Q726" s="12"/>
      <c r="R726" s="12"/>
      <c r="S726" s="12"/>
      <c r="T726" s="12"/>
      <c r="U726" s="12"/>
      <c r="V726" s="12"/>
      <c r="W726" s="12"/>
      <c r="X726" s="12"/>
      <c r="Y726" s="12"/>
      <c r="Z726" s="12"/>
      <c r="AA726" s="12"/>
    </row>
    <row r="727" ht="15.75" customHeight="1">
      <c r="A727" s="165"/>
      <c r="B727" s="165"/>
      <c r="C727" s="165"/>
      <c r="D727" s="165"/>
      <c r="E727" s="446"/>
      <c r="F727" s="446"/>
      <c r="G727" s="89"/>
      <c r="H727" s="165"/>
      <c r="I727" s="446"/>
      <c r="J727" s="446"/>
      <c r="K727" s="12"/>
      <c r="L727" s="12"/>
      <c r="M727" s="12"/>
      <c r="N727" s="12"/>
      <c r="O727" s="12"/>
      <c r="P727" s="12"/>
      <c r="Q727" s="12"/>
      <c r="R727" s="12"/>
      <c r="S727" s="12"/>
      <c r="T727" s="12"/>
      <c r="U727" s="12"/>
      <c r="V727" s="12"/>
      <c r="W727" s="12"/>
      <c r="X727" s="12"/>
      <c r="Y727" s="12"/>
      <c r="Z727" s="12"/>
      <c r="AA727" s="12"/>
    </row>
    <row r="728" ht="15.75" customHeight="1">
      <c r="A728" s="165"/>
      <c r="B728" s="165"/>
      <c r="C728" s="165"/>
      <c r="D728" s="165"/>
      <c r="E728" s="446"/>
      <c r="F728" s="446"/>
      <c r="G728" s="89"/>
      <c r="H728" s="165"/>
      <c r="I728" s="446"/>
      <c r="J728" s="446"/>
      <c r="K728" s="12"/>
      <c r="L728" s="12"/>
      <c r="M728" s="12"/>
      <c r="N728" s="12"/>
      <c r="O728" s="12"/>
      <c r="P728" s="12"/>
      <c r="Q728" s="12"/>
      <c r="R728" s="12"/>
      <c r="S728" s="12"/>
      <c r="T728" s="12"/>
      <c r="U728" s="12"/>
      <c r="V728" s="12"/>
      <c r="W728" s="12"/>
      <c r="X728" s="12"/>
      <c r="Y728" s="12"/>
      <c r="Z728" s="12"/>
      <c r="AA728" s="12"/>
    </row>
    <row r="729" ht="15.75" customHeight="1">
      <c r="A729" s="165"/>
      <c r="B729" s="165"/>
      <c r="C729" s="165"/>
      <c r="D729" s="165"/>
      <c r="E729" s="446"/>
      <c r="F729" s="446"/>
      <c r="G729" s="89"/>
      <c r="H729" s="165"/>
      <c r="I729" s="446"/>
      <c r="J729" s="446"/>
      <c r="K729" s="12"/>
      <c r="L729" s="12"/>
      <c r="M729" s="12"/>
      <c r="N729" s="12"/>
      <c r="O729" s="12"/>
      <c r="P729" s="12"/>
      <c r="Q729" s="12"/>
      <c r="R729" s="12"/>
      <c r="S729" s="12"/>
      <c r="T729" s="12"/>
      <c r="U729" s="12"/>
      <c r="V729" s="12"/>
      <c r="W729" s="12"/>
      <c r="X729" s="12"/>
      <c r="Y729" s="12"/>
      <c r="Z729" s="12"/>
      <c r="AA729" s="12"/>
    </row>
    <row r="730" ht="15.75" customHeight="1">
      <c r="A730" s="165"/>
      <c r="B730" s="165"/>
      <c r="C730" s="165"/>
      <c r="D730" s="165"/>
      <c r="E730" s="446"/>
      <c r="F730" s="446"/>
      <c r="G730" s="89"/>
      <c r="H730" s="165"/>
      <c r="I730" s="446"/>
      <c r="J730" s="446"/>
      <c r="K730" s="12"/>
      <c r="L730" s="12"/>
      <c r="M730" s="12"/>
      <c r="N730" s="12"/>
      <c r="O730" s="12"/>
      <c r="P730" s="12"/>
      <c r="Q730" s="12"/>
      <c r="R730" s="12"/>
      <c r="S730" s="12"/>
      <c r="T730" s="12"/>
      <c r="U730" s="12"/>
      <c r="V730" s="12"/>
      <c r="W730" s="12"/>
      <c r="X730" s="12"/>
      <c r="Y730" s="12"/>
      <c r="Z730" s="12"/>
      <c r="AA730" s="12"/>
    </row>
    <row r="731" ht="15.75" customHeight="1">
      <c r="A731" s="165"/>
      <c r="B731" s="165"/>
      <c r="C731" s="165"/>
      <c r="D731" s="165"/>
      <c r="E731" s="446"/>
      <c r="F731" s="446"/>
      <c r="G731" s="89"/>
      <c r="H731" s="165"/>
      <c r="I731" s="446"/>
      <c r="J731" s="446"/>
      <c r="K731" s="12"/>
      <c r="L731" s="12"/>
      <c r="M731" s="12"/>
      <c r="N731" s="12"/>
      <c r="O731" s="12"/>
      <c r="P731" s="12"/>
      <c r="Q731" s="12"/>
      <c r="R731" s="12"/>
      <c r="S731" s="12"/>
      <c r="T731" s="12"/>
      <c r="U731" s="12"/>
      <c r="V731" s="12"/>
      <c r="W731" s="12"/>
      <c r="X731" s="12"/>
      <c r="Y731" s="12"/>
      <c r="Z731" s="12"/>
      <c r="AA731" s="12"/>
    </row>
    <row r="732" ht="15.75" customHeight="1">
      <c r="A732" s="165"/>
      <c r="B732" s="165"/>
      <c r="C732" s="165"/>
      <c r="D732" s="165"/>
      <c r="E732" s="446"/>
      <c r="F732" s="446"/>
      <c r="G732" s="89"/>
      <c r="H732" s="165"/>
      <c r="I732" s="446"/>
      <c r="J732" s="446"/>
      <c r="K732" s="12"/>
      <c r="L732" s="12"/>
      <c r="M732" s="12"/>
      <c r="N732" s="12"/>
      <c r="O732" s="12"/>
      <c r="P732" s="12"/>
      <c r="Q732" s="12"/>
      <c r="R732" s="12"/>
      <c r="S732" s="12"/>
      <c r="T732" s="12"/>
      <c r="U732" s="12"/>
      <c r="V732" s="12"/>
      <c r="W732" s="12"/>
      <c r="X732" s="12"/>
      <c r="Y732" s="12"/>
      <c r="Z732" s="12"/>
      <c r="AA732" s="12"/>
    </row>
    <row r="733" ht="15.75" customHeight="1">
      <c r="A733" s="165"/>
      <c r="B733" s="165"/>
      <c r="C733" s="165"/>
      <c r="D733" s="165"/>
      <c r="E733" s="446"/>
      <c r="F733" s="446"/>
      <c r="G733" s="89"/>
      <c r="H733" s="165"/>
      <c r="I733" s="446"/>
      <c r="J733" s="446"/>
      <c r="K733" s="12"/>
      <c r="L733" s="12"/>
      <c r="M733" s="12"/>
      <c r="N733" s="12"/>
      <c r="O733" s="12"/>
      <c r="P733" s="12"/>
      <c r="Q733" s="12"/>
      <c r="R733" s="12"/>
      <c r="S733" s="12"/>
      <c r="T733" s="12"/>
      <c r="U733" s="12"/>
      <c r="V733" s="12"/>
      <c r="W733" s="12"/>
      <c r="X733" s="12"/>
      <c r="Y733" s="12"/>
      <c r="Z733" s="12"/>
      <c r="AA733" s="12"/>
    </row>
    <row r="734" ht="15.75" customHeight="1">
      <c r="A734" s="165"/>
      <c r="B734" s="165"/>
      <c r="C734" s="165"/>
      <c r="D734" s="165"/>
      <c r="E734" s="446"/>
      <c r="F734" s="446"/>
      <c r="G734" s="89"/>
      <c r="H734" s="165"/>
      <c r="I734" s="446"/>
      <c r="J734" s="446"/>
      <c r="K734" s="12"/>
      <c r="L734" s="12"/>
      <c r="M734" s="12"/>
      <c r="N734" s="12"/>
      <c r="O734" s="12"/>
      <c r="P734" s="12"/>
      <c r="Q734" s="12"/>
      <c r="R734" s="12"/>
      <c r="S734" s="12"/>
      <c r="T734" s="12"/>
      <c r="U734" s="12"/>
      <c r="V734" s="12"/>
      <c r="W734" s="12"/>
      <c r="X734" s="12"/>
      <c r="Y734" s="12"/>
      <c r="Z734" s="12"/>
      <c r="AA734" s="12"/>
    </row>
    <row r="735" ht="15.75" customHeight="1">
      <c r="A735" s="165"/>
      <c r="B735" s="165"/>
      <c r="C735" s="165"/>
      <c r="D735" s="165"/>
      <c r="E735" s="446"/>
      <c r="F735" s="446"/>
      <c r="G735" s="89"/>
      <c r="H735" s="165"/>
      <c r="I735" s="446"/>
      <c r="J735" s="446"/>
      <c r="K735" s="12"/>
      <c r="L735" s="12"/>
      <c r="M735" s="12"/>
      <c r="N735" s="12"/>
      <c r="O735" s="12"/>
      <c r="P735" s="12"/>
      <c r="Q735" s="12"/>
      <c r="R735" s="12"/>
      <c r="S735" s="12"/>
      <c r="T735" s="12"/>
      <c r="U735" s="12"/>
      <c r="V735" s="12"/>
      <c r="W735" s="12"/>
      <c r="X735" s="12"/>
      <c r="Y735" s="12"/>
      <c r="Z735" s="12"/>
      <c r="AA735" s="12"/>
    </row>
    <row r="736" ht="15.75" customHeight="1">
      <c r="A736" s="165"/>
      <c r="B736" s="165"/>
      <c r="C736" s="165"/>
      <c r="D736" s="165"/>
      <c r="E736" s="446"/>
      <c r="F736" s="446"/>
      <c r="G736" s="89"/>
      <c r="H736" s="165"/>
      <c r="I736" s="446"/>
      <c r="J736" s="446"/>
      <c r="K736" s="12"/>
      <c r="L736" s="12"/>
      <c r="M736" s="12"/>
      <c r="N736" s="12"/>
      <c r="O736" s="12"/>
      <c r="P736" s="12"/>
      <c r="Q736" s="12"/>
      <c r="R736" s="12"/>
      <c r="S736" s="12"/>
      <c r="T736" s="12"/>
      <c r="U736" s="12"/>
      <c r="V736" s="12"/>
      <c r="W736" s="12"/>
      <c r="X736" s="12"/>
      <c r="Y736" s="12"/>
      <c r="Z736" s="12"/>
      <c r="AA736" s="12"/>
    </row>
    <row r="737" ht="15.75" customHeight="1">
      <c r="A737" s="165"/>
      <c r="B737" s="165"/>
      <c r="C737" s="165"/>
      <c r="D737" s="165"/>
      <c r="E737" s="446"/>
      <c r="F737" s="446"/>
      <c r="G737" s="89"/>
      <c r="H737" s="165"/>
      <c r="I737" s="446"/>
      <c r="J737" s="446"/>
      <c r="K737" s="12"/>
      <c r="L737" s="12"/>
      <c r="M737" s="12"/>
      <c r="N737" s="12"/>
      <c r="O737" s="12"/>
      <c r="P737" s="12"/>
      <c r="Q737" s="12"/>
      <c r="R737" s="12"/>
      <c r="S737" s="12"/>
      <c r="T737" s="12"/>
      <c r="U737" s="12"/>
      <c r="V737" s="12"/>
      <c r="W737" s="12"/>
      <c r="X737" s="12"/>
      <c r="Y737" s="12"/>
      <c r="Z737" s="12"/>
      <c r="AA737" s="12"/>
    </row>
    <row r="738" ht="15.75" customHeight="1">
      <c r="A738" s="165"/>
      <c r="B738" s="165"/>
      <c r="C738" s="165"/>
      <c r="D738" s="165"/>
      <c r="E738" s="446"/>
      <c r="F738" s="446"/>
      <c r="G738" s="89"/>
      <c r="H738" s="165"/>
      <c r="I738" s="446"/>
      <c r="J738" s="446"/>
      <c r="K738" s="12"/>
      <c r="L738" s="12"/>
      <c r="M738" s="12"/>
      <c r="N738" s="12"/>
      <c r="O738" s="12"/>
      <c r="P738" s="12"/>
      <c r="Q738" s="12"/>
      <c r="R738" s="12"/>
      <c r="S738" s="12"/>
      <c r="T738" s="12"/>
      <c r="U738" s="12"/>
      <c r="V738" s="12"/>
      <c r="W738" s="12"/>
      <c r="X738" s="12"/>
      <c r="Y738" s="12"/>
      <c r="Z738" s="12"/>
      <c r="AA738" s="12"/>
    </row>
    <row r="739" ht="15.75" customHeight="1">
      <c r="A739" s="165"/>
      <c r="B739" s="165"/>
      <c r="C739" s="165"/>
      <c r="D739" s="165"/>
      <c r="E739" s="446"/>
      <c r="F739" s="446"/>
      <c r="G739" s="89"/>
      <c r="H739" s="165"/>
      <c r="I739" s="446"/>
      <c r="J739" s="446"/>
      <c r="K739" s="12"/>
      <c r="L739" s="12"/>
      <c r="M739" s="12"/>
      <c r="N739" s="12"/>
      <c r="O739" s="12"/>
      <c r="P739" s="12"/>
      <c r="Q739" s="12"/>
      <c r="R739" s="12"/>
      <c r="S739" s="12"/>
      <c r="T739" s="12"/>
      <c r="U739" s="12"/>
      <c r="V739" s="12"/>
      <c r="W739" s="12"/>
      <c r="X739" s="12"/>
      <c r="Y739" s="12"/>
      <c r="Z739" s="12"/>
      <c r="AA739" s="12"/>
    </row>
    <row r="740" ht="15.75" customHeight="1">
      <c r="A740" s="165"/>
      <c r="B740" s="165"/>
      <c r="C740" s="165"/>
      <c r="D740" s="165"/>
      <c r="E740" s="446"/>
      <c r="F740" s="446"/>
      <c r="G740" s="89"/>
      <c r="H740" s="165"/>
      <c r="I740" s="446"/>
      <c r="J740" s="446"/>
      <c r="K740" s="12"/>
      <c r="L740" s="12"/>
      <c r="M740" s="12"/>
      <c r="N740" s="12"/>
      <c r="O740" s="12"/>
      <c r="P740" s="12"/>
      <c r="Q740" s="12"/>
      <c r="R740" s="12"/>
      <c r="S740" s="12"/>
      <c r="T740" s="12"/>
      <c r="U740" s="12"/>
      <c r="V740" s="12"/>
      <c r="W740" s="12"/>
      <c r="X740" s="12"/>
      <c r="Y740" s="12"/>
      <c r="Z740" s="12"/>
      <c r="AA740" s="12"/>
    </row>
    <row r="741" ht="15.75" customHeight="1">
      <c r="A741" s="165"/>
      <c r="B741" s="165"/>
      <c r="C741" s="165"/>
      <c r="D741" s="165"/>
      <c r="E741" s="446"/>
      <c r="F741" s="446"/>
      <c r="G741" s="89"/>
      <c r="H741" s="165"/>
      <c r="I741" s="446"/>
      <c r="J741" s="446"/>
      <c r="K741" s="12"/>
      <c r="L741" s="12"/>
      <c r="M741" s="12"/>
      <c r="N741" s="12"/>
      <c r="O741" s="12"/>
      <c r="P741" s="12"/>
      <c r="Q741" s="12"/>
      <c r="R741" s="12"/>
      <c r="S741" s="12"/>
      <c r="T741" s="12"/>
      <c r="U741" s="12"/>
      <c r="V741" s="12"/>
      <c r="W741" s="12"/>
      <c r="X741" s="12"/>
      <c r="Y741" s="12"/>
      <c r="Z741" s="12"/>
      <c r="AA741" s="12"/>
    </row>
    <row r="742" ht="15.75" customHeight="1">
      <c r="A742" s="165"/>
      <c r="B742" s="165"/>
      <c r="C742" s="165"/>
      <c r="D742" s="165"/>
      <c r="E742" s="446"/>
      <c r="F742" s="446"/>
      <c r="G742" s="89"/>
      <c r="H742" s="165"/>
      <c r="I742" s="446"/>
      <c r="J742" s="446"/>
      <c r="K742" s="12"/>
      <c r="L742" s="12"/>
      <c r="M742" s="12"/>
      <c r="N742" s="12"/>
      <c r="O742" s="12"/>
      <c r="P742" s="12"/>
      <c r="Q742" s="12"/>
      <c r="R742" s="12"/>
      <c r="S742" s="12"/>
      <c r="T742" s="12"/>
      <c r="U742" s="12"/>
      <c r="V742" s="12"/>
      <c r="W742" s="12"/>
      <c r="X742" s="12"/>
      <c r="Y742" s="12"/>
      <c r="Z742" s="12"/>
      <c r="AA742" s="12"/>
    </row>
    <row r="743" ht="15.75" customHeight="1">
      <c r="A743" s="165"/>
      <c r="B743" s="165"/>
      <c r="C743" s="165"/>
      <c r="D743" s="165"/>
      <c r="E743" s="446"/>
      <c r="F743" s="446"/>
      <c r="G743" s="89"/>
      <c r="H743" s="165"/>
      <c r="I743" s="446"/>
      <c r="J743" s="446"/>
      <c r="K743" s="12"/>
      <c r="L743" s="12"/>
      <c r="M743" s="12"/>
      <c r="N743" s="12"/>
      <c r="O743" s="12"/>
      <c r="P743" s="12"/>
      <c r="Q743" s="12"/>
      <c r="R743" s="12"/>
      <c r="S743" s="12"/>
      <c r="T743" s="12"/>
      <c r="U743" s="12"/>
      <c r="V743" s="12"/>
      <c r="W743" s="12"/>
      <c r="X743" s="12"/>
      <c r="Y743" s="12"/>
      <c r="Z743" s="12"/>
      <c r="AA743" s="12"/>
    </row>
    <row r="744" ht="15.75" customHeight="1">
      <c r="A744" s="165"/>
      <c r="B744" s="165"/>
      <c r="C744" s="165"/>
      <c r="D744" s="165"/>
      <c r="E744" s="446"/>
      <c r="F744" s="446"/>
      <c r="G744" s="89"/>
      <c r="H744" s="165"/>
      <c r="I744" s="446"/>
      <c r="J744" s="446"/>
      <c r="K744" s="12"/>
      <c r="L744" s="12"/>
      <c r="M744" s="12"/>
      <c r="N744" s="12"/>
      <c r="O744" s="12"/>
      <c r="P744" s="12"/>
      <c r="Q744" s="12"/>
      <c r="R744" s="12"/>
      <c r="S744" s="12"/>
      <c r="T744" s="12"/>
      <c r="U744" s="12"/>
      <c r="V744" s="12"/>
      <c r="W744" s="12"/>
      <c r="X744" s="12"/>
      <c r="Y744" s="12"/>
      <c r="Z744" s="12"/>
      <c r="AA744" s="12"/>
    </row>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456">
      <formula1>"Making moves in your career? Join a supportive circle of women for business advice and skills-building. Register on Eventbrite. Lean In Circles offer a safe,inclusive environment for women-identifying professionals to network,mentor,and find community whi"&amp;"le navigating their careers. Whether you’re entering the workforce,aiming for a promotion,or starting your own business,join a circle for guided discussion and social opportunities."</formula1>
    </dataValidation>
    <dataValidation type="list" allowBlank="1" showErrorMessage="1" sqref="H472">
      <formula1>"Join us for fun stories,songs and rhymes in Korean that you can enjoy with your whole family. 재미있는 한국말 동화와 동요 시간에 온 가족을 초대합니다. The perfect intro to Korean! No prior knowledge of Korean required. All are welcome.  October 20: Special edition featuring acti"&amp;"vities showcasing Korean culture and traditions in celebration of Korean Heritage Month and Chuseok. In partnership with Empowering Korean Immigrants."</formula1>
    </dataValidation>
    <dataValidation type="list" allowBlank="1" showErrorMessage="1" sqref="H490">
      <formula1>"Calling our youngest designers and their caregivers. Come learn how to use Tinkercad to design an object for our 3D printers to print. Grades 1-4 with an adult. Register on Eventbrite. 3D design is enticing,especially for our younger customers,but it's a "&amp;"process that can be a little overwhelming if you're trying it on your own. It's also a fun process for adults,who can use our printers at Civic Centre or Pierre Burton Resource Libraries to make prototypes and other items. 3D Design for Families offers th"&amp;"e chance for our younger customers to learn this process alongside their adult caregivers who can help them follow along and guide their design."</formula1>
    </dataValidation>
    <dataValidation type="list" allowBlank="1" showErrorMessage="1" sqref="H515">
      <formula1>"Allez-vous apprendre le français cette année? Il y a plein de superbes ressources pour parents et étudiants! Rejoignez-nous sur Zoom pour une séance d’information sur les meilleurs services disponibles en français. Inscription sur Eventbrite. Studying Fre"&amp;"nch this year? There are many great resources to help you and your kids start the new school year right! Join us in person or on Zoom for a walkthrough of the best French library services. Register on Eventbrite."</formula1>
    </dataValidation>
    <dataValidation type="list" allowBlank="1" showErrorMessage="1" sqref="H442">
      <formula1>"Let's make the world a better place with meaningful DIY activities. Express yourself creatively and make someone's day! Register on Eventbrite. Volunteer hours will be granted to any High School student participating. Students should bring their community"&amp;" service forms to the event.  Participants of all ages,including older adults,are welcome to join"</formula1>
    </dataValidation>
    <dataValidation type="list" allowBlank="1" showErrorMessage="1" sqref="H528">
      <formula1>"Understand what blood cholesterol values mean and learn about heart-healthy eating and lifestyle changes to help manage your cholesterol. In partnership with Vaughan Community Health Centre. Join us in person or on Zoom. Register on Eventbrite. Presenter:"&amp;" Shadi Aboozia,RD,CDE,Community Dietitian Vaughan Community Health Centre"</formula1>
    </dataValidation>
    <dataValidation type="list" allowBlank="1" showErrorMessage="1" sqref="H500">
      <formula1>"Design your very own 3D creations using Tinkercad. For grades 4-8. Register on Eventbrite. Participants can make an account on tinkercad.com prior to the program."</formula1>
    </dataValidation>
    <dataValidation type="list" allowBlank="1" showErrorMessage="1" sqref="H482">
      <formula1>"Bring your own bag &amp; fill it for $10! Browse our wide selection of books and movies for all ages."</formula1>
    </dataValidation>
    <dataValidation type="list" allowBlank="1" showErrorMessage="1" sqref="H441">
      <formula1>"Dinner in one pot,in an hour and a half,or less?! Count me in! Registration is $24 for all 4 sessions. Each week will be vegetarian-friendly or have a vegetarian-friendly option. This program is intended for teens &amp; adults.  Menu:  Week 1 (Rice &amp; Couscous"&amp;"): Moroccan-inspired Chicken with Couscous; Mushroom &amp; Pea Risotto; and Black Rice,Corn,and Cranberry Salad Week 2 (Pasta): Nduja &amp; Prawn Pasta; Orzo with Zucchini,Feta,and Dill; and Couscous Bean Salad Week 3 (Lentils &amp; Pseudocereals): Mujadara (Oniony R"&amp;"ice &amp; Lentils); Swiss Chard with Chickpeas Quinoa; Ambat Goad Varan (Sweet &amp; Tangy Lentils) or Daal Makhani in Instant Pot; Middle Eastern Salad or Kisir Week 4 (Soups &amp; Stews): Rummaniyeh (Eggplant &amp; Lentil Stew); Eshkeneh-yeh Adas (Lentil Egg Drop Soup)"&amp;"; Lentil &amp; Chorizo Soup in Instant Pot; and a Salad (TBA) The room capacity is limited. All individuals planning to be inside the kitchen during the program must be registered as a participant. Please contact the VMC service desk if you have questions. We"&amp;" are a nut-aware space and do not use nuts in our programming,but we cannot guarantee a nut-free facility. Please alert us of any allergies when registering on Eventbrite. Our kitchen programs are held in the VSES Teaching Kitchen,located on the third flo"&amp;"or."</formula1>
    </dataValidation>
    <dataValidation type="list" allowBlank="1" showErrorMessage="1" sqref="H470">
      <formula1>"Good news for ESL learners! We offer fun and lively book discussions to build your confidence in speaking English. In partnership with CCSYR through Library Settlement Partnerships (LSP) in York Region. Sessions are hosted live on Zoom. For registration a"&amp;"nd information,please contact LSP@ccsyr.org. For further information,contact us through Email Librarian or our Live Chat services."</formula1>
    </dataValidation>
    <dataValidation type="list" allowBlank="1" showErrorMessage="1" sqref="H480">
      <formula1>"Work with other aspiring writers to explore the elements of writing. Perfect for discussion and feedback. Join in person or on Zoom. Register on Eventbrite."</formula1>
    </dataValidation>
    <dataValidation type="list" allowBlank="1" showErrorMessage="1" sqref="H483">
      <formula1>"Meet local authors at VPL's monthly local author showcase. It may ignite unexpected but unforgettable literary sparks!"</formula1>
    </dataValidation>
    <dataValidation type="list" allowBlank="1" showErrorMessage="1" sqref="H438">
      <formula1>"Enjoy music and movement with your baby and play with instruments and materials that support healthy development while connecting with other families. In partnership with EarlyON. For ages 0–12 months."</formula1>
    </dataValidation>
    <dataValidation type="list" allowBlank="1" showErrorMessage="1" sqref="H533">
      <formula1>"Learn how to cook up some simple &amp; delicious dishes one week at a time! In partnership with Youth Assisting Youth. Registration is $5 per session,or $15 for all three weeks. Each week will feature a different topic,and topics will be updated as they are c"&amp;"onfirmed:  Mon Sept 22: Topic TBA Mon Sept 29: Topic TBA Mon Oct 6: Mac &amp; Cheese,Cucumber &amp; Tomato Salad with Vinaigrette from scratch,and Kale Chips,presented by Anthony This program is recommended for grades 7-12.  For participants that are part of Yout"&amp;"h Assisting Youth's mentorship program,please register through Youth Assisting Youth.  The room capacity is limited. All individuals planning to be inside the kitchen during the program must be registered as a participant. This includes any adult accompan"&amp;"ying a child. Please contact the VMC service desk if you have questions.  We are a nut-aware space and do not use nuts in our programming,but we cannot guarantee a nut-free facility. Please alert us of any allergies when registering on Eventbrite. Our kit"&amp;"chen programs are held in the VSES Teaching Kitchen,located on the third floor."</formula1>
    </dataValidation>
    <dataValidation type="list" allowBlank="1" showErrorMessage="1" sqref="H474">
      <formula1>"Do you have memories on old technology and you want to convert them? Home movies on VHS? Pictures on slides? An old mix tape? Drop in to learn about our resources that can help preserve them!"</formula1>
    </dataValidation>
    <dataValidation type="list" allowBlank="1" showErrorMessage="1" sqref="H505">
      <formula1>"Learn how to design,customize,and make a phone stand with the laser cutter. Registration is $5 on Eventbrite. Participants should make an account on easel.inventables.com prior to the program.  Participants can pick up their designs from the library of th"&amp;"eir choice."</formula1>
    </dataValidation>
    <dataValidation type="list" allowBlank="1" showErrorMessage="1" sqref="H503">
      <formula1>"Rejoignez-nous pour des activités et de la lecture,animées par des bénévoles francophones de notre communauté. Pour les enfants de la 2e à la 6e année. Parlez-vous français? Join us for activities and reading practice,led by French-speaking volunteers fro"&amp;"m our community. For grades 2-6."</formula1>
    </dataValidation>
    <dataValidation type="list" allowBlank="1" showErrorMessage="1" sqref="H461:H465">
      <formula1>"Want to talk about books that make you sigh and swoon,and always have a happily-ever-after? Join our Romance Book Club in person or on Zoom. Register on Eventbrite."</formula1>
    </dataValidation>
    <dataValidation type="list" allowBlank="1" showErrorMessage="1" sqref="H476">
      <formula1>"Is your child dealing with back-to-school anxiety? Join Kinark Child and Family Services to learn coping strategies and what to look out for."</formula1>
    </dataValidation>
    <dataValidation type="list" allowBlank="1" showErrorMessage="1" sqref="H510">
      <formula1>"Learn about the health care resources in your community and what services to use in different situations. This workshop was developed by ABC Life Literacy Canada. In this workshop,we will make our own health care maps. We will look at our community and lo"&amp;"cate nearby health care services. We'll also learn how to access or use these services."</formula1>
    </dataValidation>
    <dataValidation type="list" allowBlank="1" showErrorMessage="1" sqref="H543">
      <formula1>"Have a blast with math! Enjoy a variety of challenges,games,and puzzles,and explore the fun side of math. For grades 2-6. Registration is $50 on Eventbrite. Time will be allotted for two snacks and lunch. Please provide your child with nut free,school saf"&amp;"e food items.  Children will need to be signed in and out upon arrival and at the end of the camp."</formula1>
    </dataValidation>
    <dataValidation type="list" allowBlank="1" showErrorMessage="1" sqref="H484">
      <formula1>"À chaque mois,lis quelque chose de nouveau en français et viens nous en parler. Activités et jeux après la discussion! Pour les enfants de la 2e à la 6e année. Inscription sur Eventbrite. Every month,read something new in French and come join us to share "&amp;"your ideas! Activities and games will follow the discussion. For grades 2-6. Register on Eventbrite"</formula1>
    </dataValidation>
    <dataValidation type="list" allowBlank="1" showErrorMessage="1" sqref="H504">
      <formula1>"Connect with others as we discuss death,dying,and grief,all while making lunch together. Discussions will be guided by Hospice Vaughan. Registration is free through Hospice Vaughan. This program is in collaboration with Hospice Vaughan,who will be facilit"&amp;"ating discussion and providing information and resources during the session. Grief and Family Support Therapists from Hospice Vaughan will be present to guide discussion and share information about Hospice Vaughan’s services during the program.  The room "&amp;"capacity is limited. All individuals planning to be inside the kitchen during the program must be registered as a participant. This includes any adult accompanying a child. Please contact the VMC service desk if you have questions.  We are a nut-aware spa"&amp;"ce and do not use nuts in our programming,but we cannot guarantee a nut-free facility. Please alert us of any allergies when registering on Eventbrite. Our kitchen programs are held in the VSES Teaching Kitchen,located on the third floor."</formula1>
    </dataValidation>
    <dataValidation type="list" allowBlank="1" showErrorMessage="1" sqref="H469">
      <formula1>"Make your own custom BBQ apron with our iron-on vinyl cutter. Registration is $5 on Eventbrite. For families,grades 4+. Please register once per family."</formula1>
    </dataValidation>
    <dataValidation type="list" allowBlank="1" showErrorMessage="1" sqref="H527">
      <formula1>"Get ready to dive into the world of stories…through food! We will read a story and cook up something delicious every month. For grades 1-4,with a caregiver. Registration is $5 per session on Eventbrite. Adults are expected to attend the program together w"&amp;"ith participating children and all participants must be registered.  Please let us know of any allergies and food sensitivities when registering on Eventbrite.  We are a nut-aware space and do not use nuts in our programming,but we cannot guarantee a nut-"&amp;"free facility. Please alert us of any allergies when registering on Eventbrite.  Our kitchen programs are held in the VSES Teaching Kitchen,located on the third floor."</formula1>
    </dataValidation>
    <dataValidation type="list" allowBlank="1" showErrorMessage="1" sqref="H509">
      <formula1>"Are you planning to apply for Canadian Citizenship? Learn about the regulations,eligibility criteria,and the documents required by Immigration,Refugees and Citizenship Canada for Canadian citizenship. This session will provide information about citizenshi"&amp;"p regulations,eligibility criteria,and the documents required by IRCC for Canadian citizenship,along with the new forms available for applying online or on paper. The session will be very helpful for newcomers who wish to apply to become a Canadian citize"&amp;"n."</formula1>
    </dataValidation>
    <dataValidation type="list" allowBlank="1" showErrorMessage="1" sqref="H427">
      <formula1>"Join us for lively songs,bounces,rhymes,and plenty of baby time fun. This program is designed for babies from birth to crawling."</formula1>
    </dataValidation>
    <dataValidation type="list" allowBlank="1" showErrorMessage="1" sqref="H453">
      <formula1>"A unique,fun program incorporating music and movement to encourage parent-child bonding while helping to develop early literacy,motor,and social skills. Offered in partnership with EarlyON. For toddler and preschool-aged children and their caregivers. Spo"&amp;"ts are available on a first-come,first-served basis."</formula1>
    </dataValidation>
    <dataValidation type="list" allowBlank="1" showErrorMessage="1" sqref="H492">
      <formula1>"Join this hands-on session to get healthy lunchbox inspirations and learn how to make kid-friendly meals everyone will enjoy! For grades 4+; families are welcome. Registration is $5. Registered dietician Lorena Liggesmeyer,who works at Toronto Public Heal"&amp;"th and is a mother of 2 active boys,will join us to speak to parents and caregivers about what to pack in your child’s lunchbox,how much to pack,what to do if the lunchbox comes home full,and more. Bring your questions to make the most of this interactive"&amp;" session!"</formula1>
    </dataValidation>
    <dataValidation type="list" allowBlank="1" showErrorMessage="1" sqref="H535">
      <formula1>"Feeling information overload? Navigate the mis/disinformation minefield with the help of subject matter experts and empower your critical thinking skills! Register on Eventbrite. This series invites a diverse selection of professionals to help discern fac"&amp;"t from fiction on various topics.  September 15: Join us online as award-winning Canadian journalist and co-founder of Indicator Craig Silverman explores how media is manipulated in today’s digital world."</formula1>
    </dataValidation>
    <dataValidation type="list" allowBlank="1" showErrorMessage="1" sqref="H526">
      <formula1>"Join us for stories,songs,and fingerplays in Hebrew and English. In partnership with the UJA Federation of Greater Toronto. .הצטרפו אלינו לסיפורים שירים,ומשחקי אצבּע בעברית ובאנגלית .בשיתוף עם הפדרציה היהודית המאוחדת של טורונטו רבתי"</formula1>
    </dataValidation>
    <dataValidation type="list" allowBlank="1" showErrorMessage="1" sqref="H534">
      <formula1>"Découvrez la science des choses qui tournent et comment les forces centrifuges peuvent être utilisées pour séparer les mélanges. Pour les enfants de la 4e à la 8e année. 5$ par participant. Inscription sur Eventbrite. During this bilingual workshop,you wi"&amp;"ll learn about the science of spinning and how centrifugal forces can be used to separate mixtures. For grades 4-8. Registration is $5.  We will test a variety of things that spin and make our own version of a very simple centrifuge!"</formula1>
    </dataValidation>
    <dataValidation type="list" allowBlank="1" showErrorMessage="1" sqref="H418">
      <formula1>"Join us this summer as we make different dishes and enjoy an Anne of Green Gables—inspired lunch together. For 55+,but open to all ages. Registration is $5. The room capacity is limited. All individuals planning to be inside the kitchen during the program"&amp;" must be registered as a participant. This includes any adult accompanying a child. Please contact the VMC service desk if you have questions.  We are a nut-aware space and do not use nuts in our programming,but we cannot guarantee a nut-free facility. Pl"&amp;"ease alert us of any allergies when registering on Eventbrite.  Our kitchen programs are held in the VSES Teaching Kitchen,located on the third floor."</formula1>
    </dataValidation>
    <dataValidation type="list" allowBlank="1" showErrorMessage="1" sqref="H471">
      <formula1>"Want to ace your presentation? In this jam-packed workshop,learn how to speak confidently while presenting information with clarity,creativity,ease,and purpose. Register on Eventbrite. The session will go over very important public speaking tips and then "&amp;"give a chance for participants to practice them."</formula1>
    </dataValidation>
    <dataValidation type="list" allowBlank="1" showErrorMessage="1" sqref="H541">
      <formula1>"Melody and words combine with a steady rhythm to weave poetry from the heart. For older adults,with all adults welcome. Register for this 3-week session on Eventbrite or by calling 905-653-7323. In-person program. Drums provided."</formula1>
    </dataValidation>
    <dataValidation type="list" allowBlank="1" showErrorMessage="1" sqref="H448">
      <formula1>"The perfect intro to French! Awesome stories and songs for everyone. Le meilleur moyen d’apprendre en ayant du plaisir grâce à de superbes histoires et chansons pour tous!"</formula1>
    </dataValidation>
    <dataValidation type="list" allowBlank="1" showErrorMessage="1" sqref="H425">
      <formula1>"Children in grades 2-3 can join us to learn computer basics,including keyboarding and mousing skills,in a fun,relaxed environment. Register on Eventbrite. Over the course of 4 weeks,students will practice typing,mousing,learn file structure,how to navigat"&amp;"e a website,and more. Each week will be a little bit of everything,so be sure to come for all 4 weeks to get the full experience"</formula1>
    </dataValidation>
    <dataValidation type="list" allowBlank="1" showErrorMessage="1" sqref="H430">
      <formula1>"Game on! Join in on the action and adventure as we campaign our way through the world of Dungeons and Dragons. No previous gaming experience required. For grades 6-12. Register on Eventbrite."</formula1>
    </dataValidation>
    <dataValidation type="list" allowBlank="1" showErrorMessage="1" sqref="H475">
      <formula1>"Recreate dishes featured in your favourite movies,TV shows,and books! For grades 9-12. Registration is $5 on Eventbrite. We will be focusing on one or two different shows/movies/comics each month and recreating a dish featured in them. The topics will be "&amp;"released one month in advance."</formula1>
    </dataValidation>
    <dataValidation type="list" allowBlank="1" showErrorMessage="1" sqref="H489">
      <formula1>"Whether you own Pokémon Cards,love Pokémon,or just want something fun to do,join us for a huge range of Pokémon activities at the library! All ages are welcome."</formula1>
    </dataValidation>
    <dataValidation type="list" allowBlank="1" showErrorMessage="1" sqref="H433:H436">
      <formula1>"Join us as we discuss a variety of popular fiction and non-fiction titles,from current affairs to hot topics,and explore what it means to be human. Join us in person or on Zoom! Register on Eventbrite."</formula1>
    </dataValidation>
    <dataValidation type="list" allowBlank="1" showErrorMessage="1" sqref="H479">
      <formula1>"Célébrons les papillons monarques! Durant cet atelier bilingue,chaque participant aura la chance de créer le cycle de vie du papillon en utilisant des matériaux simples. Pour les enfants de la 3e à la 6e année. Inscription sur Eventbrite. Join us for a ce"&amp;"lebration of monarch butterflies! During this bilingual workshop,children will create the life cycle of the butterfly using simple materials. For grades 3-6. Register on Eventbrite."</formula1>
    </dataValidation>
    <dataValidation type="list" allowBlank="1" showErrorMessage="1" sqref="H499">
      <formula1>"Venez pratiquer votre français en bonne compagnie! Grâce à ce programme,vous apprendrez du français intéressant en plus de pratiquer avec les autres participants. Inscrivez-vous sur Eventbrite. Practice your French in good company! Through this program,yo"&amp;"u will learn useful and exciting French as well as practice with other learners. Register on Eventbrite."</formula1>
    </dataValidation>
    <dataValidation type="list" allowBlank="1" showErrorMessage="1" sqref="H514">
      <formula1>"Welcome to Flight School! Learn to fly walkalong gliders,then make your own lightweight glider to take home. For grades 4-8. Registration is $5 on Eventbrite. These feather-light creations can glide on a current of air formed by walking with a board. It t"&amp;"akes some practice to get the technique down,though,so come learn how to fly from our experienced pilot."</formula1>
    </dataValidation>
    <dataValidation type="list" allowBlank="1" showErrorMessage="1" sqref="H502">
      <formula1>"Join us for a special conversation with Michelle Good,the award-winning author of Five Little Indians and a member of the Red Pheasant Cree Nation in Saskatchewan. Michelle will read from her latest work,Truth Telling: Seven Conversations about Indigenous"&amp;" Life in Canada,and share insights into her path to becoming a writer. Presented with the Public Libraries of York and Durham Region."</formula1>
    </dataValidation>
    <dataValidation type="list" allowBlank="1" showErrorMessage="1" sqref="H536">
      <formula1>"Améliorez votre esprit critique et votre capacité de vous exprimer en public,en français. Improve your critical thinking and public speaking skills while speaking French. A variety of debate formats will be used to explore current events and philosophical"&amp;" questions. For grades 6-12. Register on Eventbrite Une variété de formats de débat sera utilisée pour explorer les événements actuels et les questions philosophiques. Pour les élèves de la 6e à la 12e année. Inscrivez-vous sur Eventbrite"</formula1>
    </dataValidation>
    <dataValidation type="list" allowBlank="1" showErrorMessage="1" sqref="H468">
      <formula1>"Learn from ESL learners and ESL Café volunteers as they take the lead and teach us their culinary traditions! Registration is $5 on Eventbrite. ESL learners and ESL Café volunteers will present each session. The topics will be released online as they beco"&amp;"me available. Get to meet new people every month while practicing your English and your cooking/baking skills! You will be working together as a group to make the dish of the month. Registration is per session. Any children participating must register wit"&amp;"h an adult (please register a ticket for every individual,including the child and the adult). The room capacity is limited. All individuals planning to be inside the kitchen during the program must be registered as a participant. This includes any adult a"&amp;"ccompanying a child. Please contact the VMC service desk if you have questions. We are a nut-aware space and do not use nuts in our programming,but we cannot guarantee a nut-free facility. Please alert us of any allergies when registering on Eventbrite. O"&amp;"ur kitchen programs are held in the VSES Teaching Kitchen,located on the third floor."</formula1>
    </dataValidation>
    <dataValidation type="list" allowBlank="1" showErrorMessage="1" sqref="H439">
      <formula1>"Drop in and get hands-on assistance from volunteers for some basic technology questions such as navigating the internet,using your tablet,or sending emails. The 1 on 1 Tech Tutor program matches learners with a library volunteer to answer basic computer a"&amp;"nd technology questions. If you have ever wanted some extra help navigating the internet,using your tablet,or sending emails drop-in and spend some time with one of our volunteers who will walk you through the basic steps.  Feel free to bring your own dev"&amp;"ice. Beginner learners are welcome."</formula1>
    </dataValidation>
    <dataValidation type="list" allowBlank="1" showErrorMessage="1" sqref="H498">
      <formula1>"Songs and games for everyday routines will be used to introduce American Sign Language to hearing infants. In partnership with EarlyON. Limited spots are available on a first-come,first-served basis. Recommended for families with children from newborns to"&amp;" 12 months"</formula1>
    </dataValidation>
    <dataValidation type="list" allowBlank="1" showErrorMessage="1" sqref="H473">
      <formula1>"Take a break and visit with the therapy dogs,in partnership with St. John Ambulance. We may have to cancel an event if the number of available volunteers is less than are required for us to deliver in a safe manner. This cancellation can happen at any tim"&amp;"e due to sudden illness or other uncontrollable issues. Contact 905-653-7323 to confirm session availability."</formula1>
    </dataValidation>
    <dataValidation type="list" allowBlank="1" showErrorMessage="1" sqref="H426">
      <formula1>"Join us for fun songs and joyful rhymes in Mandarin and English! Suitable for the whole family. No previous knowledge of Mandarin required. 欢迎大家来图书馆一起听中文故事."</formula1>
    </dataValidation>
    <dataValidation type="list" allowBlank="1" showErrorMessage="1" sqref="H497">
      <formula1>"Create your own custom merch using our Cricut machine! For teens grades 9+. Registration is $5 on Eventbrite!"</formula1>
    </dataValidation>
    <dataValidation type="list" allowBlank="1" showErrorMessage="1" sqref="H440">
      <formula1>"Maintien et développe ton français en participant à des activités amusantes pendant ce programme estival de 6 semaines. Inscription sur Eventbrite. Practice your French through fun games and activities. You will also learn advanced French for real world s"&amp;"ituations! An activity-based,6-week program. Each session will last approximately 1 hour. Register on Eventbrite"</formula1>
    </dataValidation>
    <dataValidation type="list" allowBlank="1" showErrorMessage="1" sqref="H539">
      <formula1>"Ciao a tutti! Vi invitiamo a partecipare con tutta la famiglia al nostro programma di storie,canzoni,e rime divertenti in italiano. Ciao a tutti! Join us for fun stories,songs,and rhymes in Italian that you can enjoy with your whole family.  Learn and pra"&amp;"ctice Italian language skills with stories,songs and engaging activities. Fluency in Italian is not required. All are welcome to attend."</formula1>
    </dataValidation>
    <dataValidation type="list" allowBlank="1" showErrorMessage="1" sqref="H429">
      <formula1>"Share a story of 5 - 7 minutes,or enjoy the stories and provide support. Aimed at older adults and open to all adults. Register on Eventbrite. Live on Zoom. When you receive the Zoom link,please respond by letting the facilitator know if you will be shari"&amp;"ng a story or just enjoying the storytelling.  The theme for August's session is ""connection""."</formula1>
    </dataValidation>
    <dataValidation type="list" allowBlank="1" showErrorMessage="1" sqref="H530">
      <formula1>"Learn,create,and make with VPL and community makers as we come together to celebrate maker culture. Check out our maker market and VPL activity/demo stations. All ages welcome! Come celebrate maker culture and learn how VPL's three creation spaces,Make It"&amp;",Create It,and Learn It,can help you make your imagination come to life. We'll have vendors from around the GTA,demos of our Creation Space machines,and presentations and activities throughout the day. Entry is free,so come and enjoy!"</formula1>
    </dataValidation>
    <dataValidation type="list" allowBlank="1" showErrorMessage="1" sqref="H495">
      <formula1>"Enjoy the beauty and wonder of nature and share the many stories that connect us as family and as a community. Register on Eventbrite."</formula1>
    </dataValidation>
    <dataValidation type="list" allowBlank="1" showErrorMessage="1" sqref="H532">
      <formula1>"Join us for fun stories,songs and rhymes in Russian that you can enjoy with your whole family. Fluency in Russian is not required; all are welcome. Для вас и ваших детей. Сказки,рассказы,песни на русском языке. Читаем вместе. Учим вместе. Говорим вместе. "&amp;"Свободное знание языка не требуется.  Learn and practice Russian language skills with stories,songs and engaging activities. Fluency in Russian is not required. All are welcome to attend."</formula1>
    </dataValidation>
    <dataValidation type="list" allowBlank="1" showErrorMessage="1" sqref="H459">
      <formula1>"Learn what to expect and best strategies for renewing your license as an older adult. Hosted by MTO. Attend in-person or on Zoom."</formula1>
    </dataValidation>
    <dataValidation type="list" allowBlank="1" showErrorMessage="1" sqref="H421:H424">
      <formula1>"Cookies,cakes,pies,and more! Let’s bake up a different treat together every month! Recommended for adults. Registration is $7 per session. The new bake of the month will be released a month in advance. Check the listings on Eventbrite! Please note that th"&amp;"is program is for adults.  We are a nut-aware space and do not use nuts in our programming,but we cannot guarantee a nut-free facility. Please alert us of any allergies when registering on Eventbrite.  Our kitchen programs are held in the VSES Teaching Ki"&amp;"tchen,located on the third floor.,Option 2"</formula1>
    </dataValidation>
    <dataValidation type="list" allowBlank="1" showErrorMessage="1" sqref="H444">
      <formula1>"Wrap up the summer adventure with a final journey home,reflecting on all the good memories and rich experiences of the past 7 weeks!"</formula1>
    </dataValidation>
    <dataValidation type="list" allowBlank="1" showErrorMessage="1" sqref="H491">
      <formula1>"Interested in checking out some YA reads with 2SLGBTQIA+ characters and themes? Pick up a copy,read it,then come tell us what you think! For grades 9–12. Drop in or register on Eventbrite to join us on Zoom!"</formula1>
    </dataValidation>
    <dataValidation type="list" allowBlank="1" showErrorMessage="1" sqref="H477">
      <formula1>"From discovering far-away galaxies to alternate universes,join us to discuss a different sci-fi book each month,either in person or on Zoom. Register on Eventbrite."</formula1>
    </dataValidation>
    <dataValidation type="list" allowBlank="1" showErrorMessage="1" sqref="H525">
      <formula1>"Explore Orizomegami,a Japanese paper-dying technique combining folding and vibrant dyes. Tap into your creativity and design something unique. Aimed at older adults with all adults welcome. Register on Eventbrite."</formula1>
    </dataValidation>
    <dataValidation type="list" allowBlank="1" showErrorMessage="1" sqref="H481">
      <formula1>"Have a passion for books that hook you in from the first line? Join us to discuss a new mystery novel each month in person or online! Register on Eventbrite."</formula1>
    </dataValidation>
    <dataValidation type="list" allowBlank="1" showErrorMessage="1" sqref="H478">
      <formula1>"Sign up for a personal session with our Health Literacies Specialist to help you find information and resources to make informed health decisions. Sessions are hosted live on Zoom. Register on Eventbrite. Sessions will be 30 minutes.  Please bring your to"&amp;"pic (e.g. information about weight loss for an older adult with an injury) and be specific with what you are seeking.  Please note that this session is intended for your personal learning purposes and does not provide direct medical advice. Any informatio"&amp;"n learned in this session does not replace information that you receive from your family doctor or healthcare providers."</formula1>
    </dataValidation>
    <dataValidation type="list" allowBlank="1" showErrorMessage="1" sqref="H538">
      <formula1>"Learn the lost art of cursive writing. Create your very own signature and make your friends and family jealous of your stellar handwriting skills. For grades 3-7. Space is limited. Registration cost is $40 for the full 4-week session."</formula1>
    </dataValidation>
    <dataValidation type="list" allowBlank="1" showErrorMessage="1" sqref="H506">
      <formula1>"Learn about landlord and tenant law with easy-to-follow materials from a legal professional. Come have your questions answered!"</formula1>
    </dataValidation>
    <dataValidation type="list" allowBlank="1" showErrorMessage="1" sqref="H496">
      <formula1>"Join York Region Food Network to learn about the importance of saving seeds from your garden and explore the aspects of choosing,collecting,cleaning,and storing your seeds. Register on Eventbrite. Beginner friendly."</formula1>
    </dataValidation>
    <dataValidation type="list" allowBlank="1" showErrorMessage="1" sqref="H455">
      <formula1>"Create a good first impression for your online resume and social media presence. Please dress the way you would like to appear in the headshot. Register on Eventbrite. Limited registered spots are available. Drop-ins will be accommodated if space permits."</formula1>
    </dataValidation>
    <dataValidation type="list" allowBlank="1" showErrorMessage="1" sqref="H449:H452">
      <formula1>"Enjoy a variety of interesting contemporary films with other movie enthusiasts."</formula1>
    </dataValidation>
    <dataValidation type="list" allowBlank="1" showErrorMessage="1" sqref="H443">
      <formula1>"Experience the fun and community of a drum &amp; percussion circle. No experience needed! Materials provided or bring your own. Aimed at older adults but all adults welcome! Register on Eventbrite or by calling 905-653-7323."</formula1>
    </dataValidation>
    <dataValidation type="list" allowBlank="1" showErrorMessage="1" sqref="H508">
      <formula1>"Get an introduction to the Recording Studio equipment and software. Register on Eventbrite."</formula1>
    </dataValidation>
    <dataValidation type="list" allowBlank="1" showErrorMessage="1" sqref="H542">
      <formula1>"Ignite creativity,embrace sustainability,and unwind! Engage in creative activities,express yourself through personalized designs,and enjoy mindful exercises that promote relaxation. Register on Eventbrite."</formula1>
    </dataValidation>
    <dataValidation type="list" allowBlank="1" showErrorMessage="1" sqref="H445">
      <formula1>"Explore all things STEAM with a variety of library tech and tools."</formula1>
    </dataValidation>
    <dataValidation type="list" allowBlank="1" showErrorMessage="1" sqref="H507">
      <formula1>"Ready to start planning for college? Drop by select locations to meet reps from Humber,George Brown,Seneca,and Centennial and find the college that’s right for you. Join us in the lobby for a meet and greet with some local colleges! Select locations will "&amp;"host visits from four local colleges who will provide guidance on college programs,application deadlines,admission requirements,financial aid,and more. These sessions are drop-in,so no registration is required. All ages are welcome. Presented in partnersh"&amp;"ip with Humber Polytechnic,George Brown College,Seneca Polytechnic,and Centennial College."</formula1>
    </dataValidation>
    <dataValidation type="list" allowBlank="1" showErrorMessage="1" sqref="H457">
      <formula1>"Calling budding designers! Print your graphic in sublimation ink and see it emblazoned on a physical item. See website for session details. Registration is $5 on Eventbrite. For grade 4-8. Participants will be taught how to make a design in the free versi"&amp;"on of Canva that will then be printed in sublimation ink and imprinted on a physical item"</formula1>
    </dataValidation>
    <dataValidation type="list" allowBlank="1" showErrorMessage="1" sqref="H493">
      <formula1>"Enjoy food- and cooking-themed stories and songs in our play kitchen! Test your culinary skills - counting,measuring,and recognizing ingredients - at food-inspired activity stations. For preschoolers - SK."</formula1>
    </dataValidation>
    <dataValidation type="list" allowBlank="1" showErrorMessage="1" sqref="H454">
      <formula1>"A series for adventurous older adults to learn and interact with others,featuring different themes and guests. See the website for topics. Please register on Eventbrite for priority. Drop-ins are welcome if space allows."</formula1>
    </dataValidation>
    <dataValidation type="list" allowBlank="1" showErrorMessage="1" sqref="H446">
      <formula1>"Unleash the fun! Join us for a day of Dog Man activities and games at the library!"</formula1>
    </dataValidation>
    <dataValidation type="list" allowBlank="1" showErrorMessage="1" sqref="H511">
      <formula1>"Join on Zoom as Tanya Gluvakov,founder of Roots + Raven and advocate for Indigenous medicine plants,discusses the importance of access and what we can do as a community to help bridge the gaps and support Indigenous businesses. This program may discuss se"&amp;"nsitive topics,including but not limited to trauma-related subjects. We recognize that these topics can be difficult for some individuals,so please feel free to step away at any time. Find more resources about Truth &amp; Reconciliation on our website."</formula1>
    </dataValidation>
    <dataValidation type="list" allowBlank="1" showErrorMessage="1" sqref="H460">
      <formula1>"Join us for an outdoor adventure as we travel local trails,exploring the plants and animals in our community with a high-tech twist. For all ages. Register on Eventbrite. We will learn about one of the world’s most popular citizen science nature app,iNatu"&amp;"ralist. Following a brief tutorial,we will travel along the trail and share our observations with other enthusiasts while also recording them for scientists!  Participants are encouraged to download and install iNaturalist on their smartphone or tablet.  "&amp;"A limited number of Tablets and Nature Backpacks will be available on-site for customers to checkout with their Vaughan Public Libraries card.  All ages are welcome! There will also be nature-themed activities available for younger children. Children are "&amp;"required to have adult supervision. To ensure the comfort and enjoyment of the program for all participants we kindly ask that pets stay at home or explore the park independently.  This program will take place outdoors (weather permitting),so wear comfort"&amp;"able shoes and appropriate outerwear. Don't forget to bring water!"</formula1>
    </dataValidation>
    <dataValidation type="list" allowBlank="1" showErrorMessage="1" sqref="H529">
      <formula1>"Learn important skills for becoming a top-notch babysitter in this one-day course. Registration is $70. For ages 11-15. Register on Eventbrite. Course content will include: - Important child care skills - Safety tips for children of all ages - How to cope"&amp;" with common problems,like tantrums and crying - What to do if anything makes the babysitter uncomfortable - Some great games and other ideas for having fun with the kids while babysitting - How to make the children’s environment safe and enjoyable - What"&amp;" are the respective rights and responsibilities of the babysitter and the family hiring one  A certificate is provided upon completion of the course"</formula1>
    </dataValidation>
    <dataValidation type="list" allowBlank="1" showErrorMessage="1" sqref="H516:H524">
      <formula1>"Get the book,read the book,and then come and tell us what you thought of it while enjoying activities and games based on the story! For grades 3-7."</formula1>
    </dataValidation>
    <dataValidation type="list" allowBlank="1" showErrorMessage="1" sqref="H447">
      <formula1>"The clock is ticking. Test your wits by solving puzzles and clues to make your escape from the library. For grades 4-8. Register on Eventbrite."</formula1>
    </dataValidation>
    <dataValidation type="list" allowBlank="1" showErrorMessage="1" sqref="H466">
      <formula1>"Drop in and meet other parents and babies in your community! We will feature a new topic every session along with activities,singing,free play,and occasional guest speakers. For ages 0-12 months with a parent or caregiver."</formula1>
    </dataValidation>
    <dataValidation type="list" allowBlank="1" showErrorMessage="1" sqref="H437">
      <formula1>"In partnership with York University,the Scholars’ Hub @ Home speaker series features discussions on a broad range of topics,with engaging lectures from some of York’s best minds. Registration and more details on York University's website. For full program"&amp;" details and to register,please visit York University Scholar's Hub @ Home"</formula1>
    </dataValidation>
    <dataValidation type="list" allowBlank="1" showErrorMessage="1" sqref="H431">
      <formula1>"Discover the secrets of graphic novels and create your own story in a supportive environment. For grades 3-6. Register on Eventbrite."</formula1>
    </dataValidation>
    <dataValidation type="list" allowBlank="1" showErrorMessage="1" sqref="H485:H488">
      <formula1>"Join us as we read and discuss novels that explore our humanity and touch our souls. Join us in person or on Zoom. Register on Eventbrite. Copies are available for pickup at the BCRL Information Desk 4 weeks prior to the program."</formula1>
    </dataValidation>
    <dataValidation type="list" allowBlank="1" showErrorMessage="1" sqref="H531">
      <formula1>"Mine with friends,craft your worlds,and challenge yourself to a whole new level of building at the library! Master builders or beginners,all are welcome. Enjoy additional activities of Minecraft themed scavenger hunts,Foldify crafts,and more!"</formula1>
    </dataValidation>
    <dataValidation type="list" allowBlank="1" showErrorMessage="1" sqref="H512">
      <formula1>"Who says you can’t play with your food? Let's learn about kitchen STEAM topics every month! Recommended for grades 3-8. Registration is $5 on Eventbrite. Adults are expected to attend the program together with participating children,and all participants m"&amp;"ust be registered. Registration is $5 per person.  The room capacity is limited. All individuals planning to be inside the kitchen during the program must be registered as a participant. This includes any adult accompanying a child. Please contact the VMC"&amp;" service desk if you have questions.  We are a nut-aware space and do not use nuts in our programming,but we cannot guarantee a nut-free facility. Please alert us of any allergies when registering on Eventbrite.  Our kitchen programs are held in the VSES "&amp;"Teaching Kitchen,located on the third floor."</formula1>
    </dataValidation>
    <dataValidation type="list" allowBlank="1" showErrorMessage="1" sqref="H513">
      <formula1>"Drop in and test your strategies,learn some new skills,or battle it out with other players. Beginners and pros are welcome!"</formula1>
    </dataValidation>
    <dataValidation type="list" allowBlank="1" showErrorMessage="1" sqref="H432">
      <formula1>"Newcomers and ESL learners can meet to practice their English in an informal environment with adult volunteers. In partnership with CCSYR through Library Settlement Partnerships (LSP) in York Region. For registration and information,please contact cel@ccs"&amp;"yr.org. For further information,contact us through Email Librarian or our Live Chat services."</formula1>
    </dataValidation>
    <dataValidation type="list" allowBlank="1" showErrorMessage="1" sqref="H458">
      <formula1>"Chat in Chinese about books,current events,and life in Canada. Call or visit the Service Desk for more details. 中文社交活动: 用中文聊天,谈论书籍,国家时事,以及在加拿大的生活"</formula1>
    </dataValidation>
    <dataValidation type="list" allowBlank="1" showErrorMessage="1" sqref="H501">
      <formula1>"Becoming an engaged citizen means cultivating awareness of current events,yet for kids,hearing the news can be upsetting. Families discuss the news together in this safe,supportive space. For grades 3-7. Register on Eventbrite."</formula1>
    </dataValidation>
    <dataValidation type="list" allowBlank="1" showErrorMessage="1" sqref="H467">
      <formula1>"Acompáñanos a disfrutar de cuentos,canciones,y juegos en Español e Inglés. Estas actividades se pueden disfrutar en familia. Join us for stories,songs,and fingerplays in Spanish and English that are fun for the whole family."</formula1>
    </dataValidation>
    <dataValidation type="list" allowBlank="1" showErrorMessage="1" sqref="H494">
      <formula1>"Drop in and have fun exploring new STEAM topics with guided,hands-on activities about Science,Technology,Engineering,Art,and Math. For grades 3-8."</formula1>
    </dataValidation>
    <dataValidation type="list" allowBlank="1" showErrorMessage="1" sqref="H540">
      <formula1>"In this engaging workshop,high school students will learn four steps to spot misinformation,recognize AI-generated content,and use AI to verify online information. Presented by MediaSmarts. This session will empower students with vital digital literacy sk"&amp;"ills to confidently navigate today’s complex and fast-paced information landscape. As critical thinking and fact-checking are foundational to effective research and academic achievement,these skills are more important than ever.  In an era where misinform"&amp;"ation is widespread and often difficult to detect,distinguishing fact from fiction has become a crucial competency. Misinformation is a significant issue,but it's one we can tackle. By consistently taking simple steps to verify online content before shari"&amp;"ng or acting on it,we can all contribute to combating false information.  Presenter: Marc-Alexandre Ladouceur,MediaSmarts  As a Media Education Specialist at MediaSmarts,Canada’s centre for digital media literacy,Marc-Alexandre is responsible for creating"&amp;" resources for educators,parents,and community groups and for conducting outreach activities with schools,school boards,education ministries,faculties of education,and community organizations across Canada. He holds a master’s degree in theology,as well a"&amp;"s a bachelor’s degree in education and theology."</formula1>
    </dataValidation>
    <dataValidation type="list" allowBlank="1" showErrorMessage="1" sqref="H428">
      <formula1>"Newcomers and ESL learners can practice their English in an informal online environment with adult volunteers. Sessions are hosted live on Zoom. In partnership with CCSYR through Library Settlement Partnerships (LSP) in York Region. For registration and i"&amp;"nformation,please contact LSP@ccsyr.org. For further information,contact us through Email Librarian or our Live Chat services."</formula1>
    </dataValidation>
    <dataValidation type="list" allowBlank="1" showErrorMessage="1" sqref="H537">
      <formula1>"Learn to recognize the signs of caregiver stress and burnout in this informative session. Discover practical strategies and explore Ontario Caregiver Organization resources to support your mental health and overall wellbeing."</formula1>
    </dataValidation>
  </dataValidations>
  <hyperlinks>
    <hyperlink r:id="rId2" ref="H409"/>
    <hyperlink r:id="rId3" ref="H410"/>
    <hyperlink r:id="rId4" ref="H411"/>
    <hyperlink r:id="rId5" ref="H412"/>
  </hyperlinks>
  <drawing r:id="rId6"/>
  <legacyDrawing r:id="rId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37.75"/>
    <col customWidth="1" min="3" max="3" width="37.63"/>
    <col customWidth="1" min="4" max="5" width="17.38"/>
    <col customWidth="1" min="6" max="6" width="16.88"/>
    <col customWidth="1" min="7" max="7" width="16.25"/>
    <col customWidth="1" min="8" max="8" width="36.38"/>
    <col customWidth="1" min="9" max="9" width="37.63"/>
    <col customWidth="1" min="10" max="10" width="16.88"/>
    <col customWidth="1" min="11" max="11" width="37.63"/>
  </cols>
  <sheetData>
    <row r="1" ht="15.75" customHeight="1">
      <c r="A1" s="70" t="s">
        <v>0</v>
      </c>
      <c r="B1" s="70" t="s">
        <v>1</v>
      </c>
      <c r="C1" s="70" t="s">
        <v>2</v>
      </c>
      <c r="D1" s="70" t="s">
        <v>3</v>
      </c>
      <c r="E1" s="70" t="s">
        <v>4</v>
      </c>
      <c r="F1" s="70" t="s">
        <v>5</v>
      </c>
      <c r="G1" s="70" t="s">
        <v>6</v>
      </c>
      <c r="H1" s="447" t="s">
        <v>8</v>
      </c>
      <c r="I1" s="70" t="s">
        <v>10</v>
      </c>
      <c r="J1" s="70" t="s">
        <v>11</v>
      </c>
      <c r="K1" s="70" t="s">
        <v>12</v>
      </c>
      <c r="L1" s="55"/>
      <c r="M1" s="55"/>
      <c r="N1" s="55"/>
      <c r="O1" s="55"/>
      <c r="P1" s="55"/>
      <c r="Q1" s="55"/>
      <c r="R1" s="55"/>
      <c r="S1" s="55"/>
      <c r="T1" s="55"/>
      <c r="U1" s="55"/>
      <c r="V1" s="55"/>
      <c r="W1" s="55"/>
      <c r="X1" s="55"/>
      <c r="Y1" s="55"/>
      <c r="Z1" s="55"/>
      <c r="AA1" s="55"/>
    </row>
    <row r="2" ht="15.75" customHeight="1">
      <c r="A2" s="129" t="s">
        <v>11912</v>
      </c>
      <c r="B2" s="129" t="s">
        <v>11913</v>
      </c>
      <c r="C2" s="129" t="s">
        <v>11914</v>
      </c>
      <c r="D2" s="448">
        <v>45882.0</v>
      </c>
      <c r="E2" s="449" t="s">
        <v>11915</v>
      </c>
      <c r="F2" s="239">
        <v>0.375</v>
      </c>
      <c r="G2" s="239">
        <v>0.6666666666666666</v>
      </c>
      <c r="H2" s="132">
        <v>360.0</v>
      </c>
      <c r="I2" s="129" t="s">
        <v>11916</v>
      </c>
      <c r="J2" s="11">
        <v>8.0</v>
      </c>
      <c r="K2" s="11" t="s">
        <v>11917</v>
      </c>
    </row>
    <row r="3" ht="15.75" customHeight="1">
      <c r="A3" s="129" t="s">
        <v>11912</v>
      </c>
      <c r="B3" s="129" t="s">
        <v>11913</v>
      </c>
      <c r="C3" s="129" t="s">
        <v>11918</v>
      </c>
      <c r="D3" s="448">
        <v>45882.0</v>
      </c>
      <c r="E3" s="449" t="s">
        <v>11915</v>
      </c>
      <c r="F3" s="239">
        <v>0.375</v>
      </c>
      <c r="G3" s="239">
        <v>0.6666666666666666</v>
      </c>
      <c r="H3" s="132">
        <v>360.0</v>
      </c>
      <c r="I3" s="129" t="s">
        <v>11919</v>
      </c>
      <c r="J3" s="11">
        <v>15.0</v>
      </c>
      <c r="K3" s="128" t="s">
        <v>11920</v>
      </c>
    </row>
    <row r="4" ht="15.75" customHeight="1">
      <c r="A4" s="129" t="s">
        <v>11921</v>
      </c>
      <c r="B4" s="129" t="s">
        <v>11913</v>
      </c>
      <c r="C4" s="129" t="s">
        <v>11922</v>
      </c>
      <c r="D4" s="450" t="s">
        <v>3831</v>
      </c>
      <c r="E4" s="449" t="s">
        <v>3832</v>
      </c>
      <c r="F4" s="239">
        <v>0.5833333333333334</v>
      </c>
      <c r="G4" s="239">
        <v>0.75</v>
      </c>
      <c r="H4" s="132" t="s">
        <v>4673</v>
      </c>
      <c r="I4" s="129" t="s">
        <v>11923</v>
      </c>
      <c r="J4" s="11" t="s">
        <v>297</v>
      </c>
      <c r="K4" s="129" t="s">
        <v>11924</v>
      </c>
      <c r="L4" s="55"/>
    </row>
    <row r="5" ht="15.75" customHeight="1">
      <c r="A5" s="129" t="s">
        <v>11925</v>
      </c>
      <c r="B5" s="129" t="s">
        <v>11913</v>
      </c>
      <c r="C5" s="129" t="s">
        <v>11926</v>
      </c>
      <c r="D5" s="448">
        <v>45912.0</v>
      </c>
      <c r="E5" s="449" t="s">
        <v>11927</v>
      </c>
      <c r="F5" s="239">
        <v>0.4895833333333333</v>
      </c>
      <c r="G5" s="239">
        <v>0.53125</v>
      </c>
      <c r="H5" s="132">
        <v>20.0</v>
      </c>
      <c r="I5" s="129" t="s">
        <v>11928</v>
      </c>
      <c r="J5" s="11">
        <v>8.0</v>
      </c>
      <c r="K5" s="129" t="s">
        <v>11929</v>
      </c>
      <c r="L5" s="55"/>
    </row>
    <row r="6" ht="15.75" customHeight="1">
      <c r="A6" s="129" t="s">
        <v>11925</v>
      </c>
      <c r="B6" s="129" t="s">
        <v>11913</v>
      </c>
      <c r="C6" s="129" t="s">
        <v>11926</v>
      </c>
      <c r="D6" s="448">
        <v>45912.0</v>
      </c>
      <c r="E6" s="449" t="s">
        <v>11927</v>
      </c>
      <c r="F6" s="239">
        <v>0.4895833333333333</v>
      </c>
      <c r="G6" s="239">
        <v>0.53125</v>
      </c>
      <c r="H6" s="132">
        <v>20.0</v>
      </c>
      <c r="I6" s="129" t="s">
        <v>11928</v>
      </c>
      <c r="J6" s="11">
        <v>8.0</v>
      </c>
      <c r="K6" s="129" t="s">
        <v>11930</v>
      </c>
      <c r="L6" s="55"/>
    </row>
    <row r="7" ht="15.75" customHeight="1">
      <c r="A7" s="129" t="s">
        <v>11931</v>
      </c>
      <c r="B7" s="129" t="s">
        <v>11913</v>
      </c>
      <c r="C7" s="129" t="s">
        <v>11932</v>
      </c>
      <c r="D7" s="448">
        <v>45783.0</v>
      </c>
      <c r="E7" s="449" t="s">
        <v>11933</v>
      </c>
      <c r="F7" s="239">
        <v>0.6666666666666666</v>
      </c>
      <c r="G7" s="239">
        <v>0.7083333333333334</v>
      </c>
      <c r="H7" s="132">
        <v>10.0</v>
      </c>
      <c r="I7" s="129" t="s">
        <v>11934</v>
      </c>
      <c r="J7" s="11">
        <v>4.0</v>
      </c>
      <c r="K7" s="129" t="s">
        <v>11935</v>
      </c>
      <c r="L7" s="55"/>
    </row>
    <row r="8" ht="15.75" customHeight="1">
      <c r="A8" s="129" t="s">
        <v>11936</v>
      </c>
      <c r="B8" s="129" t="s">
        <v>8985</v>
      </c>
      <c r="C8" s="129" t="s">
        <v>11937</v>
      </c>
      <c r="D8" s="450" t="s">
        <v>3765</v>
      </c>
      <c r="E8" s="449" t="s">
        <v>3766</v>
      </c>
      <c r="F8" s="239">
        <v>0.4270833333333333</v>
      </c>
      <c r="G8" s="239">
        <v>0.4583333333333333</v>
      </c>
      <c r="H8" s="132" t="s">
        <v>4673</v>
      </c>
      <c r="I8" s="129" t="s">
        <v>11938</v>
      </c>
      <c r="J8" s="11">
        <v>15.0</v>
      </c>
      <c r="K8" s="129" t="s">
        <v>11939</v>
      </c>
      <c r="L8" s="55"/>
    </row>
    <row r="9" ht="15.75" customHeight="1">
      <c r="A9" s="129" t="s">
        <v>11940</v>
      </c>
      <c r="B9" s="129" t="s">
        <v>8985</v>
      </c>
      <c r="C9" s="129" t="s">
        <v>11941</v>
      </c>
      <c r="D9" s="448">
        <v>45661.0</v>
      </c>
      <c r="E9" s="449" t="s">
        <v>11942</v>
      </c>
      <c r="F9" s="239">
        <v>0.4270833333333333</v>
      </c>
      <c r="G9" s="239">
        <v>0.4583333333333333</v>
      </c>
      <c r="H9" s="132" t="s">
        <v>4673</v>
      </c>
      <c r="I9" s="129" t="s">
        <v>11943</v>
      </c>
      <c r="J9" s="11">
        <v>14.0</v>
      </c>
      <c r="K9" s="129" t="s">
        <v>11944</v>
      </c>
      <c r="L9" s="55"/>
    </row>
    <row r="10" ht="15.75" customHeight="1">
      <c r="A10" s="129" t="s">
        <v>11945</v>
      </c>
      <c r="B10" s="129" t="s">
        <v>8985</v>
      </c>
      <c r="C10" s="129" t="s">
        <v>11946</v>
      </c>
      <c r="D10" s="450" t="s">
        <v>2256</v>
      </c>
      <c r="E10" s="449" t="s">
        <v>3191</v>
      </c>
      <c r="F10" s="239">
        <v>0.6666666666666666</v>
      </c>
      <c r="G10" s="239">
        <v>0.7083333333333334</v>
      </c>
      <c r="H10" s="132" t="s">
        <v>4673</v>
      </c>
      <c r="I10" s="129" t="s">
        <v>11947</v>
      </c>
      <c r="J10" s="11" t="s">
        <v>297</v>
      </c>
      <c r="K10" s="129" t="s">
        <v>11948</v>
      </c>
      <c r="L10" s="55"/>
    </row>
    <row r="11" ht="15.75" customHeight="1">
      <c r="A11" s="129" t="s">
        <v>11945</v>
      </c>
      <c r="B11" s="129" t="s">
        <v>8985</v>
      </c>
      <c r="C11" s="129" t="s">
        <v>11949</v>
      </c>
      <c r="D11" s="448">
        <v>45912.0</v>
      </c>
      <c r="E11" s="449" t="s">
        <v>11927</v>
      </c>
      <c r="F11" s="239">
        <v>0.4375</v>
      </c>
      <c r="G11" s="239">
        <v>0.5</v>
      </c>
      <c r="H11" s="132">
        <v>10.0</v>
      </c>
      <c r="I11" s="129" t="s">
        <v>11950</v>
      </c>
      <c r="J11" s="11">
        <v>6.0</v>
      </c>
      <c r="K11" s="129" t="s">
        <v>11951</v>
      </c>
      <c r="L11" s="55"/>
    </row>
    <row r="12" ht="15.75" customHeight="1">
      <c r="A12" s="129" t="s">
        <v>11952</v>
      </c>
      <c r="B12" s="129" t="s">
        <v>8985</v>
      </c>
      <c r="C12" s="129" t="s">
        <v>11953</v>
      </c>
      <c r="D12" s="450" t="s">
        <v>4332</v>
      </c>
      <c r="E12" s="449" t="s">
        <v>4333</v>
      </c>
      <c r="F12" s="239">
        <v>0.5833333333333334</v>
      </c>
      <c r="G12" s="239">
        <v>0.625</v>
      </c>
      <c r="H12" s="132" t="s">
        <v>4673</v>
      </c>
      <c r="I12" s="129" t="s">
        <v>11954</v>
      </c>
      <c r="J12" s="11">
        <v>13.0</v>
      </c>
      <c r="K12" s="128" t="s">
        <v>11955</v>
      </c>
      <c r="L12" s="55"/>
    </row>
    <row r="13" ht="15.75" customHeight="1">
      <c r="A13" s="129" t="s">
        <v>11956</v>
      </c>
      <c r="B13" s="129" t="s">
        <v>8985</v>
      </c>
      <c r="C13" s="129" t="s">
        <v>11957</v>
      </c>
      <c r="D13" s="450" t="s">
        <v>3206</v>
      </c>
      <c r="E13" s="449" t="s">
        <v>3207</v>
      </c>
      <c r="F13" s="239">
        <v>0.6666666666666666</v>
      </c>
      <c r="G13" s="239">
        <v>0.7083333333333334</v>
      </c>
      <c r="H13" s="132" t="s">
        <v>4673</v>
      </c>
      <c r="I13" s="129" t="s">
        <v>11958</v>
      </c>
      <c r="J13" s="11" t="s">
        <v>297</v>
      </c>
      <c r="K13" s="129" t="s">
        <v>11959</v>
      </c>
      <c r="L13" s="55"/>
    </row>
    <row r="14" ht="15.75" customHeight="1">
      <c r="A14" s="129" t="s">
        <v>11952</v>
      </c>
      <c r="B14" s="129" t="s">
        <v>8985</v>
      </c>
      <c r="C14" s="129" t="s">
        <v>11960</v>
      </c>
      <c r="D14" s="448">
        <v>45912.0</v>
      </c>
      <c r="E14" s="449" t="s">
        <v>11927</v>
      </c>
      <c r="F14" s="239">
        <v>0.7916666666666666</v>
      </c>
      <c r="G14" s="239">
        <v>0.8333333333333334</v>
      </c>
      <c r="H14" s="132" t="s">
        <v>4673</v>
      </c>
      <c r="I14" s="129" t="s">
        <v>11961</v>
      </c>
      <c r="J14" s="11">
        <v>12.0</v>
      </c>
      <c r="K14" s="129" t="s">
        <v>11962</v>
      </c>
      <c r="L14" s="55"/>
    </row>
    <row r="15" ht="15.75" customHeight="1">
      <c r="A15" s="129" t="s">
        <v>11963</v>
      </c>
      <c r="B15" s="129" t="s">
        <v>8985</v>
      </c>
      <c r="C15" s="129" t="s">
        <v>11964</v>
      </c>
      <c r="D15" s="450" t="s">
        <v>2256</v>
      </c>
      <c r="E15" s="449" t="s">
        <v>3191</v>
      </c>
      <c r="F15" s="239">
        <v>0.5416666666666666</v>
      </c>
      <c r="G15" s="239">
        <v>0.625</v>
      </c>
      <c r="H15" s="132" t="s">
        <v>11965</v>
      </c>
      <c r="I15" s="129" t="s">
        <v>11966</v>
      </c>
      <c r="J15" s="11" t="s">
        <v>297</v>
      </c>
      <c r="K15" s="129" t="s">
        <v>11967</v>
      </c>
      <c r="L15" s="55"/>
    </row>
    <row r="16" ht="15.75" customHeight="1">
      <c r="A16" s="129" t="s">
        <v>11956</v>
      </c>
      <c r="B16" s="129" t="s">
        <v>8985</v>
      </c>
      <c r="C16" s="129" t="s">
        <v>11957</v>
      </c>
      <c r="D16" s="450" t="s">
        <v>3206</v>
      </c>
      <c r="E16" s="449" t="s">
        <v>3207</v>
      </c>
      <c r="F16" s="239">
        <v>0.6666666666666666</v>
      </c>
      <c r="G16" s="239">
        <v>0.7083333333333334</v>
      </c>
      <c r="H16" s="132" t="s">
        <v>4673</v>
      </c>
      <c r="I16" s="129" t="s">
        <v>11958</v>
      </c>
      <c r="J16" s="11" t="s">
        <v>297</v>
      </c>
      <c r="K16" s="129" t="s">
        <v>11968</v>
      </c>
      <c r="L16" s="55"/>
    </row>
    <row r="17" ht="15.75" customHeight="1">
      <c r="A17" s="129" t="s">
        <v>11969</v>
      </c>
      <c r="B17" s="129" t="s">
        <v>8985</v>
      </c>
      <c r="C17" s="129" t="s">
        <v>11970</v>
      </c>
      <c r="D17" s="450" t="s">
        <v>3769</v>
      </c>
      <c r="E17" s="449" t="s">
        <v>3770</v>
      </c>
      <c r="F17" s="239">
        <v>0.4270833333333333</v>
      </c>
      <c r="G17" s="239">
        <v>0.96875</v>
      </c>
      <c r="H17" s="132">
        <v>5.0</v>
      </c>
      <c r="I17" s="129" t="s">
        <v>11971</v>
      </c>
      <c r="J17" s="11">
        <v>15.0</v>
      </c>
      <c r="K17" s="129" t="s">
        <v>11972</v>
      </c>
      <c r="L17" s="55"/>
    </row>
    <row r="18" ht="15.75" customHeight="1">
      <c r="A18" s="129" t="s">
        <v>11956</v>
      </c>
      <c r="B18" s="129" t="s">
        <v>8985</v>
      </c>
      <c r="C18" s="129" t="s">
        <v>11957</v>
      </c>
      <c r="D18" s="450" t="s">
        <v>3206</v>
      </c>
      <c r="E18" s="449" t="s">
        <v>3207</v>
      </c>
      <c r="F18" s="239">
        <v>0.6666666666666666</v>
      </c>
      <c r="G18" s="239">
        <v>0.7083333333333334</v>
      </c>
      <c r="H18" s="132" t="s">
        <v>4673</v>
      </c>
      <c r="I18" s="129" t="s">
        <v>11958</v>
      </c>
      <c r="J18" s="11" t="s">
        <v>297</v>
      </c>
      <c r="K18" s="129" t="s">
        <v>11973</v>
      </c>
      <c r="L18" s="55"/>
    </row>
    <row r="19" ht="15.75" customHeight="1">
      <c r="A19" s="129" t="s">
        <v>11956</v>
      </c>
      <c r="B19" s="129" t="s">
        <v>8985</v>
      </c>
      <c r="C19" s="129" t="s">
        <v>11974</v>
      </c>
      <c r="D19" s="450" t="s">
        <v>3231</v>
      </c>
      <c r="E19" s="449" t="s">
        <v>3232</v>
      </c>
      <c r="F19" s="239">
        <v>0.5</v>
      </c>
      <c r="G19" s="239">
        <v>0.5208333333333334</v>
      </c>
      <c r="H19" s="132" t="s">
        <v>4673</v>
      </c>
      <c r="I19" s="129" t="s">
        <v>11975</v>
      </c>
      <c r="J19" s="11" t="s">
        <v>297</v>
      </c>
      <c r="K19" s="129" t="s">
        <v>11976</v>
      </c>
      <c r="L19" s="55"/>
    </row>
    <row r="20" ht="15.75" customHeight="1">
      <c r="A20" s="129" t="s">
        <v>11977</v>
      </c>
      <c r="B20" s="129" t="s">
        <v>8985</v>
      </c>
      <c r="C20" s="129" t="s">
        <v>11978</v>
      </c>
      <c r="D20" s="450" t="s">
        <v>684</v>
      </c>
      <c r="E20" s="449" t="s">
        <v>685</v>
      </c>
      <c r="F20" s="451">
        <v>0.5833333333333334</v>
      </c>
      <c r="G20" s="451">
        <v>0.6666666666666666</v>
      </c>
      <c r="H20" s="187" t="s">
        <v>4673</v>
      </c>
      <c r="I20" s="129" t="s">
        <v>11979</v>
      </c>
      <c r="J20" s="129" t="s">
        <v>297</v>
      </c>
      <c r="K20" s="129" t="s">
        <v>11976</v>
      </c>
      <c r="L20" s="55"/>
    </row>
    <row r="21" ht="15.75" customHeight="1">
      <c r="A21" s="129" t="s">
        <v>11980</v>
      </c>
      <c r="B21" s="129" t="s">
        <v>8985</v>
      </c>
      <c r="C21" s="129" t="s">
        <v>11981</v>
      </c>
      <c r="D21" s="448">
        <v>45881.0</v>
      </c>
      <c r="E21" s="449" t="s">
        <v>11982</v>
      </c>
      <c r="F21" s="451">
        <v>0.6666666666666666</v>
      </c>
      <c r="G21" s="451">
        <v>0.6875</v>
      </c>
      <c r="H21" s="452">
        <v>5.0</v>
      </c>
      <c r="I21" s="129" t="s">
        <v>11983</v>
      </c>
      <c r="J21" s="129">
        <v>9.0</v>
      </c>
      <c r="K21" s="129" t="s">
        <v>11984</v>
      </c>
      <c r="L21" s="55"/>
    </row>
    <row r="22" ht="15.75" customHeight="1">
      <c r="A22" s="129" t="s">
        <v>11977</v>
      </c>
      <c r="B22" s="129" t="s">
        <v>8985</v>
      </c>
      <c r="C22" s="129" t="s">
        <v>11985</v>
      </c>
      <c r="D22" s="448">
        <v>45720.0</v>
      </c>
      <c r="E22" s="449" t="s">
        <v>11986</v>
      </c>
      <c r="F22" s="451">
        <v>0.4375</v>
      </c>
      <c r="G22" s="451">
        <v>0.4583333333333333</v>
      </c>
      <c r="H22" s="452" t="s">
        <v>4673</v>
      </c>
      <c r="I22" s="129" t="s">
        <v>11987</v>
      </c>
      <c r="J22" s="129">
        <v>14.0</v>
      </c>
      <c r="K22" s="128" t="s">
        <v>11988</v>
      </c>
      <c r="L22" s="55"/>
    </row>
    <row r="23" ht="15.75" customHeight="1">
      <c r="A23" s="129" t="s">
        <v>11980</v>
      </c>
      <c r="B23" s="129" t="s">
        <v>8985</v>
      </c>
      <c r="C23" s="11" t="s">
        <v>11989</v>
      </c>
      <c r="D23" s="448">
        <v>45881.0</v>
      </c>
      <c r="E23" s="449" t="s">
        <v>11982</v>
      </c>
      <c r="F23" s="451">
        <v>0.6666666666666666</v>
      </c>
      <c r="G23" s="451">
        <v>0.7083333333333334</v>
      </c>
      <c r="H23" s="452" t="s">
        <v>4673</v>
      </c>
      <c r="I23" s="147" t="s">
        <v>11990</v>
      </c>
      <c r="J23" s="129" t="s">
        <v>297</v>
      </c>
      <c r="K23" s="128" t="s">
        <v>11991</v>
      </c>
      <c r="L23" s="55"/>
    </row>
    <row r="24" ht="15.75" customHeight="1">
      <c r="A24" s="129" t="s">
        <v>11977</v>
      </c>
      <c r="B24" s="129" t="s">
        <v>8985</v>
      </c>
      <c r="C24" s="6" t="s">
        <v>11992</v>
      </c>
      <c r="D24" s="450" t="s">
        <v>3831</v>
      </c>
      <c r="E24" s="449" t="s">
        <v>3832</v>
      </c>
      <c r="F24" s="451">
        <v>0.4166666666666667</v>
      </c>
      <c r="G24" s="451">
        <v>0.75</v>
      </c>
      <c r="H24" s="452" t="s">
        <v>4673</v>
      </c>
      <c r="I24" s="129" t="s">
        <v>11993</v>
      </c>
      <c r="J24" s="129" t="s">
        <v>297</v>
      </c>
      <c r="K24" s="128" t="s">
        <v>11994</v>
      </c>
      <c r="L24" s="55"/>
    </row>
    <row r="25" ht="15.75" customHeight="1">
      <c r="A25" s="129" t="s">
        <v>11977</v>
      </c>
      <c r="B25" s="129" t="s">
        <v>8985</v>
      </c>
      <c r="C25" s="11" t="s">
        <v>11995</v>
      </c>
      <c r="D25" s="450" t="s">
        <v>2256</v>
      </c>
      <c r="E25" s="449" t="s">
        <v>3191</v>
      </c>
      <c r="F25" s="451">
        <v>0.4583333333333333</v>
      </c>
      <c r="G25" s="451">
        <v>0.5</v>
      </c>
      <c r="H25" s="452" t="s">
        <v>4673</v>
      </c>
      <c r="I25" s="129" t="s">
        <v>11996</v>
      </c>
      <c r="J25" s="129" t="s">
        <v>297</v>
      </c>
      <c r="K25" s="129" t="s">
        <v>11997</v>
      </c>
      <c r="L25" s="55"/>
    </row>
    <row r="26" ht="15.75" customHeight="1">
      <c r="A26" s="129" t="s">
        <v>11952</v>
      </c>
      <c r="B26" s="129" t="s">
        <v>8985</v>
      </c>
      <c r="C26" s="129" t="s">
        <v>11998</v>
      </c>
      <c r="D26" s="450" t="s">
        <v>4332</v>
      </c>
      <c r="E26" s="449" t="s">
        <v>4333</v>
      </c>
      <c r="F26" s="451">
        <v>0.5833333333333334</v>
      </c>
      <c r="G26" s="451">
        <v>0.625</v>
      </c>
      <c r="H26" s="452" t="s">
        <v>4673</v>
      </c>
      <c r="I26" s="129" t="s">
        <v>11999</v>
      </c>
      <c r="J26" s="129">
        <v>12.0</v>
      </c>
      <c r="K26" s="129" t="s">
        <v>12000</v>
      </c>
      <c r="L26" s="55"/>
    </row>
    <row r="27" ht="15.75" customHeight="1">
      <c r="A27" s="129" t="s">
        <v>11980</v>
      </c>
      <c r="B27" s="129" t="s">
        <v>8985</v>
      </c>
      <c r="C27" s="129" t="s">
        <v>12001</v>
      </c>
      <c r="D27" s="448">
        <v>45820.0</v>
      </c>
      <c r="E27" s="449" t="s">
        <v>12002</v>
      </c>
      <c r="F27" s="451">
        <v>0.6666666666666666</v>
      </c>
      <c r="G27" s="451">
        <v>0.6875</v>
      </c>
      <c r="H27" s="452">
        <v>5.0</v>
      </c>
      <c r="I27" s="129" t="s">
        <v>12003</v>
      </c>
      <c r="J27" s="129">
        <v>12.0</v>
      </c>
      <c r="K27" s="129" t="s">
        <v>12004</v>
      </c>
      <c r="L27" s="55"/>
    </row>
    <row r="28" ht="15.75" customHeight="1">
      <c r="A28" s="129" t="s">
        <v>11963</v>
      </c>
      <c r="B28" s="129" t="s">
        <v>8985</v>
      </c>
      <c r="C28" s="129" t="s">
        <v>11964</v>
      </c>
      <c r="D28" s="450" t="s">
        <v>2256</v>
      </c>
      <c r="E28" s="449" t="s">
        <v>3191</v>
      </c>
      <c r="F28" s="451">
        <v>0.5416666666666666</v>
      </c>
      <c r="G28" s="451">
        <v>0.625</v>
      </c>
      <c r="H28" s="452" t="s">
        <v>11965</v>
      </c>
      <c r="I28" s="129" t="s">
        <v>11966</v>
      </c>
      <c r="J28" s="129" t="s">
        <v>297</v>
      </c>
      <c r="K28" s="129" t="s">
        <v>12005</v>
      </c>
      <c r="L28" s="55"/>
    </row>
    <row r="29" ht="15.75" customHeight="1">
      <c r="A29" s="129" t="s">
        <v>11977</v>
      </c>
      <c r="B29" s="129" t="s">
        <v>8985</v>
      </c>
      <c r="C29" s="129" t="s">
        <v>11995</v>
      </c>
      <c r="D29" s="450" t="s">
        <v>2256</v>
      </c>
      <c r="E29" s="449" t="s">
        <v>3191</v>
      </c>
      <c r="F29" s="451">
        <v>0.4583333333333333</v>
      </c>
      <c r="G29" s="451">
        <v>0.5</v>
      </c>
      <c r="H29" s="452" t="s">
        <v>4673</v>
      </c>
      <c r="I29" s="129" t="s">
        <v>11996</v>
      </c>
      <c r="J29" s="129" t="s">
        <v>297</v>
      </c>
      <c r="K29" s="129" t="s">
        <v>12006</v>
      </c>
      <c r="L29" s="55"/>
    </row>
    <row r="30" ht="15.75" customHeight="1">
      <c r="A30" s="129" t="s">
        <v>11977</v>
      </c>
      <c r="B30" s="129" t="s">
        <v>8985</v>
      </c>
      <c r="C30" s="128" t="s">
        <v>11985</v>
      </c>
      <c r="D30" s="453">
        <v>45720.0</v>
      </c>
      <c r="E30" s="454" t="s">
        <v>11986</v>
      </c>
      <c r="F30" s="451">
        <v>0.4375</v>
      </c>
      <c r="G30" s="451">
        <v>0.4583333333333333</v>
      </c>
      <c r="H30" s="452" t="s">
        <v>4673</v>
      </c>
      <c r="I30" s="129" t="s">
        <v>11987</v>
      </c>
      <c r="J30" s="129">
        <v>14.0</v>
      </c>
      <c r="K30" s="128" t="s">
        <v>12007</v>
      </c>
      <c r="L30" s="55"/>
    </row>
    <row r="31" ht="15.75" customHeight="1">
      <c r="A31" s="129" t="s">
        <v>11956</v>
      </c>
      <c r="B31" s="129" t="s">
        <v>8985</v>
      </c>
      <c r="C31" s="129" t="s">
        <v>11974</v>
      </c>
      <c r="D31" s="450" t="s">
        <v>3231</v>
      </c>
      <c r="E31" s="449" t="s">
        <v>3232</v>
      </c>
      <c r="F31" s="239">
        <v>0.4270833333333333</v>
      </c>
      <c r="G31" s="239">
        <v>0.4479166666666667</v>
      </c>
      <c r="H31" s="132" t="s">
        <v>4673</v>
      </c>
      <c r="I31" s="129" t="s">
        <v>11975</v>
      </c>
      <c r="J31" s="11" t="s">
        <v>297</v>
      </c>
      <c r="K31" s="129" t="s">
        <v>12008</v>
      </c>
      <c r="L31" s="55"/>
    </row>
    <row r="32" ht="15.75" customHeight="1">
      <c r="A32" s="129" t="s">
        <v>11977</v>
      </c>
      <c r="B32" s="129" t="s">
        <v>8985</v>
      </c>
      <c r="C32" s="129" t="s">
        <v>11978</v>
      </c>
      <c r="D32" s="450" t="s">
        <v>684</v>
      </c>
      <c r="E32" s="449" t="s">
        <v>685</v>
      </c>
      <c r="F32" s="451">
        <v>0.5833333333333334</v>
      </c>
      <c r="G32" s="451">
        <v>0.6666666666666666</v>
      </c>
      <c r="H32" s="187" t="s">
        <v>4673</v>
      </c>
      <c r="I32" s="129" t="s">
        <v>11979</v>
      </c>
      <c r="J32" s="129" t="s">
        <v>297</v>
      </c>
      <c r="K32" s="129" t="s">
        <v>12008</v>
      </c>
      <c r="L32" s="55"/>
    </row>
    <row r="33" ht="15.75" customHeight="1">
      <c r="A33" s="129" t="s">
        <v>11977</v>
      </c>
      <c r="B33" s="129" t="s">
        <v>8985</v>
      </c>
      <c r="C33" s="129" t="s">
        <v>12009</v>
      </c>
      <c r="D33" s="448">
        <v>45660.0</v>
      </c>
      <c r="E33" s="449" t="s">
        <v>12010</v>
      </c>
      <c r="F33" s="455">
        <v>0.4375</v>
      </c>
      <c r="G33" s="455">
        <v>0.4583333333333333</v>
      </c>
      <c r="H33" s="456" t="s">
        <v>4673</v>
      </c>
      <c r="I33" s="128" t="s">
        <v>12011</v>
      </c>
      <c r="J33" s="128">
        <v>15.0</v>
      </c>
      <c r="K33" s="128" t="s">
        <v>12012</v>
      </c>
      <c r="L33" s="55"/>
    </row>
    <row r="34" ht="15.75" customHeight="1">
      <c r="A34" s="129" t="s">
        <v>11977</v>
      </c>
      <c r="B34" s="129" t="s">
        <v>8985</v>
      </c>
      <c r="C34" s="6" t="s">
        <v>12013</v>
      </c>
      <c r="D34" s="448">
        <v>45753.0</v>
      </c>
      <c r="E34" s="449" t="s">
        <v>12014</v>
      </c>
      <c r="F34" s="455">
        <v>0.6666666666666666</v>
      </c>
      <c r="G34" s="455">
        <v>0.6875</v>
      </c>
      <c r="H34" s="456">
        <v>5.0</v>
      </c>
      <c r="I34" s="128" t="s">
        <v>12015</v>
      </c>
      <c r="J34" s="128">
        <v>14.0</v>
      </c>
      <c r="K34" s="128" t="s">
        <v>12012</v>
      </c>
      <c r="L34" s="55"/>
    </row>
    <row r="35" ht="15.75" customHeight="1">
      <c r="A35" s="129" t="s">
        <v>11980</v>
      </c>
      <c r="B35" s="129" t="s">
        <v>8985</v>
      </c>
      <c r="C35" s="129" t="s">
        <v>12016</v>
      </c>
      <c r="D35" s="448">
        <v>45881.0</v>
      </c>
      <c r="E35" s="449" t="s">
        <v>11982</v>
      </c>
      <c r="F35" s="451">
        <v>0.6666666666666666</v>
      </c>
      <c r="G35" s="451">
        <v>0.7083333333333334</v>
      </c>
      <c r="H35" s="452">
        <v>10.0</v>
      </c>
      <c r="I35" s="129" t="s">
        <v>12017</v>
      </c>
      <c r="J35" s="129">
        <v>12.0</v>
      </c>
      <c r="K35" s="129" t="s">
        <v>12018</v>
      </c>
      <c r="L35" s="55"/>
    </row>
    <row r="36" ht="15.75" customHeight="1">
      <c r="A36" s="129" t="s">
        <v>11977</v>
      </c>
      <c r="B36" s="129" t="s">
        <v>8985</v>
      </c>
      <c r="C36" s="129" t="s">
        <v>12019</v>
      </c>
      <c r="D36" s="450" t="s">
        <v>3231</v>
      </c>
      <c r="E36" s="449" t="s">
        <v>3232</v>
      </c>
      <c r="F36" s="451">
        <v>0.4270833333333333</v>
      </c>
      <c r="G36" s="451">
        <v>0.4479166666666667</v>
      </c>
      <c r="H36" s="452" t="s">
        <v>4673</v>
      </c>
      <c r="I36" s="129" t="s">
        <v>12020</v>
      </c>
      <c r="J36" s="129">
        <v>15.0</v>
      </c>
      <c r="K36" s="129" t="s">
        <v>12021</v>
      </c>
      <c r="L36" s="55"/>
    </row>
    <row r="37" ht="15.75" customHeight="1">
      <c r="A37" s="129" t="s">
        <v>11963</v>
      </c>
      <c r="B37" s="129" t="s">
        <v>8985</v>
      </c>
      <c r="C37" s="129" t="s">
        <v>11964</v>
      </c>
      <c r="D37" s="450" t="s">
        <v>2256</v>
      </c>
      <c r="E37" s="449" t="s">
        <v>3191</v>
      </c>
      <c r="F37" s="451">
        <v>0.5416666666666666</v>
      </c>
      <c r="G37" s="451">
        <v>0.625</v>
      </c>
      <c r="H37" s="452" t="s">
        <v>11965</v>
      </c>
      <c r="I37" s="129" t="s">
        <v>11966</v>
      </c>
      <c r="J37" s="129" t="s">
        <v>297</v>
      </c>
      <c r="K37" s="129" t="s">
        <v>12022</v>
      </c>
      <c r="L37" s="55"/>
    </row>
    <row r="38" ht="15.75" customHeight="1">
      <c r="A38" s="129" t="s">
        <v>11980</v>
      </c>
      <c r="B38" s="129" t="s">
        <v>8985</v>
      </c>
      <c r="C38" s="129" t="s">
        <v>12023</v>
      </c>
      <c r="D38" s="448">
        <v>45881.0</v>
      </c>
      <c r="E38" s="449" t="s">
        <v>11982</v>
      </c>
      <c r="F38" s="451">
        <v>0.6666666666666666</v>
      </c>
      <c r="G38" s="451">
        <v>0.7083333333333334</v>
      </c>
      <c r="H38" s="452">
        <v>10.0</v>
      </c>
      <c r="I38" s="129" t="s">
        <v>12024</v>
      </c>
      <c r="J38" s="129">
        <v>9.0</v>
      </c>
      <c r="K38" s="129" t="s">
        <v>12025</v>
      </c>
      <c r="L38" s="55"/>
    </row>
    <row r="39" ht="15.75" customHeight="1">
      <c r="A39" s="129" t="s">
        <v>11977</v>
      </c>
      <c r="B39" s="129" t="s">
        <v>8985</v>
      </c>
      <c r="C39" s="129" t="s">
        <v>12026</v>
      </c>
      <c r="D39" s="450" t="s">
        <v>3848</v>
      </c>
      <c r="E39" s="449" t="s">
        <v>3849</v>
      </c>
      <c r="F39" s="451">
        <v>0.6666666666666666</v>
      </c>
      <c r="G39" s="451">
        <v>0.7083333333333334</v>
      </c>
      <c r="H39" s="452" t="s">
        <v>4673</v>
      </c>
      <c r="I39" s="129" t="s">
        <v>12027</v>
      </c>
      <c r="J39" s="129">
        <v>13.0</v>
      </c>
      <c r="K39" s="129" t="s">
        <v>12028</v>
      </c>
      <c r="L39" s="55"/>
    </row>
    <row r="40" ht="15.75" customHeight="1">
      <c r="A40" s="129" t="s">
        <v>11977</v>
      </c>
      <c r="B40" s="129" t="s">
        <v>8985</v>
      </c>
      <c r="C40" s="129" t="s">
        <v>12029</v>
      </c>
      <c r="D40" s="448">
        <v>45727.0</v>
      </c>
      <c r="E40" s="449" t="s">
        <v>12030</v>
      </c>
      <c r="F40" s="451">
        <v>0.6666666666666666</v>
      </c>
      <c r="G40" s="451">
        <v>0.7083333333333334</v>
      </c>
      <c r="H40" s="452" t="s">
        <v>4673</v>
      </c>
      <c r="I40" s="129" t="s">
        <v>12031</v>
      </c>
      <c r="J40" s="129" t="s">
        <v>297</v>
      </c>
      <c r="K40" s="129" t="s">
        <v>12032</v>
      </c>
      <c r="L40" s="55"/>
    </row>
    <row r="41" ht="15.75" customHeight="1">
      <c r="A41" s="129" t="s">
        <v>11952</v>
      </c>
      <c r="B41" s="129" t="s">
        <v>8985</v>
      </c>
      <c r="C41" s="129" t="s">
        <v>12033</v>
      </c>
      <c r="D41" s="450" t="s">
        <v>4332</v>
      </c>
      <c r="E41" s="449" t="s">
        <v>4333</v>
      </c>
      <c r="F41" s="451">
        <v>0.625</v>
      </c>
      <c r="G41" s="451">
        <v>0.6666666666666666</v>
      </c>
      <c r="H41" s="452" t="s">
        <v>4673</v>
      </c>
      <c r="I41" s="129" t="s">
        <v>12034</v>
      </c>
      <c r="J41" s="129">
        <v>12.0</v>
      </c>
      <c r="K41" s="129" t="s">
        <v>12035</v>
      </c>
      <c r="L41" s="55"/>
    </row>
    <row r="42" ht="15.75" customHeight="1">
      <c r="A42" s="129" t="s">
        <v>11977</v>
      </c>
      <c r="B42" s="129" t="s">
        <v>8985</v>
      </c>
      <c r="C42" s="129" t="s">
        <v>12036</v>
      </c>
      <c r="D42" s="450" t="s">
        <v>3769</v>
      </c>
      <c r="E42" s="449" t="s">
        <v>3770</v>
      </c>
      <c r="F42" s="451">
        <v>0.4270833333333333</v>
      </c>
      <c r="G42" s="451">
        <v>0.4479166666666667</v>
      </c>
      <c r="H42" s="452">
        <v>5.0</v>
      </c>
      <c r="I42" s="129" t="s">
        <v>12037</v>
      </c>
      <c r="J42" s="129">
        <v>14.0</v>
      </c>
      <c r="K42" s="129" t="s">
        <v>12038</v>
      </c>
      <c r="L42" s="55"/>
    </row>
    <row r="43" ht="15.75" customHeight="1">
      <c r="A43" s="129" t="s">
        <v>11980</v>
      </c>
      <c r="B43" s="129" t="s">
        <v>8985</v>
      </c>
      <c r="C43" s="129" t="s">
        <v>12039</v>
      </c>
      <c r="D43" s="448">
        <v>45820.0</v>
      </c>
      <c r="E43" s="449" t="s">
        <v>12002</v>
      </c>
      <c r="F43" s="451">
        <v>0.6666666666666666</v>
      </c>
      <c r="G43" s="451">
        <v>0.7083333333333334</v>
      </c>
      <c r="H43" s="452">
        <v>5.0</v>
      </c>
      <c r="I43" s="129" t="s">
        <v>12040</v>
      </c>
      <c r="J43" s="129">
        <v>15.0</v>
      </c>
      <c r="K43" s="129" t="s">
        <v>12041</v>
      </c>
      <c r="L43" s="55"/>
    </row>
    <row r="44" ht="15.75" customHeight="1">
      <c r="A44" s="129" t="s">
        <v>11956</v>
      </c>
      <c r="B44" s="129" t="s">
        <v>8985</v>
      </c>
      <c r="C44" s="129" t="s">
        <v>12042</v>
      </c>
      <c r="D44" s="450" t="s">
        <v>3231</v>
      </c>
      <c r="E44" s="449" t="s">
        <v>3232</v>
      </c>
      <c r="F44" s="451">
        <v>0.4270833333333333</v>
      </c>
      <c r="G44" s="451">
        <v>0.4479166666666667</v>
      </c>
      <c r="H44" s="452" t="s">
        <v>4673</v>
      </c>
      <c r="I44" s="129" t="s">
        <v>12043</v>
      </c>
      <c r="J44" s="129">
        <v>15.0</v>
      </c>
      <c r="K44" s="129" t="s">
        <v>12044</v>
      </c>
      <c r="L44" s="55"/>
    </row>
    <row r="45" ht="15.75" customHeight="1">
      <c r="A45" s="129" t="s">
        <v>11980</v>
      </c>
      <c r="B45" s="129" t="s">
        <v>12045</v>
      </c>
      <c r="C45" s="129" t="s">
        <v>12046</v>
      </c>
      <c r="D45" s="448">
        <v>45850.0</v>
      </c>
      <c r="E45" s="449" t="s">
        <v>12047</v>
      </c>
      <c r="F45" s="451">
        <v>0.6875</v>
      </c>
      <c r="G45" s="451">
        <v>0.7291666666666666</v>
      </c>
      <c r="H45" s="452" t="s">
        <v>4673</v>
      </c>
      <c r="I45" s="129" t="s">
        <v>12048</v>
      </c>
      <c r="J45" s="129">
        <v>9.0</v>
      </c>
      <c r="K45" s="129" t="s">
        <v>12049</v>
      </c>
      <c r="L45" s="55"/>
    </row>
    <row r="46" ht="15.75" customHeight="1">
      <c r="A46" s="129" t="s">
        <v>11977</v>
      </c>
      <c r="B46" s="129" t="s">
        <v>12045</v>
      </c>
      <c r="C46" s="128" t="s">
        <v>11985</v>
      </c>
      <c r="D46" s="453">
        <v>45720.0</v>
      </c>
      <c r="E46" s="454" t="s">
        <v>11986</v>
      </c>
      <c r="F46" s="451">
        <v>0.4375</v>
      </c>
      <c r="G46" s="451">
        <v>0.4583333333333333</v>
      </c>
      <c r="H46" s="452" t="s">
        <v>4673</v>
      </c>
      <c r="I46" s="129" t="s">
        <v>11987</v>
      </c>
      <c r="J46" s="129">
        <v>14.0</v>
      </c>
      <c r="K46" s="128" t="s">
        <v>12050</v>
      </c>
      <c r="L46" s="55"/>
    </row>
    <row r="47" ht="15.75" customHeight="1">
      <c r="A47" s="129" t="s">
        <v>11977</v>
      </c>
      <c r="B47" s="129" t="s">
        <v>12045</v>
      </c>
      <c r="C47" s="129" t="s">
        <v>12051</v>
      </c>
      <c r="D47" s="448">
        <v>45728.0</v>
      </c>
      <c r="E47" s="449" t="s">
        <v>12052</v>
      </c>
      <c r="F47" s="451">
        <v>0.4583333333333333</v>
      </c>
      <c r="G47" s="451">
        <v>0.0</v>
      </c>
      <c r="H47" s="452" t="s">
        <v>4673</v>
      </c>
      <c r="I47" s="129" t="s">
        <v>12053</v>
      </c>
      <c r="J47" s="129">
        <v>13.0</v>
      </c>
      <c r="K47" s="129" t="s">
        <v>12054</v>
      </c>
      <c r="L47" s="55"/>
    </row>
    <row r="48" ht="15.75" customHeight="1">
      <c r="A48" s="129" t="s">
        <v>11980</v>
      </c>
      <c r="B48" s="129" t="s">
        <v>12045</v>
      </c>
      <c r="C48" s="129" t="s">
        <v>12055</v>
      </c>
      <c r="D48" s="448">
        <v>45820.0</v>
      </c>
      <c r="E48" s="449" t="s">
        <v>12002</v>
      </c>
      <c r="F48" s="451">
        <v>0.5833333333333334</v>
      </c>
      <c r="G48" s="451">
        <v>0.625</v>
      </c>
      <c r="H48" s="452" t="s">
        <v>4673</v>
      </c>
      <c r="I48" s="129" t="s">
        <v>12056</v>
      </c>
      <c r="J48" s="129" t="s">
        <v>297</v>
      </c>
      <c r="K48" s="129" t="s">
        <v>12054</v>
      </c>
      <c r="L48" s="55"/>
    </row>
    <row r="49" ht="15.75" customHeight="1">
      <c r="A49" s="129" t="s">
        <v>12057</v>
      </c>
      <c r="B49" s="129" t="s">
        <v>12045</v>
      </c>
      <c r="C49" s="129" t="s">
        <v>12058</v>
      </c>
      <c r="D49" s="448">
        <v>45754.0</v>
      </c>
      <c r="E49" s="449" t="s">
        <v>12059</v>
      </c>
      <c r="F49" s="451">
        <v>0.6875</v>
      </c>
      <c r="G49" s="451">
        <v>0.71875</v>
      </c>
      <c r="H49" s="452">
        <v>150.0</v>
      </c>
      <c r="I49" s="129" t="s">
        <v>12060</v>
      </c>
      <c r="J49" s="129">
        <v>5.0</v>
      </c>
      <c r="K49" s="129" t="s">
        <v>12061</v>
      </c>
      <c r="L49" s="55"/>
    </row>
    <row r="50" ht="15.75" customHeight="1">
      <c r="A50" s="129" t="s">
        <v>12062</v>
      </c>
      <c r="B50" s="129" t="s">
        <v>12045</v>
      </c>
      <c r="C50" s="129" t="s">
        <v>12063</v>
      </c>
      <c r="D50" s="448">
        <v>45882.0</v>
      </c>
      <c r="E50" s="449" t="s">
        <v>11915</v>
      </c>
      <c r="F50" s="451">
        <v>0.71875</v>
      </c>
      <c r="G50" s="451">
        <v>0.75</v>
      </c>
      <c r="H50" s="452">
        <v>160.0</v>
      </c>
      <c r="I50" s="129" t="s">
        <v>12064</v>
      </c>
      <c r="J50" s="129">
        <v>4.0</v>
      </c>
      <c r="K50" s="129" t="s">
        <v>12061</v>
      </c>
      <c r="L50" s="55"/>
    </row>
    <row r="51" ht="15.75" customHeight="1">
      <c r="A51" s="129" t="s">
        <v>12057</v>
      </c>
      <c r="B51" s="129" t="s">
        <v>12045</v>
      </c>
      <c r="C51" s="129" t="s">
        <v>12065</v>
      </c>
      <c r="D51" s="448">
        <v>45754.0</v>
      </c>
      <c r="E51" s="449" t="s">
        <v>12059</v>
      </c>
      <c r="F51" s="451">
        <v>0.6875</v>
      </c>
      <c r="G51" s="451">
        <v>0.71875</v>
      </c>
      <c r="H51" s="452">
        <v>150.0</v>
      </c>
      <c r="I51" s="129" t="s">
        <v>12060</v>
      </c>
      <c r="J51" s="129" t="s">
        <v>298</v>
      </c>
      <c r="K51" s="129" t="s">
        <v>12066</v>
      </c>
      <c r="L51" s="55"/>
    </row>
    <row r="52" ht="15.75" customHeight="1">
      <c r="A52" s="129" t="s">
        <v>12062</v>
      </c>
      <c r="B52" s="129" t="s">
        <v>12045</v>
      </c>
      <c r="C52" s="129" t="s">
        <v>12067</v>
      </c>
      <c r="D52" s="448">
        <v>45882.0</v>
      </c>
      <c r="E52" s="449" t="s">
        <v>11915</v>
      </c>
      <c r="F52" s="451">
        <v>0.7291666666666666</v>
      </c>
      <c r="G52" s="451">
        <v>0.7604166666666666</v>
      </c>
      <c r="H52" s="452">
        <v>150.0</v>
      </c>
      <c r="I52" s="129" t="s">
        <v>12068</v>
      </c>
      <c r="J52" s="129">
        <v>4.0</v>
      </c>
      <c r="K52" s="129" t="s">
        <v>12066</v>
      </c>
      <c r="L52" s="55"/>
    </row>
    <row r="53" ht="15.75" customHeight="1">
      <c r="A53" s="129" t="s">
        <v>12057</v>
      </c>
      <c r="B53" s="129" t="s">
        <v>12045</v>
      </c>
      <c r="C53" s="6" t="s">
        <v>12069</v>
      </c>
      <c r="D53" s="448">
        <v>45754.0</v>
      </c>
      <c r="E53" s="449" t="s">
        <v>12059</v>
      </c>
      <c r="F53" s="451">
        <v>0.6875</v>
      </c>
      <c r="G53" s="451">
        <v>0.71875</v>
      </c>
      <c r="H53" s="452">
        <v>165.0</v>
      </c>
      <c r="I53" s="129" t="s">
        <v>12070</v>
      </c>
      <c r="J53" s="129">
        <v>8.0</v>
      </c>
      <c r="K53" s="129" t="s">
        <v>12071</v>
      </c>
      <c r="L53" s="55"/>
    </row>
    <row r="54" ht="15.75" customHeight="1">
      <c r="A54" s="129" t="s">
        <v>12062</v>
      </c>
      <c r="B54" s="129" t="s">
        <v>12045</v>
      </c>
      <c r="C54" s="128" t="s">
        <v>12072</v>
      </c>
      <c r="D54" s="453">
        <v>45882.0</v>
      </c>
      <c r="E54" s="454" t="s">
        <v>11915</v>
      </c>
      <c r="F54" s="455">
        <v>0.7291666666666666</v>
      </c>
      <c r="G54" s="455">
        <v>0.7604166666666666</v>
      </c>
      <c r="H54" s="456">
        <v>176.0</v>
      </c>
      <c r="I54" s="128" t="s">
        <v>12073</v>
      </c>
      <c r="J54" s="128">
        <v>3.0</v>
      </c>
      <c r="K54" s="128" t="s">
        <v>12071</v>
      </c>
    </row>
    <row r="55" ht="15.75" customHeight="1">
      <c r="A55" s="129" t="s">
        <v>12057</v>
      </c>
      <c r="B55" s="129" t="s">
        <v>12045</v>
      </c>
      <c r="C55" s="129" t="s">
        <v>12074</v>
      </c>
      <c r="D55" s="448">
        <v>45754.0</v>
      </c>
      <c r="E55" s="449" t="s">
        <v>12059</v>
      </c>
      <c r="F55" s="451">
        <v>0.6875</v>
      </c>
      <c r="G55" s="451">
        <v>0.71875</v>
      </c>
      <c r="H55" s="452">
        <v>165.0</v>
      </c>
      <c r="I55" s="129" t="s">
        <v>12075</v>
      </c>
      <c r="J55" s="129">
        <v>8.0</v>
      </c>
      <c r="K55" s="129" t="s">
        <v>12076</v>
      </c>
    </row>
    <row r="56" ht="15.75" customHeight="1">
      <c r="A56" s="129" t="s">
        <v>12062</v>
      </c>
      <c r="B56" s="129" t="s">
        <v>12045</v>
      </c>
      <c r="C56" s="129" t="s">
        <v>12077</v>
      </c>
      <c r="D56" s="448">
        <v>45882.0</v>
      </c>
      <c r="E56" s="449" t="s">
        <v>11915</v>
      </c>
      <c r="F56" s="451">
        <v>0.7291666666666666</v>
      </c>
      <c r="G56" s="451">
        <v>0.7604166666666666</v>
      </c>
      <c r="H56" s="452">
        <v>176.0</v>
      </c>
      <c r="I56" s="129" t="s">
        <v>12078</v>
      </c>
      <c r="J56" s="129">
        <v>7.0</v>
      </c>
      <c r="K56" s="129" t="s">
        <v>12076</v>
      </c>
    </row>
    <row r="57" ht="15.75" customHeight="1">
      <c r="A57" s="129" t="s">
        <v>12057</v>
      </c>
      <c r="B57" s="129" t="s">
        <v>12045</v>
      </c>
      <c r="C57" s="129" t="s">
        <v>12079</v>
      </c>
      <c r="D57" s="448">
        <v>45754.0</v>
      </c>
      <c r="E57" s="449" t="s">
        <v>12059</v>
      </c>
      <c r="F57" s="451">
        <v>0.6770833333333334</v>
      </c>
      <c r="G57" s="451">
        <v>0.7083333333333334</v>
      </c>
      <c r="H57" s="452">
        <v>150.0</v>
      </c>
      <c r="I57" s="129" t="s">
        <v>12080</v>
      </c>
      <c r="J57" s="129">
        <v>6.0</v>
      </c>
      <c r="K57" s="129" t="s">
        <v>12081</v>
      </c>
    </row>
    <row r="58" ht="15.75" customHeight="1">
      <c r="A58" s="129" t="s">
        <v>12062</v>
      </c>
      <c r="B58" s="129" t="s">
        <v>12045</v>
      </c>
      <c r="C58" s="129" t="s">
        <v>12082</v>
      </c>
      <c r="D58" s="448">
        <v>45882.0</v>
      </c>
      <c r="E58" s="449" t="s">
        <v>11915</v>
      </c>
      <c r="F58" s="451">
        <v>0.71875</v>
      </c>
      <c r="G58" s="451">
        <v>0.75</v>
      </c>
      <c r="H58" s="452">
        <v>160.0</v>
      </c>
      <c r="I58" s="129" t="s">
        <v>12064</v>
      </c>
      <c r="J58" s="129">
        <v>7.0</v>
      </c>
      <c r="K58" s="129" t="s">
        <v>12081</v>
      </c>
    </row>
    <row r="59" ht="15.75" customHeight="1">
      <c r="A59" s="129" t="s">
        <v>12057</v>
      </c>
      <c r="B59" s="129" t="s">
        <v>12045</v>
      </c>
      <c r="C59" s="129" t="s">
        <v>12065</v>
      </c>
      <c r="D59" s="448">
        <v>45754.0</v>
      </c>
      <c r="E59" s="449" t="s">
        <v>12059</v>
      </c>
      <c r="F59" s="451">
        <v>0.6875</v>
      </c>
      <c r="G59" s="451">
        <v>0.71875</v>
      </c>
      <c r="H59" s="452">
        <v>150.0</v>
      </c>
      <c r="I59" s="129" t="s">
        <v>12060</v>
      </c>
      <c r="J59" s="129" t="s">
        <v>298</v>
      </c>
      <c r="K59" s="129" t="s">
        <v>12083</v>
      </c>
    </row>
    <row r="60" ht="15.75" customHeight="1">
      <c r="A60" s="129" t="s">
        <v>12062</v>
      </c>
      <c r="B60" s="129" t="s">
        <v>12045</v>
      </c>
      <c r="C60" s="129" t="s">
        <v>12067</v>
      </c>
      <c r="D60" s="448">
        <v>45882.0</v>
      </c>
      <c r="E60" s="449" t="s">
        <v>11915</v>
      </c>
      <c r="F60" s="451">
        <v>0.7291666666666666</v>
      </c>
      <c r="G60" s="451">
        <v>0.7604166666666666</v>
      </c>
      <c r="H60" s="452">
        <v>150.0</v>
      </c>
      <c r="I60" s="129" t="s">
        <v>12068</v>
      </c>
      <c r="J60" s="129">
        <v>4.0</v>
      </c>
      <c r="K60" s="129" t="s">
        <v>12083</v>
      </c>
    </row>
    <row r="61" ht="15.75" customHeight="1">
      <c r="A61" s="129" t="s">
        <v>12057</v>
      </c>
      <c r="B61" s="129" t="s">
        <v>12045</v>
      </c>
      <c r="C61" s="6" t="s">
        <v>12069</v>
      </c>
      <c r="D61" s="448">
        <v>45754.0</v>
      </c>
      <c r="E61" s="449" t="s">
        <v>12059</v>
      </c>
      <c r="F61" s="451">
        <v>0.6875</v>
      </c>
      <c r="G61" s="451">
        <v>0.71875</v>
      </c>
      <c r="H61" s="452">
        <v>165.0</v>
      </c>
      <c r="I61" s="129" t="s">
        <v>12070</v>
      </c>
      <c r="J61" s="129">
        <v>8.0</v>
      </c>
      <c r="K61" s="129" t="s">
        <v>12084</v>
      </c>
    </row>
    <row r="62" ht="15.75" customHeight="1">
      <c r="A62" s="129" t="s">
        <v>12062</v>
      </c>
      <c r="B62" s="129" t="s">
        <v>12045</v>
      </c>
      <c r="C62" s="128" t="s">
        <v>12072</v>
      </c>
      <c r="D62" s="453">
        <v>45882.0</v>
      </c>
      <c r="E62" s="454" t="s">
        <v>11915</v>
      </c>
      <c r="F62" s="455">
        <v>0.7291666666666666</v>
      </c>
      <c r="G62" s="455">
        <v>0.7604166666666666</v>
      </c>
      <c r="H62" s="456">
        <v>176.0</v>
      </c>
      <c r="I62" s="128" t="s">
        <v>12073</v>
      </c>
      <c r="J62" s="128">
        <v>3.0</v>
      </c>
      <c r="K62" s="128" t="s">
        <v>12084</v>
      </c>
    </row>
    <row r="63" ht="15.75" customHeight="1">
      <c r="A63" s="129" t="s">
        <v>12057</v>
      </c>
      <c r="B63" s="129" t="s">
        <v>12045</v>
      </c>
      <c r="C63" s="129" t="s">
        <v>12074</v>
      </c>
      <c r="D63" s="448">
        <v>45754.0</v>
      </c>
      <c r="E63" s="449" t="s">
        <v>12059</v>
      </c>
      <c r="F63" s="451">
        <v>0.6875</v>
      </c>
      <c r="G63" s="451">
        <v>0.71875</v>
      </c>
      <c r="H63" s="452">
        <v>165.0</v>
      </c>
      <c r="I63" s="129" t="s">
        <v>12075</v>
      </c>
      <c r="J63" s="129">
        <v>8.0</v>
      </c>
      <c r="K63" s="129" t="s">
        <v>12085</v>
      </c>
    </row>
    <row r="64" ht="15.75" customHeight="1">
      <c r="A64" s="129" t="s">
        <v>12062</v>
      </c>
      <c r="B64" s="129" t="s">
        <v>12045</v>
      </c>
      <c r="C64" s="129" t="s">
        <v>12077</v>
      </c>
      <c r="D64" s="448">
        <v>45882.0</v>
      </c>
      <c r="E64" s="449" t="s">
        <v>11915</v>
      </c>
      <c r="F64" s="451">
        <v>0.7291666666666666</v>
      </c>
      <c r="G64" s="451">
        <v>0.7604166666666666</v>
      </c>
      <c r="H64" s="452">
        <v>176.0</v>
      </c>
      <c r="I64" s="129" t="s">
        <v>12078</v>
      </c>
      <c r="J64" s="129">
        <v>7.0</v>
      </c>
      <c r="K64" s="129" t="s">
        <v>12085</v>
      </c>
    </row>
    <row r="65" ht="15.75" customHeight="1">
      <c r="A65" s="129" t="s">
        <v>12057</v>
      </c>
      <c r="B65" s="129" t="s">
        <v>12045</v>
      </c>
      <c r="C65" s="129" t="s">
        <v>12079</v>
      </c>
      <c r="D65" s="448">
        <v>45754.0</v>
      </c>
      <c r="E65" s="449" t="s">
        <v>12059</v>
      </c>
      <c r="F65" s="451">
        <v>0.6770833333333334</v>
      </c>
      <c r="G65" s="451">
        <v>0.7083333333333334</v>
      </c>
      <c r="H65" s="452">
        <v>150.0</v>
      </c>
      <c r="I65" s="129" t="s">
        <v>12080</v>
      </c>
      <c r="J65" s="129">
        <v>6.0</v>
      </c>
      <c r="K65" s="129" t="s">
        <v>12086</v>
      </c>
    </row>
    <row r="66" ht="15.75" customHeight="1">
      <c r="A66" s="129" t="s">
        <v>12062</v>
      </c>
      <c r="B66" s="129" t="s">
        <v>12045</v>
      </c>
      <c r="C66" s="129" t="s">
        <v>12082</v>
      </c>
      <c r="D66" s="448">
        <v>45882.0</v>
      </c>
      <c r="E66" s="449" t="s">
        <v>11915</v>
      </c>
      <c r="F66" s="451">
        <v>0.71875</v>
      </c>
      <c r="G66" s="451">
        <v>0.75</v>
      </c>
      <c r="H66" s="452">
        <v>160.0</v>
      </c>
      <c r="I66" s="129" t="s">
        <v>12064</v>
      </c>
      <c r="J66" s="129">
        <v>7.0</v>
      </c>
      <c r="K66" s="129" t="s">
        <v>12086</v>
      </c>
    </row>
    <row r="67" ht="15.75" customHeight="1">
      <c r="A67" s="129" t="s">
        <v>12057</v>
      </c>
      <c r="B67" s="129" t="s">
        <v>12045</v>
      </c>
      <c r="C67" s="129" t="s">
        <v>12058</v>
      </c>
      <c r="D67" s="448">
        <v>45754.0</v>
      </c>
      <c r="E67" s="449" t="s">
        <v>12059</v>
      </c>
      <c r="F67" s="451">
        <v>0.6875</v>
      </c>
      <c r="G67" s="451">
        <v>0.71875</v>
      </c>
      <c r="H67" s="452">
        <v>150.0</v>
      </c>
      <c r="I67" s="129" t="s">
        <v>12060</v>
      </c>
      <c r="J67" s="129">
        <v>5.0</v>
      </c>
      <c r="K67" s="129" t="s">
        <v>12087</v>
      </c>
    </row>
    <row r="68" ht="15.75" customHeight="1">
      <c r="A68" s="129" t="s">
        <v>12062</v>
      </c>
      <c r="B68" s="129" t="s">
        <v>12045</v>
      </c>
      <c r="C68" s="129" t="s">
        <v>12063</v>
      </c>
      <c r="D68" s="448">
        <v>45882.0</v>
      </c>
      <c r="E68" s="449" t="s">
        <v>11915</v>
      </c>
      <c r="F68" s="451">
        <v>0.71875</v>
      </c>
      <c r="G68" s="451">
        <v>0.75</v>
      </c>
      <c r="H68" s="452">
        <v>160.0</v>
      </c>
      <c r="I68" s="129" t="s">
        <v>12064</v>
      </c>
      <c r="J68" s="129">
        <v>4.0</v>
      </c>
      <c r="K68" s="129" t="s">
        <v>12087</v>
      </c>
    </row>
    <row r="69" ht="15.75" customHeight="1">
      <c r="A69" s="129" t="s">
        <v>12057</v>
      </c>
      <c r="B69" s="129" t="s">
        <v>12045</v>
      </c>
      <c r="C69" s="129" t="s">
        <v>12065</v>
      </c>
      <c r="D69" s="448">
        <v>45754.0</v>
      </c>
      <c r="E69" s="449" t="s">
        <v>12059</v>
      </c>
      <c r="F69" s="451">
        <v>0.6875</v>
      </c>
      <c r="G69" s="451">
        <v>0.71875</v>
      </c>
      <c r="H69" s="452">
        <v>150.0</v>
      </c>
      <c r="I69" s="129" t="s">
        <v>12060</v>
      </c>
      <c r="J69" s="129" t="s">
        <v>298</v>
      </c>
      <c r="K69" s="129" t="s">
        <v>12088</v>
      </c>
    </row>
    <row r="70" ht="15.75" customHeight="1">
      <c r="A70" s="129" t="s">
        <v>12062</v>
      </c>
      <c r="B70" s="129" t="s">
        <v>12045</v>
      </c>
      <c r="C70" s="129" t="s">
        <v>12067</v>
      </c>
      <c r="D70" s="448">
        <v>45882.0</v>
      </c>
      <c r="E70" s="449" t="s">
        <v>11915</v>
      </c>
      <c r="F70" s="451">
        <v>0.7291666666666666</v>
      </c>
      <c r="G70" s="451">
        <v>0.7604166666666666</v>
      </c>
      <c r="H70" s="452">
        <v>150.0</v>
      </c>
      <c r="I70" s="129" t="s">
        <v>12068</v>
      </c>
      <c r="J70" s="129">
        <v>4.0</v>
      </c>
      <c r="K70" s="129" t="s">
        <v>12088</v>
      </c>
    </row>
    <row r="71" ht="15.75" customHeight="1">
      <c r="A71" s="129" t="s">
        <v>12057</v>
      </c>
      <c r="B71" s="129" t="s">
        <v>12045</v>
      </c>
      <c r="C71" s="6" t="s">
        <v>12069</v>
      </c>
      <c r="D71" s="448">
        <v>45754.0</v>
      </c>
      <c r="E71" s="449" t="s">
        <v>12059</v>
      </c>
      <c r="F71" s="451">
        <v>0.6875</v>
      </c>
      <c r="G71" s="451">
        <v>0.71875</v>
      </c>
      <c r="H71" s="452">
        <v>165.0</v>
      </c>
      <c r="I71" s="129" t="s">
        <v>12070</v>
      </c>
      <c r="J71" s="129">
        <v>8.0</v>
      </c>
      <c r="K71" s="129" t="s">
        <v>12089</v>
      </c>
    </row>
    <row r="72" ht="15.75" customHeight="1">
      <c r="A72" s="129" t="s">
        <v>12062</v>
      </c>
      <c r="B72" s="129" t="s">
        <v>12045</v>
      </c>
      <c r="C72" s="128" t="s">
        <v>12072</v>
      </c>
      <c r="D72" s="453">
        <v>45882.0</v>
      </c>
      <c r="E72" s="454" t="s">
        <v>11915</v>
      </c>
      <c r="F72" s="455">
        <v>0.7291666666666666</v>
      </c>
      <c r="G72" s="455">
        <v>0.7604166666666666</v>
      </c>
      <c r="H72" s="456">
        <v>176.0</v>
      </c>
      <c r="I72" s="128" t="s">
        <v>12073</v>
      </c>
      <c r="J72" s="128">
        <v>3.0</v>
      </c>
      <c r="K72" s="128" t="s">
        <v>12089</v>
      </c>
    </row>
    <row r="73" ht="15.75" customHeight="1">
      <c r="A73" s="129" t="s">
        <v>12057</v>
      </c>
      <c r="B73" s="129" t="s">
        <v>12045</v>
      </c>
      <c r="C73" s="129" t="s">
        <v>12074</v>
      </c>
      <c r="D73" s="448">
        <v>45754.0</v>
      </c>
      <c r="E73" s="449" t="s">
        <v>12059</v>
      </c>
      <c r="F73" s="451">
        <v>0.6875</v>
      </c>
      <c r="G73" s="451">
        <v>0.71875</v>
      </c>
      <c r="H73" s="452">
        <v>165.0</v>
      </c>
      <c r="I73" s="129" t="s">
        <v>12075</v>
      </c>
      <c r="J73" s="129">
        <v>8.0</v>
      </c>
      <c r="K73" s="129" t="s">
        <v>12090</v>
      </c>
    </row>
    <row r="74" ht="15.75" customHeight="1">
      <c r="A74" s="129" t="s">
        <v>12062</v>
      </c>
      <c r="B74" s="129" t="s">
        <v>12045</v>
      </c>
      <c r="C74" s="129" t="s">
        <v>12077</v>
      </c>
      <c r="D74" s="448">
        <v>45882.0</v>
      </c>
      <c r="E74" s="449" t="s">
        <v>11915</v>
      </c>
      <c r="F74" s="451">
        <v>0.7291666666666666</v>
      </c>
      <c r="G74" s="451">
        <v>0.7604166666666666</v>
      </c>
      <c r="H74" s="452">
        <v>176.0</v>
      </c>
      <c r="I74" s="129" t="s">
        <v>12078</v>
      </c>
      <c r="J74" s="129">
        <v>7.0</v>
      </c>
      <c r="K74" s="129" t="s">
        <v>12090</v>
      </c>
    </row>
    <row r="75" ht="15.75" customHeight="1">
      <c r="A75" s="129" t="s">
        <v>12057</v>
      </c>
      <c r="B75" s="129" t="s">
        <v>12045</v>
      </c>
      <c r="C75" s="129" t="s">
        <v>12079</v>
      </c>
      <c r="D75" s="450" t="s">
        <v>3831</v>
      </c>
      <c r="E75" s="449" t="s">
        <v>3832</v>
      </c>
      <c r="F75" s="451">
        <v>0.6770833333333334</v>
      </c>
      <c r="G75" s="451">
        <v>0.7083333333333334</v>
      </c>
      <c r="H75" s="452">
        <v>150.0</v>
      </c>
      <c r="I75" s="129" t="s">
        <v>12080</v>
      </c>
      <c r="J75" s="129">
        <v>6.0</v>
      </c>
      <c r="K75" s="129" t="s">
        <v>12091</v>
      </c>
    </row>
    <row r="76" ht="15.75" customHeight="1">
      <c r="A76" s="129" t="s">
        <v>12062</v>
      </c>
      <c r="B76" s="129" t="s">
        <v>12045</v>
      </c>
      <c r="C76" s="129" t="s">
        <v>12082</v>
      </c>
      <c r="D76" s="448">
        <v>45754.0</v>
      </c>
      <c r="E76" s="449" t="s">
        <v>12059</v>
      </c>
      <c r="F76" s="451">
        <v>0.71875</v>
      </c>
      <c r="G76" s="451">
        <v>0.75</v>
      </c>
      <c r="H76" s="452">
        <v>160.0</v>
      </c>
      <c r="I76" s="129" t="s">
        <v>12064</v>
      </c>
      <c r="J76" s="129">
        <v>7.0</v>
      </c>
      <c r="K76" s="129" t="s">
        <v>12091</v>
      </c>
    </row>
    <row r="77" ht="15.75" customHeight="1">
      <c r="A77" s="131" t="s">
        <v>12092</v>
      </c>
      <c r="B77" s="165" t="s">
        <v>12045</v>
      </c>
      <c r="C77" s="165" t="s">
        <v>12093</v>
      </c>
      <c r="D77" s="448">
        <v>45882.0</v>
      </c>
      <c r="E77" s="449" t="s">
        <v>11915</v>
      </c>
      <c r="F77" s="250">
        <v>0.4375</v>
      </c>
      <c r="G77" s="250">
        <v>0.4791666666666667</v>
      </c>
      <c r="H77" s="246" t="s">
        <v>4673</v>
      </c>
      <c r="I77" s="165" t="s">
        <v>12094</v>
      </c>
      <c r="J77" s="131">
        <v>24.0</v>
      </c>
      <c r="K77" s="244" t="s">
        <v>12095</v>
      </c>
    </row>
    <row r="78" ht="15.75" customHeight="1">
      <c r="A78" s="129" t="s">
        <v>12057</v>
      </c>
      <c r="B78" s="129" t="s">
        <v>12045</v>
      </c>
      <c r="C78" s="129" t="s">
        <v>12058</v>
      </c>
      <c r="D78" s="448">
        <v>45754.0</v>
      </c>
      <c r="E78" s="449" t="s">
        <v>12059</v>
      </c>
      <c r="F78" s="451">
        <v>0.6875</v>
      </c>
      <c r="G78" s="451">
        <v>0.71875</v>
      </c>
      <c r="H78" s="452">
        <v>150.0</v>
      </c>
      <c r="I78" s="129" t="s">
        <v>12060</v>
      </c>
      <c r="J78" s="129">
        <v>5.0</v>
      </c>
      <c r="K78" s="129" t="s">
        <v>12096</v>
      </c>
    </row>
    <row r="79" ht="15.75" customHeight="1">
      <c r="A79" s="129" t="s">
        <v>12062</v>
      </c>
      <c r="B79" s="129" t="s">
        <v>12045</v>
      </c>
      <c r="C79" s="129" t="s">
        <v>12063</v>
      </c>
      <c r="D79" s="448">
        <v>45882.0</v>
      </c>
      <c r="E79" s="449" t="s">
        <v>11915</v>
      </c>
      <c r="F79" s="451">
        <v>0.71875</v>
      </c>
      <c r="G79" s="451">
        <v>0.75</v>
      </c>
      <c r="H79" s="452">
        <v>160.0</v>
      </c>
      <c r="I79" s="129" t="s">
        <v>12064</v>
      </c>
      <c r="J79" s="129">
        <v>4.0</v>
      </c>
      <c r="K79" s="129" t="s">
        <v>12096</v>
      </c>
    </row>
    <row r="80" ht="15.75" customHeight="1">
      <c r="A80" s="129" t="s">
        <v>12057</v>
      </c>
      <c r="B80" s="129" t="s">
        <v>12045</v>
      </c>
      <c r="C80" s="129" t="s">
        <v>12065</v>
      </c>
      <c r="D80" s="448">
        <v>45754.0</v>
      </c>
      <c r="E80" s="449" t="s">
        <v>12059</v>
      </c>
      <c r="F80" s="451">
        <v>0.6875</v>
      </c>
      <c r="G80" s="451">
        <v>0.71875</v>
      </c>
      <c r="H80" s="452">
        <v>150.0</v>
      </c>
      <c r="I80" s="129" t="s">
        <v>12060</v>
      </c>
      <c r="J80" s="129" t="s">
        <v>298</v>
      </c>
      <c r="K80" s="129" t="s">
        <v>12097</v>
      </c>
    </row>
    <row r="81" ht="15.75" customHeight="1">
      <c r="A81" s="129" t="s">
        <v>12062</v>
      </c>
      <c r="B81" s="129" t="s">
        <v>12045</v>
      </c>
      <c r="C81" s="129" t="s">
        <v>12067</v>
      </c>
      <c r="D81" s="448">
        <v>45882.0</v>
      </c>
      <c r="E81" s="449" t="s">
        <v>11915</v>
      </c>
      <c r="F81" s="451">
        <v>0.7291666666666666</v>
      </c>
      <c r="G81" s="451">
        <v>0.7604166666666666</v>
      </c>
      <c r="H81" s="452">
        <v>150.0</v>
      </c>
      <c r="I81" s="129" t="s">
        <v>12068</v>
      </c>
      <c r="J81" s="129">
        <v>4.0</v>
      </c>
      <c r="K81" s="129" t="s">
        <v>12097</v>
      </c>
    </row>
    <row r="82" ht="15.75" customHeight="1">
      <c r="A82" s="129" t="s">
        <v>12057</v>
      </c>
      <c r="B82" s="129" t="s">
        <v>12045</v>
      </c>
      <c r="C82" s="6" t="s">
        <v>12069</v>
      </c>
      <c r="D82" s="448">
        <v>45754.0</v>
      </c>
      <c r="E82" s="449" t="s">
        <v>12059</v>
      </c>
      <c r="F82" s="451">
        <v>0.6875</v>
      </c>
      <c r="G82" s="451">
        <v>0.71875</v>
      </c>
      <c r="H82" s="452">
        <v>165.0</v>
      </c>
      <c r="I82" s="129" t="s">
        <v>12070</v>
      </c>
      <c r="J82" s="129">
        <v>8.0</v>
      </c>
      <c r="K82" s="129" t="s">
        <v>12098</v>
      </c>
    </row>
    <row r="83" ht="15.75" customHeight="1">
      <c r="A83" s="129" t="s">
        <v>12062</v>
      </c>
      <c r="B83" s="129" t="s">
        <v>12045</v>
      </c>
      <c r="C83" s="128" t="s">
        <v>12072</v>
      </c>
      <c r="D83" s="453">
        <v>45882.0</v>
      </c>
      <c r="E83" s="454" t="s">
        <v>11915</v>
      </c>
      <c r="F83" s="455">
        <v>0.7291666666666666</v>
      </c>
      <c r="G83" s="455">
        <v>0.7604166666666666</v>
      </c>
      <c r="H83" s="456">
        <v>176.0</v>
      </c>
      <c r="I83" s="128" t="s">
        <v>12073</v>
      </c>
      <c r="J83" s="128">
        <v>3.0</v>
      </c>
      <c r="K83" s="128" t="s">
        <v>12098</v>
      </c>
    </row>
    <row r="84" ht="15.75" customHeight="1">
      <c r="A84" s="129" t="s">
        <v>12057</v>
      </c>
      <c r="B84" s="129" t="s">
        <v>12045</v>
      </c>
      <c r="C84" s="129" t="s">
        <v>12074</v>
      </c>
      <c r="D84" s="448">
        <v>45754.0</v>
      </c>
      <c r="E84" s="449" t="s">
        <v>12059</v>
      </c>
      <c r="F84" s="451">
        <v>0.6875</v>
      </c>
      <c r="G84" s="451">
        <v>0.71875</v>
      </c>
      <c r="H84" s="452">
        <v>165.0</v>
      </c>
      <c r="I84" s="129" t="s">
        <v>12075</v>
      </c>
      <c r="J84" s="129">
        <v>8.0</v>
      </c>
      <c r="K84" s="129" t="s">
        <v>12099</v>
      </c>
    </row>
    <row r="85" ht="15.75" customHeight="1">
      <c r="A85" s="129" t="s">
        <v>12062</v>
      </c>
      <c r="B85" s="129" t="s">
        <v>12045</v>
      </c>
      <c r="C85" s="129" t="s">
        <v>12077</v>
      </c>
      <c r="D85" s="448">
        <v>45882.0</v>
      </c>
      <c r="E85" s="449" t="s">
        <v>11915</v>
      </c>
      <c r="F85" s="451">
        <v>0.7291666666666666</v>
      </c>
      <c r="G85" s="451">
        <v>0.7604166666666666</v>
      </c>
      <c r="H85" s="452">
        <v>176.0</v>
      </c>
      <c r="I85" s="129" t="s">
        <v>12078</v>
      </c>
      <c r="J85" s="129">
        <v>7.0</v>
      </c>
      <c r="K85" s="129" t="s">
        <v>12099</v>
      </c>
    </row>
    <row r="86" ht="15.75" customHeight="1">
      <c r="A86" s="129" t="s">
        <v>12057</v>
      </c>
      <c r="B86" s="129" t="s">
        <v>12045</v>
      </c>
      <c r="C86" s="129" t="s">
        <v>12058</v>
      </c>
      <c r="D86" s="448">
        <v>45754.0</v>
      </c>
      <c r="E86" s="449" t="s">
        <v>12059</v>
      </c>
      <c r="F86" s="451">
        <v>0.6875</v>
      </c>
      <c r="G86" s="451">
        <v>0.71875</v>
      </c>
      <c r="H86" s="452">
        <v>150.0</v>
      </c>
      <c r="I86" s="129" t="s">
        <v>12060</v>
      </c>
      <c r="J86" s="129">
        <v>5.0</v>
      </c>
      <c r="K86" s="129" t="s">
        <v>12100</v>
      </c>
    </row>
    <row r="87" ht="15.75" customHeight="1">
      <c r="A87" s="129" t="s">
        <v>12062</v>
      </c>
      <c r="B87" s="129" t="s">
        <v>12045</v>
      </c>
      <c r="C87" s="129" t="s">
        <v>12063</v>
      </c>
      <c r="D87" s="448">
        <v>45882.0</v>
      </c>
      <c r="E87" s="449" t="s">
        <v>11915</v>
      </c>
      <c r="F87" s="451">
        <v>0.71875</v>
      </c>
      <c r="G87" s="451">
        <v>0.75</v>
      </c>
      <c r="H87" s="452">
        <v>160.0</v>
      </c>
      <c r="I87" s="129" t="s">
        <v>12064</v>
      </c>
      <c r="J87" s="129">
        <v>4.0</v>
      </c>
      <c r="K87" s="129" t="s">
        <v>12101</v>
      </c>
    </row>
    <row r="88" ht="15.75" customHeight="1">
      <c r="A88" s="129" t="s">
        <v>12057</v>
      </c>
      <c r="B88" s="129" t="s">
        <v>12045</v>
      </c>
      <c r="C88" s="129" t="s">
        <v>12065</v>
      </c>
      <c r="D88" s="448">
        <v>45754.0</v>
      </c>
      <c r="E88" s="449" t="s">
        <v>12059</v>
      </c>
      <c r="F88" s="451">
        <v>0.6875</v>
      </c>
      <c r="G88" s="451">
        <v>0.71875</v>
      </c>
      <c r="H88" s="452">
        <v>150.0</v>
      </c>
      <c r="I88" s="129" t="s">
        <v>12060</v>
      </c>
      <c r="J88" s="129" t="s">
        <v>298</v>
      </c>
      <c r="K88" s="129" t="s">
        <v>12102</v>
      </c>
    </row>
    <row r="89" ht="15.75" customHeight="1">
      <c r="A89" s="129" t="s">
        <v>12062</v>
      </c>
      <c r="B89" s="129" t="s">
        <v>12045</v>
      </c>
      <c r="C89" s="129" t="s">
        <v>12067</v>
      </c>
      <c r="D89" s="448">
        <v>45882.0</v>
      </c>
      <c r="E89" s="449" t="s">
        <v>11915</v>
      </c>
      <c r="F89" s="451">
        <v>0.7291666666666666</v>
      </c>
      <c r="G89" s="451">
        <v>0.7604166666666666</v>
      </c>
      <c r="H89" s="452">
        <v>150.0</v>
      </c>
      <c r="I89" s="129" t="s">
        <v>12068</v>
      </c>
      <c r="J89" s="129">
        <v>4.0</v>
      </c>
      <c r="K89" s="129" t="s">
        <v>12102</v>
      </c>
    </row>
    <row r="90" ht="15.75" customHeight="1">
      <c r="A90" s="129" t="s">
        <v>12057</v>
      </c>
      <c r="B90" s="129" t="s">
        <v>12045</v>
      </c>
      <c r="C90" s="6" t="s">
        <v>12069</v>
      </c>
      <c r="D90" s="448">
        <v>45754.0</v>
      </c>
      <c r="E90" s="449" t="s">
        <v>12059</v>
      </c>
      <c r="F90" s="451">
        <v>0.6875</v>
      </c>
      <c r="G90" s="451">
        <v>0.71875</v>
      </c>
      <c r="H90" s="452">
        <v>165.0</v>
      </c>
      <c r="I90" s="129" t="s">
        <v>12070</v>
      </c>
      <c r="J90" s="129">
        <v>8.0</v>
      </c>
      <c r="K90" s="129" t="s">
        <v>12103</v>
      </c>
    </row>
    <row r="91" ht="15.75" customHeight="1">
      <c r="A91" s="129" t="s">
        <v>12062</v>
      </c>
      <c r="B91" s="129" t="s">
        <v>12045</v>
      </c>
      <c r="C91" s="128" t="s">
        <v>12072</v>
      </c>
      <c r="D91" s="453">
        <v>45882.0</v>
      </c>
      <c r="E91" s="454" t="s">
        <v>11915</v>
      </c>
      <c r="F91" s="455">
        <v>0.7291666666666666</v>
      </c>
      <c r="G91" s="455">
        <v>0.7604166666666666</v>
      </c>
      <c r="H91" s="456">
        <v>176.0</v>
      </c>
      <c r="I91" s="128" t="s">
        <v>12073</v>
      </c>
      <c r="J91" s="128">
        <v>3.0</v>
      </c>
      <c r="K91" s="128" t="s">
        <v>12103</v>
      </c>
    </row>
    <row r="92" ht="15.75" customHeight="1">
      <c r="A92" s="129" t="s">
        <v>12057</v>
      </c>
      <c r="B92" s="129" t="s">
        <v>12045</v>
      </c>
      <c r="C92" s="129" t="s">
        <v>12074</v>
      </c>
      <c r="D92" s="448">
        <v>45754.0</v>
      </c>
      <c r="E92" s="449" t="s">
        <v>12059</v>
      </c>
      <c r="F92" s="451">
        <v>0.6875</v>
      </c>
      <c r="G92" s="451">
        <v>0.71875</v>
      </c>
      <c r="H92" s="452">
        <v>165.0</v>
      </c>
      <c r="I92" s="129" t="s">
        <v>12075</v>
      </c>
      <c r="J92" s="129">
        <v>8.0</v>
      </c>
      <c r="K92" s="129" t="s">
        <v>12104</v>
      </c>
    </row>
    <row r="93" ht="15.75" customHeight="1">
      <c r="A93" s="129" t="s">
        <v>12062</v>
      </c>
      <c r="B93" s="129" t="s">
        <v>12045</v>
      </c>
      <c r="C93" s="129" t="s">
        <v>12077</v>
      </c>
      <c r="D93" s="448">
        <v>45882.0</v>
      </c>
      <c r="E93" s="449" t="s">
        <v>11915</v>
      </c>
      <c r="F93" s="451">
        <v>0.7291666666666666</v>
      </c>
      <c r="G93" s="451">
        <v>0.7604166666666666</v>
      </c>
      <c r="H93" s="452">
        <v>176.0</v>
      </c>
      <c r="I93" s="129" t="s">
        <v>12078</v>
      </c>
      <c r="J93" s="129">
        <v>7.0</v>
      </c>
      <c r="K93" s="129" t="s">
        <v>12104</v>
      </c>
    </row>
    <row r="94" ht="15.75" customHeight="1">
      <c r="A94" s="129" t="s">
        <v>12057</v>
      </c>
      <c r="B94" s="129" t="s">
        <v>12045</v>
      </c>
      <c r="C94" s="129" t="s">
        <v>12079</v>
      </c>
      <c r="D94" s="448">
        <v>45754.0</v>
      </c>
      <c r="E94" s="449" t="s">
        <v>12059</v>
      </c>
      <c r="F94" s="451">
        <v>0.6770833333333334</v>
      </c>
      <c r="G94" s="451">
        <v>0.7083333333333334</v>
      </c>
      <c r="H94" s="452">
        <v>150.0</v>
      </c>
      <c r="I94" s="129" t="s">
        <v>12080</v>
      </c>
      <c r="J94" s="129">
        <v>6.0</v>
      </c>
      <c r="K94" s="129" t="s">
        <v>12105</v>
      </c>
    </row>
    <row r="95" ht="15.75" customHeight="1">
      <c r="A95" s="129" t="s">
        <v>12062</v>
      </c>
      <c r="B95" s="129" t="s">
        <v>12045</v>
      </c>
      <c r="C95" s="129" t="s">
        <v>12082</v>
      </c>
      <c r="D95" s="448">
        <v>45882.0</v>
      </c>
      <c r="E95" s="449" t="s">
        <v>11915</v>
      </c>
      <c r="F95" s="451">
        <v>0.71875</v>
      </c>
      <c r="G95" s="451">
        <v>0.75</v>
      </c>
      <c r="H95" s="452">
        <v>160.0</v>
      </c>
      <c r="I95" s="129" t="s">
        <v>12064</v>
      </c>
      <c r="J95" s="129">
        <v>7.0</v>
      </c>
      <c r="K95" s="129" t="s">
        <v>12105</v>
      </c>
    </row>
    <row r="96" ht="15.75" customHeight="1">
      <c r="A96" s="129" t="s">
        <v>12057</v>
      </c>
      <c r="B96" s="129" t="s">
        <v>12045</v>
      </c>
      <c r="C96" s="129" t="s">
        <v>12058</v>
      </c>
      <c r="D96" s="448">
        <v>45754.0</v>
      </c>
      <c r="E96" s="449" t="s">
        <v>12059</v>
      </c>
      <c r="F96" s="451">
        <v>0.6875</v>
      </c>
      <c r="G96" s="451">
        <v>0.71875</v>
      </c>
      <c r="H96" s="452">
        <v>150.0</v>
      </c>
      <c r="I96" s="129" t="s">
        <v>12060</v>
      </c>
      <c r="J96" s="129">
        <v>5.0</v>
      </c>
      <c r="K96" s="129" t="s">
        <v>12106</v>
      </c>
    </row>
    <row r="97" ht="15.75" customHeight="1">
      <c r="A97" s="129" t="s">
        <v>12062</v>
      </c>
      <c r="B97" s="129" t="s">
        <v>12045</v>
      </c>
      <c r="C97" s="129" t="s">
        <v>12063</v>
      </c>
      <c r="D97" s="448">
        <v>45882.0</v>
      </c>
      <c r="E97" s="449" t="s">
        <v>11915</v>
      </c>
      <c r="F97" s="451">
        <v>0.71875</v>
      </c>
      <c r="G97" s="451">
        <v>0.75</v>
      </c>
      <c r="H97" s="452">
        <v>160.0</v>
      </c>
      <c r="I97" s="129" t="s">
        <v>12064</v>
      </c>
      <c r="J97" s="129">
        <v>4.0</v>
      </c>
      <c r="K97" s="129" t="s">
        <v>12107</v>
      </c>
      <c r="L97" s="55"/>
    </row>
    <row r="98" ht="15.75" customHeight="1">
      <c r="A98" s="129" t="s">
        <v>12057</v>
      </c>
      <c r="B98" s="129" t="s">
        <v>12045</v>
      </c>
      <c r="C98" s="6" t="s">
        <v>12069</v>
      </c>
      <c r="D98" s="448">
        <v>45754.0</v>
      </c>
      <c r="E98" s="449" t="s">
        <v>12059</v>
      </c>
      <c r="F98" s="451">
        <v>0.6875</v>
      </c>
      <c r="G98" s="451">
        <v>0.71875</v>
      </c>
      <c r="H98" s="452">
        <v>165.0</v>
      </c>
      <c r="I98" s="129" t="s">
        <v>12070</v>
      </c>
      <c r="J98" s="129">
        <v>8.0</v>
      </c>
      <c r="K98" s="129" t="s">
        <v>12108</v>
      </c>
      <c r="L98" s="55"/>
    </row>
    <row r="99" ht="15.75" customHeight="1">
      <c r="A99" s="129" t="s">
        <v>12062</v>
      </c>
      <c r="B99" s="129" t="s">
        <v>12045</v>
      </c>
      <c r="C99" s="128" t="s">
        <v>12072</v>
      </c>
      <c r="D99" s="453">
        <v>45882.0</v>
      </c>
      <c r="E99" s="454" t="s">
        <v>11915</v>
      </c>
      <c r="F99" s="455">
        <v>0.7291666666666666</v>
      </c>
      <c r="G99" s="455">
        <v>0.7604166666666666</v>
      </c>
      <c r="H99" s="456">
        <v>176.0</v>
      </c>
      <c r="I99" s="128" t="s">
        <v>12073</v>
      </c>
      <c r="J99" s="128">
        <v>3.0</v>
      </c>
      <c r="K99" s="128" t="s">
        <v>12108</v>
      </c>
      <c r="L99" s="55"/>
    </row>
    <row r="100" ht="15.75" customHeight="1">
      <c r="A100" s="129" t="s">
        <v>12057</v>
      </c>
      <c r="B100" s="129" t="s">
        <v>12045</v>
      </c>
      <c r="C100" s="129" t="s">
        <v>12074</v>
      </c>
      <c r="D100" s="448">
        <v>45754.0</v>
      </c>
      <c r="E100" s="449" t="s">
        <v>12059</v>
      </c>
      <c r="F100" s="451">
        <v>0.6875</v>
      </c>
      <c r="G100" s="451">
        <v>0.71875</v>
      </c>
      <c r="H100" s="452">
        <v>165.0</v>
      </c>
      <c r="I100" s="129" t="s">
        <v>12075</v>
      </c>
      <c r="J100" s="129">
        <v>8.0</v>
      </c>
      <c r="K100" s="129" t="s">
        <v>12109</v>
      </c>
      <c r="L100" s="55"/>
    </row>
    <row r="101" ht="15.75" customHeight="1">
      <c r="A101" s="129" t="s">
        <v>12062</v>
      </c>
      <c r="B101" s="129" t="s">
        <v>12045</v>
      </c>
      <c r="C101" s="129" t="s">
        <v>12077</v>
      </c>
      <c r="D101" s="448">
        <v>45882.0</v>
      </c>
      <c r="E101" s="449" t="s">
        <v>11915</v>
      </c>
      <c r="F101" s="451">
        <v>0.7291666666666666</v>
      </c>
      <c r="G101" s="451">
        <v>0.7604166666666666</v>
      </c>
      <c r="H101" s="452">
        <v>176.0</v>
      </c>
      <c r="I101" s="129" t="s">
        <v>12078</v>
      </c>
      <c r="J101" s="129">
        <v>7.0</v>
      </c>
      <c r="K101" s="129" t="s">
        <v>12109</v>
      </c>
      <c r="L101" s="55"/>
    </row>
    <row r="102" ht="15.75" customHeight="1">
      <c r="A102" s="129" t="s">
        <v>12057</v>
      </c>
      <c r="B102" s="129" t="s">
        <v>12045</v>
      </c>
      <c r="C102" s="129" t="s">
        <v>12079</v>
      </c>
      <c r="D102" s="448">
        <v>45754.0</v>
      </c>
      <c r="E102" s="449" t="s">
        <v>12059</v>
      </c>
      <c r="F102" s="451">
        <v>0.6770833333333334</v>
      </c>
      <c r="G102" s="451">
        <v>0.7083333333333334</v>
      </c>
      <c r="H102" s="452">
        <v>150.0</v>
      </c>
      <c r="I102" s="129" t="s">
        <v>12080</v>
      </c>
      <c r="J102" s="129">
        <v>6.0</v>
      </c>
      <c r="K102" s="129" t="s">
        <v>12110</v>
      </c>
      <c r="L102" s="55"/>
    </row>
    <row r="103" ht="15.75" customHeight="1">
      <c r="A103" s="129" t="s">
        <v>12062</v>
      </c>
      <c r="B103" s="129" t="s">
        <v>12045</v>
      </c>
      <c r="C103" s="129" t="s">
        <v>12082</v>
      </c>
      <c r="D103" s="448">
        <v>45882.0</v>
      </c>
      <c r="E103" s="449" t="s">
        <v>11915</v>
      </c>
      <c r="F103" s="451">
        <v>0.71875</v>
      </c>
      <c r="G103" s="451">
        <v>0.75</v>
      </c>
      <c r="H103" s="452">
        <v>160.0</v>
      </c>
      <c r="I103" s="129" t="s">
        <v>12064</v>
      </c>
      <c r="J103" s="129">
        <v>7.0</v>
      </c>
      <c r="K103" s="129" t="s">
        <v>12110</v>
      </c>
      <c r="L103" s="55"/>
    </row>
    <row r="104" ht="15.75" customHeight="1">
      <c r="A104" s="129" t="s">
        <v>12057</v>
      </c>
      <c r="B104" s="129" t="s">
        <v>12045</v>
      </c>
      <c r="C104" s="129" t="s">
        <v>12058</v>
      </c>
      <c r="D104" s="448">
        <v>45754.0</v>
      </c>
      <c r="E104" s="449" t="s">
        <v>12059</v>
      </c>
      <c r="F104" s="451">
        <v>0.6875</v>
      </c>
      <c r="G104" s="451">
        <v>0.71875</v>
      </c>
      <c r="H104" s="452">
        <v>150.0</v>
      </c>
      <c r="I104" s="129" t="s">
        <v>12060</v>
      </c>
      <c r="J104" s="129">
        <v>5.0</v>
      </c>
      <c r="K104" s="129" t="s">
        <v>12111</v>
      </c>
      <c r="L104" s="55"/>
    </row>
    <row r="105" ht="15.75" customHeight="1">
      <c r="A105" s="129" t="s">
        <v>12062</v>
      </c>
      <c r="B105" s="129" t="s">
        <v>12045</v>
      </c>
      <c r="C105" s="129" t="s">
        <v>12063</v>
      </c>
      <c r="D105" s="448">
        <v>45882.0</v>
      </c>
      <c r="E105" s="449" t="s">
        <v>11915</v>
      </c>
      <c r="F105" s="451">
        <v>0.71875</v>
      </c>
      <c r="G105" s="451">
        <v>0.75</v>
      </c>
      <c r="H105" s="452">
        <v>160.0</v>
      </c>
      <c r="I105" s="129" t="s">
        <v>12064</v>
      </c>
      <c r="J105" s="129">
        <v>4.0</v>
      </c>
      <c r="K105" s="129" t="s">
        <v>12112</v>
      </c>
      <c r="L105" s="55"/>
    </row>
    <row r="106" ht="15.75" customHeight="1">
      <c r="A106" s="129" t="s">
        <v>12057</v>
      </c>
      <c r="B106" s="129" t="s">
        <v>12045</v>
      </c>
      <c r="C106" s="129" t="s">
        <v>12065</v>
      </c>
      <c r="D106" s="448">
        <v>45754.0</v>
      </c>
      <c r="E106" s="449" t="s">
        <v>12059</v>
      </c>
      <c r="F106" s="451">
        <v>0.6875</v>
      </c>
      <c r="G106" s="451">
        <v>0.71875</v>
      </c>
      <c r="H106" s="452">
        <v>150.0</v>
      </c>
      <c r="I106" s="129" t="s">
        <v>12060</v>
      </c>
      <c r="J106" s="129" t="s">
        <v>298</v>
      </c>
      <c r="K106" s="129" t="s">
        <v>12113</v>
      </c>
      <c r="L106" s="55"/>
    </row>
    <row r="107" ht="15.75" customHeight="1">
      <c r="A107" s="129" t="s">
        <v>12062</v>
      </c>
      <c r="B107" s="129" t="s">
        <v>12045</v>
      </c>
      <c r="C107" s="129" t="s">
        <v>12067</v>
      </c>
      <c r="D107" s="448">
        <v>45882.0</v>
      </c>
      <c r="E107" s="449" t="s">
        <v>11915</v>
      </c>
      <c r="F107" s="451">
        <v>0.7291666666666666</v>
      </c>
      <c r="G107" s="451">
        <v>0.7604166666666666</v>
      </c>
      <c r="H107" s="452">
        <v>150.0</v>
      </c>
      <c r="I107" s="129" t="s">
        <v>12068</v>
      </c>
      <c r="J107" s="129">
        <v>4.0</v>
      </c>
      <c r="K107" s="129" t="s">
        <v>12113</v>
      </c>
      <c r="L107" s="55"/>
    </row>
    <row r="108" ht="15.75" customHeight="1">
      <c r="A108" s="129" t="s">
        <v>12057</v>
      </c>
      <c r="B108" s="129" t="s">
        <v>12045</v>
      </c>
      <c r="C108" s="6" t="s">
        <v>12069</v>
      </c>
      <c r="D108" s="448">
        <v>45754.0</v>
      </c>
      <c r="E108" s="449" t="s">
        <v>12059</v>
      </c>
      <c r="F108" s="451">
        <v>0.6875</v>
      </c>
      <c r="G108" s="451">
        <v>0.71875</v>
      </c>
      <c r="H108" s="452">
        <v>165.0</v>
      </c>
      <c r="I108" s="129" t="s">
        <v>12070</v>
      </c>
      <c r="J108" s="129">
        <v>8.0</v>
      </c>
      <c r="K108" s="129" t="s">
        <v>12114</v>
      </c>
      <c r="L108" s="55"/>
    </row>
    <row r="109" ht="15.75" customHeight="1">
      <c r="A109" s="129" t="s">
        <v>12062</v>
      </c>
      <c r="B109" s="129" t="s">
        <v>12045</v>
      </c>
      <c r="C109" s="128" t="s">
        <v>12072</v>
      </c>
      <c r="D109" s="453">
        <v>45882.0</v>
      </c>
      <c r="E109" s="454" t="s">
        <v>11915</v>
      </c>
      <c r="F109" s="455">
        <v>0.7291666666666666</v>
      </c>
      <c r="G109" s="455">
        <v>0.7604166666666666</v>
      </c>
      <c r="H109" s="456">
        <v>176.0</v>
      </c>
      <c r="I109" s="128" t="s">
        <v>12073</v>
      </c>
      <c r="J109" s="128">
        <v>3.0</v>
      </c>
      <c r="K109" s="128" t="s">
        <v>12114</v>
      </c>
      <c r="L109" s="55"/>
    </row>
    <row r="110" ht="15.75" customHeight="1">
      <c r="A110" s="129" t="s">
        <v>12057</v>
      </c>
      <c r="B110" s="129" t="s">
        <v>12045</v>
      </c>
      <c r="C110" s="129" t="s">
        <v>12074</v>
      </c>
      <c r="D110" s="448">
        <v>45754.0</v>
      </c>
      <c r="E110" s="449" t="s">
        <v>12059</v>
      </c>
      <c r="F110" s="451">
        <v>0.6875</v>
      </c>
      <c r="G110" s="451">
        <v>0.71875</v>
      </c>
      <c r="H110" s="452">
        <v>165.0</v>
      </c>
      <c r="I110" s="129" t="s">
        <v>12075</v>
      </c>
      <c r="J110" s="129">
        <v>8.0</v>
      </c>
      <c r="K110" s="129" t="s">
        <v>12115</v>
      </c>
      <c r="L110" s="55"/>
    </row>
    <row r="111" ht="15.75" customHeight="1">
      <c r="A111" s="129" t="s">
        <v>12062</v>
      </c>
      <c r="B111" s="129" t="s">
        <v>12045</v>
      </c>
      <c r="C111" s="129" t="s">
        <v>12077</v>
      </c>
      <c r="D111" s="448">
        <v>45882.0</v>
      </c>
      <c r="E111" s="449" t="s">
        <v>11915</v>
      </c>
      <c r="F111" s="451">
        <v>0.7291666666666666</v>
      </c>
      <c r="G111" s="451">
        <v>0.7604166666666666</v>
      </c>
      <c r="H111" s="452">
        <v>176.0</v>
      </c>
      <c r="I111" s="129" t="s">
        <v>12078</v>
      </c>
      <c r="J111" s="129">
        <v>7.0</v>
      </c>
      <c r="K111" s="129" t="s">
        <v>12115</v>
      </c>
    </row>
    <row r="112" ht="15.75" customHeight="1">
      <c r="A112" s="129" t="s">
        <v>12057</v>
      </c>
      <c r="B112" s="129" t="s">
        <v>12045</v>
      </c>
      <c r="C112" s="129" t="s">
        <v>12079</v>
      </c>
      <c r="D112" s="448">
        <v>45754.0</v>
      </c>
      <c r="E112" s="449" t="s">
        <v>12059</v>
      </c>
      <c r="F112" s="451">
        <v>0.6770833333333334</v>
      </c>
      <c r="G112" s="451">
        <v>0.7083333333333334</v>
      </c>
      <c r="H112" s="452">
        <v>150.0</v>
      </c>
      <c r="I112" s="129" t="s">
        <v>12080</v>
      </c>
      <c r="J112" s="129">
        <v>6.0</v>
      </c>
      <c r="K112" s="129" t="s">
        <v>12116</v>
      </c>
    </row>
    <row r="113" ht="15.75" customHeight="1">
      <c r="A113" s="129" t="s">
        <v>12062</v>
      </c>
      <c r="B113" s="129" t="s">
        <v>12045</v>
      </c>
      <c r="C113" s="129" t="s">
        <v>12082</v>
      </c>
      <c r="D113" s="448">
        <v>45882.0</v>
      </c>
      <c r="E113" s="449" t="s">
        <v>11915</v>
      </c>
      <c r="F113" s="451">
        <v>0.71875</v>
      </c>
      <c r="G113" s="451">
        <v>0.75</v>
      </c>
      <c r="H113" s="452">
        <v>160.0</v>
      </c>
      <c r="I113" s="129" t="s">
        <v>12064</v>
      </c>
      <c r="J113" s="129">
        <v>7.0</v>
      </c>
      <c r="K113" s="129" t="s">
        <v>12116</v>
      </c>
    </row>
    <row r="114" ht="15.75" customHeight="1">
      <c r="A114" s="129" t="s">
        <v>12057</v>
      </c>
      <c r="B114" s="129" t="s">
        <v>12045</v>
      </c>
      <c r="C114" s="129" t="s">
        <v>12058</v>
      </c>
      <c r="D114" s="448">
        <v>45754.0</v>
      </c>
      <c r="E114" s="449" t="s">
        <v>12059</v>
      </c>
      <c r="F114" s="451">
        <v>0.6875</v>
      </c>
      <c r="G114" s="451">
        <v>0.71875</v>
      </c>
      <c r="H114" s="452">
        <v>150.0</v>
      </c>
      <c r="I114" s="129" t="s">
        <v>12060</v>
      </c>
      <c r="J114" s="129">
        <v>5.0</v>
      </c>
      <c r="K114" s="129" t="s">
        <v>12117</v>
      </c>
    </row>
    <row r="115" ht="15.75" customHeight="1">
      <c r="A115" s="129" t="s">
        <v>12062</v>
      </c>
      <c r="B115" s="129" t="s">
        <v>12045</v>
      </c>
      <c r="C115" s="129" t="s">
        <v>12063</v>
      </c>
      <c r="D115" s="448">
        <v>45882.0</v>
      </c>
      <c r="E115" s="449" t="s">
        <v>11915</v>
      </c>
      <c r="F115" s="451">
        <v>0.71875</v>
      </c>
      <c r="G115" s="451">
        <v>0.75</v>
      </c>
      <c r="H115" s="452">
        <v>160.0</v>
      </c>
      <c r="I115" s="129" t="s">
        <v>12064</v>
      </c>
      <c r="J115" s="129">
        <v>4.0</v>
      </c>
      <c r="K115" s="129" t="s">
        <v>12118</v>
      </c>
    </row>
    <row r="116" ht="15.75" customHeight="1">
      <c r="A116" s="129" t="s">
        <v>12057</v>
      </c>
      <c r="B116" s="129" t="s">
        <v>12045</v>
      </c>
      <c r="C116" s="129" t="s">
        <v>12065</v>
      </c>
      <c r="D116" s="448">
        <v>45754.0</v>
      </c>
      <c r="E116" s="449" t="s">
        <v>12059</v>
      </c>
      <c r="F116" s="451">
        <v>0.6875</v>
      </c>
      <c r="G116" s="451">
        <v>0.71875</v>
      </c>
      <c r="H116" s="452">
        <v>150.0</v>
      </c>
      <c r="I116" s="129" t="s">
        <v>12060</v>
      </c>
      <c r="J116" s="129" t="s">
        <v>298</v>
      </c>
      <c r="K116" s="129" t="s">
        <v>12119</v>
      </c>
    </row>
    <row r="117" ht="15.75" customHeight="1">
      <c r="A117" s="129" t="s">
        <v>12062</v>
      </c>
      <c r="B117" s="129" t="s">
        <v>12045</v>
      </c>
      <c r="C117" s="129" t="s">
        <v>12067</v>
      </c>
      <c r="D117" s="448">
        <v>45882.0</v>
      </c>
      <c r="E117" s="449" t="s">
        <v>11915</v>
      </c>
      <c r="F117" s="451">
        <v>0.7291666666666666</v>
      </c>
      <c r="G117" s="451">
        <v>0.7604166666666666</v>
      </c>
      <c r="H117" s="452">
        <v>150.0</v>
      </c>
      <c r="I117" s="129" t="s">
        <v>12068</v>
      </c>
      <c r="J117" s="129">
        <v>4.0</v>
      </c>
      <c r="K117" s="129" t="s">
        <v>12119</v>
      </c>
    </row>
    <row r="118" ht="15.75" customHeight="1">
      <c r="A118" s="129" t="s">
        <v>12057</v>
      </c>
      <c r="B118" s="129" t="s">
        <v>12045</v>
      </c>
      <c r="C118" s="6" t="s">
        <v>12069</v>
      </c>
      <c r="D118" s="448">
        <v>45754.0</v>
      </c>
      <c r="E118" s="449" t="s">
        <v>12059</v>
      </c>
      <c r="F118" s="451">
        <v>0.6875</v>
      </c>
      <c r="G118" s="451">
        <v>0.71875</v>
      </c>
      <c r="H118" s="452">
        <v>165.0</v>
      </c>
      <c r="I118" s="129" t="s">
        <v>12070</v>
      </c>
      <c r="J118" s="129">
        <v>8.0</v>
      </c>
      <c r="K118" s="129" t="s">
        <v>12120</v>
      </c>
    </row>
    <row r="119" ht="15.75" customHeight="1">
      <c r="A119" s="129" t="s">
        <v>12062</v>
      </c>
      <c r="B119" s="129" t="s">
        <v>12045</v>
      </c>
      <c r="C119" s="128" t="s">
        <v>12072</v>
      </c>
      <c r="D119" s="453">
        <v>45882.0</v>
      </c>
      <c r="E119" s="454" t="s">
        <v>11915</v>
      </c>
      <c r="F119" s="455">
        <v>0.7291666666666666</v>
      </c>
      <c r="G119" s="455">
        <v>0.7604166666666666</v>
      </c>
      <c r="H119" s="456">
        <v>176.0</v>
      </c>
      <c r="I119" s="128" t="s">
        <v>12073</v>
      </c>
      <c r="J119" s="128">
        <v>3.0</v>
      </c>
      <c r="K119" s="128" t="s">
        <v>12120</v>
      </c>
    </row>
    <row r="120" ht="15.75" customHeight="1">
      <c r="A120" s="129" t="s">
        <v>12057</v>
      </c>
      <c r="B120" s="129" t="s">
        <v>12045</v>
      </c>
      <c r="C120" s="129" t="s">
        <v>12074</v>
      </c>
      <c r="D120" s="448">
        <v>45754.0</v>
      </c>
      <c r="E120" s="449" t="s">
        <v>12059</v>
      </c>
      <c r="F120" s="451">
        <v>0.6875</v>
      </c>
      <c r="G120" s="451">
        <v>0.71875</v>
      </c>
      <c r="H120" s="452">
        <v>165.0</v>
      </c>
      <c r="I120" s="129" t="s">
        <v>12075</v>
      </c>
      <c r="J120" s="129">
        <v>8.0</v>
      </c>
      <c r="K120" s="129" t="s">
        <v>12121</v>
      </c>
    </row>
    <row r="121" ht="15.75" customHeight="1">
      <c r="A121" s="129" t="s">
        <v>12062</v>
      </c>
      <c r="B121" s="129" t="s">
        <v>12045</v>
      </c>
      <c r="C121" s="129" t="s">
        <v>12077</v>
      </c>
      <c r="D121" s="448">
        <v>45882.0</v>
      </c>
      <c r="E121" s="449" t="s">
        <v>11915</v>
      </c>
      <c r="F121" s="451">
        <v>0.7291666666666666</v>
      </c>
      <c r="G121" s="451">
        <v>0.7604166666666666</v>
      </c>
      <c r="H121" s="452">
        <v>176.0</v>
      </c>
      <c r="I121" s="129" t="s">
        <v>12078</v>
      </c>
      <c r="J121" s="129">
        <v>7.0</v>
      </c>
      <c r="K121" s="129" t="s">
        <v>12121</v>
      </c>
    </row>
    <row r="122" ht="15.75" customHeight="1">
      <c r="A122" s="129" t="s">
        <v>12057</v>
      </c>
      <c r="B122" s="129" t="s">
        <v>12045</v>
      </c>
      <c r="C122" s="129" t="s">
        <v>12079</v>
      </c>
      <c r="D122" s="448">
        <v>45754.0</v>
      </c>
      <c r="E122" s="449" t="s">
        <v>12059</v>
      </c>
      <c r="F122" s="451">
        <v>0.6770833333333334</v>
      </c>
      <c r="G122" s="451">
        <v>0.7083333333333334</v>
      </c>
      <c r="H122" s="452">
        <v>150.0</v>
      </c>
      <c r="I122" s="129" t="s">
        <v>12080</v>
      </c>
      <c r="J122" s="129">
        <v>6.0</v>
      </c>
      <c r="K122" s="129" t="s">
        <v>12122</v>
      </c>
    </row>
    <row r="123" ht="15.75" customHeight="1">
      <c r="A123" s="129" t="s">
        <v>12062</v>
      </c>
      <c r="B123" s="129" t="s">
        <v>12045</v>
      </c>
      <c r="C123" s="129" t="s">
        <v>12082</v>
      </c>
      <c r="D123" s="448">
        <v>45882.0</v>
      </c>
      <c r="E123" s="449" t="s">
        <v>11915</v>
      </c>
      <c r="F123" s="451">
        <v>0.71875</v>
      </c>
      <c r="G123" s="451">
        <v>0.75</v>
      </c>
      <c r="H123" s="452">
        <v>160.0</v>
      </c>
      <c r="I123" s="129" t="s">
        <v>12064</v>
      </c>
      <c r="J123" s="129">
        <v>7.0</v>
      </c>
      <c r="K123" s="129" t="s">
        <v>12122</v>
      </c>
    </row>
    <row r="124" ht="15.75" customHeight="1">
      <c r="A124" s="129" t="s">
        <v>12057</v>
      </c>
      <c r="B124" s="129" t="s">
        <v>12045</v>
      </c>
      <c r="C124" s="129" t="s">
        <v>12058</v>
      </c>
      <c r="D124" s="448">
        <v>45754.0</v>
      </c>
      <c r="E124" s="449" t="s">
        <v>12059</v>
      </c>
      <c r="F124" s="451">
        <v>0.6875</v>
      </c>
      <c r="G124" s="451">
        <v>0.71875</v>
      </c>
      <c r="H124" s="452">
        <v>150.0</v>
      </c>
      <c r="I124" s="129" t="s">
        <v>12060</v>
      </c>
      <c r="J124" s="129">
        <v>5.0</v>
      </c>
      <c r="K124" s="129" t="s">
        <v>12123</v>
      </c>
    </row>
    <row r="125" ht="15.75" customHeight="1">
      <c r="A125" s="129" t="s">
        <v>12062</v>
      </c>
      <c r="B125" s="129" t="s">
        <v>12124</v>
      </c>
      <c r="C125" s="129" t="s">
        <v>12063</v>
      </c>
      <c r="D125" s="448">
        <v>45882.0</v>
      </c>
      <c r="E125" s="449" t="s">
        <v>11915</v>
      </c>
      <c r="F125" s="451">
        <v>0.71875</v>
      </c>
      <c r="G125" s="451">
        <v>0.75</v>
      </c>
      <c r="H125" s="452">
        <v>160.0</v>
      </c>
      <c r="I125" s="129" t="s">
        <v>12064</v>
      </c>
      <c r="J125" s="129">
        <v>4.0</v>
      </c>
      <c r="K125" s="129" t="s">
        <v>12123</v>
      </c>
    </row>
    <row r="126" ht="15.75" customHeight="1">
      <c r="A126" s="129" t="s">
        <v>12057</v>
      </c>
      <c r="B126" s="129" t="s">
        <v>12124</v>
      </c>
      <c r="C126" s="129" t="s">
        <v>12065</v>
      </c>
      <c r="D126" s="448">
        <v>45754.0</v>
      </c>
      <c r="E126" s="449" t="s">
        <v>12059</v>
      </c>
      <c r="F126" s="451">
        <v>0.6875</v>
      </c>
      <c r="G126" s="451">
        <v>0.71875</v>
      </c>
      <c r="H126" s="452">
        <v>150.0</v>
      </c>
      <c r="I126" s="129" t="s">
        <v>12060</v>
      </c>
      <c r="J126" s="129" t="s">
        <v>298</v>
      </c>
      <c r="K126" s="129" t="s">
        <v>12125</v>
      </c>
    </row>
    <row r="127" ht="15.75" customHeight="1">
      <c r="A127" s="129" t="s">
        <v>12062</v>
      </c>
      <c r="B127" s="129" t="s">
        <v>12124</v>
      </c>
      <c r="C127" s="129" t="s">
        <v>12067</v>
      </c>
      <c r="D127" s="448">
        <v>45882.0</v>
      </c>
      <c r="E127" s="449" t="s">
        <v>11915</v>
      </c>
      <c r="F127" s="451">
        <v>0.7291666666666666</v>
      </c>
      <c r="G127" s="451">
        <v>0.7604166666666666</v>
      </c>
      <c r="H127" s="452">
        <v>150.0</v>
      </c>
      <c r="I127" s="129" t="s">
        <v>12068</v>
      </c>
      <c r="J127" s="129">
        <v>4.0</v>
      </c>
      <c r="K127" s="129" t="s">
        <v>12125</v>
      </c>
    </row>
    <row r="128" ht="15.75" customHeight="1">
      <c r="A128" s="129" t="s">
        <v>12057</v>
      </c>
      <c r="B128" s="129" t="s">
        <v>12124</v>
      </c>
      <c r="C128" s="6" t="s">
        <v>12069</v>
      </c>
      <c r="D128" s="448">
        <v>45754.0</v>
      </c>
      <c r="E128" s="449" t="s">
        <v>12059</v>
      </c>
      <c r="F128" s="451">
        <v>0.6875</v>
      </c>
      <c r="G128" s="451">
        <v>0.71875</v>
      </c>
      <c r="H128" s="452">
        <v>165.0</v>
      </c>
      <c r="I128" s="129" t="s">
        <v>12070</v>
      </c>
      <c r="J128" s="129">
        <v>8.0</v>
      </c>
      <c r="K128" s="129" t="s">
        <v>12126</v>
      </c>
    </row>
    <row r="129" ht="15.75" customHeight="1">
      <c r="A129" s="129" t="s">
        <v>12062</v>
      </c>
      <c r="B129" s="129" t="s">
        <v>12124</v>
      </c>
      <c r="C129" s="128" t="s">
        <v>12072</v>
      </c>
      <c r="D129" s="453">
        <v>45882.0</v>
      </c>
      <c r="E129" s="454" t="s">
        <v>11915</v>
      </c>
      <c r="F129" s="455">
        <v>0.7291666666666666</v>
      </c>
      <c r="G129" s="455">
        <v>0.7604166666666666</v>
      </c>
      <c r="H129" s="456">
        <v>176.0</v>
      </c>
      <c r="I129" s="128" t="s">
        <v>12073</v>
      </c>
      <c r="J129" s="128">
        <v>3.0</v>
      </c>
      <c r="K129" s="128" t="s">
        <v>12126</v>
      </c>
    </row>
    <row r="130" ht="15.75" customHeight="1">
      <c r="A130" s="129" t="s">
        <v>12057</v>
      </c>
      <c r="B130" s="129" t="s">
        <v>12124</v>
      </c>
      <c r="C130" s="129" t="s">
        <v>12074</v>
      </c>
      <c r="D130" s="448">
        <v>45754.0</v>
      </c>
      <c r="E130" s="449" t="s">
        <v>12059</v>
      </c>
      <c r="F130" s="451">
        <v>0.6875</v>
      </c>
      <c r="G130" s="451">
        <v>0.71875</v>
      </c>
      <c r="H130" s="452">
        <v>165.0</v>
      </c>
      <c r="I130" s="129" t="s">
        <v>12075</v>
      </c>
      <c r="J130" s="129">
        <v>8.0</v>
      </c>
      <c r="K130" s="129" t="s">
        <v>12127</v>
      </c>
    </row>
    <row r="131" ht="15.75" customHeight="1">
      <c r="A131" s="129" t="s">
        <v>12062</v>
      </c>
      <c r="B131" s="129" t="s">
        <v>12124</v>
      </c>
      <c r="C131" s="129" t="s">
        <v>12077</v>
      </c>
      <c r="D131" s="448">
        <v>45882.0</v>
      </c>
      <c r="E131" s="449" t="s">
        <v>11915</v>
      </c>
      <c r="F131" s="451">
        <v>0.7291666666666666</v>
      </c>
      <c r="G131" s="451">
        <v>0.7604166666666666</v>
      </c>
      <c r="H131" s="452">
        <v>176.0</v>
      </c>
      <c r="I131" s="129" t="s">
        <v>12078</v>
      </c>
      <c r="J131" s="129">
        <v>7.0</v>
      </c>
      <c r="K131" s="129" t="s">
        <v>12127</v>
      </c>
    </row>
    <row r="132" ht="15.75" customHeight="1">
      <c r="A132" s="129" t="s">
        <v>12057</v>
      </c>
      <c r="B132" s="129" t="s">
        <v>12124</v>
      </c>
      <c r="C132" s="129" t="s">
        <v>12079</v>
      </c>
      <c r="D132" s="448">
        <v>45754.0</v>
      </c>
      <c r="E132" s="449" t="s">
        <v>12059</v>
      </c>
      <c r="F132" s="451">
        <v>0.6770833333333334</v>
      </c>
      <c r="G132" s="451">
        <v>0.7083333333333334</v>
      </c>
      <c r="H132" s="452">
        <v>150.0</v>
      </c>
      <c r="I132" s="129" t="s">
        <v>12080</v>
      </c>
      <c r="J132" s="129">
        <v>6.0</v>
      </c>
      <c r="K132" s="129" t="s">
        <v>12128</v>
      </c>
    </row>
    <row r="133" ht="15.75" customHeight="1">
      <c r="A133" s="129" t="s">
        <v>12062</v>
      </c>
      <c r="B133" s="129" t="s">
        <v>12124</v>
      </c>
      <c r="C133" s="129" t="s">
        <v>12082</v>
      </c>
      <c r="D133" s="448">
        <v>45882.0</v>
      </c>
      <c r="E133" s="449" t="s">
        <v>11915</v>
      </c>
      <c r="F133" s="451">
        <v>0.71875</v>
      </c>
      <c r="G133" s="451">
        <v>0.75</v>
      </c>
      <c r="H133" s="452">
        <v>160.0</v>
      </c>
      <c r="I133" s="129" t="s">
        <v>12064</v>
      </c>
      <c r="J133" s="129">
        <v>7.0</v>
      </c>
      <c r="K133" s="129" t="s">
        <v>12128</v>
      </c>
    </row>
    <row r="134" ht="15.75" customHeight="1">
      <c r="A134" s="128"/>
      <c r="B134" s="128" t="s">
        <v>12124</v>
      </c>
      <c r="C134" s="128"/>
      <c r="D134" s="453">
        <v>45754.0</v>
      </c>
      <c r="E134" s="454" t="s">
        <v>12059</v>
      </c>
      <c r="F134" s="457"/>
      <c r="G134" s="457"/>
      <c r="H134" s="456"/>
      <c r="I134" s="128"/>
      <c r="J134" s="128"/>
      <c r="K134" s="128"/>
    </row>
    <row r="135" ht="15.75" customHeight="1">
      <c r="A135" s="129"/>
      <c r="B135" s="129" t="s">
        <v>12124</v>
      </c>
      <c r="C135" s="129"/>
      <c r="D135" s="448">
        <v>45882.0</v>
      </c>
      <c r="E135" s="449" t="s">
        <v>11915</v>
      </c>
      <c r="F135" s="451"/>
      <c r="G135" s="451"/>
      <c r="H135" s="452"/>
      <c r="I135" s="129"/>
      <c r="J135" s="129"/>
      <c r="K135" s="55"/>
    </row>
    <row r="136" ht="15.75" customHeight="1">
      <c r="A136" s="129"/>
      <c r="B136" s="129" t="s">
        <v>12124</v>
      </c>
      <c r="C136" s="129"/>
      <c r="D136" s="448">
        <v>45754.0</v>
      </c>
      <c r="E136" s="449" t="s">
        <v>12059</v>
      </c>
      <c r="F136" s="451"/>
      <c r="G136" s="451"/>
      <c r="H136" s="452"/>
      <c r="I136" s="129"/>
      <c r="J136" s="129"/>
      <c r="K136" s="55"/>
    </row>
    <row r="137" ht="1.5" customHeight="1">
      <c r="A137" s="129"/>
      <c r="B137" s="129" t="s">
        <v>12124</v>
      </c>
      <c r="C137" s="129"/>
      <c r="D137" s="448">
        <v>45882.0</v>
      </c>
      <c r="E137" s="449" t="s">
        <v>11915</v>
      </c>
      <c r="F137" s="450"/>
      <c r="G137" s="450"/>
      <c r="H137" s="452"/>
      <c r="I137" s="129"/>
      <c r="J137" s="129"/>
      <c r="K137" s="55"/>
    </row>
    <row r="138" ht="15.75" customHeight="1">
      <c r="A138" s="129" t="s">
        <v>12057</v>
      </c>
      <c r="B138" s="129" t="s">
        <v>12124</v>
      </c>
      <c r="C138" s="129" t="s">
        <v>12058</v>
      </c>
      <c r="D138" s="448">
        <v>45754.0</v>
      </c>
      <c r="E138" s="449" t="s">
        <v>12059</v>
      </c>
      <c r="F138" s="451">
        <v>0.6875</v>
      </c>
      <c r="G138" s="451">
        <v>0.71875</v>
      </c>
      <c r="H138" s="452">
        <v>150.0</v>
      </c>
      <c r="I138" s="129" t="s">
        <v>12060</v>
      </c>
      <c r="J138" s="129">
        <v>5.0</v>
      </c>
      <c r="K138" s="129" t="s">
        <v>12129</v>
      </c>
    </row>
    <row r="139" ht="15.75" customHeight="1">
      <c r="A139" s="129" t="s">
        <v>12062</v>
      </c>
      <c r="B139" s="129" t="s">
        <v>12124</v>
      </c>
      <c r="C139" s="129" t="s">
        <v>12063</v>
      </c>
      <c r="D139" s="448">
        <v>45882.0</v>
      </c>
      <c r="E139" s="449" t="s">
        <v>11915</v>
      </c>
      <c r="F139" s="451">
        <v>0.71875</v>
      </c>
      <c r="G139" s="451">
        <v>0.75</v>
      </c>
      <c r="H139" s="452">
        <v>160.0</v>
      </c>
      <c r="I139" s="129" t="s">
        <v>12064</v>
      </c>
      <c r="J139" s="129">
        <v>4.0</v>
      </c>
      <c r="K139" s="129" t="s">
        <v>12129</v>
      </c>
    </row>
    <row r="140" ht="15.75" customHeight="1">
      <c r="A140" s="129" t="s">
        <v>12057</v>
      </c>
      <c r="B140" s="129" t="s">
        <v>12124</v>
      </c>
      <c r="C140" s="129" t="s">
        <v>12065</v>
      </c>
      <c r="D140" s="448">
        <v>45754.0</v>
      </c>
      <c r="E140" s="449" t="s">
        <v>12059</v>
      </c>
      <c r="F140" s="451">
        <v>0.6875</v>
      </c>
      <c r="G140" s="451">
        <v>0.71875</v>
      </c>
      <c r="H140" s="452">
        <v>150.0</v>
      </c>
      <c r="I140" s="129" t="s">
        <v>12060</v>
      </c>
      <c r="J140" s="129" t="s">
        <v>298</v>
      </c>
      <c r="K140" s="129" t="s">
        <v>12130</v>
      </c>
    </row>
    <row r="141" ht="15.75" customHeight="1">
      <c r="A141" s="129" t="s">
        <v>12062</v>
      </c>
      <c r="B141" s="129" t="s">
        <v>12124</v>
      </c>
      <c r="C141" s="129" t="s">
        <v>12067</v>
      </c>
      <c r="D141" s="448">
        <v>45882.0</v>
      </c>
      <c r="E141" s="449" t="s">
        <v>11915</v>
      </c>
      <c r="F141" s="451">
        <v>0.7291666666666666</v>
      </c>
      <c r="G141" s="451">
        <v>0.7604166666666666</v>
      </c>
      <c r="H141" s="452">
        <v>150.0</v>
      </c>
      <c r="I141" s="129" t="s">
        <v>12068</v>
      </c>
      <c r="J141" s="129">
        <v>4.0</v>
      </c>
      <c r="K141" s="129" t="s">
        <v>12130</v>
      </c>
    </row>
    <row r="142" ht="15.75" customHeight="1">
      <c r="A142" s="129" t="s">
        <v>12057</v>
      </c>
      <c r="B142" s="129" t="s">
        <v>12124</v>
      </c>
      <c r="C142" s="6" t="s">
        <v>12069</v>
      </c>
      <c r="D142" s="448">
        <v>45754.0</v>
      </c>
      <c r="E142" s="449" t="s">
        <v>12059</v>
      </c>
      <c r="F142" s="451">
        <v>0.6875</v>
      </c>
      <c r="G142" s="451">
        <v>0.71875</v>
      </c>
      <c r="H142" s="452">
        <v>165.0</v>
      </c>
      <c r="I142" s="129" t="s">
        <v>12070</v>
      </c>
      <c r="J142" s="129">
        <v>8.0</v>
      </c>
      <c r="K142" s="129" t="s">
        <v>12131</v>
      </c>
    </row>
    <row r="143" ht="15.75" customHeight="1">
      <c r="A143" s="129" t="s">
        <v>12062</v>
      </c>
      <c r="B143" s="129" t="s">
        <v>12124</v>
      </c>
      <c r="C143" s="128" t="s">
        <v>12072</v>
      </c>
      <c r="D143" s="453">
        <v>45882.0</v>
      </c>
      <c r="E143" s="454" t="s">
        <v>11915</v>
      </c>
      <c r="F143" s="455">
        <v>0.7291666666666666</v>
      </c>
      <c r="G143" s="455">
        <v>0.7604166666666666</v>
      </c>
      <c r="H143" s="456">
        <v>176.0</v>
      </c>
      <c r="I143" s="128" t="s">
        <v>12073</v>
      </c>
      <c r="J143" s="128">
        <v>3.0</v>
      </c>
      <c r="K143" s="128" t="s">
        <v>12131</v>
      </c>
    </row>
    <row r="144" ht="15.75" customHeight="1">
      <c r="A144" s="129" t="s">
        <v>12057</v>
      </c>
      <c r="B144" s="129" t="s">
        <v>12124</v>
      </c>
      <c r="C144" s="129" t="s">
        <v>12074</v>
      </c>
      <c r="D144" s="448">
        <v>45754.0</v>
      </c>
      <c r="E144" s="449" t="s">
        <v>12059</v>
      </c>
      <c r="F144" s="451">
        <v>0.6875</v>
      </c>
      <c r="G144" s="451">
        <v>0.71875</v>
      </c>
      <c r="H144" s="452">
        <v>165.0</v>
      </c>
      <c r="I144" s="129" t="s">
        <v>12075</v>
      </c>
      <c r="J144" s="129">
        <v>8.0</v>
      </c>
      <c r="K144" s="129" t="s">
        <v>12132</v>
      </c>
    </row>
    <row r="145" ht="15.75" customHeight="1">
      <c r="A145" s="129" t="s">
        <v>12062</v>
      </c>
      <c r="B145" s="129" t="s">
        <v>12124</v>
      </c>
      <c r="C145" s="129" t="s">
        <v>12077</v>
      </c>
      <c r="D145" s="448">
        <v>45882.0</v>
      </c>
      <c r="E145" s="449" t="s">
        <v>11915</v>
      </c>
      <c r="F145" s="451">
        <v>0.7291666666666666</v>
      </c>
      <c r="G145" s="451">
        <v>0.7604166666666666</v>
      </c>
      <c r="H145" s="452">
        <v>176.0</v>
      </c>
      <c r="I145" s="129" t="s">
        <v>12078</v>
      </c>
      <c r="J145" s="129">
        <v>7.0</v>
      </c>
      <c r="K145" s="129" t="s">
        <v>12132</v>
      </c>
    </row>
    <row r="146" ht="15.75" customHeight="1">
      <c r="A146" s="129" t="s">
        <v>12057</v>
      </c>
      <c r="B146" s="129" t="s">
        <v>12124</v>
      </c>
      <c r="C146" s="129" t="s">
        <v>12079</v>
      </c>
      <c r="D146" s="448">
        <v>45754.0</v>
      </c>
      <c r="E146" s="449" t="s">
        <v>12059</v>
      </c>
      <c r="F146" s="451">
        <v>0.6770833333333334</v>
      </c>
      <c r="G146" s="451">
        <v>0.7083333333333334</v>
      </c>
      <c r="H146" s="452">
        <v>150.0</v>
      </c>
      <c r="I146" s="129" t="s">
        <v>12080</v>
      </c>
      <c r="J146" s="129">
        <v>6.0</v>
      </c>
      <c r="K146" s="129" t="s">
        <v>12133</v>
      </c>
    </row>
    <row r="147" ht="15.75" customHeight="1">
      <c r="A147" s="129" t="s">
        <v>12062</v>
      </c>
      <c r="B147" s="129" t="s">
        <v>12124</v>
      </c>
      <c r="C147" s="129" t="s">
        <v>12082</v>
      </c>
      <c r="D147" s="448">
        <v>45882.0</v>
      </c>
      <c r="E147" s="449" t="s">
        <v>11915</v>
      </c>
      <c r="F147" s="451">
        <v>0.71875</v>
      </c>
      <c r="G147" s="451">
        <v>0.75</v>
      </c>
      <c r="H147" s="452">
        <v>160.0</v>
      </c>
      <c r="I147" s="129" t="s">
        <v>12064</v>
      </c>
      <c r="J147" s="129">
        <v>7.0</v>
      </c>
      <c r="K147" s="129" t="s">
        <v>12133</v>
      </c>
    </row>
    <row r="148" ht="15.75" customHeight="1">
      <c r="A148" s="129" t="s">
        <v>12057</v>
      </c>
      <c r="B148" s="129" t="s">
        <v>12124</v>
      </c>
      <c r="C148" s="129" t="s">
        <v>12058</v>
      </c>
      <c r="D148" s="448">
        <v>45754.0</v>
      </c>
      <c r="E148" s="449" t="s">
        <v>12059</v>
      </c>
      <c r="F148" s="451">
        <v>0.6875</v>
      </c>
      <c r="G148" s="451">
        <v>0.71875</v>
      </c>
      <c r="H148" s="452">
        <v>150.0</v>
      </c>
      <c r="I148" s="129" t="s">
        <v>12060</v>
      </c>
      <c r="J148" s="129">
        <v>5.0</v>
      </c>
      <c r="K148" s="129" t="s">
        <v>12134</v>
      </c>
    </row>
    <row r="149" ht="15.75" customHeight="1">
      <c r="A149" s="129" t="s">
        <v>12062</v>
      </c>
      <c r="B149" s="129" t="s">
        <v>12124</v>
      </c>
      <c r="C149" s="129" t="s">
        <v>12063</v>
      </c>
      <c r="D149" s="448">
        <v>45882.0</v>
      </c>
      <c r="E149" s="449" t="s">
        <v>11915</v>
      </c>
      <c r="F149" s="451">
        <v>0.71875</v>
      </c>
      <c r="G149" s="451">
        <v>0.75</v>
      </c>
      <c r="H149" s="452">
        <v>160.0</v>
      </c>
      <c r="I149" s="129" t="s">
        <v>12064</v>
      </c>
      <c r="J149" s="129">
        <v>4.0</v>
      </c>
      <c r="K149" s="129" t="s">
        <v>12134</v>
      </c>
    </row>
    <row r="150" ht="15.75" customHeight="1">
      <c r="A150" s="129" t="s">
        <v>12057</v>
      </c>
      <c r="B150" s="129" t="s">
        <v>12124</v>
      </c>
      <c r="C150" s="129" t="s">
        <v>12065</v>
      </c>
      <c r="D150" s="448">
        <v>45754.0</v>
      </c>
      <c r="E150" s="449" t="s">
        <v>12059</v>
      </c>
      <c r="F150" s="451">
        <v>0.6875</v>
      </c>
      <c r="G150" s="451">
        <v>0.71875</v>
      </c>
      <c r="H150" s="452">
        <v>150.0</v>
      </c>
      <c r="I150" s="129" t="s">
        <v>12060</v>
      </c>
      <c r="J150" s="129" t="s">
        <v>298</v>
      </c>
      <c r="K150" s="129" t="s">
        <v>12135</v>
      </c>
    </row>
    <row r="151" ht="15.75" customHeight="1">
      <c r="A151" s="129" t="s">
        <v>12062</v>
      </c>
      <c r="B151" s="129" t="s">
        <v>12124</v>
      </c>
      <c r="C151" s="129" t="s">
        <v>12067</v>
      </c>
      <c r="D151" s="448">
        <v>45882.0</v>
      </c>
      <c r="E151" s="449" t="s">
        <v>11915</v>
      </c>
      <c r="F151" s="451">
        <v>0.7291666666666666</v>
      </c>
      <c r="G151" s="451">
        <v>0.7604166666666666</v>
      </c>
      <c r="H151" s="452">
        <v>150.0</v>
      </c>
      <c r="I151" s="129" t="s">
        <v>12068</v>
      </c>
      <c r="J151" s="129">
        <v>4.0</v>
      </c>
      <c r="K151" s="129" t="s">
        <v>12135</v>
      </c>
    </row>
    <row r="152" ht="15.75" customHeight="1">
      <c r="A152" s="129" t="s">
        <v>12057</v>
      </c>
      <c r="B152" s="129" t="s">
        <v>12124</v>
      </c>
      <c r="C152" s="6" t="s">
        <v>12069</v>
      </c>
      <c r="D152" s="448">
        <v>45754.0</v>
      </c>
      <c r="E152" s="449" t="s">
        <v>12059</v>
      </c>
      <c r="F152" s="451">
        <v>0.6875</v>
      </c>
      <c r="G152" s="451">
        <v>0.71875</v>
      </c>
      <c r="H152" s="452">
        <v>165.0</v>
      </c>
      <c r="I152" s="129" t="s">
        <v>12070</v>
      </c>
      <c r="J152" s="129">
        <v>8.0</v>
      </c>
      <c r="K152" s="129" t="s">
        <v>12136</v>
      </c>
    </row>
    <row r="153" ht="15.75" customHeight="1">
      <c r="A153" s="129" t="s">
        <v>12062</v>
      </c>
      <c r="B153" s="129" t="s">
        <v>12124</v>
      </c>
      <c r="C153" s="128" t="s">
        <v>12072</v>
      </c>
      <c r="D153" s="453">
        <v>45882.0</v>
      </c>
      <c r="E153" s="454" t="s">
        <v>11915</v>
      </c>
      <c r="F153" s="455">
        <v>0.7291666666666666</v>
      </c>
      <c r="G153" s="455">
        <v>0.7604166666666666</v>
      </c>
      <c r="H153" s="456">
        <v>176.0</v>
      </c>
      <c r="I153" s="128" t="s">
        <v>12073</v>
      </c>
      <c r="J153" s="128">
        <v>3.0</v>
      </c>
      <c r="K153" s="128" t="s">
        <v>12136</v>
      </c>
    </row>
    <row r="154" ht="15.75" customHeight="1">
      <c r="A154" s="129" t="s">
        <v>12057</v>
      </c>
      <c r="B154" s="129" t="s">
        <v>12124</v>
      </c>
      <c r="C154" s="129" t="s">
        <v>12074</v>
      </c>
      <c r="D154" s="448">
        <v>45754.0</v>
      </c>
      <c r="E154" s="449" t="s">
        <v>12059</v>
      </c>
      <c r="F154" s="451">
        <v>0.6875</v>
      </c>
      <c r="G154" s="451">
        <v>0.71875</v>
      </c>
      <c r="H154" s="452">
        <v>165.0</v>
      </c>
      <c r="I154" s="129" t="s">
        <v>12075</v>
      </c>
      <c r="J154" s="129">
        <v>8.0</v>
      </c>
      <c r="K154" s="129" t="s">
        <v>12137</v>
      </c>
    </row>
    <row r="155" ht="15.75" customHeight="1">
      <c r="A155" s="129" t="s">
        <v>12062</v>
      </c>
      <c r="B155" s="129" t="s">
        <v>12124</v>
      </c>
      <c r="C155" s="129" t="s">
        <v>12077</v>
      </c>
      <c r="D155" s="448">
        <v>45882.0</v>
      </c>
      <c r="E155" s="449" t="s">
        <v>11915</v>
      </c>
      <c r="F155" s="451">
        <v>0.7291666666666666</v>
      </c>
      <c r="G155" s="451">
        <v>0.7604166666666666</v>
      </c>
      <c r="H155" s="452">
        <v>176.0</v>
      </c>
      <c r="I155" s="129" t="s">
        <v>12078</v>
      </c>
      <c r="J155" s="129">
        <v>7.0</v>
      </c>
      <c r="K155" s="129" t="s">
        <v>12137</v>
      </c>
    </row>
    <row r="156" ht="15.75" customHeight="1">
      <c r="A156" s="129" t="s">
        <v>12057</v>
      </c>
      <c r="B156" s="129" t="s">
        <v>12124</v>
      </c>
      <c r="C156" s="129" t="s">
        <v>12079</v>
      </c>
      <c r="D156" s="448">
        <v>45754.0</v>
      </c>
      <c r="E156" s="449" t="s">
        <v>12059</v>
      </c>
      <c r="F156" s="451">
        <v>0.6770833333333334</v>
      </c>
      <c r="G156" s="451">
        <v>0.7083333333333334</v>
      </c>
      <c r="H156" s="452">
        <v>150.0</v>
      </c>
      <c r="I156" s="129" t="s">
        <v>12080</v>
      </c>
      <c r="J156" s="129">
        <v>6.0</v>
      </c>
      <c r="K156" s="129" t="s">
        <v>12138</v>
      </c>
    </row>
    <row r="157" ht="15.75" customHeight="1">
      <c r="A157" s="129" t="s">
        <v>12062</v>
      </c>
      <c r="B157" s="129" t="s">
        <v>12124</v>
      </c>
      <c r="C157" s="129" t="s">
        <v>12082</v>
      </c>
      <c r="D157" s="448">
        <v>45882.0</v>
      </c>
      <c r="E157" s="449" t="s">
        <v>11915</v>
      </c>
      <c r="F157" s="451">
        <v>0.71875</v>
      </c>
      <c r="G157" s="451">
        <v>0.75</v>
      </c>
      <c r="H157" s="452">
        <v>160.0</v>
      </c>
      <c r="I157" s="129" t="s">
        <v>12064</v>
      </c>
      <c r="J157" s="129">
        <v>7.0</v>
      </c>
      <c r="K157" s="129" t="s">
        <v>12138</v>
      </c>
    </row>
    <row r="158" ht="15.75" customHeight="1">
      <c r="A158" s="129" t="s">
        <v>12139</v>
      </c>
      <c r="B158" s="129" t="s">
        <v>12124</v>
      </c>
      <c r="C158" s="129" t="s">
        <v>12140</v>
      </c>
      <c r="D158" s="448">
        <v>45754.0</v>
      </c>
      <c r="E158" s="449" t="s">
        <v>12059</v>
      </c>
      <c r="F158" s="451">
        <v>0.5625</v>
      </c>
      <c r="G158" s="451">
        <v>0.625</v>
      </c>
      <c r="H158" s="452" t="s">
        <v>4673</v>
      </c>
      <c r="I158" s="129" t="s">
        <v>12141</v>
      </c>
      <c r="J158" s="129" t="s">
        <v>297</v>
      </c>
      <c r="K158" s="11" t="s">
        <v>12142</v>
      </c>
    </row>
    <row r="159" ht="15.75" customHeight="1">
      <c r="A159" s="129" t="s">
        <v>12139</v>
      </c>
      <c r="B159" s="129" t="s">
        <v>12124</v>
      </c>
      <c r="C159" s="11" t="s">
        <v>12143</v>
      </c>
      <c r="D159" s="448">
        <v>45882.0</v>
      </c>
      <c r="E159" s="449" t="s">
        <v>11915</v>
      </c>
      <c r="F159" s="451">
        <v>0.4270833333333333</v>
      </c>
      <c r="G159" s="451">
        <v>0.4479166666666667</v>
      </c>
      <c r="H159" s="452" t="s">
        <v>4673</v>
      </c>
      <c r="I159" s="129" t="s">
        <v>12144</v>
      </c>
      <c r="J159" s="129" t="s">
        <v>297</v>
      </c>
      <c r="K159" s="11" t="s">
        <v>12145</v>
      </c>
    </row>
    <row r="160" ht="15.75" customHeight="1">
      <c r="A160" s="129" t="s">
        <v>12139</v>
      </c>
      <c r="B160" s="129" t="s">
        <v>12124</v>
      </c>
      <c r="C160" s="129" t="s">
        <v>12146</v>
      </c>
      <c r="D160" s="448">
        <v>45754.0</v>
      </c>
      <c r="E160" s="449" t="s">
        <v>12059</v>
      </c>
      <c r="F160" s="451">
        <v>0.4583333333333333</v>
      </c>
      <c r="G160" s="451">
        <v>0.5</v>
      </c>
      <c r="H160" s="452" t="s">
        <v>4673</v>
      </c>
      <c r="I160" s="129" t="s">
        <v>12147</v>
      </c>
      <c r="J160" s="129" t="s">
        <v>297</v>
      </c>
      <c r="K160" s="11" t="s">
        <v>12148</v>
      </c>
    </row>
    <row r="161" ht="15.75" customHeight="1">
      <c r="A161" s="129" t="s">
        <v>12139</v>
      </c>
      <c r="B161" s="129" t="s">
        <v>12124</v>
      </c>
      <c r="C161" s="129" t="s">
        <v>11946</v>
      </c>
      <c r="D161" s="448">
        <v>45882.0</v>
      </c>
      <c r="E161" s="449" t="s">
        <v>11915</v>
      </c>
      <c r="F161" s="451">
        <v>0.4583333333333333</v>
      </c>
      <c r="G161" s="451">
        <v>0.5</v>
      </c>
      <c r="H161" s="452" t="s">
        <v>4673</v>
      </c>
      <c r="I161" s="129" t="s">
        <v>12149</v>
      </c>
      <c r="J161" s="129" t="s">
        <v>297</v>
      </c>
      <c r="K161" s="11" t="s">
        <v>12150</v>
      </c>
    </row>
    <row r="162" ht="15.75" customHeight="1">
      <c r="A162" s="129" t="s">
        <v>12139</v>
      </c>
      <c r="B162" s="129" t="s">
        <v>12124</v>
      </c>
      <c r="C162" s="6" t="s">
        <v>12151</v>
      </c>
      <c r="D162" s="448">
        <v>45754.0</v>
      </c>
      <c r="E162" s="449" t="s">
        <v>12059</v>
      </c>
      <c r="F162" s="451">
        <v>0.5625</v>
      </c>
      <c r="G162" s="451">
        <v>0.625</v>
      </c>
      <c r="H162" s="452" t="s">
        <v>4673</v>
      </c>
      <c r="I162" s="129" t="s">
        <v>12152</v>
      </c>
      <c r="J162" s="129" t="s">
        <v>297</v>
      </c>
      <c r="K162" s="11" t="s">
        <v>12153</v>
      </c>
    </row>
    <row r="163" ht="15.75" customHeight="1">
      <c r="A163" s="129" t="s">
        <v>12139</v>
      </c>
      <c r="B163" s="129" t="s">
        <v>12124</v>
      </c>
      <c r="C163" s="6" t="s">
        <v>12154</v>
      </c>
      <c r="D163" s="448">
        <v>45882.0</v>
      </c>
      <c r="E163" s="449" t="s">
        <v>11915</v>
      </c>
      <c r="F163" s="451">
        <v>0.4270833333333333</v>
      </c>
      <c r="G163" s="451">
        <v>0.4479166666666667</v>
      </c>
      <c r="H163" s="452" t="s">
        <v>4673</v>
      </c>
      <c r="I163" s="129" t="s">
        <v>12155</v>
      </c>
      <c r="J163" s="129" t="s">
        <v>297</v>
      </c>
      <c r="K163" s="11" t="s">
        <v>12156</v>
      </c>
    </row>
    <row r="164" ht="15.75" customHeight="1">
      <c r="A164" s="129" t="s">
        <v>12139</v>
      </c>
      <c r="B164" s="129" t="s">
        <v>12124</v>
      </c>
      <c r="C164" s="129" t="s">
        <v>12140</v>
      </c>
      <c r="D164" s="448">
        <v>45754.0</v>
      </c>
      <c r="E164" s="449" t="s">
        <v>12059</v>
      </c>
      <c r="F164" s="451">
        <v>0.5625</v>
      </c>
      <c r="G164" s="451">
        <v>0.625</v>
      </c>
      <c r="H164" s="452" t="s">
        <v>4673</v>
      </c>
      <c r="I164" s="129" t="s">
        <v>12141</v>
      </c>
      <c r="J164" s="129" t="s">
        <v>297</v>
      </c>
      <c r="K164" s="11" t="s">
        <v>12157</v>
      </c>
    </row>
    <row r="165" ht="15.75" customHeight="1">
      <c r="A165" s="129" t="s">
        <v>12139</v>
      </c>
      <c r="B165" s="129" t="s">
        <v>12124</v>
      </c>
      <c r="C165" s="11" t="s">
        <v>12143</v>
      </c>
      <c r="D165" s="448">
        <v>45882.0</v>
      </c>
      <c r="E165" s="449" t="s">
        <v>11915</v>
      </c>
      <c r="F165" s="451">
        <v>0.4270833333333333</v>
      </c>
      <c r="G165" s="451">
        <v>0.4479166666666667</v>
      </c>
      <c r="H165" s="452" t="s">
        <v>4673</v>
      </c>
      <c r="I165" s="129" t="s">
        <v>12144</v>
      </c>
      <c r="J165" s="129" t="s">
        <v>297</v>
      </c>
      <c r="K165" s="11" t="s">
        <v>12158</v>
      </c>
    </row>
    <row r="166" ht="15.75" customHeight="1">
      <c r="A166" s="129" t="s">
        <v>12139</v>
      </c>
      <c r="B166" s="129" t="s">
        <v>12124</v>
      </c>
      <c r="C166" s="129" t="s">
        <v>12146</v>
      </c>
      <c r="D166" s="448">
        <v>45754.0</v>
      </c>
      <c r="E166" s="449" t="s">
        <v>12059</v>
      </c>
      <c r="F166" s="451">
        <v>0.4583333333333333</v>
      </c>
      <c r="G166" s="451">
        <v>0.5</v>
      </c>
      <c r="H166" s="452" t="s">
        <v>4673</v>
      </c>
      <c r="I166" s="129" t="s">
        <v>12147</v>
      </c>
      <c r="J166" s="129" t="s">
        <v>297</v>
      </c>
      <c r="K166" s="11" t="s">
        <v>12159</v>
      </c>
    </row>
    <row r="167" ht="15.75" customHeight="1">
      <c r="A167" s="129" t="s">
        <v>12139</v>
      </c>
      <c r="B167" s="129" t="s">
        <v>12124</v>
      </c>
      <c r="C167" s="129" t="s">
        <v>11946</v>
      </c>
      <c r="D167" s="448">
        <v>45882.0</v>
      </c>
      <c r="E167" s="449" t="s">
        <v>11915</v>
      </c>
      <c r="F167" s="451">
        <v>0.4583333333333333</v>
      </c>
      <c r="G167" s="451">
        <v>0.5</v>
      </c>
      <c r="H167" s="452" t="s">
        <v>4673</v>
      </c>
      <c r="I167" s="129" t="s">
        <v>12149</v>
      </c>
      <c r="J167" s="129" t="s">
        <v>297</v>
      </c>
      <c r="K167" s="11" t="s">
        <v>12160</v>
      </c>
    </row>
    <row r="168" ht="15.75" customHeight="1">
      <c r="A168" s="129" t="s">
        <v>12139</v>
      </c>
      <c r="B168" s="129" t="s">
        <v>12124</v>
      </c>
      <c r="C168" s="6" t="s">
        <v>12161</v>
      </c>
      <c r="D168" s="448">
        <v>45754.0</v>
      </c>
      <c r="E168" s="449" t="s">
        <v>12059</v>
      </c>
      <c r="F168" s="451">
        <v>0.5625</v>
      </c>
      <c r="G168" s="451">
        <v>0.625</v>
      </c>
      <c r="H168" s="452" t="s">
        <v>4673</v>
      </c>
      <c r="I168" s="129" t="s">
        <v>12152</v>
      </c>
      <c r="J168" s="129" t="s">
        <v>297</v>
      </c>
      <c r="K168" s="11" t="s">
        <v>12162</v>
      </c>
    </row>
    <row r="169" ht="15.75" customHeight="1">
      <c r="A169" s="129" t="s">
        <v>12139</v>
      </c>
      <c r="B169" s="129" t="s">
        <v>12124</v>
      </c>
      <c r="C169" s="6" t="s">
        <v>12154</v>
      </c>
      <c r="D169" s="448">
        <v>45882.0</v>
      </c>
      <c r="E169" s="449" t="s">
        <v>11915</v>
      </c>
      <c r="F169" s="451">
        <v>0.4270833333333333</v>
      </c>
      <c r="G169" s="451">
        <v>0.4479166666666667</v>
      </c>
      <c r="H169" s="452" t="s">
        <v>4673</v>
      </c>
      <c r="I169" s="129" t="s">
        <v>12155</v>
      </c>
      <c r="J169" s="129" t="s">
        <v>297</v>
      </c>
      <c r="K169" s="11" t="s">
        <v>12163</v>
      </c>
    </row>
    <row r="170" ht="15.75" customHeight="1">
      <c r="A170" s="129" t="s">
        <v>12139</v>
      </c>
      <c r="B170" s="129" t="s">
        <v>12124</v>
      </c>
      <c r="C170" s="129" t="s">
        <v>12140</v>
      </c>
      <c r="D170" s="448">
        <v>45754.0</v>
      </c>
      <c r="E170" s="449" t="s">
        <v>12059</v>
      </c>
      <c r="F170" s="451">
        <v>0.5625</v>
      </c>
      <c r="G170" s="451">
        <v>0.625</v>
      </c>
      <c r="H170" s="452" t="s">
        <v>4673</v>
      </c>
      <c r="I170" s="129" t="s">
        <v>12141</v>
      </c>
      <c r="J170" s="129" t="s">
        <v>297</v>
      </c>
      <c r="K170" s="11" t="s">
        <v>12164</v>
      </c>
    </row>
    <row r="171" ht="15.75" customHeight="1">
      <c r="A171" s="129" t="s">
        <v>12139</v>
      </c>
      <c r="B171" s="129" t="s">
        <v>12165</v>
      </c>
      <c r="C171" s="11" t="s">
        <v>12143</v>
      </c>
      <c r="D171" s="448">
        <v>45882.0</v>
      </c>
      <c r="E171" s="449" t="s">
        <v>11915</v>
      </c>
      <c r="F171" s="451">
        <v>0.4270833333333333</v>
      </c>
      <c r="G171" s="451">
        <v>0.4479166666666667</v>
      </c>
      <c r="H171" s="452" t="s">
        <v>4673</v>
      </c>
      <c r="I171" s="129" t="s">
        <v>12144</v>
      </c>
      <c r="J171" s="129" t="s">
        <v>297</v>
      </c>
      <c r="K171" s="11" t="s">
        <v>12166</v>
      </c>
    </row>
    <row r="172" ht="15.75" customHeight="1">
      <c r="A172" s="129" t="s">
        <v>12139</v>
      </c>
      <c r="B172" s="129" t="s">
        <v>12165</v>
      </c>
      <c r="C172" s="129" t="s">
        <v>12146</v>
      </c>
      <c r="D172" s="448">
        <v>45754.0</v>
      </c>
      <c r="E172" s="449" t="s">
        <v>12059</v>
      </c>
      <c r="F172" s="451">
        <v>0.4583333333333333</v>
      </c>
      <c r="G172" s="451">
        <v>0.5</v>
      </c>
      <c r="H172" s="452" t="s">
        <v>4673</v>
      </c>
      <c r="I172" s="129" t="s">
        <v>12147</v>
      </c>
      <c r="J172" s="129" t="s">
        <v>297</v>
      </c>
      <c r="K172" s="11" t="s">
        <v>12167</v>
      </c>
    </row>
    <row r="173" ht="15.75" customHeight="1">
      <c r="A173" s="129" t="s">
        <v>12139</v>
      </c>
      <c r="B173" s="129" t="s">
        <v>12165</v>
      </c>
      <c r="C173" s="129" t="s">
        <v>11946</v>
      </c>
      <c r="D173" s="448">
        <v>45882.0</v>
      </c>
      <c r="E173" s="449" t="s">
        <v>11915</v>
      </c>
      <c r="F173" s="451">
        <v>0.4583333333333333</v>
      </c>
      <c r="G173" s="451">
        <v>0.5</v>
      </c>
      <c r="H173" s="452" t="s">
        <v>4673</v>
      </c>
      <c r="I173" s="129" t="s">
        <v>12149</v>
      </c>
      <c r="J173" s="129" t="s">
        <v>297</v>
      </c>
      <c r="K173" s="11" t="s">
        <v>12168</v>
      </c>
    </row>
    <row r="174" ht="15.75" customHeight="1">
      <c r="A174" s="129" t="s">
        <v>12139</v>
      </c>
      <c r="B174" s="129" t="s">
        <v>12165</v>
      </c>
      <c r="C174" s="6" t="s">
        <v>12169</v>
      </c>
      <c r="D174" s="448">
        <v>45754.0</v>
      </c>
      <c r="E174" s="449" t="s">
        <v>12059</v>
      </c>
      <c r="F174" s="451">
        <v>0.5625</v>
      </c>
      <c r="G174" s="451">
        <v>0.625</v>
      </c>
      <c r="H174" s="452" t="s">
        <v>4673</v>
      </c>
      <c r="I174" s="129" t="s">
        <v>12152</v>
      </c>
      <c r="J174" s="129" t="s">
        <v>297</v>
      </c>
      <c r="K174" s="11" t="s">
        <v>12170</v>
      </c>
    </row>
    <row r="175" ht="15.75" customHeight="1">
      <c r="A175" s="129" t="s">
        <v>12139</v>
      </c>
      <c r="B175" s="129" t="s">
        <v>12165</v>
      </c>
      <c r="C175" s="6" t="s">
        <v>12154</v>
      </c>
      <c r="D175" s="448">
        <v>45882.0</v>
      </c>
      <c r="E175" s="449" t="s">
        <v>11915</v>
      </c>
      <c r="F175" s="451">
        <v>0.4270833333333333</v>
      </c>
      <c r="G175" s="451">
        <v>0.4479166666666667</v>
      </c>
      <c r="H175" s="452" t="s">
        <v>4673</v>
      </c>
      <c r="I175" s="129" t="s">
        <v>12155</v>
      </c>
      <c r="J175" s="129" t="s">
        <v>297</v>
      </c>
      <c r="K175" s="11" t="s">
        <v>12171</v>
      </c>
    </row>
    <row r="176" ht="15.75" customHeight="1">
      <c r="A176" s="129" t="s">
        <v>12139</v>
      </c>
      <c r="B176" s="129" t="s">
        <v>12165</v>
      </c>
      <c r="C176" s="129" t="s">
        <v>12140</v>
      </c>
      <c r="D176" s="448">
        <v>45754.0</v>
      </c>
      <c r="E176" s="449" t="s">
        <v>12059</v>
      </c>
      <c r="F176" s="451">
        <v>0.5625</v>
      </c>
      <c r="G176" s="451">
        <v>0.625</v>
      </c>
      <c r="H176" s="452" t="s">
        <v>4673</v>
      </c>
      <c r="I176" s="129" t="s">
        <v>12141</v>
      </c>
      <c r="J176" s="129" t="s">
        <v>297</v>
      </c>
      <c r="K176" s="11" t="s">
        <v>12172</v>
      </c>
    </row>
    <row r="177" ht="15.75" customHeight="1">
      <c r="A177" s="129" t="s">
        <v>12139</v>
      </c>
      <c r="B177" s="129" t="s">
        <v>12165</v>
      </c>
      <c r="C177" s="11" t="s">
        <v>12143</v>
      </c>
      <c r="D177" s="448">
        <v>45882.0</v>
      </c>
      <c r="E177" s="449" t="s">
        <v>11915</v>
      </c>
      <c r="F177" s="451">
        <v>0.4270833333333333</v>
      </c>
      <c r="G177" s="451">
        <v>0.4479166666666667</v>
      </c>
      <c r="H177" s="452" t="s">
        <v>4673</v>
      </c>
      <c r="I177" s="129" t="s">
        <v>12144</v>
      </c>
      <c r="J177" s="129" t="s">
        <v>297</v>
      </c>
      <c r="K177" s="11" t="s">
        <v>12173</v>
      </c>
    </row>
    <row r="178" ht="15.75" customHeight="1">
      <c r="A178" s="129" t="s">
        <v>12139</v>
      </c>
      <c r="B178" s="129" t="s">
        <v>12165</v>
      </c>
      <c r="C178" s="129" t="s">
        <v>12146</v>
      </c>
      <c r="D178" s="448">
        <v>45754.0</v>
      </c>
      <c r="E178" s="449" t="s">
        <v>12059</v>
      </c>
      <c r="F178" s="451">
        <v>0.4583333333333333</v>
      </c>
      <c r="G178" s="451">
        <v>0.5</v>
      </c>
      <c r="H178" s="452" t="s">
        <v>4673</v>
      </c>
      <c r="I178" s="129" t="s">
        <v>12147</v>
      </c>
      <c r="J178" s="129" t="s">
        <v>297</v>
      </c>
      <c r="K178" s="11" t="s">
        <v>12174</v>
      </c>
    </row>
    <row r="179" ht="15.75" customHeight="1">
      <c r="A179" s="129" t="s">
        <v>12139</v>
      </c>
      <c r="B179" s="129" t="s">
        <v>12165</v>
      </c>
      <c r="C179" s="6" t="s">
        <v>12175</v>
      </c>
      <c r="D179" s="448">
        <v>45882.0</v>
      </c>
      <c r="E179" s="449" t="s">
        <v>11915</v>
      </c>
      <c r="F179" s="451">
        <v>0.5625</v>
      </c>
      <c r="G179" s="451">
        <v>0.625</v>
      </c>
      <c r="H179" s="452" t="s">
        <v>4673</v>
      </c>
      <c r="I179" s="129" t="s">
        <v>12152</v>
      </c>
      <c r="J179" s="129" t="s">
        <v>297</v>
      </c>
      <c r="K179" s="11" t="s">
        <v>12176</v>
      </c>
    </row>
    <row r="180" ht="15.75" customHeight="1">
      <c r="A180" s="129" t="s">
        <v>12139</v>
      </c>
      <c r="B180" s="129" t="s">
        <v>12165</v>
      </c>
      <c r="C180" s="6" t="s">
        <v>12154</v>
      </c>
      <c r="D180" s="448">
        <v>45754.0</v>
      </c>
      <c r="E180" s="449" t="s">
        <v>12059</v>
      </c>
      <c r="F180" s="451">
        <v>0.4270833333333333</v>
      </c>
      <c r="G180" s="451">
        <v>0.4479166666666667</v>
      </c>
      <c r="H180" s="452" t="s">
        <v>4673</v>
      </c>
      <c r="I180" s="129" t="s">
        <v>12155</v>
      </c>
      <c r="J180" s="129" t="s">
        <v>297</v>
      </c>
      <c r="K180" s="11" t="s">
        <v>12177</v>
      </c>
    </row>
    <row r="181" ht="15.75" customHeight="1">
      <c r="A181" s="129" t="s">
        <v>12139</v>
      </c>
      <c r="B181" s="129" t="s">
        <v>12165</v>
      </c>
      <c r="C181" s="129" t="s">
        <v>12140</v>
      </c>
      <c r="D181" s="448">
        <v>45882.0</v>
      </c>
      <c r="E181" s="449" t="s">
        <v>11915</v>
      </c>
      <c r="F181" s="451">
        <v>0.5625</v>
      </c>
      <c r="G181" s="451">
        <v>0.625</v>
      </c>
      <c r="H181" s="452" t="s">
        <v>4673</v>
      </c>
      <c r="I181" s="129" t="s">
        <v>12141</v>
      </c>
      <c r="J181" s="129" t="s">
        <v>297</v>
      </c>
      <c r="K181" s="11" t="s">
        <v>12178</v>
      </c>
    </row>
    <row r="182" ht="15.75" customHeight="1">
      <c r="A182" s="129" t="s">
        <v>12139</v>
      </c>
      <c r="B182" s="129" t="s">
        <v>12165</v>
      </c>
      <c r="C182" s="11" t="s">
        <v>12143</v>
      </c>
      <c r="D182" s="448">
        <v>45754.0</v>
      </c>
      <c r="E182" s="449" t="s">
        <v>12059</v>
      </c>
      <c r="F182" s="451">
        <v>0.4270833333333333</v>
      </c>
      <c r="G182" s="451">
        <v>0.4479166666666667</v>
      </c>
      <c r="H182" s="452" t="s">
        <v>4673</v>
      </c>
      <c r="I182" s="129" t="s">
        <v>12144</v>
      </c>
      <c r="J182" s="129" t="s">
        <v>297</v>
      </c>
      <c r="K182" s="11" t="s">
        <v>12179</v>
      </c>
    </row>
    <row r="183" ht="15.75" customHeight="1">
      <c r="A183" s="129" t="s">
        <v>12139</v>
      </c>
      <c r="B183" s="129" t="s">
        <v>12165</v>
      </c>
      <c r="C183" s="129" t="s">
        <v>12146</v>
      </c>
      <c r="D183" s="448">
        <v>45882.0</v>
      </c>
      <c r="E183" s="449" t="s">
        <v>11915</v>
      </c>
      <c r="F183" s="451">
        <v>0.4583333333333333</v>
      </c>
      <c r="G183" s="451">
        <v>0.5</v>
      </c>
      <c r="H183" s="452" t="s">
        <v>4673</v>
      </c>
      <c r="I183" s="129" t="s">
        <v>12147</v>
      </c>
      <c r="J183" s="129" t="s">
        <v>297</v>
      </c>
      <c r="K183" s="11" t="s">
        <v>12180</v>
      </c>
    </row>
    <row r="184" ht="15.75" customHeight="1">
      <c r="A184" s="129" t="s">
        <v>12139</v>
      </c>
      <c r="B184" s="129" t="s">
        <v>12165</v>
      </c>
      <c r="C184" s="129" t="s">
        <v>12181</v>
      </c>
      <c r="D184" s="448">
        <v>45754.0</v>
      </c>
      <c r="E184" s="449" t="s">
        <v>12059</v>
      </c>
      <c r="F184" s="451">
        <v>0.5625</v>
      </c>
      <c r="G184" s="451">
        <v>0.625</v>
      </c>
      <c r="H184" s="452" t="s">
        <v>4673</v>
      </c>
      <c r="I184" s="129" t="s">
        <v>12182</v>
      </c>
      <c r="J184" s="129" t="s">
        <v>297</v>
      </c>
      <c r="K184" s="11" t="s">
        <v>12183</v>
      </c>
    </row>
    <row r="185" ht="15.75" customHeight="1">
      <c r="A185" s="129" t="s">
        <v>12139</v>
      </c>
      <c r="B185" s="129" t="s">
        <v>12165</v>
      </c>
      <c r="C185" s="129" t="s">
        <v>12184</v>
      </c>
      <c r="D185" s="448">
        <v>45882.0</v>
      </c>
      <c r="E185" s="449" t="s">
        <v>11915</v>
      </c>
      <c r="F185" s="451">
        <v>0.6666666666666666</v>
      </c>
      <c r="G185" s="451">
        <v>0.7083333333333334</v>
      </c>
      <c r="H185" s="452">
        <v>10.0</v>
      </c>
      <c r="I185" s="129" t="s">
        <v>11934</v>
      </c>
      <c r="J185" s="129">
        <v>4.0</v>
      </c>
      <c r="K185" s="11" t="s">
        <v>12185</v>
      </c>
    </row>
    <row r="186" ht="15.75" customHeight="1">
      <c r="A186" s="129" t="s">
        <v>12139</v>
      </c>
      <c r="B186" s="129" t="s">
        <v>12165</v>
      </c>
      <c r="C186" s="6" t="s">
        <v>12154</v>
      </c>
      <c r="D186" s="448">
        <v>45754.0</v>
      </c>
      <c r="E186" s="449" t="s">
        <v>12059</v>
      </c>
      <c r="F186" s="451">
        <v>0.4270833333333333</v>
      </c>
      <c r="G186" s="451">
        <v>0.4479166666666667</v>
      </c>
      <c r="H186" s="452" t="s">
        <v>4673</v>
      </c>
      <c r="I186" s="129" t="s">
        <v>12155</v>
      </c>
      <c r="J186" s="129" t="s">
        <v>297</v>
      </c>
      <c r="K186" s="11" t="s">
        <v>12186</v>
      </c>
    </row>
    <row r="187" ht="15.75" customHeight="1">
      <c r="A187" s="129" t="s">
        <v>12139</v>
      </c>
      <c r="B187" s="129" t="s">
        <v>12165</v>
      </c>
      <c r="C187" s="129" t="s">
        <v>12187</v>
      </c>
      <c r="D187" s="448">
        <v>45882.0</v>
      </c>
      <c r="E187" s="449" t="s">
        <v>11915</v>
      </c>
      <c r="F187" s="451">
        <v>0.5625</v>
      </c>
      <c r="G187" s="451">
        <v>0.625</v>
      </c>
      <c r="H187" s="452" t="s">
        <v>4673</v>
      </c>
      <c r="I187" s="129" t="s">
        <v>12188</v>
      </c>
      <c r="J187" s="129" t="s">
        <v>297</v>
      </c>
      <c r="K187" s="11" t="s">
        <v>12189</v>
      </c>
    </row>
    <row r="188" ht="15.75" customHeight="1">
      <c r="A188" s="129" t="s">
        <v>12139</v>
      </c>
      <c r="B188" s="129" t="s">
        <v>12165</v>
      </c>
      <c r="C188" s="129" t="s">
        <v>11946</v>
      </c>
      <c r="D188" s="448">
        <v>45754.0</v>
      </c>
      <c r="E188" s="449" t="s">
        <v>12059</v>
      </c>
      <c r="F188" s="451">
        <v>0.4583333333333333</v>
      </c>
      <c r="G188" s="451">
        <v>0.5</v>
      </c>
      <c r="H188" s="452" t="s">
        <v>4673</v>
      </c>
      <c r="I188" s="129" t="s">
        <v>12149</v>
      </c>
      <c r="J188" s="129" t="s">
        <v>297</v>
      </c>
      <c r="K188" s="11" t="s">
        <v>12190</v>
      </c>
    </row>
    <row r="189" ht="15.75" customHeight="1">
      <c r="A189" s="129" t="s">
        <v>12139</v>
      </c>
      <c r="B189" s="129" t="s">
        <v>12165</v>
      </c>
      <c r="C189" s="11" t="s">
        <v>12143</v>
      </c>
      <c r="D189" s="448">
        <v>45882.0</v>
      </c>
      <c r="E189" s="449" t="s">
        <v>11915</v>
      </c>
      <c r="F189" s="451">
        <v>0.4270833333333333</v>
      </c>
      <c r="G189" s="451">
        <v>0.4479166666666667</v>
      </c>
      <c r="H189" s="452" t="s">
        <v>4673</v>
      </c>
      <c r="I189" s="129" t="s">
        <v>12144</v>
      </c>
      <c r="J189" s="129" t="s">
        <v>297</v>
      </c>
      <c r="K189" s="11" t="s">
        <v>12191</v>
      </c>
    </row>
    <row r="190" ht="15.75" customHeight="1">
      <c r="A190" s="129" t="s">
        <v>12139</v>
      </c>
      <c r="B190" s="129" t="s">
        <v>12165</v>
      </c>
      <c r="C190" s="129" t="s">
        <v>12146</v>
      </c>
      <c r="D190" s="448">
        <v>45754.0</v>
      </c>
      <c r="E190" s="449" t="s">
        <v>12059</v>
      </c>
      <c r="F190" s="451">
        <v>0.4583333333333333</v>
      </c>
      <c r="G190" s="451">
        <v>0.5</v>
      </c>
      <c r="H190" s="452" t="s">
        <v>4673</v>
      </c>
      <c r="I190" s="129" t="s">
        <v>12147</v>
      </c>
      <c r="J190" s="129" t="s">
        <v>297</v>
      </c>
      <c r="K190" s="11" t="s">
        <v>12192</v>
      </c>
    </row>
    <row r="191" ht="15.75" customHeight="1">
      <c r="A191" s="129" t="s">
        <v>12139</v>
      </c>
      <c r="B191" s="129" t="s">
        <v>12165</v>
      </c>
      <c r="C191" s="129" t="s">
        <v>12181</v>
      </c>
      <c r="D191" s="448">
        <v>45882.0</v>
      </c>
      <c r="E191" s="449" t="s">
        <v>11915</v>
      </c>
      <c r="F191" s="451">
        <v>0.5625</v>
      </c>
      <c r="G191" s="451">
        <v>0.625</v>
      </c>
      <c r="H191" s="452" t="s">
        <v>4673</v>
      </c>
      <c r="I191" s="129" t="s">
        <v>12182</v>
      </c>
      <c r="J191" s="129" t="s">
        <v>297</v>
      </c>
      <c r="K191" s="11" t="s">
        <v>12193</v>
      </c>
    </row>
    <row r="192" ht="15.75" customHeight="1">
      <c r="A192" s="129" t="s">
        <v>12139</v>
      </c>
      <c r="B192" s="129" t="s">
        <v>12165</v>
      </c>
      <c r="C192" s="6" t="s">
        <v>12154</v>
      </c>
      <c r="D192" s="448">
        <v>45754.0</v>
      </c>
      <c r="E192" s="449" t="s">
        <v>12059</v>
      </c>
      <c r="F192" s="451">
        <v>0.4270833333333333</v>
      </c>
      <c r="G192" s="451">
        <v>0.4479166666666667</v>
      </c>
      <c r="H192" s="452" t="s">
        <v>4673</v>
      </c>
      <c r="I192" s="129" t="s">
        <v>12155</v>
      </c>
      <c r="J192" s="129" t="s">
        <v>297</v>
      </c>
      <c r="K192" s="11" t="s">
        <v>12194</v>
      </c>
    </row>
    <row r="193" ht="15.75" customHeight="1">
      <c r="A193" s="129" t="s">
        <v>12139</v>
      </c>
      <c r="B193" s="129" t="s">
        <v>12165</v>
      </c>
      <c r="C193" s="129" t="s">
        <v>12187</v>
      </c>
      <c r="D193" s="448">
        <v>45882.0</v>
      </c>
      <c r="E193" s="449" t="s">
        <v>11915</v>
      </c>
      <c r="F193" s="451">
        <v>0.5625</v>
      </c>
      <c r="G193" s="451">
        <v>0.625</v>
      </c>
      <c r="H193" s="452" t="s">
        <v>4673</v>
      </c>
      <c r="I193" s="129" t="s">
        <v>12188</v>
      </c>
      <c r="J193" s="129" t="s">
        <v>297</v>
      </c>
      <c r="K193" s="11" t="s">
        <v>12195</v>
      </c>
    </row>
    <row r="194" ht="15.75" customHeight="1">
      <c r="A194" s="129" t="s">
        <v>12139</v>
      </c>
      <c r="B194" s="129" t="s">
        <v>12165</v>
      </c>
      <c r="C194" s="11" t="s">
        <v>12143</v>
      </c>
      <c r="D194" s="448">
        <v>45754.0</v>
      </c>
      <c r="E194" s="449" t="s">
        <v>12059</v>
      </c>
      <c r="F194" s="451">
        <v>0.4270833333333333</v>
      </c>
      <c r="G194" s="451">
        <v>0.4479166666666667</v>
      </c>
      <c r="H194" s="452" t="s">
        <v>4673</v>
      </c>
      <c r="I194" s="129" t="s">
        <v>12144</v>
      </c>
      <c r="J194" s="129" t="s">
        <v>297</v>
      </c>
      <c r="K194" s="11" t="s">
        <v>12196</v>
      </c>
    </row>
    <row r="195" ht="15.75" customHeight="1">
      <c r="A195" s="129" t="s">
        <v>12139</v>
      </c>
      <c r="B195" s="129" t="s">
        <v>12165</v>
      </c>
      <c r="C195" s="129" t="s">
        <v>12146</v>
      </c>
      <c r="D195" s="448">
        <v>45882.0</v>
      </c>
      <c r="E195" s="449" t="s">
        <v>11915</v>
      </c>
      <c r="F195" s="451">
        <v>0.4583333333333333</v>
      </c>
      <c r="G195" s="451">
        <v>0.5</v>
      </c>
      <c r="H195" s="452" t="s">
        <v>4673</v>
      </c>
      <c r="I195" s="129" t="s">
        <v>12147</v>
      </c>
      <c r="J195" s="129" t="s">
        <v>297</v>
      </c>
      <c r="K195" s="11" t="s">
        <v>12197</v>
      </c>
    </row>
    <row r="196" ht="15.75" customHeight="1">
      <c r="A196" s="129" t="s">
        <v>12139</v>
      </c>
      <c r="B196" s="129" t="s">
        <v>12165</v>
      </c>
      <c r="C196" s="129" t="s">
        <v>12181</v>
      </c>
      <c r="D196" s="448">
        <v>45754.0</v>
      </c>
      <c r="E196" s="449" t="s">
        <v>12059</v>
      </c>
      <c r="F196" s="451">
        <v>0.5625</v>
      </c>
      <c r="G196" s="451">
        <v>0.625</v>
      </c>
      <c r="H196" s="452" t="s">
        <v>4673</v>
      </c>
      <c r="I196" s="129" t="s">
        <v>12182</v>
      </c>
      <c r="J196" s="129" t="s">
        <v>297</v>
      </c>
      <c r="K196" s="11" t="s">
        <v>12198</v>
      </c>
    </row>
    <row r="197" ht="15.75" customHeight="1">
      <c r="A197" s="129" t="s">
        <v>12139</v>
      </c>
      <c r="B197" s="129" t="s">
        <v>12165</v>
      </c>
      <c r="C197" s="6" t="s">
        <v>12154</v>
      </c>
      <c r="D197" s="448">
        <v>45882.0</v>
      </c>
      <c r="E197" s="449" t="s">
        <v>11915</v>
      </c>
      <c r="F197" s="451">
        <v>0.4270833333333333</v>
      </c>
      <c r="G197" s="451">
        <v>0.4479166666666667</v>
      </c>
      <c r="H197" s="452" t="s">
        <v>4673</v>
      </c>
      <c r="I197" s="129" t="s">
        <v>12155</v>
      </c>
      <c r="J197" s="129" t="s">
        <v>297</v>
      </c>
      <c r="K197" s="11" t="s">
        <v>12199</v>
      </c>
    </row>
    <row r="198" ht="15.75" customHeight="1">
      <c r="A198" s="129" t="s">
        <v>12139</v>
      </c>
      <c r="B198" s="129" t="s">
        <v>12165</v>
      </c>
      <c r="C198" s="129" t="s">
        <v>12187</v>
      </c>
      <c r="D198" s="448">
        <v>45754.0</v>
      </c>
      <c r="E198" s="449" t="s">
        <v>12059</v>
      </c>
      <c r="F198" s="451">
        <v>0.5625</v>
      </c>
      <c r="G198" s="451">
        <v>0.625</v>
      </c>
      <c r="H198" s="452" t="s">
        <v>4673</v>
      </c>
      <c r="I198" s="129" t="s">
        <v>12188</v>
      </c>
      <c r="J198" s="129" t="s">
        <v>297</v>
      </c>
      <c r="K198" s="11" t="s">
        <v>12200</v>
      </c>
    </row>
    <row r="199" ht="15.75" customHeight="1">
      <c r="A199" s="129" t="s">
        <v>12139</v>
      </c>
      <c r="B199" s="129" t="s">
        <v>12165</v>
      </c>
      <c r="C199" s="11" t="s">
        <v>12143</v>
      </c>
      <c r="D199" s="448">
        <v>45882.0</v>
      </c>
      <c r="E199" s="449" t="s">
        <v>11915</v>
      </c>
      <c r="F199" s="451">
        <v>0.4270833333333333</v>
      </c>
      <c r="G199" s="451">
        <v>0.4479166666666667</v>
      </c>
      <c r="H199" s="452" t="s">
        <v>4673</v>
      </c>
      <c r="I199" s="129" t="s">
        <v>12144</v>
      </c>
      <c r="J199" s="129" t="s">
        <v>297</v>
      </c>
      <c r="K199" s="11" t="s">
        <v>12201</v>
      </c>
    </row>
    <row r="200" ht="15.75" customHeight="1">
      <c r="A200" s="129" t="s">
        <v>12139</v>
      </c>
      <c r="B200" s="129" t="s">
        <v>12165</v>
      </c>
      <c r="C200" s="129" t="s">
        <v>12146</v>
      </c>
      <c r="D200" s="448">
        <v>45754.0</v>
      </c>
      <c r="E200" s="449" t="s">
        <v>12059</v>
      </c>
      <c r="F200" s="451">
        <v>0.4583333333333333</v>
      </c>
      <c r="G200" s="451">
        <v>0.5</v>
      </c>
      <c r="H200" s="452" t="s">
        <v>4673</v>
      </c>
      <c r="I200" s="129" t="s">
        <v>12147</v>
      </c>
      <c r="J200" s="129" t="s">
        <v>297</v>
      </c>
      <c r="K200" s="11" t="s">
        <v>12202</v>
      </c>
    </row>
    <row r="201" ht="15.75" customHeight="1">
      <c r="A201" s="129" t="s">
        <v>12139</v>
      </c>
      <c r="B201" s="129" t="s">
        <v>12165</v>
      </c>
      <c r="C201" s="129" t="s">
        <v>12181</v>
      </c>
      <c r="D201" s="448">
        <v>45882.0</v>
      </c>
      <c r="E201" s="449" t="s">
        <v>11915</v>
      </c>
      <c r="F201" s="451">
        <v>0.5625</v>
      </c>
      <c r="G201" s="451">
        <v>0.625</v>
      </c>
      <c r="H201" s="452" t="s">
        <v>4673</v>
      </c>
      <c r="I201" s="129" t="s">
        <v>12182</v>
      </c>
      <c r="J201" s="129" t="s">
        <v>297</v>
      </c>
      <c r="K201" s="11" t="s">
        <v>12203</v>
      </c>
    </row>
    <row r="202" ht="15.75" customHeight="1">
      <c r="A202" s="129" t="s">
        <v>12139</v>
      </c>
      <c r="B202" s="129" t="s">
        <v>12165</v>
      </c>
      <c r="C202" s="6" t="s">
        <v>12154</v>
      </c>
      <c r="D202" s="448">
        <v>45754.0</v>
      </c>
      <c r="E202" s="449" t="s">
        <v>12059</v>
      </c>
      <c r="F202" s="451">
        <v>0.4270833333333333</v>
      </c>
      <c r="G202" s="451">
        <v>0.4479166666666667</v>
      </c>
      <c r="H202" s="452" t="s">
        <v>4673</v>
      </c>
      <c r="I202" s="129" t="s">
        <v>12155</v>
      </c>
      <c r="J202" s="129" t="s">
        <v>297</v>
      </c>
      <c r="K202" s="11" t="s">
        <v>12204</v>
      </c>
    </row>
    <row r="203" ht="15.75" customHeight="1">
      <c r="A203" s="129" t="s">
        <v>12139</v>
      </c>
      <c r="B203" s="129" t="s">
        <v>12165</v>
      </c>
      <c r="C203" s="129" t="s">
        <v>12187</v>
      </c>
      <c r="D203" s="448">
        <v>45882.0</v>
      </c>
      <c r="E203" s="449" t="s">
        <v>11915</v>
      </c>
      <c r="F203" s="451">
        <v>0.5625</v>
      </c>
      <c r="G203" s="451">
        <v>0.625</v>
      </c>
      <c r="H203" s="452" t="s">
        <v>4673</v>
      </c>
      <c r="I203" s="129" t="s">
        <v>12188</v>
      </c>
      <c r="J203" s="129" t="s">
        <v>297</v>
      </c>
      <c r="K203" s="11" t="s">
        <v>12205</v>
      </c>
    </row>
    <row r="204" ht="15.75" customHeight="1">
      <c r="A204" s="129" t="s">
        <v>12139</v>
      </c>
      <c r="B204" s="129" t="s">
        <v>12165</v>
      </c>
      <c r="C204" s="129" t="s">
        <v>12146</v>
      </c>
      <c r="D204" s="448">
        <v>45754.0</v>
      </c>
      <c r="E204" s="449" t="s">
        <v>12059</v>
      </c>
      <c r="F204" s="451">
        <v>0.4583333333333333</v>
      </c>
      <c r="G204" s="451">
        <v>0.5</v>
      </c>
      <c r="H204" s="452" t="s">
        <v>4673</v>
      </c>
      <c r="I204" s="129" t="s">
        <v>12147</v>
      </c>
      <c r="J204" s="129" t="s">
        <v>297</v>
      </c>
      <c r="K204" s="11" t="s">
        <v>12206</v>
      </c>
    </row>
    <row r="205" ht="15.75" customHeight="1">
      <c r="A205" s="129" t="s">
        <v>12139</v>
      </c>
      <c r="B205" s="129" t="s">
        <v>12165</v>
      </c>
      <c r="C205" s="129" t="s">
        <v>11946</v>
      </c>
      <c r="D205" s="448">
        <v>45882.0</v>
      </c>
      <c r="E205" s="449" t="s">
        <v>11915</v>
      </c>
      <c r="F205" s="451">
        <v>0.4583333333333333</v>
      </c>
      <c r="G205" s="451">
        <v>0.5</v>
      </c>
      <c r="H205" s="452" t="s">
        <v>4673</v>
      </c>
      <c r="I205" s="129" t="s">
        <v>12149</v>
      </c>
      <c r="J205" s="129" t="s">
        <v>297</v>
      </c>
      <c r="K205" s="11" t="s">
        <v>12207</v>
      </c>
    </row>
    <row r="206" ht="15.75" customHeight="1">
      <c r="A206" s="129" t="s">
        <v>12139</v>
      </c>
      <c r="B206" s="129" t="s">
        <v>12165</v>
      </c>
      <c r="C206" s="129" t="s">
        <v>12181</v>
      </c>
      <c r="D206" s="448">
        <v>45754.0</v>
      </c>
      <c r="E206" s="449" t="s">
        <v>12059</v>
      </c>
      <c r="F206" s="451">
        <v>0.5625</v>
      </c>
      <c r="G206" s="451">
        <v>0.625</v>
      </c>
      <c r="H206" s="452" t="s">
        <v>4673</v>
      </c>
      <c r="I206" s="129" t="s">
        <v>12182</v>
      </c>
      <c r="J206" s="129" t="s">
        <v>297</v>
      </c>
      <c r="K206" s="11" t="s">
        <v>12208</v>
      </c>
    </row>
    <row r="207" ht="15.75" customHeight="1">
      <c r="A207" s="129" t="s">
        <v>12139</v>
      </c>
      <c r="B207" s="129" t="s">
        <v>12165</v>
      </c>
      <c r="C207" s="129" t="s">
        <v>12184</v>
      </c>
      <c r="D207" s="448">
        <v>45882.0</v>
      </c>
      <c r="E207" s="449" t="s">
        <v>11915</v>
      </c>
      <c r="F207" s="451">
        <v>0.6666666666666666</v>
      </c>
      <c r="G207" s="451">
        <v>0.7083333333333334</v>
      </c>
      <c r="H207" s="452">
        <v>10.0</v>
      </c>
      <c r="I207" s="129" t="s">
        <v>11934</v>
      </c>
      <c r="J207" s="129">
        <v>4.0</v>
      </c>
      <c r="K207" s="11" t="s">
        <v>12185</v>
      </c>
    </row>
    <row r="208" ht="15.75" customHeight="1">
      <c r="A208" s="129" t="s">
        <v>12209</v>
      </c>
      <c r="B208" s="129" t="s">
        <v>12165</v>
      </c>
      <c r="C208" s="160" t="s">
        <v>12210</v>
      </c>
      <c r="D208" s="448">
        <v>45754.0</v>
      </c>
      <c r="E208" s="449" t="s">
        <v>12059</v>
      </c>
      <c r="F208" s="451">
        <v>0.5625</v>
      </c>
      <c r="G208" s="451">
        <v>0.625</v>
      </c>
      <c r="H208" s="452" t="s">
        <v>4673</v>
      </c>
      <c r="I208" s="129" t="s">
        <v>12211</v>
      </c>
      <c r="J208" s="129" t="s">
        <v>297</v>
      </c>
      <c r="K208" s="11" t="s">
        <v>12212</v>
      </c>
    </row>
    <row r="209" ht="15.75" customHeight="1">
      <c r="A209" s="129" t="s">
        <v>12139</v>
      </c>
      <c r="B209" s="129" t="s">
        <v>12165</v>
      </c>
      <c r="C209" s="129" t="s">
        <v>12146</v>
      </c>
      <c r="D209" s="448">
        <v>45882.0</v>
      </c>
      <c r="E209" s="449" t="s">
        <v>11915</v>
      </c>
      <c r="F209" s="451">
        <v>0.4583333333333333</v>
      </c>
      <c r="G209" s="451">
        <v>0.5</v>
      </c>
      <c r="H209" s="452" t="s">
        <v>4673</v>
      </c>
      <c r="I209" s="129" t="s">
        <v>12147</v>
      </c>
      <c r="J209" s="129" t="s">
        <v>297</v>
      </c>
      <c r="K209" s="11" t="s">
        <v>12213</v>
      </c>
    </row>
    <row r="210" ht="15.75" customHeight="1">
      <c r="A210" s="129" t="s">
        <v>12139</v>
      </c>
      <c r="B210" s="129" t="s">
        <v>12165</v>
      </c>
      <c r="C210" s="129" t="s">
        <v>12181</v>
      </c>
      <c r="D210" s="448">
        <v>45754.0</v>
      </c>
      <c r="E210" s="449" t="s">
        <v>12059</v>
      </c>
      <c r="F210" s="451">
        <v>0.5625</v>
      </c>
      <c r="G210" s="451">
        <v>0.625</v>
      </c>
      <c r="H210" s="452" t="s">
        <v>4673</v>
      </c>
      <c r="I210" s="129" t="s">
        <v>12182</v>
      </c>
      <c r="J210" s="129" t="s">
        <v>297</v>
      </c>
      <c r="K210" s="11" t="s">
        <v>12214</v>
      </c>
    </row>
    <row r="211" ht="15.75" customHeight="1">
      <c r="A211" s="129" t="s">
        <v>12209</v>
      </c>
      <c r="B211" s="129" t="s">
        <v>12165</v>
      </c>
      <c r="C211" s="160" t="s">
        <v>12210</v>
      </c>
      <c r="D211" s="448">
        <v>45882.0</v>
      </c>
      <c r="E211" s="449" t="s">
        <v>11915</v>
      </c>
      <c r="F211" s="451">
        <v>0.5625</v>
      </c>
      <c r="G211" s="451">
        <v>0.625</v>
      </c>
      <c r="H211" s="452" t="s">
        <v>4673</v>
      </c>
      <c r="I211" s="129" t="s">
        <v>12211</v>
      </c>
      <c r="J211" s="129" t="s">
        <v>297</v>
      </c>
      <c r="K211" s="11" t="s">
        <v>12215</v>
      </c>
    </row>
    <row r="212" ht="15.75" customHeight="1">
      <c r="A212" s="129" t="s">
        <v>12139</v>
      </c>
      <c r="B212" s="129" t="s">
        <v>12165</v>
      </c>
      <c r="C212" s="129" t="s">
        <v>12184</v>
      </c>
      <c r="D212" s="448">
        <v>45754.0</v>
      </c>
      <c r="E212" s="449" t="s">
        <v>12059</v>
      </c>
      <c r="F212" s="451">
        <v>0.6666666666666666</v>
      </c>
      <c r="G212" s="451">
        <v>0.7083333333333334</v>
      </c>
      <c r="H212" s="452">
        <v>10.0</v>
      </c>
      <c r="I212" s="129" t="s">
        <v>11934</v>
      </c>
      <c r="J212" s="129">
        <v>4.0</v>
      </c>
      <c r="K212" s="11" t="s">
        <v>12028</v>
      </c>
    </row>
    <row r="213" ht="15.75" customHeight="1">
      <c r="A213" s="129" t="s">
        <v>12139</v>
      </c>
      <c r="B213" s="129" t="s">
        <v>10094</v>
      </c>
      <c r="C213" s="129" t="s">
        <v>12146</v>
      </c>
      <c r="D213" s="448">
        <v>45882.0</v>
      </c>
      <c r="E213" s="449" t="s">
        <v>11915</v>
      </c>
      <c r="F213" s="451">
        <v>0.4583333333333333</v>
      </c>
      <c r="G213" s="451">
        <v>0.5</v>
      </c>
      <c r="H213" s="452" t="s">
        <v>4673</v>
      </c>
      <c r="I213" s="129" t="s">
        <v>12147</v>
      </c>
      <c r="J213" s="129" t="s">
        <v>297</v>
      </c>
      <c r="K213" s="11" t="s">
        <v>12216</v>
      </c>
    </row>
    <row r="214" ht="15.75" customHeight="1">
      <c r="A214" s="129" t="s">
        <v>12139</v>
      </c>
      <c r="B214" s="129" t="s">
        <v>10094</v>
      </c>
      <c r="C214" s="6" t="s">
        <v>12217</v>
      </c>
      <c r="D214" s="448">
        <v>45754.0</v>
      </c>
      <c r="E214" s="449" t="s">
        <v>12059</v>
      </c>
      <c r="F214" s="451">
        <v>0.4375</v>
      </c>
      <c r="G214" s="451">
        <v>0.5</v>
      </c>
      <c r="H214" s="452" t="s">
        <v>4673</v>
      </c>
      <c r="I214" s="129" t="s">
        <v>12218</v>
      </c>
      <c r="J214" s="129" t="s">
        <v>297</v>
      </c>
      <c r="K214" s="11" t="s">
        <v>12219</v>
      </c>
    </row>
    <row r="215" ht="15.75" customHeight="1">
      <c r="A215" s="129" t="s">
        <v>12139</v>
      </c>
      <c r="B215" s="129" t="s">
        <v>10094</v>
      </c>
      <c r="C215" s="6" t="s">
        <v>12220</v>
      </c>
      <c r="D215" s="448">
        <v>45882.0</v>
      </c>
      <c r="E215" s="449" t="s">
        <v>11915</v>
      </c>
      <c r="F215" s="451">
        <v>0.5625</v>
      </c>
      <c r="G215" s="451">
        <v>0.625</v>
      </c>
      <c r="H215" s="452" t="s">
        <v>4673</v>
      </c>
      <c r="I215" s="129" t="s">
        <v>12218</v>
      </c>
      <c r="J215" s="129" t="s">
        <v>297</v>
      </c>
      <c r="K215" s="11" t="s">
        <v>12221</v>
      </c>
    </row>
    <row r="216" ht="15.75" customHeight="1">
      <c r="A216" s="129" t="s">
        <v>12209</v>
      </c>
      <c r="B216" s="129" t="s">
        <v>10094</v>
      </c>
      <c r="C216" s="160" t="s">
        <v>12210</v>
      </c>
      <c r="D216" s="448">
        <v>45754.0</v>
      </c>
      <c r="E216" s="449" t="s">
        <v>12059</v>
      </c>
      <c r="F216" s="451">
        <v>0.5625</v>
      </c>
      <c r="G216" s="451">
        <v>0.625</v>
      </c>
      <c r="H216" s="452" t="s">
        <v>4673</v>
      </c>
      <c r="I216" s="129" t="s">
        <v>12211</v>
      </c>
      <c r="J216" s="129" t="s">
        <v>297</v>
      </c>
      <c r="K216" s="11" t="s">
        <v>12222</v>
      </c>
    </row>
    <row r="217" ht="15.75" customHeight="1">
      <c r="A217" s="129" t="s">
        <v>12139</v>
      </c>
      <c r="B217" s="129" t="s">
        <v>10094</v>
      </c>
      <c r="C217" s="129" t="s">
        <v>12146</v>
      </c>
      <c r="D217" s="448">
        <v>45882.0</v>
      </c>
      <c r="E217" s="449" t="s">
        <v>11915</v>
      </c>
      <c r="F217" s="451">
        <v>0.4583333333333333</v>
      </c>
      <c r="G217" s="451">
        <v>0.5</v>
      </c>
      <c r="H217" s="452" t="s">
        <v>4673</v>
      </c>
      <c r="I217" s="129" t="s">
        <v>12147</v>
      </c>
      <c r="J217" s="129" t="s">
        <v>297</v>
      </c>
      <c r="K217" s="11" t="s">
        <v>12223</v>
      </c>
    </row>
    <row r="218" ht="15.75" customHeight="1">
      <c r="A218" s="129" t="s">
        <v>12139</v>
      </c>
      <c r="B218" s="129" t="s">
        <v>10094</v>
      </c>
      <c r="C218" s="129" t="s">
        <v>12224</v>
      </c>
      <c r="D218" s="448">
        <v>45754.0</v>
      </c>
      <c r="E218" s="449" t="s">
        <v>12059</v>
      </c>
      <c r="F218" s="451">
        <v>0.4270833333333333</v>
      </c>
      <c r="G218" s="451">
        <v>0.4479166666666667</v>
      </c>
      <c r="H218" s="452" t="s">
        <v>4673</v>
      </c>
      <c r="I218" s="129" t="s">
        <v>12225</v>
      </c>
      <c r="J218" s="129" t="s">
        <v>297</v>
      </c>
      <c r="K218" s="11" t="s">
        <v>12226</v>
      </c>
    </row>
    <row r="219" ht="15.75" customHeight="1">
      <c r="A219" s="129" t="s">
        <v>12227</v>
      </c>
      <c r="B219" s="129" t="s">
        <v>10094</v>
      </c>
      <c r="C219" s="129" t="s">
        <v>12228</v>
      </c>
      <c r="D219" s="448">
        <v>45882.0</v>
      </c>
      <c r="E219" s="449" t="s">
        <v>11915</v>
      </c>
      <c r="F219" s="451">
        <v>0.7916666666666666</v>
      </c>
      <c r="G219" s="451">
        <v>0.8229166666666666</v>
      </c>
      <c r="H219" s="452" t="s">
        <v>4673</v>
      </c>
      <c r="I219" s="129" t="s">
        <v>12229</v>
      </c>
      <c r="J219" s="129" t="s">
        <v>297</v>
      </c>
      <c r="K219" s="11" t="s">
        <v>12230</v>
      </c>
    </row>
    <row r="220" ht="15.75" customHeight="1">
      <c r="A220" s="129" t="s">
        <v>12227</v>
      </c>
      <c r="B220" s="129" t="s">
        <v>10094</v>
      </c>
      <c r="C220" s="129" t="s">
        <v>12231</v>
      </c>
      <c r="D220" s="448">
        <v>45754.0</v>
      </c>
      <c r="E220" s="449" t="s">
        <v>12059</v>
      </c>
      <c r="F220" s="451">
        <v>0.4270833333333333</v>
      </c>
      <c r="G220" s="451">
        <v>0.4479166666666667</v>
      </c>
      <c r="H220" s="452" t="s">
        <v>4673</v>
      </c>
      <c r="I220" s="129" t="s">
        <v>12232</v>
      </c>
      <c r="J220" s="129" t="s">
        <v>297</v>
      </c>
      <c r="K220" s="11" t="s">
        <v>12233</v>
      </c>
    </row>
    <row r="221" ht="15.75" customHeight="1">
      <c r="A221" s="129" t="s">
        <v>12227</v>
      </c>
      <c r="B221" s="129" t="s">
        <v>10094</v>
      </c>
      <c r="C221" s="129" t="s">
        <v>12234</v>
      </c>
      <c r="D221" s="448">
        <v>45882.0</v>
      </c>
      <c r="E221" s="449" t="s">
        <v>11915</v>
      </c>
      <c r="F221" s="451">
        <v>0.4270833333333333</v>
      </c>
      <c r="G221" s="451">
        <v>0.4479166666666667</v>
      </c>
      <c r="H221" s="452" t="s">
        <v>4673</v>
      </c>
      <c r="I221" s="129" t="s">
        <v>12232</v>
      </c>
      <c r="J221" s="129" t="s">
        <v>297</v>
      </c>
      <c r="K221" s="11" t="s">
        <v>11948</v>
      </c>
    </row>
    <row r="222" ht="17.25" customHeight="1">
      <c r="A222" s="129" t="s">
        <v>12227</v>
      </c>
      <c r="B222" s="129" t="s">
        <v>10094</v>
      </c>
      <c r="C222" s="129" t="s">
        <v>12228</v>
      </c>
      <c r="D222" s="448">
        <v>45754.0</v>
      </c>
      <c r="E222" s="449" t="s">
        <v>12059</v>
      </c>
      <c r="F222" s="451">
        <v>0.7916666666666666</v>
      </c>
      <c r="G222" s="451">
        <v>0.8229166666666666</v>
      </c>
      <c r="H222" s="452" t="s">
        <v>4673</v>
      </c>
      <c r="I222" s="129" t="s">
        <v>12229</v>
      </c>
      <c r="J222" s="129" t="s">
        <v>297</v>
      </c>
      <c r="K222" s="11" t="s">
        <v>12235</v>
      </c>
    </row>
    <row r="223" ht="15.75" customHeight="1">
      <c r="A223" s="129" t="s">
        <v>12227</v>
      </c>
      <c r="B223" s="129" t="s">
        <v>10094</v>
      </c>
      <c r="C223" s="129" t="s">
        <v>12231</v>
      </c>
      <c r="D223" s="448">
        <v>45882.0</v>
      </c>
      <c r="E223" s="449" t="s">
        <v>11915</v>
      </c>
      <c r="F223" s="451">
        <v>0.4270833333333333</v>
      </c>
      <c r="G223" s="451">
        <v>0.4479166666666667</v>
      </c>
      <c r="H223" s="452" t="s">
        <v>4673</v>
      </c>
      <c r="I223" s="129" t="s">
        <v>12232</v>
      </c>
      <c r="J223" s="129" t="s">
        <v>297</v>
      </c>
      <c r="K223" s="11" t="s">
        <v>12236</v>
      </c>
    </row>
    <row r="224" ht="15.75" customHeight="1">
      <c r="A224" s="129" t="s">
        <v>12227</v>
      </c>
      <c r="B224" s="129" t="s">
        <v>10094</v>
      </c>
      <c r="C224" s="129" t="s">
        <v>12237</v>
      </c>
      <c r="D224" s="448">
        <v>45754.0</v>
      </c>
      <c r="E224" s="449" t="s">
        <v>12059</v>
      </c>
      <c r="F224" s="451">
        <v>0.4270833333333333</v>
      </c>
      <c r="G224" s="451">
        <v>0.4479166666666667</v>
      </c>
      <c r="H224" s="452" t="s">
        <v>4673</v>
      </c>
      <c r="I224" s="129" t="s">
        <v>12238</v>
      </c>
      <c r="J224" s="129" t="s">
        <v>297</v>
      </c>
      <c r="K224" s="11" t="s">
        <v>12239</v>
      </c>
    </row>
    <row r="225" ht="15.75" customHeight="1">
      <c r="A225" s="129" t="s">
        <v>12227</v>
      </c>
      <c r="B225" s="129" t="s">
        <v>10094</v>
      </c>
      <c r="C225" s="129" t="s">
        <v>12228</v>
      </c>
      <c r="D225" s="448">
        <v>45882.0</v>
      </c>
      <c r="E225" s="449" t="s">
        <v>11915</v>
      </c>
      <c r="F225" s="451">
        <v>0.7916666666666666</v>
      </c>
      <c r="G225" s="451">
        <v>0.8229166666666666</v>
      </c>
      <c r="H225" s="452" t="s">
        <v>4673</v>
      </c>
      <c r="I225" s="129" t="s">
        <v>12229</v>
      </c>
      <c r="J225" s="129" t="s">
        <v>297</v>
      </c>
      <c r="K225" s="11" t="s">
        <v>12240</v>
      </c>
    </row>
    <row r="226" ht="15.75" customHeight="1">
      <c r="A226" s="129" t="s">
        <v>12227</v>
      </c>
      <c r="B226" s="129" t="s">
        <v>10094</v>
      </c>
      <c r="C226" s="129" t="s">
        <v>12231</v>
      </c>
      <c r="D226" s="448">
        <v>45754.0</v>
      </c>
      <c r="E226" s="449" t="s">
        <v>12059</v>
      </c>
      <c r="F226" s="451">
        <v>0.4270833333333333</v>
      </c>
      <c r="G226" s="451">
        <v>0.4479166666666667</v>
      </c>
      <c r="H226" s="452" t="s">
        <v>4673</v>
      </c>
      <c r="I226" s="129" t="s">
        <v>12232</v>
      </c>
      <c r="J226" s="129" t="s">
        <v>297</v>
      </c>
      <c r="K226" s="11" t="s">
        <v>12241</v>
      </c>
    </row>
    <row r="227" ht="15.75" customHeight="1">
      <c r="A227" s="129" t="s">
        <v>12227</v>
      </c>
      <c r="B227" s="129" t="s">
        <v>10094</v>
      </c>
      <c r="C227" s="129" t="s">
        <v>12234</v>
      </c>
      <c r="D227" s="448">
        <v>45882.0</v>
      </c>
      <c r="E227" s="449" t="s">
        <v>11915</v>
      </c>
      <c r="F227" s="451">
        <v>0.4270833333333333</v>
      </c>
      <c r="G227" s="451">
        <v>0.4479166666666667</v>
      </c>
      <c r="H227" s="452" t="s">
        <v>4673</v>
      </c>
      <c r="I227" s="129" t="s">
        <v>12232</v>
      </c>
      <c r="J227" s="129" t="s">
        <v>297</v>
      </c>
      <c r="K227" s="11" t="s">
        <v>12242</v>
      </c>
    </row>
    <row r="228" ht="15.75" customHeight="1">
      <c r="A228" s="129" t="s">
        <v>12227</v>
      </c>
      <c r="B228" s="129" t="s">
        <v>10094</v>
      </c>
      <c r="C228" s="129" t="s">
        <v>12237</v>
      </c>
      <c r="D228" s="448">
        <v>45754.0</v>
      </c>
      <c r="E228" s="449" t="s">
        <v>12059</v>
      </c>
      <c r="F228" s="451">
        <v>0.4270833333333333</v>
      </c>
      <c r="G228" s="451">
        <v>0.4479166666666667</v>
      </c>
      <c r="H228" s="452" t="s">
        <v>4673</v>
      </c>
      <c r="I228" s="129" t="s">
        <v>12238</v>
      </c>
      <c r="J228" s="129" t="s">
        <v>297</v>
      </c>
      <c r="K228" s="11" t="s">
        <v>12243</v>
      </c>
    </row>
    <row r="229" ht="15.75" customHeight="1">
      <c r="A229" s="129" t="s">
        <v>12227</v>
      </c>
      <c r="B229" s="129" t="s">
        <v>10094</v>
      </c>
      <c r="C229" s="129" t="s">
        <v>12228</v>
      </c>
      <c r="D229" s="448">
        <v>45882.0</v>
      </c>
      <c r="E229" s="449" t="s">
        <v>11915</v>
      </c>
      <c r="F229" s="451">
        <v>0.7916666666666666</v>
      </c>
      <c r="G229" s="451">
        <v>0.8229166666666666</v>
      </c>
      <c r="H229" s="452" t="s">
        <v>4673</v>
      </c>
      <c r="I229" s="129" t="s">
        <v>12229</v>
      </c>
      <c r="J229" s="129" t="s">
        <v>297</v>
      </c>
      <c r="K229" s="11" t="s">
        <v>12244</v>
      </c>
    </row>
    <row r="230" ht="15.75" customHeight="1">
      <c r="A230" s="129" t="s">
        <v>12227</v>
      </c>
      <c r="B230" s="129" t="s">
        <v>10094</v>
      </c>
      <c r="C230" s="129" t="s">
        <v>12231</v>
      </c>
      <c r="D230" s="448">
        <v>45754.0</v>
      </c>
      <c r="E230" s="449" t="s">
        <v>12059</v>
      </c>
      <c r="F230" s="451">
        <v>0.4270833333333333</v>
      </c>
      <c r="G230" s="451">
        <v>0.4479166666666667</v>
      </c>
      <c r="H230" s="452" t="s">
        <v>4673</v>
      </c>
      <c r="I230" s="129" t="s">
        <v>12232</v>
      </c>
      <c r="J230" s="129" t="s">
        <v>297</v>
      </c>
      <c r="K230" s="11" t="s">
        <v>12245</v>
      </c>
    </row>
    <row r="231" ht="15.75" customHeight="1">
      <c r="A231" s="129" t="s">
        <v>12227</v>
      </c>
      <c r="B231" s="129" t="s">
        <v>10094</v>
      </c>
      <c r="C231" s="129" t="s">
        <v>12234</v>
      </c>
      <c r="D231" s="448">
        <v>45882.0</v>
      </c>
      <c r="E231" s="449" t="s">
        <v>11915</v>
      </c>
      <c r="F231" s="451">
        <v>0.4270833333333333</v>
      </c>
      <c r="G231" s="451">
        <v>0.4479166666666667</v>
      </c>
      <c r="H231" s="452" t="s">
        <v>4673</v>
      </c>
      <c r="I231" s="129" t="s">
        <v>12232</v>
      </c>
      <c r="J231" s="129" t="s">
        <v>297</v>
      </c>
      <c r="K231" s="11" t="s">
        <v>12246</v>
      </c>
    </row>
    <row r="232" ht="15.75" customHeight="1">
      <c r="A232" s="129" t="s">
        <v>12227</v>
      </c>
      <c r="B232" s="129" t="s">
        <v>10094</v>
      </c>
      <c r="C232" s="129" t="s">
        <v>12247</v>
      </c>
      <c r="D232" s="448">
        <v>45754.0</v>
      </c>
      <c r="E232" s="449" t="s">
        <v>12059</v>
      </c>
      <c r="F232" s="451">
        <v>0.4270833333333333</v>
      </c>
      <c r="G232" s="451">
        <v>0.4479166666666667</v>
      </c>
      <c r="H232" s="452" t="s">
        <v>4673</v>
      </c>
      <c r="I232" s="129" t="s">
        <v>12248</v>
      </c>
      <c r="J232" s="129" t="s">
        <v>297</v>
      </c>
      <c r="K232" s="11" t="s">
        <v>12249</v>
      </c>
    </row>
    <row r="233" ht="15.75" customHeight="1">
      <c r="A233" s="129" t="s">
        <v>12227</v>
      </c>
      <c r="B233" s="129" t="s">
        <v>10094</v>
      </c>
      <c r="C233" s="129" t="s">
        <v>12237</v>
      </c>
      <c r="D233" s="448">
        <v>45882.0</v>
      </c>
      <c r="E233" s="449" t="s">
        <v>11915</v>
      </c>
      <c r="F233" s="451">
        <v>0.4270833333333333</v>
      </c>
      <c r="G233" s="451">
        <v>0.4479166666666667</v>
      </c>
      <c r="H233" s="452" t="s">
        <v>4673</v>
      </c>
      <c r="I233" s="129" t="s">
        <v>12238</v>
      </c>
      <c r="J233" s="129" t="s">
        <v>297</v>
      </c>
      <c r="K233" s="11" t="s">
        <v>12250</v>
      </c>
    </row>
    <row r="234" ht="15.75" customHeight="1">
      <c r="A234" s="129" t="s">
        <v>12227</v>
      </c>
      <c r="B234" s="129" t="s">
        <v>10094</v>
      </c>
      <c r="C234" s="129" t="s">
        <v>12228</v>
      </c>
      <c r="D234" s="448">
        <v>45754.0</v>
      </c>
      <c r="E234" s="449" t="s">
        <v>12059</v>
      </c>
      <c r="F234" s="451">
        <v>0.7916666666666666</v>
      </c>
      <c r="G234" s="451">
        <v>0.8229166666666666</v>
      </c>
      <c r="H234" s="452" t="s">
        <v>4673</v>
      </c>
      <c r="I234" s="129" t="s">
        <v>12229</v>
      </c>
      <c r="J234" s="129" t="s">
        <v>297</v>
      </c>
      <c r="K234" s="11" t="s">
        <v>12251</v>
      </c>
    </row>
    <row r="235" ht="15.75" customHeight="1">
      <c r="A235" s="129" t="s">
        <v>12227</v>
      </c>
      <c r="B235" s="129" t="s">
        <v>10094</v>
      </c>
      <c r="C235" s="129" t="s">
        <v>12231</v>
      </c>
      <c r="D235" s="448">
        <v>45882.0</v>
      </c>
      <c r="E235" s="449" t="s">
        <v>11915</v>
      </c>
      <c r="F235" s="451">
        <v>0.4270833333333333</v>
      </c>
      <c r="G235" s="451">
        <v>0.4479166666666667</v>
      </c>
      <c r="H235" s="452" t="s">
        <v>4673</v>
      </c>
      <c r="I235" s="129" t="s">
        <v>12232</v>
      </c>
      <c r="J235" s="129" t="s">
        <v>297</v>
      </c>
      <c r="K235" s="11" t="s">
        <v>12252</v>
      </c>
    </row>
    <row r="236" ht="15.75" customHeight="1">
      <c r="A236" s="129" t="s">
        <v>12227</v>
      </c>
      <c r="B236" s="129" t="s">
        <v>10094</v>
      </c>
      <c r="C236" s="129" t="s">
        <v>12234</v>
      </c>
      <c r="D236" s="448">
        <v>45754.0</v>
      </c>
      <c r="E236" s="449" t="s">
        <v>12059</v>
      </c>
      <c r="F236" s="451">
        <v>0.4270833333333333</v>
      </c>
      <c r="G236" s="451">
        <v>0.4479166666666667</v>
      </c>
      <c r="H236" s="452" t="s">
        <v>4673</v>
      </c>
      <c r="I236" s="129" t="s">
        <v>12232</v>
      </c>
      <c r="J236" s="129" t="s">
        <v>297</v>
      </c>
      <c r="K236" s="11" t="s">
        <v>12253</v>
      </c>
    </row>
    <row r="237" ht="15.75" customHeight="1">
      <c r="A237" s="129" t="s">
        <v>12227</v>
      </c>
      <c r="B237" s="129" t="s">
        <v>10094</v>
      </c>
      <c r="C237" s="129" t="s">
        <v>12237</v>
      </c>
      <c r="D237" s="448">
        <v>45882.0</v>
      </c>
      <c r="E237" s="449" t="s">
        <v>11915</v>
      </c>
      <c r="F237" s="451">
        <v>0.4270833333333333</v>
      </c>
      <c r="G237" s="451">
        <v>0.4479166666666667</v>
      </c>
      <c r="H237" s="452" t="s">
        <v>4673</v>
      </c>
      <c r="I237" s="129" t="s">
        <v>12238</v>
      </c>
      <c r="J237" s="129" t="s">
        <v>297</v>
      </c>
      <c r="K237" s="11" t="s">
        <v>12254</v>
      </c>
    </row>
    <row r="238" ht="15.75" customHeight="1">
      <c r="A238" s="129" t="s">
        <v>12227</v>
      </c>
      <c r="B238" s="129" t="s">
        <v>10094</v>
      </c>
      <c r="C238" s="129" t="s">
        <v>12228</v>
      </c>
      <c r="D238" s="448">
        <v>45754.0</v>
      </c>
      <c r="E238" s="449" t="s">
        <v>12059</v>
      </c>
      <c r="F238" s="451">
        <v>0.7916666666666666</v>
      </c>
      <c r="G238" s="451">
        <v>0.8229166666666666</v>
      </c>
      <c r="H238" s="452" t="s">
        <v>4673</v>
      </c>
      <c r="I238" s="129" t="s">
        <v>12229</v>
      </c>
      <c r="J238" s="129" t="s">
        <v>297</v>
      </c>
      <c r="K238" s="11" t="s">
        <v>12255</v>
      </c>
    </row>
    <row r="239" ht="15.75" customHeight="1">
      <c r="A239" s="129" t="s">
        <v>12227</v>
      </c>
      <c r="B239" s="129" t="s">
        <v>6320</v>
      </c>
      <c r="C239" s="129" t="s">
        <v>12231</v>
      </c>
      <c r="D239" s="448">
        <v>45882.0</v>
      </c>
      <c r="E239" s="449" t="s">
        <v>11915</v>
      </c>
      <c r="F239" s="451">
        <v>0.4270833333333333</v>
      </c>
      <c r="G239" s="451">
        <v>0.4479166666666667</v>
      </c>
      <c r="H239" s="452" t="s">
        <v>4673</v>
      </c>
      <c r="I239" s="129" t="s">
        <v>12232</v>
      </c>
      <c r="J239" s="129" t="s">
        <v>297</v>
      </c>
      <c r="K239" s="11" t="s">
        <v>12256</v>
      </c>
    </row>
    <row r="240" ht="15.75" customHeight="1">
      <c r="A240" s="129" t="s">
        <v>12227</v>
      </c>
      <c r="B240" s="129" t="s">
        <v>6320</v>
      </c>
      <c r="C240" s="129" t="s">
        <v>12234</v>
      </c>
      <c r="D240" s="448">
        <v>45754.0</v>
      </c>
      <c r="E240" s="449" t="s">
        <v>12059</v>
      </c>
      <c r="F240" s="451">
        <v>0.4270833333333333</v>
      </c>
      <c r="G240" s="451">
        <v>0.4479166666666667</v>
      </c>
      <c r="H240" s="452" t="s">
        <v>4673</v>
      </c>
      <c r="I240" s="129" t="s">
        <v>12232</v>
      </c>
      <c r="J240" s="129" t="s">
        <v>297</v>
      </c>
      <c r="K240" s="11" t="s">
        <v>12257</v>
      </c>
    </row>
    <row r="241" ht="15.75" customHeight="1">
      <c r="A241" s="129" t="s">
        <v>12227</v>
      </c>
      <c r="B241" s="129" t="s">
        <v>6320</v>
      </c>
      <c r="C241" s="129" t="s">
        <v>12237</v>
      </c>
      <c r="D241" s="448">
        <v>45882.0</v>
      </c>
      <c r="E241" s="449" t="s">
        <v>11915</v>
      </c>
      <c r="F241" s="451">
        <v>0.4270833333333333</v>
      </c>
      <c r="G241" s="451">
        <v>0.4479166666666667</v>
      </c>
      <c r="H241" s="452" t="s">
        <v>4673</v>
      </c>
      <c r="I241" s="129" t="s">
        <v>12238</v>
      </c>
      <c r="J241" s="129" t="s">
        <v>297</v>
      </c>
      <c r="K241" s="11" t="s">
        <v>12258</v>
      </c>
    </row>
    <row r="242" ht="15.75" customHeight="1">
      <c r="A242" s="129" t="s">
        <v>12227</v>
      </c>
      <c r="B242" s="129" t="s">
        <v>6320</v>
      </c>
      <c r="C242" s="129" t="s">
        <v>12231</v>
      </c>
      <c r="D242" s="448">
        <v>45754.0</v>
      </c>
      <c r="E242" s="449" t="s">
        <v>12059</v>
      </c>
      <c r="F242" s="451">
        <v>0.4270833333333333</v>
      </c>
      <c r="G242" s="451">
        <v>0.4479166666666667</v>
      </c>
      <c r="H242" s="452" t="s">
        <v>4673</v>
      </c>
      <c r="I242" s="129" t="s">
        <v>12232</v>
      </c>
      <c r="J242" s="129" t="s">
        <v>297</v>
      </c>
      <c r="K242" s="11" t="s">
        <v>12259</v>
      </c>
    </row>
    <row r="243" ht="15.75" customHeight="1">
      <c r="A243" s="129" t="s">
        <v>12227</v>
      </c>
      <c r="B243" s="129" t="s">
        <v>6320</v>
      </c>
      <c r="C243" s="129" t="s">
        <v>12234</v>
      </c>
      <c r="D243" s="448">
        <v>45882.0</v>
      </c>
      <c r="E243" s="449" t="s">
        <v>11915</v>
      </c>
      <c r="F243" s="451">
        <v>0.4270833333333333</v>
      </c>
      <c r="G243" s="451">
        <v>0.4479166666666667</v>
      </c>
      <c r="H243" s="452" t="s">
        <v>4673</v>
      </c>
      <c r="I243" s="129" t="s">
        <v>12232</v>
      </c>
      <c r="J243" s="129" t="s">
        <v>297</v>
      </c>
      <c r="K243" s="11" t="s">
        <v>12260</v>
      </c>
    </row>
    <row r="244" ht="15.75" customHeight="1">
      <c r="A244" s="129" t="s">
        <v>12227</v>
      </c>
      <c r="B244" s="129" t="s">
        <v>6320</v>
      </c>
      <c r="C244" s="129" t="s">
        <v>12237</v>
      </c>
      <c r="D244" s="448">
        <v>45754.0</v>
      </c>
      <c r="E244" s="449" t="s">
        <v>12059</v>
      </c>
      <c r="F244" s="451">
        <v>0.4270833333333333</v>
      </c>
      <c r="G244" s="451">
        <v>0.4479166666666667</v>
      </c>
      <c r="H244" s="452" t="s">
        <v>4673</v>
      </c>
      <c r="I244" s="129" t="s">
        <v>12238</v>
      </c>
      <c r="J244" s="129" t="s">
        <v>297</v>
      </c>
      <c r="K244" s="11" t="s">
        <v>12261</v>
      </c>
    </row>
    <row r="245" ht="15.75" customHeight="1">
      <c r="A245" s="129" t="s">
        <v>12227</v>
      </c>
      <c r="B245" s="129" t="s">
        <v>6320</v>
      </c>
      <c r="C245" s="129" t="s">
        <v>12262</v>
      </c>
      <c r="D245" s="448">
        <v>45882.0</v>
      </c>
      <c r="E245" s="449" t="s">
        <v>11915</v>
      </c>
      <c r="F245" s="451">
        <v>0.6666666666666666</v>
      </c>
      <c r="G245" s="451">
        <v>0.7083333333333334</v>
      </c>
      <c r="H245" s="452" t="s">
        <v>4673</v>
      </c>
      <c r="I245" s="129" t="s">
        <v>12263</v>
      </c>
      <c r="J245" s="129" t="s">
        <v>297</v>
      </c>
      <c r="K245" s="11" t="s">
        <v>12189</v>
      </c>
    </row>
    <row r="246" ht="15.75" customHeight="1">
      <c r="A246" s="129" t="s">
        <v>12227</v>
      </c>
      <c r="B246" s="129" t="s">
        <v>6320</v>
      </c>
      <c r="C246" s="129" t="s">
        <v>12228</v>
      </c>
      <c r="D246" s="448">
        <v>45754.0</v>
      </c>
      <c r="E246" s="449" t="s">
        <v>12059</v>
      </c>
      <c r="F246" s="451">
        <v>0.7916666666666666</v>
      </c>
      <c r="G246" s="451">
        <v>0.8229166666666666</v>
      </c>
      <c r="H246" s="452" t="s">
        <v>4673</v>
      </c>
      <c r="I246" s="129" t="s">
        <v>12229</v>
      </c>
      <c r="J246" s="129" t="s">
        <v>297</v>
      </c>
      <c r="K246" s="11" t="s">
        <v>12264</v>
      </c>
    </row>
    <row r="247" ht="15.75" customHeight="1">
      <c r="A247" s="129" t="s">
        <v>12227</v>
      </c>
      <c r="B247" s="129" t="s">
        <v>6320</v>
      </c>
      <c r="C247" s="129" t="s">
        <v>12231</v>
      </c>
      <c r="D247" s="448">
        <v>45882.0</v>
      </c>
      <c r="E247" s="449" t="s">
        <v>11915</v>
      </c>
      <c r="F247" s="451">
        <v>0.4270833333333333</v>
      </c>
      <c r="G247" s="451">
        <v>0.4479166666666667</v>
      </c>
      <c r="H247" s="452" t="s">
        <v>4673</v>
      </c>
      <c r="I247" s="129" t="s">
        <v>12232</v>
      </c>
      <c r="J247" s="129" t="s">
        <v>297</v>
      </c>
      <c r="K247" s="11" t="s">
        <v>12265</v>
      </c>
    </row>
    <row r="248" ht="15.75" customHeight="1">
      <c r="A248" s="129" t="s">
        <v>12227</v>
      </c>
      <c r="B248" s="129" t="s">
        <v>6320</v>
      </c>
      <c r="C248" s="129" t="s">
        <v>12234</v>
      </c>
      <c r="D248" s="448">
        <v>45754.0</v>
      </c>
      <c r="E248" s="449" t="s">
        <v>12059</v>
      </c>
      <c r="F248" s="451">
        <v>0.4270833333333333</v>
      </c>
      <c r="G248" s="451">
        <v>0.4479166666666667</v>
      </c>
      <c r="H248" s="452" t="s">
        <v>4673</v>
      </c>
      <c r="I248" s="129" t="s">
        <v>12232</v>
      </c>
      <c r="J248" s="129" t="s">
        <v>297</v>
      </c>
      <c r="K248" s="11" t="s">
        <v>12266</v>
      </c>
    </row>
    <row r="249" ht="15.75" customHeight="1">
      <c r="A249" s="129" t="s">
        <v>12227</v>
      </c>
      <c r="B249" s="129" t="s">
        <v>6320</v>
      </c>
      <c r="C249" s="129" t="s">
        <v>12237</v>
      </c>
      <c r="D249" s="448">
        <v>45882.0</v>
      </c>
      <c r="E249" s="449" t="s">
        <v>11915</v>
      </c>
      <c r="F249" s="451">
        <v>0.4270833333333333</v>
      </c>
      <c r="G249" s="451">
        <v>0.4479166666666667</v>
      </c>
      <c r="H249" s="452" t="s">
        <v>4673</v>
      </c>
      <c r="I249" s="129" t="s">
        <v>12238</v>
      </c>
      <c r="J249" s="129" t="s">
        <v>297</v>
      </c>
      <c r="K249" s="11" t="s">
        <v>12267</v>
      </c>
    </row>
    <row r="250" ht="15.75" customHeight="1">
      <c r="A250" s="129" t="s">
        <v>12227</v>
      </c>
      <c r="B250" s="129" t="s">
        <v>6320</v>
      </c>
      <c r="C250" s="129" t="s">
        <v>12262</v>
      </c>
      <c r="D250" s="448">
        <v>45754.0</v>
      </c>
      <c r="E250" s="449" t="s">
        <v>12059</v>
      </c>
      <c r="F250" s="451">
        <v>0.6666666666666666</v>
      </c>
      <c r="G250" s="451">
        <v>0.7083333333333334</v>
      </c>
      <c r="H250" s="452" t="s">
        <v>4673</v>
      </c>
      <c r="I250" s="129" t="s">
        <v>12263</v>
      </c>
      <c r="J250" s="129" t="s">
        <v>297</v>
      </c>
      <c r="K250" s="11" t="s">
        <v>12268</v>
      </c>
    </row>
    <row r="251" ht="15.75" customHeight="1">
      <c r="A251" s="129" t="s">
        <v>12227</v>
      </c>
      <c r="B251" s="129" t="s">
        <v>6320</v>
      </c>
      <c r="C251" s="129" t="s">
        <v>12231</v>
      </c>
      <c r="D251" s="448">
        <v>45882.0</v>
      </c>
      <c r="E251" s="449" t="s">
        <v>11915</v>
      </c>
      <c r="F251" s="451">
        <v>0.4270833333333333</v>
      </c>
      <c r="G251" s="451">
        <v>0.4479166666666667</v>
      </c>
      <c r="H251" s="452" t="s">
        <v>4673</v>
      </c>
      <c r="I251" s="129" t="s">
        <v>12232</v>
      </c>
      <c r="J251" s="129" t="s">
        <v>297</v>
      </c>
      <c r="K251" s="11" t="s">
        <v>12269</v>
      </c>
    </row>
    <row r="252" ht="15.75" customHeight="1">
      <c r="A252" s="129" t="s">
        <v>12227</v>
      </c>
      <c r="B252" s="129" t="s">
        <v>6320</v>
      </c>
      <c r="C252" s="129" t="s">
        <v>12234</v>
      </c>
      <c r="D252" s="448">
        <v>45754.0</v>
      </c>
      <c r="E252" s="449" t="s">
        <v>12059</v>
      </c>
      <c r="F252" s="451">
        <v>0.4270833333333333</v>
      </c>
      <c r="G252" s="451">
        <v>0.4479166666666667</v>
      </c>
      <c r="H252" s="452" t="s">
        <v>4673</v>
      </c>
      <c r="I252" s="129" t="s">
        <v>12232</v>
      </c>
      <c r="J252" s="129" t="s">
        <v>297</v>
      </c>
      <c r="K252" s="11" t="s">
        <v>12270</v>
      </c>
    </row>
    <row r="253" ht="15.75" customHeight="1">
      <c r="A253" s="129" t="s">
        <v>12227</v>
      </c>
      <c r="B253" s="129" t="s">
        <v>12271</v>
      </c>
      <c r="C253" s="129" t="s">
        <v>12262</v>
      </c>
      <c r="D253" s="448">
        <v>45882.0</v>
      </c>
      <c r="E253" s="449" t="s">
        <v>11915</v>
      </c>
      <c r="F253" s="451">
        <v>0.6666666666666666</v>
      </c>
      <c r="G253" s="451">
        <v>0.7083333333333334</v>
      </c>
      <c r="H253" s="452" t="s">
        <v>4673</v>
      </c>
      <c r="I253" s="129" t="s">
        <v>12263</v>
      </c>
      <c r="J253" s="129" t="s">
        <v>297</v>
      </c>
      <c r="K253" s="11" t="s">
        <v>12272</v>
      </c>
    </row>
    <row r="254" ht="15.75" customHeight="1">
      <c r="A254" s="129" t="s">
        <v>12227</v>
      </c>
      <c r="B254" s="129" t="s">
        <v>12271</v>
      </c>
      <c r="C254" s="129" t="s">
        <v>12228</v>
      </c>
      <c r="D254" s="450" t="s">
        <v>3831</v>
      </c>
      <c r="E254" s="449" t="s">
        <v>3832</v>
      </c>
      <c r="F254" s="451">
        <v>0.7916666666666666</v>
      </c>
      <c r="G254" s="451">
        <v>0.8229166666666666</v>
      </c>
      <c r="H254" s="452" t="s">
        <v>4673</v>
      </c>
      <c r="I254" s="129" t="s">
        <v>12229</v>
      </c>
      <c r="J254" s="129" t="s">
        <v>297</v>
      </c>
      <c r="K254" s="11" t="s">
        <v>12121</v>
      </c>
    </row>
    <row r="255" ht="15.75" customHeight="1">
      <c r="A255" s="129" t="s">
        <v>12227</v>
      </c>
      <c r="B255" s="129" t="s">
        <v>12271</v>
      </c>
      <c r="C255" s="129" t="s">
        <v>12231</v>
      </c>
      <c r="D255" s="448">
        <v>45721.0</v>
      </c>
      <c r="E255" s="449" t="s">
        <v>12273</v>
      </c>
      <c r="F255" s="451">
        <v>0.4270833333333333</v>
      </c>
      <c r="G255" s="451">
        <v>0.4479166666666667</v>
      </c>
      <c r="H255" s="452" t="s">
        <v>4673</v>
      </c>
      <c r="I255" s="129" t="s">
        <v>12232</v>
      </c>
      <c r="J255" s="129" t="s">
        <v>297</v>
      </c>
      <c r="K255" s="11" t="s">
        <v>12274</v>
      </c>
    </row>
    <row r="256" ht="15.75" customHeight="1">
      <c r="A256" s="129" t="s">
        <v>12227</v>
      </c>
      <c r="B256" s="129" t="s">
        <v>12271</v>
      </c>
      <c r="C256" s="129" t="s">
        <v>12234</v>
      </c>
      <c r="D256" s="450" t="s">
        <v>3231</v>
      </c>
      <c r="E256" s="449" t="s">
        <v>3232</v>
      </c>
      <c r="F256" s="451">
        <v>0.4270833333333333</v>
      </c>
      <c r="G256" s="451">
        <v>0.4479166666666667</v>
      </c>
      <c r="H256" s="452" t="s">
        <v>4673</v>
      </c>
      <c r="I256" s="129" t="s">
        <v>12232</v>
      </c>
      <c r="J256" s="129" t="s">
        <v>297</v>
      </c>
      <c r="K256" s="11" t="s">
        <v>12275</v>
      </c>
    </row>
    <row r="257" ht="15.75" customHeight="1">
      <c r="A257" s="129" t="s">
        <v>12227</v>
      </c>
      <c r="B257" s="129" t="s">
        <v>12271</v>
      </c>
      <c r="C257" s="129" t="s">
        <v>12228</v>
      </c>
      <c r="D257" s="450" t="s">
        <v>2256</v>
      </c>
      <c r="E257" s="449" t="s">
        <v>3191</v>
      </c>
      <c r="F257" s="451">
        <v>0.7916666666666666</v>
      </c>
      <c r="G257" s="451">
        <v>0.8229166666666666</v>
      </c>
      <c r="H257" s="452" t="s">
        <v>4673</v>
      </c>
      <c r="I257" s="129" t="s">
        <v>12229</v>
      </c>
      <c r="J257" s="129" t="s">
        <v>297</v>
      </c>
      <c r="K257" s="11" t="s">
        <v>12127</v>
      </c>
    </row>
    <row r="258" ht="15.75" customHeight="1">
      <c r="A258" s="129" t="s">
        <v>12227</v>
      </c>
      <c r="B258" s="129" t="s">
        <v>12271</v>
      </c>
      <c r="C258" s="129" t="s">
        <v>12231</v>
      </c>
      <c r="D258" s="450" t="s">
        <v>3765</v>
      </c>
      <c r="E258" s="449" t="s">
        <v>3766</v>
      </c>
      <c r="F258" s="451">
        <v>0.4270833333333333</v>
      </c>
      <c r="G258" s="451">
        <v>0.4479166666666667</v>
      </c>
      <c r="H258" s="452" t="s">
        <v>4673</v>
      </c>
      <c r="I258" s="129" t="s">
        <v>12232</v>
      </c>
      <c r="J258" s="129" t="s">
        <v>297</v>
      </c>
      <c r="K258" s="11" t="s">
        <v>12276</v>
      </c>
    </row>
    <row r="259" ht="15.75" customHeight="1">
      <c r="A259" s="129" t="s">
        <v>12227</v>
      </c>
      <c r="B259" s="129" t="s">
        <v>12271</v>
      </c>
      <c r="C259" s="129" t="s">
        <v>12234</v>
      </c>
      <c r="D259" s="450" t="s">
        <v>3196</v>
      </c>
      <c r="E259" s="449" t="s">
        <v>3197</v>
      </c>
      <c r="F259" s="451">
        <v>0.4270833333333333</v>
      </c>
      <c r="G259" s="451">
        <v>0.4479166666666667</v>
      </c>
      <c r="H259" s="452" t="s">
        <v>4673</v>
      </c>
      <c r="I259" s="129" t="s">
        <v>12232</v>
      </c>
      <c r="J259" s="129" t="s">
        <v>297</v>
      </c>
      <c r="K259" s="11" t="s">
        <v>12277</v>
      </c>
    </row>
    <row r="260" ht="15.75" customHeight="1">
      <c r="A260" s="129" t="s">
        <v>12227</v>
      </c>
      <c r="B260" s="129" t="s">
        <v>12271</v>
      </c>
      <c r="C260" s="129" t="s">
        <v>12228</v>
      </c>
      <c r="D260" s="448">
        <v>45721.0</v>
      </c>
      <c r="E260" s="449" t="s">
        <v>12273</v>
      </c>
      <c r="F260" s="451">
        <v>0.7916666666666666</v>
      </c>
      <c r="G260" s="451">
        <v>0.8229166666666666</v>
      </c>
      <c r="H260" s="452" t="s">
        <v>4673</v>
      </c>
      <c r="I260" s="129" t="s">
        <v>12229</v>
      </c>
      <c r="J260" s="129" t="s">
        <v>297</v>
      </c>
      <c r="K260" s="11" t="s">
        <v>12132</v>
      </c>
    </row>
    <row r="261" ht="15.75" customHeight="1">
      <c r="A261" s="129" t="s">
        <v>12227</v>
      </c>
      <c r="B261" s="129" t="s">
        <v>12271</v>
      </c>
      <c r="C261" s="129" t="s">
        <v>12231</v>
      </c>
      <c r="D261" s="450" t="s">
        <v>3231</v>
      </c>
      <c r="E261" s="449" t="s">
        <v>3232</v>
      </c>
      <c r="F261" s="451">
        <v>0.4270833333333333</v>
      </c>
      <c r="G261" s="451">
        <v>0.4479166666666667</v>
      </c>
      <c r="H261" s="452" t="s">
        <v>4673</v>
      </c>
      <c r="I261" s="129" t="s">
        <v>12232</v>
      </c>
      <c r="J261" s="129" t="s">
        <v>297</v>
      </c>
      <c r="K261" s="11" t="s">
        <v>12278</v>
      </c>
    </row>
    <row r="262" ht="15.75" customHeight="1">
      <c r="A262" s="129" t="s">
        <v>12227</v>
      </c>
      <c r="B262" s="129" t="s">
        <v>12271</v>
      </c>
      <c r="C262" s="129" t="s">
        <v>12279</v>
      </c>
      <c r="D262" s="450" t="s">
        <v>2256</v>
      </c>
      <c r="E262" s="449" t="s">
        <v>3191</v>
      </c>
      <c r="F262" s="451">
        <v>0.4270833333333333</v>
      </c>
      <c r="G262" s="451">
        <v>0.4479166666666667</v>
      </c>
      <c r="H262" s="452" t="s">
        <v>4673</v>
      </c>
      <c r="I262" s="147" t="s">
        <v>12280</v>
      </c>
      <c r="J262" s="129" t="s">
        <v>297</v>
      </c>
      <c r="K262" s="11" t="s">
        <v>12035</v>
      </c>
    </row>
    <row r="263" ht="15.75" customHeight="1">
      <c r="A263" s="129" t="s">
        <v>12227</v>
      </c>
      <c r="B263" s="129" t="s">
        <v>12271</v>
      </c>
      <c r="C263" s="129" t="s">
        <v>12234</v>
      </c>
      <c r="D263" s="450" t="s">
        <v>3765</v>
      </c>
      <c r="E263" s="449" t="s">
        <v>3766</v>
      </c>
      <c r="F263" s="451">
        <v>0.4270833333333333</v>
      </c>
      <c r="G263" s="451">
        <v>0.4479166666666667</v>
      </c>
      <c r="H263" s="452" t="s">
        <v>4673</v>
      </c>
      <c r="I263" s="129" t="s">
        <v>12232</v>
      </c>
      <c r="J263" s="129" t="s">
        <v>297</v>
      </c>
      <c r="K263" s="11" t="s">
        <v>12281</v>
      </c>
    </row>
    <row r="264" ht="15.75" customHeight="1">
      <c r="A264" s="129" t="s">
        <v>12227</v>
      </c>
      <c r="B264" s="129" t="s">
        <v>12271</v>
      </c>
      <c r="C264" s="129" t="s">
        <v>12228</v>
      </c>
      <c r="D264" s="450" t="s">
        <v>3196</v>
      </c>
      <c r="E264" s="449" t="s">
        <v>3197</v>
      </c>
      <c r="F264" s="451">
        <v>0.7916666666666666</v>
      </c>
      <c r="G264" s="451">
        <v>0.8229166666666666</v>
      </c>
      <c r="H264" s="452" t="s">
        <v>4673</v>
      </c>
      <c r="I264" s="129" t="s">
        <v>12229</v>
      </c>
      <c r="J264" s="129" t="s">
        <v>297</v>
      </c>
      <c r="K264" s="11" t="s">
        <v>12137</v>
      </c>
    </row>
    <row r="265" ht="15.75" customHeight="1">
      <c r="A265" s="129" t="s">
        <v>12227</v>
      </c>
      <c r="B265" s="129" t="s">
        <v>12271</v>
      </c>
      <c r="C265" s="129" t="s">
        <v>12231</v>
      </c>
      <c r="D265" s="448">
        <v>45721.0</v>
      </c>
      <c r="E265" s="449" t="s">
        <v>12273</v>
      </c>
      <c r="F265" s="451">
        <v>0.4270833333333333</v>
      </c>
      <c r="G265" s="451">
        <v>0.4479166666666667</v>
      </c>
      <c r="H265" s="452" t="s">
        <v>4673</v>
      </c>
      <c r="I265" s="129" t="s">
        <v>12232</v>
      </c>
      <c r="J265" s="129" t="s">
        <v>297</v>
      </c>
      <c r="K265" s="11" t="s">
        <v>12282</v>
      </c>
    </row>
    <row r="266" ht="15.75" customHeight="1">
      <c r="A266" s="129" t="s">
        <v>12227</v>
      </c>
      <c r="B266" s="129" t="s">
        <v>12271</v>
      </c>
      <c r="C266" s="129" t="s">
        <v>12283</v>
      </c>
      <c r="D266" s="450" t="s">
        <v>3231</v>
      </c>
      <c r="E266" s="449" t="s">
        <v>3232</v>
      </c>
      <c r="F266" s="451">
        <v>0.4270833333333333</v>
      </c>
      <c r="G266" s="451">
        <v>0.4479166666666667</v>
      </c>
      <c r="H266" s="452" t="s">
        <v>4673</v>
      </c>
      <c r="I266" s="147" t="s">
        <v>12284</v>
      </c>
      <c r="J266" s="129" t="s">
        <v>297</v>
      </c>
      <c r="K266" s="11" t="s">
        <v>12054</v>
      </c>
    </row>
    <row r="267" ht="15.75" customHeight="1">
      <c r="A267" s="129" t="s">
        <v>12227</v>
      </c>
      <c r="B267" s="129" t="s">
        <v>12285</v>
      </c>
      <c r="C267" s="129" t="s">
        <v>12231</v>
      </c>
      <c r="D267" s="450" t="s">
        <v>3765</v>
      </c>
      <c r="E267" s="449" t="s">
        <v>3766</v>
      </c>
      <c r="F267" s="451">
        <v>0.4270833333333333</v>
      </c>
      <c r="G267" s="451">
        <v>0.4479166666666667</v>
      </c>
      <c r="H267" s="452" t="s">
        <v>4673</v>
      </c>
      <c r="I267" s="129" t="s">
        <v>12232</v>
      </c>
      <c r="J267" s="129" t="s">
        <v>297</v>
      </c>
      <c r="K267" s="11" t="s">
        <v>12286</v>
      </c>
    </row>
    <row r="268" ht="15.75" customHeight="1">
      <c r="A268" s="129" t="s">
        <v>12287</v>
      </c>
      <c r="B268" s="129" t="s">
        <v>12285</v>
      </c>
      <c r="C268" s="129" t="s">
        <v>12146</v>
      </c>
      <c r="D268" s="450" t="s">
        <v>3196</v>
      </c>
      <c r="E268" s="449" t="s">
        <v>3197</v>
      </c>
      <c r="F268" s="451">
        <v>0.4583333333333333</v>
      </c>
      <c r="G268" s="451">
        <v>0.5</v>
      </c>
      <c r="H268" s="452" t="s">
        <v>4673</v>
      </c>
      <c r="I268" s="129" t="s">
        <v>12288</v>
      </c>
      <c r="J268" s="129" t="s">
        <v>297</v>
      </c>
      <c r="K268" s="11" t="s">
        <v>12289</v>
      </c>
    </row>
    <row r="269" ht="15.75" customHeight="1">
      <c r="A269" s="129" t="s">
        <v>12287</v>
      </c>
      <c r="B269" s="129" t="s">
        <v>12285</v>
      </c>
      <c r="C269" s="129" t="s">
        <v>12146</v>
      </c>
      <c r="D269" s="448">
        <v>45721.0</v>
      </c>
      <c r="E269" s="449" t="s">
        <v>12273</v>
      </c>
      <c r="F269" s="451">
        <v>0.4583333333333333</v>
      </c>
      <c r="G269" s="451">
        <v>0.5</v>
      </c>
      <c r="H269" s="452" t="s">
        <v>4673</v>
      </c>
      <c r="I269" s="129" t="s">
        <v>12288</v>
      </c>
      <c r="J269" s="129" t="s">
        <v>297</v>
      </c>
      <c r="K269" s="11" t="s">
        <v>12290</v>
      </c>
    </row>
    <row r="270" ht="15.75" customHeight="1">
      <c r="A270" s="129" t="s">
        <v>12291</v>
      </c>
      <c r="B270" s="129" t="s">
        <v>12285</v>
      </c>
      <c r="C270" s="129" t="s">
        <v>12292</v>
      </c>
      <c r="D270" s="450" t="s">
        <v>3231</v>
      </c>
      <c r="E270" s="449" t="s">
        <v>3232</v>
      </c>
      <c r="F270" s="451">
        <v>0.6666666666666666</v>
      </c>
      <c r="G270" s="451">
        <v>0.7083333333333334</v>
      </c>
      <c r="H270" s="452" t="s">
        <v>4673</v>
      </c>
      <c r="I270" s="129" t="s">
        <v>12293</v>
      </c>
      <c r="J270" s="129" t="s">
        <v>297</v>
      </c>
      <c r="K270" s="11" t="s">
        <v>12294</v>
      </c>
    </row>
    <row r="271" ht="15.75" customHeight="1">
      <c r="A271" s="129" t="s">
        <v>12291</v>
      </c>
      <c r="B271" s="129" t="s">
        <v>12285</v>
      </c>
      <c r="C271" s="129" t="s">
        <v>12292</v>
      </c>
      <c r="D271" s="450" t="s">
        <v>3765</v>
      </c>
      <c r="E271" s="449" t="s">
        <v>3766</v>
      </c>
      <c r="F271" s="451">
        <v>0.6666666666666666</v>
      </c>
      <c r="G271" s="451">
        <v>0.7083333333333334</v>
      </c>
      <c r="H271" s="452" t="s">
        <v>4673</v>
      </c>
      <c r="I271" s="129" t="s">
        <v>12293</v>
      </c>
      <c r="J271" s="129" t="s">
        <v>297</v>
      </c>
      <c r="K271" s="11" t="s">
        <v>12295</v>
      </c>
    </row>
    <row r="272" ht="15.75" customHeight="1">
      <c r="A272" s="129" t="s">
        <v>12291</v>
      </c>
      <c r="B272" s="129" t="s">
        <v>12285</v>
      </c>
      <c r="C272" s="129" t="s">
        <v>12292</v>
      </c>
      <c r="D272" s="450" t="s">
        <v>3196</v>
      </c>
      <c r="E272" s="449" t="s">
        <v>3197</v>
      </c>
      <c r="F272" s="451">
        <v>0.6666666666666666</v>
      </c>
      <c r="G272" s="451">
        <v>0.7083333333333334</v>
      </c>
      <c r="H272" s="452" t="s">
        <v>4673</v>
      </c>
      <c r="I272" s="129" t="s">
        <v>12293</v>
      </c>
      <c r="J272" s="129" t="s">
        <v>297</v>
      </c>
      <c r="K272" s="11" t="s">
        <v>12296</v>
      </c>
    </row>
    <row r="273" ht="15.75" customHeight="1">
      <c r="A273" s="129" t="s">
        <v>12291</v>
      </c>
      <c r="B273" s="129" t="s">
        <v>12285</v>
      </c>
      <c r="C273" s="129" t="s">
        <v>12292</v>
      </c>
      <c r="D273" s="448">
        <v>45721.0</v>
      </c>
      <c r="E273" s="449" t="s">
        <v>12273</v>
      </c>
      <c r="F273" s="451">
        <v>0.6666666666666666</v>
      </c>
      <c r="G273" s="451">
        <v>0.7083333333333334</v>
      </c>
      <c r="H273" s="452" t="s">
        <v>4673</v>
      </c>
      <c r="I273" s="129" t="s">
        <v>12293</v>
      </c>
      <c r="J273" s="129" t="s">
        <v>297</v>
      </c>
      <c r="K273" s="11" t="s">
        <v>12297</v>
      </c>
    </row>
    <row r="274" ht="15.75" customHeight="1">
      <c r="A274" s="129" t="s">
        <v>12291</v>
      </c>
      <c r="B274" s="129" t="s">
        <v>1979</v>
      </c>
      <c r="C274" s="129" t="s">
        <v>12298</v>
      </c>
      <c r="D274" s="450" t="s">
        <v>3231</v>
      </c>
      <c r="E274" s="449" t="s">
        <v>3232</v>
      </c>
      <c r="F274" s="451">
        <v>0.6666666666666666</v>
      </c>
      <c r="G274" s="451">
        <v>0.6979166666666666</v>
      </c>
      <c r="H274" s="452" t="s">
        <v>4673</v>
      </c>
      <c r="I274" s="129" t="s">
        <v>12299</v>
      </c>
      <c r="J274" s="129">
        <v>4.0</v>
      </c>
      <c r="K274" s="11" t="s">
        <v>12300</v>
      </c>
    </row>
    <row r="275" ht="15.75" customHeight="1">
      <c r="A275" s="129" t="s">
        <v>12291</v>
      </c>
      <c r="B275" s="129" t="s">
        <v>1979</v>
      </c>
      <c r="C275" s="129" t="s">
        <v>12301</v>
      </c>
      <c r="D275" s="450" t="s">
        <v>3765</v>
      </c>
      <c r="E275" s="449" t="s">
        <v>3766</v>
      </c>
      <c r="F275" s="451">
        <v>0.6666666666666666</v>
      </c>
      <c r="G275" s="451">
        <v>0.6875</v>
      </c>
      <c r="H275" s="452" t="s">
        <v>4673</v>
      </c>
      <c r="I275" s="129" t="s">
        <v>12302</v>
      </c>
      <c r="J275" s="129">
        <v>4.0</v>
      </c>
      <c r="K275" s="11" t="s">
        <v>12303</v>
      </c>
    </row>
    <row r="276" ht="15.75" customHeight="1">
      <c r="A276" s="129" t="s">
        <v>12291</v>
      </c>
      <c r="B276" s="129" t="s">
        <v>1979</v>
      </c>
      <c r="C276" s="129" t="s">
        <v>12292</v>
      </c>
      <c r="D276" s="450" t="s">
        <v>3196</v>
      </c>
      <c r="E276" s="449" t="s">
        <v>3197</v>
      </c>
      <c r="F276" s="451">
        <v>0.6666666666666666</v>
      </c>
      <c r="G276" s="451">
        <v>0.7083333333333334</v>
      </c>
      <c r="H276" s="452" t="s">
        <v>4673</v>
      </c>
      <c r="I276" s="129" t="s">
        <v>12293</v>
      </c>
      <c r="J276" s="129" t="s">
        <v>297</v>
      </c>
      <c r="K276" s="11" t="s">
        <v>12304</v>
      </c>
    </row>
    <row r="277" ht="15.75" customHeight="1">
      <c r="A277" s="129" t="s">
        <v>12291</v>
      </c>
      <c r="B277" s="129" t="s">
        <v>1979</v>
      </c>
      <c r="C277" s="129" t="s">
        <v>12292</v>
      </c>
      <c r="D277" s="450" t="s">
        <v>3231</v>
      </c>
      <c r="E277" s="449" t="s">
        <v>3232</v>
      </c>
      <c r="F277" s="451">
        <v>0.6666666666666666</v>
      </c>
      <c r="G277" s="451">
        <v>0.7083333333333334</v>
      </c>
      <c r="H277" s="452" t="s">
        <v>4673</v>
      </c>
      <c r="I277" s="129" t="s">
        <v>12293</v>
      </c>
      <c r="J277" s="129" t="s">
        <v>297</v>
      </c>
      <c r="K277" s="11" t="s">
        <v>12305</v>
      </c>
    </row>
    <row r="278" ht="15.75" customHeight="1">
      <c r="A278" s="129" t="s">
        <v>12291</v>
      </c>
      <c r="B278" s="129" t="s">
        <v>1979</v>
      </c>
      <c r="C278" s="129" t="s">
        <v>12292</v>
      </c>
      <c r="D278" s="450" t="s">
        <v>2256</v>
      </c>
      <c r="E278" s="449" t="s">
        <v>3191</v>
      </c>
      <c r="F278" s="451">
        <v>0.6666666666666666</v>
      </c>
      <c r="G278" s="451">
        <v>0.7083333333333334</v>
      </c>
      <c r="H278" s="452" t="s">
        <v>4673</v>
      </c>
      <c r="I278" s="129" t="s">
        <v>12293</v>
      </c>
      <c r="J278" s="129" t="s">
        <v>297</v>
      </c>
      <c r="K278" s="11" t="s">
        <v>12306</v>
      </c>
    </row>
    <row r="279" ht="15.75" customHeight="1">
      <c r="A279" s="129" t="s">
        <v>12291</v>
      </c>
      <c r="B279" s="129" t="s">
        <v>12307</v>
      </c>
      <c r="C279" s="129" t="s">
        <v>12308</v>
      </c>
      <c r="D279" s="450" t="s">
        <v>3765</v>
      </c>
      <c r="E279" s="449" t="s">
        <v>3766</v>
      </c>
      <c r="F279" s="451">
        <v>0.6666666666666666</v>
      </c>
      <c r="G279" s="451">
        <v>0.7083333333333334</v>
      </c>
      <c r="H279" s="452" t="s">
        <v>4673</v>
      </c>
      <c r="I279" s="129" t="s">
        <v>12309</v>
      </c>
      <c r="J279" s="129" t="s">
        <v>297</v>
      </c>
      <c r="K279" s="11" t="s">
        <v>12310</v>
      </c>
    </row>
    <row r="280" ht="15.75" customHeight="1">
      <c r="A280" s="129" t="s">
        <v>12291</v>
      </c>
      <c r="B280" s="129" t="s">
        <v>12307</v>
      </c>
      <c r="C280" s="129" t="s">
        <v>12311</v>
      </c>
      <c r="D280" s="448">
        <v>45783.0</v>
      </c>
      <c r="E280" s="449" t="s">
        <v>11933</v>
      </c>
      <c r="F280" s="451">
        <v>0.6666666666666666</v>
      </c>
      <c r="G280" s="451">
        <v>0.7083333333333334</v>
      </c>
      <c r="H280" s="452" t="s">
        <v>4673</v>
      </c>
      <c r="I280" s="129" t="s">
        <v>12312</v>
      </c>
      <c r="J280" s="129">
        <v>14.0</v>
      </c>
      <c r="K280" s="11" t="s">
        <v>12313</v>
      </c>
    </row>
    <row r="281" ht="15.75" customHeight="1">
      <c r="A281" s="129" t="s">
        <v>12291</v>
      </c>
      <c r="B281" s="129" t="s">
        <v>12307</v>
      </c>
      <c r="C281" s="129" t="s">
        <v>12292</v>
      </c>
      <c r="D281" s="448">
        <v>45663.0</v>
      </c>
      <c r="E281" s="449" t="s">
        <v>12314</v>
      </c>
      <c r="F281" s="451">
        <v>0.6666666666666666</v>
      </c>
      <c r="G281" s="451">
        <v>0.7083333333333334</v>
      </c>
      <c r="H281" s="452" t="s">
        <v>4673</v>
      </c>
      <c r="I281" s="129" t="s">
        <v>12293</v>
      </c>
      <c r="J281" s="129" t="s">
        <v>297</v>
      </c>
      <c r="K281" s="11" t="s">
        <v>12315</v>
      </c>
    </row>
    <row r="282" ht="15.75" customHeight="1">
      <c r="A282" s="129" t="s">
        <v>12291</v>
      </c>
      <c r="B282" s="129" t="s">
        <v>12307</v>
      </c>
      <c r="C282" s="129" t="s">
        <v>12316</v>
      </c>
      <c r="D282" s="450" t="s">
        <v>3231</v>
      </c>
      <c r="E282" s="449" t="s">
        <v>3232</v>
      </c>
      <c r="F282" s="451">
        <v>0.5833333333333334</v>
      </c>
      <c r="G282" s="451">
        <v>0.625</v>
      </c>
      <c r="H282" s="452" t="s">
        <v>4673</v>
      </c>
      <c r="I282" s="129" t="s">
        <v>12317</v>
      </c>
      <c r="J282" s="129">
        <v>25.0</v>
      </c>
      <c r="K282" s="11" t="s">
        <v>12318</v>
      </c>
    </row>
    <row r="283" ht="15.75" customHeight="1">
      <c r="A283" s="129" t="s">
        <v>12291</v>
      </c>
      <c r="B283" s="129" t="s">
        <v>12307</v>
      </c>
      <c r="C283" s="129" t="s">
        <v>12292</v>
      </c>
      <c r="D283" s="450" t="s">
        <v>3765</v>
      </c>
      <c r="E283" s="449" t="s">
        <v>3766</v>
      </c>
      <c r="F283" s="451">
        <v>0.6666666666666666</v>
      </c>
      <c r="G283" s="451">
        <v>0.7083333333333334</v>
      </c>
      <c r="H283" s="452" t="s">
        <v>4673</v>
      </c>
      <c r="I283" s="129" t="s">
        <v>12293</v>
      </c>
      <c r="J283" s="129" t="s">
        <v>297</v>
      </c>
      <c r="K283" s="11" t="s">
        <v>12319</v>
      </c>
    </row>
    <row r="284" ht="15.75" customHeight="1">
      <c r="A284" s="129" t="s">
        <v>12291</v>
      </c>
      <c r="B284" s="129" t="s">
        <v>1982</v>
      </c>
      <c r="C284" s="129" t="s">
        <v>12292</v>
      </c>
      <c r="D284" s="448">
        <v>45663.0</v>
      </c>
      <c r="E284" s="449" t="s">
        <v>12314</v>
      </c>
      <c r="F284" s="451">
        <v>0.6666666666666666</v>
      </c>
      <c r="G284" s="451">
        <v>0.7083333333333334</v>
      </c>
      <c r="H284" s="452" t="s">
        <v>4673</v>
      </c>
      <c r="I284" s="129" t="s">
        <v>12293</v>
      </c>
      <c r="J284" s="129" t="s">
        <v>297</v>
      </c>
      <c r="K284" s="11" t="s">
        <v>12320</v>
      </c>
    </row>
    <row r="285" ht="15.75" customHeight="1">
      <c r="A285" s="129" t="s">
        <v>12291</v>
      </c>
      <c r="B285" s="129" t="s">
        <v>1982</v>
      </c>
      <c r="C285" s="129" t="s">
        <v>12292</v>
      </c>
      <c r="D285" s="448">
        <v>45783.0</v>
      </c>
      <c r="E285" s="449" t="s">
        <v>11933</v>
      </c>
      <c r="F285" s="451">
        <v>0.6666666666666666</v>
      </c>
      <c r="G285" s="451">
        <v>0.7083333333333334</v>
      </c>
      <c r="H285" s="452" t="s">
        <v>4673</v>
      </c>
      <c r="I285" s="129" t="s">
        <v>12293</v>
      </c>
      <c r="J285" s="129" t="s">
        <v>297</v>
      </c>
      <c r="K285" s="11" t="s">
        <v>12321</v>
      </c>
    </row>
    <row r="286" ht="15.75" customHeight="1">
      <c r="A286" s="129" t="s">
        <v>12291</v>
      </c>
      <c r="B286" s="129" t="s">
        <v>1982</v>
      </c>
      <c r="C286" s="129" t="s">
        <v>12308</v>
      </c>
      <c r="D286" s="450" t="s">
        <v>3231</v>
      </c>
      <c r="E286" s="449" t="s">
        <v>3232</v>
      </c>
      <c r="F286" s="451">
        <v>0.6666666666666666</v>
      </c>
      <c r="G286" s="451">
        <v>0.7083333333333334</v>
      </c>
      <c r="H286" s="452" t="s">
        <v>4673</v>
      </c>
      <c r="I286" s="129" t="s">
        <v>12309</v>
      </c>
      <c r="J286" s="129" t="s">
        <v>297</v>
      </c>
      <c r="K286" s="11" t="s">
        <v>12322</v>
      </c>
    </row>
    <row r="287" ht="15.75" customHeight="1">
      <c r="A287" s="129" t="s">
        <v>12291</v>
      </c>
      <c r="B287" s="129" t="s">
        <v>1982</v>
      </c>
      <c r="C287" s="129" t="s">
        <v>12292</v>
      </c>
      <c r="D287" s="448">
        <v>45663.0</v>
      </c>
      <c r="E287" s="449" t="s">
        <v>12314</v>
      </c>
      <c r="F287" s="451">
        <v>0.6666666666666666</v>
      </c>
      <c r="G287" s="451">
        <v>0.7083333333333334</v>
      </c>
      <c r="H287" s="452" t="s">
        <v>4673</v>
      </c>
      <c r="I287" s="129" t="s">
        <v>12293</v>
      </c>
      <c r="J287" s="129" t="s">
        <v>297</v>
      </c>
      <c r="K287" s="11" t="s">
        <v>12323</v>
      </c>
    </row>
    <row r="288" ht="15.75" customHeight="1">
      <c r="A288" s="129" t="s">
        <v>12291</v>
      </c>
      <c r="B288" s="129" t="s">
        <v>1982</v>
      </c>
      <c r="C288" s="129" t="s">
        <v>12324</v>
      </c>
      <c r="D288" s="448">
        <v>45663.0</v>
      </c>
      <c r="E288" s="449" t="s">
        <v>12314</v>
      </c>
      <c r="F288" s="451">
        <v>0.4375</v>
      </c>
      <c r="G288" s="451">
        <v>0.4583333333333333</v>
      </c>
      <c r="H288" s="452" t="s">
        <v>4673</v>
      </c>
      <c r="I288" s="129" t="s">
        <v>12325</v>
      </c>
      <c r="J288" s="129">
        <v>15.0</v>
      </c>
      <c r="K288" s="11" t="s">
        <v>12326</v>
      </c>
    </row>
    <row r="289" ht="15.75" customHeight="1">
      <c r="A289" s="129" t="s">
        <v>12291</v>
      </c>
      <c r="B289" s="129" t="s">
        <v>1982</v>
      </c>
      <c r="C289" s="129" t="s">
        <v>12316</v>
      </c>
      <c r="D289" s="450" t="s">
        <v>3231</v>
      </c>
      <c r="E289" s="449" t="s">
        <v>3232</v>
      </c>
      <c r="F289" s="451">
        <v>0.5833333333333334</v>
      </c>
      <c r="G289" s="451">
        <v>0.625</v>
      </c>
      <c r="H289" s="452" t="s">
        <v>4673</v>
      </c>
      <c r="I289" s="129" t="s">
        <v>12317</v>
      </c>
      <c r="J289" s="129">
        <v>25.0</v>
      </c>
      <c r="K289" s="11" t="s">
        <v>12327</v>
      </c>
    </row>
    <row r="290" ht="15.75" customHeight="1">
      <c r="A290" s="129" t="s">
        <v>12291</v>
      </c>
      <c r="B290" s="129" t="s">
        <v>12328</v>
      </c>
      <c r="C290" s="129" t="s">
        <v>12329</v>
      </c>
      <c r="D290" s="450" t="s">
        <v>483</v>
      </c>
      <c r="E290" s="449" t="s">
        <v>484</v>
      </c>
      <c r="F290" s="451">
        <v>0.3958333333333333</v>
      </c>
      <c r="G290" s="451">
        <v>0.5208333333333334</v>
      </c>
      <c r="H290" s="452">
        <v>120.0</v>
      </c>
      <c r="I290" s="129" t="s">
        <v>12330</v>
      </c>
      <c r="J290" s="129">
        <v>13.0</v>
      </c>
      <c r="K290" s="11" t="s">
        <v>12331</v>
      </c>
    </row>
    <row r="291" ht="15.75" customHeight="1">
      <c r="A291" s="129" t="s">
        <v>12291</v>
      </c>
      <c r="B291" s="129" t="s">
        <v>12328</v>
      </c>
      <c r="C291" s="129" t="s">
        <v>12329</v>
      </c>
      <c r="D291" s="448">
        <v>45694.0</v>
      </c>
      <c r="E291" s="449" t="s">
        <v>12332</v>
      </c>
      <c r="F291" s="451">
        <v>0.3958333333333333</v>
      </c>
      <c r="G291" s="451">
        <v>0.5208333333333334</v>
      </c>
      <c r="H291" s="452">
        <v>120.0</v>
      </c>
      <c r="I291" s="129" t="s">
        <v>12330</v>
      </c>
      <c r="J291" s="129">
        <v>13.0</v>
      </c>
      <c r="K291" s="11" t="s">
        <v>12333</v>
      </c>
    </row>
    <row r="292" ht="15.75" customHeight="1">
      <c r="A292" s="129" t="s">
        <v>12291</v>
      </c>
      <c r="B292" s="129" t="s">
        <v>12328</v>
      </c>
      <c r="C292" s="129" t="s">
        <v>12329</v>
      </c>
      <c r="D292" s="448">
        <v>45694.0</v>
      </c>
      <c r="E292" s="449" t="s">
        <v>12332</v>
      </c>
      <c r="F292" s="451">
        <v>0.3958333333333333</v>
      </c>
      <c r="G292" s="451">
        <v>0.5208333333333334</v>
      </c>
      <c r="H292" s="452">
        <v>120.0</v>
      </c>
      <c r="I292" s="129" t="s">
        <v>12330</v>
      </c>
      <c r="J292" s="129">
        <v>13.0</v>
      </c>
      <c r="K292" s="11" t="s">
        <v>12334</v>
      </c>
    </row>
    <row r="293" ht="15.75" customHeight="1">
      <c r="A293" s="109" t="s">
        <v>12291</v>
      </c>
      <c r="B293" s="109" t="s">
        <v>12335</v>
      </c>
      <c r="C293" s="109" t="s">
        <v>12329</v>
      </c>
      <c r="D293" s="458">
        <v>45694.0</v>
      </c>
      <c r="E293" s="379" t="s">
        <v>12332</v>
      </c>
      <c r="F293" s="378">
        <v>0.3958333333333333</v>
      </c>
      <c r="G293" s="378">
        <v>0.5208333333333334</v>
      </c>
      <c r="H293" s="459">
        <v>120.0</v>
      </c>
      <c r="I293" s="109" t="s">
        <v>12330</v>
      </c>
      <c r="J293" s="109">
        <v>13.0</v>
      </c>
      <c r="K293" s="109" t="s">
        <v>12336</v>
      </c>
      <c r="L293" s="109"/>
      <c r="M293" s="109"/>
      <c r="N293" s="109"/>
      <c r="O293" s="109"/>
      <c r="P293" s="109"/>
      <c r="Q293" s="109"/>
      <c r="R293" s="109"/>
      <c r="S293" s="109"/>
      <c r="T293" s="109"/>
      <c r="U293" s="109"/>
      <c r="V293" s="109"/>
      <c r="W293" s="109"/>
      <c r="X293" s="109"/>
      <c r="Y293" s="109"/>
      <c r="Z293" s="109"/>
      <c r="AA293" s="109"/>
    </row>
    <row r="294" ht="15.75" customHeight="1">
      <c r="A294" s="129" t="s">
        <v>12337</v>
      </c>
      <c r="B294" s="129" t="s">
        <v>12335</v>
      </c>
      <c r="C294" s="6" t="s">
        <v>12338</v>
      </c>
      <c r="D294" s="448">
        <v>45694.0</v>
      </c>
      <c r="E294" s="449" t="s">
        <v>12332</v>
      </c>
      <c r="F294" s="451">
        <v>0.4895833333333333</v>
      </c>
      <c r="G294" s="451">
        <v>0.53125</v>
      </c>
      <c r="H294" s="452">
        <v>20.0</v>
      </c>
      <c r="I294" s="129" t="s">
        <v>11928</v>
      </c>
      <c r="J294" s="129">
        <v>6.0</v>
      </c>
      <c r="K294" s="11" t="s">
        <v>12339</v>
      </c>
    </row>
    <row r="295" ht="15.75" customHeight="1">
      <c r="A295" s="129" t="s">
        <v>12340</v>
      </c>
      <c r="B295" s="129" t="s">
        <v>12335</v>
      </c>
      <c r="C295" s="129" t="s">
        <v>12341</v>
      </c>
      <c r="D295" s="448">
        <v>45694.0</v>
      </c>
      <c r="E295" s="449" t="s">
        <v>12332</v>
      </c>
      <c r="F295" s="451">
        <v>0.5833333333333334</v>
      </c>
      <c r="G295" s="451">
        <v>0.6666666666666666</v>
      </c>
      <c r="H295" s="452" t="s">
        <v>4673</v>
      </c>
      <c r="I295" s="129" t="s">
        <v>12342</v>
      </c>
      <c r="J295" s="129">
        <v>11.0</v>
      </c>
      <c r="K295" s="11" t="s">
        <v>12343</v>
      </c>
    </row>
    <row r="296" ht="15.75" customHeight="1">
      <c r="A296" s="129" t="s">
        <v>12340</v>
      </c>
      <c r="B296" s="129" t="s">
        <v>12344</v>
      </c>
      <c r="C296" s="129" t="s">
        <v>12341</v>
      </c>
      <c r="D296" s="450" t="s">
        <v>3231</v>
      </c>
      <c r="E296" s="449" t="s">
        <v>3232</v>
      </c>
      <c r="F296" s="451">
        <v>0.5833333333333334</v>
      </c>
      <c r="G296" s="451">
        <v>0.6666666666666666</v>
      </c>
      <c r="H296" s="452" t="s">
        <v>4673</v>
      </c>
      <c r="I296" s="129" t="s">
        <v>12342</v>
      </c>
      <c r="J296" s="129">
        <v>11.0</v>
      </c>
      <c r="K296" s="11" t="s">
        <v>12345</v>
      </c>
    </row>
    <row r="297" ht="15.75" customHeight="1">
      <c r="A297" s="129" t="s">
        <v>12337</v>
      </c>
      <c r="B297" s="129" t="s">
        <v>12344</v>
      </c>
      <c r="C297" s="6" t="s">
        <v>12338</v>
      </c>
      <c r="D297" s="448">
        <v>45694.0</v>
      </c>
      <c r="E297" s="449" t="s">
        <v>12332</v>
      </c>
      <c r="F297" s="451">
        <v>0.4895833333333333</v>
      </c>
      <c r="G297" s="451">
        <v>0.53125</v>
      </c>
      <c r="H297" s="452">
        <v>20.0</v>
      </c>
      <c r="I297" s="129" t="s">
        <v>11928</v>
      </c>
      <c r="J297" s="129">
        <v>6.0</v>
      </c>
      <c r="K297" s="11" t="s">
        <v>12346</v>
      </c>
    </row>
    <row r="298" ht="15.75" customHeight="1">
      <c r="A298" s="129" t="s">
        <v>12340</v>
      </c>
      <c r="B298" s="129" t="s">
        <v>164</v>
      </c>
      <c r="C298" s="129" t="s">
        <v>12341</v>
      </c>
      <c r="D298" s="448">
        <v>45694.0</v>
      </c>
      <c r="E298" s="449" t="s">
        <v>12332</v>
      </c>
      <c r="F298" s="451">
        <v>0.5833333333333334</v>
      </c>
      <c r="G298" s="451">
        <v>0.6666666666666666</v>
      </c>
      <c r="H298" s="452" t="s">
        <v>4673</v>
      </c>
      <c r="I298" s="129" t="s">
        <v>12342</v>
      </c>
      <c r="J298" s="129">
        <v>11.0</v>
      </c>
      <c r="K298" s="11" t="s">
        <v>12347</v>
      </c>
    </row>
    <row r="299" ht="15.75" customHeight="1">
      <c r="A299" s="129" t="s">
        <v>12340</v>
      </c>
      <c r="B299" s="129" t="s">
        <v>164</v>
      </c>
      <c r="C299" s="129" t="s">
        <v>12341</v>
      </c>
      <c r="D299" s="448">
        <v>45694.0</v>
      </c>
      <c r="E299" s="449" t="s">
        <v>12332</v>
      </c>
      <c r="F299" s="451">
        <v>0.5833333333333334</v>
      </c>
      <c r="G299" s="451">
        <v>0.6666666666666666</v>
      </c>
      <c r="H299" s="452" t="s">
        <v>4673</v>
      </c>
      <c r="I299" s="129" t="s">
        <v>12342</v>
      </c>
      <c r="J299" s="129">
        <v>11.0</v>
      </c>
      <c r="K299" s="11" t="s">
        <v>12348</v>
      </c>
    </row>
    <row r="300" ht="15.75" customHeight="1">
      <c r="A300" s="129" t="s">
        <v>12337</v>
      </c>
      <c r="B300" s="129" t="s">
        <v>164</v>
      </c>
      <c r="C300" s="6" t="s">
        <v>12338</v>
      </c>
      <c r="D300" s="450" t="s">
        <v>3231</v>
      </c>
      <c r="E300" s="449" t="s">
        <v>3232</v>
      </c>
      <c r="F300" s="451">
        <v>0.4895833333333333</v>
      </c>
      <c r="G300" s="451">
        <v>0.53125</v>
      </c>
      <c r="H300" s="452">
        <v>20.0</v>
      </c>
      <c r="I300" s="129" t="s">
        <v>11928</v>
      </c>
      <c r="J300" s="129">
        <v>8.0</v>
      </c>
      <c r="K300" s="11" t="s">
        <v>12349</v>
      </c>
    </row>
    <row r="301" ht="15.75" customHeight="1">
      <c r="A301" s="129" t="s">
        <v>12340</v>
      </c>
      <c r="B301" s="129" t="s">
        <v>164</v>
      </c>
      <c r="C301" s="129" t="s">
        <v>12341</v>
      </c>
      <c r="D301" s="448">
        <v>45694.0</v>
      </c>
      <c r="E301" s="449" t="s">
        <v>12332</v>
      </c>
      <c r="F301" s="451">
        <v>0.5833333333333334</v>
      </c>
      <c r="G301" s="451">
        <v>0.6666666666666666</v>
      </c>
      <c r="H301" s="452" t="s">
        <v>4673</v>
      </c>
      <c r="I301" s="129" t="s">
        <v>12342</v>
      </c>
      <c r="J301" s="129">
        <v>11.0</v>
      </c>
      <c r="K301" s="11" t="s">
        <v>12350</v>
      </c>
    </row>
    <row r="302" ht="15.75" customHeight="1">
      <c r="A302" s="129" t="s">
        <v>12340</v>
      </c>
      <c r="B302" s="129" t="s">
        <v>164</v>
      </c>
      <c r="C302" s="129" t="s">
        <v>12341</v>
      </c>
      <c r="D302" s="448">
        <v>45694.0</v>
      </c>
      <c r="E302" s="449" t="s">
        <v>12332</v>
      </c>
      <c r="F302" s="451">
        <v>0.5833333333333334</v>
      </c>
      <c r="G302" s="451">
        <v>0.6666666666666666</v>
      </c>
      <c r="H302" s="452" t="s">
        <v>4673</v>
      </c>
      <c r="I302" s="129" t="s">
        <v>12342</v>
      </c>
      <c r="J302" s="129">
        <v>11.0</v>
      </c>
      <c r="K302" s="11" t="s">
        <v>12351</v>
      </c>
    </row>
    <row r="303" ht="15.75" customHeight="1">
      <c r="A303" s="129" t="s">
        <v>12337</v>
      </c>
      <c r="B303" s="129" t="s">
        <v>164</v>
      </c>
      <c r="C303" s="6" t="s">
        <v>12338</v>
      </c>
      <c r="D303" s="448">
        <v>45694.0</v>
      </c>
      <c r="E303" s="449" t="s">
        <v>12332</v>
      </c>
      <c r="F303" s="451">
        <v>0.4895833333333333</v>
      </c>
      <c r="G303" s="451">
        <v>0.53125</v>
      </c>
      <c r="H303" s="452">
        <v>20.0</v>
      </c>
      <c r="I303" s="129" t="s">
        <v>11928</v>
      </c>
      <c r="J303" s="129">
        <v>8.0</v>
      </c>
      <c r="K303" s="11" t="s">
        <v>12352</v>
      </c>
    </row>
    <row r="304" ht="15.75" customHeight="1">
      <c r="A304" s="129" t="s">
        <v>12340</v>
      </c>
      <c r="B304" s="129" t="s">
        <v>164</v>
      </c>
      <c r="C304" s="129" t="s">
        <v>12341</v>
      </c>
      <c r="D304" s="450" t="s">
        <v>3831</v>
      </c>
      <c r="E304" s="449" t="s">
        <v>3832</v>
      </c>
      <c r="F304" s="451">
        <v>0.5833333333333334</v>
      </c>
      <c r="G304" s="451">
        <v>0.6666666666666666</v>
      </c>
      <c r="H304" s="452" t="s">
        <v>4673</v>
      </c>
      <c r="I304" s="129" t="s">
        <v>12342</v>
      </c>
      <c r="J304" s="129">
        <v>11.0</v>
      </c>
      <c r="K304" s="11" t="s">
        <v>12353</v>
      </c>
    </row>
    <row r="305" ht="15.75" customHeight="1">
      <c r="A305" s="129" t="s">
        <v>12340</v>
      </c>
      <c r="B305" s="129" t="s">
        <v>164</v>
      </c>
      <c r="C305" s="129" t="s">
        <v>12341</v>
      </c>
      <c r="D305" s="450" t="s">
        <v>3231</v>
      </c>
      <c r="E305" s="449" t="s">
        <v>3232</v>
      </c>
      <c r="F305" s="451">
        <v>0.5833333333333334</v>
      </c>
      <c r="G305" s="451">
        <v>0.6666666666666666</v>
      </c>
      <c r="H305" s="452" t="s">
        <v>4673</v>
      </c>
      <c r="I305" s="129" t="s">
        <v>12342</v>
      </c>
      <c r="J305" s="129">
        <v>11.0</v>
      </c>
      <c r="K305" s="11" t="s">
        <v>12354</v>
      </c>
    </row>
    <row r="306" ht="15.75" customHeight="1">
      <c r="A306" s="129" t="s">
        <v>12337</v>
      </c>
      <c r="B306" s="129" t="s">
        <v>164</v>
      </c>
      <c r="C306" s="129" t="s">
        <v>12355</v>
      </c>
      <c r="D306" s="448">
        <v>45694.0</v>
      </c>
      <c r="E306" s="449" t="s">
        <v>12332</v>
      </c>
      <c r="F306" s="451">
        <v>0.4375</v>
      </c>
      <c r="G306" s="451">
        <v>0.4791666666666667</v>
      </c>
      <c r="H306" s="452">
        <v>10.0</v>
      </c>
      <c r="I306" s="129" t="s">
        <v>12356</v>
      </c>
      <c r="J306" s="129">
        <v>8.0</v>
      </c>
      <c r="K306" s="11" t="s">
        <v>12035</v>
      </c>
    </row>
    <row r="307" ht="15.75" customHeight="1">
      <c r="A307" s="129" t="s">
        <v>12340</v>
      </c>
      <c r="B307" s="129" t="s">
        <v>164</v>
      </c>
      <c r="C307" s="129" t="s">
        <v>12341</v>
      </c>
      <c r="D307" s="448">
        <v>45694.0</v>
      </c>
      <c r="E307" s="449" t="s">
        <v>12332</v>
      </c>
      <c r="F307" s="451">
        <v>0.5833333333333334</v>
      </c>
      <c r="G307" s="451">
        <v>0.6666666666666666</v>
      </c>
      <c r="H307" s="452" t="s">
        <v>4673</v>
      </c>
      <c r="I307" s="129" t="s">
        <v>12342</v>
      </c>
      <c r="J307" s="129">
        <v>11.0</v>
      </c>
      <c r="K307" s="11" t="s">
        <v>12357</v>
      </c>
    </row>
    <row r="308" ht="15.75" customHeight="1">
      <c r="A308" s="129" t="s">
        <v>12358</v>
      </c>
      <c r="B308" s="129" t="s">
        <v>12359</v>
      </c>
      <c r="C308" s="6" t="s">
        <v>12360</v>
      </c>
      <c r="D308" s="448">
        <v>45694.0</v>
      </c>
      <c r="E308" s="449" t="s">
        <v>12332</v>
      </c>
      <c r="F308" s="451">
        <v>0.4166666666666667</v>
      </c>
      <c r="G308" s="451">
        <v>0.4791666666666667</v>
      </c>
      <c r="H308" s="452" t="s">
        <v>4673</v>
      </c>
      <c r="I308" s="129" t="s">
        <v>12361</v>
      </c>
      <c r="J308" s="129" t="s">
        <v>297</v>
      </c>
      <c r="K308" s="11" t="s">
        <v>12362</v>
      </c>
    </row>
    <row r="309" ht="15.75" customHeight="1">
      <c r="A309" s="129" t="s">
        <v>12358</v>
      </c>
      <c r="B309" s="129" t="s">
        <v>12359</v>
      </c>
      <c r="C309" s="6" t="s">
        <v>12360</v>
      </c>
      <c r="D309" s="450" t="s">
        <v>3231</v>
      </c>
      <c r="E309" s="449" t="s">
        <v>3232</v>
      </c>
      <c r="F309" s="451">
        <v>0.4166666666666667</v>
      </c>
      <c r="G309" s="451">
        <v>0.4791666666666667</v>
      </c>
      <c r="H309" s="452" t="s">
        <v>4673</v>
      </c>
      <c r="I309" s="129" t="s">
        <v>12361</v>
      </c>
      <c r="J309" s="129" t="s">
        <v>297</v>
      </c>
      <c r="K309" s="11" t="s">
        <v>12363</v>
      </c>
    </row>
    <row r="310" ht="15.75" customHeight="1">
      <c r="A310" s="129" t="s">
        <v>12358</v>
      </c>
      <c r="B310" s="129" t="s">
        <v>164</v>
      </c>
      <c r="C310" s="6" t="s">
        <v>12360</v>
      </c>
      <c r="D310" s="448">
        <v>45694.0</v>
      </c>
      <c r="E310" s="449" t="s">
        <v>12332</v>
      </c>
      <c r="F310" s="451">
        <v>0.4166666666666667</v>
      </c>
      <c r="G310" s="451">
        <v>0.4791666666666667</v>
      </c>
      <c r="H310" s="452" t="s">
        <v>4673</v>
      </c>
      <c r="I310" s="129" t="s">
        <v>12361</v>
      </c>
      <c r="J310" s="129" t="s">
        <v>297</v>
      </c>
      <c r="K310" s="11" t="s">
        <v>12364</v>
      </c>
    </row>
    <row r="311" ht="15.75" customHeight="1">
      <c r="A311" s="129" t="s">
        <v>12358</v>
      </c>
      <c r="B311" s="129" t="s">
        <v>164</v>
      </c>
      <c r="C311" s="6" t="s">
        <v>12360</v>
      </c>
      <c r="D311" s="448">
        <v>45694.0</v>
      </c>
      <c r="E311" s="449" t="s">
        <v>12332</v>
      </c>
      <c r="F311" s="451">
        <v>0.4166666666666667</v>
      </c>
      <c r="G311" s="451">
        <v>0.4791666666666667</v>
      </c>
      <c r="H311" s="452" t="s">
        <v>4673</v>
      </c>
      <c r="I311" s="129" t="s">
        <v>12361</v>
      </c>
      <c r="J311" s="129" t="s">
        <v>297</v>
      </c>
      <c r="K311" s="11" t="s">
        <v>12365</v>
      </c>
    </row>
    <row r="312" ht="15.75" customHeight="1">
      <c r="A312" s="129" t="s">
        <v>12358</v>
      </c>
      <c r="B312" s="129" t="s">
        <v>164</v>
      </c>
      <c r="C312" s="6" t="s">
        <v>12360</v>
      </c>
      <c r="D312" s="448">
        <v>45694.0</v>
      </c>
      <c r="E312" s="449" t="s">
        <v>12332</v>
      </c>
      <c r="F312" s="451">
        <v>0.4166666666666667</v>
      </c>
      <c r="G312" s="451">
        <v>0.4791666666666667</v>
      </c>
      <c r="H312" s="452" t="s">
        <v>4673</v>
      </c>
      <c r="I312" s="129" t="s">
        <v>12361</v>
      </c>
      <c r="J312" s="129" t="s">
        <v>297</v>
      </c>
      <c r="K312" s="11" t="s">
        <v>12366</v>
      </c>
    </row>
    <row r="313" ht="15.75" customHeight="1">
      <c r="A313" s="129" t="s">
        <v>12358</v>
      </c>
      <c r="B313" s="129" t="s">
        <v>164</v>
      </c>
      <c r="C313" s="6" t="s">
        <v>12360</v>
      </c>
      <c r="D313" s="450" t="s">
        <v>3231</v>
      </c>
      <c r="E313" s="449" t="s">
        <v>3232</v>
      </c>
      <c r="F313" s="451">
        <v>0.4166666666666667</v>
      </c>
      <c r="G313" s="451">
        <v>0.4791666666666667</v>
      </c>
      <c r="H313" s="452" t="s">
        <v>4673</v>
      </c>
      <c r="I313" s="129" t="s">
        <v>12361</v>
      </c>
      <c r="J313" s="129" t="s">
        <v>297</v>
      </c>
      <c r="K313" s="11" t="s">
        <v>12367</v>
      </c>
    </row>
    <row r="314" ht="15.75" customHeight="1">
      <c r="A314" s="129" t="s">
        <v>12358</v>
      </c>
      <c r="B314" s="129" t="s">
        <v>2267</v>
      </c>
      <c r="C314" s="6" t="s">
        <v>12360</v>
      </c>
      <c r="D314" s="448">
        <v>45694.0</v>
      </c>
      <c r="E314" s="449" t="s">
        <v>12332</v>
      </c>
      <c r="F314" s="451">
        <v>0.4166666666666667</v>
      </c>
      <c r="G314" s="451">
        <v>0.4791666666666667</v>
      </c>
      <c r="H314" s="452" t="s">
        <v>4673</v>
      </c>
      <c r="I314" s="129" t="s">
        <v>12361</v>
      </c>
      <c r="J314" s="129" t="s">
        <v>297</v>
      </c>
      <c r="K314" s="11" t="s">
        <v>12368</v>
      </c>
    </row>
    <row r="315" ht="15.75" customHeight="1">
      <c r="A315" s="129" t="s">
        <v>12358</v>
      </c>
      <c r="B315" s="129" t="s">
        <v>2267</v>
      </c>
      <c r="C315" s="6" t="s">
        <v>12360</v>
      </c>
      <c r="D315" s="448">
        <v>45694.0</v>
      </c>
      <c r="E315" s="449" t="s">
        <v>12332</v>
      </c>
      <c r="F315" s="451">
        <v>0.4166666666666667</v>
      </c>
      <c r="G315" s="451">
        <v>0.4791666666666667</v>
      </c>
      <c r="H315" s="452" t="s">
        <v>4673</v>
      </c>
      <c r="I315" s="129" t="s">
        <v>12361</v>
      </c>
      <c r="J315" s="129" t="s">
        <v>297</v>
      </c>
      <c r="K315" s="11" t="s">
        <v>12369</v>
      </c>
    </row>
    <row r="316" ht="15.75" customHeight="1">
      <c r="A316" s="129" t="s">
        <v>12358</v>
      </c>
      <c r="B316" s="129" t="s">
        <v>164</v>
      </c>
      <c r="C316" s="6" t="s">
        <v>12360</v>
      </c>
      <c r="D316" s="450" t="s">
        <v>3231</v>
      </c>
      <c r="E316" s="449" t="s">
        <v>3232</v>
      </c>
      <c r="F316" s="451">
        <v>0.4166666666666667</v>
      </c>
      <c r="G316" s="451">
        <v>0.4791666666666667</v>
      </c>
      <c r="H316" s="452" t="s">
        <v>4673</v>
      </c>
      <c r="I316" s="129" t="s">
        <v>12361</v>
      </c>
      <c r="J316" s="129" t="s">
        <v>297</v>
      </c>
      <c r="K316" s="11" t="s">
        <v>12370</v>
      </c>
    </row>
    <row r="317" ht="15.75" customHeight="1">
      <c r="A317" s="129" t="s">
        <v>12358</v>
      </c>
      <c r="B317" s="129" t="s">
        <v>164</v>
      </c>
      <c r="C317" s="6" t="s">
        <v>12360</v>
      </c>
      <c r="D317" s="450" t="s">
        <v>3831</v>
      </c>
      <c r="E317" s="449" t="s">
        <v>3832</v>
      </c>
      <c r="F317" s="451">
        <v>0.4166666666666667</v>
      </c>
      <c r="G317" s="451">
        <v>0.4791666666666667</v>
      </c>
      <c r="H317" s="452" t="s">
        <v>4673</v>
      </c>
      <c r="I317" s="129" t="s">
        <v>12361</v>
      </c>
      <c r="J317" s="129" t="s">
        <v>297</v>
      </c>
      <c r="K317" s="11" t="s">
        <v>12371</v>
      </c>
    </row>
    <row r="318" ht="15.75" customHeight="1">
      <c r="A318" s="129" t="s">
        <v>12358</v>
      </c>
      <c r="B318" s="129" t="s">
        <v>164</v>
      </c>
      <c r="C318" s="6" t="s">
        <v>12360</v>
      </c>
      <c r="D318" s="448">
        <v>45694.0</v>
      </c>
      <c r="E318" s="449" t="s">
        <v>12332</v>
      </c>
      <c r="F318" s="451">
        <v>0.4166666666666667</v>
      </c>
      <c r="G318" s="451">
        <v>0.4791666666666667</v>
      </c>
      <c r="H318" s="452" t="s">
        <v>4673</v>
      </c>
      <c r="I318" s="129" t="s">
        <v>12361</v>
      </c>
      <c r="J318" s="129" t="s">
        <v>297</v>
      </c>
      <c r="K318" s="11" t="s">
        <v>12372</v>
      </c>
    </row>
    <row r="319" ht="15.75" customHeight="1">
      <c r="A319" s="129" t="s">
        <v>12358</v>
      </c>
      <c r="B319" s="129" t="s">
        <v>690</v>
      </c>
      <c r="C319" s="6" t="s">
        <v>12360</v>
      </c>
      <c r="D319" s="448">
        <v>45694.0</v>
      </c>
      <c r="E319" s="449" t="s">
        <v>12332</v>
      </c>
      <c r="F319" s="451">
        <v>0.4166666666666667</v>
      </c>
      <c r="G319" s="451">
        <v>0.4791666666666667</v>
      </c>
      <c r="H319" s="452" t="s">
        <v>4673</v>
      </c>
      <c r="I319" s="129" t="s">
        <v>12361</v>
      </c>
      <c r="J319" s="129" t="s">
        <v>297</v>
      </c>
      <c r="K319" s="11" t="s">
        <v>12373</v>
      </c>
    </row>
    <row r="320" ht="15.75" customHeight="1">
      <c r="A320" s="129" t="s">
        <v>12358</v>
      </c>
      <c r="B320" s="129" t="s">
        <v>98</v>
      </c>
      <c r="C320" s="6" t="s">
        <v>12360</v>
      </c>
      <c r="D320" s="448">
        <v>45694.0</v>
      </c>
      <c r="E320" s="449" t="s">
        <v>12332</v>
      </c>
      <c r="F320" s="451">
        <v>0.4166666666666667</v>
      </c>
      <c r="G320" s="451">
        <v>0.4791666666666667</v>
      </c>
      <c r="H320" s="452" t="s">
        <v>4673</v>
      </c>
      <c r="I320" s="129" t="s">
        <v>12361</v>
      </c>
      <c r="J320" s="129" t="s">
        <v>297</v>
      </c>
      <c r="K320" s="11" t="s">
        <v>12374</v>
      </c>
    </row>
    <row r="321" ht="15.75" customHeight="1">
      <c r="A321" s="129" t="s">
        <v>12358</v>
      </c>
      <c r="B321" s="129" t="s">
        <v>98</v>
      </c>
      <c r="C321" s="6" t="s">
        <v>12360</v>
      </c>
      <c r="D321" s="450" t="s">
        <v>3231</v>
      </c>
      <c r="E321" s="449" t="s">
        <v>3232</v>
      </c>
      <c r="F321" s="451">
        <v>0.4166666666666667</v>
      </c>
      <c r="G321" s="451">
        <v>0.4791666666666667</v>
      </c>
      <c r="H321" s="452" t="s">
        <v>4673</v>
      </c>
      <c r="I321" s="129" t="s">
        <v>12361</v>
      </c>
      <c r="J321" s="129" t="s">
        <v>297</v>
      </c>
      <c r="K321" s="11" t="s">
        <v>12375</v>
      </c>
    </row>
    <row r="322" ht="15.75" customHeight="1">
      <c r="A322" s="129" t="s">
        <v>12376</v>
      </c>
      <c r="B322" s="129" t="s">
        <v>98</v>
      </c>
      <c r="C322" s="129" t="s">
        <v>12377</v>
      </c>
      <c r="D322" s="450" t="s">
        <v>3831</v>
      </c>
      <c r="E322" s="449" t="s">
        <v>3832</v>
      </c>
      <c r="F322" s="451">
        <v>0.5625</v>
      </c>
      <c r="G322" s="451">
        <v>0.6458333333333334</v>
      </c>
      <c r="H322" s="452" t="s">
        <v>4673</v>
      </c>
      <c r="I322" s="129" t="s">
        <v>12378</v>
      </c>
      <c r="J322" s="129" t="s">
        <v>297</v>
      </c>
      <c r="K322" s="11" t="s">
        <v>12379</v>
      </c>
    </row>
    <row r="323" ht="15.75" customHeight="1">
      <c r="A323" s="129" t="s">
        <v>12376</v>
      </c>
      <c r="B323" s="129" t="s">
        <v>98</v>
      </c>
      <c r="C323" s="129" t="s">
        <v>12377</v>
      </c>
      <c r="D323" s="448">
        <v>45694.0</v>
      </c>
      <c r="E323" s="449" t="s">
        <v>12332</v>
      </c>
      <c r="F323" s="451">
        <v>0.5625</v>
      </c>
      <c r="G323" s="451">
        <v>0.6458333333333334</v>
      </c>
      <c r="H323" s="452" t="s">
        <v>4673</v>
      </c>
      <c r="I323" s="129" t="s">
        <v>12378</v>
      </c>
      <c r="J323" s="129" t="s">
        <v>297</v>
      </c>
      <c r="K323" s="11" t="s">
        <v>12380</v>
      </c>
    </row>
    <row r="324" ht="15.75" customHeight="1">
      <c r="A324" s="129" t="s">
        <v>12376</v>
      </c>
      <c r="B324" s="129" t="s">
        <v>98</v>
      </c>
      <c r="C324" s="129" t="s">
        <v>12377</v>
      </c>
      <c r="D324" s="448">
        <v>45694.0</v>
      </c>
      <c r="E324" s="449" t="s">
        <v>12332</v>
      </c>
      <c r="F324" s="451">
        <v>0.5625</v>
      </c>
      <c r="G324" s="451">
        <v>0.6458333333333334</v>
      </c>
      <c r="H324" s="452" t="s">
        <v>4673</v>
      </c>
      <c r="I324" s="129" t="s">
        <v>12378</v>
      </c>
      <c r="J324" s="129" t="s">
        <v>297</v>
      </c>
      <c r="K324" s="11" t="s">
        <v>12381</v>
      </c>
    </row>
    <row r="325" ht="15.75" customHeight="1">
      <c r="A325" s="129" t="s">
        <v>12376</v>
      </c>
      <c r="B325" s="129" t="s">
        <v>98</v>
      </c>
      <c r="C325" s="129" t="s">
        <v>12377</v>
      </c>
      <c r="D325" s="450" t="s">
        <v>3831</v>
      </c>
      <c r="E325" s="449" t="s">
        <v>3832</v>
      </c>
      <c r="F325" s="451">
        <v>0.5625</v>
      </c>
      <c r="G325" s="451">
        <v>0.6458333333333334</v>
      </c>
      <c r="H325" s="452" t="s">
        <v>4673</v>
      </c>
      <c r="I325" s="129" t="s">
        <v>12378</v>
      </c>
      <c r="J325" s="129" t="s">
        <v>297</v>
      </c>
      <c r="K325" s="11" t="s">
        <v>12382</v>
      </c>
    </row>
    <row r="326" ht="15.75" customHeight="1">
      <c r="A326" s="129" t="s">
        <v>12376</v>
      </c>
      <c r="B326" s="129" t="s">
        <v>98</v>
      </c>
      <c r="C326" s="129" t="s">
        <v>12377</v>
      </c>
      <c r="D326" s="448">
        <v>45694.0</v>
      </c>
      <c r="E326" s="449" t="s">
        <v>12332</v>
      </c>
      <c r="F326" s="451">
        <v>0.5625</v>
      </c>
      <c r="G326" s="451">
        <v>0.6458333333333334</v>
      </c>
      <c r="H326" s="452" t="s">
        <v>4673</v>
      </c>
      <c r="I326" s="129" t="s">
        <v>12378</v>
      </c>
      <c r="J326" s="129" t="s">
        <v>5200</v>
      </c>
      <c r="K326" s="11" t="s">
        <v>12383</v>
      </c>
    </row>
    <row r="327" ht="15.75" customHeight="1">
      <c r="A327" s="129" t="s">
        <v>12376</v>
      </c>
      <c r="B327" s="129" t="s">
        <v>2265</v>
      </c>
      <c r="C327" s="129" t="s">
        <v>12377</v>
      </c>
      <c r="D327" s="448">
        <v>45694.0</v>
      </c>
      <c r="E327" s="449" t="s">
        <v>12332</v>
      </c>
      <c r="F327" s="451">
        <v>0.5625</v>
      </c>
      <c r="G327" s="451">
        <v>0.6458333333333334</v>
      </c>
      <c r="H327" s="452" t="s">
        <v>4673</v>
      </c>
      <c r="I327" s="129" t="s">
        <v>12378</v>
      </c>
      <c r="J327" s="129" t="s">
        <v>297</v>
      </c>
      <c r="K327" s="11" t="s">
        <v>12384</v>
      </c>
    </row>
    <row r="328" ht="15.75" customHeight="1">
      <c r="A328" s="129" t="s">
        <v>12376</v>
      </c>
      <c r="B328" s="129" t="s">
        <v>12385</v>
      </c>
      <c r="C328" s="129" t="s">
        <v>12377</v>
      </c>
      <c r="D328" s="448">
        <v>45694.0</v>
      </c>
      <c r="E328" s="449" t="s">
        <v>12332</v>
      </c>
      <c r="F328" s="451">
        <v>0.5625</v>
      </c>
      <c r="G328" s="451">
        <v>0.6458333333333334</v>
      </c>
      <c r="H328" s="452" t="s">
        <v>4673</v>
      </c>
      <c r="I328" s="129" t="s">
        <v>12378</v>
      </c>
      <c r="J328" s="129" t="s">
        <v>297</v>
      </c>
      <c r="K328" s="11" t="s">
        <v>12386</v>
      </c>
    </row>
    <row r="329" ht="15.75" customHeight="1">
      <c r="A329" s="129" t="s">
        <v>12387</v>
      </c>
      <c r="B329" s="129" t="s">
        <v>12388</v>
      </c>
      <c r="C329" s="129" t="s">
        <v>12389</v>
      </c>
      <c r="D329" s="448">
        <v>45694.0</v>
      </c>
      <c r="E329" s="449" t="s">
        <v>12332</v>
      </c>
      <c r="F329" s="451">
        <v>0.6666666666666666</v>
      </c>
      <c r="G329" s="451">
        <v>0.7083333333333334</v>
      </c>
      <c r="H329" s="452" t="s">
        <v>4673</v>
      </c>
      <c r="I329" s="129" t="s">
        <v>12390</v>
      </c>
      <c r="J329" s="129" t="s">
        <v>297</v>
      </c>
      <c r="K329" s="11" t="s">
        <v>12391</v>
      </c>
    </row>
    <row r="330" ht="15.75" customHeight="1">
      <c r="A330" s="129" t="s">
        <v>12392</v>
      </c>
      <c r="B330" s="129" t="s">
        <v>12393</v>
      </c>
      <c r="C330" s="129" t="s">
        <v>12394</v>
      </c>
      <c r="D330" s="448">
        <v>45694.0</v>
      </c>
      <c r="E330" s="449" t="s">
        <v>12332</v>
      </c>
      <c r="F330" s="451">
        <v>0.4583333333333333</v>
      </c>
      <c r="G330" s="451">
        <v>0.4791666666666667</v>
      </c>
      <c r="H330" s="452" t="s">
        <v>4673</v>
      </c>
      <c r="I330" s="129" t="s">
        <v>12395</v>
      </c>
      <c r="J330" s="129">
        <v>12.0</v>
      </c>
      <c r="K330" s="11" t="s">
        <v>12396</v>
      </c>
    </row>
    <row r="331" ht="15.75" customHeight="1">
      <c r="A331" s="129" t="s">
        <v>12392</v>
      </c>
      <c r="B331" s="129" t="s">
        <v>12393</v>
      </c>
      <c r="C331" s="460" t="s">
        <v>12397</v>
      </c>
      <c r="D331" s="448">
        <v>45694.0</v>
      </c>
      <c r="E331" s="449" t="s">
        <v>12332</v>
      </c>
      <c r="F331" s="451">
        <v>0.4583333333333333</v>
      </c>
      <c r="G331" s="451">
        <v>0.4791666666666667</v>
      </c>
      <c r="H331" s="452" t="s">
        <v>4673</v>
      </c>
      <c r="I331" s="129" t="s">
        <v>12398</v>
      </c>
      <c r="J331" s="129" t="s">
        <v>297</v>
      </c>
      <c r="K331" s="11" t="s">
        <v>12399</v>
      </c>
    </row>
    <row r="332" ht="15.75" customHeight="1">
      <c r="A332" s="129" t="s">
        <v>12392</v>
      </c>
      <c r="B332" s="129" t="s">
        <v>12393</v>
      </c>
      <c r="C332" s="129" t="s">
        <v>12400</v>
      </c>
      <c r="D332" s="448">
        <v>45694.0</v>
      </c>
      <c r="E332" s="449" t="s">
        <v>12332</v>
      </c>
      <c r="F332" s="451">
        <v>0.6666666666666666</v>
      </c>
      <c r="G332" s="451">
        <v>0.6875</v>
      </c>
      <c r="H332" s="452">
        <v>5.0</v>
      </c>
      <c r="I332" s="129" t="s">
        <v>12401</v>
      </c>
      <c r="J332" s="129">
        <v>8.0</v>
      </c>
      <c r="K332" s="11" t="s">
        <v>12402</v>
      </c>
    </row>
    <row r="333" ht="15.75" customHeight="1">
      <c r="A333" s="129" t="s">
        <v>12392</v>
      </c>
      <c r="B333" s="129" t="s">
        <v>12393</v>
      </c>
      <c r="C333" s="129" t="s">
        <v>12403</v>
      </c>
      <c r="D333" s="448">
        <v>45694.0</v>
      </c>
      <c r="E333" s="449" t="s">
        <v>12332</v>
      </c>
      <c r="F333" s="451">
        <v>0.5833333333333334</v>
      </c>
      <c r="G333" s="451">
        <v>0.625</v>
      </c>
      <c r="H333" s="452">
        <v>10.0</v>
      </c>
      <c r="I333" s="129" t="s">
        <v>12404</v>
      </c>
      <c r="J333" s="129">
        <v>22.0</v>
      </c>
      <c r="K333" s="11" t="s">
        <v>12405</v>
      </c>
    </row>
    <row r="334" ht="15.75" customHeight="1">
      <c r="A334" s="129" t="s">
        <v>12406</v>
      </c>
      <c r="B334" s="129" t="s">
        <v>164</v>
      </c>
      <c r="C334" s="129" t="s">
        <v>12407</v>
      </c>
      <c r="D334" s="450" t="s">
        <v>3831</v>
      </c>
      <c r="E334" s="449" t="s">
        <v>3832</v>
      </c>
      <c r="F334" s="451">
        <v>0.5416666666666666</v>
      </c>
      <c r="G334" s="451">
        <v>0.6458333333333334</v>
      </c>
      <c r="H334" s="452">
        <v>25.0</v>
      </c>
      <c r="I334" s="129" t="s">
        <v>12408</v>
      </c>
      <c r="J334" s="129">
        <v>6.0</v>
      </c>
      <c r="K334" s="11" t="s">
        <v>12391</v>
      </c>
    </row>
    <row r="335" ht="15.75" customHeight="1">
      <c r="A335" s="129" t="s">
        <v>12409</v>
      </c>
      <c r="B335" s="129" t="s">
        <v>164</v>
      </c>
      <c r="C335" s="129" t="s">
        <v>12410</v>
      </c>
      <c r="D335" s="448">
        <v>45694.0</v>
      </c>
      <c r="E335" s="449" t="s">
        <v>12332</v>
      </c>
      <c r="F335" s="451">
        <v>0.6666666666666666</v>
      </c>
      <c r="G335" s="451">
        <v>0.7083333333333334</v>
      </c>
      <c r="H335" s="452">
        <v>30.0</v>
      </c>
      <c r="I335" s="129" t="s">
        <v>12411</v>
      </c>
      <c r="J335" s="129">
        <v>6.0</v>
      </c>
      <c r="K335" s="11" t="s">
        <v>12412</v>
      </c>
    </row>
    <row r="336" ht="15.75" customHeight="1">
      <c r="A336" s="129" t="s">
        <v>12409</v>
      </c>
      <c r="B336" s="129" t="s">
        <v>164</v>
      </c>
      <c r="C336" s="129" t="s">
        <v>12410</v>
      </c>
      <c r="D336" s="448">
        <v>45694.0</v>
      </c>
      <c r="E336" s="449" t="s">
        <v>12332</v>
      </c>
      <c r="F336" s="451">
        <v>0.6666666666666666</v>
      </c>
      <c r="G336" s="451">
        <v>0.7083333333333334</v>
      </c>
      <c r="H336" s="452">
        <v>30.0</v>
      </c>
      <c r="I336" s="129" t="s">
        <v>12411</v>
      </c>
      <c r="J336" s="129">
        <v>6.0</v>
      </c>
      <c r="K336" s="11" t="s">
        <v>12413</v>
      </c>
    </row>
    <row r="337" ht="15.75" customHeight="1">
      <c r="A337" s="129" t="s">
        <v>12409</v>
      </c>
      <c r="B337" s="129" t="s">
        <v>164</v>
      </c>
      <c r="C337" s="129" t="s">
        <v>12410</v>
      </c>
      <c r="D337" s="448">
        <v>45694.0</v>
      </c>
      <c r="E337" s="449" t="s">
        <v>12332</v>
      </c>
      <c r="F337" s="451">
        <v>0.6666666666666666</v>
      </c>
      <c r="G337" s="451">
        <v>0.7083333333333334</v>
      </c>
      <c r="H337" s="452">
        <v>30.0</v>
      </c>
      <c r="I337" s="129" t="s">
        <v>12411</v>
      </c>
      <c r="J337" s="129">
        <v>6.0</v>
      </c>
      <c r="K337" s="11" t="s">
        <v>12414</v>
      </c>
    </row>
    <row r="338" ht="15.75" customHeight="1">
      <c r="A338" s="129" t="s">
        <v>12415</v>
      </c>
      <c r="B338" s="129" t="s">
        <v>164</v>
      </c>
      <c r="C338" s="129" t="s">
        <v>12416</v>
      </c>
      <c r="D338" s="450" t="s">
        <v>3831</v>
      </c>
      <c r="E338" s="449" t="s">
        <v>3832</v>
      </c>
      <c r="F338" s="451">
        <v>0.7916666666666666</v>
      </c>
      <c r="G338" s="451">
        <v>0.8541666666666666</v>
      </c>
      <c r="H338" s="452" t="s">
        <v>4673</v>
      </c>
      <c r="I338" s="129" t="s">
        <v>12417</v>
      </c>
      <c r="J338" s="129">
        <v>30.0</v>
      </c>
      <c r="K338" s="11" t="s">
        <v>12418</v>
      </c>
    </row>
    <row r="339" ht="15.75" customHeight="1">
      <c r="A339" s="129" t="s">
        <v>12419</v>
      </c>
      <c r="B339" s="129" t="s">
        <v>164</v>
      </c>
      <c r="C339" s="129" t="s">
        <v>12420</v>
      </c>
      <c r="D339" s="448">
        <v>45694.0</v>
      </c>
      <c r="E339" s="449" t="s">
        <v>12332</v>
      </c>
      <c r="F339" s="451">
        <v>0.6666666666666666</v>
      </c>
      <c r="G339" s="461">
        <v>0.7083333333333334</v>
      </c>
      <c r="H339" s="452" t="s">
        <v>4673</v>
      </c>
      <c r="I339" s="129" t="s">
        <v>12421</v>
      </c>
      <c r="J339" s="129">
        <v>2.0</v>
      </c>
      <c r="K339" s="11" t="s">
        <v>12422</v>
      </c>
    </row>
    <row r="340" ht="15.75" customHeight="1">
      <c r="A340" s="129" t="s">
        <v>12419</v>
      </c>
      <c r="B340" s="129" t="s">
        <v>164</v>
      </c>
      <c r="C340" s="129" t="s">
        <v>12423</v>
      </c>
      <c r="D340" s="450" t="s">
        <v>3231</v>
      </c>
      <c r="E340" s="449" t="s">
        <v>3232</v>
      </c>
      <c r="F340" s="451">
        <v>0.6666666666666666</v>
      </c>
      <c r="G340" s="451">
        <v>0.7083333333333334</v>
      </c>
      <c r="H340" s="452" t="s">
        <v>4673</v>
      </c>
      <c r="I340" s="129" t="s">
        <v>12424</v>
      </c>
      <c r="J340" s="129">
        <v>6.0</v>
      </c>
      <c r="K340" s="11" t="s">
        <v>12425</v>
      </c>
    </row>
    <row r="341" ht="15.75" customHeight="1">
      <c r="A341" s="129" t="s">
        <v>12419</v>
      </c>
      <c r="B341" s="129" t="s">
        <v>10353</v>
      </c>
      <c r="C341" s="129" t="s">
        <v>12420</v>
      </c>
      <c r="D341" s="450" t="s">
        <v>3231</v>
      </c>
      <c r="E341" s="449" t="s">
        <v>3232</v>
      </c>
      <c r="F341" s="451">
        <v>0.6666666666666666</v>
      </c>
      <c r="G341" s="461">
        <v>0.7083333333333334</v>
      </c>
      <c r="H341" s="452" t="s">
        <v>4673</v>
      </c>
      <c r="I341" s="129" t="s">
        <v>12421</v>
      </c>
      <c r="J341" s="129">
        <v>2.0</v>
      </c>
      <c r="K341" s="11" t="s">
        <v>12426</v>
      </c>
    </row>
    <row r="342" ht="15.75" customHeight="1">
      <c r="A342" s="129" t="s">
        <v>12419</v>
      </c>
      <c r="B342" s="129" t="s">
        <v>28</v>
      </c>
      <c r="C342" s="129" t="s">
        <v>12423</v>
      </c>
      <c r="D342" s="450" t="s">
        <v>2850</v>
      </c>
      <c r="E342" s="449" t="s">
        <v>5920</v>
      </c>
      <c r="F342" s="451">
        <v>0.6666666666666666</v>
      </c>
      <c r="G342" s="451">
        <v>0.7083333333333334</v>
      </c>
      <c r="H342" s="452" t="s">
        <v>4673</v>
      </c>
      <c r="I342" s="129" t="s">
        <v>12424</v>
      </c>
      <c r="J342" s="129">
        <v>6.0</v>
      </c>
      <c r="K342" s="11" t="s">
        <v>12427</v>
      </c>
    </row>
    <row r="343" ht="15.75" customHeight="1">
      <c r="A343" s="129" t="s">
        <v>12419</v>
      </c>
      <c r="B343" s="129" t="s">
        <v>8985</v>
      </c>
      <c r="C343" s="129" t="s">
        <v>12420</v>
      </c>
      <c r="D343" s="450" t="s">
        <v>2850</v>
      </c>
      <c r="E343" s="449" t="s">
        <v>5920</v>
      </c>
      <c r="F343" s="451">
        <v>0.6666666666666666</v>
      </c>
      <c r="G343" s="461">
        <v>0.7083333333333334</v>
      </c>
      <c r="H343" s="452" t="s">
        <v>4673</v>
      </c>
      <c r="I343" s="129" t="s">
        <v>12421</v>
      </c>
      <c r="J343" s="129">
        <v>2.0</v>
      </c>
      <c r="K343" s="11" t="s">
        <v>12428</v>
      </c>
    </row>
    <row r="344" ht="15.75" customHeight="1">
      <c r="A344" s="129" t="s">
        <v>12419</v>
      </c>
      <c r="B344" s="129" t="s">
        <v>46</v>
      </c>
      <c r="C344" s="129" t="s">
        <v>12423</v>
      </c>
      <c r="D344" s="450" t="s">
        <v>2850</v>
      </c>
      <c r="E344" s="449" t="s">
        <v>5920</v>
      </c>
      <c r="F344" s="451">
        <v>0.6666666666666666</v>
      </c>
      <c r="G344" s="451">
        <v>0.7083333333333334</v>
      </c>
      <c r="H344" s="452" t="s">
        <v>4673</v>
      </c>
      <c r="I344" s="129" t="s">
        <v>12424</v>
      </c>
      <c r="J344" s="129">
        <v>6.0</v>
      </c>
      <c r="K344" s="11" t="s">
        <v>12429</v>
      </c>
    </row>
    <row r="345" ht="15.75" customHeight="1">
      <c r="A345" s="129" t="s">
        <v>12430</v>
      </c>
      <c r="B345" s="129" t="s">
        <v>28</v>
      </c>
      <c r="C345" s="460" t="s">
        <v>12431</v>
      </c>
      <c r="D345" s="450" t="s">
        <v>2850</v>
      </c>
      <c r="E345" s="449" t="s">
        <v>5920</v>
      </c>
      <c r="F345" s="451">
        <v>0.6666666666666666</v>
      </c>
      <c r="G345" s="451">
        <v>0.7083333333333334</v>
      </c>
      <c r="H345" s="452">
        <v>10.0</v>
      </c>
      <c r="I345" s="129" t="s">
        <v>12432</v>
      </c>
      <c r="J345" s="129">
        <v>10.0</v>
      </c>
      <c r="K345" s="11" t="s">
        <v>12433</v>
      </c>
    </row>
    <row r="346" ht="15.75" customHeight="1">
      <c r="A346" s="129" t="s">
        <v>12430</v>
      </c>
      <c r="B346" s="129" t="s">
        <v>164</v>
      </c>
      <c r="C346" s="460" t="s">
        <v>12434</v>
      </c>
      <c r="D346" s="450" t="s">
        <v>2490</v>
      </c>
      <c r="E346" s="449" t="s">
        <v>3212</v>
      </c>
      <c r="F346" s="451">
        <v>0.6666666666666666</v>
      </c>
      <c r="G346" s="451">
        <v>0.7083333333333334</v>
      </c>
      <c r="H346" s="452">
        <v>10.0</v>
      </c>
      <c r="I346" s="129" t="s">
        <v>12432</v>
      </c>
      <c r="J346" s="129">
        <v>10.0</v>
      </c>
      <c r="K346" s="11" t="s">
        <v>12435</v>
      </c>
    </row>
    <row r="347" ht="15.75" customHeight="1">
      <c r="A347" s="129" t="s">
        <v>12430</v>
      </c>
      <c r="B347" s="129" t="s">
        <v>164</v>
      </c>
      <c r="C347" s="460" t="s">
        <v>12436</v>
      </c>
      <c r="D347" s="448">
        <v>45722.0</v>
      </c>
      <c r="E347" s="449" t="s">
        <v>12437</v>
      </c>
      <c r="F347" s="451">
        <v>0.6666666666666666</v>
      </c>
      <c r="G347" s="451">
        <v>0.7083333333333334</v>
      </c>
      <c r="H347" s="452">
        <v>10.0</v>
      </c>
      <c r="I347" s="129" t="s">
        <v>12432</v>
      </c>
      <c r="J347" s="129">
        <v>10.0</v>
      </c>
      <c r="K347" s="11" t="s">
        <v>12438</v>
      </c>
    </row>
    <row r="348" ht="15.75" customHeight="1">
      <c r="A348" s="129" t="s">
        <v>12439</v>
      </c>
      <c r="B348" s="129" t="s">
        <v>164</v>
      </c>
      <c r="C348" s="129" t="s">
        <v>12440</v>
      </c>
      <c r="D348" s="450" t="s">
        <v>2850</v>
      </c>
      <c r="E348" s="449" t="s">
        <v>5920</v>
      </c>
      <c r="F348" s="451">
        <v>0.9166666666666666</v>
      </c>
      <c r="G348" s="461">
        <v>0.625</v>
      </c>
      <c r="H348" s="452" t="s">
        <v>4673</v>
      </c>
      <c r="I348" s="129" t="s">
        <v>12441</v>
      </c>
      <c r="J348" s="129" t="s">
        <v>297</v>
      </c>
      <c r="K348" s="11" t="s">
        <v>12442</v>
      </c>
    </row>
    <row r="349" ht="15.75" customHeight="1">
      <c r="A349" s="129" t="s">
        <v>12443</v>
      </c>
      <c r="B349" s="129" t="s">
        <v>164</v>
      </c>
      <c r="C349" s="129" t="s">
        <v>12444</v>
      </c>
      <c r="D349" s="450" t="s">
        <v>2850</v>
      </c>
      <c r="E349" s="449" t="s">
        <v>5920</v>
      </c>
      <c r="F349" s="451">
        <v>0.46875</v>
      </c>
      <c r="G349" s="451">
        <v>0.5</v>
      </c>
      <c r="H349" s="452" t="s">
        <v>4673</v>
      </c>
      <c r="I349" s="129" t="s">
        <v>12445</v>
      </c>
      <c r="J349" s="129" t="s">
        <v>297</v>
      </c>
      <c r="K349" s="11" t="s">
        <v>12442</v>
      </c>
    </row>
    <row r="350" ht="15.75" customHeight="1">
      <c r="A350" s="129" t="s">
        <v>12446</v>
      </c>
      <c r="B350" s="129" t="s">
        <v>12447</v>
      </c>
      <c r="C350" s="129" t="s">
        <v>12448</v>
      </c>
      <c r="D350" s="450" t="s">
        <v>2850</v>
      </c>
      <c r="E350" s="449" t="s">
        <v>5920</v>
      </c>
      <c r="F350" s="451">
        <v>0.7083333333333334</v>
      </c>
      <c r="G350" s="451">
        <v>0.8125</v>
      </c>
      <c r="H350" s="452">
        <v>10.0</v>
      </c>
      <c r="I350" s="129" t="s">
        <v>12449</v>
      </c>
      <c r="J350" s="129">
        <v>3.0</v>
      </c>
      <c r="K350" s="11" t="s">
        <v>12450</v>
      </c>
    </row>
    <row r="351" ht="15.75" customHeight="1">
      <c r="A351" s="129" t="s">
        <v>12451</v>
      </c>
      <c r="B351" s="129" t="s">
        <v>12447</v>
      </c>
      <c r="C351" s="129" t="s">
        <v>12452</v>
      </c>
      <c r="D351" s="450" t="s">
        <v>2256</v>
      </c>
      <c r="E351" s="449" t="s">
        <v>3191</v>
      </c>
      <c r="F351" s="451">
        <v>0.6666666666666666</v>
      </c>
      <c r="G351" s="451">
        <v>0.7083333333333334</v>
      </c>
      <c r="H351" s="452">
        <v>10.0</v>
      </c>
      <c r="I351" s="129" t="s">
        <v>12453</v>
      </c>
      <c r="J351" s="129">
        <v>4.0</v>
      </c>
      <c r="K351" s="11" t="s">
        <v>12454</v>
      </c>
    </row>
    <row r="352" ht="15.75" customHeight="1">
      <c r="A352" s="129" t="s">
        <v>12455</v>
      </c>
      <c r="B352" s="129" t="s">
        <v>164</v>
      </c>
      <c r="C352" s="129" t="s">
        <v>12456</v>
      </c>
      <c r="D352" s="448">
        <v>45820.0</v>
      </c>
      <c r="E352" s="449" t="s">
        <v>12002</v>
      </c>
      <c r="F352" s="451">
        <v>0.5833333333333334</v>
      </c>
      <c r="G352" s="451">
        <v>0.625</v>
      </c>
      <c r="H352" s="452">
        <v>10.0</v>
      </c>
      <c r="I352" s="129" t="s">
        <v>12457</v>
      </c>
      <c r="J352" s="129">
        <v>11.0</v>
      </c>
      <c r="K352" s="11" t="s">
        <v>12458</v>
      </c>
    </row>
    <row r="353" ht="15.75" customHeight="1">
      <c r="A353" s="129" t="s">
        <v>164</v>
      </c>
      <c r="B353" s="129" t="s">
        <v>164</v>
      </c>
      <c r="C353" s="129" t="s">
        <v>12459</v>
      </c>
      <c r="D353" s="450" t="s">
        <v>2850</v>
      </c>
      <c r="E353" s="449" t="s">
        <v>5920</v>
      </c>
      <c r="F353" s="451">
        <v>0.7083333333333334</v>
      </c>
      <c r="G353" s="451">
        <v>0.8125</v>
      </c>
      <c r="H353" s="452">
        <v>340.0</v>
      </c>
      <c r="I353" s="129" t="s">
        <v>12460</v>
      </c>
      <c r="J353" s="129" t="s">
        <v>298</v>
      </c>
      <c r="K353" s="11" t="s">
        <v>12461</v>
      </c>
    </row>
    <row r="354" ht="15.75" customHeight="1">
      <c r="A354" s="129" t="s">
        <v>164</v>
      </c>
      <c r="B354" s="129" t="s">
        <v>164</v>
      </c>
      <c r="C354" s="129" t="s">
        <v>12462</v>
      </c>
      <c r="D354" s="448">
        <v>45850.0</v>
      </c>
      <c r="E354" s="449" t="s">
        <v>12047</v>
      </c>
      <c r="F354" s="451">
        <v>0.7083333333333334</v>
      </c>
      <c r="G354" s="451">
        <v>0.8333333333333334</v>
      </c>
      <c r="H354" s="452">
        <v>340.0</v>
      </c>
      <c r="I354" s="129" t="s">
        <v>12460</v>
      </c>
      <c r="J354" s="129" t="s">
        <v>298</v>
      </c>
      <c r="K354" s="11" t="s">
        <v>12463</v>
      </c>
    </row>
    <row r="355" ht="15.75" customHeight="1">
      <c r="A355" s="129" t="s">
        <v>164</v>
      </c>
      <c r="B355" s="129" t="s">
        <v>164</v>
      </c>
      <c r="C355" s="129" t="s">
        <v>12464</v>
      </c>
      <c r="D355" s="450" t="s">
        <v>2850</v>
      </c>
      <c r="E355" s="449" t="s">
        <v>5920</v>
      </c>
      <c r="F355" s="451">
        <v>0.3958333333333333</v>
      </c>
      <c r="G355" s="451">
        <v>0.7708333333333334</v>
      </c>
      <c r="H355" s="452">
        <v>340.0</v>
      </c>
      <c r="I355" s="129" t="s">
        <v>12460</v>
      </c>
      <c r="J355" s="129">
        <v>3.0</v>
      </c>
      <c r="K355" s="11" t="s">
        <v>12465</v>
      </c>
    </row>
    <row r="356" ht="15.75" customHeight="1">
      <c r="A356" s="129" t="s">
        <v>164</v>
      </c>
      <c r="B356" s="129" t="s">
        <v>28</v>
      </c>
      <c r="C356" s="129" t="s">
        <v>12466</v>
      </c>
      <c r="D356" s="450" t="s">
        <v>2850</v>
      </c>
      <c r="E356" s="449" t="s">
        <v>5920</v>
      </c>
      <c r="F356" s="451">
        <v>0.3958333333333333</v>
      </c>
      <c r="G356" s="451">
        <v>0.7708333333333334</v>
      </c>
      <c r="H356" s="452">
        <v>340.0</v>
      </c>
      <c r="I356" s="129" t="s">
        <v>12460</v>
      </c>
      <c r="J356" s="129">
        <v>1.0</v>
      </c>
      <c r="K356" s="11" t="s">
        <v>12467</v>
      </c>
    </row>
    <row r="357" ht="15.75" customHeight="1">
      <c r="A357" s="129" t="s">
        <v>164</v>
      </c>
      <c r="B357" s="129" t="s">
        <v>28</v>
      </c>
      <c r="C357" s="129" t="s">
        <v>12468</v>
      </c>
      <c r="D357" s="450" t="s">
        <v>2850</v>
      </c>
      <c r="E357" s="449" t="s">
        <v>5920</v>
      </c>
      <c r="F357" s="451">
        <v>0.7291666666666666</v>
      </c>
      <c r="G357" s="451">
        <v>0.8333333333333334</v>
      </c>
      <c r="H357" s="452">
        <v>340.0</v>
      </c>
      <c r="I357" s="129" t="s">
        <v>12460</v>
      </c>
      <c r="J357" s="129" t="s">
        <v>298</v>
      </c>
      <c r="K357" s="11" t="s">
        <v>12469</v>
      </c>
    </row>
    <row r="358" ht="15.75" customHeight="1">
      <c r="A358" s="129" t="s">
        <v>164</v>
      </c>
      <c r="B358" s="129" t="s">
        <v>2267</v>
      </c>
      <c r="C358" s="129" t="s">
        <v>12470</v>
      </c>
      <c r="D358" s="450" t="s">
        <v>2256</v>
      </c>
      <c r="E358" s="449" t="s">
        <v>3191</v>
      </c>
      <c r="F358" s="451">
        <v>0.7291666666666666</v>
      </c>
      <c r="G358" s="451">
        <v>0.8541666666666666</v>
      </c>
      <c r="H358" s="452">
        <v>340.0</v>
      </c>
      <c r="I358" s="129" t="s">
        <v>12460</v>
      </c>
      <c r="J358" s="129" t="s">
        <v>298</v>
      </c>
      <c r="K358" s="11" t="s">
        <v>12471</v>
      </c>
    </row>
    <row r="359" ht="15.75" customHeight="1">
      <c r="A359" s="129" t="s">
        <v>164</v>
      </c>
      <c r="B359" s="129" t="s">
        <v>2267</v>
      </c>
      <c r="C359" s="129" t="s">
        <v>12470</v>
      </c>
      <c r="D359" s="450" t="s">
        <v>2850</v>
      </c>
      <c r="E359" s="449" t="s">
        <v>5920</v>
      </c>
      <c r="F359" s="451">
        <v>0.7083333333333334</v>
      </c>
      <c r="G359" s="451">
        <v>0.8333333333333334</v>
      </c>
      <c r="H359" s="452">
        <v>340.0</v>
      </c>
      <c r="I359" s="129" t="s">
        <v>12460</v>
      </c>
      <c r="J359" s="129" t="s">
        <v>298</v>
      </c>
      <c r="K359" s="11" t="s">
        <v>12472</v>
      </c>
    </row>
    <row r="360" ht="15.75" customHeight="1">
      <c r="A360" s="129" t="s">
        <v>164</v>
      </c>
      <c r="B360" s="129" t="s">
        <v>164</v>
      </c>
      <c r="C360" s="129" t="s">
        <v>12473</v>
      </c>
      <c r="D360" s="450" t="s">
        <v>3831</v>
      </c>
      <c r="E360" s="449" t="s">
        <v>3832</v>
      </c>
      <c r="F360" s="451">
        <v>0.7291666666666666</v>
      </c>
      <c r="G360" s="451">
        <v>0.8333333333333334</v>
      </c>
      <c r="H360" s="452">
        <v>150.0</v>
      </c>
      <c r="I360" s="129" t="s">
        <v>12474</v>
      </c>
      <c r="J360" s="129">
        <v>6.0</v>
      </c>
      <c r="K360" s="11" t="s">
        <v>12461</v>
      </c>
    </row>
    <row r="361" ht="15.75" customHeight="1">
      <c r="A361" s="129" t="s">
        <v>164</v>
      </c>
      <c r="B361" s="129" t="s">
        <v>164</v>
      </c>
      <c r="C361" s="129" t="s">
        <v>12475</v>
      </c>
      <c r="D361" s="448">
        <v>45850.0</v>
      </c>
      <c r="E361" s="449" t="s">
        <v>12047</v>
      </c>
      <c r="F361" s="451">
        <v>0.7291666666666666</v>
      </c>
      <c r="G361" s="451">
        <v>0.7916666666666666</v>
      </c>
      <c r="H361" s="452">
        <v>150.0</v>
      </c>
      <c r="I361" s="129" t="s">
        <v>12474</v>
      </c>
      <c r="J361" s="129" t="s">
        <v>298</v>
      </c>
      <c r="K361" s="11" t="s">
        <v>12463</v>
      </c>
    </row>
    <row r="362" ht="15.75" customHeight="1">
      <c r="A362" s="129" t="s">
        <v>164</v>
      </c>
      <c r="B362" s="129" t="s">
        <v>164</v>
      </c>
      <c r="C362" s="129" t="s">
        <v>12476</v>
      </c>
      <c r="D362" s="448">
        <v>45881.0</v>
      </c>
      <c r="E362" s="449" t="s">
        <v>11982</v>
      </c>
      <c r="F362" s="451">
        <v>0.7291666666666666</v>
      </c>
      <c r="G362" s="451">
        <v>0.7916666666666666</v>
      </c>
      <c r="H362" s="452">
        <v>150.0</v>
      </c>
      <c r="I362" s="129" t="s">
        <v>12474</v>
      </c>
      <c r="J362" s="129">
        <v>16.0</v>
      </c>
      <c r="K362" s="11" t="s">
        <v>12477</v>
      </c>
    </row>
    <row r="363" ht="15.75" customHeight="1">
      <c r="A363" s="129" t="s">
        <v>12359</v>
      </c>
      <c r="B363" s="129" t="s">
        <v>164</v>
      </c>
      <c r="C363" s="6" t="s">
        <v>12478</v>
      </c>
      <c r="D363" s="448">
        <v>45881.0</v>
      </c>
      <c r="E363" s="449" t="s">
        <v>11982</v>
      </c>
      <c r="F363" s="451">
        <v>0.8333333333333334</v>
      </c>
      <c r="G363" s="451">
        <v>0.875</v>
      </c>
      <c r="H363" s="452">
        <v>190.0</v>
      </c>
      <c r="I363" s="129" t="s">
        <v>12479</v>
      </c>
      <c r="J363" s="129">
        <v>3.0</v>
      </c>
      <c r="K363" s="11" t="s">
        <v>12471</v>
      </c>
    </row>
    <row r="364" ht="15.75" customHeight="1">
      <c r="A364" s="129" t="s">
        <v>12359</v>
      </c>
      <c r="B364" s="129" t="s">
        <v>164</v>
      </c>
      <c r="C364" s="6" t="s">
        <v>12480</v>
      </c>
      <c r="D364" s="448">
        <v>45881.0</v>
      </c>
      <c r="E364" s="449" t="s">
        <v>11982</v>
      </c>
      <c r="F364" s="451">
        <v>0.8333333333333334</v>
      </c>
      <c r="G364" s="451">
        <v>0.875</v>
      </c>
      <c r="H364" s="452">
        <v>190.0</v>
      </c>
      <c r="I364" s="129" t="s">
        <v>12481</v>
      </c>
      <c r="J364" s="129">
        <v>2.0</v>
      </c>
      <c r="K364" s="11" t="s">
        <v>12469</v>
      </c>
    </row>
    <row r="365" ht="15.75" customHeight="1">
      <c r="A365" s="129" t="s">
        <v>164</v>
      </c>
      <c r="B365" s="129" t="s">
        <v>164</v>
      </c>
      <c r="C365" s="129" t="s">
        <v>12482</v>
      </c>
      <c r="D365" s="448">
        <v>45881.0</v>
      </c>
      <c r="E365" s="449" t="s">
        <v>11982</v>
      </c>
      <c r="F365" s="462">
        <v>0.8125</v>
      </c>
      <c r="G365" s="451">
        <v>0.8333333333333334</v>
      </c>
      <c r="H365" s="452">
        <v>195.0</v>
      </c>
      <c r="I365" s="129" t="s">
        <v>12483</v>
      </c>
      <c r="J365" s="129" t="s">
        <v>298</v>
      </c>
      <c r="K365" s="11" t="s">
        <v>12471</v>
      </c>
    </row>
    <row r="366" ht="15.75" customHeight="1">
      <c r="A366" s="129" t="s">
        <v>164</v>
      </c>
      <c r="B366" s="129" t="s">
        <v>164</v>
      </c>
      <c r="C366" s="129" t="s">
        <v>12484</v>
      </c>
      <c r="D366" s="448">
        <v>45912.0</v>
      </c>
      <c r="E366" s="449" t="s">
        <v>11927</v>
      </c>
      <c r="F366" s="462">
        <v>0.8125</v>
      </c>
      <c r="G366" s="451">
        <v>0.8333333333333334</v>
      </c>
      <c r="H366" s="452">
        <v>175.0</v>
      </c>
      <c r="I366" s="129" t="s">
        <v>12485</v>
      </c>
      <c r="J366" s="129" t="s">
        <v>298</v>
      </c>
      <c r="K366" s="11" t="s">
        <v>12469</v>
      </c>
    </row>
    <row r="367" ht="15.75" customHeight="1">
      <c r="A367" s="129" t="s">
        <v>164</v>
      </c>
      <c r="B367" s="129" t="s">
        <v>187</v>
      </c>
      <c r="C367" s="129" t="s">
        <v>12486</v>
      </c>
      <c r="D367" s="450" t="s">
        <v>684</v>
      </c>
      <c r="E367" s="449" t="s">
        <v>685</v>
      </c>
      <c r="F367" s="462">
        <v>0.8125</v>
      </c>
      <c r="G367" s="451">
        <v>0.8333333333333334</v>
      </c>
      <c r="H367" s="452">
        <v>195.0</v>
      </c>
      <c r="I367" s="129" t="s">
        <v>12487</v>
      </c>
      <c r="J367" s="129" t="s">
        <v>298</v>
      </c>
      <c r="K367" s="11" t="s">
        <v>12469</v>
      </c>
    </row>
    <row r="368" ht="15.75" customHeight="1">
      <c r="A368" s="129" t="s">
        <v>164</v>
      </c>
      <c r="B368" s="129" t="s">
        <v>98</v>
      </c>
      <c r="C368" s="129" t="s">
        <v>12488</v>
      </c>
      <c r="D368" s="450" t="s">
        <v>684</v>
      </c>
      <c r="E368" s="449" t="s">
        <v>685</v>
      </c>
      <c r="F368" s="462">
        <v>0.8125</v>
      </c>
      <c r="G368" s="451">
        <v>0.8333333333333334</v>
      </c>
      <c r="H368" s="452">
        <v>195.0</v>
      </c>
      <c r="I368" s="129" t="s">
        <v>12487</v>
      </c>
      <c r="J368" s="129" t="s">
        <v>298</v>
      </c>
      <c r="K368" s="11" t="s">
        <v>12461</v>
      </c>
    </row>
    <row r="369" ht="15.75" customHeight="1">
      <c r="A369" s="129" t="s">
        <v>2267</v>
      </c>
      <c r="B369" s="129" t="s">
        <v>2265</v>
      </c>
      <c r="C369" s="129" t="s">
        <v>12489</v>
      </c>
      <c r="D369" s="448">
        <v>45912.0</v>
      </c>
      <c r="E369" s="449" t="s">
        <v>11927</v>
      </c>
      <c r="F369" s="451">
        <v>0.8125</v>
      </c>
      <c r="G369" s="451">
        <v>0.8541666666666666</v>
      </c>
      <c r="H369" s="452">
        <v>142.5</v>
      </c>
      <c r="I369" s="129" t="s">
        <v>12490</v>
      </c>
      <c r="J369" s="129">
        <v>3.0</v>
      </c>
      <c r="K369" s="11" t="s">
        <v>12469</v>
      </c>
    </row>
    <row r="370" ht="15.75" customHeight="1">
      <c r="A370" s="129" t="s">
        <v>2267</v>
      </c>
      <c r="B370" s="129" t="s">
        <v>3482</v>
      </c>
      <c r="C370" s="129" t="s">
        <v>12491</v>
      </c>
      <c r="D370" s="450" t="s">
        <v>684</v>
      </c>
      <c r="E370" s="449" t="s">
        <v>685</v>
      </c>
      <c r="F370" s="451">
        <v>0.8125</v>
      </c>
      <c r="G370" s="451">
        <v>0.8541666666666666</v>
      </c>
      <c r="H370" s="452">
        <v>125.0</v>
      </c>
      <c r="I370" s="129" t="s">
        <v>12492</v>
      </c>
      <c r="J370" s="129">
        <v>15.0</v>
      </c>
      <c r="K370" s="11" t="s">
        <v>12471</v>
      </c>
    </row>
    <row r="371" ht="15.75" customHeight="1">
      <c r="A371" s="129" t="s">
        <v>164</v>
      </c>
      <c r="B371" s="129" t="s">
        <v>3482</v>
      </c>
      <c r="C371" s="129" t="s">
        <v>12493</v>
      </c>
      <c r="D371" s="450" t="s">
        <v>684</v>
      </c>
      <c r="E371" s="449" t="s">
        <v>685</v>
      </c>
      <c r="F371" s="451">
        <v>0.8020833333333334</v>
      </c>
      <c r="G371" s="451">
        <v>0.8333333333333334</v>
      </c>
      <c r="H371" s="452">
        <v>175.0</v>
      </c>
      <c r="I371" s="129" t="s">
        <v>12494</v>
      </c>
      <c r="J371" s="129" t="s">
        <v>298</v>
      </c>
      <c r="K371" s="11" t="s">
        <v>12471</v>
      </c>
    </row>
    <row r="372" ht="15.75" customHeight="1">
      <c r="A372" s="129" t="s">
        <v>164</v>
      </c>
      <c r="B372" s="129" t="s">
        <v>164</v>
      </c>
      <c r="C372" s="129" t="s">
        <v>12495</v>
      </c>
      <c r="D372" s="448">
        <v>45912.0</v>
      </c>
      <c r="E372" s="449" t="s">
        <v>11927</v>
      </c>
      <c r="F372" s="451">
        <v>0.8020833333333334</v>
      </c>
      <c r="G372" s="451">
        <v>0.8333333333333334</v>
      </c>
      <c r="H372" s="452">
        <v>175.0</v>
      </c>
      <c r="I372" s="129" t="s">
        <v>12494</v>
      </c>
      <c r="J372" s="129" t="s">
        <v>298</v>
      </c>
      <c r="K372" s="11" t="s">
        <v>12469</v>
      </c>
    </row>
    <row r="373" ht="15.75" customHeight="1">
      <c r="A373" s="129" t="s">
        <v>164</v>
      </c>
      <c r="B373" s="129" t="s">
        <v>164</v>
      </c>
      <c r="C373" s="129" t="s">
        <v>12496</v>
      </c>
      <c r="D373" s="450" t="s">
        <v>684</v>
      </c>
      <c r="E373" s="449" t="s">
        <v>685</v>
      </c>
      <c r="F373" s="451">
        <v>0.8020833333333334</v>
      </c>
      <c r="G373" s="451">
        <v>0.8333333333333334</v>
      </c>
      <c r="H373" s="452">
        <v>175.0</v>
      </c>
      <c r="I373" s="129" t="s">
        <v>12494</v>
      </c>
      <c r="J373" s="129" t="s">
        <v>298</v>
      </c>
      <c r="K373" s="11" t="s">
        <v>12461</v>
      </c>
    </row>
    <row r="374" ht="15.75" customHeight="1">
      <c r="A374" s="129" t="s">
        <v>690</v>
      </c>
      <c r="B374" s="129" t="s">
        <v>164</v>
      </c>
      <c r="C374" s="129" t="s">
        <v>12497</v>
      </c>
      <c r="D374" s="450" t="s">
        <v>684</v>
      </c>
      <c r="E374" s="449" t="s">
        <v>685</v>
      </c>
      <c r="F374" s="451">
        <v>0.8020833333333334</v>
      </c>
      <c r="G374" s="451">
        <v>0.84375</v>
      </c>
      <c r="H374" s="452">
        <v>145.0</v>
      </c>
      <c r="I374" s="129" t="s">
        <v>12498</v>
      </c>
      <c r="J374" s="129">
        <v>2.0</v>
      </c>
      <c r="K374" s="11" t="s">
        <v>12469</v>
      </c>
    </row>
    <row r="375" ht="15.75" customHeight="1">
      <c r="A375" s="129" t="s">
        <v>98</v>
      </c>
      <c r="B375" s="129" t="s">
        <v>164</v>
      </c>
      <c r="C375" s="6" t="s">
        <v>12499</v>
      </c>
      <c r="D375" s="448">
        <v>45912.0</v>
      </c>
      <c r="E375" s="449" t="s">
        <v>11927</v>
      </c>
      <c r="F375" s="451">
        <v>0.7916666666666666</v>
      </c>
      <c r="G375" s="451">
        <v>0.8541666666666666</v>
      </c>
      <c r="H375" s="452">
        <v>32.0</v>
      </c>
      <c r="I375" s="129" t="s">
        <v>12500</v>
      </c>
      <c r="J375" s="129">
        <v>3.0</v>
      </c>
      <c r="K375" s="11" t="s">
        <v>12501</v>
      </c>
    </row>
    <row r="376" ht="15.75" customHeight="1">
      <c r="A376" s="129" t="s">
        <v>98</v>
      </c>
      <c r="B376" s="129" t="s">
        <v>164</v>
      </c>
      <c r="C376" s="6" t="s">
        <v>12499</v>
      </c>
      <c r="D376" s="450" t="s">
        <v>684</v>
      </c>
      <c r="E376" s="449" t="s">
        <v>685</v>
      </c>
      <c r="F376" s="451">
        <v>0.7916666666666666</v>
      </c>
      <c r="G376" s="451">
        <v>0.8541666666666666</v>
      </c>
      <c r="H376" s="452">
        <v>32.0</v>
      </c>
      <c r="I376" s="129" t="s">
        <v>12500</v>
      </c>
      <c r="J376" s="129">
        <v>3.0</v>
      </c>
      <c r="K376" s="11" t="s">
        <v>12502</v>
      </c>
    </row>
    <row r="377" ht="15.75" customHeight="1">
      <c r="A377" s="129" t="s">
        <v>98</v>
      </c>
      <c r="B377" s="129" t="s">
        <v>164</v>
      </c>
      <c r="C377" s="6" t="s">
        <v>12499</v>
      </c>
      <c r="D377" s="450" t="s">
        <v>684</v>
      </c>
      <c r="E377" s="449" t="s">
        <v>685</v>
      </c>
      <c r="F377" s="451">
        <v>0.7916666666666666</v>
      </c>
      <c r="G377" s="451">
        <v>0.8541666666666666</v>
      </c>
      <c r="H377" s="452">
        <v>32.0</v>
      </c>
      <c r="I377" s="129" t="s">
        <v>12500</v>
      </c>
      <c r="J377" s="129">
        <v>4.0</v>
      </c>
      <c r="K377" s="11" t="s">
        <v>12503</v>
      </c>
    </row>
    <row r="378" ht="15.75" customHeight="1">
      <c r="A378" s="129" t="s">
        <v>98</v>
      </c>
      <c r="B378" s="129" t="s">
        <v>12447</v>
      </c>
      <c r="C378" s="6" t="s">
        <v>12499</v>
      </c>
      <c r="D378" s="448">
        <v>45881.0</v>
      </c>
      <c r="E378" s="449" t="s">
        <v>11982</v>
      </c>
      <c r="F378" s="451">
        <v>0.7916666666666666</v>
      </c>
      <c r="G378" s="451">
        <v>0.8541666666666666</v>
      </c>
      <c r="H378" s="452">
        <v>32.0</v>
      </c>
      <c r="I378" s="129" t="s">
        <v>12500</v>
      </c>
      <c r="J378" s="129">
        <v>4.0</v>
      </c>
      <c r="K378" s="11" t="s">
        <v>12504</v>
      </c>
    </row>
    <row r="379" ht="15.75" customHeight="1">
      <c r="A379" s="129" t="s">
        <v>98</v>
      </c>
      <c r="B379" s="129" t="s">
        <v>690</v>
      </c>
      <c r="C379" s="6" t="s">
        <v>12499</v>
      </c>
      <c r="D379" s="450" t="s">
        <v>684</v>
      </c>
      <c r="E379" s="449" t="s">
        <v>685</v>
      </c>
      <c r="F379" s="451">
        <v>0.7916666666666666</v>
      </c>
      <c r="G379" s="451">
        <v>0.8541666666666666</v>
      </c>
      <c r="H379" s="452">
        <v>32.0</v>
      </c>
      <c r="I379" s="129" t="s">
        <v>12500</v>
      </c>
      <c r="J379" s="129">
        <v>4.0</v>
      </c>
      <c r="K379" s="11" t="s">
        <v>12505</v>
      </c>
    </row>
    <row r="380" ht="15.75" customHeight="1">
      <c r="A380" s="129" t="s">
        <v>98</v>
      </c>
      <c r="B380" s="129" t="s">
        <v>690</v>
      </c>
      <c r="C380" s="6" t="s">
        <v>12499</v>
      </c>
      <c r="D380" s="450" t="s">
        <v>2275</v>
      </c>
      <c r="E380" s="449" t="s">
        <v>3542</v>
      </c>
      <c r="F380" s="451">
        <v>0.7916666666666666</v>
      </c>
      <c r="G380" s="451">
        <v>0.8541666666666666</v>
      </c>
      <c r="H380" s="452">
        <v>32.0</v>
      </c>
      <c r="I380" s="129" t="s">
        <v>12500</v>
      </c>
      <c r="J380" s="129">
        <v>4.0</v>
      </c>
      <c r="K380" s="11" t="s">
        <v>12506</v>
      </c>
    </row>
    <row r="381" ht="15.75" customHeight="1">
      <c r="A381" s="129" t="s">
        <v>98</v>
      </c>
      <c r="B381" s="129" t="s">
        <v>12359</v>
      </c>
      <c r="C381" s="6" t="s">
        <v>12499</v>
      </c>
      <c r="D381" s="450" t="s">
        <v>2275</v>
      </c>
      <c r="E381" s="449" t="s">
        <v>3542</v>
      </c>
      <c r="F381" s="451">
        <v>0.7916666666666666</v>
      </c>
      <c r="G381" s="451">
        <v>0.8541666666666666</v>
      </c>
      <c r="H381" s="452">
        <v>32.0</v>
      </c>
      <c r="I381" s="129" t="s">
        <v>12500</v>
      </c>
      <c r="J381" s="129">
        <v>4.0</v>
      </c>
      <c r="K381" s="11" t="s">
        <v>12507</v>
      </c>
    </row>
    <row r="382" ht="15.75" customHeight="1">
      <c r="A382" s="129" t="s">
        <v>2265</v>
      </c>
      <c r="B382" s="129" t="s">
        <v>12359</v>
      </c>
      <c r="C382" s="129" t="s">
        <v>12508</v>
      </c>
      <c r="D382" s="450" t="s">
        <v>2275</v>
      </c>
      <c r="E382" s="449" t="s">
        <v>3542</v>
      </c>
      <c r="F382" s="451">
        <v>0.7916666666666666</v>
      </c>
      <c r="G382" s="451">
        <v>0.8333333333333334</v>
      </c>
      <c r="H382" s="452">
        <v>142.5</v>
      </c>
      <c r="I382" s="129" t="s">
        <v>12509</v>
      </c>
      <c r="J382" s="129" t="s">
        <v>298</v>
      </c>
      <c r="K382" s="11" t="s">
        <v>12510</v>
      </c>
    </row>
    <row r="383" ht="15.75" customHeight="1">
      <c r="A383" s="129" t="s">
        <v>12385</v>
      </c>
      <c r="B383" s="129" t="s">
        <v>28</v>
      </c>
      <c r="C383" s="129" t="s">
        <v>12511</v>
      </c>
      <c r="D383" s="450" t="s">
        <v>2275</v>
      </c>
      <c r="E383" s="449" t="s">
        <v>3542</v>
      </c>
      <c r="F383" s="451">
        <v>0.7916666666666666</v>
      </c>
      <c r="G383" s="451">
        <v>0.8333333333333334</v>
      </c>
      <c r="H383" s="452" t="s">
        <v>4673</v>
      </c>
      <c r="I383" s="129" t="s">
        <v>12512</v>
      </c>
      <c r="J383" s="129">
        <v>13.0</v>
      </c>
      <c r="K383" s="11" t="s">
        <v>12513</v>
      </c>
    </row>
    <row r="384" ht="15.75" customHeight="1">
      <c r="A384" s="129" t="s">
        <v>12388</v>
      </c>
      <c r="B384" s="129" t="s">
        <v>28</v>
      </c>
      <c r="C384" s="129" t="s">
        <v>9818</v>
      </c>
      <c r="D384" s="450" t="s">
        <v>2275</v>
      </c>
      <c r="E384" s="449" t="s">
        <v>3542</v>
      </c>
      <c r="F384" s="451">
        <v>0.7916666666666666</v>
      </c>
      <c r="G384" s="451">
        <v>0.8333333333333334</v>
      </c>
      <c r="H384" s="452">
        <v>130.0</v>
      </c>
      <c r="I384" s="129" t="s">
        <v>12514</v>
      </c>
      <c r="J384" s="129">
        <v>17.0</v>
      </c>
      <c r="K384" s="11" t="s">
        <v>12515</v>
      </c>
    </row>
    <row r="385" ht="15.75" customHeight="1">
      <c r="A385" s="129" t="s">
        <v>12393</v>
      </c>
      <c r="B385" s="129" t="s">
        <v>164</v>
      </c>
      <c r="C385" s="129" t="s">
        <v>12516</v>
      </c>
      <c r="D385" s="450" t="s">
        <v>2275</v>
      </c>
      <c r="E385" s="449" t="s">
        <v>3542</v>
      </c>
      <c r="F385" s="451">
        <v>0.7916666666666666</v>
      </c>
      <c r="G385" s="451">
        <v>0.8333333333333334</v>
      </c>
      <c r="H385" s="452">
        <v>304.0</v>
      </c>
      <c r="I385" s="129" t="s">
        <v>12517</v>
      </c>
      <c r="J385" s="129">
        <v>12.0</v>
      </c>
      <c r="K385" s="11" t="s">
        <v>12518</v>
      </c>
    </row>
    <row r="386" ht="15.75" customHeight="1">
      <c r="A386" s="129" t="s">
        <v>12393</v>
      </c>
      <c r="B386" s="129" t="s">
        <v>164</v>
      </c>
      <c r="C386" s="129" t="s">
        <v>12516</v>
      </c>
      <c r="D386" s="450" t="s">
        <v>2275</v>
      </c>
      <c r="E386" s="449" t="s">
        <v>3542</v>
      </c>
      <c r="F386" s="451">
        <v>0.7916666666666666</v>
      </c>
      <c r="G386" s="451">
        <v>0.8333333333333334</v>
      </c>
      <c r="H386" s="452">
        <v>304.0</v>
      </c>
      <c r="I386" s="129" t="s">
        <v>12517</v>
      </c>
      <c r="J386" s="129">
        <v>20.0</v>
      </c>
      <c r="K386" s="11" t="s">
        <v>12518</v>
      </c>
    </row>
    <row r="387" ht="15.75" customHeight="1">
      <c r="A387" s="129" t="s">
        <v>12393</v>
      </c>
      <c r="B387" s="129" t="s">
        <v>164</v>
      </c>
      <c r="C387" s="129" t="s">
        <v>12519</v>
      </c>
      <c r="D387" s="450" t="s">
        <v>2275</v>
      </c>
      <c r="E387" s="449" t="s">
        <v>3542</v>
      </c>
      <c r="F387" s="451">
        <v>0.7916666666666666</v>
      </c>
      <c r="G387" s="451">
        <v>0.8333333333333334</v>
      </c>
      <c r="H387" s="452">
        <v>304.0</v>
      </c>
      <c r="I387" s="129" t="s">
        <v>12520</v>
      </c>
      <c r="J387" s="129">
        <v>19.0</v>
      </c>
      <c r="K387" s="11" t="s">
        <v>12518</v>
      </c>
    </row>
    <row r="388" ht="15.75" customHeight="1">
      <c r="A388" s="129" t="s">
        <v>12393</v>
      </c>
      <c r="B388" s="129" t="s">
        <v>164</v>
      </c>
      <c r="C388" s="129" t="s">
        <v>12519</v>
      </c>
      <c r="D388" s="450" t="s">
        <v>2275</v>
      </c>
      <c r="E388" s="449" t="s">
        <v>3542</v>
      </c>
      <c r="F388" s="451">
        <v>0.7916666666666666</v>
      </c>
      <c r="G388" s="451">
        <v>0.8333333333333334</v>
      </c>
      <c r="H388" s="452">
        <v>304.0</v>
      </c>
      <c r="I388" s="129" t="s">
        <v>12520</v>
      </c>
      <c r="J388" s="129" t="s">
        <v>298</v>
      </c>
      <c r="K388" s="11" t="s">
        <v>12518</v>
      </c>
    </row>
    <row r="389" ht="15.75" customHeight="1">
      <c r="A389" s="129" t="s">
        <v>164</v>
      </c>
      <c r="B389" s="129" t="s">
        <v>164</v>
      </c>
      <c r="C389" s="129" t="s">
        <v>12521</v>
      </c>
      <c r="D389" s="450" t="s">
        <v>2275</v>
      </c>
      <c r="E389" s="449" t="s">
        <v>3542</v>
      </c>
      <c r="F389" s="462">
        <v>0.7916666666666666</v>
      </c>
      <c r="G389" s="451">
        <v>0.8125</v>
      </c>
      <c r="H389" s="452">
        <v>195.0</v>
      </c>
      <c r="I389" s="129" t="s">
        <v>12483</v>
      </c>
      <c r="J389" s="129" t="s">
        <v>298</v>
      </c>
      <c r="K389" s="11" t="s">
        <v>12469</v>
      </c>
    </row>
    <row r="390" ht="15.75" customHeight="1">
      <c r="A390" s="129" t="s">
        <v>164</v>
      </c>
      <c r="B390" s="129" t="s">
        <v>164</v>
      </c>
      <c r="C390" s="129" t="s">
        <v>12522</v>
      </c>
      <c r="D390" s="450" t="s">
        <v>2275</v>
      </c>
      <c r="E390" s="449" t="s">
        <v>3542</v>
      </c>
      <c r="F390" s="462">
        <v>0.7916666666666666</v>
      </c>
      <c r="G390" s="451">
        <v>0.8125</v>
      </c>
      <c r="H390" s="452">
        <v>195.0</v>
      </c>
      <c r="I390" s="129" t="s">
        <v>12485</v>
      </c>
      <c r="J390" s="129" t="s">
        <v>298</v>
      </c>
      <c r="K390" s="11" t="s">
        <v>12472</v>
      </c>
    </row>
    <row r="391" ht="15.75" customHeight="1">
      <c r="A391" s="129" t="s">
        <v>164</v>
      </c>
      <c r="B391" s="129" t="s">
        <v>164</v>
      </c>
      <c r="C391" s="129" t="s">
        <v>12523</v>
      </c>
      <c r="D391" s="450" t="s">
        <v>2275</v>
      </c>
      <c r="E391" s="449" t="s">
        <v>3542</v>
      </c>
      <c r="F391" s="462">
        <v>0.7916666666666666</v>
      </c>
      <c r="G391" s="451">
        <v>0.8125</v>
      </c>
      <c r="H391" s="452">
        <v>195.0</v>
      </c>
      <c r="I391" s="129" t="s">
        <v>12485</v>
      </c>
      <c r="J391" s="129" t="s">
        <v>298</v>
      </c>
      <c r="K391" s="11" t="s">
        <v>12471</v>
      </c>
    </row>
    <row r="392" ht="15.75" customHeight="1">
      <c r="A392" s="129" t="s">
        <v>164</v>
      </c>
      <c r="B392" s="129" t="s">
        <v>164</v>
      </c>
      <c r="C392" s="129" t="s">
        <v>12524</v>
      </c>
      <c r="D392" s="450" t="s">
        <v>2275</v>
      </c>
      <c r="E392" s="449" t="s">
        <v>3542</v>
      </c>
      <c r="F392" s="462">
        <v>0.7916666666666666</v>
      </c>
      <c r="G392" s="451">
        <v>0.8125</v>
      </c>
      <c r="H392" s="452">
        <v>195.0</v>
      </c>
      <c r="I392" s="129" t="s">
        <v>12485</v>
      </c>
      <c r="J392" s="129" t="s">
        <v>298</v>
      </c>
      <c r="K392" s="11" t="s">
        <v>12463</v>
      </c>
    </row>
    <row r="393" ht="15.75" customHeight="1">
      <c r="A393" s="129" t="s">
        <v>164</v>
      </c>
      <c r="B393" s="129" t="s">
        <v>164</v>
      </c>
      <c r="C393" s="129" t="s">
        <v>12525</v>
      </c>
      <c r="D393" s="450" t="s">
        <v>2275</v>
      </c>
      <c r="E393" s="449" t="s">
        <v>3542</v>
      </c>
      <c r="F393" s="462">
        <v>0.7916666666666666</v>
      </c>
      <c r="G393" s="451">
        <v>0.8125</v>
      </c>
      <c r="H393" s="452">
        <v>195.0</v>
      </c>
      <c r="I393" s="129" t="s">
        <v>12526</v>
      </c>
      <c r="J393" s="129" t="s">
        <v>298</v>
      </c>
      <c r="K393" s="11" t="s">
        <v>12469</v>
      </c>
    </row>
    <row r="394" ht="15.75" customHeight="1">
      <c r="A394" s="129" t="s">
        <v>164</v>
      </c>
      <c r="B394" s="129" t="s">
        <v>164</v>
      </c>
      <c r="C394" s="129" t="s">
        <v>12527</v>
      </c>
      <c r="D394" s="450" t="s">
        <v>3831</v>
      </c>
      <c r="E394" s="449" t="s">
        <v>3832</v>
      </c>
      <c r="F394" s="462">
        <v>0.7916666666666666</v>
      </c>
      <c r="G394" s="451">
        <v>0.8125</v>
      </c>
      <c r="H394" s="452">
        <v>195.0</v>
      </c>
      <c r="I394" s="129" t="s">
        <v>12526</v>
      </c>
      <c r="J394" s="129" t="s">
        <v>298</v>
      </c>
      <c r="K394" s="11" t="s">
        <v>12461</v>
      </c>
    </row>
    <row r="395" ht="15.75" customHeight="1">
      <c r="A395" s="129" t="s">
        <v>164</v>
      </c>
      <c r="B395" s="129" t="s">
        <v>164</v>
      </c>
      <c r="C395" s="129" t="s">
        <v>12528</v>
      </c>
      <c r="D395" s="450" t="s">
        <v>3831</v>
      </c>
      <c r="E395" s="449" t="s">
        <v>3832</v>
      </c>
      <c r="F395" s="462">
        <v>0.7708333333333334</v>
      </c>
      <c r="G395" s="451">
        <v>0.7916666666666666</v>
      </c>
      <c r="H395" s="452">
        <v>195.0</v>
      </c>
      <c r="I395" s="129" t="s">
        <v>12483</v>
      </c>
      <c r="J395" s="129" t="s">
        <v>298</v>
      </c>
      <c r="K395" s="11" t="s">
        <v>12472</v>
      </c>
    </row>
    <row r="396" ht="15.75" customHeight="1">
      <c r="A396" s="129" t="s">
        <v>10353</v>
      </c>
      <c r="B396" s="129" t="s">
        <v>164</v>
      </c>
      <c r="C396" s="129" t="s">
        <v>12529</v>
      </c>
      <c r="D396" s="450" t="s">
        <v>3831</v>
      </c>
      <c r="E396" s="449" t="s">
        <v>3832</v>
      </c>
      <c r="F396" s="451">
        <v>0.7916666666666666</v>
      </c>
      <c r="G396" s="451">
        <v>0.8333333333333334</v>
      </c>
      <c r="H396" s="452">
        <v>140.0</v>
      </c>
      <c r="I396" s="129" t="s">
        <v>12530</v>
      </c>
      <c r="J396" s="129">
        <v>5.0</v>
      </c>
      <c r="K396" s="11" t="s">
        <v>12472</v>
      </c>
    </row>
    <row r="397" ht="15.75" customHeight="1">
      <c r="A397" s="129" t="s">
        <v>28</v>
      </c>
      <c r="B397" s="129" t="s">
        <v>2267</v>
      </c>
      <c r="C397" s="129" t="s">
        <v>4983</v>
      </c>
      <c r="D397" s="450" t="s">
        <v>3831</v>
      </c>
      <c r="E397" s="449" t="s">
        <v>3832</v>
      </c>
      <c r="F397" s="451">
        <v>0.7916666666666666</v>
      </c>
      <c r="G397" s="451">
        <v>0.8333333333333334</v>
      </c>
      <c r="H397" s="452">
        <v>125.0</v>
      </c>
      <c r="I397" s="129" t="s">
        <v>12531</v>
      </c>
      <c r="J397" s="129">
        <v>7.0</v>
      </c>
      <c r="K397" s="11" t="s">
        <v>12463</v>
      </c>
    </row>
    <row r="398" ht="15.75" customHeight="1">
      <c r="A398" s="129" t="s">
        <v>12532</v>
      </c>
      <c r="B398" s="129" t="s">
        <v>2267</v>
      </c>
      <c r="C398" s="129" t="s">
        <v>12533</v>
      </c>
      <c r="D398" s="450" t="s">
        <v>3831</v>
      </c>
      <c r="E398" s="449" t="s">
        <v>3832</v>
      </c>
      <c r="F398" s="451">
        <v>0.7916666666666666</v>
      </c>
      <c r="G398" s="451">
        <v>0.8333333333333334</v>
      </c>
      <c r="H398" s="452">
        <v>150.0</v>
      </c>
      <c r="I398" s="129" t="s">
        <v>12534</v>
      </c>
      <c r="J398" s="129">
        <v>7.0</v>
      </c>
      <c r="K398" s="11" t="s">
        <v>12472</v>
      </c>
    </row>
    <row r="399" ht="15.75" customHeight="1">
      <c r="A399" s="129" t="s">
        <v>46</v>
      </c>
      <c r="B399" s="129" t="s">
        <v>98</v>
      </c>
      <c r="C399" s="129" t="s">
        <v>12535</v>
      </c>
      <c r="D399" s="450" t="s">
        <v>3831</v>
      </c>
      <c r="E399" s="449" t="s">
        <v>3832</v>
      </c>
      <c r="F399" s="451">
        <v>0.7916666666666666</v>
      </c>
      <c r="G399" s="451">
        <v>0.8333333333333334</v>
      </c>
      <c r="H399" s="452">
        <v>125.0</v>
      </c>
      <c r="I399" s="129" t="s">
        <v>12536</v>
      </c>
      <c r="J399" s="129">
        <v>7.0</v>
      </c>
      <c r="K399" s="11" t="s">
        <v>12463</v>
      </c>
    </row>
    <row r="400" ht="15.75" customHeight="1">
      <c r="A400" s="129" t="s">
        <v>28</v>
      </c>
      <c r="B400" s="129" t="s">
        <v>3482</v>
      </c>
      <c r="C400" s="129" t="s">
        <v>12537</v>
      </c>
      <c r="D400" s="450" t="s">
        <v>3831</v>
      </c>
      <c r="E400" s="449" t="s">
        <v>3832</v>
      </c>
      <c r="F400" s="451">
        <v>0.7916666666666666</v>
      </c>
      <c r="G400" s="451">
        <v>0.8333333333333334</v>
      </c>
      <c r="H400" s="452">
        <v>125.0</v>
      </c>
      <c r="I400" s="129" t="s">
        <v>12538</v>
      </c>
      <c r="J400" s="129" t="s">
        <v>298</v>
      </c>
      <c r="K400" s="11" t="s">
        <v>12472</v>
      </c>
    </row>
    <row r="401" ht="15.75" customHeight="1">
      <c r="A401" s="129" t="s">
        <v>164</v>
      </c>
      <c r="B401" s="129" t="s">
        <v>164</v>
      </c>
      <c r="C401" s="6" t="s">
        <v>12539</v>
      </c>
      <c r="D401" s="450" t="s">
        <v>2256</v>
      </c>
      <c r="E401" s="449" t="s">
        <v>3191</v>
      </c>
      <c r="F401" s="451">
        <v>0.7916666666666666</v>
      </c>
      <c r="G401" s="451">
        <v>0.8229166666666666</v>
      </c>
      <c r="H401" s="452">
        <v>175.0</v>
      </c>
      <c r="I401" s="129" t="s">
        <v>12540</v>
      </c>
      <c r="J401" s="129" t="s">
        <v>298</v>
      </c>
      <c r="K401" s="11" t="s">
        <v>12471</v>
      </c>
    </row>
    <row r="402" ht="15.75" customHeight="1">
      <c r="A402" s="129" t="s">
        <v>164</v>
      </c>
      <c r="B402" s="129" t="s">
        <v>164</v>
      </c>
      <c r="C402" s="129" t="s">
        <v>12541</v>
      </c>
      <c r="D402" s="448">
        <v>45720.0</v>
      </c>
      <c r="E402" s="449" t="s">
        <v>11986</v>
      </c>
      <c r="F402" s="451">
        <v>0.78125</v>
      </c>
      <c r="G402" s="451">
        <v>0.8125</v>
      </c>
      <c r="H402" s="452">
        <v>175.0</v>
      </c>
      <c r="I402" s="129" t="s">
        <v>12483</v>
      </c>
      <c r="J402" s="129">
        <v>3.0</v>
      </c>
      <c r="K402" s="11" t="s">
        <v>12461</v>
      </c>
    </row>
    <row r="403" ht="15.75" customHeight="1">
      <c r="A403" s="129" t="s">
        <v>164</v>
      </c>
      <c r="B403" s="129" t="s">
        <v>164</v>
      </c>
      <c r="C403" s="129" t="s">
        <v>12542</v>
      </c>
      <c r="D403" s="448">
        <v>45720.0</v>
      </c>
      <c r="E403" s="449" t="s">
        <v>11986</v>
      </c>
      <c r="F403" s="451">
        <v>0.78125</v>
      </c>
      <c r="G403" s="451">
        <v>0.8125</v>
      </c>
      <c r="H403" s="452">
        <v>175.0</v>
      </c>
      <c r="I403" s="129" t="s">
        <v>12487</v>
      </c>
      <c r="J403" s="129" t="s">
        <v>298</v>
      </c>
      <c r="K403" s="11" t="s">
        <v>12472</v>
      </c>
    </row>
    <row r="404" ht="15.75" customHeight="1">
      <c r="A404" s="129" t="s">
        <v>164</v>
      </c>
      <c r="B404" s="129" t="s">
        <v>164</v>
      </c>
      <c r="C404" s="129" t="s">
        <v>12543</v>
      </c>
      <c r="D404" s="448">
        <v>45850.0</v>
      </c>
      <c r="E404" s="449" t="s">
        <v>12047</v>
      </c>
      <c r="F404" s="451">
        <v>0.78125</v>
      </c>
      <c r="G404" s="451">
        <v>0.8125</v>
      </c>
      <c r="H404" s="452">
        <v>175.0</v>
      </c>
      <c r="I404" s="129" t="s">
        <v>12487</v>
      </c>
      <c r="J404" s="129" t="s">
        <v>298</v>
      </c>
      <c r="K404" s="11" t="s">
        <v>12463</v>
      </c>
    </row>
    <row r="405" ht="15.75" customHeight="1">
      <c r="A405" s="129" t="s">
        <v>12447</v>
      </c>
      <c r="B405" s="129" t="s">
        <v>164</v>
      </c>
      <c r="C405" s="129" t="s">
        <v>12544</v>
      </c>
      <c r="D405" s="448">
        <v>45820.0</v>
      </c>
      <c r="E405" s="449" t="s">
        <v>12002</v>
      </c>
      <c r="F405" s="461">
        <v>0.78125</v>
      </c>
      <c r="G405" s="451">
        <v>0.84375</v>
      </c>
      <c r="H405" s="452">
        <v>90.0</v>
      </c>
      <c r="I405" s="129" t="s">
        <v>12545</v>
      </c>
      <c r="J405" s="129">
        <v>10.0</v>
      </c>
      <c r="K405" s="11" t="s">
        <v>12546</v>
      </c>
    </row>
    <row r="406" ht="15.75" customHeight="1">
      <c r="A406" s="129" t="s">
        <v>12447</v>
      </c>
      <c r="B406" s="129" t="s">
        <v>164</v>
      </c>
      <c r="C406" s="129" t="s">
        <v>12544</v>
      </c>
      <c r="D406" s="448">
        <v>45975.0</v>
      </c>
      <c r="E406" s="449" t="s">
        <v>12547</v>
      </c>
      <c r="F406" s="461">
        <v>0.78125</v>
      </c>
      <c r="G406" s="451">
        <v>0.84375</v>
      </c>
      <c r="H406" s="452">
        <v>90.0</v>
      </c>
      <c r="I406" s="129" t="s">
        <v>12545</v>
      </c>
      <c r="J406" s="129">
        <v>10.0</v>
      </c>
      <c r="K406" s="11" t="s">
        <v>12548</v>
      </c>
    </row>
    <row r="407" ht="15.75" customHeight="1">
      <c r="A407" s="129" t="s">
        <v>164</v>
      </c>
      <c r="B407" s="129" t="s">
        <v>12549</v>
      </c>
      <c r="C407" s="129" t="s">
        <v>12550</v>
      </c>
      <c r="D407" s="448">
        <v>45881.0</v>
      </c>
      <c r="E407" s="449" t="s">
        <v>11982</v>
      </c>
      <c r="F407" s="451">
        <v>0.7708333333333334</v>
      </c>
      <c r="G407" s="451">
        <v>0.8020833333333334</v>
      </c>
      <c r="H407" s="452">
        <v>175.0</v>
      </c>
      <c r="I407" s="129" t="s">
        <v>12551</v>
      </c>
      <c r="J407" s="129">
        <v>8.0</v>
      </c>
      <c r="K407" s="11" t="s">
        <v>12469</v>
      </c>
    </row>
    <row r="408" ht="15.75" customHeight="1">
      <c r="A408" s="129" t="s">
        <v>164</v>
      </c>
      <c r="B408" s="129" t="s">
        <v>64</v>
      </c>
      <c r="C408" s="129" t="s">
        <v>12552</v>
      </c>
      <c r="D408" s="448">
        <v>45881.0</v>
      </c>
      <c r="E408" s="449" t="s">
        <v>11982</v>
      </c>
      <c r="F408" s="451">
        <v>0.7708333333333334</v>
      </c>
      <c r="G408" s="451">
        <v>0.8020833333333334</v>
      </c>
      <c r="H408" s="452">
        <v>175.0</v>
      </c>
      <c r="I408" s="129" t="s">
        <v>12551</v>
      </c>
      <c r="J408" s="129">
        <v>5.0</v>
      </c>
      <c r="K408" s="11" t="s">
        <v>12471</v>
      </c>
    </row>
    <row r="409" ht="15.75" customHeight="1">
      <c r="A409" s="129" t="s">
        <v>164</v>
      </c>
      <c r="B409" s="129" t="s">
        <v>64</v>
      </c>
      <c r="C409" s="129" t="s">
        <v>12553</v>
      </c>
      <c r="D409" s="448">
        <v>45881.0</v>
      </c>
      <c r="E409" s="449" t="s">
        <v>11982</v>
      </c>
      <c r="F409" s="451">
        <v>0.7708333333333334</v>
      </c>
      <c r="G409" s="451">
        <v>0.8020833333333334</v>
      </c>
      <c r="H409" s="452">
        <v>175.0</v>
      </c>
      <c r="I409" s="129" t="s">
        <v>12551</v>
      </c>
      <c r="J409" s="129">
        <v>5.0</v>
      </c>
      <c r="K409" s="11" t="s">
        <v>12461</v>
      </c>
    </row>
    <row r="410" ht="15.75" customHeight="1">
      <c r="A410" s="129" t="s">
        <v>164</v>
      </c>
      <c r="B410" s="129" t="s">
        <v>64</v>
      </c>
      <c r="C410" s="129" t="s">
        <v>12554</v>
      </c>
      <c r="D410" s="450" t="s">
        <v>2275</v>
      </c>
      <c r="E410" s="449" t="s">
        <v>3542</v>
      </c>
      <c r="F410" s="462">
        <v>0.7708333333333334</v>
      </c>
      <c r="G410" s="451">
        <v>0.7916666666666666</v>
      </c>
      <c r="H410" s="452">
        <v>195.0</v>
      </c>
      <c r="I410" s="129" t="s">
        <v>12483</v>
      </c>
      <c r="J410" s="129" t="s">
        <v>298</v>
      </c>
      <c r="K410" s="11" t="s">
        <v>12471</v>
      </c>
    </row>
    <row r="411" ht="15.75" customHeight="1">
      <c r="A411" s="129" t="s">
        <v>28</v>
      </c>
      <c r="B411" s="129" t="s">
        <v>64</v>
      </c>
      <c r="C411" s="129" t="s">
        <v>12555</v>
      </c>
      <c r="D411" s="448">
        <v>45912.0</v>
      </c>
      <c r="E411" s="449" t="s">
        <v>11927</v>
      </c>
      <c r="F411" s="451">
        <v>0.7708333333333334</v>
      </c>
      <c r="G411" s="451">
        <v>0.8125</v>
      </c>
      <c r="H411" s="452">
        <v>225.0</v>
      </c>
      <c r="I411" s="129" t="s">
        <v>12556</v>
      </c>
      <c r="J411" s="129">
        <v>12.0</v>
      </c>
      <c r="K411" s="11" t="s">
        <v>12472</v>
      </c>
    </row>
    <row r="412" ht="15.75" customHeight="1">
      <c r="A412" s="129" t="s">
        <v>28</v>
      </c>
      <c r="B412" s="129" t="s">
        <v>64</v>
      </c>
      <c r="C412" s="129" t="s">
        <v>12557</v>
      </c>
      <c r="D412" s="448">
        <v>45912.0</v>
      </c>
      <c r="E412" s="449" t="s">
        <v>11927</v>
      </c>
      <c r="F412" s="451">
        <v>0.7708333333333334</v>
      </c>
      <c r="G412" s="451">
        <v>0.8333333333333334</v>
      </c>
      <c r="H412" s="452">
        <v>90.0</v>
      </c>
      <c r="I412" s="129" t="s">
        <v>12558</v>
      </c>
      <c r="J412" s="129">
        <v>16.0</v>
      </c>
      <c r="K412" s="11" t="s">
        <v>12559</v>
      </c>
    </row>
    <row r="413" ht="15.75" customHeight="1">
      <c r="A413" s="129" t="s">
        <v>2267</v>
      </c>
      <c r="B413" s="129" t="s">
        <v>64</v>
      </c>
      <c r="C413" s="129" t="s">
        <v>12491</v>
      </c>
      <c r="D413" s="448">
        <v>45912.0</v>
      </c>
      <c r="E413" s="449" t="s">
        <v>11927</v>
      </c>
      <c r="F413" s="451">
        <v>0.7708333333333334</v>
      </c>
      <c r="G413" s="451">
        <v>0.8125</v>
      </c>
      <c r="H413" s="452">
        <v>125.0</v>
      </c>
      <c r="I413" s="129" t="s">
        <v>12492</v>
      </c>
      <c r="J413" s="129">
        <v>2.0</v>
      </c>
      <c r="K413" s="11" t="s">
        <v>12471</v>
      </c>
    </row>
    <row r="414" ht="15.75" customHeight="1">
      <c r="A414" s="129" t="s">
        <v>2267</v>
      </c>
      <c r="B414" s="129" t="s">
        <v>64</v>
      </c>
      <c r="C414" s="129" t="s">
        <v>12560</v>
      </c>
      <c r="D414" s="448">
        <v>45912.0</v>
      </c>
      <c r="E414" s="449" t="s">
        <v>11927</v>
      </c>
      <c r="F414" s="451">
        <v>0.7604166666666666</v>
      </c>
      <c r="G414" s="451">
        <v>0.8125</v>
      </c>
      <c r="H414" s="452">
        <v>142.5</v>
      </c>
      <c r="I414" s="129" t="s">
        <v>12561</v>
      </c>
      <c r="J414" s="129">
        <v>11.0</v>
      </c>
      <c r="K414" s="11" t="s">
        <v>12469</v>
      </c>
    </row>
    <row r="415" ht="15.75" customHeight="1">
      <c r="A415" s="129" t="s">
        <v>164</v>
      </c>
      <c r="B415" s="129" t="s">
        <v>64</v>
      </c>
      <c r="C415" s="129" t="s">
        <v>12562</v>
      </c>
      <c r="D415" s="448">
        <v>45912.0</v>
      </c>
      <c r="E415" s="449" t="s">
        <v>11927</v>
      </c>
      <c r="F415" s="451">
        <v>0.7604166666666666</v>
      </c>
      <c r="G415" s="451">
        <v>0.7916666666666666</v>
      </c>
      <c r="H415" s="452">
        <v>175.0</v>
      </c>
      <c r="I415" s="129" t="s">
        <v>12483</v>
      </c>
      <c r="J415" s="129">
        <v>5.0</v>
      </c>
      <c r="K415" s="11" t="s">
        <v>12469</v>
      </c>
    </row>
    <row r="416" ht="15.75" customHeight="1">
      <c r="A416" s="129" t="s">
        <v>164</v>
      </c>
      <c r="B416" s="129" t="s">
        <v>64</v>
      </c>
      <c r="C416" s="129" t="s">
        <v>12563</v>
      </c>
      <c r="D416" s="448">
        <v>45912.0</v>
      </c>
      <c r="E416" s="449" t="s">
        <v>11927</v>
      </c>
      <c r="F416" s="451">
        <v>0.7604166666666666</v>
      </c>
      <c r="G416" s="451">
        <v>0.7916666666666666</v>
      </c>
      <c r="H416" s="452">
        <v>175.0</v>
      </c>
      <c r="I416" s="129" t="s">
        <v>12564</v>
      </c>
      <c r="J416" s="129">
        <v>5.0</v>
      </c>
      <c r="K416" s="11" t="s">
        <v>12472</v>
      </c>
    </row>
    <row r="417" ht="15.75" customHeight="1">
      <c r="A417" s="129" t="s">
        <v>164</v>
      </c>
      <c r="B417" s="129" t="s">
        <v>64</v>
      </c>
      <c r="C417" s="129" t="s">
        <v>12565</v>
      </c>
      <c r="D417" s="450">
        <v>6.0</v>
      </c>
      <c r="E417" s="449" t="s">
        <v>5920</v>
      </c>
      <c r="F417" s="451">
        <v>0.7604166666666666</v>
      </c>
      <c r="G417" s="451">
        <v>0.7916666666666666</v>
      </c>
      <c r="H417" s="452">
        <v>175.0</v>
      </c>
      <c r="I417" s="129" t="s">
        <v>12564</v>
      </c>
      <c r="J417" s="129">
        <v>1.0</v>
      </c>
      <c r="K417" s="11" t="s">
        <v>12471</v>
      </c>
    </row>
    <row r="418" ht="15.75" customHeight="1">
      <c r="A418" s="129" t="s">
        <v>164</v>
      </c>
      <c r="B418" s="129" t="s">
        <v>64</v>
      </c>
      <c r="C418" s="129" t="s">
        <v>12566</v>
      </c>
      <c r="D418" s="450">
        <v>6.0</v>
      </c>
      <c r="E418" s="449" t="s">
        <v>5920</v>
      </c>
      <c r="F418" s="451">
        <v>0.7604166666666666</v>
      </c>
      <c r="G418" s="451">
        <v>0.7916666666666666</v>
      </c>
      <c r="H418" s="452">
        <v>175.0</v>
      </c>
      <c r="I418" s="129" t="s">
        <v>12564</v>
      </c>
      <c r="J418" s="129">
        <v>3.0</v>
      </c>
      <c r="K418" s="11" t="s">
        <v>12463</v>
      </c>
    </row>
    <row r="419" ht="15.75" customHeight="1">
      <c r="A419" s="129" t="s">
        <v>164</v>
      </c>
      <c r="B419" s="129" t="s">
        <v>64</v>
      </c>
      <c r="C419" s="129" t="s">
        <v>12567</v>
      </c>
      <c r="D419" s="450">
        <v>6.0</v>
      </c>
      <c r="E419" s="449" t="s">
        <v>5920</v>
      </c>
      <c r="F419" s="451">
        <v>0.7604166666666666</v>
      </c>
      <c r="G419" s="451">
        <v>0.7916666666666666</v>
      </c>
      <c r="H419" s="452">
        <v>175.0</v>
      </c>
      <c r="I419" s="129" t="s">
        <v>12487</v>
      </c>
      <c r="J419" s="129" t="s">
        <v>298</v>
      </c>
      <c r="K419" s="11" t="s">
        <v>12471</v>
      </c>
    </row>
    <row r="420" ht="15.75" customHeight="1">
      <c r="A420" s="129" t="s">
        <v>164</v>
      </c>
      <c r="B420" s="129" t="s">
        <v>64</v>
      </c>
      <c r="C420" s="129" t="s">
        <v>12568</v>
      </c>
      <c r="D420" s="450" t="s">
        <v>3831</v>
      </c>
      <c r="E420" s="449" t="s">
        <v>3832</v>
      </c>
      <c r="F420" s="451">
        <v>0.7604166666666666</v>
      </c>
      <c r="G420" s="451">
        <v>0.7916666666666666</v>
      </c>
      <c r="H420" s="452">
        <v>175.0</v>
      </c>
      <c r="I420" s="129" t="s">
        <v>12569</v>
      </c>
      <c r="J420" s="129" t="s">
        <v>298</v>
      </c>
      <c r="K420" s="11" t="s">
        <v>12469</v>
      </c>
    </row>
    <row r="421" ht="15.75" customHeight="1">
      <c r="A421" s="129" t="s">
        <v>164</v>
      </c>
      <c r="B421" s="129" t="s">
        <v>64</v>
      </c>
      <c r="C421" s="129" t="s">
        <v>12570</v>
      </c>
      <c r="D421" s="450" t="s">
        <v>3831</v>
      </c>
      <c r="E421" s="449" t="s">
        <v>3832</v>
      </c>
      <c r="F421" s="451">
        <v>0.7604166666666666</v>
      </c>
      <c r="G421" s="451">
        <v>0.7916666666666666</v>
      </c>
      <c r="H421" s="452">
        <v>175.0</v>
      </c>
      <c r="I421" s="129" t="s">
        <v>12569</v>
      </c>
      <c r="J421" s="129" t="s">
        <v>298</v>
      </c>
      <c r="K421" s="11" t="s">
        <v>12571</v>
      </c>
    </row>
    <row r="422" ht="15.75" customHeight="1">
      <c r="A422" s="129" t="s">
        <v>187</v>
      </c>
      <c r="B422" s="129" t="s">
        <v>64</v>
      </c>
      <c r="C422" s="129" t="s">
        <v>12572</v>
      </c>
      <c r="D422" s="448">
        <v>45850.0</v>
      </c>
      <c r="E422" s="449" t="s">
        <v>12047</v>
      </c>
      <c r="F422" s="451">
        <v>0.7604166666666666</v>
      </c>
      <c r="G422" s="451">
        <v>0.7916666666666666</v>
      </c>
      <c r="H422" s="452">
        <v>185.0</v>
      </c>
      <c r="I422" s="129" t="s">
        <v>12573</v>
      </c>
      <c r="J422" s="129">
        <v>6.0</v>
      </c>
      <c r="K422" s="11" t="s">
        <v>12463</v>
      </c>
    </row>
    <row r="423" ht="15.75" customHeight="1">
      <c r="A423" s="129" t="s">
        <v>98</v>
      </c>
      <c r="B423" s="129" t="s">
        <v>64</v>
      </c>
      <c r="C423" s="6" t="s">
        <v>12574</v>
      </c>
      <c r="D423" s="448">
        <v>45912.0</v>
      </c>
      <c r="E423" s="449" t="s">
        <v>11927</v>
      </c>
      <c r="F423" s="451">
        <v>0.7083333333333334</v>
      </c>
      <c r="G423" s="451">
        <v>0.75</v>
      </c>
      <c r="H423" s="452">
        <v>90.64</v>
      </c>
      <c r="I423" s="129" t="s">
        <v>12575</v>
      </c>
      <c r="J423" s="129">
        <v>18.0</v>
      </c>
      <c r="K423" s="11" t="s">
        <v>12576</v>
      </c>
    </row>
    <row r="424" ht="15.75" customHeight="1">
      <c r="A424" s="129" t="s">
        <v>2265</v>
      </c>
      <c r="B424" s="129" t="s">
        <v>64</v>
      </c>
      <c r="C424" s="129" t="s">
        <v>12577</v>
      </c>
      <c r="D424" s="448">
        <v>45912.0</v>
      </c>
      <c r="E424" s="449" t="s">
        <v>11927</v>
      </c>
      <c r="F424" s="451">
        <v>0.75</v>
      </c>
      <c r="G424" s="451">
        <v>0.7916666666666666</v>
      </c>
      <c r="H424" s="452">
        <v>142.5</v>
      </c>
      <c r="I424" s="129" t="s">
        <v>12578</v>
      </c>
      <c r="J424" s="129">
        <v>3.0</v>
      </c>
      <c r="K424" s="11" t="s">
        <v>12510</v>
      </c>
    </row>
    <row r="425" ht="15.75" customHeight="1">
      <c r="A425" s="129" t="s">
        <v>3482</v>
      </c>
      <c r="B425" s="129" t="s">
        <v>64</v>
      </c>
      <c r="C425" s="129" t="s">
        <v>12579</v>
      </c>
      <c r="D425" s="450" t="s">
        <v>2256</v>
      </c>
      <c r="E425" s="449" t="s">
        <v>3191</v>
      </c>
      <c r="F425" s="451">
        <v>0.75</v>
      </c>
      <c r="G425" s="451">
        <v>0.7916666666666666</v>
      </c>
      <c r="H425" s="452">
        <v>125.0</v>
      </c>
      <c r="I425" s="129" t="s">
        <v>12580</v>
      </c>
      <c r="J425" s="129" t="s">
        <v>298</v>
      </c>
      <c r="K425" s="11" t="s">
        <v>12581</v>
      </c>
    </row>
    <row r="426" ht="15.75" customHeight="1">
      <c r="A426" s="129" t="s">
        <v>3482</v>
      </c>
      <c r="B426" s="129" t="s">
        <v>64</v>
      </c>
      <c r="C426" s="129" t="s">
        <v>12579</v>
      </c>
      <c r="D426" s="450" t="s">
        <v>2256</v>
      </c>
      <c r="E426" s="449" t="s">
        <v>3191</v>
      </c>
      <c r="F426" s="451">
        <v>0.75</v>
      </c>
      <c r="G426" s="451">
        <v>0.7916666666666666</v>
      </c>
      <c r="H426" s="452">
        <v>125.0</v>
      </c>
      <c r="I426" s="129" t="s">
        <v>12580</v>
      </c>
      <c r="J426" s="129">
        <v>6.0</v>
      </c>
      <c r="K426" s="11" t="s">
        <v>12582</v>
      </c>
    </row>
    <row r="427" ht="15.75" customHeight="1">
      <c r="A427" s="129" t="s">
        <v>164</v>
      </c>
      <c r="B427" s="129" t="s">
        <v>64</v>
      </c>
      <c r="C427" s="129" t="s">
        <v>12583</v>
      </c>
      <c r="D427" s="450" t="s">
        <v>2256</v>
      </c>
      <c r="E427" s="449" t="s">
        <v>3191</v>
      </c>
      <c r="F427" s="462">
        <v>0.75</v>
      </c>
      <c r="G427" s="451">
        <v>0.78125</v>
      </c>
      <c r="H427" s="452">
        <v>195.0</v>
      </c>
      <c r="I427" s="129" t="s">
        <v>12483</v>
      </c>
      <c r="J427" s="129" t="s">
        <v>298</v>
      </c>
      <c r="K427" s="11" t="s">
        <v>12461</v>
      </c>
    </row>
    <row r="428" ht="15.75" customHeight="1">
      <c r="A428" s="129" t="s">
        <v>164</v>
      </c>
      <c r="B428" s="129" t="s">
        <v>64</v>
      </c>
      <c r="C428" s="129" t="s">
        <v>12584</v>
      </c>
      <c r="D428" s="450" t="s">
        <v>2256</v>
      </c>
      <c r="E428" s="449" t="s">
        <v>3191</v>
      </c>
      <c r="F428" s="462">
        <v>0.75</v>
      </c>
      <c r="G428" s="451">
        <v>0.78125</v>
      </c>
      <c r="H428" s="452">
        <v>175.0</v>
      </c>
      <c r="I428" s="129" t="s">
        <v>12564</v>
      </c>
      <c r="J428" s="129">
        <v>5.0</v>
      </c>
      <c r="K428" s="11" t="s">
        <v>12461</v>
      </c>
    </row>
    <row r="429" ht="15.75" customHeight="1">
      <c r="A429" s="129" t="s">
        <v>164</v>
      </c>
      <c r="B429" s="129" t="s">
        <v>64</v>
      </c>
      <c r="C429" s="129" t="s">
        <v>12585</v>
      </c>
      <c r="D429" s="450" t="s">
        <v>2256</v>
      </c>
      <c r="E429" s="449" t="s">
        <v>3191</v>
      </c>
      <c r="F429" s="462">
        <v>0.75</v>
      </c>
      <c r="G429" s="451">
        <v>0.7708333333333334</v>
      </c>
      <c r="H429" s="452">
        <v>195.0</v>
      </c>
      <c r="I429" s="129" t="s">
        <v>12487</v>
      </c>
      <c r="J429" s="129" t="s">
        <v>298</v>
      </c>
      <c r="K429" s="11" t="s">
        <v>12472</v>
      </c>
    </row>
    <row r="430" ht="15.75" customHeight="1">
      <c r="A430" s="129" t="s">
        <v>164</v>
      </c>
      <c r="B430" s="129" t="s">
        <v>64</v>
      </c>
      <c r="C430" s="129" t="s">
        <v>12586</v>
      </c>
      <c r="D430" s="450" t="s">
        <v>2256</v>
      </c>
      <c r="E430" s="449" t="s">
        <v>3191</v>
      </c>
      <c r="F430" s="462">
        <v>0.75</v>
      </c>
      <c r="G430" s="451">
        <v>0.7708333333333334</v>
      </c>
      <c r="H430" s="452">
        <v>195.0</v>
      </c>
      <c r="I430" s="129" t="s">
        <v>12487</v>
      </c>
      <c r="J430" s="129" t="s">
        <v>298</v>
      </c>
      <c r="K430" s="11" t="s">
        <v>12463</v>
      </c>
    </row>
    <row r="431" ht="15.75" customHeight="1">
      <c r="A431" s="129" t="s">
        <v>164</v>
      </c>
      <c r="B431" s="129" t="s">
        <v>64</v>
      </c>
      <c r="C431" s="129" t="s">
        <v>12587</v>
      </c>
      <c r="D431" s="450" t="s">
        <v>2256</v>
      </c>
      <c r="E431" s="449" t="s">
        <v>3191</v>
      </c>
      <c r="F431" s="451">
        <v>0.75</v>
      </c>
      <c r="G431" s="451">
        <v>0.78125</v>
      </c>
      <c r="H431" s="452">
        <v>175.0</v>
      </c>
      <c r="I431" s="129" t="s">
        <v>12569</v>
      </c>
      <c r="J431" s="129" t="s">
        <v>298</v>
      </c>
      <c r="K431" s="11" t="s">
        <v>12463</v>
      </c>
    </row>
    <row r="432" ht="15.75" customHeight="1">
      <c r="A432" s="129" t="s">
        <v>164</v>
      </c>
      <c r="B432" s="129" t="s">
        <v>64</v>
      </c>
      <c r="C432" s="129" t="s">
        <v>12588</v>
      </c>
      <c r="D432" s="448">
        <v>45822.0</v>
      </c>
      <c r="E432" s="449" t="s">
        <v>12589</v>
      </c>
      <c r="F432" s="451">
        <v>0.75</v>
      </c>
      <c r="G432" s="451">
        <v>0.78125</v>
      </c>
      <c r="H432" s="452">
        <v>175.0</v>
      </c>
      <c r="I432" s="129" t="s">
        <v>12569</v>
      </c>
      <c r="J432" s="129" t="s">
        <v>298</v>
      </c>
      <c r="K432" s="11" t="s">
        <v>12472</v>
      </c>
    </row>
    <row r="433" ht="15.75" customHeight="1">
      <c r="A433" s="129" t="s">
        <v>12447</v>
      </c>
      <c r="B433" s="129" t="s">
        <v>64</v>
      </c>
      <c r="C433" s="129" t="s">
        <v>12590</v>
      </c>
      <c r="D433" s="448">
        <v>45822.0</v>
      </c>
      <c r="E433" s="449" t="s">
        <v>12589</v>
      </c>
      <c r="F433" s="451">
        <v>0.75</v>
      </c>
      <c r="G433" s="451">
        <v>0.8333333333333334</v>
      </c>
      <c r="H433" s="452">
        <v>126.25</v>
      </c>
      <c r="I433" s="129" t="s">
        <v>12591</v>
      </c>
      <c r="J433" s="129" t="s">
        <v>298</v>
      </c>
      <c r="K433" s="11" t="s">
        <v>12592</v>
      </c>
    </row>
    <row r="434" ht="15.75" customHeight="1">
      <c r="A434" s="129" t="s">
        <v>690</v>
      </c>
      <c r="B434" s="129" t="s">
        <v>64</v>
      </c>
      <c r="C434" s="6" t="s">
        <v>12593</v>
      </c>
      <c r="D434" s="448">
        <v>45822.0</v>
      </c>
      <c r="E434" s="449" t="s">
        <v>12589</v>
      </c>
      <c r="F434" s="451">
        <v>0.75</v>
      </c>
      <c r="G434" s="451">
        <v>0.8333333333333334</v>
      </c>
      <c r="H434" s="452">
        <v>135.0</v>
      </c>
      <c r="I434" s="129" t="s">
        <v>12594</v>
      </c>
      <c r="J434" s="129">
        <v>9.0</v>
      </c>
      <c r="K434" s="11" t="s">
        <v>12595</v>
      </c>
    </row>
    <row r="435" ht="15.75" customHeight="1">
      <c r="A435" s="129" t="s">
        <v>690</v>
      </c>
      <c r="B435" s="129" t="s">
        <v>64</v>
      </c>
      <c r="C435" s="6" t="s">
        <v>12596</v>
      </c>
      <c r="D435" s="448">
        <v>45912.0</v>
      </c>
      <c r="E435" s="449" t="s">
        <v>11927</v>
      </c>
      <c r="F435" s="451">
        <v>0.75</v>
      </c>
      <c r="G435" s="451">
        <v>0.8333333333333334</v>
      </c>
      <c r="H435" s="452">
        <v>126.25</v>
      </c>
      <c r="I435" s="129" t="s">
        <v>12597</v>
      </c>
      <c r="J435" s="129" t="s">
        <v>298</v>
      </c>
      <c r="K435" s="11" t="s">
        <v>12598</v>
      </c>
    </row>
    <row r="436" ht="15.75" customHeight="1">
      <c r="A436" s="129" t="s">
        <v>12359</v>
      </c>
      <c r="B436" s="129" t="s">
        <v>64</v>
      </c>
      <c r="C436" s="6" t="s">
        <v>12599</v>
      </c>
      <c r="D436" s="448">
        <v>45912.0</v>
      </c>
      <c r="E436" s="449" t="s">
        <v>11927</v>
      </c>
      <c r="F436" s="451">
        <v>0.75</v>
      </c>
      <c r="G436" s="451">
        <v>0.7916666666666666</v>
      </c>
      <c r="H436" s="452">
        <v>190.0</v>
      </c>
      <c r="I436" s="129" t="s">
        <v>12479</v>
      </c>
      <c r="J436" s="129">
        <v>7.0</v>
      </c>
      <c r="K436" s="11" t="s">
        <v>12477</v>
      </c>
    </row>
    <row r="437" ht="15.75" customHeight="1">
      <c r="A437" s="129" t="s">
        <v>12359</v>
      </c>
      <c r="B437" s="129" t="s">
        <v>64</v>
      </c>
      <c r="C437" s="6" t="s">
        <v>12600</v>
      </c>
      <c r="D437" s="448">
        <v>45823.0</v>
      </c>
      <c r="E437" s="449" t="s">
        <v>12601</v>
      </c>
      <c r="F437" s="451">
        <v>0.75</v>
      </c>
      <c r="G437" s="451">
        <v>0.7916666666666666</v>
      </c>
      <c r="H437" s="452">
        <v>190.0</v>
      </c>
      <c r="I437" s="129" t="s">
        <v>12481</v>
      </c>
      <c r="J437" s="129">
        <v>5.0</v>
      </c>
      <c r="K437" s="11" t="s">
        <v>12602</v>
      </c>
    </row>
    <row r="438" ht="15.75" customHeight="1">
      <c r="A438" s="129" t="s">
        <v>28</v>
      </c>
      <c r="B438" s="129" t="s">
        <v>64</v>
      </c>
      <c r="C438" s="129" t="s">
        <v>4983</v>
      </c>
      <c r="D438" s="448">
        <v>45823.0</v>
      </c>
      <c r="E438" s="449" t="s">
        <v>12601</v>
      </c>
      <c r="F438" s="451">
        <v>0.75</v>
      </c>
      <c r="G438" s="451">
        <v>0.7916666666666666</v>
      </c>
      <c r="H438" s="452">
        <v>125.0</v>
      </c>
      <c r="I438" s="129" t="s">
        <v>12531</v>
      </c>
      <c r="J438" s="129">
        <v>10.0</v>
      </c>
      <c r="K438" s="11" t="s">
        <v>12463</v>
      </c>
    </row>
    <row r="439" ht="15.75" customHeight="1">
      <c r="A439" s="129" t="s">
        <v>28</v>
      </c>
      <c r="B439" s="129" t="s">
        <v>64</v>
      </c>
      <c r="C439" s="129" t="s">
        <v>12537</v>
      </c>
      <c r="D439" s="448">
        <v>45823.0</v>
      </c>
      <c r="E439" s="449" t="s">
        <v>12601</v>
      </c>
      <c r="F439" s="451">
        <v>0.75</v>
      </c>
      <c r="G439" s="451">
        <v>0.7916666666666666</v>
      </c>
      <c r="H439" s="452">
        <v>125.0</v>
      </c>
      <c r="I439" s="129" t="s">
        <v>12538</v>
      </c>
      <c r="J439" s="129">
        <v>12.0</v>
      </c>
      <c r="K439" s="11" t="s">
        <v>12472</v>
      </c>
    </row>
    <row r="440" ht="15.75" customHeight="1">
      <c r="A440" s="129" t="s">
        <v>164</v>
      </c>
      <c r="B440" s="129" t="s">
        <v>64</v>
      </c>
      <c r="C440" s="129" t="s">
        <v>12603</v>
      </c>
      <c r="D440" s="448">
        <v>45823.0</v>
      </c>
      <c r="E440" s="449" t="s">
        <v>12601</v>
      </c>
      <c r="F440" s="451">
        <v>0.7395833333333334</v>
      </c>
      <c r="G440" s="451">
        <v>0.7708333333333334</v>
      </c>
      <c r="H440" s="452">
        <v>175.0</v>
      </c>
      <c r="I440" s="129" t="s">
        <v>12551</v>
      </c>
      <c r="J440" s="129">
        <v>2.0</v>
      </c>
      <c r="K440" s="11" t="s">
        <v>12472</v>
      </c>
    </row>
    <row r="441" ht="15.75" customHeight="1">
      <c r="A441" s="129" t="s">
        <v>164</v>
      </c>
      <c r="B441" s="129" t="s">
        <v>64</v>
      </c>
      <c r="C441" s="129" t="s">
        <v>12604</v>
      </c>
      <c r="D441" s="448">
        <v>45978.0</v>
      </c>
      <c r="E441" s="449" t="s">
        <v>12605</v>
      </c>
      <c r="F441" s="451">
        <v>0.7395833333333334</v>
      </c>
      <c r="G441" s="451">
        <v>0.7708333333333334</v>
      </c>
      <c r="H441" s="452">
        <v>175.0</v>
      </c>
      <c r="I441" s="129" t="s">
        <v>12551</v>
      </c>
      <c r="J441" s="129">
        <v>5.0</v>
      </c>
      <c r="K441" s="11" t="s">
        <v>12463</v>
      </c>
    </row>
    <row r="442" ht="15.75" customHeight="1">
      <c r="A442" s="129" t="s">
        <v>164</v>
      </c>
      <c r="B442" s="129" t="s">
        <v>64</v>
      </c>
      <c r="C442" s="129" t="s">
        <v>12606</v>
      </c>
      <c r="D442" s="448">
        <v>45848.0</v>
      </c>
      <c r="E442" s="449" t="s">
        <v>12607</v>
      </c>
      <c r="F442" s="451">
        <v>0.7291666666666666</v>
      </c>
      <c r="G442" s="451">
        <v>0.7604166666666666</v>
      </c>
      <c r="H442" s="452">
        <v>175.0</v>
      </c>
      <c r="I442" s="129" t="s">
        <v>12483</v>
      </c>
      <c r="J442" s="129">
        <v>7.0</v>
      </c>
      <c r="K442" s="11" t="s">
        <v>12472</v>
      </c>
    </row>
    <row r="443" ht="15.75" customHeight="1">
      <c r="A443" s="129" t="s">
        <v>164</v>
      </c>
      <c r="B443" s="129" t="s">
        <v>64</v>
      </c>
      <c r="C443" s="129" t="s">
        <v>12608</v>
      </c>
      <c r="D443" s="448">
        <v>45822.0</v>
      </c>
      <c r="E443" s="449" t="s">
        <v>12589</v>
      </c>
      <c r="F443" s="451">
        <v>0.7291666666666666</v>
      </c>
      <c r="G443" s="451">
        <v>0.7604166666666666</v>
      </c>
      <c r="H443" s="452">
        <v>175.0</v>
      </c>
      <c r="I443" s="129" t="s">
        <v>12483</v>
      </c>
      <c r="J443" s="129">
        <v>5.0</v>
      </c>
      <c r="K443" s="11" t="s">
        <v>12471</v>
      </c>
    </row>
    <row r="444" ht="15.75" customHeight="1">
      <c r="A444" s="129" t="s">
        <v>164</v>
      </c>
      <c r="B444" s="129" t="s">
        <v>64</v>
      </c>
      <c r="C444" s="129" t="s">
        <v>12609</v>
      </c>
      <c r="D444" s="448">
        <v>45822.0</v>
      </c>
      <c r="E444" s="449" t="s">
        <v>12589</v>
      </c>
      <c r="F444" s="451">
        <v>0.7291666666666666</v>
      </c>
      <c r="G444" s="451">
        <v>0.7604166666666666</v>
      </c>
      <c r="H444" s="452">
        <v>175.0</v>
      </c>
      <c r="I444" s="129" t="s">
        <v>12483</v>
      </c>
      <c r="J444" s="129">
        <v>2.0</v>
      </c>
      <c r="K444" s="11" t="s">
        <v>12463</v>
      </c>
    </row>
    <row r="445" ht="15.75" customHeight="1">
      <c r="A445" s="129" t="s">
        <v>164</v>
      </c>
      <c r="B445" s="129" t="s">
        <v>64</v>
      </c>
      <c r="C445" s="129" t="s">
        <v>12610</v>
      </c>
      <c r="D445" s="448">
        <v>45822.0</v>
      </c>
      <c r="E445" s="449" t="s">
        <v>12589</v>
      </c>
      <c r="F445" s="462">
        <v>0.7291666666666666</v>
      </c>
      <c r="G445" s="451">
        <v>0.7604166666666666</v>
      </c>
      <c r="H445" s="452">
        <v>175.0</v>
      </c>
      <c r="I445" s="129" t="s">
        <v>12564</v>
      </c>
      <c r="J445" s="129" t="s">
        <v>298</v>
      </c>
      <c r="K445" s="11" t="s">
        <v>12469</v>
      </c>
    </row>
    <row r="446" ht="15.75" customHeight="1">
      <c r="A446" s="129" t="s">
        <v>164</v>
      </c>
      <c r="B446" s="129" t="s">
        <v>64</v>
      </c>
      <c r="C446" s="129" t="s">
        <v>12611</v>
      </c>
      <c r="D446" s="448">
        <v>45848.0</v>
      </c>
      <c r="E446" s="449" t="s">
        <v>12607</v>
      </c>
      <c r="F446" s="462">
        <v>0.7291666666666666</v>
      </c>
      <c r="G446" s="451">
        <v>0.75</v>
      </c>
      <c r="H446" s="452">
        <v>195.0</v>
      </c>
      <c r="I446" s="129" t="s">
        <v>12487</v>
      </c>
      <c r="J446" s="129" t="s">
        <v>298</v>
      </c>
      <c r="K446" s="11" t="s">
        <v>12471</v>
      </c>
    </row>
    <row r="447" ht="15.75" customHeight="1">
      <c r="A447" s="129" t="s">
        <v>164</v>
      </c>
      <c r="B447" s="129" t="s">
        <v>64</v>
      </c>
      <c r="C447" s="129" t="s">
        <v>12612</v>
      </c>
      <c r="D447" s="448">
        <v>46006.0</v>
      </c>
      <c r="E447" s="449" t="s">
        <v>12613</v>
      </c>
      <c r="F447" s="451">
        <v>0.7291666666666666</v>
      </c>
      <c r="G447" s="451">
        <v>0.75</v>
      </c>
      <c r="H447" s="452">
        <v>175.0</v>
      </c>
      <c r="I447" s="129" t="s">
        <v>12487</v>
      </c>
      <c r="J447" s="129" t="s">
        <v>298</v>
      </c>
      <c r="K447" s="11" t="s">
        <v>12469</v>
      </c>
    </row>
    <row r="448" ht="15.75" customHeight="1">
      <c r="A448" s="129" t="s">
        <v>164</v>
      </c>
      <c r="B448" s="129" t="s">
        <v>64</v>
      </c>
      <c r="C448" s="129" t="s">
        <v>12614</v>
      </c>
      <c r="D448" s="448">
        <v>46006.0</v>
      </c>
      <c r="E448" s="449" t="s">
        <v>12613</v>
      </c>
      <c r="F448" s="451">
        <v>0.7291666666666666</v>
      </c>
      <c r="G448" s="451">
        <v>0.75</v>
      </c>
      <c r="H448" s="452">
        <v>175.0</v>
      </c>
      <c r="I448" s="129" t="s">
        <v>12487</v>
      </c>
      <c r="J448" s="129" t="s">
        <v>298</v>
      </c>
      <c r="K448" s="11" t="s">
        <v>12461</v>
      </c>
    </row>
    <row r="449" ht="15.75" customHeight="1">
      <c r="A449" s="129" t="s">
        <v>164</v>
      </c>
      <c r="B449" s="129" t="s">
        <v>64</v>
      </c>
      <c r="C449" s="129" t="s">
        <v>12615</v>
      </c>
      <c r="D449" s="448">
        <v>46006.0</v>
      </c>
      <c r="E449" s="449" t="s">
        <v>12613</v>
      </c>
      <c r="F449" s="451">
        <v>0.7291666666666666</v>
      </c>
      <c r="G449" s="451">
        <v>0.75</v>
      </c>
      <c r="H449" s="452">
        <v>195.0</v>
      </c>
      <c r="I449" s="129" t="s">
        <v>12526</v>
      </c>
      <c r="J449" s="129" t="s">
        <v>298</v>
      </c>
      <c r="K449" s="11" t="s">
        <v>12472</v>
      </c>
    </row>
    <row r="450" ht="15.75" customHeight="1">
      <c r="A450" s="129" t="s">
        <v>164</v>
      </c>
      <c r="B450" s="129" t="s">
        <v>64</v>
      </c>
      <c r="C450" s="129" t="s">
        <v>12616</v>
      </c>
      <c r="D450" s="448">
        <v>46006.0</v>
      </c>
      <c r="E450" s="449" t="s">
        <v>12613</v>
      </c>
      <c r="F450" s="451">
        <v>0.7291666666666666</v>
      </c>
      <c r="G450" s="451">
        <v>0.75</v>
      </c>
      <c r="H450" s="452">
        <v>195.0</v>
      </c>
      <c r="I450" s="129" t="s">
        <v>12526</v>
      </c>
      <c r="J450" s="129" t="s">
        <v>298</v>
      </c>
      <c r="K450" s="11" t="s">
        <v>12463</v>
      </c>
    </row>
    <row r="451" ht="15.75" customHeight="1">
      <c r="A451" s="129" t="s">
        <v>164</v>
      </c>
      <c r="B451" s="129" t="s">
        <v>64</v>
      </c>
      <c r="C451" s="129" t="s">
        <v>12617</v>
      </c>
      <c r="D451" s="448">
        <v>46006.0</v>
      </c>
      <c r="E451" s="449" t="s">
        <v>12613</v>
      </c>
      <c r="F451" s="451">
        <v>0.7291666666666666</v>
      </c>
      <c r="G451" s="451">
        <v>0.7604166666666666</v>
      </c>
      <c r="H451" s="452">
        <v>175.0</v>
      </c>
      <c r="I451" s="129" t="s">
        <v>12569</v>
      </c>
      <c r="J451" s="129" t="s">
        <v>298</v>
      </c>
      <c r="K451" s="11" t="s">
        <v>12471</v>
      </c>
    </row>
    <row r="452" ht="15.75" customHeight="1">
      <c r="A452" s="129" t="s">
        <v>2267</v>
      </c>
      <c r="B452" s="129" t="s">
        <v>64</v>
      </c>
      <c r="C452" s="129" t="s">
        <v>12491</v>
      </c>
      <c r="D452" s="448">
        <v>46006.0</v>
      </c>
      <c r="E452" s="449" t="s">
        <v>12613</v>
      </c>
      <c r="F452" s="451">
        <v>0.7291666666666666</v>
      </c>
      <c r="G452" s="451">
        <v>0.7708333333333334</v>
      </c>
      <c r="H452" s="452">
        <v>125.0</v>
      </c>
      <c r="I452" s="129" t="s">
        <v>12492</v>
      </c>
      <c r="J452" s="129">
        <v>11.0</v>
      </c>
      <c r="K452" s="11" t="s">
        <v>12471</v>
      </c>
    </row>
    <row r="453" ht="15.75" customHeight="1">
      <c r="A453" s="129" t="s">
        <v>2267</v>
      </c>
      <c r="B453" s="129" t="s">
        <v>64</v>
      </c>
      <c r="C453" s="129" t="s">
        <v>12491</v>
      </c>
      <c r="D453" s="448">
        <v>46006.0</v>
      </c>
      <c r="E453" s="449" t="s">
        <v>12613</v>
      </c>
      <c r="F453" s="451">
        <v>0.7291666666666666</v>
      </c>
      <c r="G453" s="451">
        <v>0.7708333333333334</v>
      </c>
      <c r="H453" s="452">
        <v>125.0</v>
      </c>
      <c r="I453" s="129" t="s">
        <v>12492</v>
      </c>
      <c r="J453" s="129">
        <v>6.0</v>
      </c>
      <c r="K453" s="11" t="s">
        <v>12469</v>
      </c>
    </row>
    <row r="454" ht="15.75" customHeight="1">
      <c r="A454" s="129" t="s">
        <v>98</v>
      </c>
      <c r="B454" s="129" t="s">
        <v>64</v>
      </c>
      <c r="C454" s="129" t="s">
        <v>12618</v>
      </c>
      <c r="D454" s="448">
        <v>45978.0</v>
      </c>
      <c r="E454" s="449" t="s">
        <v>12605</v>
      </c>
      <c r="F454" s="451">
        <v>0.7222222222222222</v>
      </c>
      <c r="G454" s="451">
        <v>0.7638888888888888</v>
      </c>
      <c r="H454" s="452">
        <v>55.0</v>
      </c>
      <c r="I454" s="129" t="s">
        <v>12619</v>
      </c>
      <c r="J454" s="129">
        <v>17.0</v>
      </c>
      <c r="K454" s="11" t="s">
        <v>12469</v>
      </c>
    </row>
    <row r="455" ht="15.75" customHeight="1">
      <c r="A455" s="129" t="s">
        <v>3482</v>
      </c>
      <c r="B455" s="129" t="s">
        <v>64</v>
      </c>
      <c r="C455" s="129" t="s">
        <v>12620</v>
      </c>
      <c r="D455" s="448">
        <v>45912.0</v>
      </c>
      <c r="E455" s="449" t="s">
        <v>11927</v>
      </c>
      <c r="F455" s="451">
        <v>0.7083333333333334</v>
      </c>
      <c r="G455" s="451">
        <v>0.75</v>
      </c>
      <c r="H455" s="452">
        <v>230.0</v>
      </c>
      <c r="I455" s="129" t="s">
        <v>12621</v>
      </c>
      <c r="J455" s="129">
        <v>1.0</v>
      </c>
      <c r="K455" s="11" t="s">
        <v>12622</v>
      </c>
    </row>
    <row r="456" ht="15.75" customHeight="1">
      <c r="A456" s="129" t="s">
        <v>164</v>
      </c>
      <c r="B456" s="129" t="s">
        <v>64</v>
      </c>
      <c r="C456" s="129" t="s">
        <v>12623</v>
      </c>
      <c r="D456" s="448">
        <v>45977.0</v>
      </c>
      <c r="E456" s="449" t="s">
        <v>12624</v>
      </c>
      <c r="F456" s="451">
        <v>0.7083333333333334</v>
      </c>
      <c r="G456" s="451">
        <v>0.7395833333333334</v>
      </c>
      <c r="H456" s="452">
        <v>175.0</v>
      </c>
      <c r="I456" s="129" t="s">
        <v>12494</v>
      </c>
      <c r="J456" s="129" t="s">
        <v>298</v>
      </c>
      <c r="K456" s="11" t="s">
        <v>12472</v>
      </c>
    </row>
    <row r="457" ht="15.75" customHeight="1">
      <c r="A457" s="129" t="s">
        <v>164</v>
      </c>
      <c r="B457" s="129" t="s">
        <v>64</v>
      </c>
      <c r="C457" s="129" t="s">
        <v>12623</v>
      </c>
      <c r="D457" s="448">
        <v>45850.0</v>
      </c>
      <c r="E457" s="449" t="s">
        <v>12047</v>
      </c>
      <c r="F457" s="451">
        <v>0.7083333333333334</v>
      </c>
      <c r="G457" s="451">
        <v>0.7395833333333334</v>
      </c>
      <c r="H457" s="452">
        <v>175.0</v>
      </c>
      <c r="I457" s="129" t="s">
        <v>12494</v>
      </c>
      <c r="J457" s="129" t="s">
        <v>298</v>
      </c>
      <c r="K457" s="11" t="s">
        <v>12463</v>
      </c>
    </row>
    <row r="458" ht="15.75" customHeight="1">
      <c r="A458" s="129" t="s">
        <v>164</v>
      </c>
      <c r="B458" s="129" t="s">
        <v>64</v>
      </c>
      <c r="C458" s="129" t="s">
        <v>12625</v>
      </c>
      <c r="D458" s="450" t="s">
        <v>4332</v>
      </c>
      <c r="E458" s="449" t="s">
        <v>4333</v>
      </c>
      <c r="F458" s="451">
        <v>0.7083333333333334</v>
      </c>
      <c r="G458" s="451">
        <v>0.7291666666666666</v>
      </c>
      <c r="H458" s="452">
        <v>195.0</v>
      </c>
      <c r="I458" s="129" t="s">
        <v>12485</v>
      </c>
      <c r="J458" s="129" t="s">
        <v>298</v>
      </c>
      <c r="K458" s="11" t="s">
        <v>12461</v>
      </c>
    </row>
    <row r="459" ht="15.75" customHeight="1">
      <c r="A459" s="129" t="s">
        <v>164</v>
      </c>
      <c r="B459" s="129" t="s">
        <v>64</v>
      </c>
      <c r="C459" s="129" t="s">
        <v>12626</v>
      </c>
      <c r="D459" s="450" t="s">
        <v>4332</v>
      </c>
      <c r="E459" s="449" t="s">
        <v>4333</v>
      </c>
      <c r="F459" s="451">
        <v>0.7083333333333334</v>
      </c>
      <c r="G459" s="451">
        <v>0.7916666666666666</v>
      </c>
      <c r="H459" s="452">
        <v>270.0</v>
      </c>
      <c r="I459" s="11" t="s">
        <v>12627</v>
      </c>
      <c r="J459" s="129">
        <v>26.0</v>
      </c>
      <c r="K459" s="11" t="s">
        <v>12628</v>
      </c>
    </row>
    <row r="460" ht="15.75" customHeight="1">
      <c r="A460" s="129" t="s">
        <v>164</v>
      </c>
      <c r="B460" s="129" t="s">
        <v>64</v>
      </c>
      <c r="C460" s="129" t="s">
        <v>12629</v>
      </c>
      <c r="D460" s="448">
        <v>45850.0</v>
      </c>
      <c r="E460" s="449" t="s">
        <v>12047</v>
      </c>
      <c r="F460" s="451">
        <v>0.7083333333333334</v>
      </c>
      <c r="G460" s="451">
        <v>0.7916666666666666</v>
      </c>
      <c r="H460" s="452">
        <v>375.0</v>
      </c>
      <c r="I460" s="463" t="s">
        <v>12630</v>
      </c>
      <c r="J460" s="129">
        <v>27.0</v>
      </c>
      <c r="K460" s="11" t="s">
        <v>12628</v>
      </c>
    </row>
    <row r="461" ht="15.75" customHeight="1">
      <c r="A461" s="129" t="s">
        <v>164</v>
      </c>
      <c r="B461" s="129" t="s">
        <v>64</v>
      </c>
      <c r="C461" s="129" t="s">
        <v>10168</v>
      </c>
      <c r="D461" s="448">
        <v>45823.0</v>
      </c>
      <c r="E461" s="449" t="s">
        <v>12601</v>
      </c>
      <c r="F461" s="451">
        <v>0.7083333333333334</v>
      </c>
      <c r="G461" s="451">
        <v>0.8125</v>
      </c>
      <c r="H461" s="452">
        <v>200.0</v>
      </c>
      <c r="I461" s="129" t="s">
        <v>12631</v>
      </c>
      <c r="J461" s="129">
        <v>20.0</v>
      </c>
      <c r="K461" s="11" t="s">
        <v>12632</v>
      </c>
    </row>
    <row r="462" ht="15.75" customHeight="1">
      <c r="A462" s="129" t="s">
        <v>12549</v>
      </c>
      <c r="B462" s="129" t="s">
        <v>64</v>
      </c>
      <c r="C462" s="129" t="s">
        <v>12549</v>
      </c>
      <c r="D462" s="448">
        <v>45823.0</v>
      </c>
      <c r="E462" s="449" t="s">
        <v>12601</v>
      </c>
      <c r="F462" s="451">
        <v>0.6770833333333334</v>
      </c>
      <c r="G462" s="451">
        <v>0.7118055555555556</v>
      </c>
      <c r="H462" s="452">
        <v>120.0</v>
      </c>
      <c r="I462" s="129" t="s">
        <v>12633</v>
      </c>
      <c r="J462" s="129" t="s">
        <v>298</v>
      </c>
      <c r="K462" s="11" t="s">
        <v>12472</v>
      </c>
    </row>
    <row r="463" ht="15.75" customHeight="1">
      <c r="A463" s="129"/>
      <c r="B463" s="129"/>
      <c r="C463" s="129"/>
      <c r="D463" s="448">
        <v>45823.0</v>
      </c>
      <c r="E463" s="449" t="s">
        <v>12601</v>
      </c>
      <c r="F463" s="450"/>
      <c r="G463" s="450"/>
      <c r="H463" s="452"/>
      <c r="I463" s="129"/>
      <c r="J463" s="129"/>
    </row>
    <row r="464" ht="15.75" customHeight="1">
      <c r="A464" s="129"/>
      <c r="B464" s="129"/>
      <c r="C464" s="129"/>
      <c r="D464" s="448">
        <v>45823.0</v>
      </c>
      <c r="E464" s="449" t="s">
        <v>12601</v>
      </c>
      <c r="F464" s="450"/>
      <c r="G464" s="450"/>
      <c r="H464" s="452"/>
      <c r="I464" s="129"/>
      <c r="J464" s="129"/>
    </row>
    <row r="465" ht="15.75" customHeight="1">
      <c r="A465" s="129"/>
      <c r="B465" s="129"/>
      <c r="C465" s="129"/>
      <c r="D465" s="448">
        <v>45823.0</v>
      </c>
      <c r="E465" s="449" t="s">
        <v>12601</v>
      </c>
      <c r="F465" s="450"/>
      <c r="G465" s="450"/>
      <c r="H465" s="452"/>
      <c r="I465" s="129"/>
      <c r="J465" s="129"/>
    </row>
    <row r="466" ht="15.75" customHeight="1">
      <c r="A466" s="129"/>
      <c r="B466" s="129"/>
      <c r="C466" s="129"/>
      <c r="D466" s="448">
        <v>45823.0</v>
      </c>
      <c r="E466" s="449" t="s">
        <v>12601</v>
      </c>
      <c r="F466" s="450"/>
      <c r="G466" s="450"/>
      <c r="H466" s="452"/>
      <c r="I466" s="129"/>
      <c r="J466" s="129"/>
    </row>
    <row r="467" ht="15.75" customHeight="1">
      <c r="A467" s="129"/>
      <c r="B467" s="129"/>
      <c r="C467" s="129"/>
      <c r="D467" s="448">
        <v>45823.0</v>
      </c>
      <c r="E467" s="449" t="s">
        <v>12601</v>
      </c>
      <c r="F467" s="450"/>
      <c r="G467" s="450"/>
      <c r="H467" s="452"/>
      <c r="I467" s="129"/>
      <c r="J467" s="129"/>
    </row>
    <row r="468" ht="15.75" customHeight="1">
      <c r="A468" s="129"/>
      <c r="B468" s="129"/>
      <c r="C468" s="129"/>
      <c r="D468" s="448">
        <v>45816.0</v>
      </c>
      <c r="E468" s="449" t="s">
        <v>12634</v>
      </c>
      <c r="F468" s="450"/>
      <c r="G468" s="450"/>
      <c r="H468" s="452"/>
      <c r="I468" s="129"/>
      <c r="J468" s="129"/>
    </row>
    <row r="469" ht="15.75" customHeight="1">
      <c r="A469" s="129"/>
      <c r="B469" s="129"/>
      <c r="C469" s="129"/>
      <c r="D469" s="448">
        <v>45911.0</v>
      </c>
      <c r="E469" s="449" t="s">
        <v>12635</v>
      </c>
      <c r="F469" s="450"/>
      <c r="G469" s="450"/>
      <c r="H469" s="452"/>
      <c r="I469" s="129"/>
      <c r="J469" s="129"/>
    </row>
    <row r="470" ht="15.75" customHeight="1">
      <c r="A470" s="129"/>
      <c r="B470" s="129"/>
      <c r="C470" s="129"/>
      <c r="D470" s="448">
        <v>45817.0</v>
      </c>
      <c r="E470" s="449" t="s">
        <v>12636</v>
      </c>
      <c r="F470" s="450"/>
      <c r="G470" s="450"/>
      <c r="H470" s="452"/>
      <c r="I470" s="129"/>
      <c r="J470" s="129"/>
    </row>
    <row r="471" ht="15.75" customHeight="1">
      <c r="A471" s="129"/>
      <c r="B471" s="129"/>
      <c r="C471" s="129"/>
      <c r="D471" s="448">
        <v>45817.0</v>
      </c>
      <c r="E471" s="449" t="s">
        <v>12636</v>
      </c>
      <c r="F471" s="450"/>
      <c r="G471" s="450"/>
      <c r="H471" s="452"/>
      <c r="I471" s="129"/>
      <c r="J471" s="129"/>
    </row>
    <row r="472" ht="15.75" customHeight="1">
      <c r="A472" s="129"/>
      <c r="B472" s="129"/>
      <c r="C472" s="129"/>
      <c r="D472" s="448">
        <v>45912.0</v>
      </c>
      <c r="E472" s="449" t="s">
        <v>11927</v>
      </c>
      <c r="F472" s="450"/>
      <c r="G472" s="450"/>
      <c r="H472" s="452"/>
      <c r="I472" s="129"/>
      <c r="J472" s="129"/>
    </row>
    <row r="473" ht="15.75" customHeight="1">
      <c r="A473" s="129"/>
      <c r="B473" s="129"/>
      <c r="C473" s="129"/>
      <c r="D473" s="450" t="s">
        <v>2256</v>
      </c>
      <c r="E473" s="449" t="s">
        <v>3191</v>
      </c>
      <c r="F473" s="450"/>
      <c r="G473" s="450"/>
      <c r="H473" s="452"/>
      <c r="I473" s="129"/>
      <c r="J473" s="129"/>
    </row>
    <row r="474" ht="15.75" customHeight="1">
      <c r="A474" s="129"/>
      <c r="B474" s="129"/>
      <c r="C474" s="129"/>
      <c r="D474" s="448">
        <v>45822.0</v>
      </c>
      <c r="E474" s="449" t="s">
        <v>12589</v>
      </c>
      <c r="F474" s="450"/>
      <c r="G474" s="450"/>
      <c r="H474" s="452"/>
      <c r="I474" s="129"/>
      <c r="J474" s="129"/>
    </row>
    <row r="475" ht="15.75" customHeight="1">
      <c r="A475" s="129"/>
      <c r="B475" s="129"/>
      <c r="C475" s="129"/>
      <c r="D475" s="448">
        <v>45822.0</v>
      </c>
      <c r="E475" s="449" t="s">
        <v>12589</v>
      </c>
      <c r="F475" s="450"/>
      <c r="G475" s="450"/>
      <c r="H475" s="452"/>
      <c r="I475" s="129"/>
      <c r="J475" s="129"/>
    </row>
    <row r="476" ht="15.75" customHeight="1">
      <c r="A476" s="129"/>
      <c r="B476" s="129"/>
      <c r="C476" s="129"/>
      <c r="D476" s="448">
        <v>45822.0</v>
      </c>
      <c r="E476" s="449" t="s">
        <v>12589</v>
      </c>
      <c r="F476" s="450"/>
      <c r="G476" s="450"/>
      <c r="H476" s="452"/>
      <c r="I476" s="129"/>
      <c r="J476" s="129"/>
    </row>
    <row r="477" ht="15.75" customHeight="1">
      <c r="A477" s="129"/>
      <c r="B477" s="129"/>
      <c r="C477" s="129"/>
      <c r="D477" s="448">
        <v>45849.0</v>
      </c>
      <c r="E477" s="449" t="s">
        <v>12637</v>
      </c>
      <c r="F477" s="450"/>
      <c r="G477" s="450"/>
      <c r="H477" s="452"/>
      <c r="I477" s="129"/>
      <c r="J477" s="129"/>
    </row>
    <row r="478" ht="15.75" customHeight="1">
      <c r="A478" s="129"/>
      <c r="B478" s="129"/>
      <c r="C478" s="129"/>
      <c r="D478" s="448">
        <v>45849.0</v>
      </c>
      <c r="E478" s="449" t="s">
        <v>12637</v>
      </c>
      <c r="F478" s="450"/>
      <c r="G478" s="450"/>
      <c r="H478" s="452"/>
      <c r="I478" s="129"/>
      <c r="J478" s="129"/>
    </row>
    <row r="479" ht="15.75" customHeight="1">
      <c r="A479" s="129"/>
      <c r="B479" s="129"/>
      <c r="C479" s="129"/>
      <c r="D479" s="448">
        <v>45822.0</v>
      </c>
      <c r="E479" s="449" t="s">
        <v>12589</v>
      </c>
      <c r="F479" s="450"/>
      <c r="G479" s="450"/>
      <c r="H479" s="452"/>
      <c r="I479" s="129"/>
      <c r="J479" s="129"/>
    </row>
    <row r="480" ht="15.75" customHeight="1">
      <c r="A480" s="129"/>
      <c r="B480" s="129"/>
      <c r="C480" s="129"/>
      <c r="D480" s="448">
        <v>45822.0</v>
      </c>
      <c r="E480" s="449" t="s">
        <v>12589</v>
      </c>
      <c r="F480" s="450"/>
      <c r="G480" s="450"/>
      <c r="H480" s="452"/>
      <c r="I480" s="129"/>
      <c r="J480" s="129"/>
    </row>
    <row r="481" ht="15.75" customHeight="1">
      <c r="A481" s="129"/>
      <c r="B481" s="129"/>
      <c r="C481" s="129"/>
      <c r="D481" s="448">
        <v>45822.0</v>
      </c>
      <c r="E481" s="449" t="s">
        <v>12589</v>
      </c>
      <c r="F481" s="450"/>
      <c r="G481" s="450"/>
      <c r="H481" s="452"/>
      <c r="I481" s="129"/>
      <c r="J481" s="129"/>
    </row>
    <row r="482" ht="15.75" customHeight="1">
      <c r="A482" s="129"/>
      <c r="B482" s="129"/>
      <c r="C482" s="129"/>
      <c r="D482" s="448">
        <v>45823.0</v>
      </c>
      <c r="E482" s="449" t="s">
        <v>12601</v>
      </c>
      <c r="F482" s="450"/>
      <c r="G482" s="450"/>
      <c r="H482" s="452"/>
      <c r="I482" s="129"/>
      <c r="J482" s="129"/>
    </row>
    <row r="483" ht="15.75" customHeight="1">
      <c r="A483" s="129"/>
      <c r="B483" s="129"/>
      <c r="C483" s="129"/>
      <c r="D483" s="448">
        <v>45785.0</v>
      </c>
      <c r="E483" s="449" t="s">
        <v>12638</v>
      </c>
      <c r="F483" s="450"/>
      <c r="G483" s="450"/>
      <c r="H483" s="452"/>
      <c r="I483" s="129"/>
      <c r="J483" s="129"/>
    </row>
    <row r="484" ht="15.75" customHeight="1">
      <c r="A484" s="129"/>
      <c r="B484" s="129"/>
      <c r="C484" s="129"/>
      <c r="D484" s="448">
        <v>45881.0</v>
      </c>
      <c r="E484" s="449" t="s">
        <v>11982</v>
      </c>
      <c r="F484" s="450"/>
      <c r="G484" s="450"/>
      <c r="H484" s="452"/>
      <c r="I484" s="129"/>
      <c r="J484" s="129"/>
    </row>
    <row r="485" ht="15.75" customHeight="1">
      <c r="A485" s="129"/>
      <c r="B485" s="129"/>
      <c r="C485" s="129"/>
      <c r="D485" s="448">
        <v>45783.0</v>
      </c>
      <c r="E485" s="449" t="s">
        <v>11933</v>
      </c>
      <c r="F485" s="450"/>
      <c r="G485" s="450"/>
      <c r="H485" s="452"/>
      <c r="I485" s="129"/>
      <c r="J485" s="129"/>
    </row>
    <row r="486" ht="15.75" customHeight="1">
      <c r="A486" s="129"/>
      <c r="B486" s="129"/>
      <c r="C486" s="129"/>
      <c r="D486" s="448">
        <v>45976.0</v>
      </c>
      <c r="E486" s="449" t="s">
        <v>12639</v>
      </c>
      <c r="F486" s="450"/>
      <c r="G486" s="450"/>
      <c r="H486" s="452"/>
      <c r="I486" s="129"/>
      <c r="J486" s="129"/>
    </row>
    <row r="487" ht="15.75" customHeight="1">
      <c r="A487" s="129"/>
      <c r="B487" s="129"/>
      <c r="C487" s="129"/>
      <c r="D487" s="448">
        <v>45822.0</v>
      </c>
      <c r="E487" s="449" t="s">
        <v>12589</v>
      </c>
      <c r="F487" s="450"/>
      <c r="G487" s="450"/>
      <c r="H487" s="452"/>
      <c r="I487" s="129"/>
      <c r="J487" s="129"/>
    </row>
    <row r="488" ht="15.75" customHeight="1">
      <c r="A488" s="129"/>
      <c r="B488" s="129"/>
      <c r="C488" s="129"/>
      <c r="D488" s="448">
        <v>45822.0</v>
      </c>
      <c r="E488" s="449" t="s">
        <v>12589</v>
      </c>
      <c r="F488" s="450"/>
      <c r="G488" s="450"/>
      <c r="H488" s="452"/>
      <c r="I488" s="129"/>
      <c r="J488" s="129"/>
    </row>
    <row r="489" ht="15.75" customHeight="1">
      <c r="A489" s="129"/>
      <c r="B489" s="129"/>
      <c r="C489" s="129"/>
      <c r="D489" s="448">
        <v>45822.0</v>
      </c>
      <c r="E489" s="449" t="s">
        <v>12589</v>
      </c>
      <c r="F489" s="450"/>
      <c r="G489" s="450"/>
      <c r="H489" s="452"/>
      <c r="I489" s="129"/>
      <c r="J489" s="129"/>
    </row>
    <row r="490" ht="15.75" customHeight="1">
      <c r="A490" s="129"/>
      <c r="B490" s="129"/>
      <c r="C490" s="129"/>
      <c r="D490" s="448">
        <v>45822.0</v>
      </c>
      <c r="E490" s="449" t="s">
        <v>12589</v>
      </c>
      <c r="F490" s="450"/>
      <c r="G490" s="450"/>
      <c r="H490" s="452"/>
      <c r="I490" s="129"/>
      <c r="J490" s="129"/>
    </row>
    <row r="491" ht="15.75" customHeight="1">
      <c r="A491" s="129"/>
      <c r="B491" s="129"/>
      <c r="C491" s="129"/>
      <c r="D491" s="448">
        <v>45822.0</v>
      </c>
      <c r="E491" s="449" t="s">
        <v>12589</v>
      </c>
      <c r="F491" s="450"/>
      <c r="G491" s="450"/>
      <c r="H491" s="452"/>
      <c r="I491" s="129"/>
      <c r="J491" s="129"/>
    </row>
    <row r="492" ht="15.75" customHeight="1">
      <c r="A492" s="129"/>
      <c r="B492" s="129"/>
      <c r="C492" s="129"/>
      <c r="D492" s="448">
        <v>45822.0</v>
      </c>
      <c r="E492" s="449" t="s">
        <v>12589</v>
      </c>
      <c r="F492" s="450"/>
      <c r="G492" s="450"/>
      <c r="H492" s="452"/>
      <c r="I492" s="129"/>
      <c r="J492" s="129"/>
    </row>
    <row r="493" ht="15.75" customHeight="1">
      <c r="A493" s="129"/>
      <c r="B493" s="129"/>
      <c r="C493" s="129"/>
      <c r="D493" s="448">
        <v>45822.0</v>
      </c>
      <c r="E493" s="449" t="s">
        <v>12589</v>
      </c>
      <c r="F493" s="450"/>
      <c r="G493" s="450"/>
      <c r="H493" s="452"/>
      <c r="I493" s="129"/>
      <c r="J493" s="129"/>
    </row>
    <row r="494" ht="15.75" customHeight="1">
      <c r="A494" s="129"/>
      <c r="B494" s="129"/>
      <c r="C494" s="129"/>
      <c r="D494" s="448">
        <v>45848.0</v>
      </c>
      <c r="E494" s="449" t="s">
        <v>12607</v>
      </c>
      <c r="F494" s="450"/>
      <c r="G494" s="450"/>
      <c r="H494" s="452"/>
      <c r="I494" s="129"/>
      <c r="J494" s="129"/>
    </row>
    <row r="495" ht="15.75" customHeight="1">
      <c r="A495" s="129"/>
      <c r="B495" s="129"/>
      <c r="C495" s="129"/>
      <c r="D495" s="448">
        <v>46006.0</v>
      </c>
      <c r="E495" s="449" t="s">
        <v>12613</v>
      </c>
      <c r="F495" s="450"/>
      <c r="G495" s="450"/>
      <c r="H495" s="452"/>
      <c r="I495" s="129"/>
      <c r="J495" s="129"/>
    </row>
    <row r="496" ht="15.75" customHeight="1">
      <c r="A496" s="129"/>
      <c r="B496" s="129"/>
      <c r="C496" s="129"/>
      <c r="D496" s="448">
        <v>45976.0</v>
      </c>
      <c r="E496" s="449" t="s">
        <v>12639</v>
      </c>
      <c r="F496" s="450"/>
      <c r="G496" s="450"/>
      <c r="H496" s="452"/>
      <c r="I496" s="129"/>
      <c r="J496" s="129"/>
    </row>
    <row r="497" ht="15.75" customHeight="1">
      <c r="A497" s="129"/>
      <c r="B497" s="129"/>
      <c r="C497" s="129"/>
      <c r="D497" s="448">
        <v>45848.0</v>
      </c>
      <c r="E497" s="449" t="s">
        <v>12607</v>
      </c>
      <c r="F497" s="450"/>
      <c r="G497" s="450"/>
      <c r="H497" s="452"/>
      <c r="I497" s="129"/>
      <c r="J497" s="129"/>
    </row>
    <row r="498" ht="15.75" customHeight="1">
      <c r="A498" s="129"/>
      <c r="B498" s="129"/>
      <c r="C498" s="129"/>
      <c r="D498" s="448">
        <v>45943.0</v>
      </c>
      <c r="E498" s="449" t="s">
        <v>12640</v>
      </c>
      <c r="F498" s="450"/>
      <c r="G498" s="450"/>
      <c r="H498" s="452"/>
      <c r="I498" s="129"/>
      <c r="J498" s="129"/>
    </row>
    <row r="499" ht="15.75" customHeight="1">
      <c r="A499" s="129"/>
      <c r="B499" s="129"/>
      <c r="C499" s="129"/>
      <c r="D499" s="448">
        <v>45823.0</v>
      </c>
      <c r="E499" s="449" t="s">
        <v>12601</v>
      </c>
      <c r="F499" s="450"/>
      <c r="G499" s="450"/>
      <c r="H499" s="452"/>
      <c r="I499" s="129"/>
      <c r="J499" s="129"/>
    </row>
    <row r="500" ht="15.75" customHeight="1">
      <c r="A500" s="129"/>
      <c r="B500" s="129"/>
      <c r="C500" s="129"/>
      <c r="D500" s="448">
        <v>45822.0</v>
      </c>
      <c r="E500" s="449" t="s">
        <v>12589</v>
      </c>
      <c r="F500" s="450"/>
      <c r="G500" s="450"/>
      <c r="H500" s="452"/>
      <c r="I500" s="129"/>
      <c r="J500" s="129"/>
    </row>
    <row r="501" ht="15.75" customHeight="1">
      <c r="A501" s="129"/>
      <c r="B501" s="129"/>
      <c r="C501" s="129"/>
      <c r="D501" s="448">
        <v>45823.0</v>
      </c>
      <c r="E501" s="449" t="s">
        <v>12601</v>
      </c>
      <c r="F501" s="450"/>
      <c r="G501" s="450"/>
      <c r="H501" s="452"/>
      <c r="I501" s="129"/>
      <c r="J501" s="129"/>
    </row>
    <row r="502" ht="15.75" customHeight="1">
      <c r="A502" s="129"/>
      <c r="B502" s="129"/>
      <c r="C502" s="129"/>
      <c r="D502" s="448">
        <v>45823.0</v>
      </c>
      <c r="E502" s="449" t="s">
        <v>12601</v>
      </c>
      <c r="F502" s="450"/>
      <c r="G502" s="450"/>
      <c r="H502" s="452"/>
      <c r="I502" s="129"/>
      <c r="J502" s="129"/>
    </row>
    <row r="503" ht="15.75" customHeight="1">
      <c r="A503" s="129"/>
      <c r="B503" s="129"/>
      <c r="C503" s="129"/>
      <c r="D503" s="448">
        <v>45822.0</v>
      </c>
      <c r="E503" s="449" t="s">
        <v>12589</v>
      </c>
      <c r="F503" s="450"/>
      <c r="G503" s="450"/>
      <c r="H503" s="452"/>
      <c r="I503" s="129"/>
      <c r="J503" s="129"/>
    </row>
    <row r="504" ht="15.75" customHeight="1">
      <c r="A504" s="129"/>
      <c r="B504" s="129"/>
      <c r="C504" s="129"/>
      <c r="D504" s="448">
        <v>45822.0</v>
      </c>
      <c r="E504" s="449" t="s">
        <v>12589</v>
      </c>
      <c r="F504" s="450"/>
      <c r="G504" s="450"/>
      <c r="H504" s="452"/>
      <c r="I504" s="129"/>
      <c r="J504" s="129"/>
    </row>
    <row r="505" ht="15.75" customHeight="1">
      <c r="A505" s="129"/>
      <c r="B505" s="129"/>
      <c r="C505" s="129"/>
      <c r="D505" s="448">
        <v>45978.0</v>
      </c>
      <c r="E505" s="449" t="s">
        <v>12605</v>
      </c>
      <c r="F505" s="450"/>
      <c r="G505" s="450"/>
      <c r="H505" s="452"/>
      <c r="I505" s="129"/>
      <c r="J505" s="129"/>
    </row>
    <row r="506" ht="15.75" customHeight="1">
      <c r="A506" s="129"/>
      <c r="B506" s="129"/>
      <c r="C506" s="129"/>
      <c r="D506" s="448">
        <v>45821.0</v>
      </c>
      <c r="E506" s="449" t="s">
        <v>12641</v>
      </c>
      <c r="F506" s="450"/>
      <c r="G506" s="450"/>
      <c r="H506" s="452"/>
      <c r="I506" s="129"/>
      <c r="J506" s="129"/>
    </row>
    <row r="507" ht="15.75" customHeight="1">
      <c r="A507" s="129"/>
      <c r="B507" s="129"/>
      <c r="C507" s="129"/>
      <c r="D507" s="448">
        <v>45978.0</v>
      </c>
      <c r="E507" s="449" t="s">
        <v>12605</v>
      </c>
      <c r="F507" s="450"/>
      <c r="G507" s="450"/>
      <c r="H507" s="452"/>
      <c r="I507" s="129"/>
      <c r="J507" s="129"/>
    </row>
    <row r="508" ht="15.75" customHeight="1">
      <c r="A508" s="129"/>
      <c r="B508" s="129"/>
      <c r="C508" s="129"/>
      <c r="D508" s="448">
        <v>45912.0</v>
      </c>
      <c r="E508" s="449" t="s">
        <v>11927</v>
      </c>
      <c r="F508" s="450"/>
      <c r="G508" s="450"/>
      <c r="H508" s="452"/>
      <c r="I508" s="129"/>
      <c r="J508" s="129"/>
    </row>
    <row r="509" ht="15.75" customHeight="1">
      <c r="A509" s="129"/>
      <c r="B509" s="129"/>
      <c r="C509" s="129"/>
      <c r="D509" s="448">
        <v>45912.0</v>
      </c>
      <c r="E509" s="449" t="s">
        <v>11927</v>
      </c>
      <c r="F509" s="450"/>
      <c r="G509" s="450"/>
      <c r="H509" s="452"/>
      <c r="I509" s="129"/>
      <c r="J509" s="129"/>
    </row>
    <row r="510" ht="15.75" customHeight="1">
      <c r="A510" s="129"/>
      <c r="B510" s="129"/>
      <c r="C510" s="129"/>
      <c r="D510" s="448">
        <v>45816.0</v>
      </c>
      <c r="E510" s="449" t="s">
        <v>12634</v>
      </c>
      <c r="F510" s="450"/>
      <c r="G510" s="450"/>
      <c r="H510" s="452"/>
      <c r="I510" s="129"/>
      <c r="J510" s="129"/>
    </row>
    <row r="511" ht="15.75" customHeight="1">
      <c r="A511" s="129"/>
      <c r="B511" s="129"/>
      <c r="C511" s="129"/>
      <c r="D511" s="448">
        <v>45816.0</v>
      </c>
      <c r="E511" s="449" t="s">
        <v>12634</v>
      </c>
      <c r="F511" s="450"/>
      <c r="G511" s="450"/>
      <c r="H511" s="452"/>
      <c r="I511" s="129"/>
      <c r="J511" s="129"/>
    </row>
    <row r="512" ht="15.75" customHeight="1">
      <c r="A512" s="129"/>
      <c r="B512" s="129"/>
      <c r="C512" s="129"/>
      <c r="D512" s="448">
        <v>45822.0</v>
      </c>
      <c r="E512" s="449" t="s">
        <v>12589</v>
      </c>
      <c r="F512" s="450"/>
      <c r="G512" s="450"/>
      <c r="H512" s="452"/>
      <c r="I512" s="129"/>
      <c r="J512" s="129"/>
    </row>
    <row r="513" ht="15.75" customHeight="1">
      <c r="A513" s="129"/>
      <c r="B513" s="129"/>
      <c r="C513" s="129"/>
      <c r="D513" s="448">
        <v>45822.0</v>
      </c>
      <c r="E513" s="449" t="s">
        <v>12589</v>
      </c>
      <c r="F513" s="450"/>
      <c r="G513" s="450"/>
      <c r="H513" s="452"/>
      <c r="I513" s="129"/>
      <c r="J513" s="129"/>
    </row>
    <row r="514" ht="15.75" customHeight="1">
      <c r="A514" s="129"/>
      <c r="B514" s="129"/>
      <c r="C514" s="129"/>
      <c r="D514" s="448">
        <v>45822.0</v>
      </c>
      <c r="E514" s="449" t="s">
        <v>12589</v>
      </c>
      <c r="F514" s="450"/>
      <c r="G514" s="450"/>
      <c r="H514" s="452"/>
      <c r="I514" s="129"/>
      <c r="J514" s="129"/>
    </row>
    <row r="515" ht="15.75" customHeight="1">
      <c r="A515" s="129"/>
      <c r="B515" s="129"/>
      <c r="C515" s="129"/>
      <c r="D515" s="448">
        <v>45822.0</v>
      </c>
      <c r="E515" s="449" t="s">
        <v>12589</v>
      </c>
      <c r="F515" s="450"/>
      <c r="G515" s="450"/>
      <c r="H515" s="452"/>
      <c r="I515" s="129"/>
      <c r="J515" s="129"/>
    </row>
    <row r="516" ht="15.75" customHeight="1">
      <c r="A516" s="129"/>
      <c r="B516" s="129"/>
      <c r="C516" s="129"/>
      <c r="D516" s="448">
        <v>45822.0</v>
      </c>
      <c r="E516" s="449" t="s">
        <v>12589</v>
      </c>
      <c r="F516" s="450"/>
      <c r="G516" s="450"/>
      <c r="H516" s="452"/>
      <c r="I516" s="129"/>
      <c r="J516" s="129"/>
    </row>
    <row r="517" ht="15.75" customHeight="1">
      <c r="A517" s="129"/>
      <c r="B517" s="129"/>
      <c r="C517" s="129"/>
      <c r="D517" s="448">
        <v>45822.0</v>
      </c>
      <c r="E517" s="449" t="s">
        <v>12589</v>
      </c>
      <c r="F517" s="450"/>
      <c r="G517" s="450"/>
      <c r="H517" s="452"/>
      <c r="I517" s="129"/>
      <c r="J517" s="129"/>
    </row>
    <row r="518" ht="15.75" customHeight="1">
      <c r="A518" s="129"/>
      <c r="B518" s="129"/>
      <c r="C518" s="129"/>
      <c r="D518" s="448">
        <v>45823.0</v>
      </c>
      <c r="E518" s="449" t="s">
        <v>12601</v>
      </c>
      <c r="F518" s="450"/>
      <c r="G518" s="450"/>
      <c r="H518" s="452"/>
      <c r="I518" s="129"/>
      <c r="J518" s="129"/>
    </row>
    <row r="519" ht="15.75" customHeight="1">
      <c r="A519" s="129"/>
      <c r="B519" s="129"/>
      <c r="C519" s="129"/>
      <c r="D519" s="448">
        <v>45822.0</v>
      </c>
      <c r="E519" s="449" t="s">
        <v>12589</v>
      </c>
      <c r="F519" s="450"/>
      <c r="G519" s="450"/>
      <c r="H519" s="452"/>
      <c r="I519" s="129"/>
      <c r="J519" s="129"/>
    </row>
    <row r="520" ht="15.75" customHeight="1">
      <c r="A520" s="129"/>
      <c r="B520" s="129"/>
      <c r="C520" s="129"/>
      <c r="D520" s="448">
        <v>45822.0</v>
      </c>
      <c r="E520" s="449" t="s">
        <v>12589</v>
      </c>
      <c r="F520" s="450"/>
      <c r="G520" s="450"/>
      <c r="H520" s="452"/>
      <c r="I520" s="129"/>
      <c r="J520" s="129"/>
    </row>
    <row r="521" ht="15.75" customHeight="1">
      <c r="A521" s="129"/>
      <c r="B521" s="129"/>
      <c r="C521" s="129"/>
      <c r="D521" s="448">
        <v>45823.0</v>
      </c>
      <c r="E521" s="449" t="s">
        <v>12601</v>
      </c>
      <c r="F521" s="450"/>
      <c r="G521" s="450"/>
      <c r="H521" s="452"/>
      <c r="I521" s="129"/>
      <c r="J521" s="129"/>
    </row>
    <row r="522" ht="15.75" customHeight="1">
      <c r="A522" s="129"/>
      <c r="B522" s="129"/>
      <c r="C522" s="129"/>
      <c r="D522" s="448">
        <v>45823.0</v>
      </c>
      <c r="E522" s="449" t="s">
        <v>12601</v>
      </c>
      <c r="F522" s="450"/>
      <c r="G522" s="450"/>
      <c r="H522" s="452"/>
      <c r="I522" s="129"/>
      <c r="J522" s="129"/>
    </row>
    <row r="523" ht="15.75" customHeight="1">
      <c r="A523" s="129"/>
      <c r="B523" s="129"/>
      <c r="C523" s="129"/>
      <c r="D523" s="448">
        <v>45822.0</v>
      </c>
      <c r="E523" s="449" t="s">
        <v>12589</v>
      </c>
      <c r="F523" s="450"/>
      <c r="G523" s="450"/>
      <c r="H523" s="452"/>
      <c r="I523" s="129"/>
      <c r="J523" s="129"/>
    </row>
    <row r="524" ht="15.75" customHeight="1">
      <c r="A524" s="129"/>
      <c r="B524" s="129"/>
      <c r="C524" s="129"/>
      <c r="D524" s="448">
        <v>45783.0</v>
      </c>
      <c r="E524" s="449" t="s">
        <v>11933</v>
      </c>
      <c r="F524" s="450"/>
      <c r="G524" s="450"/>
      <c r="H524" s="452"/>
      <c r="I524" s="129"/>
      <c r="J524" s="129"/>
    </row>
    <row r="525" ht="15.75" customHeight="1">
      <c r="A525" s="129"/>
      <c r="B525" s="129"/>
      <c r="C525" s="129"/>
      <c r="D525" s="448">
        <v>45849.0</v>
      </c>
      <c r="E525" s="449" t="s">
        <v>12637</v>
      </c>
      <c r="F525" s="450"/>
      <c r="G525" s="450"/>
      <c r="H525" s="452"/>
      <c r="I525" s="129"/>
      <c r="J525" s="129"/>
    </row>
    <row r="526" ht="15.75" customHeight="1">
      <c r="A526" s="129"/>
      <c r="B526" s="129"/>
      <c r="C526" s="129"/>
      <c r="D526" s="448">
        <v>45946.0</v>
      </c>
      <c r="E526" s="449" t="s">
        <v>12642</v>
      </c>
      <c r="F526" s="450"/>
      <c r="G526" s="450"/>
      <c r="H526" s="452"/>
      <c r="I526" s="129"/>
      <c r="J526" s="129"/>
    </row>
    <row r="527" ht="15.75" customHeight="1">
      <c r="A527" s="129"/>
      <c r="B527" s="129"/>
      <c r="C527" s="129"/>
      <c r="D527" s="448">
        <v>45850.0</v>
      </c>
      <c r="E527" s="449" t="s">
        <v>12047</v>
      </c>
      <c r="F527" s="450"/>
      <c r="G527" s="450"/>
      <c r="H527" s="452"/>
      <c r="I527" s="129"/>
      <c r="J527" s="129"/>
    </row>
    <row r="528" ht="15.75" customHeight="1">
      <c r="A528" s="129"/>
      <c r="B528" s="129"/>
      <c r="C528" s="129"/>
      <c r="D528" s="448">
        <v>45822.0</v>
      </c>
      <c r="E528" s="449" t="s">
        <v>12589</v>
      </c>
      <c r="F528" s="450"/>
      <c r="G528" s="450"/>
      <c r="H528" s="452"/>
      <c r="I528" s="129"/>
      <c r="J528" s="129"/>
    </row>
    <row r="529" ht="15.75" customHeight="1">
      <c r="A529" s="129"/>
      <c r="B529" s="129"/>
      <c r="C529" s="129"/>
      <c r="D529" s="448">
        <v>45822.0</v>
      </c>
      <c r="E529" s="449" t="s">
        <v>12589</v>
      </c>
      <c r="F529" s="450"/>
      <c r="G529" s="450"/>
      <c r="H529" s="452"/>
      <c r="I529" s="129"/>
      <c r="J529" s="129"/>
    </row>
    <row r="530" ht="15.75" customHeight="1">
      <c r="A530" s="129"/>
      <c r="B530" s="129"/>
      <c r="C530" s="129"/>
      <c r="D530" s="448">
        <v>45823.0</v>
      </c>
      <c r="E530" s="449" t="s">
        <v>12601</v>
      </c>
      <c r="F530" s="450"/>
      <c r="G530" s="450"/>
      <c r="H530" s="452"/>
      <c r="I530" s="129"/>
      <c r="J530" s="129"/>
    </row>
    <row r="531" ht="15.75" customHeight="1">
      <c r="A531" s="129"/>
      <c r="B531" s="129"/>
      <c r="C531" s="129"/>
      <c r="D531" s="450" t="s">
        <v>166</v>
      </c>
      <c r="E531" s="449" t="s">
        <v>167</v>
      </c>
      <c r="F531" s="450"/>
      <c r="G531" s="450"/>
      <c r="H531" s="452"/>
      <c r="I531" s="129"/>
      <c r="J531" s="129"/>
    </row>
    <row r="532" ht="15.75" customHeight="1">
      <c r="A532" s="129"/>
      <c r="B532" s="129"/>
      <c r="C532" s="129"/>
      <c r="D532" s="450" t="s">
        <v>166</v>
      </c>
      <c r="E532" s="449" t="s">
        <v>167</v>
      </c>
      <c r="F532" s="450"/>
      <c r="G532" s="450"/>
      <c r="H532" s="452"/>
      <c r="I532" s="129"/>
      <c r="J532" s="129"/>
    </row>
    <row r="533" ht="15.75" customHeight="1">
      <c r="A533" s="129"/>
      <c r="B533" s="129"/>
      <c r="C533" s="129"/>
      <c r="D533" s="450" t="s">
        <v>90</v>
      </c>
      <c r="E533" s="449" t="s">
        <v>91</v>
      </c>
      <c r="F533" s="450"/>
      <c r="G533" s="450"/>
      <c r="H533" s="452"/>
      <c r="I533" s="129"/>
      <c r="J533" s="129"/>
    </row>
    <row r="534" ht="15.75" customHeight="1">
      <c r="A534" s="129"/>
      <c r="B534" s="129"/>
      <c r="C534" s="129"/>
      <c r="D534" s="448">
        <v>45820.0</v>
      </c>
      <c r="E534" s="449" t="s">
        <v>12002</v>
      </c>
      <c r="F534" s="450"/>
      <c r="G534" s="450"/>
      <c r="H534" s="452"/>
      <c r="I534" s="129"/>
      <c r="J534" s="129"/>
    </row>
    <row r="535" ht="15.75" customHeight="1">
      <c r="A535" s="129"/>
      <c r="B535" s="129"/>
      <c r="C535" s="129"/>
      <c r="D535" s="450"/>
      <c r="E535" s="450"/>
      <c r="F535" s="450"/>
      <c r="G535" s="450"/>
      <c r="H535" s="452"/>
      <c r="I535" s="129"/>
      <c r="J535" s="129"/>
    </row>
    <row r="536" ht="15.75" customHeight="1">
      <c r="A536" s="129"/>
      <c r="B536" s="129"/>
      <c r="C536" s="129"/>
      <c r="D536" s="450"/>
      <c r="E536" s="450"/>
      <c r="F536" s="450"/>
      <c r="G536" s="450"/>
      <c r="H536" s="452"/>
      <c r="I536" s="129"/>
      <c r="J536" s="129"/>
    </row>
    <row r="537" ht="15.75" customHeight="1">
      <c r="A537" s="129"/>
      <c r="B537" s="129"/>
      <c r="C537" s="129"/>
      <c r="D537" s="450"/>
      <c r="E537" s="450"/>
      <c r="F537" s="450"/>
      <c r="G537" s="450"/>
      <c r="H537" s="452"/>
      <c r="I537" s="129"/>
      <c r="J537" s="129"/>
    </row>
    <row r="538" ht="15.75" customHeight="1">
      <c r="A538" s="129"/>
      <c r="B538" s="129"/>
      <c r="C538" s="129"/>
      <c r="D538" s="450"/>
      <c r="E538" s="450"/>
      <c r="F538" s="450"/>
      <c r="G538" s="450"/>
      <c r="H538" s="452"/>
      <c r="I538" s="129"/>
      <c r="J538" s="129"/>
    </row>
    <row r="539" ht="15.75" customHeight="1">
      <c r="A539" s="129"/>
      <c r="B539" s="129"/>
      <c r="C539" s="129"/>
      <c r="D539" s="450"/>
      <c r="E539" s="450"/>
      <c r="F539" s="450"/>
      <c r="G539" s="450"/>
      <c r="H539" s="452"/>
      <c r="I539" s="129"/>
      <c r="J539" s="129"/>
    </row>
    <row r="540" ht="15.75" customHeight="1">
      <c r="A540" s="129"/>
      <c r="B540" s="129"/>
      <c r="C540" s="129"/>
      <c r="D540" s="450"/>
      <c r="E540" s="450"/>
      <c r="F540" s="450"/>
      <c r="G540" s="450"/>
      <c r="H540" s="452"/>
      <c r="I540" s="129"/>
      <c r="J540" s="129"/>
    </row>
    <row r="541" ht="15.75" customHeight="1">
      <c r="A541" s="129"/>
      <c r="B541" s="129"/>
      <c r="C541" s="129"/>
      <c r="D541" s="450"/>
      <c r="E541" s="450"/>
      <c r="F541" s="450"/>
      <c r="G541" s="450"/>
      <c r="H541" s="452"/>
      <c r="I541" s="129"/>
      <c r="J541" s="129"/>
    </row>
    <row r="542" ht="15.75" customHeight="1">
      <c r="A542" s="129"/>
      <c r="B542" s="129"/>
      <c r="C542" s="129"/>
      <c r="D542" s="450"/>
      <c r="E542" s="450"/>
      <c r="F542" s="450"/>
      <c r="G542" s="450"/>
      <c r="H542" s="452"/>
      <c r="I542" s="129"/>
      <c r="J542" s="129"/>
    </row>
    <row r="543" ht="15.75" customHeight="1">
      <c r="A543" s="129"/>
      <c r="B543" s="129"/>
      <c r="C543" s="129"/>
      <c r="D543" s="450"/>
      <c r="E543" s="450"/>
      <c r="F543" s="450"/>
      <c r="G543" s="450"/>
      <c r="H543" s="452"/>
      <c r="I543" s="129"/>
      <c r="J543" s="129"/>
    </row>
    <row r="544" ht="15.75" customHeight="1">
      <c r="A544" s="129"/>
      <c r="B544" s="129"/>
      <c r="C544" s="129"/>
      <c r="D544" s="450"/>
      <c r="E544" s="450"/>
      <c r="F544" s="450"/>
      <c r="G544" s="450"/>
      <c r="H544" s="452"/>
      <c r="I544" s="129"/>
      <c r="J544" s="129"/>
    </row>
    <row r="545" ht="15.75" customHeight="1">
      <c r="A545" s="129"/>
      <c r="B545" s="129"/>
      <c r="C545" s="129"/>
      <c r="D545" s="450"/>
      <c r="E545" s="450"/>
      <c r="F545" s="450"/>
      <c r="G545" s="450"/>
      <c r="H545" s="452"/>
      <c r="I545" s="129"/>
      <c r="J545" s="129"/>
    </row>
    <row r="546" ht="15.75" customHeight="1">
      <c r="A546" s="129"/>
      <c r="B546" s="129"/>
      <c r="C546" s="129"/>
      <c r="D546" s="450"/>
      <c r="E546" s="450"/>
      <c r="F546" s="450"/>
      <c r="G546" s="450"/>
      <c r="H546" s="452"/>
      <c r="I546" s="129"/>
      <c r="J546" s="129"/>
    </row>
    <row r="547" ht="15.75" customHeight="1">
      <c r="A547" s="129"/>
      <c r="B547" s="129"/>
      <c r="C547" s="129"/>
      <c r="D547" s="450"/>
      <c r="E547" s="450"/>
      <c r="F547" s="450"/>
      <c r="G547" s="450"/>
      <c r="H547" s="452"/>
      <c r="I547" s="129"/>
      <c r="J547" s="129"/>
    </row>
    <row r="548" ht="15.75" customHeight="1">
      <c r="A548" s="129"/>
      <c r="B548" s="129"/>
      <c r="C548" s="129"/>
      <c r="D548" s="450"/>
      <c r="E548" s="450"/>
      <c r="F548" s="450"/>
      <c r="G548" s="450"/>
      <c r="H548" s="452"/>
      <c r="I548" s="129"/>
      <c r="J548" s="129"/>
    </row>
    <row r="549" ht="15.75" customHeight="1">
      <c r="A549" s="129"/>
      <c r="B549" s="129"/>
      <c r="C549" s="129"/>
      <c r="D549" s="450"/>
      <c r="E549" s="450"/>
      <c r="F549" s="450"/>
      <c r="G549" s="450"/>
      <c r="H549" s="452"/>
      <c r="I549" s="129"/>
      <c r="J549" s="129"/>
    </row>
    <row r="550" ht="15.75" customHeight="1">
      <c r="A550" s="129"/>
      <c r="B550" s="129"/>
      <c r="C550" s="129"/>
      <c r="D550" s="450"/>
      <c r="E550" s="450"/>
      <c r="F550" s="450"/>
      <c r="G550" s="450"/>
      <c r="H550" s="452"/>
      <c r="I550" s="129"/>
      <c r="J550" s="129"/>
    </row>
    <row r="551" ht="15.75" customHeight="1">
      <c r="A551" s="129"/>
      <c r="B551" s="129"/>
      <c r="C551" s="129"/>
      <c r="D551" s="450"/>
      <c r="E551" s="450"/>
      <c r="F551" s="450"/>
      <c r="G551" s="450"/>
      <c r="H551" s="452"/>
      <c r="I551" s="129"/>
      <c r="J551" s="129"/>
    </row>
    <row r="552" ht="15.75" customHeight="1">
      <c r="A552" s="129"/>
      <c r="B552" s="129"/>
      <c r="C552" s="129"/>
      <c r="D552" s="450"/>
      <c r="E552" s="450"/>
      <c r="F552" s="450"/>
      <c r="G552" s="450"/>
      <c r="H552" s="452"/>
      <c r="I552" s="129"/>
      <c r="J552" s="129"/>
    </row>
    <row r="553" ht="15.75" customHeight="1">
      <c r="A553" s="129"/>
      <c r="B553" s="129"/>
      <c r="C553" s="129"/>
      <c r="D553" s="450"/>
      <c r="E553" s="450"/>
      <c r="F553" s="450"/>
      <c r="G553" s="450"/>
      <c r="H553" s="452"/>
      <c r="I553" s="129"/>
      <c r="J553" s="129"/>
    </row>
    <row r="554" ht="15.75" customHeight="1">
      <c r="A554" s="129"/>
      <c r="B554" s="129"/>
      <c r="C554" s="129"/>
      <c r="D554" s="450"/>
      <c r="E554" s="450"/>
      <c r="F554" s="450"/>
      <c r="G554" s="450"/>
      <c r="H554" s="452"/>
      <c r="I554" s="129"/>
      <c r="J554" s="129"/>
    </row>
    <row r="555" ht="15.75" customHeight="1">
      <c r="A555" s="129"/>
      <c r="B555" s="129"/>
      <c r="C555" s="129"/>
      <c r="D555" s="450"/>
      <c r="E555" s="450"/>
      <c r="F555" s="450"/>
      <c r="G555" s="450"/>
      <c r="H555" s="452"/>
      <c r="I555" s="129"/>
      <c r="J555" s="129"/>
    </row>
    <row r="556" ht="15.75" customHeight="1">
      <c r="A556" s="129"/>
      <c r="B556" s="129"/>
      <c r="C556" s="129"/>
      <c r="D556" s="450"/>
      <c r="E556" s="450"/>
      <c r="F556" s="450"/>
      <c r="G556" s="450"/>
      <c r="H556" s="452"/>
      <c r="I556" s="129"/>
      <c r="J556" s="129"/>
    </row>
    <row r="557" ht="15.75" customHeight="1">
      <c r="A557" s="129"/>
      <c r="B557" s="129"/>
      <c r="C557" s="129"/>
      <c r="D557" s="450"/>
      <c r="E557" s="450"/>
      <c r="F557" s="450"/>
      <c r="G557" s="450"/>
      <c r="H557" s="452"/>
      <c r="I557" s="129"/>
      <c r="J557" s="129"/>
    </row>
    <row r="558" ht="15.75" customHeight="1">
      <c r="A558" s="129"/>
      <c r="B558" s="129"/>
      <c r="C558" s="129"/>
      <c r="D558" s="450"/>
      <c r="E558" s="450"/>
      <c r="F558" s="450"/>
      <c r="G558" s="450"/>
      <c r="H558" s="452"/>
      <c r="I558" s="129"/>
      <c r="J558" s="129"/>
    </row>
    <row r="559" ht="15.75" customHeight="1">
      <c r="A559" s="129"/>
      <c r="B559" s="129"/>
      <c r="C559" s="129"/>
      <c r="D559" s="450"/>
      <c r="E559" s="450"/>
      <c r="F559" s="450"/>
      <c r="G559" s="450"/>
      <c r="H559" s="452"/>
      <c r="I559" s="129"/>
      <c r="J559" s="129"/>
    </row>
    <row r="560" ht="15.75" customHeight="1">
      <c r="A560" s="129"/>
      <c r="B560" s="129"/>
      <c r="C560" s="129"/>
      <c r="D560" s="450"/>
      <c r="E560" s="450"/>
      <c r="F560" s="450"/>
      <c r="G560" s="450"/>
      <c r="H560" s="452"/>
      <c r="I560" s="129"/>
      <c r="J560" s="129"/>
    </row>
    <row r="561" ht="15.75" customHeight="1">
      <c r="A561" s="129"/>
      <c r="B561" s="129"/>
      <c r="C561" s="129"/>
      <c r="D561" s="450"/>
      <c r="E561" s="450"/>
      <c r="F561" s="450"/>
      <c r="G561" s="450"/>
      <c r="H561" s="452"/>
      <c r="I561" s="129"/>
      <c r="J561" s="129"/>
    </row>
    <row r="562" ht="15.75" customHeight="1">
      <c r="A562" s="129"/>
      <c r="B562" s="129"/>
      <c r="C562" s="129"/>
      <c r="D562" s="450"/>
      <c r="E562" s="450"/>
      <c r="F562" s="450"/>
      <c r="G562" s="450"/>
      <c r="H562" s="452"/>
      <c r="I562" s="129"/>
      <c r="J562" s="129"/>
    </row>
    <row r="563" ht="15.75" customHeight="1">
      <c r="A563" s="129"/>
      <c r="B563" s="129"/>
      <c r="C563" s="129"/>
      <c r="D563" s="450"/>
      <c r="E563" s="450"/>
      <c r="F563" s="450"/>
      <c r="G563" s="450"/>
      <c r="H563" s="452"/>
      <c r="I563" s="129"/>
      <c r="J563" s="129"/>
    </row>
    <row r="564" ht="15.75" customHeight="1">
      <c r="A564" s="129"/>
      <c r="B564" s="129"/>
      <c r="C564" s="129"/>
      <c r="D564" s="450"/>
      <c r="E564" s="450"/>
      <c r="F564" s="450"/>
      <c r="G564" s="450"/>
      <c r="H564" s="452"/>
      <c r="I564" s="129"/>
      <c r="J564" s="129"/>
    </row>
    <row r="565" ht="15.75" customHeight="1">
      <c r="A565" s="129"/>
      <c r="B565" s="129"/>
      <c r="C565" s="129"/>
      <c r="D565" s="450"/>
      <c r="E565" s="450"/>
      <c r="F565" s="450"/>
      <c r="G565" s="450"/>
      <c r="H565" s="452"/>
      <c r="I565" s="129"/>
      <c r="J565" s="129"/>
    </row>
    <row r="566" ht="15.75" customHeight="1">
      <c r="A566" s="129"/>
      <c r="B566" s="129"/>
      <c r="C566" s="129"/>
      <c r="D566" s="450"/>
      <c r="E566" s="450"/>
      <c r="F566" s="450"/>
      <c r="G566" s="450"/>
      <c r="H566" s="452"/>
      <c r="I566" s="129"/>
      <c r="J566" s="129"/>
    </row>
    <row r="567" ht="15.75" customHeight="1">
      <c r="A567" s="129"/>
      <c r="B567" s="129"/>
      <c r="C567" s="129"/>
      <c r="D567" s="450"/>
      <c r="E567" s="450"/>
      <c r="F567" s="450"/>
      <c r="G567" s="450"/>
      <c r="H567" s="452"/>
      <c r="I567" s="129"/>
      <c r="J567" s="129"/>
    </row>
    <row r="568" ht="15.75" customHeight="1">
      <c r="A568" s="129"/>
      <c r="B568" s="129"/>
      <c r="C568" s="129"/>
      <c r="D568" s="450"/>
      <c r="E568" s="450"/>
      <c r="F568" s="450"/>
      <c r="G568" s="450"/>
      <c r="H568" s="452"/>
      <c r="I568" s="129"/>
      <c r="J568" s="129"/>
    </row>
    <row r="569" ht="15.75" customHeight="1">
      <c r="A569" s="129"/>
      <c r="B569" s="129"/>
      <c r="C569" s="129"/>
      <c r="D569" s="450"/>
      <c r="E569" s="450"/>
      <c r="F569" s="450"/>
      <c r="G569" s="450"/>
      <c r="H569" s="452"/>
      <c r="I569" s="129"/>
      <c r="J569" s="129"/>
    </row>
    <row r="570" ht="15.75" customHeight="1">
      <c r="A570" s="129"/>
      <c r="B570" s="129"/>
      <c r="C570" s="129"/>
      <c r="D570" s="450"/>
      <c r="E570" s="450"/>
      <c r="F570" s="450"/>
      <c r="G570" s="450"/>
      <c r="H570" s="452"/>
      <c r="I570" s="129"/>
      <c r="J570" s="129"/>
    </row>
    <row r="571" ht="15.75" customHeight="1">
      <c r="A571" s="129"/>
      <c r="B571" s="129"/>
      <c r="C571" s="129"/>
      <c r="D571" s="450"/>
      <c r="E571" s="450"/>
      <c r="F571" s="450"/>
      <c r="G571" s="450"/>
      <c r="H571" s="452"/>
      <c r="I571" s="129"/>
      <c r="J571" s="129"/>
    </row>
    <row r="572" ht="15.75" customHeight="1">
      <c r="A572" s="129"/>
      <c r="B572" s="129"/>
      <c r="C572" s="129"/>
      <c r="D572" s="450"/>
      <c r="E572" s="450"/>
      <c r="F572" s="450"/>
      <c r="G572" s="450"/>
      <c r="H572" s="452"/>
      <c r="I572" s="129"/>
      <c r="J572" s="129"/>
    </row>
    <row r="573" ht="15.75" customHeight="1">
      <c r="A573" s="129"/>
      <c r="B573" s="129"/>
      <c r="C573" s="129"/>
      <c r="D573" s="450"/>
      <c r="E573" s="450"/>
      <c r="F573" s="450"/>
      <c r="G573" s="450"/>
      <c r="H573" s="452"/>
      <c r="I573" s="129"/>
      <c r="J573" s="129"/>
    </row>
    <row r="574" ht="15.75" customHeight="1">
      <c r="A574" s="129"/>
      <c r="B574" s="129"/>
      <c r="C574" s="129"/>
      <c r="D574" s="450"/>
      <c r="E574" s="450"/>
      <c r="F574" s="450"/>
      <c r="G574" s="450"/>
      <c r="H574" s="452"/>
      <c r="I574" s="129"/>
      <c r="J574" s="129"/>
    </row>
    <row r="575" ht="15.75" customHeight="1">
      <c r="A575" s="129"/>
      <c r="B575" s="129"/>
      <c r="C575" s="129"/>
      <c r="D575" s="450"/>
      <c r="E575" s="450"/>
      <c r="F575" s="450"/>
      <c r="G575" s="450"/>
      <c r="H575" s="452"/>
      <c r="I575" s="129"/>
      <c r="J575" s="129"/>
    </row>
    <row r="576" ht="15.75" customHeight="1">
      <c r="A576" s="129"/>
      <c r="B576" s="129"/>
      <c r="C576" s="129"/>
      <c r="D576" s="450"/>
      <c r="E576" s="450"/>
      <c r="F576" s="450"/>
      <c r="G576" s="450"/>
      <c r="H576" s="452"/>
      <c r="I576" s="129"/>
      <c r="J576" s="129"/>
    </row>
    <row r="577" ht="15.75" customHeight="1">
      <c r="A577" s="129"/>
      <c r="B577" s="129"/>
      <c r="C577" s="129"/>
      <c r="D577" s="450"/>
      <c r="E577" s="450"/>
      <c r="F577" s="450"/>
      <c r="G577" s="450"/>
      <c r="H577" s="452"/>
      <c r="I577" s="129"/>
      <c r="J577" s="129"/>
    </row>
    <row r="578" ht="15.75" customHeight="1">
      <c r="A578" s="129"/>
      <c r="B578" s="129"/>
      <c r="C578" s="129"/>
      <c r="D578" s="450"/>
      <c r="E578" s="450"/>
      <c r="F578" s="450"/>
      <c r="G578" s="450"/>
      <c r="H578" s="452"/>
      <c r="I578" s="129"/>
      <c r="J578" s="129"/>
    </row>
    <row r="579" ht="15.75" customHeight="1">
      <c r="A579" s="129"/>
      <c r="B579" s="129"/>
      <c r="C579" s="129"/>
      <c r="D579" s="450"/>
      <c r="E579" s="450"/>
      <c r="F579" s="450"/>
      <c r="G579" s="450"/>
      <c r="H579" s="452"/>
      <c r="I579" s="129"/>
      <c r="J579" s="129"/>
    </row>
    <row r="580" ht="15.75" customHeight="1">
      <c r="A580" s="129"/>
      <c r="B580" s="129"/>
      <c r="C580" s="129"/>
      <c r="D580" s="450"/>
      <c r="E580" s="450"/>
      <c r="F580" s="450"/>
      <c r="G580" s="450"/>
      <c r="H580" s="452"/>
      <c r="I580" s="129"/>
      <c r="J580" s="129"/>
    </row>
    <row r="581" ht="15.75" customHeight="1">
      <c r="A581" s="129"/>
      <c r="B581" s="129"/>
      <c r="C581" s="129"/>
      <c r="D581" s="450"/>
      <c r="E581" s="450"/>
      <c r="F581" s="450"/>
      <c r="G581" s="450"/>
      <c r="H581" s="452"/>
      <c r="I581" s="129"/>
      <c r="J581" s="129"/>
    </row>
    <row r="582" ht="15.75" customHeight="1">
      <c r="A582" s="129"/>
      <c r="B582" s="129"/>
      <c r="C582" s="129"/>
      <c r="D582" s="450"/>
      <c r="E582" s="450"/>
      <c r="F582" s="450"/>
      <c r="G582" s="450"/>
      <c r="H582" s="452"/>
      <c r="I582" s="129"/>
      <c r="J582" s="129"/>
    </row>
    <row r="583" ht="15.75" customHeight="1">
      <c r="A583" s="129"/>
      <c r="B583" s="129"/>
      <c r="C583" s="129"/>
      <c r="D583" s="450"/>
      <c r="E583" s="450"/>
      <c r="F583" s="450"/>
      <c r="G583" s="450"/>
      <c r="H583" s="452"/>
      <c r="I583" s="129"/>
      <c r="J583" s="129"/>
    </row>
    <row r="584" ht="15.75" customHeight="1">
      <c r="A584" s="129"/>
      <c r="B584" s="129"/>
      <c r="C584" s="129"/>
      <c r="D584" s="450"/>
      <c r="E584" s="450"/>
      <c r="F584" s="450"/>
      <c r="G584" s="450"/>
      <c r="H584" s="452"/>
      <c r="I584" s="129"/>
      <c r="J584" s="129"/>
    </row>
    <row r="585" ht="15.75" customHeight="1">
      <c r="A585" s="129"/>
      <c r="B585" s="129"/>
      <c r="C585" s="129"/>
      <c r="D585" s="450"/>
      <c r="E585" s="450"/>
      <c r="F585" s="450"/>
      <c r="G585" s="450"/>
      <c r="H585" s="452"/>
      <c r="I585" s="129"/>
      <c r="J585" s="129"/>
    </row>
    <row r="586" ht="15.75" customHeight="1">
      <c r="A586" s="129"/>
      <c r="B586" s="129"/>
      <c r="C586" s="129"/>
      <c r="D586" s="450"/>
      <c r="E586" s="450"/>
      <c r="F586" s="450"/>
      <c r="G586" s="450"/>
      <c r="H586" s="452"/>
      <c r="I586" s="129"/>
      <c r="J586" s="129"/>
    </row>
    <row r="587" ht="15.75" customHeight="1">
      <c r="A587" s="129"/>
      <c r="B587" s="129"/>
      <c r="C587" s="129"/>
      <c r="D587" s="450"/>
      <c r="E587" s="450"/>
      <c r="F587" s="450"/>
      <c r="G587" s="450"/>
      <c r="H587" s="452"/>
      <c r="I587" s="129"/>
      <c r="J587" s="129"/>
    </row>
    <row r="588" ht="15.75" customHeight="1">
      <c r="A588" s="129"/>
      <c r="B588" s="129"/>
      <c r="C588" s="129"/>
      <c r="D588" s="450"/>
      <c r="E588" s="450"/>
      <c r="F588" s="450"/>
      <c r="G588" s="450"/>
      <c r="H588" s="452"/>
      <c r="I588" s="129"/>
      <c r="J588" s="129"/>
    </row>
    <row r="589" ht="15.75" customHeight="1">
      <c r="A589" s="129"/>
      <c r="B589" s="129"/>
      <c r="C589" s="129"/>
      <c r="D589" s="450"/>
      <c r="E589" s="450"/>
      <c r="F589" s="450"/>
      <c r="G589" s="450"/>
      <c r="H589" s="452"/>
      <c r="I589" s="129"/>
      <c r="J589" s="129"/>
    </row>
    <row r="590" ht="15.75" customHeight="1">
      <c r="A590" s="129"/>
      <c r="B590" s="129"/>
      <c r="C590" s="129"/>
      <c r="D590" s="450"/>
      <c r="E590" s="450"/>
      <c r="F590" s="450"/>
      <c r="G590" s="450"/>
      <c r="H590" s="452"/>
      <c r="I590" s="129"/>
      <c r="J590" s="129"/>
    </row>
    <row r="591" ht="15.75" customHeight="1">
      <c r="A591" s="129"/>
      <c r="B591" s="129"/>
      <c r="C591" s="129"/>
      <c r="D591" s="450"/>
      <c r="E591" s="450"/>
      <c r="F591" s="450"/>
      <c r="G591" s="450"/>
      <c r="H591" s="452"/>
      <c r="I591" s="129"/>
      <c r="J591" s="129"/>
    </row>
    <row r="592" ht="15.75" customHeight="1">
      <c r="A592" s="129"/>
      <c r="B592" s="129"/>
      <c r="C592" s="129"/>
      <c r="D592" s="450"/>
      <c r="E592" s="450"/>
      <c r="F592" s="450"/>
      <c r="G592" s="450"/>
      <c r="H592" s="452"/>
      <c r="I592" s="129"/>
      <c r="J592" s="129"/>
    </row>
    <row r="593" ht="15.75" customHeight="1">
      <c r="A593" s="129"/>
      <c r="B593" s="129"/>
      <c r="C593" s="129"/>
      <c r="D593" s="450"/>
      <c r="E593" s="450"/>
      <c r="F593" s="450"/>
      <c r="G593" s="450"/>
      <c r="H593" s="452"/>
      <c r="I593" s="129"/>
      <c r="J593" s="129"/>
    </row>
    <row r="594" ht="15.75" customHeight="1">
      <c r="A594" s="129"/>
      <c r="B594" s="129"/>
      <c r="C594" s="129"/>
      <c r="D594" s="450"/>
      <c r="E594" s="450"/>
      <c r="F594" s="450"/>
      <c r="G594" s="450"/>
      <c r="H594" s="452"/>
      <c r="I594" s="129"/>
      <c r="J594" s="129"/>
    </row>
    <row r="595" ht="15.75" customHeight="1">
      <c r="A595" s="129"/>
      <c r="B595" s="129"/>
      <c r="C595" s="129"/>
      <c r="D595" s="450"/>
      <c r="E595" s="450"/>
      <c r="F595" s="450"/>
      <c r="G595" s="450"/>
      <c r="H595" s="452"/>
      <c r="I595" s="129"/>
      <c r="J595" s="129"/>
    </row>
    <row r="596" ht="15.75" customHeight="1">
      <c r="A596" s="129"/>
      <c r="B596" s="129"/>
      <c r="C596" s="129"/>
      <c r="D596" s="450"/>
      <c r="E596" s="450"/>
      <c r="F596" s="450"/>
      <c r="G596" s="450"/>
      <c r="H596" s="452"/>
      <c r="I596" s="129"/>
      <c r="J596" s="129"/>
    </row>
    <row r="597" ht="15.75" customHeight="1">
      <c r="A597" s="129"/>
      <c r="B597" s="129"/>
      <c r="C597" s="129"/>
      <c r="D597" s="450"/>
      <c r="E597" s="450"/>
      <c r="F597" s="450"/>
      <c r="G597" s="450"/>
      <c r="H597" s="452"/>
      <c r="I597" s="129"/>
      <c r="J597" s="129"/>
    </row>
    <row r="598" ht="15.75" customHeight="1">
      <c r="A598" s="129"/>
      <c r="B598" s="129"/>
      <c r="C598" s="129"/>
      <c r="D598" s="450"/>
      <c r="E598" s="450"/>
      <c r="F598" s="450"/>
      <c r="G598" s="450"/>
      <c r="H598" s="452"/>
      <c r="I598" s="129"/>
      <c r="J598" s="129"/>
    </row>
    <row r="599" ht="15.75" customHeight="1">
      <c r="A599" s="129"/>
      <c r="B599" s="129"/>
      <c r="C599" s="129"/>
      <c r="D599" s="450"/>
      <c r="E599" s="450"/>
      <c r="F599" s="450"/>
      <c r="G599" s="450"/>
      <c r="H599" s="452"/>
      <c r="I599" s="129"/>
      <c r="J599" s="129"/>
    </row>
    <row r="600" ht="15.75" customHeight="1">
      <c r="A600" s="129"/>
      <c r="B600" s="129"/>
      <c r="C600" s="129"/>
      <c r="D600" s="450"/>
      <c r="E600" s="450"/>
      <c r="F600" s="450"/>
      <c r="G600" s="450"/>
      <c r="H600" s="452"/>
      <c r="I600" s="129"/>
      <c r="J600" s="129"/>
    </row>
    <row r="601" ht="15.75" customHeight="1">
      <c r="A601" s="129"/>
      <c r="B601" s="129"/>
      <c r="C601" s="129"/>
      <c r="D601" s="450"/>
      <c r="E601" s="450"/>
      <c r="F601" s="450"/>
      <c r="G601" s="450"/>
      <c r="H601" s="452"/>
      <c r="I601" s="129"/>
      <c r="J601" s="129"/>
    </row>
    <row r="602" ht="15.75" customHeight="1">
      <c r="A602" s="129"/>
      <c r="B602" s="129"/>
      <c r="C602" s="129"/>
      <c r="D602" s="450"/>
      <c r="E602" s="450"/>
      <c r="F602" s="450"/>
      <c r="G602" s="450"/>
      <c r="H602" s="452"/>
      <c r="I602" s="129"/>
      <c r="J602" s="129"/>
    </row>
    <row r="603" ht="15.75" customHeight="1">
      <c r="A603" s="129"/>
      <c r="B603" s="129"/>
      <c r="C603" s="129"/>
      <c r="D603" s="450"/>
      <c r="E603" s="450"/>
      <c r="F603" s="450"/>
      <c r="G603" s="450"/>
      <c r="H603" s="452"/>
      <c r="I603" s="129"/>
      <c r="J603" s="129"/>
    </row>
    <row r="604" ht="15.75" customHeight="1">
      <c r="A604" s="129"/>
      <c r="B604" s="129"/>
      <c r="C604" s="129"/>
      <c r="D604" s="450"/>
      <c r="E604" s="450"/>
      <c r="F604" s="450"/>
      <c r="G604" s="450"/>
      <c r="H604" s="452"/>
      <c r="I604" s="129"/>
      <c r="J604" s="129"/>
    </row>
    <row r="605" ht="15.75" customHeight="1">
      <c r="A605" s="129"/>
      <c r="B605" s="129"/>
      <c r="C605" s="129"/>
      <c r="D605" s="450"/>
      <c r="E605" s="450"/>
      <c r="F605" s="450"/>
      <c r="G605" s="450"/>
      <c r="H605" s="452"/>
      <c r="I605" s="129"/>
      <c r="J605" s="129"/>
    </row>
    <row r="606" ht="15.75" customHeight="1">
      <c r="A606" s="129"/>
      <c r="B606" s="129"/>
      <c r="C606" s="129"/>
      <c r="D606" s="450"/>
      <c r="E606" s="450"/>
      <c r="F606" s="450"/>
      <c r="G606" s="450"/>
      <c r="H606" s="452"/>
      <c r="I606" s="129"/>
      <c r="J606" s="129"/>
    </row>
    <row r="607" ht="15.75" customHeight="1">
      <c r="A607" s="129"/>
      <c r="B607" s="129"/>
      <c r="C607" s="129"/>
      <c r="D607" s="450"/>
      <c r="E607" s="450"/>
      <c r="F607" s="450"/>
      <c r="G607" s="450"/>
      <c r="H607" s="452"/>
      <c r="I607" s="129"/>
      <c r="J607" s="129"/>
    </row>
    <row r="608" ht="15.75" customHeight="1">
      <c r="A608" s="129"/>
      <c r="B608" s="129"/>
      <c r="C608" s="129"/>
      <c r="D608" s="450"/>
      <c r="E608" s="450"/>
      <c r="F608" s="450"/>
      <c r="G608" s="450"/>
      <c r="H608" s="452"/>
      <c r="I608" s="129"/>
      <c r="J608" s="129"/>
    </row>
    <row r="609" ht="15.75" customHeight="1">
      <c r="A609" s="129"/>
      <c r="B609" s="129"/>
      <c r="C609" s="129"/>
      <c r="D609" s="450"/>
      <c r="E609" s="450"/>
      <c r="F609" s="450"/>
      <c r="G609" s="450"/>
      <c r="H609" s="452"/>
      <c r="I609" s="129"/>
      <c r="J609" s="129"/>
    </row>
    <row r="610" ht="15.75" customHeight="1">
      <c r="A610" s="129"/>
      <c r="B610" s="129"/>
      <c r="C610" s="129"/>
      <c r="D610" s="450"/>
      <c r="E610" s="450"/>
      <c r="F610" s="450"/>
      <c r="G610" s="450"/>
      <c r="H610" s="452"/>
      <c r="I610" s="129"/>
      <c r="J610" s="129"/>
    </row>
    <row r="611" ht="15.75" customHeight="1">
      <c r="A611" s="129"/>
      <c r="B611" s="129"/>
      <c r="C611" s="129"/>
      <c r="D611" s="450"/>
      <c r="E611" s="450"/>
      <c r="F611" s="450"/>
      <c r="G611" s="450"/>
      <c r="H611" s="452"/>
      <c r="I611" s="129"/>
      <c r="J611" s="129"/>
    </row>
    <row r="612" ht="15.75" customHeight="1">
      <c r="A612" s="129"/>
      <c r="B612" s="129"/>
      <c r="C612" s="129"/>
      <c r="D612" s="450"/>
      <c r="E612" s="450"/>
      <c r="F612" s="450"/>
      <c r="G612" s="450"/>
      <c r="H612" s="452"/>
      <c r="I612" s="129"/>
      <c r="J612" s="129"/>
    </row>
    <row r="613" ht="15.75" customHeight="1">
      <c r="A613" s="129"/>
      <c r="B613" s="129"/>
      <c r="C613" s="129"/>
      <c r="D613" s="450"/>
      <c r="E613" s="450"/>
      <c r="F613" s="450"/>
      <c r="G613" s="450"/>
      <c r="H613" s="452"/>
      <c r="I613" s="129"/>
      <c r="J613" s="129"/>
    </row>
    <row r="614" ht="15.75" customHeight="1">
      <c r="A614" s="129"/>
      <c r="B614" s="129"/>
      <c r="C614" s="129"/>
      <c r="D614" s="450"/>
      <c r="E614" s="450"/>
      <c r="F614" s="450"/>
      <c r="G614" s="450"/>
      <c r="H614" s="452"/>
      <c r="I614" s="129"/>
      <c r="J614" s="129"/>
    </row>
    <row r="615" ht="15.75" customHeight="1">
      <c r="A615" s="129"/>
      <c r="B615" s="129"/>
      <c r="C615" s="129"/>
      <c r="D615" s="450"/>
      <c r="E615" s="450"/>
      <c r="F615" s="450"/>
      <c r="G615" s="450"/>
      <c r="H615" s="452"/>
      <c r="I615" s="129"/>
      <c r="J615" s="129"/>
    </row>
    <row r="616" ht="15.75" customHeight="1">
      <c r="A616" s="129"/>
      <c r="B616" s="129"/>
      <c r="C616" s="129"/>
      <c r="D616" s="450"/>
      <c r="E616" s="450"/>
      <c r="F616" s="450"/>
      <c r="G616" s="450"/>
      <c r="H616" s="452"/>
      <c r="I616" s="129"/>
      <c r="J616" s="129"/>
    </row>
    <row r="617" ht="15.75" customHeight="1">
      <c r="A617" s="129"/>
      <c r="B617" s="129"/>
      <c r="C617" s="129"/>
      <c r="D617" s="450"/>
      <c r="E617" s="450"/>
      <c r="F617" s="450"/>
      <c r="G617" s="450"/>
      <c r="H617" s="452"/>
      <c r="I617" s="129"/>
      <c r="J617" s="129"/>
    </row>
    <row r="618" ht="15.75" customHeight="1">
      <c r="A618" s="129"/>
      <c r="B618" s="129"/>
      <c r="C618" s="129"/>
      <c r="D618" s="450"/>
      <c r="E618" s="450"/>
      <c r="F618" s="450"/>
      <c r="G618" s="450"/>
      <c r="H618" s="452"/>
      <c r="I618" s="129"/>
      <c r="J618" s="129"/>
    </row>
    <row r="619" ht="15.75" customHeight="1">
      <c r="A619" s="129"/>
      <c r="B619" s="129"/>
      <c r="C619" s="129"/>
      <c r="D619" s="450"/>
      <c r="E619" s="450"/>
      <c r="F619" s="450"/>
      <c r="G619" s="450"/>
      <c r="H619" s="452"/>
      <c r="I619" s="129"/>
      <c r="J619" s="129"/>
    </row>
    <row r="620" ht="15.75" customHeight="1">
      <c r="A620" s="129"/>
      <c r="B620" s="129"/>
      <c r="C620" s="129"/>
      <c r="D620" s="450"/>
      <c r="E620" s="450"/>
      <c r="F620" s="450"/>
      <c r="G620" s="450"/>
      <c r="H620" s="452"/>
      <c r="I620" s="129"/>
      <c r="J620" s="129"/>
    </row>
    <row r="621" ht="15.75" customHeight="1">
      <c r="A621" s="129"/>
      <c r="B621" s="129"/>
      <c r="C621" s="129"/>
      <c r="D621" s="450"/>
      <c r="E621" s="450"/>
      <c r="F621" s="450"/>
      <c r="G621" s="450"/>
      <c r="H621" s="452"/>
      <c r="I621" s="129"/>
      <c r="J621" s="129"/>
    </row>
    <row r="622" ht="15.75" customHeight="1">
      <c r="A622" s="129"/>
      <c r="B622" s="129"/>
      <c r="C622" s="129"/>
      <c r="D622" s="450"/>
      <c r="E622" s="450"/>
      <c r="F622" s="450"/>
      <c r="G622" s="450"/>
      <c r="H622" s="452"/>
      <c r="I622" s="129"/>
      <c r="J622" s="129"/>
    </row>
    <row r="623" ht="15.75" customHeight="1">
      <c r="A623" s="129"/>
      <c r="B623" s="129"/>
      <c r="C623" s="129"/>
      <c r="D623" s="450"/>
      <c r="E623" s="450"/>
      <c r="F623" s="450"/>
      <c r="G623" s="450"/>
      <c r="H623" s="452"/>
      <c r="I623" s="129"/>
      <c r="J623" s="129"/>
    </row>
    <row r="624" ht="15.75" customHeight="1">
      <c r="A624" s="129"/>
      <c r="B624" s="129"/>
      <c r="C624" s="129"/>
      <c r="D624" s="450"/>
      <c r="E624" s="450"/>
      <c r="F624" s="450"/>
      <c r="G624" s="450"/>
      <c r="H624" s="452"/>
      <c r="I624" s="129"/>
      <c r="J624" s="129"/>
    </row>
    <row r="625" ht="15.75" customHeight="1">
      <c r="A625" s="129"/>
      <c r="B625" s="129"/>
      <c r="C625" s="129"/>
      <c r="D625" s="450"/>
      <c r="E625" s="450"/>
      <c r="F625" s="450"/>
      <c r="G625" s="450"/>
      <c r="H625" s="452"/>
      <c r="I625" s="129"/>
      <c r="J625" s="129"/>
    </row>
    <row r="626" ht="15.75" customHeight="1">
      <c r="A626" s="129"/>
      <c r="B626" s="129"/>
      <c r="C626" s="129"/>
      <c r="D626" s="450"/>
      <c r="E626" s="450"/>
      <c r="F626" s="450"/>
      <c r="G626" s="450"/>
      <c r="H626" s="452"/>
      <c r="I626" s="129"/>
      <c r="J626" s="129"/>
    </row>
    <row r="627" ht="15.75" customHeight="1">
      <c r="A627" s="129"/>
      <c r="B627" s="129"/>
      <c r="C627" s="129"/>
      <c r="D627" s="450"/>
      <c r="E627" s="450"/>
      <c r="F627" s="450"/>
      <c r="G627" s="450"/>
      <c r="H627" s="452"/>
      <c r="I627" s="129"/>
      <c r="J627" s="129"/>
    </row>
    <row r="628" ht="15.75" customHeight="1">
      <c r="A628" s="129"/>
      <c r="B628" s="129"/>
      <c r="C628" s="129"/>
      <c r="D628" s="450"/>
      <c r="E628" s="450"/>
      <c r="F628" s="450"/>
      <c r="G628" s="450"/>
      <c r="H628" s="452"/>
      <c r="I628" s="129"/>
      <c r="J628" s="129"/>
    </row>
    <row r="629" ht="15.75" customHeight="1">
      <c r="A629" s="129"/>
      <c r="B629" s="129"/>
      <c r="C629" s="129"/>
      <c r="D629" s="450"/>
      <c r="E629" s="450"/>
      <c r="F629" s="450"/>
      <c r="G629" s="450"/>
      <c r="H629" s="452"/>
      <c r="I629" s="129"/>
      <c r="J629" s="129"/>
    </row>
    <row r="630" ht="15.75" customHeight="1">
      <c r="A630" s="129"/>
      <c r="B630" s="129"/>
      <c r="C630" s="129"/>
      <c r="D630" s="450"/>
      <c r="E630" s="450"/>
      <c r="F630" s="450"/>
      <c r="G630" s="450"/>
      <c r="H630" s="452"/>
      <c r="I630" s="129"/>
      <c r="J630" s="129"/>
    </row>
    <row r="631" ht="15.75" customHeight="1">
      <c r="A631" s="129"/>
      <c r="B631" s="129"/>
      <c r="C631" s="129"/>
      <c r="D631" s="450"/>
      <c r="E631" s="450"/>
      <c r="F631" s="450"/>
      <c r="G631" s="450"/>
      <c r="H631" s="452"/>
      <c r="I631" s="129"/>
      <c r="J631" s="129"/>
    </row>
    <row r="632" ht="15.75" customHeight="1">
      <c r="A632" s="129"/>
      <c r="B632" s="129"/>
      <c r="C632" s="129"/>
      <c r="D632" s="450"/>
      <c r="E632" s="450"/>
      <c r="F632" s="450"/>
      <c r="G632" s="450"/>
      <c r="H632" s="452"/>
      <c r="I632" s="129"/>
      <c r="J632" s="129"/>
    </row>
    <row r="633" ht="15.75" customHeight="1">
      <c r="A633" s="129"/>
      <c r="B633" s="129"/>
      <c r="C633" s="129"/>
      <c r="D633" s="450"/>
      <c r="E633" s="450"/>
      <c r="F633" s="450"/>
      <c r="G633" s="450"/>
      <c r="H633" s="452"/>
      <c r="I633" s="129"/>
      <c r="J633" s="129"/>
    </row>
    <row r="634" ht="15.75" customHeight="1">
      <c r="A634" s="129"/>
      <c r="B634" s="129"/>
      <c r="C634" s="129"/>
      <c r="D634" s="450"/>
      <c r="E634" s="450"/>
      <c r="F634" s="450"/>
      <c r="G634" s="450"/>
      <c r="H634" s="452"/>
      <c r="I634" s="129"/>
      <c r="J634" s="129"/>
    </row>
    <row r="635" ht="15.75" customHeight="1">
      <c r="A635" s="129"/>
      <c r="B635" s="129"/>
      <c r="C635" s="129"/>
      <c r="D635" s="450"/>
      <c r="E635" s="450"/>
      <c r="F635" s="450"/>
      <c r="G635" s="450"/>
      <c r="H635" s="452"/>
      <c r="I635" s="129"/>
      <c r="J635" s="129"/>
    </row>
    <row r="636" ht="15.75" customHeight="1">
      <c r="A636" s="129"/>
      <c r="B636" s="129"/>
      <c r="C636" s="129"/>
      <c r="D636" s="450"/>
      <c r="E636" s="450"/>
      <c r="F636" s="450"/>
      <c r="G636" s="450"/>
      <c r="H636" s="452"/>
      <c r="I636" s="129"/>
      <c r="J636" s="129"/>
    </row>
    <row r="637" ht="15.75" customHeight="1">
      <c r="A637" s="129"/>
      <c r="B637" s="129"/>
      <c r="C637" s="129"/>
      <c r="D637" s="450"/>
      <c r="E637" s="450"/>
      <c r="F637" s="450"/>
      <c r="G637" s="450"/>
      <c r="H637" s="452"/>
      <c r="I637" s="129"/>
      <c r="J637" s="129"/>
    </row>
    <row r="638" ht="15.75" customHeight="1">
      <c r="A638" s="129"/>
      <c r="B638" s="129"/>
      <c r="C638" s="129"/>
      <c r="D638" s="450"/>
      <c r="E638" s="450"/>
      <c r="F638" s="450"/>
      <c r="G638" s="450"/>
      <c r="H638" s="452"/>
      <c r="I638" s="129"/>
      <c r="J638" s="129"/>
    </row>
    <row r="639" ht="15.75" customHeight="1">
      <c r="A639" s="129"/>
      <c r="B639" s="129"/>
      <c r="C639" s="129"/>
      <c r="D639" s="450"/>
      <c r="E639" s="450"/>
      <c r="F639" s="450"/>
      <c r="G639" s="450"/>
      <c r="H639" s="452"/>
      <c r="I639" s="129"/>
      <c r="J639" s="129"/>
    </row>
    <row r="640" ht="15.75" customHeight="1">
      <c r="A640" s="129"/>
      <c r="B640" s="129"/>
      <c r="C640" s="129"/>
      <c r="D640" s="450"/>
      <c r="E640" s="450"/>
      <c r="F640" s="450"/>
      <c r="G640" s="450"/>
      <c r="H640" s="452"/>
      <c r="I640" s="129"/>
      <c r="J640" s="129"/>
    </row>
    <row r="641" ht="15.75" customHeight="1">
      <c r="A641" s="129"/>
      <c r="B641" s="129"/>
      <c r="C641" s="129"/>
      <c r="D641" s="450"/>
      <c r="E641" s="450"/>
      <c r="F641" s="450"/>
      <c r="G641" s="450"/>
      <c r="H641" s="452"/>
      <c r="I641" s="129"/>
      <c r="J641" s="129"/>
    </row>
    <row r="642" ht="15.75" customHeight="1">
      <c r="A642" s="129"/>
      <c r="B642" s="129"/>
      <c r="C642" s="129"/>
      <c r="D642" s="450"/>
      <c r="E642" s="450"/>
      <c r="F642" s="450"/>
      <c r="G642" s="450"/>
      <c r="H642" s="452"/>
      <c r="I642" s="129"/>
      <c r="J642" s="129"/>
    </row>
    <row r="643" ht="15.75" customHeight="1">
      <c r="A643" s="129"/>
      <c r="B643" s="129"/>
      <c r="C643" s="129"/>
      <c r="D643" s="450"/>
      <c r="E643" s="450"/>
      <c r="F643" s="450"/>
      <c r="G643" s="450"/>
      <c r="H643" s="452"/>
      <c r="I643" s="129"/>
      <c r="J643" s="129"/>
    </row>
    <row r="644" ht="15.75" customHeight="1">
      <c r="A644" s="129"/>
      <c r="B644" s="129"/>
      <c r="C644" s="129"/>
      <c r="D644" s="450"/>
      <c r="E644" s="450"/>
      <c r="F644" s="450"/>
      <c r="G644" s="450"/>
      <c r="H644" s="452"/>
      <c r="I644" s="129"/>
      <c r="J644" s="129"/>
    </row>
    <row r="645" ht="15.75" customHeight="1">
      <c r="A645" s="129"/>
      <c r="B645" s="129"/>
      <c r="C645" s="129"/>
      <c r="D645" s="450"/>
      <c r="E645" s="450"/>
      <c r="F645" s="450"/>
      <c r="G645" s="450"/>
      <c r="H645" s="452"/>
      <c r="I645" s="129"/>
      <c r="J645" s="129"/>
    </row>
    <row r="646" ht="15.75" customHeight="1">
      <c r="A646" s="129"/>
      <c r="B646" s="129"/>
      <c r="C646" s="129"/>
      <c r="D646" s="450"/>
      <c r="E646" s="450"/>
      <c r="F646" s="450"/>
      <c r="G646" s="450"/>
      <c r="H646" s="452"/>
      <c r="I646" s="129"/>
      <c r="J646" s="129"/>
    </row>
    <row r="647" ht="15.75" customHeight="1">
      <c r="A647" s="129"/>
      <c r="B647" s="129"/>
      <c r="C647" s="129"/>
      <c r="D647" s="450"/>
      <c r="E647" s="450"/>
      <c r="F647" s="450"/>
      <c r="G647" s="450"/>
      <c r="H647" s="452"/>
      <c r="I647" s="129"/>
      <c r="J647" s="129"/>
    </row>
    <row r="648" ht="15.75" customHeight="1">
      <c r="A648" s="129"/>
      <c r="B648" s="129"/>
      <c r="C648" s="129"/>
      <c r="D648" s="450"/>
      <c r="E648" s="450"/>
      <c r="F648" s="450"/>
      <c r="G648" s="450"/>
      <c r="H648" s="452"/>
      <c r="I648" s="129"/>
      <c r="J648" s="129"/>
    </row>
    <row r="649" ht="15.75" customHeight="1">
      <c r="A649" s="129"/>
      <c r="B649" s="129"/>
      <c r="C649" s="129"/>
      <c r="D649" s="450"/>
      <c r="E649" s="450"/>
      <c r="F649" s="450"/>
      <c r="G649" s="450"/>
      <c r="H649" s="452"/>
      <c r="I649" s="129"/>
      <c r="J649" s="129"/>
    </row>
    <row r="650" ht="15.75" customHeight="1">
      <c r="A650" s="129"/>
      <c r="B650" s="129"/>
      <c r="C650" s="129"/>
      <c r="D650" s="450"/>
      <c r="E650" s="450"/>
      <c r="F650" s="450"/>
      <c r="G650" s="450"/>
      <c r="H650" s="452"/>
      <c r="I650" s="129"/>
      <c r="J650" s="129"/>
    </row>
    <row r="651" ht="15.75" customHeight="1">
      <c r="A651" s="129"/>
      <c r="B651" s="129"/>
      <c r="C651" s="129"/>
      <c r="D651" s="450"/>
      <c r="E651" s="450"/>
      <c r="F651" s="450"/>
      <c r="G651" s="450"/>
      <c r="H651" s="452"/>
      <c r="I651" s="129"/>
      <c r="J651" s="129"/>
    </row>
    <row r="652" ht="15.75" customHeight="1">
      <c r="A652" s="129"/>
      <c r="B652" s="129"/>
      <c r="C652" s="129"/>
      <c r="D652" s="450"/>
      <c r="E652" s="450"/>
      <c r="F652" s="450"/>
      <c r="G652" s="450"/>
      <c r="H652" s="452"/>
      <c r="I652" s="129"/>
      <c r="J652" s="129"/>
    </row>
    <row r="653" ht="15.75" customHeight="1">
      <c r="A653" s="129"/>
      <c r="B653" s="129"/>
      <c r="C653" s="129"/>
      <c r="D653" s="450"/>
      <c r="E653" s="450"/>
      <c r="F653" s="450"/>
      <c r="G653" s="450"/>
      <c r="H653" s="452"/>
      <c r="I653" s="129"/>
      <c r="J653" s="129"/>
    </row>
    <row r="654" ht="15.75" customHeight="1">
      <c r="A654" s="129"/>
      <c r="B654" s="129"/>
      <c r="C654" s="129"/>
      <c r="D654" s="450"/>
      <c r="E654" s="450"/>
      <c r="F654" s="450"/>
      <c r="G654" s="450"/>
      <c r="H654" s="452"/>
      <c r="I654" s="129"/>
      <c r="J654" s="129"/>
    </row>
    <row r="655" ht="15.75" customHeight="1">
      <c r="A655" s="129"/>
      <c r="B655" s="129"/>
      <c r="C655" s="129"/>
      <c r="D655" s="450"/>
      <c r="E655" s="450"/>
      <c r="F655" s="450"/>
      <c r="G655" s="450"/>
      <c r="H655" s="452"/>
      <c r="I655" s="129"/>
      <c r="J655" s="129"/>
    </row>
    <row r="656" ht="15.75" customHeight="1">
      <c r="A656" s="129"/>
      <c r="B656" s="129"/>
      <c r="C656" s="129"/>
      <c r="D656" s="450"/>
      <c r="E656" s="450"/>
      <c r="F656" s="450"/>
      <c r="G656" s="450"/>
      <c r="H656" s="452"/>
      <c r="I656" s="129"/>
      <c r="J656" s="129"/>
    </row>
    <row r="657" ht="15.75" customHeight="1">
      <c r="A657" s="129"/>
      <c r="B657" s="129"/>
      <c r="C657" s="129"/>
      <c r="D657" s="450"/>
      <c r="E657" s="450"/>
      <c r="F657" s="450"/>
      <c r="G657" s="450"/>
      <c r="H657" s="452"/>
      <c r="I657" s="129"/>
      <c r="J657" s="129"/>
    </row>
    <row r="658" ht="15.75" customHeight="1">
      <c r="A658" s="129"/>
      <c r="B658" s="129"/>
      <c r="C658" s="129"/>
      <c r="D658" s="450"/>
      <c r="E658" s="450"/>
      <c r="F658" s="450"/>
      <c r="G658" s="450"/>
      <c r="H658" s="452"/>
      <c r="I658" s="129"/>
      <c r="J658" s="129"/>
    </row>
    <row r="659" ht="15.75" customHeight="1">
      <c r="A659" s="129"/>
      <c r="B659" s="129"/>
      <c r="C659" s="129"/>
      <c r="D659" s="450"/>
      <c r="E659" s="450"/>
      <c r="F659" s="450"/>
      <c r="G659" s="450"/>
      <c r="H659" s="452"/>
      <c r="I659" s="129"/>
      <c r="J659" s="129"/>
    </row>
    <row r="660" ht="15.75" customHeight="1">
      <c r="A660" s="129"/>
      <c r="B660" s="129"/>
      <c r="C660" s="129"/>
      <c r="D660" s="450"/>
      <c r="E660" s="450"/>
      <c r="F660" s="450"/>
      <c r="G660" s="450"/>
      <c r="H660" s="452"/>
      <c r="I660" s="129"/>
      <c r="J660" s="129"/>
    </row>
    <row r="661" ht="15.75" customHeight="1">
      <c r="A661" s="129"/>
      <c r="B661" s="129"/>
      <c r="C661" s="129"/>
      <c r="D661" s="450"/>
      <c r="E661" s="450"/>
      <c r="F661" s="450"/>
      <c r="G661" s="450"/>
      <c r="H661" s="452"/>
      <c r="I661" s="129"/>
      <c r="J661" s="129"/>
    </row>
    <row r="662" ht="15.75" customHeight="1">
      <c r="A662" s="129"/>
      <c r="B662" s="129"/>
      <c r="C662" s="129"/>
      <c r="D662" s="450"/>
      <c r="E662" s="450"/>
      <c r="F662" s="450"/>
      <c r="G662" s="450"/>
      <c r="H662" s="452"/>
      <c r="I662" s="129"/>
      <c r="J662" s="129"/>
    </row>
    <row r="663" ht="15.75" customHeight="1">
      <c r="A663" s="129"/>
      <c r="B663" s="129"/>
      <c r="C663" s="129"/>
      <c r="D663" s="450"/>
      <c r="E663" s="450"/>
      <c r="F663" s="450"/>
      <c r="G663" s="450"/>
      <c r="H663" s="452"/>
      <c r="I663" s="129"/>
      <c r="J663" s="129"/>
    </row>
    <row r="664" ht="15.75" customHeight="1">
      <c r="A664" s="129"/>
      <c r="B664" s="129"/>
      <c r="C664" s="129"/>
      <c r="D664" s="450"/>
      <c r="E664" s="450"/>
      <c r="F664" s="450"/>
      <c r="G664" s="450"/>
      <c r="H664" s="452"/>
      <c r="I664" s="129"/>
      <c r="J664" s="129"/>
    </row>
    <row r="665" ht="15.75" customHeight="1">
      <c r="A665" s="129"/>
      <c r="B665" s="129"/>
      <c r="C665" s="129"/>
      <c r="D665" s="450"/>
      <c r="E665" s="450"/>
      <c r="F665" s="450"/>
      <c r="G665" s="450"/>
      <c r="H665" s="452"/>
      <c r="I665" s="129"/>
      <c r="J665" s="129"/>
    </row>
    <row r="666" ht="15.75" customHeight="1">
      <c r="A666" s="129"/>
      <c r="B666" s="129"/>
      <c r="C666" s="129"/>
      <c r="D666" s="450"/>
      <c r="E666" s="450"/>
      <c r="F666" s="450"/>
      <c r="G666" s="450"/>
      <c r="H666" s="452"/>
      <c r="I666" s="129"/>
      <c r="J666" s="129"/>
    </row>
    <row r="667" ht="15.75" customHeight="1">
      <c r="A667" s="129"/>
      <c r="B667" s="129"/>
      <c r="C667" s="129"/>
      <c r="D667" s="450"/>
      <c r="E667" s="450"/>
      <c r="F667" s="450"/>
      <c r="G667" s="450"/>
      <c r="H667" s="452"/>
      <c r="I667" s="129"/>
      <c r="J667" s="129"/>
    </row>
    <row r="668" ht="15.75" customHeight="1">
      <c r="A668" s="129"/>
      <c r="B668" s="129"/>
      <c r="C668" s="129"/>
      <c r="D668" s="450"/>
      <c r="E668" s="450"/>
      <c r="F668" s="450"/>
      <c r="G668" s="450"/>
      <c r="H668" s="452"/>
      <c r="I668" s="129"/>
      <c r="J668" s="129"/>
    </row>
    <row r="669" ht="15.75" customHeight="1">
      <c r="A669" s="129"/>
      <c r="B669" s="129"/>
      <c r="C669" s="129"/>
      <c r="D669" s="450"/>
      <c r="E669" s="450"/>
      <c r="F669" s="450"/>
      <c r="G669" s="450"/>
      <c r="H669" s="452"/>
      <c r="I669" s="129"/>
      <c r="J669" s="129"/>
    </row>
    <row r="670" ht="15.75" customHeight="1">
      <c r="A670" s="129"/>
      <c r="B670" s="129"/>
      <c r="C670" s="129"/>
      <c r="D670" s="450"/>
      <c r="E670" s="450"/>
      <c r="F670" s="450"/>
      <c r="G670" s="450"/>
      <c r="H670" s="452"/>
      <c r="I670" s="129"/>
      <c r="J670" s="129"/>
    </row>
    <row r="671" ht="15.75" customHeight="1">
      <c r="A671" s="129"/>
      <c r="B671" s="129"/>
      <c r="C671" s="129"/>
      <c r="D671" s="450"/>
      <c r="E671" s="450"/>
      <c r="F671" s="450"/>
      <c r="G671" s="450"/>
      <c r="H671" s="452"/>
      <c r="I671" s="129"/>
      <c r="J671" s="129"/>
    </row>
    <row r="672" ht="15.75" customHeight="1">
      <c r="A672" s="129"/>
      <c r="B672" s="129"/>
      <c r="C672" s="129"/>
      <c r="D672" s="450"/>
      <c r="E672" s="450"/>
      <c r="F672" s="450"/>
      <c r="G672" s="450"/>
      <c r="H672" s="452"/>
      <c r="I672" s="129"/>
      <c r="J672" s="129"/>
    </row>
    <row r="673" ht="15.75" customHeight="1">
      <c r="A673" s="129"/>
      <c r="B673" s="129"/>
      <c r="C673" s="129"/>
      <c r="D673" s="450"/>
      <c r="E673" s="450"/>
      <c r="F673" s="450"/>
      <c r="G673" s="450"/>
      <c r="H673" s="452"/>
      <c r="I673" s="129"/>
      <c r="J673" s="129"/>
    </row>
    <row r="674" ht="15.75" customHeight="1">
      <c r="A674" s="129"/>
      <c r="B674" s="129"/>
      <c r="C674" s="129"/>
      <c r="D674" s="450"/>
      <c r="E674" s="450"/>
      <c r="F674" s="450"/>
      <c r="G674" s="450"/>
      <c r="H674" s="452"/>
      <c r="I674" s="129"/>
      <c r="J674" s="129"/>
    </row>
    <row r="675" ht="15.75" customHeight="1">
      <c r="A675" s="129"/>
      <c r="B675" s="129"/>
      <c r="C675" s="129"/>
      <c r="D675" s="450"/>
      <c r="E675" s="450"/>
      <c r="F675" s="450"/>
      <c r="G675" s="450"/>
      <c r="H675" s="452"/>
      <c r="I675" s="129"/>
      <c r="J675" s="129"/>
    </row>
    <row r="676" ht="15.75" customHeight="1">
      <c r="A676" s="129"/>
      <c r="B676" s="129"/>
      <c r="C676" s="129"/>
      <c r="D676" s="450"/>
      <c r="E676" s="450"/>
      <c r="F676" s="450"/>
      <c r="G676" s="450"/>
      <c r="H676" s="452"/>
      <c r="I676" s="129"/>
      <c r="J676" s="129"/>
    </row>
    <row r="677" ht="15.75" customHeight="1">
      <c r="A677" s="129"/>
      <c r="B677" s="129"/>
      <c r="C677" s="129"/>
      <c r="D677" s="450"/>
      <c r="E677" s="450"/>
      <c r="F677" s="450"/>
      <c r="G677" s="450"/>
      <c r="H677" s="452"/>
      <c r="I677" s="129"/>
      <c r="J677" s="129"/>
    </row>
    <row r="678" ht="15.75" customHeight="1">
      <c r="A678" s="129"/>
      <c r="B678" s="129"/>
      <c r="C678" s="129"/>
      <c r="D678" s="450"/>
      <c r="E678" s="450"/>
      <c r="F678" s="450"/>
      <c r="G678" s="450"/>
      <c r="H678" s="452"/>
      <c r="I678" s="129"/>
      <c r="J678" s="129"/>
    </row>
    <row r="679" ht="15.75" customHeight="1">
      <c r="A679" s="129"/>
      <c r="B679" s="129"/>
      <c r="C679" s="129"/>
      <c r="D679" s="450"/>
      <c r="E679" s="450"/>
      <c r="F679" s="450"/>
      <c r="G679" s="450"/>
      <c r="H679" s="452"/>
      <c r="I679" s="129"/>
      <c r="J679" s="129"/>
    </row>
    <row r="680" ht="15.75" customHeight="1">
      <c r="A680" s="129"/>
      <c r="B680" s="129"/>
      <c r="C680" s="129"/>
      <c r="D680" s="450"/>
      <c r="E680" s="450"/>
      <c r="F680" s="450"/>
      <c r="G680" s="450"/>
      <c r="H680" s="452"/>
      <c r="I680" s="129"/>
      <c r="J680" s="129"/>
    </row>
    <row r="681" ht="15.75" customHeight="1">
      <c r="A681" s="129"/>
      <c r="B681" s="129"/>
      <c r="C681" s="129"/>
      <c r="D681" s="450"/>
      <c r="E681" s="450"/>
      <c r="F681" s="450"/>
      <c r="G681" s="450"/>
      <c r="H681" s="452"/>
      <c r="I681" s="129"/>
      <c r="J681" s="129"/>
    </row>
    <row r="682" ht="15.75" customHeight="1">
      <c r="A682" s="129"/>
      <c r="B682" s="129"/>
      <c r="C682" s="129"/>
      <c r="D682" s="450"/>
      <c r="E682" s="450"/>
      <c r="F682" s="450"/>
      <c r="G682" s="450"/>
      <c r="H682" s="452"/>
      <c r="I682" s="129"/>
      <c r="J682" s="129"/>
    </row>
    <row r="683" ht="15.75" customHeight="1">
      <c r="A683" s="129"/>
      <c r="B683" s="129"/>
      <c r="C683" s="129"/>
      <c r="D683" s="450"/>
      <c r="E683" s="450"/>
      <c r="F683" s="450"/>
      <c r="G683" s="450"/>
      <c r="H683" s="452"/>
      <c r="I683" s="129"/>
      <c r="J683" s="129"/>
    </row>
    <row r="684" ht="15.75" customHeight="1">
      <c r="A684" s="129"/>
      <c r="B684" s="129"/>
      <c r="C684" s="129"/>
      <c r="D684" s="450"/>
      <c r="E684" s="450"/>
      <c r="F684" s="450"/>
      <c r="G684" s="450"/>
      <c r="H684" s="452"/>
      <c r="I684" s="129"/>
      <c r="J684" s="129"/>
    </row>
    <row r="685" ht="15.75" customHeight="1">
      <c r="A685" s="129"/>
      <c r="B685" s="129"/>
      <c r="C685" s="129"/>
      <c r="D685" s="450"/>
      <c r="E685" s="450"/>
      <c r="F685" s="450"/>
      <c r="G685" s="450"/>
      <c r="H685" s="452"/>
      <c r="I685" s="129"/>
      <c r="J685" s="129"/>
    </row>
    <row r="686" ht="15.75" customHeight="1">
      <c r="A686" s="129"/>
      <c r="B686" s="129"/>
      <c r="C686" s="129"/>
      <c r="D686" s="450"/>
      <c r="E686" s="450"/>
      <c r="F686" s="450"/>
      <c r="G686" s="450"/>
      <c r="H686" s="452"/>
      <c r="I686" s="129"/>
      <c r="J686" s="129"/>
    </row>
    <row r="687" ht="15.75" customHeight="1">
      <c r="A687" s="129"/>
      <c r="B687" s="129"/>
      <c r="C687" s="129"/>
      <c r="D687" s="450"/>
      <c r="E687" s="450"/>
      <c r="F687" s="450"/>
      <c r="G687" s="450"/>
      <c r="H687" s="452"/>
      <c r="I687" s="129"/>
      <c r="J687" s="129"/>
    </row>
    <row r="688" ht="15.75" customHeight="1">
      <c r="A688" s="129"/>
      <c r="B688" s="129"/>
      <c r="C688" s="129"/>
      <c r="D688" s="450"/>
      <c r="E688" s="450"/>
      <c r="F688" s="450"/>
      <c r="G688" s="450"/>
      <c r="H688" s="452"/>
      <c r="I688" s="129"/>
      <c r="J688" s="129"/>
    </row>
    <row r="689" ht="15.75" customHeight="1">
      <c r="A689" s="129"/>
      <c r="B689" s="129"/>
      <c r="C689" s="129"/>
      <c r="D689" s="450"/>
      <c r="E689" s="450"/>
      <c r="F689" s="450"/>
      <c r="G689" s="450"/>
      <c r="H689" s="452"/>
      <c r="I689" s="129"/>
      <c r="J689" s="129"/>
    </row>
    <row r="690" ht="15.75" customHeight="1">
      <c r="A690" s="129"/>
      <c r="B690" s="129"/>
      <c r="C690" s="129"/>
      <c r="D690" s="450"/>
      <c r="E690" s="450"/>
      <c r="F690" s="450"/>
      <c r="G690" s="450"/>
      <c r="H690" s="452"/>
      <c r="I690" s="129"/>
      <c r="J690" s="129"/>
    </row>
    <row r="691" ht="15.75" customHeight="1">
      <c r="A691" s="129"/>
      <c r="B691" s="129"/>
      <c r="C691" s="129"/>
      <c r="D691" s="450"/>
      <c r="E691" s="450"/>
      <c r="F691" s="450"/>
      <c r="G691" s="450"/>
      <c r="H691" s="452"/>
      <c r="I691" s="129"/>
      <c r="J691" s="129"/>
    </row>
    <row r="692" ht="15.75" customHeight="1">
      <c r="A692" s="129"/>
      <c r="B692" s="129"/>
      <c r="C692" s="129"/>
      <c r="D692" s="450"/>
      <c r="E692" s="450"/>
      <c r="F692" s="450"/>
      <c r="G692" s="450"/>
      <c r="H692" s="452"/>
      <c r="I692" s="129"/>
      <c r="J692" s="129"/>
    </row>
    <row r="693" ht="15.75" customHeight="1">
      <c r="A693" s="129"/>
      <c r="B693" s="129"/>
      <c r="C693" s="129"/>
      <c r="D693" s="450"/>
      <c r="E693" s="450"/>
      <c r="F693" s="450"/>
      <c r="G693" s="450"/>
      <c r="H693" s="452"/>
      <c r="I693" s="129"/>
      <c r="J693" s="129"/>
    </row>
    <row r="694" ht="15.75" customHeight="1">
      <c r="A694" s="129"/>
      <c r="B694" s="129"/>
      <c r="C694" s="129"/>
      <c r="D694" s="450"/>
      <c r="E694" s="450"/>
      <c r="F694" s="450"/>
      <c r="G694" s="450"/>
      <c r="H694" s="452"/>
      <c r="I694" s="129"/>
      <c r="J694" s="129"/>
    </row>
    <row r="695" ht="15.75" customHeight="1">
      <c r="A695" s="129"/>
      <c r="B695" s="129"/>
      <c r="C695" s="129"/>
      <c r="D695" s="450"/>
      <c r="E695" s="450"/>
      <c r="F695" s="450"/>
      <c r="G695" s="450"/>
      <c r="H695" s="452"/>
      <c r="I695" s="129"/>
      <c r="J695" s="129"/>
    </row>
    <row r="696" ht="15.75" customHeight="1">
      <c r="A696" s="129"/>
      <c r="B696" s="129"/>
      <c r="C696" s="129"/>
      <c r="D696" s="450"/>
      <c r="E696" s="450"/>
      <c r="F696" s="450"/>
      <c r="G696" s="450"/>
      <c r="H696" s="452"/>
      <c r="I696" s="129"/>
      <c r="J696" s="129"/>
    </row>
    <row r="697" ht="15.75" customHeight="1">
      <c r="A697" s="129"/>
      <c r="B697" s="129"/>
      <c r="C697" s="129"/>
      <c r="D697" s="450"/>
      <c r="E697" s="450"/>
      <c r="F697" s="450"/>
      <c r="G697" s="450"/>
      <c r="H697" s="452"/>
      <c r="I697" s="129"/>
      <c r="J697" s="129"/>
    </row>
    <row r="698" ht="15.75" customHeight="1">
      <c r="A698" s="129"/>
      <c r="B698" s="129"/>
      <c r="C698" s="129"/>
      <c r="D698" s="450"/>
      <c r="E698" s="450"/>
      <c r="F698" s="450"/>
      <c r="G698" s="450"/>
      <c r="H698" s="452"/>
      <c r="I698" s="129"/>
      <c r="J698" s="129"/>
    </row>
    <row r="699" ht="15.75" customHeight="1">
      <c r="A699" s="129"/>
      <c r="B699" s="129"/>
      <c r="C699" s="129"/>
      <c r="D699" s="450"/>
      <c r="E699" s="450"/>
      <c r="F699" s="450"/>
      <c r="G699" s="450"/>
      <c r="H699" s="452"/>
      <c r="I699" s="129"/>
      <c r="J699" s="129"/>
    </row>
    <row r="700" ht="15.75" customHeight="1">
      <c r="A700" s="129"/>
      <c r="B700" s="129"/>
      <c r="C700" s="129"/>
      <c r="D700" s="450"/>
      <c r="E700" s="450"/>
      <c r="F700" s="450"/>
      <c r="G700" s="450"/>
      <c r="H700" s="452"/>
      <c r="I700" s="129"/>
      <c r="J700" s="129"/>
    </row>
    <row r="701" ht="15.75" customHeight="1">
      <c r="A701" s="129"/>
      <c r="B701" s="129"/>
      <c r="C701" s="129"/>
      <c r="D701" s="450"/>
      <c r="E701" s="450"/>
      <c r="F701" s="450"/>
      <c r="G701" s="450"/>
      <c r="H701" s="452"/>
      <c r="I701" s="129"/>
      <c r="J701" s="129"/>
    </row>
    <row r="702" ht="15.75" customHeight="1">
      <c r="A702" s="129"/>
      <c r="B702" s="129"/>
      <c r="C702" s="129"/>
      <c r="D702" s="450"/>
      <c r="E702" s="450"/>
      <c r="F702" s="450"/>
      <c r="G702" s="450"/>
      <c r="H702" s="452"/>
      <c r="I702" s="129"/>
      <c r="J702" s="129"/>
    </row>
    <row r="703" ht="15.75" customHeight="1">
      <c r="A703" s="129"/>
      <c r="B703" s="129"/>
      <c r="C703" s="129"/>
      <c r="D703" s="450"/>
      <c r="E703" s="450"/>
      <c r="F703" s="450"/>
      <c r="G703" s="450"/>
      <c r="H703" s="452"/>
      <c r="I703" s="129"/>
      <c r="J703" s="129"/>
    </row>
    <row r="704" ht="15.75" customHeight="1">
      <c r="A704" s="129"/>
      <c r="B704" s="129"/>
      <c r="C704" s="129"/>
      <c r="D704" s="450"/>
      <c r="E704" s="450"/>
      <c r="F704" s="450"/>
      <c r="G704" s="450"/>
      <c r="H704" s="452"/>
      <c r="I704" s="129"/>
      <c r="J704" s="129"/>
    </row>
    <row r="705" ht="15.75" customHeight="1">
      <c r="A705" s="129"/>
      <c r="B705" s="129"/>
      <c r="C705" s="129"/>
      <c r="D705" s="450"/>
      <c r="E705" s="450"/>
      <c r="F705" s="450"/>
      <c r="G705" s="450"/>
      <c r="H705" s="452"/>
      <c r="I705" s="129"/>
      <c r="J705" s="129"/>
    </row>
    <row r="706" ht="15.75" customHeight="1">
      <c r="A706" s="129"/>
      <c r="B706" s="129"/>
      <c r="C706" s="129"/>
      <c r="D706" s="450"/>
      <c r="E706" s="450"/>
      <c r="F706" s="450"/>
      <c r="G706" s="450"/>
      <c r="H706" s="452"/>
      <c r="I706" s="129"/>
      <c r="J706" s="129"/>
    </row>
    <row r="707" ht="15.75" customHeight="1">
      <c r="A707" s="129"/>
      <c r="B707" s="129"/>
      <c r="C707" s="129"/>
      <c r="D707" s="450"/>
      <c r="E707" s="450"/>
      <c r="F707" s="450"/>
      <c r="G707" s="450"/>
      <c r="H707" s="452"/>
      <c r="I707" s="129"/>
      <c r="J707" s="129"/>
    </row>
    <row r="708" ht="15.75" customHeight="1">
      <c r="A708" s="129"/>
      <c r="B708" s="129"/>
      <c r="C708" s="129"/>
      <c r="D708" s="450"/>
      <c r="E708" s="450"/>
      <c r="F708" s="450"/>
      <c r="G708" s="450"/>
      <c r="H708" s="452"/>
      <c r="I708" s="129"/>
      <c r="J708" s="129"/>
    </row>
    <row r="709" ht="15.75" customHeight="1">
      <c r="A709" s="129"/>
      <c r="B709" s="129"/>
      <c r="C709" s="129"/>
      <c r="D709" s="450"/>
      <c r="E709" s="450"/>
      <c r="F709" s="450"/>
      <c r="G709" s="450"/>
      <c r="H709" s="452"/>
      <c r="I709" s="129"/>
      <c r="J709" s="129"/>
    </row>
    <row r="710" ht="15.75" customHeight="1">
      <c r="A710" s="129"/>
      <c r="B710" s="129"/>
      <c r="C710" s="129"/>
      <c r="D710" s="450"/>
      <c r="E710" s="450"/>
      <c r="F710" s="450"/>
      <c r="G710" s="450"/>
      <c r="H710" s="452"/>
      <c r="I710" s="129"/>
      <c r="J710" s="129"/>
    </row>
    <row r="711" ht="15.75" customHeight="1">
      <c r="A711" s="129"/>
      <c r="B711" s="129"/>
      <c r="C711" s="129"/>
      <c r="D711" s="450"/>
      <c r="E711" s="450"/>
      <c r="F711" s="450"/>
      <c r="G711" s="450"/>
      <c r="H711" s="452"/>
      <c r="I711" s="129"/>
      <c r="J711" s="129"/>
    </row>
    <row r="712" ht="15.75" customHeight="1">
      <c r="A712" s="129"/>
      <c r="B712" s="129"/>
      <c r="C712" s="129"/>
      <c r="D712" s="450"/>
      <c r="E712" s="450"/>
      <c r="F712" s="450"/>
      <c r="G712" s="450"/>
      <c r="H712" s="452"/>
      <c r="I712" s="129"/>
      <c r="J712" s="129"/>
    </row>
    <row r="713" ht="15.75" customHeight="1">
      <c r="A713" s="129"/>
      <c r="B713" s="129"/>
      <c r="C713" s="129"/>
      <c r="D713" s="450"/>
      <c r="E713" s="450"/>
      <c r="F713" s="450"/>
      <c r="G713" s="450"/>
      <c r="H713" s="452"/>
      <c r="I713" s="129"/>
      <c r="J713" s="129"/>
    </row>
    <row r="714" ht="15.75" customHeight="1">
      <c r="A714" s="129"/>
      <c r="B714" s="129"/>
      <c r="C714" s="129"/>
      <c r="D714" s="450"/>
      <c r="E714" s="450"/>
      <c r="F714" s="450"/>
      <c r="G714" s="450"/>
      <c r="H714" s="452"/>
      <c r="I714" s="129"/>
      <c r="J714" s="129"/>
    </row>
    <row r="715" ht="15.75" customHeight="1">
      <c r="A715" s="129"/>
      <c r="B715" s="129"/>
      <c r="C715" s="129"/>
      <c r="D715" s="450"/>
      <c r="E715" s="450"/>
      <c r="F715" s="450"/>
      <c r="G715" s="450"/>
      <c r="H715" s="452"/>
      <c r="I715" s="129"/>
      <c r="J715" s="129"/>
    </row>
    <row r="716" ht="15.75" customHeight="1">
      <c r="A716" s="129"/>
      <c r="B716" s="129"/>
      <c r="C716" s="129"/>
      <c r="D716" s="450"/>
      <c r="E716" s="450"/>
      <c r="F716" s="450"/>
      <c r="G716" s="450"/>
      <c r="H716" s="452"/>
      <c r="I716" s="129"/>
      <c r="J716" s="129"/>
    </row>
    <row r="717" ht="15.75" customHeight="1">
      <c r="A717" s="129"/>
      <c r="B717" s="129"/>
      <c r="C717" s="129"/>
      <c r="D717" s="450"/>
      <c r="E717" s="450"/>
      <c r="F717" s="450"/>
      <c r="G717" s="450"/>
      <c r="H717" s="452"/>
      <c r="I717" s="129"/>
      <c r="J717" s="129"/>
    </row>
    <row r="718" ht="15.75" customHeight="1">
      <c r="A718" s="129"/>
      <c r="B718" s="129"/>
      <c r="C718" s="129"/>
      <c r="D718" s="450"/>
      <c r="E718" s="450"/>
      <c r="F718" s="450"/>
      <c r="G718" s="450"/>
      <c r="H718" s="452"/>
      <c r="I718" s="129"/>
      <c r="J718" s="129"/>
    </row>
    <row r="719" ht="15.75" customHeight="1">
      <c r="A719" s="129"/>
      <c r="B719" s="129"/>
      <c r="C719" s="129"/>
      <c r="D719" s="450"/>
      <c r="E719" s="450"/>
      <c r="F719" s="450"/>
      <c r="G719" s="450"/>
      <c r="H719" s="452"/>
      <c r="I719" s="129"/>
      <c r="J719" s="129"/>
    </row>
    <row r="720" ht="15.75" customHeight="1">
      <c r="A720" s="129"/>
      <c r="B720" s="129"/>
      <c r="C720" s="129"/>
      <c r="D720" s="450"/>
      <c r="E720" s="450"/>
      <c r="F720" s="450"/>
      <c r="G720" s="450"/>
      <c r="H720" s="452"/>
      <c r="I720" s="129"/>
      <c r="J720" s="129"/>
    </row>
    <row r="721" ht="15.75" customHeight="1">
      <c r="A721" s="129"/>
      <c r="B721" s="129"/>
      <c r="C721" s="129"/>
      <c r="D721" s="450"/>
      <c r="E721" s="450"/>
      <c r="F721" s="450"/>
      <c r="G721" s="450"/>
      <c r="H721" s="452"/>
      <c r="I721" s="129"/>
      <c r="J721" s="129"/>
    </row>
    <row r="722" ht="15.75" customHeight="1">
      <c r="A722" s="129"/>
      <c r="B722" s="129"/>
      <c r="C722" s="129"/>
      <c r="D722" s="450"/>
      <c r="E722" s="450"/>
      <c r="F722" s="450"/>
      <c r="G722" s="450"/>
      <c r="H722" s="452"/>
      <c r="I722" s="129"/>
      <c r="J722" s="129"/>
    </row>
    <row r="723" ht="15.75" customHeight="1">
      <c r="A723" s="129"/>
      <c r="B723" s="129"/>
      <c r="C723" s="129"/>
      <c r="D723" s="450"/>
      <c r="E723" s="450"/>
      <c r="F723" s="450"/>
      <c r="G723" s="450"/>
      <c r="H723" s="452"/>
      <c r="I723" s="129"/>
      <c r="J723" s="129"/>
    </row>
    <row r="724" ht="15.75" customHeight="1">
      <c r="A724" s="129"/>
      <c r="B724" s="129"/>
      <c r="C724" s="129"/>
      <c r="D724" s="450"/>
      <c r="E724" s="450"/>
      <c r="F724" s="450"/>
      <c r="G724" s="450"/>
      <c r="H724" s="452"/>
      <c r="I724" s="129"/>
      <c r="J724" s="129"/>
    </row>
    <row r="725" ht="15.75" customHeight="1">
      <c r="A725" s="129"/>
      <c r="B725" s="129"/>
      <c r="C725" s="129"/>
      <c r="D725" s="450"/>
      <c r="E725" s="450"/>
      <c r="F725" s="450"/>
      <c r="G725" s="450"/>
      <c r="H725" s="452"/>
      <c r="I725" s="129"/>
      <c r="J725" s="129"/>
    </row>
    <row r="726" ht="15.75" customHeight="1">
      <c r="A726" s="129"/>
      <c r="B726" s="129"/>
      <c r="C726" s="129"/>
      <c r="D726" s="450"/>
      <c r="E726" s="450"/>
      <c r="F726" s="450"/>
      <c r="G726" s="450"/>
      <c r="H726" s="452"/>
      <c r="I726" s="129"/>
      <c r="J726" s="129"/>
    </row>
    <row r="727" ht="15.75" customHeight="1">
      <c r="A727" s="129"/>
      <c r="B727" s="129"/>
      <c r="C727" s="129"/>
      <c r="D727" s="450"/>
      <c r="E727" s="450"/>
      <c r="F727" s="450"/>
      <c r="G727" s="450"/>
      <c r="H727" s="452"/>
      <c r="I727" s="129"/>
      <c r="J727" s="129"/>
    </row>
    <row r="728" ht="15.75" customHeight="1">
      <c r="A728" s="129"/>
      <c r="B728" s="129"/>
      <c r="C728" s="129"/>
      <c r="D728" s="450"/>
      <c r="E728" s="450"/>
      <c r="F728" s="450"/>
      <c r="G728" s="450"/>
      <c r="H728" s="452"/>
      <c r="I728" s="129"/>
      <c r="J728" s="129"/>
    </row>
    <row r="729" ht="15.75" customHeight="1">
      <c r="A729" s="129"/>
      <c r="B729" s="129"/>
      <c r="C729" s="129"/>
      <c r="D729" s="450"/>
      <c r="E729" s="450"/>
      <c r="F729" s="450"/>
      <c r="G729" s="450"/>
      <c r="H729" s="452"/>
      <c r="I729" s="129"/>
      <c r="J729" s="129"/>
    </row>
    <row r="730" ht="15.75" customHeight="1">
      <c r="A730" s="129"/>
      <c r="B730" s="129"/>
      <c r="C730" s="129"/>
      <c r="D730" s="450"/>
      <c r="E730" s="450"/>
      <c r="F730" s="450"/>
      <c r="G730" s="450"/>
      <c r="H730" s="452"/>
      <c r="I730" s="129"/>
      <c r="J730" s="129"/>
    </row>
    <row r="731" ht="15.75" customHeight="1">
      <c r="A731" s="129"/>
      <c r="B731" s="129"/>
      <c r="C731" s="129"/>
      <c r="D731" s="450"/>
      <c r="E731" s="450"/>
      <c r="F731" s="450"/>
      <c r="G731" s="450"/>
      <c r="H731" s="452"/>
      <c r="I731" s="129"/>
      <c r="J731" s="129"/>
    </row>
    <row r="732" ht="15.75" customHeight="1">
      <c r="A732" s="129"/>
      <c r="B732" s="129"/>
      <c r="C732" s="129"/>
      <c r="D732" s="450"/>
      <c r="E732" s="450"/>
      <c r="F732" s="450"/>
      <c r="G732" s="450"/>
      <c r="H732" s="452"/>
      <c r="I732" s="129"/>
      <c r="J732" s="129"/>
    </row>
    <row r="733" ht="15.75" customHeight="1">
      <c r="A733" s="129"/>
      <c r="B733" s="129"/>
      <c r="C733" s="129"/>
      <c r="D733" s="450"/>
      <c r="E733" s="450"/>
      <c r="F733" s="450"/>
      <c r="G733" s="450"/>
      <c r="H733" s="452"/>
      <c r="I733" s="129"/>
      <c r="J733" s="129"/>
    </row>
    <row r="734" ht="15.75" customHeight="1">
      <c r="A734" s="129"/>
      <c r="B734" s="129"/>
      <c r="C734" s="129"/>
      <c r="D734" s="450"/>
      <c r="E734" s="450"/>
      <c r="F734" s="450"/>
      <c r="G734" s="450"/>
      <c r="H734" s="452"/>
      <c r="I734" s="129"/>
      <c r="J734" s="129"/>
    </row>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331"/>
    <hyperlink r:id="rId2" ref="C345"/>
    <hyperlink r:id="rId3" ref="C346"/>
    <hyperlink r:id="rId4" ref="C347"/>
  </hyperlinks>
  <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34.63"/>
    <col customWidth="1" min="3" max="3" width="47.0"/>
    <col customWidth="1" min="4" max="5" width="17.38"/>
    <col customWidth="1" min="6" max="6" width="12.63"/>
    <col customWidth="1" min="8" max="8" width="20.13"/>
    <col customWidth="1" min="11" max="11" width="18.63"/>
    <col customWidth="1" min="13" max="13" width="28.13"/>
  </cols>
  <sheetData>
    <row r="1" ht="15.75" customHeight="1">
      <c r="A1" s="356" t="s">
        <v>0</v>
      </c>
      <c r="B1" s="356" t="s">
        <v>1</v>
      </c>
      <c r="C1" s="67" t="s">
        <v>2</v>
      </c>
      <c r="D1" s="68" t="s">
        <v>3</v>
      </c>
      <c r="E1" s="67" t="s">
        <v>4</v>
      </c>
      <c r="F1" s="67" t="s">
        <v>5</v>
      </c>
      <c r="G1" s="67" t="s">
        <v>6</v>
      </c>
      <c r="H1" s="464" t="s">
        <v>7</v>
      </c>
      <c r="I1" s="465" t="s">
        <v>8</v>
      </c>
      <c r="J1" s="47" t="s">
        <v>9</v>
      </c>
      <c r="K1" s="68" t="s">
        <v>10</v>
      </c>
      <c r="L1" s="67" t="s">
        <v>11</v>
      </c>
      <c r="M1" s="67" t="s">
        <v>12</v>
      </c>
      <c r="N1" s="238"/>
    </row>
    <row r="2" ht="15.75" customHeight="1">
      <c r="A2" s="129" t="s">
        <v>93</v>
      </c>
      <c r="B2" s="129" t="s">
        <v>35</v>
      </c>
      <c r="C2" s="55" t="s">
        <v>12643</v>
      </c>
      <c r="D2" s="56" t="s">
        <v>2381</v>
      </c>
      <c r="E2" s="56" t="s">
        <v>3132</v>
      </c>
      <c r="F2" s="57">
        <v>0.375</v>
      </c>
      <c r="G2" s="57">
        <v>0.6666666666666666</v>
      </c>
      <c r="H2" s="56">
        <f t="shared" ref="H2:H517" si="1">IF(G2&lt;F2, (G2+1)-F2, G2-F2)*24</f>
        <v>7</v>
      </c>
      <c r="I2" s="58">
        <v>225.0</v>
      </c>
      <c r="J2" s="58">
        <f t="shared" ref="J2:J517" si="2">DIVIDE(I2,H2)/M2</f>
        <v>6.428571429</v>
      </c>
      <c r="K2" s="44" t="s">
        <v>12644</v>
      </c>
      <c r="L2" s="55">
        <v>0.0</v>
      </c>
      <c r="M2" s="55">
        <v>5.0</v>
      </c>
    </row>
    <row r="3" ht="15.75" customHeight="1">
      <c r="A3" s="129" t="s">
        <v>93</v>
      </c>
      <c r="B3" s="129" t="s">
        <v>35</v>
      </c>
      <c r="C3" s="55" t="s">
        <v>12645</v>
      </c>
      <c r="D3" s="51" t="s">
        <v>100</v>
      </c>
      <c r="E3" s="51" t="s">
        <v>101</v>
      </c>
      <c r="F3" s="57">
        <v>0.375</v>
      </c>
      <c r="G3" s="57">
        <v>0.6666666666666666</v>
      </c>
      <c r="H3" s="56">
        <f t="shared" si="1"/>
        <v>7</v>
      </c>
      <c r="I3" s="58">
        <v>225.0</v>
      </c>
      <c r="J3" s="58">
        <f t="shared" si="2"/>
        <v>6.428571429</v>
      </c>
      <c r="K3" s="234" t="s">
        <v>12646</v>
      </c>
      <c r="L3" s="55">
        <v>0.0</v>
      </c>
      <c r="M3" s="55">
        <v>5.0</v>
      </c>
    </row>
    <row r="4" ht="15.75" customHeight="1">
      <c r="A4" s="129" t="s">
        <v>93</v>
      </c>
      <c r="B4" s="129" t="s">
        <v>93</v>
      </c>
      <c r="C4" s="55" t="s">
        <v>12647</v>
      </c>
      <c r="D4" s="56" t="s">
        <v>9777</v>
      </c>
      <c r="E4" s="56" t="s">
        <v>9778</v>
      </c>
      <c r="F4" s="57">
        <v>0.375</v>
      </c>
      <c r="G4" s="57">
        <v>0.6875</v>
      </c>
      <c r="H4" s="56">
        <f t="shared" si="1"/>
        <v>7.5</v>
      </c>
      <c r="I4" s="58">
        <v>289.66</v>
      </c>
      <c r="J4" s="58">
        <f t="shared" si="2"/>
        <v>7.724266667</v>
      </c>
      <c r="K4" s="44" t="s">
        <v>12648</v>
      </c>
      <c r="L4" s="55">
        <v>0.0</v>
      </c>
      <c r="M4" s="55">
        <v>5.0</v>
      </c>
      <c r="N4" s="55"/>
    </row>
    <row r="5" ht="15.75" customHeight="1">
      <c r="A5" s="129" t="s">
        <v>93</v>
      </c>
      <c r="B5" s="129" t="s">
        <v>93</v>
      </c>
      <c r="C5" s="55" t="s">
        <v>12649</v>
      </c>
      <c r="D5" s="56" t="s">
        <v>3660</v>
      </c>
      <c r="E5" s="56" t="s">
        <v>3661</v>
      </c>
      <c r="F5" s="57">
        <v>0.375</v>
      </c>
      <c r="G5" s="57">
        <v>0.6875</v>
      </c>
      <c r="H5" s="56">
        <f t="shared" si="1"/>
        <v>7.5</v>
      </c>
      <c r="I5" s="58">
        <v>230.27</v>
      </c>
      <c r="J5" s="58">
        <f t="shared" si="2"/>
        <v>6.140533333</v>
      </c>
      <c r="K5" s="56" t="s">
        <v>12650</v>
      </c>
      <c r="L5" s="55">
        <v>0.0</v>
      </c>
      <c r="M5" s="55">
        <v>5.0</v>
      </c>
      <c r="N5" s="55"/>
    </row>
    <row r="6" ht="15.75" customHeight="1">
      <c r="A6" s="129" t="s">
        <v>93</v>
      </c>
      <c r="B6" s="129" t="s">
        <v>93</v>
      </c>
      <c r="C6" s="55" t="s">
        <v>12651</v>
      </c>
      <c r="D6" s="56" t="s">
        <v>3660</v>
      </c>
      <c r="E6" s="56" t="s">
        <v>3661</v>
      </c>
      <c r="F6" s="57">
        <v>0.375</v>
      </c>
      <c r="G6" s="57">
        <v>0.6875</v>
      </c>
      <c r="H6" s="56">
        <f t="shared" si="1"/>
        <v>7.5</v>
      </c>
      <c r="I6" s="58">
        <v>230.27</v>
      </c>
      <c r="J6" s="58">
        <f t="shared" si="2"/>
        <v>6.140533333</v>
      </c>
      <c r="K6" s="56" t="s">
        <v>12650</v>
      </c>
      <c r="L6" s="55">
        <v>0.0</v>
      </c>
      <c r="M6" s="55">
        <v>5.0</v>
      </c>
      <c r="N6" s="55"/>
    </row>
    <row r="7" ht="15.75" customHeight="1">
      <c r="A7" s="129" t="s">
        <v>93</v>
      </c>
      <c r="B7" s="129" t="s">
        <v>93</v>
      </c>
      <c r="C7" s="55" t="s">
        <v>12652</v>
      </c>
      <c r="D7" s="56" t="s">
        <v>3660</v>
      </c>
      <c r="E7" s="56" t="s">
        <v>3661</v>
      </c>
      <c r="F7" s="57">
        <v>0.375</v>
      </c>
      <c r="G7" s="57">
        <v>0.6875</v>
      </c>
      <c r="H7" s="56">
        <f t="shared" si="1"/>
        <v>7.5</v>
      </c>
      <c r="I7" s="58">
        <v>230.27</v>
      </c>
      <c r="J7" s="58">
        <f t="shared" si="2"/>
        <v>6.140533333</v>
      </c>
      <c r="K7" s="56" t="s">
        <v>12653</v>
      </c>
      <c r="L7" s="55">
        <v>1.0</v>
      </c>
      <c r="M7" s="55">
        <v>5.0</v>
      </c>
      <c r="N7" s="55"/>
    </row>
    <row r="8" ht="15.75" customHeight="1">
      <c r="A8" s="129" t="s">
        <v>93</v>
      </c>
      <c r="B8" s="129" t="s">
        <v>93</v>
      </c>
      <c r="C8" s="50" t="s">
        <v>12654</v>
      </c>
      <c r="D8" s="51" t="s">
        <v>3660</v>
      </c>
      <c r="E8" s="51" t="s">
        <v>3661</v>
      </c>
      <c r="F8" s="57">
        <v>0.375</v>
      </c>
      <c r="G8" s="57">
        <v>0.6875</v>
      </c>
      <c r="H8" s="56">
        <f t="shared" si="1"/>
        <v>7.5</v>
      </c>
      <c r="I8" s="58">
        <v>230.27</v>
      </c>
      <c r="J8" s="58">
        <f t="shared" si="2"/>
        <v>6.140533333</v>
      </c>
      <c r="K8" s="234" t="s">
        <v>12653</v>
      </c>
      <c r="L8" s="55">
        <v>0.0</v>
      </c>
      <c r="M8" s="55">
        <v>5.0</v>
      </c>
      <c r="N8" s="55"/>
    </row>
    <row r="9" ht="15.75" customHeight="1">
      <c r="A9" s="129" t="s">
        <v>93</v>
      </c>
      <c r="B9" s="129" t="s">
        <v>93</v>
      </c>
      <c r="C9" s="55" t="s">
        <v>12655</v>
      </c>
      <c r="D9" s="56" t="s">
        <v>384</v>
      </c>
      <c r="E9" s="56" t="s">
        <v>385</v>
      </c>
      <c r="F9" s="57">
        <v>0.375</v>
      </c>
      <c r="G9" s="57">
        <v>0.6875</v>
      </c>
      <c r="H9" s="56">
        <f t="shared" si="1"/>
        <v>7.5</v>
      </c>
      <c r="I9" s="58">
        <v>243.3</v>
      </c>
      <c r="J9" s="58">
        <f t="shared" si="2"/>
        <v>6.488</v>
      </c>
      <c r="K9" s="56" t="s">
        <v>12656</v>
      </c>
      <c r="L9" s="55">
        <v>0.0</v>
      </c>
      <c r="M9" s="55">
        <v>5.0</v>
      </c>
      <c r="N9" s="55"/>
    </row>
    <row r="10" ht="15.75" customHeight="1">
      <c r="A10" s="129" t="s">
        <v>93</v>
      </c>
      <c r="B10" s="129" t="s">
        <v>93</v>
      </c>
      <c r="C10" s="55" t="s">
        <v>12657</v>
      </c>
      <c r="D10" s="56" t="s">
        <v>384</v>
      </c>
      <c r="E10" s="56" t="s">
        <v>385</v>
      </c>
      <c r="F10" s="57">
        <v>0.375</v>
      </c>
      <c r="G10" s="57">
        <v>0.6875</v>
      </c>
      <c r="H10" s="56">
        <f t="shared" si="1"/>
        <v>7.5</v>
      </c>
      <c r="I10" s="58">
        <v>243.3</v>
      </c>
      <c r="J10" s="58">
        <f t="shared" si="2"/>
        <v>6.488</v>
      </c>
      <c r="K10" s="56" t="s">
        <v>12656</v>
      </c>
      <c r="L10" s="55">
        <v>0.0</v>
      </c>
      <c r="M10" s="55">
        <v>5.0</v>
      </c>
      <c r="N10" s="55"/>
    </row>
    <row r="11" ht="15.75" customHeight="1">
      <c r="A11" s="129" t="s">
        <v>93</v>
      </c>
      <c r="B11" s="129" t="s">
        <v>93</v>
      </c>
      <c r="C11" s="55" t="s">
        <v>12658</v>
      </c>
      <c r="D11" s="56" t="s">
        <v>174</v>
      </c>
      <c r="E11" s="56" t="s">
        <v>175</v>
      </c>
      <c r="F11" s="57">
        <v>0.375</v>
      </c>
      <c r="G11" s="57">
        <v>0.6666666666666666</v>
      </c>
      <c r="H11" s="56">
        <f t="shared" si="1"/>
        <v>7</v>
      </c>
      <c r="I11" s="58">
        <v>315.63</v>
      </c>
      <c r="J11" s="58">
        <f t="shared" si="2"/>
        <v>9.018</v>
      </c>
      <c r="K11" s="56" t="s">
        <v>12659</v>
      </c>
      <c r="L11" s="55">
        <v>0.0</v>
      </c>
      <c r="M11" s="55">
        <v>5.0</v>
      </c>
      <c r="N11" s="55"/>
    </row>
    <row r="12" ht="15.75" customHeight="1">
      <c r="A12" s="129" t="s">
        <v>93</v>
      </c>
      <c r="B12" s="129" t="s">
        <v>1412</v>
      </c>
      <c r="C12" s="50" t="s">
        <v>12660</v>
      </c>
      <c r="D12" s="51" t="s">
        <v>5735</v>
      </c>
      <c r="E12" s="51" t="s">
        <v>5736</v>
      </c>
      <c r="F12" s="57">
        <v>0.375</v>
      </c>
      <c r="G12" s="57">
        <v>0.6875</v>
      </c>
      <c r="H12" s="56">
        <f t="shared" si="1"/>
        <v>7.5</v>
      </c>
      <c r="I12" s="58">
        <v>230.27</v>
      </c>
      <c r="J12" s="58">
        <f t="shared" si="2"/>
        <v>6.140533333</v>
      </c>
      <c r="K12" s="234" t="s">
        <v>12661</v>
      </c>
      <c r="L12" s="50">
        <v>0.0</v>
      </c>
      <c r="M12" s="50">
        <v>5.0</v>
      </c>
      <c r="N12" s="55"/>
    </row>
    <row r="13" ht="15.75" customHeight="1">
      <c r="A13" s="129" t="s">
        <v>93</v>
      </c>
      <c r="B13" s="129" t="s">
        <v>1412</v>
      </c>
      <c r="C13" s="55" t="s">
        <v>12662</v>
      </c>
      <c r="D13" s="51" t="s">
        <v>5735</v>
      </c>
      <c r="E13" s="51" t="s">
        <v>5736</v>
      </c>
      <c r="F13" s="57">
        <v>0.375</v>
      </c>
      <c r="G13" s="57">
        <v>0.6875</v>
      </c>
      <c r="H13" s="56">
        <f t="shared" si="1"/>
        <v>7.5</v>
      </c>
      <c r="I13" s="58">
        <v>230.27</v>
      </c>
      <c r="J13" s="58">
        <f t="shared" si="2"/>
        <v>6.140533333</v>
      </c>
      <c r="K13" s="234" t="s">
        <v>12661</v>
      </c>
      <c r="L13" s="55">
        <v>2.0</v>
      </c>
      <c r="M13" s="55">
        <v>5.0</v>
      </c>
      <c r="N13" s="55"/>
    </row>
    <row r="14" ht="15.75" customHeight="1">
      <c r="A14" s="129" t="s">
        <v>93</v>
      </c>
      <c r="B14" s="129" t="s">
        <v>1412</v>
      </c>
      <c r="C14" s="55" t="s">
        <v>12663</v>
      </c>
      <c r="D14" s="56" t="s">
        <v>5807</v>
      </c>
      <c r="E14" s="56" t="s">
        <v>5808</v>
      </c>
      <c r="F14" s="57">
        <v>0.375</v>
      </c>
      <c r="G14" s="57">
        <v>0.6875</v>
      </c>
      <c r="H14" s="56">
        <f t="shared" si="1"/>
        <v>7.5</v>
      </c>
      <c r="I14" s="58">
        <v>230.27</v>
      </c>
      <c r="J14" s="58">
        <f t="shared" si="2"/>
        <v>6.140533333</v>
      </c>
      <c r="K14" s="56" t="s">
        <v>12664</v>
      </c>
      <c r="L14" s="55">
        <v>0.0</v>
      </c>
      <c r="M14" s="55">
        <v>5.0</v>
      </c>
      <c r="N14" s="55"/>
    </row>
    <row r="15" ht="15.75" customHeight="1">
      <c r="A15" s="129" t="s">
        <v>93</v>
      </c>
      <c r="B15" s="129" t="s">
        <v>1412</v>
      </c>
      <c r="C15" s="55" t="s">
        <v>12665</v>
      </c>
      <c r="D15" s="56" t="s">
        <v>174</v>
      </c>
      <c r="E15" s="56" t="s">
        <v>175</v>
      </c>
      <c r="F15" s="57">
        <v>0.375</v>
      </c>
      <c r="G15" s="57">
        <v>0.6875</v>
      </c>
      <c r="H15" s="56">
        <f t="shared" si="1"/>
        <v>7.5</v>
      </c>
      <c r="I15" s="58">
        <v>230.27</v>
      </c>
      <c r="J15" s="58">
        <f t="shared" si="2"/>
        <v>6.140533333</v>
      </c>
      <c r="K15" s="56" t="s">
        <v>12664</v>
      </c>
      <c r="L15" s="55">
        <v>0.0</v>
      </c>
      <c r="M15" s="55">
        <v>5.0</v>
      </c>
      <c r="N15" s="55"/>
    </row>
    <row r="16" ht="15.75" customHeight="1">
      <c r="A16" s="129" t="s">
        <v>93</v>
      </c>
      <c r="B16" s="129" t="s">
        <v>93</v>
      </c>
      <c r="C16" s="55" t="s">
        <v>12666</v>
      </c>
      <c r="D16" s="56" t="s">
        <v>57</v>
      </c>
      <c r="E16" s="56" t="s">
        <v>58</v>
      </c>
      <c r="F16" s="57">
        <v>0.375</v>
      </c>
      <c r="G16" s="57">
        <v>0.625</v>
      </c>
      <c r="H16" s="56">
        <f t="shared" si="1"/>
        <v>6</v>
      </c>
      <c r="I16" s="58">
        <v>180.25</v>
      </c>
      <c r="J16" s="58">
        <f t="shared" si="2"/>
        <v>6.008333333</v>
      </c>
      <c r="K16" s="56" t="s">
        <v>12667</v>
      </c>
      <c r="L16" s="55">
        <v>0.0</v>
      </c>
      <c r="M16" s="55">
        <v>5.0</v>
      </c>
      <c r="N16" s="55"/>
    </row>
    <row r="17" ht="15.75" customHeight="1">
      <c r="A17" s="129" t="s">
        <v>93</v>
      </c>
      <c r="B17" s="129" t="s">
        <v>35</v>
      </c>
      <c r="C17" s="50" t="s">
        <v>12668</v>
      </c>
      <c r="D17" s="51" t="s">
        <v>2928</v>
      </c>
      <c r="E17" s="51" t="s">
        <v>2929</v>
      </c>
      <c r="F17" s="57">
        <v>0.375</v>
      </c>
      <c r="G17" s="57">
        <v>0.6875</v>
      </c>
      <c r="H17" s="56">
        <f t="shared" si="1"/>
        <v>7.5</v>
      </c>
      <c r="I17" s="58">
        <v>379.0</v>
      </c>
      <c r="J17" s="58">
        <f t="shared" si="2"/>
        <v>10.10666667</v>
      </c>
      <c r="K17" s="234" t="s">
        <v>12669</v>
      </c>
      <c r="L17" s="55">
        <v>0.0</v>
      </c>
      <c r="M17" s="55">
        <v>5.0</v>
      </c>
      <c r="N17" s="55"/>
    </row>
    <row r="18" ht="15.75" customHeight="1">
      <c r="A18" s="129" t="s">
        <v>93</v>
      </c>
      <c r="B18" s="129" t="s">
        <v>1412</v>
      </c>
      <c r="C18" s="55" t="s">
        <v>12670</v>
      </c>
      <c r="D18" s="56" t="s">
        <v>5735</v>
      </c>
      <c r="E18" s="56" t="s">
        <v>5736</v>
      </c>
      <c r="F18" s="57">
        <v>0.375</v>
      </c>
      <c r="G18" s="57">
        <v>0.6875</v>
      </c>
      <c r="H18" s="56">
        <f t="shared" si="1"/>
        <v>7.5</v>
      </c>
      <c r="I18" s="58">
        <v>230.27</v>
      </c>
      <c r="J18" s="58">
        <f t="shared" si="2"/>
        <v>6.140533333</v>
      </c>
      <c r="K18" s="56" t="s">
        <v>12671</v>
      </c>
      <c r="L18" s="55">
        <v>1.0</v>
      </c>
      <c r="M18" s="55">
        <v>5.0</v>
      </c>
      <c r="N18" s="55"/>
    </row>
    <row r="19" ht="15.75" customHeight="1">
      <c r="A19" s="129" t="s">
        <v>93</v>
      </c>
      <c r="B19" s="129" t="s">
        <v>1412</v>
      </c>
      <c r="C19" s="55" t="s">
        <v>12672</v>
      </c>
      <c r="D19" s="56" t="s">
        <v>5807</v>
      </c>
      <c r="E19" s="56" t="s">
        <v>5808</v>
      </c>
      <c r="F19" s="57">
        <v>0.375</v>
      </c>
      <c r="G19" s="57">
        <v>0.6875</v>
      </c>
      <c r="H19" s="56">
        <f t="shared" si="1"/>
        <v>7.5</v>
      </c>
      <c r="I19" s="58">
        <v>230.27</v>
      </c>
      <c r="J19" s="58">
        <f t="shared" si="2"/>
        <v>6.140533333</v>
      </c>
      <c r="K19" s="56" t="s">
        <v>12671</v>
      </c>
      <c r="L19" s="55">
        <v>1.0</v>
      </c>
      <c r="M19" s="55">
        <v>5.0</v>
      </c>
      <c r="N19" s="55"/>
    </row>
    <row r="20" ht="15.75" customHeight="1">
      <c r="A20" s="129" t="s">
        <v>93</v>
      </c>
      <c r="B20" s="129" t="s">
        <v>1412</v>
      </c>
      <c r="C20" s="55" t="s">
        <v>12673</v>
      </c>
      <c r="D20" s="56" t="s">
        <v>9777</v>
      </c>
      <c r="E20" s="56" t="s">
        <v>9778</v>
      </c>
      <c r="F20" s="57">
        <v>0.375</v>
      </c>
      <c r="G20" s="57">
        <v>0.6875</v>
      </c>
      <c r="H20" s="56">
        <f t="shared" si="1"/>
        <v>7.5</v>
      </c>
      <c r="I20" s="58">
        <v>289.66</v>
      </c>
      <c r="J20" s="58">
        <f t="shared" si="2"/>
        <v>7.724266667</v>
      </c>
      <c r="K20" s="56" t="s">
        <v>12674</v>
      </c>
      <c r="L20" s="55">
        <v>0.0</v>
      </c>
      <c r="M20" s="55">
        <v>5.0</v>
      </c>
      <c r="N20" s="55"/>
    </row>
    <row r="21" ht="15.75" customHeight="1">
      <c r="A21" s="129" t="s">
        <v>93</v>
      </c>
      <c r="B21" s="129" t="s">
        <v>93</v>
      </c>
      <c r="C21" s="55" t="s">
        <v>12675</v>
      </c>
      <c r="D21" s="56" t="s">
        <v>9777</v>
      </c>
      <c r="E21" s="56" t="s">
        <v>9778</v>
      </c>
      <c r="F21" s="57">
        <v>0.375</v>
      </c>
      <c r="G21" s="57">
        <v>0.5</v>
      </c>
      <c r="H21" s="56">
        <f t="shared" si="1"/>
        <v>3</v>
      </c>
      <c r="I21" s="58">
        <v>0.0</v>
      </c>
      <c r="J21" s="58">
        <f t="shared" si="2"/>
        <v>0</v>
      </c>
      <c r="K21" s="56" t="s">
        <v>12676</v>
      </c>
      <c r="L21" s="55" t="s">
        <v>9635</v>
      </c>
      <c r="M21" s="55">
        <v>5.0</v>
      </c>
      <c r="N21" s="55"/>
    </row>
    <row r="22" ht="15.75" customHeight="1">
      <c r="A22" s="129" t="s">
        <v>93</v>
      </c>
      <c r="B22" s="129" t="s">
        <v>93</v>
      </c>
      <c r="C22" s="50" t="s">
        <v>12677</v>
      </c>
      <c r="D22" s="51" t="s">
        <v>3225</v>
      </c>
      <c r="E22" s="51" t="s">
        <v>3226</v>
      </c>
      <c r="F22" s="57">
        <v>0.375</v>
      </c>
      <c r="G22" s="57">
        <v>0.6875</v>
      </c>
      <c r="H22" s="56">
        <f t="shared" si="1"/>
        <v>7.5</v>
      </c>
      <c r="I22" s="58">
        <v>0.0</v>
      </c>
      <c r="J22" s="58">
        <f t="shared" si="2"/>
        <v>0</v>
      </c>
      <c r="K22" s="234" t="s">
        <v>12678</v>
      </c>
      <c r="L22" s="50">
        <v>1.0</v>
      </c>
      <c r="M22" s="50">
        <v>5.0</v>
      </c>
      <c r="N22" s="55"/>
    </row>
    <row r="23" ht="15.75" customHeight="1">
      <c r="A23" s="129" t="s">
        <v>93</v>
      </c>
      <c r="B23" s="129" t="s">
        <v>93</v>
      </c>
      <c r="C23" s="50" t="s">
        <v>12679</v>
      </c>
      <c r="D23" s="51" t="s">
        <v>3225</v>
      </c>
      <c r="E23" s="51" t="s">
        <v>3226</v>
      </c>
      <c r="F23" s="57">
        <v>0.375</v>
      </c>
      <c r="G23" s="57">
        <v>0.6875</v>
      </c>
      <c r="H23" s="56">
        <f t="shared" si="1"/>
        <v>7.5</v>
      </c>
      <c r="I23" s="58">
        <v>0.0</v>
      </c>
      <c r="J23" s="58">
        <f t="shared" si="2"/>
        <v>0</v>
      </c>
      <c r="K23" s="234" t="s">
        <v>12678</v>
      </c>
      <c r="L23" s="55">
        <v>6.0</v>
      </c>
      <c r="M23" s="50">
        <v>5.0</v>
      </c>
      <c r="N23" s="55"/>
    </row>
    <row r="24" ht="15.75" customHeight="1">
      <c r="A24" s="129" t="s">
        <v>93</v>
      </c>
      <c r="B24" s="129" t="s">
        <v>93</v>
      </c>
      <c r="C24" s="50" t="s">
        <v>12680</v>
      </c>
      <c r="D24" s="51" t="s">
        <v>3225</v>
      </c>
      <c r="E24" s="51" t="s">
        <v>3226</v>
      </c>
      <c r="F24" s="57">
        <v>0.375</v>
      </c>
      <c r="G24" s="57">
        <v>0.6875</v>
      </c>
      <c r="H24" s="56">
        <f t="shared" si="1"/>
        <v>7.5</v>
      </c>
      <c r="I24" s="58">
        <v>0.0</v>
      </c>
      <c r="J24" s="58">
        <f t="shared" si="2"/>
        <v>0</v>
      </c>
      <c r="K24" s="234" t="s">
        <v>12678</v>
      </c>
      <c r="L24" s="55">
        <v>0.0</v>
      </c>
      <c r="M24" s="50">
        <v>5.0</v>
      </c>
      <c r="N24" s="55"/>
    </row>
    <row r="25" ht="15.75" customHeight="1">
      <c r="A25" s="129" t="s">
        <v>12681</v>
      </c>
      <c r="B25" s="129" t="s">
        <v>164</v>
      </c>
      <c r="C25" s="55" t="s">
        <v>2296</v>
      </c>
      <c r="D25" s="56" t="s">
        <v>90</v>
      </c>
      <c r="E25" s="56" t="s">
        <v>91</v>
      </c>
      <c r="F25" s="57">
        <v>0.5520833333333334</v>
      </c>
      <c r="G25" s="57">
        <v>0.5833333333333334</v>
      </c>
      <c r="H25" s="56">
        <f t="shared" si="1"/>
        <v>0.75</v>
      </c>
      <c r="I25" s="58">
        <v>73.85</v>
      </c>
      <c r="J25" s="58">
        <f t="shared" si="2"/>
        <v>12.30833333</v>
      </c>
      <c r="K25" s="56" t="s">
        <v>12682</v>
      </c>
      <c r="L25" s="55">
        <v>3.0</v>
      </c>
      <c r="M25" s="55">
        <v>8.0</v>
      </c>
      <c r="N25" s="55"/>
    </row>
    <row r="26" ht="15.75" customHeight="1">
      <c r="A26" s="129" t="s">
        <v>12681</v>
      </c>
      <c r="B26" s="129" t="s">
        <v>164</v>
      </c>
      <c r="C26" s="55" t="s">
        <v>12683</v>
      </c>
      <c r="D26" s="56" t="s">
        <v>90</v>
      </c>
      <c r="E26" s="56" t="s">
        <v>91</v>
      </c>
      <c r="F26" s="57">
        <v>0.375</v>
      </c>
      <c r="G26" s="57">
        <v>0.40625</v>
      </c>
      <c r="H26" s="56">
        <f t="shared" si="1"/>
        <v>0.75</v>
      </c>
      <c r="I26" s="58">
        <v>119.99</v>
      </c>
      <c r="J26" s="58">
        <f t="shared" si="2"/>
        <v>19.99833333</v>
      </c>
      <c r="K26" s="56" t="s">
        <v>12684</v>
      </c>
      <c r="L26" s="55">
        <v>7.0</v>
      </c>
      <c r="M26" s="55">
        <v>8.0</v>
      </c>
      <c r="N26" s="55"/>
    </row>
    <row r="27" ht="15.75" customHeight="1">
      <c r="A27" s="129" t="s">
        <v>12681</v>
      </c>
      <c r="B27" s="129" t="s">
        <v>164</v>
      </c>
      <c r="C27" s="50" t="s">
        <v>12685</v>
      </c>
      <c r="D27" s="56" t="s">
        <v>90</v>
      </c>
      <c r="E27" s="56" t="s">
        <v>91</v>
      </c>
      <c r="F27" s="52">
        <v>0.3645833333333333</v>
      </c>
      <c r="G27" s="52">
        <v>0.3958333333333333</v>
      </c>
      <c r="H27" s="56">
        <f t="shared" si="1"/>
        <v>0.75</v>
      </c>
      <c r="I27" s="58">
        <v>119.99</v>
      </c>
      <c r="J27" s="58">
        <f t="shared" si="2"/>
        <v>19.99833333</v>
      </c>
      <c r="K27" s="234" t="s">
        <v>12686</v>
      </c>
      <c r="L27" s="50">
        <v>33.0</v>
      </c>
      <c r="M27" s="55">
        <v>8.0</v>
      </c>
      <c r="N27" s="55"/>
    </row>
    <row r="28" ht="15.75" customHeight="1">
      <c r="A28" s="129" t="s">
        <v>12687</v>
      </c>
      <c r="B28" s="129" t="s">
        <v>35</v>
      </c>
      <c r="C28" s="55" t="s">
        <v>12688</v>
      </c>
      <c r="D28" s="56" t="s">
        <v>684</v>
      </c>
      <c r="E28" s="56" t="s">
        <v>685</v>
      </c>
      <c r="F28" s="57">
        <v>0.5416666666666666</v>
      </c>
      <c r="G28" s="57">
        <v>0.6041666666666666</v>
      </c>
      <c r="H28" s="56">
        <f t="shared" si="1"/>
        <v>1.5</v>
      </c>
      <c r="I28" s="58">
        <v>45.0</v>
      </c>
      <c r="J28" s="58">
        <f t="shared" si="2"/>
        <v>30</v>
      </c>
      <c r="K28" s="234" t="s">
        <v>12689</v>
      </c>
      <c r="L28" s="55">
        <v>19.0</v>
      </c>
      <c r="M28" s="55">
        <v>1.0</v>
      </c>
      <c r="N28" s="55"/>
    </row>
    <row r="29" ht="15.75" customHeight="1">
      <c r="A29" s="129" t="s">
        <v>12687</v>
      </c>
      <c r="B29" s="129" t="s">
        <v>35</v>
      </c>
      <c r="C29" s="55" t="s">
        <v>12690</v>
      </c>
      <c r="D29" s="56" t="s">
        <v>12691</v>
      </c>
      <c r="E29" s="56" t="s">
        <v>12692</v>
      </c>
      <c r="F29" s="57">
        <v>0.7916666666666666</v>
      </c>
      <c r="G29" s="57">
        <v>0.875</v>
      </c>
      <c r="H29" s="56">
        <f t="shared" si="1"/>
        <v>2</v>
      </c>
      <c r="I29" s="58">
        <v>50.0</v>
      </c>
      <c r="J29" s="58">
        <f t="shared" si="2"/>
        <v>25</v>
      </c>
      <c r="K29" s="44" t="s">
        <v>12693</v>
      </c>
      <c r="L29" s="55">
        <v>30.0</v>
      </c>
      <c r="M29" s="55">
        <v>1.0</v>
      </c>
      <c r="N29" s="55"/>
    </row>
    <row r="30" ht="15.75" customHeight="1">
      <c r="A30" s="129" t="s">
        <v>12687</v>
      </c>
      <c r="B30" s="129" t="s">
        <v>35</v>
      </c>
      <c r="C30" s="55" t="s">
        <v>12694</v>
      </c>
      <c r="D30" s="56" t="s">
        <v>2275</v>
      </c>
      <c r="E30" s="56" t="s">
        <v>3542</v>
      </c>
      <c r="F30" s="57">
        <v>0.5208333333333334</v>
      </c>
      <c r="G30" s="57">
        <v>0.6458333333333334</v>
      </c>
      <c r="H30" s="56">
        <f t="shared" si="1"/>
        <v>3</v>
      </c>
      <c r="I30" s="58">
        <v>70.0</v>
      </c>
      <c r="J30" s="58">
        <f t="shared" si="2"/>
        <v>23.33333333</v>
      </c>
      <c r="K30" s="466" t="s">
        <v>12695</v>
      </c>
      <c r="L30" s="55">
        <v>12.0</v>
      </c>
      <c r="M30" s="55">
        <v>1.0</v>
      </c>
      <c r="N30" s="55"/>
    </row>
    <row r="31" ht="15.75" customHeight="1">
      <c r="A31" s="129" t="s">
        <v>12687</v>
      </c>
      <c r="B31" s="129" t="s">
        <v>35</v>
      </c>
      <c r="C31" s="50" t="s">
        <v>12696</v>
      </c>
      <c r="D31" s="51" t="s">
        <v>2275</v>
      </c>
      <c r="E31" s="51" t="s">
        <v>3542</v>
      </c>
      <c r="F31" s="52">
        <v>0.5416666666666666</v>
      </c>
      <c r="G31" s="52">
        <v>0.6041666666666666</v>
      </c>
      <c r="H31" s="56">
        <f t="shared" si="1"/>
        <v>1.5</v>
      </c>
      <c r="I31" s="58">
        <v>65.0</v>
      </c>
      <c r="J31" s="58">
        <f t="shared" si="2"/>
        <v>43.33333333</v>
      </c>
      <c r="K31" s="44" t="s">
        <v>12697</v>
      </c>
      <c r="L31" s="50">
        <v>0.0</v>
      </c>
      <c r="M31" s="55">
        <v>1.0</v>
      </c>
      <c r="N31" s="55"/>
    </row>
    <row r="32" ht="18.75" customHeight="1">
      <c r="A32" s="129" t="s">
        <v>12687</v>
      </c>
      <c r="B32" s="129" t="s">
        <v>35</v>
      </c>
      <c r="C32" s="400" t="s">
        <v>12698</v>
      </c>
      <c r="D32" s="56" t="s">
        <v>90</v>
      </c>
      <c r="E32" s="56" t="s">
        <v>91</v>
      </c>
      <c r="F32" s="57">
        <v>0.5416666666666666</v>
      </c>
      <c r="G32" s="57">
        <v>0.6666666666666666</v>
      </c>
      <c r="H32" s="56">
        <f t="shared" si="1"/>
        <v>3</v>
      </c>
      <c r="I32" s="58">
        <v>100.0</v>
      </c>
      <c r="J32" s="58">
        <f t="shared" si="2"/>
        <v>33.33333333</v>
      </c>
      <c r="K32" s="44" t="s">
        <v>12699</v>
      </c>
      <c r="L32" s="55">
        <v>8.0</v>
      </c>
      <c r="M32" s="55">
        <v>1.0</v>
      </c>
      <c r="N32" s="55"/>
    </row>
    <row r="33" ht="15.75" customHeight="1">
      <c r="A33" s="129" t="s">
        <v>12687</v>
      </c>
      <c r="B33" s="129" t="s">
        <v>35</v>
      </c>
      <c r="C33" s="467" t="s">
        <v>12700</v>
      </c>
      <c r="D33" s="56" t="s">
        <v>2275</v>
      </c>
      <c r="E33" s="56" t="s">
        <v>3542</v>
      </c>
      <c r="F33" s="57">
        <v>0.5416666666666666</v>
      </c>
      <c r="G33" s="57">
        <v>0.625</v>
      </c>
      <c r="H33" s="56">
        <f t="shared" si="1"/>
        <v>2</v>
      </c>
      <c r="I33" s="58">
        <v>60.0</v>
      </c>
      <c r="J33" s="58">
        <f t="shared" si="2"/>
        <v>30</v>
      </c>
      <c r="K33" s="44" t="s">
        <v>12701</v>
      </c>
      <c r="L33" s="55">
        <v>13.0</v>
      </c>
      <c r="M33" s="55">
        <v>1.0</v>
      </c>
      <c r="N33" s="55"/>
    </row>
    <row r="34" ht="15.75" customHeight="1">
      <c r="A34" s="129" t="s">
        <v>12687</v>
      </c>
      <c r="B34" s="129" t="s">
        <v>35</v>
      </c>
      <c r="C34" s="55" t="s">
        <v>12702</v>
      </c>
      <c r="D34" s="56" t="s">
        <v>2275</v>
      </c>
      <c r="E34" s="56" t="s">
        <v>3542</v>
      </c>
      <c r="F34" s="57">
        <v>0.5208333333333334</v>
      </c>
      <c r="G34" s="57">
        <v>0.6458333333333334</v>
      </c>
      <c r="H34" s="56">
        <f t="shared" si="1"/>
        <v>3</v>
      </c>
      <c r="I34" s="58">
        <v>70.0</v>
      </c>
      <c r="J34" s="58">
        <f t="shared" si="2"/>
        <v>23.33333333</v>
      </c>
      <c r="K34" s="466" t="s">
        <v>12703</v>
      </c>
      <c r="L34" s="55">
        <v>12.0</v>
      </c>
      <c r="M34" s="55">
        <v>1.0</v>
      </c>
      <c r="N34" s="55"/>
    </row>
    <row r="35" ht="19.5" customHeight="1">
      <c r="A35" s="129" t="s">
        <v>12687</v>
      </c>
      <c r="B35" s="129" t="s">
        <v>35</v>
      </c>
      <c r="C35" s="55" t="s">
        <v>12704</v>
      </c>
      <c r="D35" s="56" t="s">
        <v>2275</v>
      </c>
      <c r="E35" s="56" t="s">
        <v>3542</v>
      </c>
      <c r="F35" s="52">
        <v>0.5416666666666666</v>
      </c>
      <c r="G35" s="52">
        <v>0.625</v>
      </c>
      <c r="H35" s="56">
        <f t="shared" si="1"/>
        <v>2</v>
      </c>
      <c r="I35" s="58">
        <v>50.0</v>
      </c>
      <c r="J35" s="58">
        <f t="shared" si="2"/>
        <v>25</v>
      </c>
      <c r="K35" s="44" t="s">
        <v>12705</v>
      </c>
      <c r="L35" s="50">
        <v>14.0</v>
      </c>
      <c r="M35" s="50">
        <v>1.0</v>
      </c>
      <c r="N35" s="55"/>
    </row>
    <row r="36" ht="15.75" customHeight="1">
      <c r="A36" s="129" t="s">
        <v>12687</v>
      </c>
      <c r="B36" s="129" t="s">
        <v>35</v>
      </c>
      <c r="C36" s="468" t="s">
        <v>12706</v>
      </c>
      <c r="D36" s="51" t="s">
        <v>2275</v>
      </c>
      <c r="E36" s="51" t="s">
        <v>3542</v>
      </c>
      <c r="F36" s="52">
        <v>0.5416666666666666</v>
      </c>
      <c r="G36" s="52">
        <v>0.6041666666666666</v>
      </c>
      <c r="H36" s="56">
        <f t="shared" si="1"/>
        <v>1.5</v>
      </c>
      <c r="I36" s="58">
        <v>105.0</v>
      </c>
      <c r="J36" s="58">
        <f t="shared" si="2"/>
        <v>70</v>
      </c>
      <c r="K36" s="234" t="s">
        <v>12707</v>
      </c>
      <c r="L36" s="50">
        <v>10.0</v>
      </c>
      <c r="M36" s="50">
        <v>1.0</v>
      </c>
      <c r="N36" s="55"/>
    </row>
    <row r="37" ht="15.75" customHeight="1">
      <c r="A37" s="129" t="s">
        <v>12687</v>
      </c>
      <c r="B37" s="129" t="s">
        <v>35</v>
      </c>
      <c r="C37" s="55" t="s">
        <v>12708</v>
      </c>
      <c r="D37" s="51" t="s">
        <v>2275</v>
      </c>
      <c r="E37" s="51" t="s">
        <v>3542</v>
      </c>
      <c r="F37" s="52">
        <v>0.5416666666666666</v>
      </c>
      <c r="G37" s="52">
        <v>0.625</v>
      </c>
      <c r="H37" s="56">
        <f t="shared" si="1"/>
        <v>2</v>
      </c>
      <c r="I37" s="58">
        <v>50.0</v>
      </c>
      <c r="J37" s="58">
        <f t="shared" si="2"/>
        <v>25</v>
      </c>
      <c r="K37" s="56" t="s">
        <v>12709</v>
      </c>
      <c r="L37" s="55">
        <v>14.0</v>
      </c>
      <c r="M37" s="55">
        <v>1.0</v>
      </c>
      <c r="N37" s="55"/>
    </row>
    <row r="38" ht="15.75" customHeight="1">
      <c r="A38" s="129" t="s">
        <v>12687</v>
      </c>
      <c r="B38" s="129" t="s">
        <v>35</v>
      </c>
      <c r="C38" s="55" t="s">
        <v>12710</v>
      </c>
      <c r="D38" s="51" t="s">
        <v>2275</v>
      </c>
      <c r="E38" s="51" t="s">
        <v>3542</v>
      </c>
      <c r="F38" s="57">
        <v>0.5208333333333334</v>
      </c>
      <c r="G38" s="57">
        <v>0.6458333333333334</v>
      </c>
      <c r="H38" s="56">
        <f t="shared" si="1"/>
        <v>3</v>
      </c>
      <c r="I38" s="58">
        <v>70.0</v>
      </c>
      <c r="J38" s="58">
        <f t="shared" si="2"/>
        <v>23.33333333</v>
      </c>
      <c r="K38" s="469" t="s">
        <v>12711</v>
      </c>
      <c r="L38" s="55">
        <v>12.0</v>
      </c>
      <c r="M38" s="55">
        <v>1.0</v>
      </c>
      <c r="N38" s="55"/>
    </row>
    <row r="39" ht="15.75" customHeight="1">
      <c r="A39" s="129" t="s">
        <v>12687</v>
      </c>
      <c r="B39" s="129" t="s">
        <v>35</v>
      </c>
      <c r="C39" s="55" t="s">
        <v>12712</v>
      </c>
      <c r="D39" s="56" t="s">
        <v>2275</v>
      </c>
      <c r="E39" s="56" t="s">
        <v>3542</v>
      </c>
      <c r="F39" s="57">
        <v>0.5208333333333334</v>
      </c>
      <c r="G39" s="57">
        <v>0.6458333333333334</v>
      </c>
      <c r="H39" s="56">
        <f t="shared" si="1"/>
        <v>3</v>
      </c>
      <c r="I39" s="58">
        <v>70.0</v>
      </c>
      <c r="J39" s="58">
        <f t="shared" si="2"/>
        <v>23.33333333</v>
      </c>
      <c r="K39" s="469" t="s">
        <v>12713</v>
      </c>
      <c r="L39" s="55">
        <v>10.0</v>
      </c>
      <c r="M39" s="55">
        <v>1.0</v>
      </c>
      <c r="N39" s="55"/>
    </row>
    <row r="40" ht="15.75" customHeight="1">
      <c r="A40" s="129" t="s">
        <v>12714</v>
      </c>
      <c r="B40" s="129" t="s">
        <v>187</v>
      </c>
      <c r="C40" s="55" t="s">
        <v>12715</v>
      </c>
      <c r="D40" s="56" t="s">
        <v>2155</v>
      </c>
      <c r="E40" s="56" t="s">
        <v>2972</v>
      </c>
      <c r="F40" s="57">
        <v>0.5416666666666666</v>
      </c>
      <c r="G40" s="57">
        <v>0.6458333333333334</v>
      </c>
      <c r="H40" s="56">
        <f t="shared" si="1"/>
        <v>2.5</v>
      </c>
      <c r="I40" s="58">
        <v>0.0</v>
      </c>
      <c r="J40" s="58">
        <f t="shared" si="2"/>
        <v>0</v>
      </c>
      <c r="K40" s="56" t="s">
        <v>12716</v>
      </c>
      <c r="L40" s="55">
        <v>7.0</v>
      </c>
      <c r="M40" s="55">
        <v>1.0</v>
      </c>
      <c r="N40" s="55"/>
    </row>
    <row r="41" ht="15.75" customHeight="1">
      <c r="A41" s="129" t="s">
        <v>12717</v>
      </c>
      <c r="B41" s="129" t="s">
        <v>187</v>
      </c>
      <c r="C41" s="55" t="s">
        <v>12718</v>
      </c>
      <c r="D41" s="56" t="s">
        <v>2155</v>
      </c>
      <c r="E41" s="56" t="s">
        <v>2972</v>
      </c>
      <c r="F41" s="57">
        <v>0.4583333333333333</v>
      </c>
      <c r="G41" s="57">
        <v>0.5416666666666666</v>
      </c>
      <c r="H41" s="56">
        <f t="shared" si="1"/>
        <v>2</v>
      </c>
      <c r="I41" s="58">
        <v>0.0</v>
      </c>
      <c r="J41" s="58">
        <f t="shared" si="2"/>
        <v>0</v>
      </c>
      <c r="K41" s="56" t="s">
        <v>12719</v>
      </c>
      <c r="L41" s="55">
        <v>0.0</v>
      </c>
      <c r="M41" s="55">
        <v>1.0</v>
      </c>
      <c r="N41" s="55"/>
    </row>
    <row r="42" ht="15.75" customHeight="1">
      <c r="A42" s="129" t="s">
        <v>12717</v>
      </c>
      <c r="B42" s="129" t="s">
        <v>187</v>
      </c>
      <c r="C42" s="55" t="s">
        <v>12720</v>
      </c>
      <c r="D42" s="56" t="s">
        <v>4087</v>
      </c>
      <c r="E42" s="56" t="s">
        <v>4088</v>
      </c>
      <c r="F42" s="57">
        <v>0.7291666666666666</v>
      </c>
      <c r="G42" s="57">
        <v>0.7708333333333334</v>
      </c>
      <c r="H42" s="56">
        <f t="shared" si="1"/>
        <v>1</v>
      </c>
      <c r="I42" s="58">
        <v>280.0</v>
      </c>
      <c r="J42" s="58">
        <f t="shared" si="2"/>
        <v>35</v>
      </c>
      <c r="K42" s="56" t="s">
        <v>12721</v>
      </c>
      <c r="L42" s="55">
        <v>0.0</v>
      </c>
      <c r="M42" s="55">
        <v>8.0</v>
      </c>
      <c r="N42" s="55"/>
    </row>
    <row r="43" ht="15.75" customHeight="1">
      <c r="A43" s="129" t="s">
        <v>12717</v>
      </c>
      <c r="B43" s="129" t="s">
        <v>187</v>
      </c>
      <c r="C43" s="55" t="s">
        <v>12722</v>
      </c>
      <c r="D43" s="56" t="s">
        <v>2928</v>
      </c>
      <c r="E43" s="56" t="s">
        <v>2929</v>
      </c>
      <c r="F43" s="57">
        <v>0.7916666666666666</v>
      </c>
      <c r="G43" s="57">
        <v>0.8333333333333334</v>
      </c>
      <c r="H43" s="56">
        <f t="shared" si="1"/>
        <v>1</v>
      </c>
      <c r="I43" s="58">
        <v>304.0</v>
      </c>
      <c r="J43" s="58">
        <f t="shared" si="2"/>
        <v>38</v>
      </c>
      <c r="K43" s="56" t="s">
        <v>12723</v>
      </c>
      <c r="L43" s="55">
        <v>18.0</v>
      </c>
      <c r="M43" s="55">
        <v>8.0</v>
      </c>
      <c r="N43" s="55"/>
    </row>
    <row r="44" ht="15.75" customHeight="1">
      <c r="A44" s="129" t="s">
        <v>12717</v>
      </c>
      <c r="B44" s="129" t="s">
        <v>187</v>
      </c>
      <c r="C44" s="55" t="s">
        <v>12724</v>
      </c>
      <c r="D44" s="56" t="s">
        <v>4087</v>
      </c>
      <c r="E44" s="56" t="s">
        <v>4088</v>
      </c>
      <c r="F44" s="57">
        <v>0.7291666666666666</v>
      </c>
      <c r="G44" s="57">
        <v>0.7708333333333334</v>
      </c>
      <c r="H44" s="56">
        <f t="shared" si="1"/>
        <v>1</v>
      </c>
      <c r="I44" s="58">
        <v>280.0</v>
      </c>
      <c r="J44" s="58">
        <f t="shared" si="2"/>
        <v>35</v>
      </c>
      <c r="K44" s="56" t="s">
        <v>12725</v>
      </c>
      <c r="L44" s="55">
        <v>0.0</v>
      </c>
      <c r="M44" s="55">
        <v>8.0</v>
      </c>
      <c r="N44" s="55"/>
    </row>
    <row r="45" ht="15.75" customHeight="1">
      <c r="A45" s="129" t="s">
        <v>12717</v>
      </c>
      <c r="B45" s="129" t="s">
        <v>187</v>
      </c>
      <c r="C45" s="55" t="s">
        <v>12726</v>
      </c>
      <c r="D45" s="56" t="s">
        <v>4087</v>
      </c>
      <c r="E45" s="56" t="s">
        <v>4088</v>
      </c>
      <c r="F45" s="57">
        <v>0.7291666666666666</v>
      </c>
      <c r="G45" s="57">
        <v>0.7708333333333334</v>
      </c>
      <c r="H45" s="56">
        <f t="shared" si="1"/>
        <v>1</v>
      </c>
      <c r="I45" s="58">
        <v>210.0</v>
      </c>
      <c r="J45" s="58">
        <f t="shared" si="2"/>
        <v>26.25</v>
      </c>
      <c r="K45" s="56" t="s">
        <v>12727</v>
      </c>
      <c r="L45" s="55">
        <v>2.0</v>
      </c>
      <c r="M45" s="55">
        <v>8.0</v>
      </c>
      <c r="N45" s="55"/>
    </row>
    <row r="46" ht="15.75" customHeight="1">
      <c r="A46" s="129" t="s">
        <v>12717</v>
      </c>
      <c r="B46" s="129" t="s">
        <v>187</v>
      </c>
      <c r="C46" s="55" t="s">
        <v>12728</v>
      </c>
      <c r="D46" s="56" t="s">
        <v>2928</v>
      </c>
      <c r="E46" s="56" t="s">
        <v>2929</v>
      </c>
      <c r="F46" s="57">
        <v>0.7916666666666666</v>
      </c>
      <c r="G46" s="57">
        <v>0.8333333333333334</v>
      </c>
      <c r="H46" s="56">
        <f t="shared" si="1"/>
        <v>1</v>
      </c>
      <c r="I46" s="58">
        <v>228.0</v>
      </c>
      <c r="J46" s="58">
        <f t="shared" si="2"/>
        <v>28.5</v>
      </c>
      <c r="K46" s="56" t="s">
        <v>12729</v>
      </c>
      <c r="L46" s="55">
        <v>24.0</v>
      </c>
      <c r="M46" s="55">
        <v>8.0</v>
      </c>
      <c r="N46" s="55"/>
    </row>
    <row r="47" ht="15.75" customHeight="1">
      <c r="A47" s="129" t="s">
        <v>12717</v>
      </c>
      <c r="B47" s="129" t="s">
        <v>187</v>
      </c>
      <c r="C47" s="55" t="s">
        <v>12730</v>
      </c>
      <c r="D47" s="56" t="s">
        <v>2928</v>
      </c>
      <c r="E47" s="56" t="s">
        <v>2929</v>
      </c>
      <c r="F47" s="57">
        <v>0.7916666666666666</v>
      </c>
      <c r="G47" s="57">
        <v>0.8333333333333334</v>
      </c>
      <c r="H47" s="56">
        <f t="shared" si="1"/>
        <v>1</v>
      </c>
      <c r="I47" s="58">
        <v>304.0</v>
      </c>
      <c r="J47" s="58">
        <f t="shared" si="2"/>
        <v>38</v>
      </c>
      <c r="K47" s="56" t="s">
        <v>12731</v>
      </c>
      <c r="L47" s="55">
        <v>17.0</v>
      </c>
      <c r="M47" s="55">
        <v>8.0</v>
      </c>
      <c r="N47" s="55"/>
    </row>
    <row r="48" ht="15.75" customHeight="1">
      <c r="A48" s="129" t="s">
        <v>12717</v>
      </c>
      <c r="B48" s="129" t="s">
        <v>187</v>
      </c>
      <c r="C48" s="55" t="s">
        <v>12732</v>
      </c>
      <c r="D48" s="56" t="s">
        <v>70</v>
      </c>
      <c r="E48" s="56" t="s">
        <v>71</v>
      </c>
      <c r="F48" s="57">
        <v>0.7013888888888888</v>
      </c>
      <c r="G48" s="57">
        <v>0.7430555555555556</v>
      </c>
      <c r="H48" s="56">
        <f t="shared" si="1"/>
        <v>1</v>
      </c>
      <c r="I48" s="58">
        <v>198.0</v>
      </c>
      <c r="J48" s="58">
        <f t="shared" si="2"/>
        <v>24.75</v>
      </c>
      <c r="K48" s="56" t="s">
        <v>12733</v>
      </c>
      <c r="L48" s="55">
        <v>10.0</v>
      </c>
      <c r="M48" s="55">
        <v>8.0</v>
      </c>
      <c r="N48" s="55"/>
    </row>
    <row r="49" ht="15.75" customHeight="1">
      <c r="A49" s="129" t="s">
        <v>12717</v>
      </c>
      <c r="B49" s="129" t="s">
        <v>187</v>
      </c>
      <c r="C49" s="55" t="s">
        <v>12734</v>
      </c>
      <c r="D49" s="56" t="s">
        <v>2928</v>
      </c>
      <c r="E49" s="56" t="s">
        <v>2929</v>
      </c>
      <c r="F49" s="57">
        <v>0.7465277777777778</v>
      </c>
      <c r="G49" s="57">
        <v>0.8090277777777778</v>
      </c>
      <c r="H49" s="56">
        <f t="shared" si="1"/>
        <v>1.5</v>
      </c>
      <c r="I49" s="58">
        <v>298.0</v>
      </c>
      <c r="J49" s="58">
        <f t="shared" si="2"/>
        <v>24.83333333</v>
      </c>
      <c r="K49" s="56" t="s">
        <v>12735</v>
      </c>
      <c r="L49" s="55">
        <v>14.0</v>
      </c>
      <c r="M49" s="55">
        <v>8.0</v>
      </c>
      <c r="N49" s="55"/>
    </row>
    <row r="50" ht="15.75" customHeight="1">
      <c r="A50" s="129" t="s">
        <v>12717</v>
      </c>
      <c r="B50" s="129" t="s">
        <v>187</v>
      </c>
      <c r="C50" s="55" t="s">
        <v>12736</v>
      </c>
      <c r="D50" s="56" t="s">
        <v>2928</v>
      </c>
      <c r="E50" s="56" t="s">
        <v>2929</v>
      </c>
      <c r="F50" s="57">
        <v>0.8125</v>
      </c>
      <c r="G50" s="57">
        <v>0.8958333333333334</v>
      </c>
      <c r="H50" s="56">
        <f t="shared" si="1"/>
        <v>2</v>
      </c>
      <c r="I50" s="58">
        <v>298.0</v>
      </c>
      <c r="J50" s="58">
        <f t="shared" si="2"/>
        <v>18.625</v>
      </c>
      <c r="K50" s="56" t="s">
        <v>12737</v>
      </c>
      <c r="L50" s="55">
        <v>15.0</v>
      </c>
      <c r="M50" s="55">
        <v>8.0</v>
      </c>
      <c r="N50" s="55"/>
    </row>
    <row r="51" ht="15.75" customHeight="1">
      <c r="A51" s="129" t="s">
        <v>12717</v>
      </c>
      <c r="B51" s="129" t="s">
        <v>187</v>
      </c>
      <c r="C51" s="55" t="s">
        <v>12738</v>
      </c>
      <c r="D51" s="56" t="s">
        <v>2155</v>
      </c>
      <c r="E51" s="56" t="s">
        <v>2972</v>
      </c>
      <c r="F51" s="57">
        <v>0.5416666666666666</v>
      </c>
      <c r="G51" s="57">
        <v>0.5625</v>
      </c>
      <c r="H51" s="56">
        <f t="shared" si="1"/>
        <v>0.5</v>
      </c>
      <c r="I51" s="58">
        <v>0.0</v>
      </c>
      <c r="J51" s="58">
        <f t="shared" si="2"/>
        <v>0</v>
      </c>
      <c r="K51" s="56" t="s">
        <v>12739</v>
      </c>
      <c r="L51" s="55">
        <v>0.0</v>
      </c>
      <c r="M51" s="55">
        <v>1.0</v>
      </c>
      <c r="N51" s="55"/>
    </row>
    <row r="52" ht="15.75" customHeight="1">
      <c r="A52" s="129" t="s">
        <v>12717</v>
      </c>
      <c r="B52" s="129" t="s">
        <v>187</v>
      </c>
      <c r="C52" s="55" t="s">
        <v>12740</v>
      </c>
      <c r="D52" s="56" t="s">
        <v>2155</v>
      </c>
      <c r="E52" s="56" t="s">
        <v>2972</v>
      </c>
      <c r="F52" s="57">
        <v>0.3958333333333333</v>
      </c>
      <c r="G52" s="57">
        <v>0.4166666666666667</v>
      </c>
      <c r="H52" s="56">
        <f t="shared" si="1"/>
        <v>0.5</v>
      </c>
      <c r="I52" s="58">
        <v>0.0</v>
      </c>
      <c r="J52" s="58">
        <f t="shared" si="2"/>
        <v>0</v>
      </c>
      <c r="K52" s="56" t="s">
        <v>12739</v>
      </c>
      <c r="L52" s="55">
        <v>1.0</v>
      </c>
      <c r="M52" s="55">
        <v>1.0</v>
      </c>
      <c r="N52" s="55"/>
    </row>
    <row r="53" ht="15.75" customHeight="1">
      <c r="A53" s="129" t="s">
        <v>3256</v>
      </c>
      <c r="B53" s="129" t="s">
        <v>35</v>
      </c>
      <c r="C53" s="55" t="s">
        <v>12741</v>
      </c>
      <c r="D53" s="56" t="s">
        <v>2155</v>
      </c>
      <c r="E53" s="56" t="s">
        <v>2972</v>
      </c>
      <c r="F53" s="57">
        <v>0.4166666666666667</v>
      </c>
      <c r="G53" s="57">
        <v>0.5</v>
      </c>
      <c r="H53" s="56">
        <f t="shared" si="1"/>
        <v>2</v>
      </c>
      <c r="I53" s="58">
        <v>57.25</v>
      </c>
      <c r="J53" s="58">
        <f t="shared" si="2"/>
        <v>2.8625</v>
      </c>
      <c r="K53" s="56" t="s">
        <v>12742</v>
      </c>
      <c r="L53" s="55">
        <v>0.0</v>
      </c>
      <c r="M53" s="55">
        <v>10.0</v>
      </c>
      <c r="N53" s="55"/>
    </row>
    <row r="54" ht="15.75" customHeight="1">
      <c r="A54" s="129" t="s">
        <v>3256</v>
      </c>
      <c r="B54" s="129" t="s">
        <v>35</v>
      </c>
      <c r="C54" s="55" t="s">
        <v>12743</v>
      </c>
      <c r="D54" s="56" t="s">
        <v>2155</v>
      </c>
      <c r="E54" s="56" t="s">
        <v>2972</v>
      </c>
      <c r="F54" s="57">
        <v>0.3958333333333333</v>
      </c>
      <c r="G54" s="57">
        <v>0.4791666666666667</v>
      </c>
      <c r="H54" s="56">
        <f t="shared" si="1"/>
        <v>2</v>
      </c>
      <c r="I54" s="58">
        <v>31.83</v>
      </c>
      <c r="J54" s="58">
        <f t="shared" si="2"/>
        <v>15.915</v>
      </c>
      <c r="K54" s="56" t="s">
        <v>12744</v>
      </c>
      <c r="L54" s="55">
        <v>4.0</v>
      </c>
      <c r="M54" s="55">
        <v>1.0</v>
      </c>
      <c r="N54" s="55"/>
    </row>
    <row r="55" ht="15.75" customHeight="1">
      <c r="A55" s="129" t="s">
        <v>3256</v>
      </c>
      <c r="B55" s="129" t="s">
        <v>35</v>
      </c>
      <c r="C55" s="55" t="s">
        <v>12745</v>
      </c>
      <c r="D55" s="56" t="s">
        <v>2155</v>
      </c>
      <c r="E55" s="56" t="s">
        <v>2972</v>
      </c>
      <c r="F55" s="57">
        <v>0.3958333333333333</v>
      </c>
      <c r="G55" s="57">
        <v>0.4791666666666667</v>
      </c>
      <c r="H55" s="56">
        <f t="shared" si="1"/>
        <v>2</v>
      </c>
      <c r="I55" s="58">
        <v>31.83</v>
      </c>
      <c r="J55" s="58">
        <f t="shared" si="2"/>
        <v>15.915</v>
      </c>
      <c r="K55" s="56" t="s">
        <v>12746</v>
      </c>
      <c r="L55" s="55">
        <v>0.0</v>
      </c>
      <c r="M55" s="55">
        <v>1.0</v>
      </c>
      <c r="N55" s="55"/>
    </row>
    <row r="56" ht="15.75" customHeight="1">
      <c r="A56" s="129" t="s">
        <v>3256</v>
      </c>
      <c r="B56" s="129" t="s">
        <v>35</v>
      </c>
      <c r="C56" s="50" t="s">
        <v>12747</v>
      </c>
      <c r="D56" s="56" t="s">
        <v>2155</v>
      </c>
      <c r="E56" s="56" t="s">
        <v>2972</v>
      </c>
      <c r="F56" s="52">
        <v>0.5416666666666666</v>
      </c>
      <c r="G56" s="52">
        <v>0.625</v>
      </c>
      <c r="H56" s="56">
        <f t="shared" si="1"/>
        <v>2</v>
      </c>
      <c r="I56" s="58">
        <v>45.8</v>
      </c>
      <c r="J56" s="58">
        <f t="shared" si="2"/>
        <v>2.8625</v>
      </c>
      <c r="K56" s="234" t="s">
        <v>12748</v>
      </c>
      <c r="L56" s="50">
        <v>0.0</v>
      </c>
      <c r="M56" s="50">
        <v>8.0</v>
      </c>
    </row>
    <row r="57" ht="15.75" customHeight="1">
      <c r="A57" s="129" t="s">
        <v>3256</v>
      </c>
      <c r="B57" s="129" t="s">
        <v>35</v>
      </c>
      <c r="C57" s="55" t="s">
        <v>12749</v>
      </c>
      <c r="D57" s="56" t="s">
        <v>2155</v>
      </c>
      <c r="E57" s="56" t="s">
        <v>2972</v>
      </c>
      <c r="F57" s="57">
        <v>0.3958333333333333</v>
      </c>
      <c r="G57" s="57">
        <v>0.4791666666666667</v>
      </c>
      <c r="H57" s="56">
        <f t="shared" si="1"/>
        <v>2</v>
      </c>
      <c r="I57" s="58">
        <v>31.83</v>
      </c>
      <c r="J57" s="58">
        <f t="shared" si="2"/>
        <v>15.915</v>
      </c>
      <c r="K57" s="56" t="s">
        <v>12750</v>
      </c>
      <c r="L57" s="55">
        <v>0.0</v>
      </c>
      <c r="M57" s="55">
        <v>1.0</v>
      </c>
    </row>
    <row r="58" ht="15.75" customHeight="1">
      <c r="A58" s="129" t="s">
        <v>3256</v>
      </c>
      <c r="B58" s="129" t="s">
        <v>35</v>
      </c>
      <c r="C58" s="55" t="s">
        <v>12751</v>
      </c>
      <c r="D58" s="56" t="s">
        <v>2155</v>
      </c>
      <c r="E58" s="56" t="s">
        <v>2972</v>
      </c>
      <c r="F58" s="57">
        <v>0.3958333333333333</v>
      </c>
      <c r="G58" s="57">
        <v>0.4791666666666667</v>
      </c>
      <c r="H58" s="56">
        <f t="shared" si="1"/>
        <v>2</v>
      </c>
      <c r="I58" s="58">
        <v>31.83</v>
      </c>
      <c r="J58" s="58">
        <f t="shared" si="2"/>
        <v>15.915</v>
      </c>
      <c r="K58" s="56" t="s">
        <v>12752</v>
      </c>
      <c r="L58" s="55">
        <v>5.0</v>
      </c>
      <c r="M58" s="55">
        <v>1.0</v>
      </c>
    </row>
    <row r="59" ht="15.75" customHeight="1">
      <c r="A59" s="129" t="s">
        <v>3256</v>
      </c>
      <c r="B59" s="129" t="s">
        <v>35</v>
      </c>
      <c r="C59" s="55" t="s">
        <v>12753</v>
      </c>
      <c r="D59" s="56" t="s">
        <v>2155</v>
      </c>
      <c r="E59" s="56" t="s">
        <v>2972</v>
      </c>
      <c r="F59" s="57">
        <v>0.4166666666666667</v>
      </c>
      <c r="G59" s="57">
        <v>0.5</v>
      </c>
      <c r="H59" s="56">
        <f t="shared" si="1"/>
        <v>2</v>
      </c>
      <c r="I59" s="58">
        <v>31.83</v>
      </c>
      <c r="J59" s="58">
        <f t="shared" si="2"/>
        <v>5.305</v>
      </c>
      <c r="K59" s="56" t="s">
        <v>12754</v>
      </c>
      <c r="L59" s="55">
        <v>7.0</v>
      </c>
      <c r="M59" s="55">
        <v>3.0</v>
      </c>
    </row>
    <row r="60" ht="15.75" customHeight="1">
      <c r="A60" s="129" t="s">
        <v>3256</v>
      </c>
      <c r="B60" s="129" t="s">
        <v>35</v>
      </c>
      <c r="C60" s="55" t="s">
        <v>12755</v>
      </c>
      <c r="D60" s="56" t="s">
        <v>2155</v>
      </c>
      <c r="E60" s="56" t="s">
        <v>2972</v>
      </c>
      <c r="F60" s="57">
        <v>0.4166666666666667</v>
      </c>
      <c r="G60" s="57">
        <v>0.5416666666666666</v>
      </c>
      <c r="H60" s="56">
        <f t="shared" si="1"/>
        <v>3</v>
      </c>
      <c r="I60" s="58">
        <v>31.83</v>
      </c>
      <c r="J60" s="58">
        <f t="shared" si="2"/>
        <v>10.61</v>
      </c>
      <c r="K60" s="56" t="s">
        <v>12756</v>
      </c>
      <c r="L60" s="55">
        <v>1.0</v>
      </c>
      <c r="M60" s="55">
        <v>1.0</v>
      </c>
    </row>
    <row r="61" ht="15.75" customHeight="1">
      <c r="A61" s="129" t="s">
        <v>3256</v>
      </c>
      <c r="B61" s="129" t="s">
        <v>35</v>
      </c>
      <c r="C61" s="55" t="s">
        <v>12757</v>
      </c>
      <c r="D61" s="56" t="s">
        <v>2155</v>
      </c>
      <c r="E61" s="56" t="s">
        <v>2972</v>
      </c>
      <c r="F61" s="57">
        <v>0.3958333333333333</v>
      </c>
      <c r="G61" s="57">
        <v>0.4791666666666667</v>
      </c>
      <c r="H61" s="56">
        <f t="shared" si="1"/>
        <v>2</v>
      </c>
      <c r="I61" s="58">
        <v>31.83</v>
      </c>
      <c r="J61" s="58">
        <f t="shared" si="2"/>
        <v>15.915</v>
      </c>
      <c r="K61" s="56" t="s">
        <v>12758</v>
      </c>
      <c r="L61" s="55">
        <v>0.0</v>
      </c>
      <c r="M61" s="55">
        <v>1.0</v>
      </c>
    </row>
    <row r="62" ht="15.75" customHeight="1">
      <c r="A62" s="129" t="s">
        <v>3256</v>
      </c>
      <c r="B62" s="129" t="s">
        <v>35</v>
      </c>
      <c r="C62" s="55" t="s">
        <v>12759</v>
      </c>
      <c r="D62" s="56" t="s">
        <v>2155</v>
      </c>
      <c r="E62" s="56" t="s">
        <v>2972</v>
      </c>
      <c r="F62" s="57">
        <v>0.5416666666666666</v>
      </c>
      <c r="G62" s="57">
        <v>0.625</v>
      </c>
      <c r="H62" s="56">
        <f t="shared" si="1"/>
        <v>2</v>
      </c>
      <c r="I62" s="58">
        <v>35.0</v>
      </c>
      <c r="J62" s="58">
        <f t="shared" si="2"/>
        <v>17.5</v>
      </c>
      <c r="K62" s="56" t="s">
        <v>12760</v>
      </c>
      <c r="L62" s="55">
        <v>5.0</v>
      </c>
      <c r="M62" s="55">
        <v>1.0</v>
      </c>
    </row>
    <row r="63" ht="15.75" customHeight="1">
      <c r="A63" s="129" t="s">
        <v>3256</v>
      </c>
      <c r="B63" s="129" t="s">
        <v>35</v>
      </c>
      <c r="C63" s="55" t="s">
        <v>12761</v>
      </c>
      <c r="D63" s="56" t="s">
        <v>2155</v>
      </c>
      <c r="E63" s="56" t="s">
        <v>2972</v>
      </c>
      <c r="F63" s="57">
        <v>0.4166666666666667</v>
      </c>
      <c r="G63" s="57">
        <v>0.5</v>
      </c>
      <c r="H63" s="56">
        <f t="shared" si="1"/>
        <v>2</v>
      </c>
      <c r="I63" s="58">
        <v>42.44</v>
      </c>
      <c r="J63" s="58">
        <f t="shared" si="2"/>
        <v>4.244</v>
      </c>
      <c r="K63" s="56" t="s">
        <v>12762</v>
      </c>
      <c r="L63" s="55">
        <v>0.0</v>
      </c>
      <c r="M63" s="55">
        <v>5.0</v>
      </c>
    </row>
    <row r="64" ht="15.75" customHeight="1">
      <c r="A64" s="129" t="s">
        <v>3256</v>
      </c>
      <c r="B64" s="129" t="s">
        <v>35</v>
      </c>
      <c r="C64" s="55" t="s">
        <v>12763</v>
      </c>
      <c r="D64" s="56" t="s">
        <v>2155</v>
      </c>
      <c r="E64" s="56" t="s">
        <v>2972</v>
      </c>
      <c r="F64" s="57">
        <v>0.5416666666666666</v>
      </c>
      <c r="G64" s="57">
        <v>0.625</v>
      </c>
      <c r="H64" s="56">
        <f t="shared" si="1"/>
        <v>2</v>
      </c>
      <c r="I64" s="58">
        <v>35.0</v>
      </c>
      <c r="J64" s="58">
        <f t="shared" si="2"/>
        <v>17.5</v>
      </c>
      <c r="K64" s="56" t="s">
        <v>12764</v>
      </c>
      <c r="L64" s="55">
        <v>4.0</v>
      </c>
      <c r="M64" s="55">
        <v>1.0</v>
      </c>
    </row>
    <row r="65" ht="15.75" customHeight="1">
      <c r="A65" s="129" t="s">
        <v>3256</v>
      </c>
      <c r="B65" s="129" t="s">
        <v>35</v>
      </c>
      <c r="C65" s="55" t="s">
        <v>12765</v>
      </c>
      <c r="D65" s="56" t="s">
        <v>2155</v>
      </c>
      <c r="E65" s="56" t="s">
        <v>2972</v>
      </c>
      <c r="F65" s="57">
        <v>0.5416666666666666</v>
      </c>
      <c r="G65" s="57">
        <v>0.625</v>
      </c>
      <c r="H65" s="56">
        <f t="shared" si="1"/>
        <v>2</v>
      </c>
      <c r="I65" s="58">
        <v>20.0</v>
      </c>
      <c r="J65" s="58">
        <f t="shared" si="2"/>
        <v>1.111111111</v>
      </c>
      <c r="K65" s="56" t="s">
        <v>12766</v>
      </c>
      <c r="L65" s="55">
        <v>4.0</v>
      </c>
      <c r="M65" s="55">
        <v>9.0</v>
      </c>
    </row>
    <row r="66" ht="15.75" customHeight="1">
      <c r="A66" s="129" t="s">
        <v>12767</v>
      </c>
      <c r="B66" s="129" t="s">
        <v>208</v>
      </c>
      <c r="C66" s="82" t="s">
        <v>12768</v>
      </c>
      <c r="D66" s="56" t="s">
        <v>2275</v>
      </c>
      <c r="E66" s="56" t="s">
        <v>3542</v>
      </c>
      <c r="F66" s="57">
        <v>0.7916666666666666</v>
      </c>
      <c r="G66" s="57">
        <v>0.8541666666666666</v>
      </c>
      <c r="H66" s="56">
        <f t="shared" si="1"/>
        <v>1.5</v>
      </c>
      <c r="I66" s="58">
        <v>0.0</v>
      </c>
      <c r="J66" s="58">
        <f t="shared" si="2"/>
        <v>0</v>
      </c>
      <c r="K66" s="241" t="s">
        <v>12769</v>
      </c>
      <c r="L66" s="55" t="s">
        <v>9635</v>
      </c>
      <c r="M66" s="83">
        <v>1.0</v>
      </c>
    </row>
    <row r="67" ht="15.75" customHeight="1">
      <c r="A67" s="129" t="s">
        <v>12767</v>
      </c>
      <c r="B67" s="129" t="s">
        <v>208</v>
      </c>
      <c r="C67" s="82" t="s">
        <v>12770</v>
      </c>
      <c r="D67" s="56" t="s">
        <v>2275</v>
      </c>
      <c r="E67" s="56" t="s">
        <v>3542</v>
      </c>
      <c r="F67" s="57">
        <v>0.7916666666666666</v>
      </c>
      <c r="G67" s="57">
        <v>0.8541666666666666</v>
      </c>
      <c r="H67" s="56">
        <f t="shared" si="1"/>
        <v>1.5</v>
      </c>
      <c r="I67" s="58">
        <v>0.0</v>
      </c>
      <c r="J67" s="58">
        <f t="shared" si="2"/>
        <v>0</v>
      </c>
      <c r="K67" s="241" t="s">
        <v>12771</v>
      </c>
      <c r="L67" s="55" t="s">
        <v>9635</v>
      </c>
      <c r="M67" s="83">
        <v>1.0</v>
      </c>
    </row>
    <row r="68" ht="15.75" customHeight="1">
      <c r="A68" s="129" t="s">
        <v>12767</v>
      </c>
      <c r="B68" s="129" t="s">
        <v>208</v>
      </c>
      <c r="C68" s="82" t="s">
        <v>12772</v>
      </c>
      <c r="D68" s="56" t="s">
        <v>2275</v>
      </c>
      <c r="E68" s="56" t="s">
        <v>3542</v>
      </c>
      <c r="F68" s="57">
        <v>0.7916666666666666</v>
      </c>
      <c r="G68" s="57">
        <v>0.8333333333333334</v>
      </c>
      <c r="H68" s="56">
        <f t="shared" si="1"/>
        <v>1</v>
      </c>
      <c r="I68" s="58">
        <v>0.0</v>
      </c>
      <c r="J68" s="58">
        <f t="shared" si="2"/>
        <v>0</v>
      </c>
      <c r="K68" s="241" t="s">
        <v>12773</v>
      </c>
      <c r="L68" s="55" t="s">
        <v>9635</v>
      </c>
      <c r="M68" s="83">
        <v>1.0</v>
      </c>
    </row>
    <row r="69" ht="15.75" customHeight="1">
      <c r="A69" s="129" t="s">
        <v>46</v>
      </c>
      <c r="B69" s="129" t="s">
        <v>46</v>
      </c>
      <c r="C69" s="82" t="s">
        <v>12774</v>
      </c>
      <c r="D69" s="80" t="s">
        <v>237</v>
      </c>
      <c r="E69" s="80" t="s">
        <v>238</v>
      </c>
      <c r="F69" s="57">
        <v>0.7916666666666666</v>
      </c>
      <c r="G69" s="57">
        <v>0.8125</v>
      </c>
      <c r="H69" s="56">
        <f t="shared" si="1"/>
        <v>0.5</v>
      </c>
      <c r="I69" s="58">
        <v>60.0</v>
      </c>
      <c r="J69" s="58">
        <f t="shared" si="2"/>
        <v>10</v>
      </c>
      <c r="K69" s="241" t="s">
        <v>12775</v>
      </c>
      <c r="L69" s="83">
        <v>3.0</v>
      </c>
      <c r="M69" s="139">
        <v>12.0</v>
      </c>
    </row>
    <row r="70" ht="15.75" customHeight="1">
      <c r="A70" s="129" t="s">
        <v>46</v>
      </c>
      <c r="B70" s="129" t="s">
        <v>46</v>
      </c>
      <c r="C70" s="81" t="s">
        <v>12776</v>
      </c>
      <c r="D70" s="80" t="s">
        <v>2493</v>
      </c>
      <c r="E70" s="80" t="s">
        <v>3778</v>
      </c>
      <c r="F70" s="130">
        <v>0.75</v>
      </c>
      <c r="G70" s="130">
        <v>0.7708333333333334</v>
      </c>
      <c r="H70" s="56">
        <f t="shared" si="1"/>
        <v>0.5</v>
      </c>
      <c r="I70" s="58">
        <v>60.0</v>
      </c>
      <c r="J70" s="58">
        <f t="shared" si="2"/>
        <v>10</v>
      </c>
      <c r="K70" s="470" t="s">
        <v>12777</v>
      </c>
      <c r="L70" s="256">
        <v>0.0</v>
      </c>
      <c r="M70" s="85">
        <v>12.0</v>
      </c>
    </row>
    <row r="71" ht="15.75" customHeight="1">
      <c r="A71" s="129" t="s">
        <v>46</v>
      </c>
      <c r="B71" s="129" t="s">
        <v>46</v>
      </c>
      <c r="C71" s="82" t="s">
        <v>12778</v>
      </c>
      <c r="D71" s="80" t="s">
        <v>2155</v>
      </c>
      <c r="E71" s="80" t="s">
        <v>2972</v>
      </c>
      <c r="F71" s="130">
        <v>0.5104166666666666</v>
      </c>
      <c r="G71" s="130">
        <v>0.5520833333333334</v>
      </c>
      <c r="H71" s="56">
        <f t="shared" si="1"/>
        <v>1</v>
      </c>
      <c r="I71" s="58">
        <v>51.16</v>
      </c>
      <c r="J71" s="58">
        <f t="shared" si="2"/>
        <v>4.263333333</v>
      </c>
      <c r="K71" s="241" t="s">
        <v>12779</v>
      </c>
      <c r="L71" s="83">
        <v>9.0</v>
      </c>
      <c r="M71" s="85">
        <v>12.0</v>
      </c>
    </row>
    <row r="72" ht="15.75" customHeight="1">
      <c r="A72" s="129" t="s">
        <v>46</v>
      </c>
      <c r="B72" s="129" t="s">
        <v>46</v>
      </c>
      <c r="C72" s="89" t="s">
        <v>12780</v>
      </c>
      <c r="D72" s="80" t="s">
        <v>2155</v>
      </c>
      <c r="E72" s="80" t="s">
        <v>2972</v>
      </c>
      <c r="F72" s="130">
        <v>0.59375</v>
      </c>
      <c r="G72" s="130">
        <v>0.6354166666666666</v>
      </c>
      <c r="H72" s="56">
        <f t="shared" si="1"/>
        <v>1</v>
      </c>
      <c r="I72" s="58">
        <v>55.42</v>
      </c>
      <c r="J72" s="58">
        <f t="shared" si="2"/>
        <v>4.263076923</v>
      </c>
      <c r="K72" s="312" t="s">
        <v>12781</v>
      </c>
      <c r="L72" s="83">
        <v>0.0</v>
      </c>
      <c r="M72" s="83">
        <v>13.0</v>
      </c>
    </row>
    <row r="73" ht="15.75" customHeight="1">
      <c r="A73" s="129" t="s">
        <v>46</v>
      </c>
      <c r="B73" s="129" t="s">
        <v>46</v>
      </c>
      <c r="C73" s="85" t="s">
        <v>12782</v>
      </c>
      <c r="D73" s="80" t="s">
        <v>2155</v>
      </c>
      <c r="E73" s="80" t="s">
        <v>2972</v>
      </c>
      <c r="F73" s="130">
        <v>0.4166666666666667</v>
      </c>
      <c r="G73" s="130">
        <v>0.4583333333333333</v>
      </c>
      <c r="H73" s="56">
        <f t="shared" si="1"/>
        <v>1</v>
      </c>
      <c r="I73" s="58">
        <v>42.63</v>
      </c>
      <c r="J73" s="58">
        <f t="shared" si="2"/>
        <v>4.263</v>
      </c>
      <c r="K73" s="312" t="s">
        <v>12783</v>
      </c>
      <c r="L73" s="81">
        <v>3.0</v>
      </c>
      <c r="M73" s="83">
        <v>10.0</v>
      </c>
    </row>
    <row r="74" ht="15.75" customHeight="1">
      <c r="A74" s="129" t="s">
        <v>46</v>
      </c>
      <c r="B74" s="129" t="s">
        <v>46</v>
      </c>
      <c r="C74" s="89" t="s">
        <v>12784</v>
      </c>
      <c r="D74" s="80" t="s">
        <v>2155</v>
      </c>
      <c r="E74" s="80" t="s">
        <v>2972</v>
      </c>
      <c r="F74" s="130">
        <v>0.5729166666666666</v>
      </c>
      <c r="G74" s="130">
        <v>0.6145833333333334</v>
      </c>
      <c r="H74" s="56">
        <f t="shared" si="1"/>
        <v>1</v>
      </c>
      <c r="I74" s="58">
        <v>29.84</v>
      </c>
      <c r="J74" s="58">
        <f t="shared" si="2"/>
        <v>4.262857143</v>
      </c>
      <c r="K74" s="241" t="s">
        <v>12785</v>
      </c>
      <c r="L74" s="81">
        <v>2.0</v>
      </c>
      <c r="M74" s="83">
        <v>7.0</v>
      </c>
    </row>
    <row r="75" ht="15.75" customHeight="1">
      <c r="A75" s="129" t="s">
        <v>46</v>
      </c>
      <c r="B75" s="129" t="s">
        <v>46</v>
      </c>
      <c r="C75" s="85" t="s">
        <v>12786</v>
      </c>
      <c r="D75" s="80" t="s">
        <v>2155</v>
      </c>
      <c r="E75" s="80" t="s">
        <v>2972</v>
      </c>
      <c r="F75" s="130">
        <v>0.375</v>
      </c>
      <c r="G75" s="130">
        <v>0.4166666666666667</v>
      </c>
      <c r="H75" s="56">
        <f t="shared" si="1"/>
        <v>1</v>
      </c>
      <c r="I75" s="58">
        <v>51.16</v>
      </c>
      <c r="J75" s="58">
        <f t="shared" si="2"/>
        <v>4.263333333</v>
      </c>
      <c r="K75" s="312" t="s">
        <v>12787</v>
      </c>
      <c r="L75" s="81">
        <v>6.0</v>
      </c>
      <c r="M75" s="83">
        <v>12.0</v>
      </c>
    </row>
    <row r="76" ht="15.75" customHeight="1">
      <c r="A76" s="129" t="s">
        <v>46</v>
      </c>
      <c r="B76" s="129" t="s">
        <v>46</v>
      </c>
      <c r="C76" s="89" t="s">
        <v>12788</v>
      </c>
      <c r="D76" s="80" t="s">
        <v>148</v>
      </c>
      <c r="E76" s="80" t="s">
        <v>149</v>
      </c>
      <c r="F76" s="130">
        <v>0.375</v>
      </c>
      <c r="G76" s="130">
        <v>0.4166666666666667</v>
      </c>
      <c r="H76" s="56">
        <f t="shared" si="1"/>
        <v>1</v>
      </c>
      <c r="I76" s="58">
        <v>90.0</v>
      </c>
      <c r="J76" s="58">
        <f t="shared" si="2"/>
        <v>7.5</v>
      </c>
      <c r="K76" s="44" t="s">
        <v>12789</v>
      </c>
      <c r="L76" s="83">
        <v>3.0</v>
      </c>
      <c r="M76" s="83">
        <v>12.0</v>
      </c>
    </row>
    <row r="77" ht="15.75" customHeight="1">
      <c r="A77" s="129" t="s">
        <v>46</v>
      </c>
      <c r="B77" s="129" t="s">
        <v>46</v>
      </c>
      <c r="C77" s="89" t="s">
        <v>12790</v>
      </c>
      <c r="D77" s="80" t="s">
        <v>2155</v>
      </c>
      <c r="E77" s="80" t="s">
        <v>2972</v>
      </c>
      <c r="F77" s="130">
        <v>0.4791666666666667</v>
      </c>
      <c r="G77" s="130">
        <v>0.5208333333333334</v>
      </c>
      <c r="H77" s="56">
        <f t="shared" si="1"/>
        <v>1</v>
      </c>
      <c r="I77" s="58">
        <v>51.16</v>
      </c>
      <c r="J77" s="58">
        <f t="shared" si="2"/>
        <v>4.263333333</v>
      </c>
      <c r="K77" s="471" t="s">
        <v>12791</v>
      </c>
      <c r="L77" s="83">
        <v>2.0</v>
      </c>
      <c r="M77" s="83">
        <v>12.0</v>
      </c>
    </row>
    <row r="78" ht="15.75" customHeight="1">
      <c r="A78" s="129" t="s">
        <v>46</v>
      </c>
      <c r="B78" s="129" t="s">
        <v>46</v>
      </c>
      <c r="C78" s="91" t="s">
        <v>12792</v>
      </c>
      <c r="D78" s="80" t="s">
        <v>2155</v>
      </c>
      <c r="E78" s="80" t="s">
        <v>2972</v>
      </c>
      <c r="F78" s="130">
        <v>0.5833333333333334</v>
      </c>
      <c r="G78" s="130">
        <v>0.6666666666666666</v>
      </c>
      <c r="H78" s="56">
        <f t="shared" si="1"/>
        <v>2</v>
      </c>
      <c r="I78" s="58">
        <v>15.0</v>
      </c>
      <c r="J78" s="58">
        <f t="shared" si="2"/>
        <v>0.625</v>
      </c>
      <c r="K78" s="312" t="s">
        <v>12791</v>
      </c>
      <c r="L78" s="83">
        <v>2.0</v>
      </c>
      <c r="M78" s="83">
        <v>12.0</v>
      </c>
    </row>
    <row r="79" ht="15.75" customHeight="1">
      <c r="A79" s="129" t="s">
        <v>46</v>
      </c>
      <c r="B79" s="129" t="s">
        <v>46</v>
      </c>
      <c r="C79" s="89" t="s">
        <v>12793</v>
      </c>
      <c r="D79" s="56" t="s">
        <v>148</v>
      </c>
      <c r="E79" s="56" t="s">
        <v>149</v>
      </c>
      <c r="F79" s="130">
        <v>0.8125</v>
      </c>
      <c r="G79" s="130">
        <v>0.84375</v>
      </c>
      <c r="H79" s="56">
        <f t="shared" si="1"/>
        <v>0.75</v>
      </c>
      <c r="I79" s="58">
        <v>90.0</v>
      </c>
      <c r="J79" s="58">
        <f t="shared" si="2"/>
        <v>10</v>
      </c>
      <c r="K79" s="312" t="s">
        <v>12794</v>
      </c>
      <c r="L79" s="83">
        <v>8.0</v>
      </c>
      <c r="M79" s="83">
        <v>12.0</v>
      </c>
    </row>
    <row r="80" ht="15.75" customHeight="1">
      <c r="A80" s="129" t="s">
        <v>46</v>
      </c>
      <c r="B80" s="129" t="s">
        <v>46</v>
      </c>
      <c r="C80" s="83" t="s">
        <v>12795</v>
      </c>
      <c r="D80" s="56" t="s">
        <v>2155</v>
      </c>
      <c r="E80" s="56" t="s">
        <v>2972</v>
      </c>
      <c r="F80" s="130">
        <v>0.5416666666666666</v>
      </c>
      <c r="G80" s="130">
        <v>0.5833333333333334</v>
      </c>
      <c r="H80" s="56">
        <f t="shared" si="1"/>
        <v>1</v>
      </c>
      <c r="I80" s="58">
        <v>51.16</v>
      </c>
      <c r="J80" s="58">
        <f t="shared" si="2"/>
        <v>4.263333333</v>
      </c>
      <c r="K80" s="241" t="s">
        <v>12796</v>
      </c>
      <c r="L80" s="83">
        <v>4.0</v>
      </c>
      <c r="M80" s="83">
        <v>12.0</v>
      </c>
    </row>
    <row r="81" ht="15.75" customHeight="1">
      <c r="A81" s="129" t="s">
        <v>46</v>
      </c>
      <c r="B81" s="129" t="s">
        <v>46</v>
      </c>
      <c r="C81" s="83" t="s">
        <v>12797</v>
      </c>
      <c r="D81" s="56" t="s">
        <v>2155</v>
      </c>
      <c r="E81" s="56" t="s">
        <v>2972</v>
      </c>
      <c r="F81" s="130">
        <v>0.4375</v>
      </c>
      <c r="G81" s="130">
        <v>0.4791666666666667</v>
      </c>
      <c r="H81" s="56">
        <f t="shared" si="1"/>
        <v>1</v>
      </c>
      <c r="I81" s="58">
        <v>55.42</v>
      </c>
      <c r="J81" s="58">
        <f t="shared" si="2"/>
        <v>4.618333333</v>
      </c>
      <c r="K81" s="241" t="s">
        <v>12796</v>
      </c>
      <c r="L81" s="83">
        <v>0.0</v>
      </c>
      <c r="M81" s="83">
        <v>12.0</v>
      </c>
    </row>
    <row r="82" ht="15.75" customHeight="1">
      <c r="A82" s="129" t="s">
        <v>46</v>
      </c>
      <c r="B82" s="129" t="s">
        <v>46</v>
      </c>
      <c r="C82" s="50" t="s">
        <v>12798</v>
      </c>
      <c r="D82" s="51" t="s">
        <v>2155</v>
      </c>
      <c r="E82" s="51" t="s">
        <v>2972</v>
      </c>
      <c r="F82" s="52">
        <v>0.6354166666666666</v>
      </c>
      <c r="G82" s="52">
        <v>0.6770833333333334</v>
      </c>
      <c r="H82" s="56">
        <f t="shared" si="1"/>
        <v>1</v>
      </c>
      <c r="I82" s="58">
        <v>51.16</v>
      </c>
      <c r="J82" s="58">
        <f t="shared" si="2"/>
        <v>4.263333333</v>
      </c>
      <c r="K82" s="234" t="s">
        <v>12799</v>
      </c>
      <c r="L82" s="50">
        <v>16.0</v>
      </c>
      <c r="M82" s="50">
        <v>12.0</v>
      </c>
    </row>
    <row r="83" ht="15.75" customHeight="1">
      <c r="A83" s="129" t="s">
        <v>46</v>
      </c>
      <c r="B83" s="129" t="s">
        <v>46</v>
      </c>
      <c r="C83" s="55" t="s">
        <v>12800</v>
      </c>
      <c r="D83" s="51" t="s">
        <v>2155</v>
      </c>
      <c r="E83" s="51" t="s">
        <v>2972</v>
      </c>
      <c r="F83" s="57">
        <v>0.4895833333333333</v>
      </c>
      <c r="G83" s="57">
        <v>0.53125</v>
      </c>
      <c r="H83" s="56">
        <f t="shared" si="1"/>
        <v>1</v>
      </c>
      <c r="I83" s="294">
        <v>55.42</v>
      </c>
      <c r="J83" s="58">
        <f t="shared" si="2"/>
        <v>4.263076923</v>
      </c>
      <c r="K83" s="56" t="s">
        <v>12801</v>
      </c>
      <c r="L83" s="55">
        <v>0.0</v>
      </c>
      <c r="M83" s="55">
        <v>13.0</v>
      </c>
    </row>
    <row r="84" ht="15.75" customHeight="1">
      <c r="A84" s="129" t="s">
        <v>46</v>
      </c>
      <c r="B84" s="129" t="s">
        <v>46</v>
      </c>
      <c r="C84" s="55" t="s">
        <v>12802</v>
      </c>
      <c r="D84" s="51" t="s">
        <v>2155</v>
      </c>
      <c r="E84" s="51" t="s">
        <v>2972</v>
      </c>
      <c r="F84" s="57">
        <v>0.4270833333333333</v>
      </c>
      <c r="G84" s="57">
        <v>0.46875</v>
      </c>
      <c r="H84" s="56">
        <f t="shared" si="1"/>
        <v>1</v>
      </c>
      <c r="I84" s="294">
        <v>51.16</v>
      </c>
      <c r="J84" s="58">
        <f t="shared" si="2"/>
        <v>4.263333333</v>
      </c>
      <c r="K84" s="56" t="s">
        <v>12803</v>
      </c>
      <c r="L84" s="55">
        <v>2.0</v>
      </c>
      <c r="M84" s="55">
        <v>12.0</v>
      </c>
    </row>
    <row r="85" ht="15.75" customHeight="1">
      <c r="A85" s="129" t="s">
        <v>46</v>
      </c>
      <c r="B85" s="129" t="s">
        <v>46</v>
      </c>
      <c r="C85" s="55" t="s">
        <v>12804</v>
      </c>
      <c r="D85" s="51" t="s">
        <v>2155</v>
      </c>
      <c r="E85" s="51" t="s">
        <v>2972</v>
      </c>
      <c r="F85" s="57">
        <v>0.5416666666666666</v>
      </c>
      <c r="G85" s="57">
        <v>0.5833333333333334</v>
      </c>
      <c r="H85" s="56">
        <f t="shared" si="1"/>
        <v>1</v>
      </c>
      <c r="I85" s="58">
        <v>55.42</v>
      </c>
      <c r="J85" s="58">
        <f t="shared" si="2"/>
        <v>4.263076923</v>
      </c>
      <c r="K85" s="56" t="s">
        <v>12805</v>
      </c>
      <c r="L85" s="55">
        <v>11.0</v>
      </c>
      <c r="M85" s="55">
        <v>13.0</v>
      </c>
    </row>
    <row r="86" ht="15.75" customHeight="1">
      <c r="A86" s="129" t="s">
        <v>46</v>
      </c>
      <c r="B86" s="129" t="s">
        <v>46</v>
      </c>
      <c r="C86" s="55" t="s">
        <v>12806</v>
      </c>
      <c r="D86" s="51" t="s">
        <v>2155</v>
      </c>
      <c r="E86" s="51" t="s">
        <v>2972</v>
      </c>
      <c r="F86" s="57">
        <v>0.5625</v>
      </c>
      <c r="G86" s="57">
        <v>0.6041666666666666</v>
      </c>
      <c r="H86" s="56">
        <f t="shared" si="1"/>
        <v>1</v>
      </c>
      <c r="I86" s="58">
        <v>55.42</v>
      </c>
      <c r="J86" s="58">
        <f t="shared" si="2"/>
        <v>4.618333333</v>
      </c>
      <c r="K86" s="56" t="s">
        <v>12807</v>
      </c>
      <c r="L86" s="55">
        <v>3.0</v>
      </c>
      <c r="M86" s="55">
        <v>12.0</v>
      </c>
    </row>
    <row r="87" ht="15.75" customHeight="1">
      <c r="A87" s="129" t="s">
        <v>4800</v>
      </c>
      <c r="B87" s="129" t="s">
        <v>35</v>
      </c>
      <c r="C87" s="55" t="s">
        <v>12808</v>
      </c>
      <c r="D87" s="56" t="s">
        <v>12809</v>
      </c>
      <c r="E87" s="56" t="s">
        <v>12810</v>
      </c>
      <c r="F87" s="57">
        <v>0.6875</v>
      </c>
      <c r="G87" s="57">
        <v>0.7291666666666666</v>
      </c>
      <c r="H87" s="56">
        <f t="shared" si="1"/>
        <v>1</v>
      </c>
      <c r="I87" s="58">
        <v>0.0</v>
      </c>
      <c r="J87" s="58">
        <f t="shared" si="2"/>
        <v>0</v>
      </c>
      <c r="K87" s="56" t="s">
        <v>12811</v>
      </c>
      <c r="L87" s="55">
        <v>0.0</v>
      </c>
      <c r="M87" s="55">
        <v>7.0</v>
      </c>
    </row>
    <row r="88" ht="15.75" customHeight="1">
      <c r="A88" s="129" t="s">
        <v>12812</v>
      </c>
      <c r="B88" s="129" t="s">
        <v>64</v>
      </c>
      <c r="C88" s="55" t="s">
        <v>12813</v>
      </c>
      <c r="D88" s="56" t="s">
        <v>5807</v>
      </c>
      <c r="E88" s="56" t="s">
        <v>5808</v>
      </c>
      <c r="F88" s="57">
        <v>0.375</v>
      </c>
      <c r="G88" s="57">
        <v>0.625</v>
      </c>
      <c r="H88" s="56">
        <f t="shared" si="1"/>
        <v>6</v>
      </c>
      <c r="I88" s="58">
        <v>71.0</v>
      </c>
      <c r="J88" s="58">
        <f t="shared" si="2"/>
        <v>11.83333333</v>
      </c>
      <c r="K88" s="44" t="s">
        <v>12814</v>
      </c>
      <c r="L88" s="55">
        <v>14.0</v>
      </c>
      <c r="M88" s="55">
        <v>1.0</v>
      </c>
    </row>
    <row r="89" ht="15.75" customHeight="1">
      <c r="A89" s="129" t="s">
        <v>98</v>
      </c>
      <c r="B89" s="129" t="s">
        <v>98</v>
      </c>
      <c r="C89" s="55" t="s">
        <v>12815</v>
      </c>
      <c r="D89" s="56" t="s">
        <v>222</v>
      </c>
      <c r="E89" s="56" t="s">
        <v>223</v>
      </c>
      <c r="F89" s="57">
        <v>0.4270833333333333</v>
      </c>
      <c r="G89" s="57">
        <v>0.4652777777777778</v>
      </c>
      <c r="H89" s="56">
        <f t="shared" si="1"/>
        <v>0.9166666667</v>
      </c>
      <c r="I89" s="58">
        <v>90.18</v>
      </c>
      <c r="J89" s="58">
        <f t="shared" si="2"/>
        <v>9.837818182</v>
      </c>
      <c r="K89" s="56" t="s">
        <v>12816</v>
      </c>
      <c r="L89" s="55">
        <v>10.0</v>
      </c>
      <c r="M89" s="55">
        <v>10.0</v>
      </c>
    </row>
    <row r="90" ht="15.75" customHeight="1">
      <c r="A90" s="129" t="s">
        <v>98</v>
      </c>
      <c r="B90" s="129" t="s">
        <v>98</v>
      </c>
      <c r="C90" s="55" t="s">
        <v>12817</v>
      </c>
      <c r="D90" s="56" t="s">
        <v>2155</v>
      </c>
      <c r="E90" s="56" t="s">
        <v>2972</v>
      </c>
      <c r="F90" s="57">
        <v>0.3819444444444444</v>
      </c>
      <c r="G90" s="57">
        <v>0.4236111111111111</v>
      </c>
      <c r="H90" s="56">
        <f t="shared" si="1"/>
        <v>1</v>
      </c>
      <c r="I90" s="58">
        <v>51.16</v>
      </c>
      <c r="J90" s="58">
        <f t="shared" si="2"/>
        <v>4.263333333</v>
      </c>
      <c r="K90" s="56" t="s">
        <v>12818</v>
      </c>
      <c r="L90" s="55">
        <v>0.0</v>
      </c>
      <c r="M90" s="55">
        <v>12.0</v>
      </c>
    </row>
    <row r="91" ht="15.75" customHeight="1">
      <c r="A91" s="129" t="s">
        <v>98</v>
      </c>
      <c r="B91" s="129" t="s">
        <v>98</v>
      </c>
      <c r="C91" s="50" t="s">
        <v>12819</v>
      </c>
      <c r="D91" s="51" t="s">
        <v>2155</v>
      </c>
      <c r="E91" s="51" t="s">
        <v>2972</v>
      </c>
      <c r="F91" s="52">
        <v>0.375</v>
      </c>
      <c r="G91" s="52">
        <v>0.4166666666666667</v>
      </c>
      <c r="H91" s="56">
        <f t="shared" si="1"/>
        <v>1</v>
      </c>
      <c r="I91" s="58">
        <v>34.1</v>
      </c>
      <c r="J91" s="58">
        <f t="shared" si="2"/>
        <v>2.841666667</v>
      </c>
      <c r="K91" s="56" t="s">
        <v>12820</v>
      </c>
      <c r="L91" s="50">
        <v>0.0</v>
      </c>
      <c r="M91" s="50">
        <v>12.0</v>
      </c>
    </row>
    <row r="92" ht="15.75" customHeight="1">
      <c r="A92" s="129" t="s">
        <v>98</v>
      </c>
      <c r="B92" s="129" t="s">
        <v>98</v>
      </c>
      <c r="C92" s="55" t="s">
        <v>12821</v>
      </c>
      <c r="D92" s="56" t="s">
        <v>2155</v>
      </c>
      <c r="E92" s="56" t="s">
        <v>2972</v>
      </c>
      <c r="F92" s="57">
        <v>0.4375</v>
      </c>
      <c r="G92" s="57">
        <v>0.4791666666666667</v>
      </c>
      <c r="H92" s="56">
        <f t="shared" si="1"/>
        <v>1</v>
      </c>
      <c r="I92" s="58">
        <v>55.42</v>
      </c>
      <c r="J92" s="58">
        <f t="shared" si="2"/>
        <v>4.618333333</v>
      </c>
      <c r="K92" s="56" t="s">
        <v>12820</v>
      </c>
      <c r="L92" s="55">
        <v>0.0</v>
      </c>
      <c r="M92" s="55">
        <v>12.0</v>
      </c>
    </row>
    <row r="93" ht="15.75" customHeight="1">
      <c r="A93" s="129" t="s">
        <v>98</v>
      </c>
      <c r="B93" s="129" t="s">
        <v>98</v>
      </c>
      <c r="C93" s="55" t="s">
        <v>12822</v>
      </c>
      <c r="D93" s="56" t="s">
        <v>222</v>
      </c>
      <c r="E93" s="56" t="s">
        <v>223</v>
      </c>
      <c r="F93" s="57">
        <v>0.46875</v>
      </c>
      <c r="G93" s="254">
        <v>0.5069444444444444</v>
      </c>
      <c r="H93" s="56">
        <f t="shared" si="1"/>
        <v>0.9166666667</v>
      </c>
      <c r="I93" s="58">
        <v>90.18</v>
      </c>
      <c r="J93" s="58">
        <f t="shared" si="2"/>
        <v>9.837818182</v>
      </c>
      <c r="K93" s="56" t="s">
        <v>12823</v>
      </c>
      <c r="L93" s="55">
        <v>10.0</v>
      </c>
      <c r="M93" s="55">
        <v>10.0</v>
      </c>
    </row>
    <row r="94" ht="15.75" customHeight="1">
      <c r="A94" s="129" t="s">
        <v>98</v>
      </c>
      <c r="B94" s="129" t="s">
        <v>98</v>
      </c>
      <c r="C94" s="55" t="s">
        <v>12824</v>
      </c>
      <c r="D94" s="56" t="s">
        <v>222</v>
      </c>
      <c r="E94" s="56" t="s">
        <v>223</v>
      </c>
      <c r="F94" s="57">
        <v>0.7916666666666666</v>
      </c>
      <c r="G94" s="57">
        <v>0.8298611111111112</v>
      </c>
      <c r="H94" s="56">
        <f t="shared" si="1"/>
        <v>0.9166666667</v>
      </c>
      <c r="I94" s="58">
        <v>81.12</v>
      </c>
      <c r="J94" s="58">
        <f t="shared" si="2"/>
        <v>9.832727273</v>
      </c>
      <c r="K94" s="56" t="s">
        <v>12825</v>
      </c>
      <c r="L94" s="55">
        <v>4.0</v>
      </c>
      <c r="M94" s="55">
        <v>9.0</v>
      </c>
    </row>
    <row r="95" ht="15.75" customHeight="1">
      <c r="A95" s="129" t="s">
        <v>98</v>
      </c>
      <c r="B95" s="129" t="s">
        <v>98</v>
      </c>
      <c r="C95" s="55" t="s">
        <v>12826</v>
      </c>
      <c r="D95" s="56" t="s">
        <v>2155</v>
      </c>
      <c r="E95" s="56" t="s">
        <v>2972</v>
      </c>
      <c r="F95" s="57">
        <v>0.5104166666666666</v>
      </c>
      <c r="G95" s="57">
        <v>0.5520833333333334</v>
      </c>
      <c r="H95" s="56">
        <f t="shared" si="1"/>
        <v>1</v>
      </c>
      <c r="I95" s="58">
        <v>55.42</v>
      </c>
      <c r="J95" s="58">
        <f t="shared" si="2"/>
        <v>4.263076923</v>
      </c>
      <c r="K95" s="56" t="s">
        <v>12827</v>
      </c>
      <c r="L95" s="55">
        <v>11.0</v>
      </c>
      <c r="M95" s="55">
        <v>13.0</v>
      </c>
    </row>
    <row r="96" ht="15.75" customHeight="1">
      <c r="A96" s="129" t="s">
        <v>98</v>
      </c>
      <c r="B96" s="129" t="s">
        <v>98</v>
      </c>
      <c r="C96" s="55" t="s">
        <v>12828</v>
      </c>
      <c r="D96" s="56" t="s">
        <v>222</v>
      </c>
      <c r="E96" s="56" t="s">
        <v>223</v>
      </c>
      <c r="F96" s="57">
        <v>0.6041666666666666</v>
      </c>
      <c r="G96" s="57">
        <v>0.6423611111111112</v>
      </c>
      <c r="H96" s="56">
        <f t="shared" si="1"/>
        <v>0.9166666667</v>
      </c>
      <c r="I96" s="58">
        <v>81.12</v>
      </c>
      <c r="J96" s="58">
        <f t="shared" si="2"/>
        <v>9.832727273</v>
      </c>
      <c r="K96" s="56" t="s">
        <v>12829</v>
      </c>
      <c r="L96" s="55">
        <v>10.0</v>
      </c>
      <c r="M96" s="55">
        <v>9.0</v>
      </c>
    </row>
    <row r="97" ht="15.75" customHeight="1">
      <c r="A97" s="129" t="s">
        <v>98</v>
      </c>
      <c r="B97" s="129" t="s">
        <v>98</v>
      </c>
      <c r="C97" s="55" t="s">
        <v>12830</v>
      </c>
      <c r="D97" s="56" t="s">
        <v>222</v>
      </c>
      <c r="E97" s="56" t="s">
        <v>223</v>
      </c>
      <c r="F97" s="57">
        <v>0.4166666666666667</v>
      </c>
      <c r="G97" s="57">
        <v>0.4791666666666667</v>
      </c>
      <c r="H97" s="56">
        <f t="shared" si="1"/>
        <v>1.5</v>
      </c>
      <c r="I97" s="58">
        <v>65.14</v>
      </c>
      <c r="J97" s="58">
        <f t="shared" si="2"/>
        <v>10.85666667</v>
      </c>
      <c r="K97" s="56" t="s">
        <v>12831</v>
      </c>
      <c r="L97" s="55">
        <v>1.0</v>
      </c>
      <c r="M97" s="55">
        <v>4.0</v>
      </c>
    </row>
    <row r="98" ht="15.75" customHeight="1">
      <c r="A98" s="129" t="s">
        <v>98</v>
      </c>
      <c r="B98" s="129" t="s">
        <v>98</v>
      </c>
      <c r="C98" s="55" t="s">
        <v>12832</v>
      </c>
      <c r="D98" s="56" t="s">
        <v>222</v>
      </c>
      <c r="E98" s="56" t="s">
        <v>223</v>
      </c>
      <c r="F98" s="57">
        <v>0.8125</v>
      </c>
      <c r="G98" s="57">
        <v>0.8541666666666666</v>
      </c>
      <c r="H98" s="56">
        <f t="shared" si="1"/>
        <v>1</v>
      </c>
      <c r="I98" s="58">
        <v>90.18</v>
      </c>
      <c r="J98" s="58">
        <f t="shared" si="2"/>
        <v>9.018</v>
      </c>
      <c r="K98" s="56" t="s">
        <v>12833</v>
      </c>
      <c r="L98" s="55">
        <v>10.0</v>
      </c>
      <c r="M98" s="55">
        <v>10.0</v>
      </c>
    </row>
    <row r="99" ht="15.75" customHeight="1">
      <c r="A99" s="129" t="s">
        <v>98</v>
      </c>
      <c r="B99" s="129" t="s">
        <v>98</v>
      </c>
      <c r="C99" s="55" t="s">
        <v>12834</v>
      </c>
      <c r="D99" s="56" t="s">
        <v>2155</v>
      </c>
      <c r="E99" s="56" t="s">
        <v>2972</v>
      </c>
      <c r="F99" s="57">
        <v>0.375</v>
      </c>
      <c r="G99" s="57">
        <v>0.4166666666666667</v>
      </c>
      <c r="H99" s="56">
        <f t="shared" si="1"/>
        <v>1</v>
      </c>
      <c r="I99" s="58">
        <v>38.37</v>
      </c>
      <c r="J99" s="58">
        <f t="shared" si="2"/>
        <v>4.263333333</v>
      </c>
      <c r="K99" s="56" t="s">
        <v>12835</v>
      </c>
      <c r="L99" s="55">
        <v>0.0</v>
      </c>
      <c r="M99" s="55">
        <v>9.0</v>
      </c>
      <c r="N99" s="55"/>
    </row>
    <row r="100" ht="15.75" customHeight="1">
      <c r="A100" s="129" t="s">
        <v>98</v>
      </c>
      <c r="B100" s="129" t="s">
        <v>98</v>
      </c>
      <c r="C100" s="55" t="s">
        <v>12836</v>
      </c>
      <c r="D100" s="56" t="s">
        <v>222</v>
      </c>
      <c r="E100" s="56" t="s">
        <v>223</v>
      </c>
      <c r="F100" s="57">
        <v>0.7708333333333334</v>
      </c>
      <c r="G100" s="57">
        <v>0.8125</v>
      </c>
      <c r="H100" s="56">
        <f t="shared" si="1"/>
        <v>1</v>
      </c>
      <c r="I100" s="58">
        <v>108.22</v>
      </c>
      <c r="J100" s="58">
        <f t="shared" si="2"/>
        <v>10.822</v>
      </c>
      <c r="K100" s="56" t="s">
        <v>12837</v>
      </c>
      <c r="L100" s="55">
        <v>3.0</v>
      </c>
      <c r="M100" s="55">
        <v>10.0</v>
      </c>
      <c r="N100" s="55"/>
    </row>
    <row r="101" ht="15.75" customHeight="1">
      <c r="A101" s="129" t="s">
        <v>98</v>
      </c>
      <c r="B101" s="129" t="s">
        <v>98</v>
      </c>
      <c r="C101" s="55" t="s">
        <v>1809</v>
      </c>
      <c r="D101" s="56" t="s">
        <v>222</v>
      </c>
      <c r="E101" s="56" t="s">
        <v>223</v>
      </c>
      <c r="F101" s="57">
        <v>0.8125</v>
      </c>
      <c r="G101" s="57">
        <v>0.8506944444444444</v>
      </c>
      <c r="H101" s="56">
        <f t="shared" si="1"/>
        <v>0.9166666667</v>
      </c>
      <c r="I101" s="58">
        <v>90.18</v>
      </c>
      <c r="J101" s="58">
        <f t="shared" si="2"/>
        <v>9.837818182</v>
      </c>
      <c r="K101" s="56" t="s">
        <v>12838</v>
      </c>
      <c r="L101" s="55">
        <v>3.0</v>
      </c>
      <c r="M101" s="55">
        <v>10.0</v>
      </c>
      <c r="N101" s="55"/>
    </row>
    <row r="102" ht="15.75" customHeight="1">
      <c r="A102" s="129" t="s">
        <v>98</v>
      </c>
      <c r="B102" s="129" t="s">
        <v>98</v>
      </c>
      <c r="C102" s="55" t="s">
        <v>12839</v>
      </c>
      <c r="D102" s="56" t="s">
        <v>2155</v>
      </c>
      <c r="E102" s="56" t="s">
        <v>2972</v>
      </c>
      <c r="F102" s="57">
        <v>0.4722222222222222</v>
      </c>
      <c r="G102" s="57">
        <v>0.5138888888888888</v>
      </c>
      <c r="H102" s="56">
        <f t="shared" si="1"/>
        <v>1</v>
      </c>
      <c r="I102" s="58">
        <v>55.42</v>
      </c>
      <c r="J102" s="58">
        <f t="shared" si="2"/>
        <v>4.263076923</v>
      </c>
      <c r="K102" s="56" t="s">
        <v>12840</v>
      </c>
      <c r="L102" s="55">
        <v>2.0</v>
      </c>
      <c r="M102" s="55">
        <v>13.0</v>
      </c>
      <c r="N102" s="55"/>
    </row>
    <row r="103" ht="15.75" customHeight="1">
      <c r="A103" s="129" t="s">
        <v>98</v>
      </c>
      <c r="B103" s="129" t="s">
        <v>98</v>
      </c>
      <c r="C103" s="55" t="s">
        <v>12841</v>
      </c>
      <c r="D103" s="56" t="s">
        <v>2155</v>
      </c>
      <c r="E103" s="56" t="s">
        <v>2972</v>
      </c>
      <c r="F103" s="57">
        <v>0.5625</v>
      </c>
      <c r="G103" s="57">
        <v>0.6041666666666666</v>
      </c>
      <c r="H103" s="56">
        <f t="shared" si="1"/>
        <v>1</v>
      </c>
      <c r="I103" s="58">
        <v>55.42</v>
      </c>
      <c r="J103" s="58">
        <f t="shared" si="2"/>
        <v>4.263076923</v>
      </c>
      <c r="K103" s="56" t="s">
        <v>12840</v>
      </c>
      <c r="L103" s="55">
        <v>0.0</v>
      </c>
      <c r="M103" s="55">
        <v>13.0</v>
      </c>
      <c r="N103" s="55"/>
    </row>
    <row r="104" ht="15.75" customHeight="1">
      <c r="A104" s="129" t="s">
        <v>98</v>
      </c>
      <c r="B104" s="129" t="s">
        <v>98</v>
      </c>
      <c r="C104" s="55" t="s">
        <v>12842</v>
      </c>
      <c r="D104" s="56" t="s">
        <v>222</v>
      </c>
      <c r="E104" s="56" t="s">
        <v>223</v>
      </c>
      <c r="F104" s="57">
        <v>0.7291666666666666</v>
      </c>
      <c r="G104" s="57">
        <v>0.7673611111111112</v>
      </c>
      <c r="H104" s="56">
        <f t="shared" si="1"/>
        <v>0.9166666667</v>
      </c>
      <c r="I104" s="58">
        <v>108.22</v>
      </c>
      <c r="J104" s="58">
        <f t="shared" si="2"/>
        <v>9.838181818</v>
      </c>
      <c r="K104" s="56" t="s">
        <v>12843</v>
      </c>
      <c r="L104" s="55">
        <v>10.0</v>
      </c>
      <c r="M104" s="55">
        <v>12.0</v>
      </c>
      <c r="N104" s="55"/>
    </row>
    <row r="105" ht="15.75" customHeight="1">
      <c r="A105" s="129" t="s">
        <v>98</v>
      </c>
      <c r="B105" s="129" t="s">
        <v>98</v>
      </c>
      <c r="C105" s="55" t="s">
        <v>12844</v>
      </c>
      <c r="D105" s="56" t="s">
        <v>2155</v>
      </c>
      <c r="E105" s="56" t="s">
        <v>2972</v>
      </c>
      <c r="F105" s="57">
        <v>0.4270833333333333</v>
      </c>
      <c r="G105" s="57">
        <v>0.46875</v>
      </c>
      <c r="H105" s="56">
        <f t="shared" si="1"/>
        <v>1</v>
      </c>
      <c r="I105" s="58">
        <v>46.89</v>
      </c>
      <c r="J105" s="58">
        <f t="shared" si="2"/>
        <v>46.89</v>
      </c>
      <c r="K105" s="56" t="s">
        <v>12845</v>
      </c>
      <c r="L105" s="55">
        <v>0.0</v>
      </c>
      <c r="M105" s="55">
        <v>1.0</v>
      </c>
      <c r="N105" s="55"/>
    </row>
    <row r="106" ht="15.75" customHeight="1">
      <c r="A106" s="129" t="s">
        <v>98</v>
      </c>
      <c r="B106" s="129" t="s">
        <v>98</v>
      </c>
      <c r="C106" s="55" t="s">
        <v>12846</v>
      </c>
      <c r="D106" s="56" t="s">
        <v>2155</v>
      </c>
      <c r="E106" s="56" t="s">
        <v>2972</v>
      </c>
      <c r="F106" s="57">
        <v>0.5625</v>
      </c>
      <c r="G106" s="57">
        <v>0.6041666666666666</v>
      </c>
      <c r="H106" s="56">
        <f t="shared" si="1"/>
        <v>1</v>
      </c>
      <c r="I106" s="58">
        <v>51.16</v>
      </c>
      <c r="J106" s="58">
        <f t="shared" si="2"/>
        <v>4.263333333</v>
      </c>
      <c r="K106" s="56" t="s">
        <v>12847</v>
      </c>
      <c r="L106" s="55">
        <v>0.0</v>
      </c>
      <c r="M106" s="55">
        <v>12.0</v>
      </c>
      <c r="N106" s="55"/>
    </row>
    <row r="107" ht="15.75" customHeight="1">
      <c r="A107" s="129" t="s">
        <v>98</v>
      </c>
      <c r="B107" s="129" t="s">
        <v>98</v>
      </c>
      <c r="C107" s="55" t="s">
        <v>12848</v>
      </c>
      <c r="D107" s="56" t="s">
        <v>2155</v>
      </c>
      <c r="E107" s="56" t="s">
        <v>2972</v>
      </c>
      <c r="F107" s="57">
        <v>0.5763888888888888</v>
      </c>
      <c r="G107" s="57">
        <v>0.6180555555555556</v>
      </c>
      <c r="H107" s="56">
        <f t="shared" si="1"/>
        <v>1</v>
      </c>
      <c r="I107" s="58">
        <v>42.63</v>
      </c>
      <c r="J107" s="58">
        <f t="shared" si="2"/>
        <v>4.263</v>
      </c>
      <c r="K107" s="56" t="s">
        <v>12849</v>
      </c>
      <c r="L107" s="55">
        <v>0.0</v>
      </c>
      <c r="M107" s="55">
        <v>10.0</v>
      </c>
      <c r="N107" s="55"/>
    </row>
    <row r="108" ht="15.75" customHeight="1">
      <c r="A108" s="129" t="s">
        <v>98</v>
      </c>
      <c r="B108" s="129" t="s">
        <v>98</v>
      </c>
      <c r="C108" s="55" t="s">
        <v>12850</v>
      </c>
      <c r="D108" s="56" t="s">
        <v>2155</v>
      </c>
      <c r="E108" s="56" t="s">
        <v>2972</v>
      </c>
      <c r="F108" s="57">
        <v>0.5520833333333334</v>
      </c>
      <c r="G108" s="57">
        <v>0.59375</v>
      </c>
      <c r="H108" s="56">
        <f t="shared" si="1"/>
        <v>1</v>
      </c>
      <c r="I108" s="58">
        <v>55.42</v>
      </c>
      <c r="J108" s="58">
        <f t="shared" si="2"/>
        <v>6.9275</v>
      </c>
      <c r="K108" s="56" t="s">
        <v>12851</v>
      </c>
      <c r="L108" s="55">
        <v>10.0</v>
      </c>
      <c r="M108" s="55">
        <v>8.0</v>
      </c>
      <c r="N108" s="55"/>
    </row>
    <row r="109" ht="15.75" customHeight="1">
      <c r="A109" s="129" t="s">
        <v>98</v>
      </c>
      <c r="B109" s="129" t="s">
        <v>98</v>
      </c>
      <c r="C109" s="55" t="s">
        <v>3573</v>
      </c>
      <c r="D109" s="56" t="s">
        <v>222</v>
      </c>
      <c r="E109" s="56" t="s">
        <v>223</v>
      </c>
      <c r="F109" s="57">
        <v>0.375</v>
      </c>
      <c r="G109" s="57">
        <v>0.4131944444444444</v>
      </c>
      <c r="H109" s="56">
        <f t="shared" si="1"/>
        <v>0.9166666667</v>
      </c>
      <c r="I109" s="58">
        <v>90.18</v>
      </c>
      <c r="J109" s="58">
        <f t="shared" si="2"/>
        <v>9.837818182</v>
      </c>
      <c r="K109" s="56" t="s">
        <v>12852</v>
      </c>
      <c r="L109" s="55">
        <v>10.0</v>
      </c>
      <c r="M109" s="55">
        <v>10.0</v>
      </c>
      <c r="N109" s="55"/>
    </row>
    <row r="110" ht="15.75" customHeight="1">
      <c r="A110" s="129" t="s">
        <v>98</v>
      </c>
      <c r="B110" s="129" t="s">
        <v>98</v>
      </c>
      <c r="C110" s="55" t="s">
        <v>12853</v>
      </c>
      <c r="D110" s="56" t="s">
        <v>2155</v>
      </c>
      <c r="E110" s="56" t="s">
        <v>2972</v>
      </c>
      <c r="F110" s="57">
        <v>0.5243055555555556</v>
      </c>
      <c r="G110" s="57">
        <v>0.5659722222222222</v>
      </c>
      <c r="H110" s="56">
        <f t="shared" si="1"/>
        <v>1</v>
      </c>
      <c r="I110" s="58">
        <v>55.42</v>
      </c>
      <c r="J110" s="58">
        <f t="shared" si="2"/>
        <v>4.263076923</v>
      </c>
      <c r="K110" s="56" t="s">
        <v>12854</v>
      </c>
      <c r="L110" s="55">
        <v>10.0</v>
      </c>
      <c r="M110" s="55">
        <v>13.0</v>
      </c>
      <c r="N110" s="55"/>
    </row>
    <row r="111" ht="15.75" customHeight="1">
      <c r="A111" s="129" t="s">
        <v>98</v>
      </c>
      <c r="B111" s="129" t="s">
        <v>98</v>
      </c>
      <c r="C111" s="55" t="s">
        <v>1818</v>
      </c>
      <c r="D111" s="56" t="s">
        <v>222</v>
      </c>
      <c r="E111" s="56" t="s">
        <v>223</v>
      </c>
      <c r="F111" s="57">
        <v>0.46875</v>
      </c>
      <c r="G111" s="57">
        <v>0.5069444444444444</v>
      </c>
      <c r="H111" s="56">
        <f t="shared" si="1"/>
        <v>0.9166666667</v>
      </c>
      <c r="I111" s="58">
        <v>108.22</v>
      </c>
      <c r="J111" s="58">
        <f t="shared" si="2"/>
        <v>9.838181818</v>
      </c>
      <c r="K111" s="56" t="s">
        <v>12855</v>
      </c>
      <c r="L111" s="55">
        <v>10.0</v>
      </c>
      <c r="M111" s="55">
        <v>12.0</v>
      </c>
      <c r="N111" s="55"/>
    </row>
    <row r="112" ht="15.75" customHeight="1">
      <c r="A112" s="129" t="s">
        <v>98</v>
      </c>
      <c r="B112" s="129" t="s">
        <v>98</v>
      </c>
      <c r="C112" s="55" t="s">
        <v>12856</v>
      </c>
      <c r="D112" s="56" t="s">
        <v>222</v>
      </c>
      <c r="E112" s="56" t="s">
        <v>223</v>
      </c>
      <c r="F112" s="57">
        <v>0.6666666666666666</v>
      </c>
      <c r="G112" s="57">
        <v>0.7048611111111112</v>
      </c>
      <c r="H112" s="56">
        <f t="shared" si="1"/>
        <v>0.9166666667</v>
      </c>
      <c r="I112" s="58">
        <v>108.22</v>
      </c>
      <c r="J112" s="58">
        <f t="shared" si="2"/>
        <v>9.838181818</v>
      </c>
      <c r="K112" s="56" t="s">
        <v>12857</v>
      </c>
      <c r="L112" s="55">
        <v>6.0</v>
      </c>
      <c r="M112" s="55">
        <v>12.0</v>
      </c>
      <c r="N112" s="55"/>
    </row>
    <row r="113" ht="15.75" customHeight="1">
      <c r="A113" s="129" t="s">
        <v>98</v>
      </c>
      <c r="B113" s="129" t="s">
        <v>98</v>
      </c>
      <c r="C113" s="55" t="s">
        <v>12858</v>
      </c>
      <c r="D113" s="56" t="s">
        <v>222</v>
      </c>
      <c r="E113" s="56" t="s">
        <v>223</v>
      </c>
      <c r="F113" s="57">
        <v>0.6770833333333334</v>
      </c>
      <c r="G113" s="57">
        <v>0.7083333333333334</v>
      </c>
      <c r="H113" s="56">
        <f t="shared" si="1"/>
        <v>0.75</v>
      </c>
      <c r="I113" s="58">
        <v>108.22</v>
      </c>
      <c r="J113" s="58">
        <f t="shared" si="2"/>
        <v>12.02444444</v>
      </c>
      <c r="K113" s="56" t="s">
        <v>12859</v>
      </c>
      <c r="L113" s="55">
        <v>9.0</v>
      </c>
      <c r="M113" s="55">
        <v>12.0</v>
      </c>
    </row>
    <row r="114" ht="15.75" customHeight="1">
      <c r="A114" s="129" t="s">
        <v>98</v>
      </c>
      <c r="B114" s="129" t="s">
        <v>98</v>
      </c>
      <c r="C114" s="55" t="s">
        <v>12860</v>
      </c>
      <c r="D114" s="56" t="s">
        <v>2155</v>
      </c>
      <c r="E114" s="56" t="s">
        <v>2972</v>
      </c>
      <c r="F114" s="57">
        <v>0.375</v>
      </c>
      <c r="G114" s="57">
        <v>0.4166666666666667</v>
      </c>
      <c r="H114" s="56">
        <f t="shared" si="1"/>
        <v>1</v>
      </c>
      <c r="I114" s="58">
        <v>38.37</v>
      </c>
      <c r="J114" s="58">
        <f t="shared" si="2"/>
        <v>3.1975</v>
      </c>
      <c r="K114" s="56" t="s">
        <v>12861</v>
      </c>
      <c r="L114" s="55">
        <v>0.0</v>
      </c>
      <c r="M114" s="55">
        <v>12.0</v>
      </c>
    </row>
    <row r="115" ht="15.75" customHeight="1">
      <c r="A115" s="129" t="s">
        <v>98</v>
      </c>
      <c r="B115" s="129" t="s">
        <v>98</v>
      </c>
      <c r="C115" s="55" t="s">
        <v>12862</v>
      </c>
      <c r="D115" s="56" t="s">
        <v>222</v>
      </c>
      <c r="E115" s="56" t="s">
        <v>223</v>
      </c>
      <c r="F115" s="57">
        <v>0.2604166666666667</v>
      </c>
      <c r="G115" s="57">
        <v>0.2986111111111111</v>
      </c>
      <c r="H115" s="56">
        <f t="shared" si="1"/>
        <v>0.9166666667</v>
      </c>
      <c r="I115" s="58">
        <v>90.18</v>
      </c>
      <c r="J115" s="58">
        <f t="shared" si="2"/>
        <v>8.198181818</v>
      </c>
      <c r="K115" s="56" t="s">
        <v>12861</v>
      </c>
      <c r="L115" s="55">
        <v>3.0</v>
      </c>
      <c r="M115" s="55">
        <v>12.0</v>
      </c>
    </row>
    <row r="116" ht="15.75" customHeight="1">
      <c r="A116" s="129" t="s">
        <v>98</v>
      </c>
      <c r="B116" s="129" t="s">
        <v>98</v>
      </c>
      <c r="C116" s="55" t="s">
        <v>12863</v>
      </c>
      <c r="D116" s="56" t="s">
        <v>222</v>
      </c>
      <c r="E116" s="56" t="s">
        <v>223</v>
      </c>
      <c r="F116" s="57">
        <v>0.7708333333333334</v>
      </c>
      <c r="G116" s="57">
        <v>0.8090277777777778</v>
      </c>
      <c r="H116" s="56">
        <f t="shared" si="1"/>
        <v>0.9166666667</v>
      </c>
      <c r="I116" s="58">
        <v>81.12</v>
      </c>
      <c r="J116" s="58">
        <f t="shared" si="2"/>
        <v>9.832727273</v>
      </c>
      <c r="K116" s="56" t="s">
        <v>12864</v>
      </c>
      <c r="L116" s="55">
        <v>0.0</v>
      </c>
      <c r="M116" s="55">
        <v>9.0</v>
      </c>
    </row>
    <row r="117" ht="15.75" customHeight="1">
      <c r="A117" s="129" t="s">
        <v>98</v>
      </c>
      <c r="B117" s="129" t="s">
        <v>98</v>
      </c>
      <c r="C117" s="55" t="s">
        <v>12865</v>
      </c>
      <c r="D117" s="56" t="s">
        <v>222</v>
      </c>
      <c r="E117" s="56" t="s">
        <v>223</v>
      </c>
      <c r="F117" s="57">
        <v>0.46875</v>
      </c>
      <c r="G117" s="57">
        <v>0.5069444444444444</v>
      </c>
      <c r="H117" s="56">
        <f t="shared" si="1"/>
        <v>0.9166666667</v>
      </c>
      <c r="I117" s="58">
        <v>90.18</v>
      </c>
      <c r="J117" s="58">
        <f t="shared" si="2"/>
        <v>9.837818182</v>
      </c>
      <c r="K117" s="56" t="s">
        <v>12866</v>
      </c>
      <c r="L117" s="55">
        <v>10.0</v>
      </c>
      <c r="M117" s="55">
        <v>10.0</v>
      </c>
    </row>
    <row r="118" ht="15.75" customHeight="1">
      <c r="A118" s="129" t="s">
        <v>98</v>
      </c>
      <c r="B118" s="129" t="s">
        <v>98</v>
      </c>
      <c r="C118" s="55" t="s">
        <v>12867</v>
      </c>
      <c r="D118" s="56" t="s">
        <v>222</v>
      </c>
      <c r="E118" s="56" t="s">
        <v>223</v>
      </c>
      <c r="F118" s="57">
        <v>0.625</v>
      </c>
      <c r="G118" s="57">
        <v>0.6631944444444444</v>
      </c>
      <c r="H118" s="56">
        <f t="shared" si="1"/>
        <v>0.9166666667</v>
      </c>
      <c r="I118" s="58">
        <v>108.22</v>
      </c>
      <c r="J118" s="58">
        <f t="shared" si="2"/>
        <v>9.838181818</v>
      </c>
      <c r="K118" s="56" t="s">
        <v>12868</v>
      </c>
      <c r="L118" s="55">
        <v>10.0</v>
      </c>
      <c r="M118" s="55">
        <v>12.0</v>
      </c>
    </row>
    <row r="119" ht="15.75" customHeight="1">
      <c r="A119" s="129" t="s">
        <v>98</v>
      </c>
      <c r="B119" s="129" t="s">
        <v>46</v>
      </c>
      <c r="C119" s="55" t="s">
        <v>12869</v>
      </c>
      <c r="D119" s="56" t="s">
        <v>222</v>
      </c>
      <c r="E119" s="56" t="s">
        <v>223</v>
      </c>
      <c r="F119" s="57">
        <v>0.8125</v>
      </c>
      <c r="G119" s="57">
        <v>0.8506944444444444</v>
      </c>
      <c r="H119" s="56">
        <f t="shared" si="1"/>
        <v>0.9166666667</v>
      </c>
      <c r="I119" s="58">
        <v>90.18</v>
      </c>
      <c r="J119" s="58">
        <f t="shared" si="2"/>
        <v>8.198181818</v>
      </c>
      <c r="K119" s="56" t="s">
        <v>12870</v>
      </c>
      <c r="L119" s="55">
        <v>9.0</v>
      </c>
      <c r="M119" s="55">
        <v>12.0</v>
      </c>
    </row>
    <row r="120" ht="15.75" customHeight="1">
      <c r="A120" s="129" t="s">
        <v>98</v>
      </c>
      <c r="B120" s="129" t="s">
        <v>46</v>
      </c>
      <c r="C120" s="55" t="s">
        <v>12871</v>
      </c>
      <c r="D120" s="56" t="s">
        <v>2155</v>
      </c>
      <c r="E120" s="56" t="s">
        <v>2972</v>
      </c>
      <c r="F120" s="57">
        <v>0.4375</v>
      </c>
      <c r="G120" s="57">
        <v>0.4791666666666667</v>
      </c>
      <c r="H120" s="56">
        <f t="shared" si="1"/>
        <v>1</v>
      </c>
      <c r="I120" s="58">
        <v>51.16</v>
      </c>
      <c r="J120" s="58">
        <f t="shared" si="2"/>
        <v>4.263333333</v>
      </c>
      <c r="K120" s="56" t="s">
        <v>12872</v>
      </c>
      <c r="L120" s="55">
        <v>9.0</v>
      </c>
      <c r="M120" s="55">
        <v>12.0</v>
      </c>
    </row>
    <row r="121" ht="15.75" customHeight="1">
      <c r="A121" s="129" t="s">
        <v>98</v>
      </c>
      <c r="B121" s="129" t="s">
        <v>46</v>
      </c>
      <c r="C121" s="55" t="s">
        <v>12873</v>
      </c>
      <c r="D121" s="56" t="s">
        <v>222</v>
      </c>
      <c r="E121" s="56" t="s">
        <v>223</v>
      </c>
      <c r="F121" s="57">
        <v>0.5625</v>
      </c>
      <c r="G121" s="57">
        <v>0.6006944444444444</v>
      </c>
      <c r="H121" s="56">
        <f t="shared" si="1"/>
        <v>0.9166666667</v>
      </c>
      <c r="I121" s="58">
        <v>81.16</v>
      </c>
      <c r="J121" s="58">
        <f t="shared" si="2"/>
        <v>9.837575758</v>
      </c>
      <c r="K121" s="56" t="s">
        <v>12874</v>
      </c>
      <c r="L121" s="55">
        <v>11.0</v>
      </c>
      <c r="M121" s="55">
        <v>9.0</v>
      </c>
    </row>
    <row r="122" ht="15.75" customHeight="1">
      <c r="A122" s="129" t="s">
        <v>98</v>
      </c>
      <c r="B122" s="129" t="s">
        <v>46</v>
      </c>
      <c r="C122" s="55" t="s">
        <v>12875</v>
      </c>
      <c r="D122" s="56" t="s">
        <v>222</v>
      </c>
      <c r="E122" s="56" t="s">
        <v>223</v>
      </c>
      <c r="F122" s="57">
        <v>0.5625</v>
      </c>
      <c r="G122" s="57">
        <v>0.6006944444444444</v>
      </c>
      <c r="H122" s="56">
        <f t="shared" si="1"/>
        <v>0.9166666667</v>
      </c>
      <c r="I122" s="58">
        <v>90.18</v>
      </c>
      <c r="J122" s="58">
        <f t="shared" si="2"/>
        <v>10.93090909</v>
      </c>
      <c r="K122" s="56" t="s">
        <v>12874</v>
      </c>
      <c r="L122" s="55">
        <v>9.0</v>
      </c>
      <c r="M122" s="55">
        <v>9.0</v>
      </c>
    </row>
    <row r="123" ht="15.75" customHeight="1">
      <c r="A123" s="129" t="s">
        <v>98</v>
      </c>
      <c r="B123" s="129" t="s">
        <v>98</v>
      </c>
      <c r="C123" s="55" t="s">
        <v>12876</v>
      </c>
      <c r="D123" s="56" t="s">
        <v>2155</v>
      </c>
      <c r="E123" s="56" t="s">
        <v>2972</v>
      </c>
      <c r="F123" s="57">
        <v>0.4791666666666667</v>
      </c>
      <c r="G123" s="57">
        <v>0.5208333333333334</v>
      </c>
      <c r="H123" s="56">
        <f t="shared" si="1"/>
        <v>1</v>
      </c>
      <c r="I123" s="58">
        <v>38.37</v>
      </c>
      <c r="J123" s="58">
        <f t="shared" si="2"/>
        <v>38.37</v>
      </c>
      <c r="K123" s="56" t="s">
        <v>12877</v>
      </c>
      <c r="L123" s="55">
        <v>0.0</v>
      </c>
      <c r="M123" s="55">
        <v>1.0</v>
      </c>
    </row>
    <row r="124" ht="15.75" customHeight="1">
      <c r="A124" s="129" t="s">
        <v>98</v>
      </c>
      <c r="B124" s="129" t="s">
        <v>98</v>
      </c>
      <c r="C124" s="55" t="s">
        <v>5940</v>
      </c>
      <c r="D124" s="56" t="s">
        <v>222</v>
      </c>
      <c r="E124" s="56" t="s">
        <v>223</v>
      </c>
      <c r="F124" s="57">
        <v>0.4270833333333333</v>
      </c>
      <c r="G124" s="57">
        <v>0.4652777777777778</v>
      </c>
      <c r="H124" s="56">
        <f t="shared" si="1"/>
        <v>0.9166666667</v>
      </c>
      <c r="I124" s="58">
        <v>81.12</v>
      </c>
      <c r="J124" s="58">
        <f t="shared" si="2"/>
        <v>9.832727273</v>
      </c>
      <c r="K124" s="56" t="s">
        <v>12878</v>
      </c>
      <c r="L124" s="55">
        <v>6.0</v>
      </c>
      <c r="M124" s="55">
        <v>9.0</v>
      </c>
    </row>
    <row r="125" ht="15.75" customHeight="1">
      <c r="A125" s="129" t="s">
        <v>98</v>
      </c>
      <c r="B125" s="129" t="s">
        <v>98</v>
      </c>
      <c r="C125" s="55" t="s">
        <v>12879</v>
      </c>
      <c r="D125" s="56" t="s">
        <v>2155</v>
      </c>
      <c r="E125" s="56" t="s">
        <v>2972</v>
      </c>
      <c r="F125" s="57">
        <v>0.4270833333333333</v>
      </c>
      <c r="G125" s="57">
        <v>0.46875</v>
      </c>
      <c r="H125" s="56">
        <f t="shared" si="1"/>
        <v>1</v>
      </c>
      <c r="I125" s="58">
        <v>55.42</v>
      </c>
      <c r="J125" s="58">
        <f t="shared" si="2"/>
        <v>4.263076923</v>
      </c>
      <c r="K125" s="56" t="s">
        <v>12880</v>
      </c>
      <c r="L125" s="55">
        <v>0.0</v>
      </c>
      <c r="M125" s="55">
        <v>13.0</v>
      </c>
    </row>
    <row r="126" ht="15.75" customHeight="1">
      <c r="A126" s="129" t="s">
        <v>98</v>
      </c>
      <c r="B126" s="129" t="s">
        <v>98</v>
      </c>
      <c r="C126" s="55" t="s">
        <v>12881</v>
      </c>
      <c r="D126" s="56" t="s">
        <v>2155</v>
      </c>
      <c r="E126" s="56" t="s">
        <v>2972</v>
      </c>
      <c r="F126" s="57">
        <v>0.3854166666666667</v>
      </c>
      <c r="G126" s="57">
        <v>0.4270833333333333</v>
      </c>
      <c r="H126" s="56">
        <f t="shared" si="1"/>
        <v>1</v>
      </c>
      <c r="I126" s="58">
        <v>55.42</v>
      </c>
      <c r="J126" s="58">
        <f t="shared" si="2"/>
        <v>4.263076923</v>
      </c>
      <c r="K126" s="56" t="s">
        <v>12882</v>
      </c>
      <c r="L126" s="55">
        <v>0.0</v>
      </c>
      <c r="M126" s="55">
        <v>13.0</v>
      </c>
    </row>
    <row r="127" ht="15.75" customHeight="1">
      <c r="A127" s="129" t="s">
        <v>98</v>
      </c>
      <c r="B127" s="129" t="s">
        <v>98</v>
      </c>
      <c r="C127" s="55" t="s">
        <v>12883</v>
      </c>
      <c r="D127" s="56" t="s">
        <v>222</v>
      </c>
      <c r="E127" s="56" t="s">
        <v>223</v>
      </c>
      <c r="F127" s="57">
        <v>0.5625</v>
      </c>
      <c r="G127" s="57">
        <v>0.6006944444444444</v>
      </c>
      <c r="H127" s="56">
        <f t="shared" si="1"/>
        <v>0.9166666667</v>
      </c>
      <c r="I127" s="58">
        <v>108.22</v>
      </c>
      <c r="J127" s="58">
        <f t="shared" si="2"/>
        <v>9.838181818</v>
      </c>
      <c r="K127" s="56" t="s">
        <v>12884</v>
      </c>
      <c r="L127" s="55">
        <v>6.0</v>
      </c>
      <c r="M127" s="55">
        <v>12.0</v>
      </c>
    </row>
    <row r="128" ht="15.75" customHeight="1">
      <c r="A128" s="129" t="s">
        <v>98</v>
      </c>
      <c r="B128" s="129" t="s">
        <v>98</v>
      </c>
      <c r="C128" s="55" t="s">
        <v>12885</v>
      </c>
      <c r="D128" s="56" t="s">
        <v>222</v>
      </c>
      <c r="E128" s="56" t="s">
        <v>223</v>
      </c>
      <c r="F128" s="57">
        <v>0.5104166666666666</v>
      </c>
      <c r="G128" s="57">
        <v>0.5486111111111112</v>
      </c>
      <c r="H128" s="56">
        <f t="shared" si="1"/>
        <v>0.9166666667</v>
      </c>
      <c r="I128" s="58">
        <v>90.18</v>
      </c>
      <c r="J128" s="58">
        <f t="shared" si="2"/>
        <v>8.198181818</v>
      </c>
      <c r="K128" s="56" t="s">
        <v>12884</v>
      </c>
      <c r="L128" s="55">
        <v>8.0</v>
      </c>
      <c r="M128" s="55">
        <v>12.0</v>
      </c>
    </row>
    <row r="129" ht="15.75" customHeight="1">
      <c r="A129" s="129" t="s">
        <v>98</v>
      </c>
      <c r="B129" s="129" t="s">
        <v>98</v>
      </c>
      <c r="C129" s="55" t="s">
        <v>12886</v>
      </c>
      <c r="D129" s="56" t="s">
        <v>2155</v>
      </c>
      <c r="E129" s="56" t="s">
        <v>2972</v>
      </c>
      <c r="F129" s="57">
        <v>0.3645833333333333</v>
      </c>
      <c r="G129" s="57">
        <v>0.40625</v>
      </c>
      <c r="H129" s="56">
        <f t="shared" si="1"/>
        <v>1</v>
      </c>
      <c r="I129" s="58">
        <v>55.42</v>
      </c>
      <c r="J129" s="58">
        <f t="shared" si="2"/>
        <v>4.263076923</v>
      </c>
      <c r="K129" s="56" t="s">
        <v>12887</v>
      </c>
      <c r="L129" s="55">
        <v>8.0</v>
      </c>
      <c r="M129" s="55">
        <v>13.0</v>
      </c>
    </row>
    <row r="130" ht="15.75" customHeight="1">
      <c r="A130" s="129" t="s">
        <v>98</v>
      </c>
      <c r="B130" s="129" t="s">
        <v>98</v>
      </c>
      <c r="C130" s="50" t="s">
        <v>2193</v>
      </c>
      <c r="D130" s="51" t="s">
        <v>222</v>
      </c>
      <c r="E130" s="51" t="s">
        <v>223</v>
      </c>
      <c r="F130" s="52">
        <v>0.46875</v>
      </c>
      <c r="G130" s="52">
        <v>0.5069444444444444</v>
      </c>
      <c r="H130" s="56">
        <f t="shared" si="1"/>
        <v>0.9166666667</v>
      </c>
      <c r="I130" s="58">
        <v>81.16</v>
      </c>
      <c r="J130" s="58">
        <f t="shared" si="2"/>
        <v>9.837575758</v>
      </c>
      <c r="K130" s="234" t="s">
        <v>12888</v>
      </c>
      <c r="L130" s="50">
        <v>8.0</v>
      </c>
      <c r="M130" s="50">
        <v>9.0</v>
      </c>
    </row>
    <row r="131" ht="15.75" customHeight="1">
      <c r="A131" s="129" t="s">
        <v>98</v>
      </c>
      <c r="B131" s="129" t="s">
        <v>98</v>
      </c>
      <c r="C131" s="81" t="s">
        <v>12889</v>
      </c>
      <c r="D131" s="92" t="s">
        <v>2155</v>
      </c>
      <c r="E131" s="92" t="s">
        <v>2972</v>
      </c>
      <c r="F131" s="141">
        <v>0.375</v>
      </c>
      <c r="G131" s="141">
        <v>0.4166666666666667</v>
      </c>
      <c r="H131" s="56">
        <f t="shared" si="1"/>
        <v>1</v>
      </c>
      <c r="I131" s="58">
        <v>55.42</v>
      </c>
      <c r="J131" s="58">
        <f t="shared" si="2"/>
        <v>6.157777778</v>
      </c>
      <c r="K131" s="80" t="s">
        <v>12890</v>
      </c>
      <c r="L131" s="83">
        <v>0.0</v>
      </c>
      <c r="M131" s="81">
        <v>9.0</v>
      </c>
    </row>
    <row r="132" ht="15.75" customHeight="1">
      <c r="A132" s="129" t="s">
        <v>98</v>
      </c>
      <c r="B132" s="129" t="s">
        <v>98</v>
      </c>
      <c r="C132" s="81" t="s">
        <v>12891</v>
      </c>
      <c r="D132" s="80" t="s">
        <v>2155</v>
      </c>
      <c r="E132" s="80" t="s">
        <v>2972</v>
      </c>
      <c r="F132" s="130">
        <v>0.375</v>
      </c>
      <c r="G132" s="130">
        <v>0.4131944444444444</v>
      </c>
      <c r="H132" s="56">
        <f t="shared" si="1"/>
        <v>0.9166666667</v>
      </c>
      <c r="I132" s="58">
        <v>81.12</v>
      </c>
      <c r="J132" s="58">
        <f t="shared" si="2"/>
        <v>8.849454545</v>
      </c>
      <c r="K132" s="80" t="s">
        <v>12892</v>
      </c>
      <c r="L132" s="83">
        <v>8.0</v>
      </c>
      <c r="M132" s="81">
        <v>10.0</v>
      </c>
    </row>
    <row r="133" ht="15.75" customHeight="1">
      <c r="A133" s="129" t="s">
        <v>98</v>
      </c>
      <c r="B133" s="129" t="s">
        <v>98</v>
      </c>
      <c r="C133" s="81" t="s">
        <v>12893</v>
      </c>
      <c r="D133" s="80" t="s">
        <v>2155</v>
      </c>
      <c r="E133" s="80" t="s">
        <v>2972</v>
      </c>
      <c r="F133" s="130">
        <v>0.6041666666666666</v>
      </c>
      <c r="G133" s="130">
        <v>0.6423611111111112</v>
      </c>
      <c r="H133" s="56">
        <f t="shared" si="1"/>
        <v>0.9166666667</v>
      </c>
      <c r="I133" s="58">
        <v>81.12</v>
      </c>
      <c r="J133" s="58">
        <f t="shared" si="2"/>
        <v>8.849454545</v>
      </c>
      <c r="K133" s="80" t="s">
        <v>12892</v>
      </c>
      <c r="L133" s="83">
        <v>16.0</v>
      </c>
      <c r="M133" s="81">
        <v>10.0</v>
      </c>
    </row>
    <row r="134" ht="15.75" customHeight="1">
      <c r="A134" s="129" t="s">
        <v>98</v>
      </c>
      <c r="B134" s="129" t="s">
        <v>98</v>
      </c>
      <c r="C134" s="81" t="s">
        <v>12894</v>
      </c>
      <c r="D134" s="80" t="s">
        <v>222</v>
      </c>
      <c r="E134" s="80" t="s">
        <v>223</v>
      </c>
      <c r="F134" s="130">
        <v>0.5208333333333334</v>
      </c>
      <c r="G134" s="130">
        <v>0.5590277777777778</v>
      </c>
      <c r="H134" s="56">
        <f t="shared" si="1"/>
        <v>0.9166666667</v>
      </c>
      <c r="I134" s="58">
        <v>81.12</v>
      </c>
      <c r="J134" s="58">
        <f t="shared" si="2"/>
        <v>9.832727273</v>
      </c>
      <c r="K134" s="80" t="s">
        <v>12895</v>
      </c>
      <c r="L134" s="83">
        <v>30.0</v>
      </c>
      <c r="M134" s="81">
        <v>9.0</v>
      </c>
    </row>
    <row r="135" ht="15.75" customHeight="1">
      <c r="A135" s="129" t="s">
        <v>98</v>
      </c>
      <c r="B135" s="129" t="s">
        <v>98</v>
      </c>
      <c r="C135" s="81" t="s">
        <v>12896</v>
      </c>
      <c r="D135" s="80" t="s">
        <v>222</v>
      </c>
      <c r="E135" s="80" t="s">
        <v>223</v>
      </c>
      <c r="F135" s="130">
        <v>0.8125</v>
      </c>
      <c r="G135" s="130">
        <v>0.8506944444444444</v>
      </c>
      <c r="H135" s="56">
        <f t="shared" si="1"/>
        <v>0.9166666667</v>
      </c>
      <c r="I135" s="58">
        <v>108.22</v>
      </c>
      <c r="J135" s="58">
        <f t="shared" si="2"/>
        <v>10.73256198</v>
      </c>
      <c r="K135" s="80" t="s">
        <v>12897</v>
      </c>
      <c r="L135" s="83">
        <v>2.0</v>
      </c>
      <c r="M135" s="81">
        <v>11.0</v>
      </c>
    </row>
    <row r="136" ht="15.75" customHeight="1">
      <c r="A136" s="129" t="s">
        <v>98</v>
      </c>
      <c r="B136" s="129" t="s">
        <v>98</v>
      </c>
      <c r="C136" s="50" t="s">
        <v>12898</v>
      </c>
      <c r="D136" s="51" t="s">
        <v>222</v>
      </c>
      <c r="E136" s="51" t="s">
        <v>223</v>
      </c>
      <c r="F136" s="52">
        <v>0.5729166666666666</v>
      </c>
      <c r="G136" s="52">
        <v>0.6111111111111112</v>
      </c>
      <c r="H136" s="56">
        <f t="shared" si="1"/>
        <v>0.9166666667</v>
      </c>
      <c r="I136" s="58">
        <v>90.18</v>
      </c>
      <c r="J136" s="58">
        <f t="shared" si="2"/>
        <v>9.837818182</v>
      </c>
      <c r="K136" s="234" t="s">
        <v>12899</v>
      </c>
      <c r="L136" s="50">
        <v>10.0</v>
      </c>
      <c r="M136" s="50">
        <v>10.0</v>
      </c>
    </row>
    <row r="137" ht="15.75" customHeight="1">
      <c r="A137" s="129" t="s">
        <v>98</v>
      </c>
      <c r="B137" s="129" t="s">
        <v>98</v>
      </c>
      <c r="C137" s="55" t="s">
        <v>12900</v>
      </c>
      <c r="D137" s="56" t="s">
        <v>222</v>
      </c>
      <c r="E137" s="56" t="s">
        <v>223</v>
      </c>
      <c r="F137" s="57">
        <v>0.5625</v>
      </c>
      <c r="G137" s="57">
        <v>0.6006944444444444</v>
      </c>
      <c r="H137" s="56">
        <f t="shared" si="1"/>
        <v>0.9166666667</v>
      </c>
      <c r="I137" s="58">
        <v>108.22</v>
      </c>
      <c r="J137" s="58">
        <f t="shared" si="2"/>
        <v>9.838181818</v>
      </c>
      <c r="K137" s="56" t="s">
        <v>12901</v>
      </c>
      <c r="L137" s="55">
        <v>9.0</v>
      </c>
      <c r="M137" s="55">
        <v>12.0</v>
      </c>
    </row>
    <row r="138" ht="15.75" customHeight="1">
      <c r="A138" s="129" t="s">
        <v>98</v>
      </c>
      <c r="B138" s="129" t="s">
        <v>98</v>
      </c>
      <c r="C138" s="55" t="s">
        <v>12902</v>
      </c>
      <c r="D138" s="56" t="s">
        <v>222</v>
      </c>
      <c r="E138" s="56" t="s">
        <v>223</v>
      </c>
      <c r="F138" s="57">
        <v>0.2604166666666667</v>
      </c>
      <c r="G138" s="57">
        <v>0.2986111111111111</v>
      </c>
      <c r="H138" s="56">
        <f t="shared" si="1"/>
        <v>0.9166666667</v>
      </c>
      <c r="I138" s="58">
        <v>90.18</v>
      </c>
      <c r="J138" s="58">
        <f t="shared" si="2"/>
        <v>9.837818182</v>
      </c>
      <c r="K138" s="56" t="s">
        <v>12903</v>
      </c>
      <c r="L138" s="55">
        <v>8.0</v>
      </c>
      <c r="M138" s="55">
        <v>10.0</v>
      </c>
    </row>
    <row r="139" ht="1.5" customHeight="1">
      <c r="A139" s="129" t="s">
        <v>98</v>
      </c>
      <c r="B139" s="129" t="s">
        <v>98</v>
      </c>
      <c r="C139" s="55"/>
      <c r="D139" s="56"/>
      <c r="E139" s="56"/>
      <c r="F139" s="55"/>
      <c r="G139" s="55"/>
      <c r="H139" s="56">
        <f t="shared" si="1"/>
        <v>0</v>
      </c>
      <c r="I139" s="55"/>
      <c r="J139" s="58" t="str">
        <f t="shared" si="2"/>
        <v>#DIV/0!</v>
      </c>
      <c r="K139" s="56"/>
      <c r="L139" s="55"/>
      <c r="M139" s="55"/>
    </row>
    <row r="140" ht="15.75" customHeight="1">
      <c r="A140" s="129" t="s">
        <v>98</v>
      </c>
      <c r="B140" s="129" t="s">
        <v>98</v>
      </c>
      <c r="C140" s="55" t="s">
        <v>12904</v>
      </c>
      <c r="D140" s="56" t="s">
        <v>222</v>
      </c>
      <c r="E140" s="56" t="s">
        <v>223</v>
      </c>
      <c r="F140" s="57">
        <v>0.7291666666666666</v>
      </c>
      <c r="G140" s="57">
        <v>0.7604166666666666</v>
      </c>
      <c r="H140" s="56">
        <f t="shared" si="1"/>
        <v>0.75</v>
      </c>
      <c r="I140" s="58">
        <v>99.2</v>
      </c>
      <c r="J140" s="58">
        <f t="shared" si="2"/>
        <v>12.02424242</v>
      </c>
      <c r="K140" s="56" t="s">
        <v>12905</v>
      </c>
      <c r="L140" s="55">
        <v>7.0</v>
      </c>
      <c r="M140" s="55">
        <v>11.0</v>
      </c>
    </row>
    <row r="141" ht="15.75" customHeight="1">
      <c r="A141" s="129" t="s">
        <v>98</v>
      </c>
      <c r="B141" s="129" t="s">
        <v>98</v>
      </c>
      <c r="C141" s="55" t="s">
        <v>12906</v>
      </c>
      <c r="D141" s="56" t="s">
        <v>222</v>
      </c>
      <c r="E141" s="56" t="s">
        <v>223</v>
      </c>
      <c r="F141" s="133">
        <v>0.7708333333333334</v>
      </c>
      <c r="G141" s="57">
        <v>0.8090277777777778</v>
      </c>
      <c r="H141" s="56">
        <f t="shared" si="1"/>
        <v>0.9166666667</v>
      </c>
      <c r="I141" s="58">
        <v>108.22</v>
      </c>
      <c r="J141" s="58">
        <f t="shared" si="2"/>
        <v>9.838181818</v>
      </c>
      <c r="K141" s="56" t="s">
        <v>12907</v>
      </c>
      <c r="L141" s="55">
        <v>5.0</v>
      </c>
      <c r="M141" s="55">
        <v>12.0</v>
      </c>
    </row>
    <row r="142" ht="15.75" customHeight="1">
      <c r="A142" s="129" t="s">
        <v>98</v>
      </c>
      <c r="B142" s="129" t="s">
        <v>98</v>
      </c>
      <c r="C142" s="55" t="s">
        <v>12908</v>
      </c>
      <c r="D142" s="56" t="s">
        <v>2155</v>
      </c>
      <c r="E142" s="56" t="s">
        <v>2972</v>
      </c>
      <c r="F142" s="57">
        <v>0.6041666666666666</v>
      </c>
      <c r="G142" s="57">
        <v>0.6458333333333334</v>
      </c>
      <c r="H142" s="56">
        <f t="shared" si="1"/>
        <v>1</v>
      </c>
      <c r="I142" s="58">
        <v>34.1</v>
      </c>
      <c r="J142" s="58">
        <f t="shared" si="2"/>
        <v>4.2625</v>
      </c>
      <c r="K142" s="56" t="s">
        <v>12909</v>
      </c>
      <c r="L142" s="55">
        <v>1.0</v>
      </c>
      <c r="M142" s="55">
        <v>8.0</v>
      </c>
    </row>
    <row r="143" ht="15.75" customHeight="1">
      <c r="A143" s="129" t="s">
        <v>98</v>
      </c>
      <c r="B143" s="129" t="s">
        <v>98</v>
      </c>
      <c r="C143" s="55" t="s">
        <v>12910</v>
      </c>
      <c r="D143" s="56" t="s">
        <v>222</v>
      </c>
      <c r="E143" s="56" t="s">
        <v>223</v>
      </c>
      <c r="F143" s="57">
        <v>0.8125</v>
      </c>
      <c r="G143" s="57">
        <v>0.8506944444444444</v>
      </c>
      <c r="H143" s="56">
        <f t="shared" si="1"/>
        <v>0.9166666667</v>
      </c>
      <c r="I143" s="58">
        <v>90.18</v>
      </c>
      <c r="J143" s="58">
        <f t="shared" si="2"/>
        <v>9.837818182</v>
      </c>
      <c r="K143" s="56" t="s">
        <v>12859</v>
      </c>
      <c r="L143" s="55">
        <v>5.0</v>
      </c>
      <c r="M143" s="55">
        <v>10.0</v>
      </c>
    </row>
    <row r="144" ht="15.75" customHeight="1">
      <c r="A144" s="129" t="s">
        <v>98</v>
      </c>
      <c r="B144" s="129" t="s">
        <v>98</v>
      </c>
      <c r="C144" s="55" t="s">
        <v>12911</v>
      </c>
      <c r="D144" s="56" t="s">
        <v>222</v>
      </c>
      <c r="E144" s="56" t="s">
        <v>223</v>
      </c>
      <c r="F144" s="57">
        <v>0.2604166666666667</v>
      </c>
      <c r="G144" s="57">
        <v>0.2986111111111111</v>
      </c>
      <c r="H144" s="56">
        <f t="shared" si="1"/>
        <v>0.9166666667</v>
      </c>
      <c r="I144" s="58">
        <v>99.2</v>
      </c>
      <c r="J144" s="58">
        <f t="shared" si="2"/>
        <v>9.838016529</v>
      </c>
      <c r="K144" s="56" t="s">
        <v>12912</v>
      </c>
      <c r="L144" s="55">
        <v>7.0</v>
      </c>
      <c r="M144" s="55">
        <v>11.0</v>
      </c>
    </row>
    <row r="145" ht="15.75" customHeight="1">
      <c r="A145" s="129" t="s">
        <v>98</v>
      </c>
      <c r="B145" s="129" t="s">
        <v>98</v>
      </c>
      <c r="C145" s="55" t="s">
        <v>12913</v>
      </c>
      <c r="D145" s="56" t="s">
        <v>222</v>
      </c>
      <c r="E145" s="56" t="s">
        <v>223</v>
      </c>
      <c r="F145" s="57">
        <v>0.375</v>
      </c>
      <c r="G145" s="57">
        <v>0.4131944444444444</v>
      </c>
      <c r="H145" s="56">
        <f t="shared" si="1"/>
        <v>0.9166666667</v>
      </c>
      <c r="I145" s="58">
        <v>81.12</v>
      </c>
      <c r="J145" s="58">
        <f t="shared" si="2"/>
        <v>9.832727273</v>
      </c>
      <c r="K145" s="56" t="s">
        <v>12914</v>
      </c>
      <c r="L145" s="55">
        <v>15.0</v>
      </c>
      <c r="M145" s="55">
        <v>9.0</v>
      </c>
    </row>
    <row r="146" ht="15.75" customHeight="1">
      <c r="A146" s="129" t="s">
        <v>98</v>
      </c>
      <c r="B146" s="129" t="s">
        <v>98</v>
      </c>
      <c r="C146" s="55" t="s">
        <v>12915</v>
      </c>
      <c r="D146" s="56" t="s">
        <v>222</v>
      </c>
      <c r="E146" s="56" t="s">
        <v>223</v>
      </c>
      <c r="F146" s="57">
        <v>0.7604166666666666</v>
      </c>
      <c r="G146" s="57">
        <v>0.7986111111111112</v>
      </c>
      <c r="H146" s="56">
        <f t="shared" si="1"/>
        <v>0.9166666667</v>
      </c>
      <c r="I146" s="58">
        <v>90.18</v>
      </c>
      <c r="J146" s="58">
        <f t="shared" si="2"/>
        <v>9.837818182</v>
      </c>
      <c r="K146" s="56" t="s">
        <v>12916</v>
      </c>
      <c r="L146" s="55">
        <v>6.0</v>
      </c>
      <c r="M146" s="55">
        <v>10.0</v>
      </c>
    </row>
    <row r="147" ht="15.75" customHeight="1">
      <c r="A147" s="129" t="s">
        <v>98</v>
      </c>
      <c r="B147" s="129" t="s">
        <v>98</v>
      </c>
      <c r="C147" s="55" t="s">
        <v>12917</v>
      </c>
      <c r="D147" s="56" t="s">
        <v>222</v>
      </c>
      <c r="E147" s="56" t="s">
        <v>223</v>
      </c>
      <c r="F147" s="57">
        <v>0.5104166666666666</v>
      </c>
      <c r="G147" s="57">
        <v>0.5486111111111112</v>
      </c>
      <c r="H147" s="56">
        <f t="shared" si="1"/>
        <v>0.9166666667</v>
      </c>
      <c r="I147" s="58">
        <v>108.22</v>
      </c>
      <c r="J147" s="58">
        <f t="shared" si="2"/>
        <v>9.838181818</v>
      </c>
      <c r="K147" s="56" t="s">
        <v>12918</v>
      </c>
      <c r="L147" s="55">
        <v>7.0</v>
      </c>
      <c r="M147" s="55">
        <v>12.0</v>
      </c>
    </row>
    <row r="148" ht="15.75" customHeight="1">
      <c r="A148" s="129" t="s">
        <v>98</v>
      </c>
      <c r="B148" s="129" t="s">
        <v>98</v>
      </c>
      <c r="C148" s="55" t="s">
        <v>12919</v>
      </c>
      <c r="D148" s="56" t="s">
        <v>2155</v>
      </c>
      <c r="E148" s="56" t="s">
        <v>2972</v>
      </c>
      <c r="F148" s="57">
        <v>0.6875</v>
      </c>
      <c r="G148" s="57">
        <v>0.7291666666666666</v>
      </c>
      <c r="H148" s="56">
        <f t="shared" si="1"/>
        <v>1</v>
      </c>
      <c r="I148" s="58">
        <v>55.42</v>
      </c>
      <c r="J148" s="58">
        <f t="shared" si="2"/>
        <v>4.263076923</v>
      </c>
      <c r="K148" s="44" t="s">
        <v>12920</v>
      </c>
      <c r="L148" s="55">
        <v>9.0</v>
      </c>
      <c r="M148" s="55">
        <v>13.0</v>
      </c>
    </row>
    <row r="149" ht="15.75" customHeight="1">
      <c r="A149" s="129" t="s">
        <v>98</v>
      </c>
      <c r="B149" s="129" t="s">
        <v>3035</v>
      </c>
      <c r="C149" s="55" t="s">
        <v>12921</v>
      </c>
      <c r="D149" s="56" t="s">
        <v>12922</v>
      </c>
      <c r="E149" s="56" t="s">
        <v>12923</v>
      </c>
      <c r="F149" s="57">
        <v>0.5</v>
      </c>
      <c r="G149" s="57">
        <v>0.5381944444444444</v>
      </c>
      <c r="H149" s="56">
        <f t="shared" si="1"/>
        <v>0.9166666667</v>
      </c>
      <c r="I149" s="58">
        <v>90.18</v>
      </c>
      <c r="J149" s="58">
        <f t="shared" si="2"/>
        <v>9.837818182</v>
      </c>
      <c r="K149" s="44" t="s">
        <v>12924</v>
      </c>
      <c r="L149" s="55">
        <v>4.0</v>
      </c>
      <c r="M149" s="55">
        <v>10.0</v>
      </c>
    </row>
    <row r="150" ht="15.75" customHeight="1">
      <c r="A150" s="129" t="s">
        <v>98</v>
      </c>
      <c r="B150" s="129" t="s">
        <v>3035</v>
      </c>
      <c r="C150" s="55" t="s">
        <v>12925</v>
      </c>
      <c r="D150" s="56" t="s">
        <v>384</v>
      </c>
      <c r="E150" s="56" t="s">
        <v>385</v>
      </c>
      <c r="F150" s="57">
        <v>0.4166666666666667</v>
      </c>
      <c r="G150" s="57">
        <v>0.4548611111111111</v>
      </c>
      <c r="H150" s="56">
        <f t="shared" si="1"/>
        <v>0.9166666667</v>
      </c>
      <c r="I150" s="58">
        <v>81.12</v>
      </c>
      <c r="J150" s="58">
        <f t="shared" si="2"/>
        <v>9.832727273</v>
      </c>
      <c r="K150" s="44" t="s">
        <v>12926</v>
      </c>
      <c r="L150" s="55">
        <v>0.0</v>
      </c>
      <c r="M150" s="55">
        <v>9.0</v>
      </c>
    </row>
    <row r="151" ht="15.75" customHeight="1">
      <c r="A151" s="129" t="s">
        <v>98</v>
      </c>
      <c r="B151" s="129" t="s">
        <v>3035</v>
      </c>
      <c r="C151" s="55" t="s">
        <v>12927</v>
      </c>
      <c r="D151" s="56" t="s">
        <v>148</v>
      </c>
      <c r="E151" s="56" t="s">
        <v>149</v>
      </c>
      <c r="F151" s="57">
        <v>0.4583333333333333</v>
      </c>
      <c r="G151" s="57">
        <v>0.4965277777777778</v>
      </c>
      <c r="H151" s="56">
        <f t="shared" si="1"/>
        <v>0.9166666667</v>
      </c>
      <c r="I151" s="58">
        <v>81.29</v>
      </c>
      <c r="J151" s="58">
        <f t="shared" si="2"/>
        <v>8.868</v>
      </c>
      <c r="K151" s="44" t="s">
        <v>12924</v>
      </c>
      <c r="L151" s="55">
        <v>0.0</v>
      </c>
      <c r="M151" s="55">
        <v>10.0</v>
      </c>
    </row>
    <row r="152" ht="15.75" customHeight="1">
      <c r="A152" s="129" t="s">
        <v>98</v>
      </c>
      <c r="B152" s="129" t="s">
        <v>3035</v>
      </c>
      <c r="C152" s="55" t="s">
        <v>12928</v>
      </c>
      <c r="D152" s="56" t="s">
        <v>12929</v>
      </c>
      <c r="E152" s="56" t="s">
        <v>12930</v>
      </c>
      <c r="F152" s="57">
        <v>0.7708333333333334</v>
      </c>
      <c r="G152" s="57">
        <v>0.8090277777777778</v>
      </c>
      <c r="H152" s="56">
        <f t="shared" si="1"/>
        <v>0.9166666667</v>
      </c>
      <c r="I152" s="58">
        <v>81.12</v>
      </c>
      <c r="J152" s="58">
        <f t="shared" si="2"/>
        <v>9.832727273</v>
      </c>
      <c r="K152" s="44" t="s">
        <v>12931</v>
      </c>
      <c r="L152" s="55">
        <v>8.0</v>
      </c>
      <c r="M152" s="55">
        <v>9.0</v>
      </c>
    </row>
    <row r="153" ht="15.75" customHeight="1">
      <c r="A153" s="129" t="s">
        <v>98</v>
      </c>
      <c r="B153" s="129" t="s">
        <v>98</v>
      </c>
      <c r="C153" s="55" t="s">
        <v>12932</v>
      </c>
      <c r="D153" s="56" t="s">
        <v>222</v>
      </c>
      <c r="E153" s="56" t="s">
        <v>223</v>
      </c>
      <c r="F153" s="57">
        <v>0.5625</v>
      </c>
      <c r="G153" s="57">
        <v>0.6215277777777778</v>
      </c>
      <c r="H153" s="56">
        <f t="shared" si="1"/>
        <v>1.416666667</v>
      </c>
      <c r="I153" s="58">
        <v>108.22</v>
      </c>
      <c r="J153" s="58">
        <f t="shared" si="2"/>
        <v>6.365882353</v>
      </c>
      <c r="K153" s="44" t="s">
        <v>12933</v>
      </c>
      <c r="L153" s="55">
        <v>10.0</v>
      </c>
      <c r="M153" s="55">
        <v>12.0</v>
      </c>
    </row>
    <row r="154" ht="15.75" customHeight="1">
      <c r="A154" s="129" t="s">
        <v>98</v>
      </c>
      <c r="B154" s="129" t="s">
        <v>98</v>
      </c>
      <c r="C154" s="55" t="s">
        <v>12934</v>
      </c>
      <c r="D154" s="56" t="s">
        <v>53</v>
      </c>
      <c r="E154" s="56" t="s">
        <v>54</v>
      </c>
      <c r="F154" s="57">
        <v>0.6875</v>
      </c>
      <c r="G154" s="57">
        <v>0.7395833333333334</v>
      </c>
      <c r="H154" s="56">
        <f t="shared" si="1"/>
        <v>1.25</v>
      </c>
      <c r="I154" s="58">
        <v>90.18</v>
      </c>
      <c r="J154" s="58">
        <f t="shared" si="2"/>
        <v>7.2144</v>
      </c>
      <c r="K154" s="44" t="s">
        <v>12935</v>
      </c>
      <c r="L154" s="55">
        <v>12.0</v>
      </c>
      <c r="M154" s="55">
        <v>10.0</v>
      </c>
    </row>
    <row r="155" ht="15.75" customHeight="1">
      <c r="A155" s="129" t="s">
        <v>98</v>
      </c>
      <c r="B155" s="129" t="s">
        <v>98</v>
      </c>
      <c r="C155" s="55" t="s">
        <v>12936</v>
      </c>
      <c r="D155" s="56" t="s">
        <v>222</v>
      </c>
      <c r="E155" s="56" t="s">
        <v>223</v>
      </c>
      <c r="F155" s="57">
        <v>0.7708333333333334</v>
      </c>
      <c r="G155" s="57">
        <v>0.8090277777777778</v>
      </c>
      <c r="H155" s="56">
        <f t="shared" si="1"/>
        <v>0.9166666667</v>
      </c>
      <c r="I155" s="58">
        <v>90.18</v>
      </c>
      <c r="J155" s="58">
        <f t="shared" si="2"/>
        <v>9.837818182</v>
      </c>
      <c r="K155" s="44" t="s">
        <v>12937</v>
      </c>
      <c r="L155" s="55">
        <v>6.0</v>
      </c>
      <c r="M155" s="55">
        <v>10.0</v>
      </c>
    </row>
    <row r="156" ht="15.75" customHeight="1">
      <c r="A156" s="129" t="s">
        <v>98</v>
      </c>
      <c r="B156" s="129" t="s">
        <v>98</v>
      </c>
      <c r="C156" s="55" t="s">
        <v>12938</v>
      </c>
      <c r="D156" s="56" t="s">
        <v>2155</v>
      </c>
      <c r="E156" s="56" t="s">
        <v>2972</v>
      </c>
      <c r="F156" s="57">
        <v>0.4270833333333333</v>
      </c>
      <c r="G156" s="57">
        <v>0.46875</v>
      </c>
      <c r="H156" s="56">
        <f t="shared" si="1"/>
        <v>1</v>
      </c>
      <c r="I156" s="58">
        <v>34.1</v>
      </c>
      <c r="J156" s="58">
        <f t="shared" si="2"/>
        <v>4.2625</v>
      </c>
      <c r="K156" s="44" t="s">
        <v>12939</v>
      </c>
      <c r="L156" s="55">
        <v>0.0</v>
      </c>
      <c r="M156" s="55">
        <v>8.0</v>
      </c>
    </row>
    <row r="157" ht="15.75" customHeight="1">
      <c r="A157" s="129" t="s">
        <v>98</v>
      </c>
      <c r="B157" s="129" t="s">
        <v>98</v>
      </c>
      <c r="C157" s="55" t="s">
        <v>12940</v>
      </c>
      <c r="D157" s="56" t="s">
        <v>2155</v>
      </c>
      <c r="E157" s="56" t="s">
        <v>2972</v>
      </c>
      <c r="F157" s="57">
        <v>0.40625</v>
      </c>
      <c r="G157" s="57">
        <v>0.4479166666666667</v>
      </c>
      <c r="H157" s="56">
        <f t="shared" si="1"/>
        <v>1</v>
      </c>
      <c r="I157" s="58">
        <v>55.42</v>
      </c>
      <c r="J157" s="58">
        <f t="shared" si="2"/>
        <v>4.263076923</v>
      </c>
      <c r="K157" s="44" t="s">
        <v>12941</v>
      </c>
      <c r="L157" s="55">
        <v>0.0</v>
      </c>
      <c r="M157" s="55">
        <v>13.0</v>
      </c>
    </row>
    <row r="158" ht="15.75" customHeight="1">
      <c r="A158" s="129" t="s">
        <v>98</v>
      </c>
      <c r="B158" s="129" t="s">
        <v>98</v>
      </c>
      <c r="C158" s="55" t="s">
        <v>12942</v>
      </c>
      <c r="D158" s="56" t="s">
        <v>2155</v>
      </c>
      <c r="E158" s="56" t="s">
        <v>2972</v>
      </c>
      <c r="F158" s="57">
        <v>0.3576388888888889</v>
      </c>
      <c r="G158" s="57">
        <v>0.3993055555555556</v>
      </c>
      <c r="H158" s="56">
        <f t="shared" si="1"/>
        <v>1</v>
      </c>
      <c r="I158" s="58">
        <v>55.42</v>
      </c>
      <c r="J158" s="58">
        <f t="shared" si="2"/>
        <v>4.263076923</v>
      </c>
      <c r="K158" s="44" t="s">
        <v>12943</v>
      </c>
      <c r="L158" s="55">
        <v>2.0</v>
      </c>
      <c r="M158" s="55">
        <v>13.0</v>
      </c>
    </row>
    <row r="159" ht="15.75" customHeight="1">
      <c r="A159" s="129" t="s">
        <v>98</v>
      </c>
      <c r="B159" s="129" t="s">
        <v>98</v>
      </c>
      <c r="C159" s="55" t="s">
        <v>12944</v>
      </c>
      <c r="D159" s="56" t="s">
        <v>2155</v>
      </c>
      <c r="E159" s="56" t="s">
        <v>2972</v>
      </c>
      <c r="F159" s="57">
        <v>0.7083333333333334</v>
      </c>
      <c r="G159" s="57">
        <v>0.75</v>
      </c>
      <c r="H159" s="56">
        <f t="shared" si="1"/>
        <v>1</v>
      </c>
      <c r="I159" s="58">
        <v>51.16</v>
      </c>
      <c r="J159" s="58">
        <f t="shared" si="2"/>
        <v>4.263333333</v>
      </c>
      <c r="K159" s="44" t="s">
        <v>12945</v>
      </c>
      <c r="L159" s="55">
        <v>11.0</v>
      </c>
      <c r="M159" s="55">
        <v>12.0</v>
      </c>
    </row>
    <row r="160" ht="15.75" customHeight="1">
      <c r="A160" s="129" t="s">
        <v>98</v>
      </c>
      <c r="B160" s="129" t="s">
        <v>98</v>
      </c>
      <c r="C160" s="55" t="s">
        <v>12946</v>
      </c>
      <c r="D160" s="56" t="s">
        <v>2155</v>
      </c>
      <c r="E160" s="56" t="s">
        <v>2972</v>
      </c>
      <c r="F160" s="57">
        <v>0.5104166666666666</v>
      </c>
      <c r="G160" s="57">
        <v>0.5520833333333334</v>
      </c>
      <c r="H160" s="56">
        <f t="shared" si="1"/>
        <v>1</v>
      </c>
      <c r="I160" s="58">
        <v>34.1</v>
      </c>
      <c r="J160" s="58">
        <f t="shared" si="2"/>
        <v>2.841666667</v>
      </c>
      <c r="K160" s="44" t="s">
        <v>12945</v>
      </c>
      <c r="L160" s="55">
        <v>10.0</v>
      </c>
      <c r="M160" s="55">
        <v>12.0</v>
      </c>
    </row>
    <row r="161" ht="15.75" customHeight="1">
      <c r="A161" s="129" t="s">
        <v>98</v>
      </c>
      <c r="B161" s="129" t="s">
        <v>98</v>
      </c>
      <c r="C161" s="55" t="s">
        <v>12947</v>
      </c>
      <c r="D161" s="56" t="s">
        <v>2155</v>
      </c>
      <c r="E161" s="56" t="s">
        <v>2972</v>
      </c>
      <c r="F161" s="57">
        <v>0.4236111111111111</v>
      </c>
      <c r="G161" s="57">
        <v>0.4652777777777778</v>
      </c>
      <c r="H161" s="56">
        <f t="shared" si="1"/>
        <v>1</v>
      </c>
      <c r="I161" s="58">
        <v>55.42</v>
      </c>
      <c r="J161" s="58">
        <f t="shared" si="2"/>
        <v>4.618333333</v>
      </c>
      <c r="K161" s="44" t="s">
        <v>12945</v>
      </c>
      <c r="L161" s="55">
        <v>0.0</v>
      </c>
      <c r="M161" s="55">
        <v>12.0</v>
      </c>
    </row>
    <row r="162" ht="15.75" customHeight="1">
      <c r="A162" s="129" t="s">
        <v>98</v>
      </c>
      <c r="B162" s="129" t="s">
        <v>98</v>
      </c>
      <c r="C162" s="55" t="s">
        <v>12948</v>
      </c>
      <c r="D162" s="56" t="s">
        <v>2155</v>
      </c>
      <c r="E162" s="56" t="s">
        <v>2972</v>
      </c>
      <c r="F162" s="57">
        <v>0.4479166666666667</v>
      </c>
      <c r="G162" s="57">
        <v>0.4895833333333333</v>
      </c>
      <c r="H162" s="56">
        <f t="shared" si="1"/>
        <v>1</v>
      </c>
      <c r="I162" s="58">
        <v>55.42</v>
      </c>
      <c r="J162" s="58">
        <f t="shared" si="2"/>
        <v>4.263076923</v>
      </c>
      <c r="K162" s="44" t="s">
        <v>12945</v>
      </c>
      <c r="L162" s="55">
        <v>0.0</v>
      </c>
      <c r="M162" s="55">
        <v>13.0</v>
      </c>
    </row>
    <row r="163" ht="15.75" customHeight="1">
      <c r="A163" s="129" t="s">
        <v>98</v>
      </c>
      <c r="B163" s="129" t="s">
        <v>98</v>
      </c>
      <c r="C163" s="55" t="s">
        <v>12949</v>
      </c>
      <c r="D163" s="56" t="s">
        <v>2155</v>
      </c>
      <c r="E163" s="56" t="s">
        <v>2972</v>
      </c>
      <c r="F163" s="57">
        <v>0.3958333333333333</v>
      </c>
      <c r="G163" s="57">
        <v>0.4375</v>
      </c>
      <c r="H163" s="56">
        <f t="shared" si="1"/>
        <v>1</v>
      </c>
      <c r="I163" s="58">
        <v>38.37</v>
      </c>
      <c r="J163" s="58">
        <f t="shared" si="2"/>
        <v>4.263333333</v>
      </c>
      <c r="K163" s="44" t="s">
        <v>12950</v>
      </c>
      <c r="L163" s="55">
        <v>1.0</v>
      </c>
      <c r="M163" s="55">
        <v>9.0</v>
      </c>
    </row>
    <row r="164" ht="15.75" customHeight="1">
      <c r="A164" s="129" t="s">
        <v>98</v>
      </c>
      <c r="B164" s="129" t="s">
        <v>98</v>
      </c>
      <c r="C164" s="55" t="s">
        <v>12951</v>
      </c>
      <c r="D164" s="56" t="s">
        <v>2155</v>
      </c>
      <c r="E164" s="56" t="s">
        <v>2972</v>
      </c>
      <c r="F164" s="57">
        <v>0.5729166666666666</v>
      </c>
      <c r="G164" s="57">
        <v>0.6145833333333334</v>
      </c>
      <c r="H164" s="56">
        <f t="shared" si="1"/>
        <v>1</v>
      </c>
      <c r="I164" s="58">
        <v>55.42</v>
      </c>
      <c r="J164" s="58">
        <f t="shared" si="2"/>
        <v>4.263076923</v>
      </c>
      <c r="K164" s="44" t="s">
        <v>12952</v>
      </c>
      <c r="L164" s="55">
        <v>0.0</v>
      </c>
      <c r="M164" s="55">
        <v>13.0</v>
      </c>
    </row>
    <row r="165" ht="15.75" customHeight="1">
      <c r="A165" s="129" t="s">
        <v>98</v>
      </c>
      <c r="B165" s="129" t="s">
        <v>98</v>
      </c>
      <c r="C165" s="55" t="s">
        <v>12953</v>
      </c>
      <c r="D165" s="56" t="s">
        <v>2155</v>
      </c>
      <c r="E165" s="56" t="s">
        <v>2972</v>
      </c>
      <c r="F165" s="57">
        <v>0.3854166666666667</v>
      </c>
      <c r="G165" s="57">
        <v>0.4270833333333333</v>
      </c>
      <c r="H165" s="56">
        <f t="shared" si="1"/>
        <v>1</v>
      </c>
      <c r="I165" s="58">
        <v>55.42</v>
      </c>
      <c r="J165" s="58">
        <f t="shared" si="2"/>
        <v>4.263076923</v>
      </c>
      <c r="K165" s="44" t="s">
        <v>12954</v>
      </c>
      <c r="L165" s="55">
        <v>0.0</v>
      </c>
      <c r="M165" s="55">
        <v>13.0</v>
      </c>
    </row>
    <row r="166" ht="15.75" customHeight="1">
      <c r="A166" s="129" t="s">
        <v>98</v>
      </c>
      <c r="B166" s="129" t="s">
        <v>98</v>
      </c>
      <c r="C166" s="55" t="s">
        <v>12955</v>
      </c>
      <c r="D166" s="56" t="s">
        <v>222</v>
      </c>
      <c r="E166" s="56" t="s">
        <v>223</v>
      </c>
      <c r="F166" s="57">
        <v>0.4895833333333333</v>
      </c>
      <c r="G166" s="57">
        <v>0.53125</v>
      </c>
      <c r="H166" s="56">
        <f t="shared" si="1"/>
        <v>1</v>
      </c>
      <c r="I166" s="58">
        <v>90.18</v>
      </c>
      <c r="J166" s="58">
        <f t="shared" si="2"/>
        <v>9.018</v>
      </c>
      <c r="K166" s="44" t="s">
        <v>12956</v>
      </c>
      <c r="L166" s="55">
        <v>0.0</v>
      </c>
      <c r="M166" s="55">
        <v>10.0</v>
      </c>
    </row>
    <row r="167" ht="15.75" customHeight="1">
      <c r="A167" s="129" t="s">
        <v>98</v>
      </c>
      <c r="B167" s="129" t="s">
        <v>98</v>
      </c>
      <c r="C167" s="55" t="s">
        <v>12957</v>
      </c>
      <c r="D167" s="56" t="s">
        <v>222</v>
      </c>
      <c r="E167" s="56" t="s">
        <v>223</v>
      </c>
      <c r="F167" s="57">
        <v>0.6875</v>
      </c>
      <c r="G167" s="57">
        <v>0.71875</v>
      </c>
      <c r="H167" s="56">
        <f t="shared" si="1"/>
        <v>0.75</v>
      </c>
      <c r="I167" s="58">
        <v>90.18</v>
      </c>
      <c r="J167" s="58">
        <f t="shared" si="2"/>
        <v>12.024</v>
      </c>
      <c r="K167" s="44" t="s">
        <v>12816</v>
      </c>
      <c r="L167" s="55">
        <v>9.0</v>
      </c>
      <c r="M167" s="55">
        <v>10.0</v>
      </c>
    </row>
    <row r="168" ht="15.75" customHeight="1">
      <c r="A168" s="129" t="s">
        <v>98</v>
      </c>
      <c r="B168" s="129" t="s">
        <v>98</v>
      </c>
      <c r="C168" s="55" t="s">
        <v>12958</v>
      </c>
      <c r="D168" s="56" t="s">
        <v>222</v>
      </c>
      <c r="E168" s="56" t="s">
        <v>223</v>
      </c>
      <c r="F168" s="57">
        <v>0.6770833333333334</v>
      </c>
      <c r="G168" s="57">
        <v>0.7083333333333334</v>
      </c>
      <c r="H168" s="56">
        <f t="shared" si="1"/>
        <v>0.75</v>
      </c>
      <c r="I168" s="58">
        <v>108.22</v>
      </c>
      <c r="J168" s="58">
        <f t="shared" si="2"/>
        <v>12.02444444</v>
      </c>
      <c r="K168" s="44" t="s">
        <v>12959</v>
      </c>
      <c r="L168" s="55">
        <v>10.0</v>
      </c>
      <c r="M168" s="55">
        <v>12.0</v>
      </c>
    </row>
    <row r="169" ht="15.75" customHeight="1">
      <c r="A169" s="129" t="s">
        <v>98</v>
      </c>
      <c r="B169" s="129" t="s">
        <v>98</v>
      </c>
      <c r="C169" s="55" t="s">
        <v>12960</v>
      </c>
      <c r="D169" s="56" t="s">
        <v>222</v>
      </c>
      <c r="E169" s="56" t="s">
        <v>223</v>
      </c>
      <c r="F169" s="57">
        <v>0.6875</v>
      </c>
      <c r="G169" s="57">
        <v>0.71875</v>
      </c>
      <c r="H169" s="56">
        <f t="shared" si="1"/>
        <v>0.75</v>
      </c>
      <c r="I169" s="58">
        <v>90.18</v>
      </c>
      <c r="J169" s="58">
        <f t="shared" si="2"/>
        <v>12.024</v>
      </c>
      <c r="K169" s="44" t="s">
        <v>12905</v>
      </c>
      <c r="L169" s="55">
        <v>11.0</v>
      </c>
      <c r="M169" s="55">
        <v>10.0</v>
      </c>
    </row>
    <row r="170" ht="15.75" customHeight="1">
      <c r="A170" s="129" t="s">
        <v>98</v>
      </c>
      <c r="B170" s="129" t="s">
        <v>98</v>
      </c>
      <c r="C170" s="55" t="s">
        <v>12961</v>
      </c>
      <c r="D170" s="56" t="s">
        <v>2155</v>
      </c>
      <c r="E170" s="56" t="s">
        <v>2972</v>
      </c>
      <c r="F170" s="57">
        <v>0.4791666666666667</v>
      </c>
      <c r="G170" s="57">
        <v>0.5208333333333334</v>
      </c>
      <c r="H170" s="56">
        <f t="shared" si="1"/>
        <v>1</v>
      </c>
      <c r="I170" s="58">
        <v>34.1</v>
      </c>
      <c r="J170" s="58">
        <f t="shared" si="2"/>
        <v>4.2625</v>
      </c>
      <c r="K170" s="44" t="s">
        <v>12962</v>
      </c>
      <c r="L170" s="55">
        <v>8.0</v>
      </c>
      <c r="M170" s="55">
        <v>8.0</v>
      </c>
    </row>
    <row r="171" ht="15.75" customHeight="1">
      <c r="A171" s="129" t="s">
        <v>98</v>
      </c>
      <c r="B171" s="129" t="s">
        <v>98</v>
      </c>
      <c r="C171" s="55" t="s">
        <v>12963</v>
      </c>
      <c r="D171" s="56" t="s">
        <v>2155</v>
      </c>
      <c r="E171" s="56" t="s">
        <v>2972</v>
      </c>
      <c r="F171" s="57">
        <v>0.5833333333333334</v>
      </c>
      <c r="G171" s="57">
        <v>0.625</v>
      </c>
      <c r="H171" s="56">
        <f t="shared" si="1"/>
        <v>1</v>
      </c>
      <c r="I171" s="58">
        <v>51.16</v>
      </c>
      <c r="J171" s="58">
        <f t="shared" si="2"/>
        <v>4.263333333</v>
      </c>
      <c r="K171" s="44" t="s">
        <v>12964</v>
      </c>
      <c r="L171" s="55">
        <v>5.0</v>
      </c>
      <c r="M171" s="55">
        <v>12.0</v>
      </c>
    </row>
    <row r="172" ht="15.75" customHeight="1">
      <c r="A172" s="129" t="s">
        <v>98</v>
      </c>
      <c r="B172" s="129" t="s">
        <v>98</v>
      </c>
      <c r="C172" s="55" t="s">
        <v>12965</v>
      </c>
      <c r="D172" s="56" t="s">
        <v>2155</v>
      </c>
      <c r="E172" s="56" t="s">
        <v>2972</v>
      </c>
      <c r="F172" s="57">
        <v>0.7916666666666666</v>
      </c>
      <c r="G172" s="57">
        <v>0.8333333333333334</v>
      </c>
      <c r="H172" s="56">
        <f t="shared" si="1"/>
        <v>1</v>
      </c>
      <c r="I172" s="58">
        <v>25.58</v>
      </c>
      <c r="J172" s="58">
        <f t="shared" si="2"/>
        <v>4.263333333</v>
      </c>
      <c r="K172" s="44" t="s">
        <v>12966</v>
      </c>
      <c r="L172" s="55">
        <v>9.0</v>
      </c>
      <c r="M172" s="55">
        <v>6.0</v>
      </c>
    </row>
    <row r="173" ht="15.75" customHeight="1">
      <c r="A173" s="129" t="s">
        <v>98</v>
      </c>
      <c r="B173" s="129" t="s">
        <v>98</v>
      </c>
      <c r="C173" s="55" t="s">
        <v>12967</v>
      </c>
      <c r="D173" s="56" t="s">
        <v>2155</v>
      </c>
      <c r="E173" s="56" t="s">
        <v>2972</v>
      </c>
      <c r="F173" s="57">
        <v>0.4270833333333333</v>
      </c>
      <c r="G173" s="57">
        <v>0.46875</v>
      </c>
      <c r="H173" s="56">
        <f t="shared" si="1"/>
        <v>1</v>
      </c>
      <c r="I173" s="58">
        <v>42.63</v>
      </c>
      <c r="J173" s="58">
        <f t="shared" si="2"/>
        <v>4.263</v>
      </c>
      <c r="K173" s="44" t="s">
        <v>12968</v>
      </c>
      <c r="L173" s="55">
        <v>0.0</v>
      </c>
      <c r="M173" s="55">
        <v>10.0</v>
      </c>
    </row>
    <row r="174" ht="15.75" customHeight="1">
      <c r="A174" s="129" t="s">
        <v>98</v>
      </c>
      <c r="B174" s="129" t="s">
        <v>98</v>
      </c>
      <c r="C174" s="55" t="s">
        <v>12969</v>
      </c>
      <c r="D174" s="56" t="s">
        <v>2155</v>
      </c>
      <c r="E174" s="56" t="s">
        <v>2972</v>
      </c>
      <c r="F174" s="57">
        <v>0.4270833333333333</v>
      </c>
      <c r="G174" s="57">
        <v>0.46875</v>
      </c>
      <c r="H174" s="56">
        <f t="shared" si="1"/>
        <v>1</v>
      </c>
      <c r="I174" s="58">
        <v>38.37</v>
      </c>
      <c r="J174" s="58">
        <f t="shared" si="2"/>
        <v>4.263333333</v>
      </c>
      <c r="K174" s="44" t="s">
        <v>12968</v>
      </c>
      <c r="L174" s="55">
        <v>0.0</v>
      </c>
      <c r="M174" s="55">
        <v>9.0</v>
      </c>
    </row>
    <row r="175" ht="15.75" customHeight="1">
      <c r="A175" s="129" t="s">
        <v>98</v>
      </c>
      <c r="B175" s="129" t="s">
        <v>98</v>
      </c>
      <c r="C175" s="55" t="s">
        <v>12970</v>
      </c>
      <c r="D175" s="56" t="s">
        <v>2155</v>
      </c>
      <c r="E175" s="56" t="s">
        <v>2972</v>
      </c>
      <c r="F175" s="57">
        <v>0.5833333333333334</v>
      </c>
      <c r="G175" s="57">
        <v>0.625</v>
      </c>
      <c r="H175" s="56">
        <f t="shared" si="1"/>
        <v>1</v>
      </c>
      <c r="I175" s="58">
        <v>34.1</v>
      </c>
      <c r="J175" s="58">
        <f t="shared" si="2"/>
        <v>4.2625</v>
      </c>
      <c r="K175" s="44" t="s">
        <v>12971</v>
      </c>
      <c r="L175" s="55">
        <v>0.0</v>
      </c>
      <c r="M175" s="55">
        <v>8.0</v>
      </c>
    </row>
    <row r="176" ht="15.75" customHeight="1">
      <c r="A176" s="129" t="s">
        <v>98</v>
      </c>
      <c r="B176" s="129" t="s">
        <v>98</v>
      </c>
      <c r="C176" s="55" t="s">
        <v>12972</v>
      </c>
      <c r="D176" s="56" t="s">
        <v>2155</v>
      </c>
      <c r="E176" s="56" t="s">
        <v>2972</v>
      </c>
      <c r="F176" s="57">
        <v>0.375</v>
      </c>
      <c r="G176" s="57">
        <v>0.4166666666666667</v>
      </c>
      <c r="H176" s="56">
        <f t="shared" si="1"/>
        <v>1</v>
      </c>
      <c r="I176" s="58">
        <v>42.63</v>
      </c>
      <c r="J176" s="58">
        <f t="shared" si="2"/>
        <v>4.263</v>
      </c>
      <c r="K176" s="44" t="s">
        <v>12973</v>
      </c>
      <c r="L176" s="55">
        <v>7.0</v>
      </c>
      <c r="M176" s="55">
        <v>10.0</v>
      </c>
    </row>
    <row r="177" ht="15.75" customHeight="1">
      <c r="A177" s="129" t="s">
        <v>98</v>
      </c>
      <c r="B177" s="129" t="s">
        <v>98</v>
      </c>
      <c r="C177" s="55" t="s">
        <v>12974</v>
      </c>
      <c r="D177" s="56" t="s">
        <v>2155</v>
      </c>
      <c r="E177" s="56" t="s">
        <v>2972</v>
      </c>
      <c r="F177" s="57">
        <v>0.53125</v>
      </c>
      <c r="G177" s="57">
        <v>0.5729166666666666</v>
      </c>
      <c r="H177" s="56">
        <f t="shared" si="1"/>
        <v>1</v>
      </c>
      <c r="I177" s="58">
        <v>51.16</v>
      </c>
      <c r="J177" s="58">
        <f t="shared" si="2"/>
        <v>4.263333333</v>
      </c>
      <c r="K177" s="44" t="s">
        <v>12973</v>
      </c>
      <c r="L177" s="55">
        <v>6.0</v>
      </c>
      <c r="M177" s="55">
        <v>12.0</v>
      </c>
    </row>
    <row r="178" ht="15.75" customHeight="1">
      <c r="A178" s="129" t="s">
        <v>98</v>
      </c>
      <c r="B178" s="129" t="s">
        <v>98</v>
      </c>
      <c r="C178" s="55" t="s">
        <v>12975</v>
      </c>
      <c r="D178" s="56" t="s">
        <v>2155</v>
      </c>
      <c r="E178" s="56" t="s">
        <v>2972</v>
      </c>
      <c r="F178" s="57">
        <v>0.6458333333333334</v>
      </c>
      <c r="G178" s="57">
        <v>0.6875</v>
      </c>
      <c r="H178" s="56">
        <f t="shared" si="1"/>
        <v>1</v>
      </c>
      <c r="I178" s="58">
        <v>34.1</v>
      </c>
      <c r="J178" s="58">
        <f t="shared" si="2"/>
        <v>3.788888889</v>
      </c>
      <c r="K178" s="44" t="s">
        <v>12976</v>
      </c>
      <c r="L178" s="55">
        <v>1.0</v>
      </c>
      <c r="M178" s="55">
        <v>9.0</v>
      </c>
    </row>
    <row r="179" ht="15.75" customHeight="1">
      <c r="A179" s="129" t="s">
        <v>98</v>
      </c>
      <c r="B179" s="129" t="s">
        <v>98</v>
      </c>
      <c r="C179" s="55" t="s">
        <v>12977</v>
      </c>
      <c r="D179" s="56" t="s">
        <v>2155</v>
      </c>
      <c r="E179" s="56" t="s">
        <v>2972</v>
      </c>
      <c r="F179" s="57">
        <v>0.4270833333333333</v>
      </c>
      <c r="G179" s="57">
        <v>0.46875</v>
      </c>
      <c r="H179" s="56">
        <f t="shared" si="1"/>
        <v>1</v>
      </c>
      <c r="I179" s="58">
        <v>51.16</v>
      </c>
      <c r="J179" s="58">
        <f t="shared" si="2"/>
        <v>4.263333333</v>
      </c>
      <c r="K179" s="44" t="s">
        <v>12978</v>
      </c>
      <c r="L179" s="55">
        <v>11.0</v>
      </c>
      <c r="M179" s="55">
        <v>12.0</v>
      </c>
    </row>
    <row r="180" ht="15.75" customHeight="1">
      <c r="A180" s="129" t="s">
        <v>98</v>
      </c>
      <c r="B180" s="129" t="s">
        <v>98</v>
      </c>
      <c r="C180" s="55" t="s">
        <v>12979</v>
      </c>
      <c r="D180" s="56" t="s">
        <v>2155</v>
      </c>
      <c r="E180" s="56" t="s">
        <v>2972</v>
      </c>
      <c r="F180" s="57">
        <v>0.4583333333333333</v>
      </c>
      <c r="G180" s="57">
        <v>0.5</v>
      </c>
      <c r="H180" s="56">
        <f t="shared" si="1"/>
        <v>1</v>
      </c>
      <c r="I180" s="58">
        <v>17.05</v>
      </c>
      <c r="J180" s="58">
        <f t="shared" si="2"/>
        <v>1.420833333</v>
      </c>
      <c r="K180" s="44" t="s">
        <v>12980</v>
      </c>
      <c r="L180" s="55">
        <v>9.0</v>
      </c>
      <c r="M180" s="55">
        <v>12.0</v>
      </c>
    </row>
    <row r="181" ht="15.75" customHeight="1">
      <c r="A181" s="129" t="s">
        <v>98</v>
      </c>
      <c r="B181" s="129" t="s">
        <v>98</v>
      </c>
      <c r="C181" s="55" t="s">
        <v>12981</v>
      </c>
      <c r="D181" s="56" t="s">
        <v>2155</v>
      </c>
      <c r="E181" s="56" t="s">
        <v>2972</v>
      </c>
      <c r="F181" s="57">
        <v>0.4791666666666667</v>
      </c>
      <c r="G181" s="57">
        <v>0.5208333333333334</v>
      </c>
      <c r="H181" s="56">
        <f t="shared" si="1"/>
        <v>1</v>
      </c>
      <c r="I181" s="58">
        <v>29.84</v>
      </c>
      <c r="J181" s="58">
        <f t="shared" si="2"/>
        <v>4.262857143</v>
      </c>
      <c r="K181" s="44" t="s">
        <v>12982</v>
      </c>
      <c r="L181" s="55">
        <v>5.0</v>
      </c>
      <c r="M181" s="55">
        <v>7.0</v>
      </c>
    </row>
    <row r="182" ht="15.75" customHeight="1">
      <c r="A182" s="129" t="s">
        <v>98</v>
      </c>
      <c r="B182" s="129" t="s">
        <v>98</v>
      </c>
      <c r="C182" s="55" t="s">
        <v>12983</v>
      </c>
      <c r="D182" s="56" t="s">
        <v>2155</v>
      </c>
      <c r="E182" s="56" t="s">
        <v>2972</v>
      </c>
      <c r="F182" s="57">
        <v>0.4166666666666667</v>
      </c>
      <c r="G182" s="57">
        <v>0.4583333333333333</v>
      </c>
      <c r="H182" s="56">
        <f t="shared" si="1"/>
        <v>1</v>
      </c>
      <c r="I182" s="58">
        <v>51.16</v>
      </c>
      <c r="J182" s="58">
        <f t="shared" si="2"/>
        <v>7.308571429</v>
      </c>
      <c r="K182" s="44" t="s">
        <v>12982</v>
      </c>
      <c r="L182" s="55">
        <v>0.0</v>
      </c>
      <c r="M182" s="55">
        <v>7.0</v>
      </c>
    </row>
    <row r="183" ht="15.75" customHeight="1">
      <c r="A183" s="129" t="s">
        <v>98</v>
      </c>
      <c r="B183" s="129" t="s">
        <v>98</v>
      </c>
      <c r="C183" s="55" t="s">
        <v>12984</v>
      </c>
      <c r="D183" s="56" t="s">
        <v>2155</v>
      </c>
      <c r="E183" s="56" t="s">
        <v>2972</v>
      </c>
      <c r="F183" s="57">
        <v>0.75</v>
      </c>
      <c r="G183" s="57">
        <v>0.7916666666666666</v>
      </c>
      <c r="H183" s="56">
        <f t="shared" si="1"/>
        <v>1</v>
      </c>
      <c r="I183" s="58">
        <v>51.16</v>
      </c>
      <c r="J183" s="58">
        <f t="shared" si="2"/>
        <v>4.263333333</v>
      </c>
      <c r="K183" s="44" t="s">
        <v>12985</v>
      </c>
      <c r="L183" s="55">
        <v>9.0</v>
      </c>
      <c r="M183" s="55">
        <v>12.0</v>
      </c>
    </row>
    <row r="184" ht="15.75" customHeight="1">
      <c r="A184" s="129" t="s">
        <v>98</v>
      </c>
      <c r="B184" s="129" t="s">
        <v>98</v>
      </c>
      <c r="C184" s="55" t="s">
        <v>12986</v>
      </c>
      <c r="D184" s="56" t="s">
        <v>2155</v>
      </c>
      <c r="E184" s="56" t="s">
        <v>2972</v>
      </c>
      <c r="F184" s="57">
        <v>0.375</v>
      </c>
      <c r="G184" s="57">
        <v>0.4166666666666667</v>
      </c>
      <c r="H184" s="56">
        <f t="shared" si="1"/>
        <v>1</v>
      </c>
      <c r="I184" s="58">
        <v>42.63</v>
      </c>
      <c r="J184" s="58">
        <f t="shared" si="2"/>
        <v>3.5525</v>
      </c>
      <c r="K184" s="44" t="s">
        <v>12987</v>
      </c>
      <c r="L184" s="55">
        <v>17.0</v>
      </c>
      <c r="M184" s="55">
        <v>12.0</v>
      </c>
    </row>
    <row r="185" ht="15.75" customHeight="1">
      <c r="A185" s="129" t="s">
        <v>98</v>
      </c>
      <c r="B185" s="129" t="s">
        <v>98</v>
      </c>
      <c r="C185" s="55" t="s">
        <v>12988</v>
      </c>
      <c r="D185" s="56" t="s">
        <v>2155</v>
      </c>
      <c r="E185" s="56" t="s">
        <v>2972</v>
      </c>
      <c r="F185" s="57">
        <v>0.4270833333333333</v>
      </c>
      <c r="G185" s="57">
        <v>0.46875</v>
      </c>
      <c r="H185" s="56">
        <f t="shared" si="1"/>
        <v>1</v>
      </c>
      <c r="I185" s="58">
        <v>55.42</v>
      </c>
      <c r="J185" s="58">
        <f t="shared" si="2"/>
        <v>4.263076923</v>
      </c>
      <c r="K185" s="44" t="s">
        <v>12978</v>
      </c>
      <c r="L185" s="55">
        <v>8.0</v>
      </c>
      <c r="M185" s="55">
        <v>13.0</v>
      </c>
    </row>
    <row r="186" ht="15.75" customHeight="1">
      <c r="A186" s="129" t="s">
        <v>98</v>
      </c>
      <c r="B186" s="129" t="s">
        <v>98</v>
      </c>
      <c r="C186" s="55" t="s">
        <v>12989</v>
      </c>
      <c r="D186" s="56" t="s">
        <v>2155</v>
      </c>
      <c r="E186" s="56" t="s">
        <v>2972</v>
      </c>
      <c r="F186" s="57">
        <v>0.4270833333333333</v>
      </c>
      <c r="G186" s="57">
        <v>0.46875</v>
      </c>
      <c r="H186" s="56">
        <f t="shared" si="1"/>
        <v>1</v>
      </c>
      <c r="I186" s="58">
        <v>55.42</v>
      </c>
      <c r="J186" s="58">
        <f t="shared" si="2"/>
        <v>4.263076923</v>
      </c>
      <c r="K186" s="44" t="s">
        <v>12990</v>
      </c>
      <c r="L186" s="55">
        <v>0.0</v>
      </c>
      <c r="M186" s="55">
        <v>13.0</v>
      </c>
    </row>
    <row r="187" ht="15.75" customHeight="1">
      <c r="A187" s="129" t="s">
        <v>98</v>
      </c>
      <c r="B187" s="129" t="s">
        <v>98</v>
      </c>
      <c r="C187" s="55" t="s">
        <v>12991</v>
      </c>
      <c r="D187" s="56" t="s">
        <v>2155</v>
      </c>
      <c r="E187" s="56" t="s">
        <v>2972</v>
      </c>
      <c r="F187" s="57">
        <v>0.5208333333333334</v>
      </c>
      <c r="G187" s="57">
        <v>0.5625</v>
      </c>
      <c r="H187" s="56">
        <f t="shared" si="1"/>
        <v>1</v>
      </c>
      <c r="I187" s="58">
        <v>55.42</v>
      </c>
      <c r="J187" s="58">
        <f t="shared" si="2"/>
        <v>4.263076923</v>
      </c>
      <c r="K187" s="44" t="s">
        <v>12990</v>
      </c>
      <c r="L187" s="55">
        <v>17.0</v>
      </c>
      <c r="M187" s="55">
        <v>13.0</v>
      </c>
    </row>
    <row r="188" ht="15.75" customHeight="1">
      <c r="A188" s="129" t="s">
        <v>98</v>
      </c>
      <c r="B188" s="129" t="s">
        <v>98</v>
      </c>
      <c r="C188" s="55" t="s">
        <v>12992</v>
      </c>
      <c r="D188" s="56" t="s">
        <v>2155</v>
      </c>
      <c r="E188" s="56" t="s">
        <v>2972</v>
      </c>
      <c r="F188" s="57">
        <v>0.3645833333333333</v>
      </c>
      <c r="G188" s="57">
        <v>0.40625</v>
      </c>
      <c r="H188" s="56">
        <f t="shared" si="1"/>
        <v>1</v>
      </c>
      <c r="I188" s="58">
        <v>51.16</v>
      </c>
      <c r="J188" s="58">
        <f t="shared" si="2"/>
        <v>5.116</v>
      </c>
      <c r="K188" s="44" t="s">
        <v>12993</v>
      </c>
      <c r="L188" s="55">
        <v>2.0</v>
      </c>
      <c r="M188" s="55">
        <v>10.0</v>
      </c>
    </row>
    <row r="189" ht="15.75" customHeight="1">
      <c r="A189" s="129" t="s">
        <v>98</v>
      </c>
      <c r="B189" s="129" t="s">
        <v>98</v>
      </c>
      <c r="C189" s="55" t="s">
        <v>12994</v>
      </c>
      <c r="D189" s="56" t="s">
        <v>2155</v>
      </c>
      <c r="E189" s="56" t="s">
        <v>2972</v>
      </c>
      <c r="F189" s="57">
        <v>0.3229166666666667</v>
      </c>
      <c r="G189" s="57">
        <v>0.3645833333333333</v>
      </c>
      <c r="H189" s="56">
        <f t="shared" si="1"/>
        <v>1</v>
      </c>
      <c r="I189" s="58">
        <v>42.63</v>
      </c>
      <c r="J189" s="58">
        <f t="shared" si="2"/>
        <v>4.263</v>
      </c>
      <c r="K189" s="44" t="s">
        <v>12993</v>
      </c>
      <c r="L189" s="55">
        <v>18.0</v>
      </c>
      <c r="M189" s="55">
        <v>10.0</v>
      </c>
    </row>
    <row r="190" ht="15.75" customHeight="1">
      <c r="A190" s="129" t="s">
        <v>98</v>
      </c>
      <c r="B190" s="129" t="s">
        <v>98</v>
      </c>
      <c r="C190" s="55" t="s">
        <v>12995</v>
      </c>
      <c r="D190" s="56" t="s">
        <v>2155</v>
      </c>
      <c r="E190" s="56" t="s">
        <v>2972</v>
      </c>
      <c r="F190" s="57">
        <v>0.375</v>
      </c>
      <c r="G190" s="57">
        <v>0.4166666666666667</v>
      </c>
      <c r="H190" s="56">
        <f t="shared" si="1"/>
        <v>1</v>
      </c>
      <c r="I190" s="58">
        <v>55.42</v>
      </c>
      <c r="J190" s="58">
        <f t="shared" si="2"/>
        <v>5.542</v>
      </c>
      <c r="K190" s="44" t="s">
        <v>12993</v>
      </c>
      <c r="L190" s="55">
        <v>8.0</v>
      </c>
      <c r="M190" s="55">
        <v>10.0</v>
      </c>
    </row>
    <row r="191" ht="15.75" customHeight="1">
      <c r="A191" s="129" t="s">
        <v>98</v>
      </c>
      <c r="B191" s="129" t="s">
        <v>98</v>
      </c>
      <c r="C191" s="55" t="s">
        <v>12996</v>
      </c>
      <c r="D191" s="56" t="s">
        <v>2155</v>
      </c>
      <c r="E191" s="56" t="s">
        <v>2972</v>
      </c>
      <c r="F191" s="57">
        <v>0.59375</v>
      </c>
      <c r="G191" s="57">
        <v>0.6354166666666666</v>
      </c>
      <c r="H191" s="56">
        <f t="shared" si="1"/>
        <v>1</v>
      </c>
      <c r="I191" s="58">
        <v>29.84</v>
      </c>
      <c r="J191" s="58">
        <f t="shared" si="2"/>
        <v>4.973333333</v>
      </c>
      <c r="K191" s="44" t="s">
        <v>12997</v>
      </c>
      <c r="L191" s="55">
        <v>4.0</v>
      </c>
      <c r="M191" s="55">
        <v>6.0</v>
      </c>
    </row>
    <row r="192" ht="15.75" customHeight="1">
      <c r="A192" s="129" t="s">
        <v>98</v>
      </c>
      <c r="B192" s="129" t="s">
        <v>98</v>
      </c>
      <c r="C192" s="55" t="s">
        <v>12998</v>
      </c>
      <c r="D192" s="56" t="s">
        <v>222</v>
      </c>
      <c r="E192" s="56" t="s">
        <v>223</v>
      </c>
      <c r="F192" s="57">
        <v>0.5208333333333334</v>
      </c>
      <c r="G192" s="57">
        <v>0.5590277777777778</v>
      </c>
      <c r="H192" s="56">
        <f t="shared" si="1"/>
        <v>0.9166666667</v>
      </c>
      <c r="I192" s="58">
        <v>90.18</v>
      </c>
      <c r="J192" s="58">
        <f t="shared" si="2"/>
        <v>9.837818182</v>
      </c>
      <c r="K192" s="44" t="s">
        <v>12999</v>
      </c>
      <c r="L192" s="55">
        <v>5.0</v>
      </c>
      <c r="M192" s="55">
        <v>10.0</v>
      </c>
    </row>
    <row r="193" ht="15.75" customHeight="1">
      <c r="A193" s="129" t="s">
        <v>98</v>
      </c>
      <c r="B193" s="129" t="s">
        <v>98</v>
      </c>
      <c r="C193" s="55" t="s">
        <v>13000</v>
      </c>
      <c r="D193" s="56" t="s">
        <v>2155</v>
      </c>
      <c r="E193" s="56" t="s">
        <v>2972</v>
      </c>
      <c r="F193" s="57">
        <v>0.4479166666666667</v>
      </c>
      <c r="G193" s="57">
        <v>0.4895833333333333</v>
      </c>
      <c r="H193" s="56">
        <f t="shared" si="1"/>
        <v>1</v>
      </c>
      <c r="I193" s="58">
        <v>17.05</v>
      </c>
      <c r="J193" s="58">
        <f t="shared" si="2"/>
        <v>4.2625</v>
      </c>
      <c r="K193" s="44" t="s">
        <v>13001</v>
      </c>
      <c r="L193" s="55">
        <v>10.0</v>
      </c>
      <c r="M193" s="55">
        <v>4.0</v>
      </c>
    </row>
    <row r="194" ht="15.75" customHeight="1">
      <c r="A194" s="129" t="s">
        <v>98</v>
      </c>
      <c r="B194" s="129" t="s">
        <v>98</v>
      </c>
      <c r="C194" s="55" t="s">
        <v>13002</v>
      </c>
      <c r="D194" s="56" t="s">
        <v>2155</v>
      </c>
      <c r="E194" s="56" t="s">
        <v>2972</v>
      </c>
      <c r="F194" s="57">
        <v>0.4270833333333333</v>
      </c>
      <c r="G194" s="57">
        <v>0.46875</v>
      </c>
      <c r="H194" s="56">
        <f t="shared" si="1"/>
        <v>1</v>
      </c>
      <c r="I194" s="58">
        <v>42.63</v>
      </c>
      <c r="J194" s="58">
        <f t="shared" si="2"/>
        <v>4.263</v>
      </c>
      <c r="K194" s="44" t="s">
        <v>13003</v>
      </c>
      <c r="L194" s="55">
        <v>19.0</v>
      </c>
      <c r="M194" s="55">
        <v>10.0</v>
      </c>
    </row>
    <row r="195" ht="15.75" customHeight="1">
      <c r="A195" s="129" t="s">
        <v>98</v>
      </c>
      <c r="B195" s="129" t="s">
        <v>98</v>
      </c>
      <c r="C195" s="55" t="s">
        <v>13004</v>
      </c>
      <c r="D195" s="56" t="s">
        <v>2155</v>
      </c>
      <c r="E195" s="56" t="s">
        <v>2972</v>
      </c>
      <c r="F195" s="57">
        <v>0.375</v>
      </c>
      <c r="G195" s="57">
        <v>0.4166666666666667</v>
      </c>
      <c r="H195" s="56">
        <f t="shared" si="1"/>
        <v>1</v>
      </c>
      <c r="I195" s="58">
        <v>51.16</v>
      </c>
      <c r="J195" s="58">
        <f t="shared" si="2"/>
        <v>4.263333333</v>
      </c>
      <c r="K195" s="44" t="s">
        <v>13005</v>
      </c>
      <c r="L195" s="55">
        <v>7.0</v>
      </c>
      <c r="M195" s="55">
        <v>12.0</v>
      </c>
    </row>
    <row r="196" ht="15.75" customHeight="1">
      <c r="A196" s="129" t="s">
        <v>98</v>
      </c>
      <c r="B196" s="129" t="s">
        <v>98</v>
      </c>
      <c r="C196" s="55" t="s">
        <v>13006</v>
      </c>
      <c r="D196" s="56" t="s">
        <v>2155</v>
      </c>
      <c r="E196" s="56" t="s">
        <v>2972</v>
      </c>
      <c r="F196" s="57">
        <v>0.46875</v>
      </c>
      <c r="G196" s="57">
        <v>0.5104166666666666</v>
      </c>
      <c r="H196" s="56">
        <f t="shared" si="1"/>
        <v>1</v>
      </c>
      <c r="I196" s="58">
        <v>34.1</v>
      </c>
      <c r="J196" s="58">
        <f t="shared" si="2"/>
        <v>4.2625</v>
      </c>
      <c r="K196" s="44" t="s">
        <v>13007</v>
      </c>
      <c r="L196" s="55">
        <v>2.0</v>
      </c>
      <c r="M196" s="55">
        <v>8.0</v>
      </c>
    </row>
    <row r="197" ht="15.75" customHeight="1">
      <c r="A197" s="129" t="s">
        <v>98</v>
      </c>
      <c r="B197" s="129" t="s">
        <v>98</v>
      </c>
      <c r="C197" s="55" t="s">
        <v>13008</v>
      </c>
      <c r="D197" s="56" t="s">
        <v>2155</v>
      </c>
      <c r="E197" s="56" t="s">
        <v>2972</v>
      </c>
      <c r="F197" s="57">
        <v>0.4791666666666667</v>
      </c>
      <c r="G197" s="57">
        <v>0.5208333333333334</v>
      </c>
      <c r="H197" s="56">
        <f t="shared" si="1"/>
        <v>1</v>
      </c>
      <c r="I197" s="58">
        <v>42.63</v>
      </c>
      <c r="J197" s="58">
        <f t="shared" si="2"/>
        <v>4.263</v>
      </c>
      <c r="K197" s="44" t="s">
        <v>13009</v>
      </c>
      <c r="L197" s="55">
        <v>16.0</v>
      </c>
      <c r="M197" s="55">
        <v>10.0</v>
      </c>
    </row>
    <row r="198" ht="15.75" customHeight="1">
      <c r="A198" s="129" t="s">
        <v>98</v>
      </c>
      <c r="B198" s="129" t="s">
        <v>98</v>
      </c>
      <c r="C198" s="55" t="s">
        <v>13010</v>
      </c>
      <c r="D198" s="56" t="s">
        <v>2155</v>
      </c>
      <c r="E198" s="56" t="s">
        <v>2972</v>
      </c>
      <c r="F198" s="57">
        <v>0.46875</v>
      </c>
      <c r="G198" s="57">
        <v>0.5104166666666666</v>
      </c>
      <c r="H198" s="56">
        <f t="shared" si="1"/>
        <v>1</v>
      </c>
      <c r="I198" s="58">
        <v>55.42</v>
      </c>
      <c r="J198" s="58">
        <f t="shared" si="2"/>
        <v>4.263076923</v>
      </c>
      <c r="K198" s="44" t="s">
        <v>13011</v>
      </c>
      <c r="L198" s="55">
        <v>15.0</v>
      </c>
      <c r="M198" s="55">
        <v>13.0</v>
      </c>
    </row>
    <row r="199" ht="15.75" customHeight="1">
      <c r="A199" s="129" t="s">
        <v>98</v>
      </c>
      <c r="B199" s="129" t="s">
        <v>98</v>
      </c>
      <c r="C199" s="55" t="s">
        <v>13012</v>
      </c>
      <c r="D199" s="56" t="s">
        <v>2155</v>
      </c>
      <c r="E199" s="56" t="s">
        <v>2972</v>
      </c>
      <c r="F199" s="57">
        <v>0.375</v>
      </c>
      <c r="G199" s="57">
        <v>0.4166666666666667</v>
      </c>
      <c r="H199" s="56">
        <f t="shared" si="1"/>
        <v>1</v>
      </c>
      <c r="I199" s="58">
        <v>51.16</v>
      </c>
      <c r="J199" s="58">
        <f t="shared" si="2"/>
        <v>3.935384615</v>
      </c>
      <c r="K199" s="44" t="s">
        <v>13013</v>
      </c>
      <c r="L199" s="55">
        <v>10.0</v>
      </c>
      <c r="M199" s="55">
        <v>13.0</v>
      </c>
    </row>
    <row r="200" ht="15.75" customHeight="1">
      <c r="A200" s="129" t="s">
        <v>98</v>
      </c>
      <c r="B200" s="129" t="s">
        <v>98</v>
      </c>
      <c r="C200" s="55" t="s">
        <v>13014</v>
      </c>
      <c r="D200" s="56" t="s">
        <v>2155</v>
      </c>
      <c r="E200" s="56" t="s">
        <v>2972</v>
      </c>
      <c r="F200" s="57">
        <v>0.3541666666666667</v>
      </c>
      <c r="G200" s="57">
        <v>0.3958333333333333</v>
      </c>
      <c r="H200" s="56">
        <f t="shared" si="1"/>
        <v>1</v>
      </c>
      <c r="I200" s="58">
        <v>55.42</v>
      </c>
      <c r="J200" s="58">
        <f t="shared" si="2"/>
        <v>4.263076923</v>
      </c>
      <c r="K200" s="44" t="s">
        <v>13015</v>
      </c>
      <c r="L200" s="55">
        <v>13.0</v>
      </c>
      <c r="M200" s="55">
        <v>13.0</v>
      </c>
    </row>
    <row r="201" ht="15.75" customHeight="1">
      <c r="A201" s="129" t="s">
        <v>98</v>
      </c>
      <c r="B201" s="129" t="s">
        <v>98</v>
      </c>
      <c r="C201" s="55" t="s">
        <v>13016</v>
      </c>
      <c r="D201" s="56" t="s">
        <v>2155</v>
      </c>
      <c r="E201" s="56" t="s">
        <v>2972</v>
      </c>
      <c r="F201" s="57">
        <v>0.4791666666666667</v>
      </c>
      <c r="G201" s="57">
        <v>0.5208333333333334</v>
      </c>
      <c r="H201" s="56">
        <f t="shared" si="1"/>
        <v>1</v>
      </c>
      <c r="I201" s="58">
        <v>51.16</v>
      </c>
      <c r="J201" s="58">
        <f t="shared" si="2"/>
        <v>4.263333333</v>
      </c>
      <c r="K201" s="44" t="s">
        <v>13017</v>
      </c>
      <c r="L201" s="55">
        <v>14.0</v>
      </c>
      <c r="M201" s="55">
        <v>12.0</v>
      </c>
    </row>
    <row r="202" ht="15.75" customHeight="1">
      <c r="A202" s="129" t="s">
        <v>98</v>
      </c>
      <c r="B202" s="129" t="s">
        <v>98</v>
      </c>
      <c r="C202" s="55" t="s">
        <v>13018</v>
      </c>
      <c r="D202" s="56" t="s">
        <v>2155</v>
      </c>
      <c r="E202" s="56" t="s">
        <v>2972</v>
      </c>
      <c r="F202" s="57">
        <v>0.4895833333333333</v>
      </c>
      <c r="G202" s="57">
        <v>0.53125</v>
      </c>
      <c r="H202" s="56">
        <f t="shared" si="1"/>
        <v>1</v>
      </c>
      <c r="I202" s="58">
        <v>51.16</v>
      </c>
      <c r="J202" s="58">
        <f t="shared" si="2"/>
        <v>4.263333333</v>
      </c>
      <c r="K202" s="44" t="s">
        <v>13019</v>
      </c>
      <c r="L202" s="55">
        <v>2.0</v>
      </c>
      <c r="M202" s="55">
        <v>12.0</v>
      </c>
    </row>
    <row r="203" ht="15.75" customHeight="1">
      <c r="A203" s="129" t="s">
        <v>98</v>
      </c>
      <c r="B203" s="129" t="s">
        <v>98</v>
      </c>
      <c r="C203" s="55" t="s">
        <v>13020</v>
      </c>
      <c r="D203" s="56" t="s">
        <v>2155</v>
      </c>
      <c r="E203" s="56" t="s">
        <v>2972</v>
      </c>
      <c r="F203" s="57">
        <v>0.4895833333333333</v>
      </c>
      <c r="G203" s="57">
        <v>0.53125</v>
      </c>
      <c r="H203" s="56">
        <f t="shared" si="1"/>
        <v>1</v>
      </c>
      <c r="I203" s="58">
        <v>38.37</v>
      </c>
      <c r="J203" s="58">
        <f t="shared" si="2"/>
        <v>4.263333333</v>
      </c>
      <c r="K203" s="44" t="s">
        <v>13019</v>
      </c>
      <c r="L203" s="55">
        <v>1.0</v>
      </c>
      <c r="M203" s="55">
        <v>9.0</v>
      </c>
    </row>
    <row r="204" ht="15.75" customHeight="1">
      <c r="A204" s="129" t="s">
        <v>98</v>
      </c>
      <c r="B204" s="129" t="s">
        <v>98</v>
      </c>
      <c r="C204" s="55" t="s">
        <v>13021</v>
      </c>
      <c r="D204" s="56" t="s">
        <v>2155</v>
      </c>
      <c r="E204" s="56" t="s">
        <v>2972</v>
      </c>
      <c r="F204" s="57">
        <v>0.75</v>
      </c>
      <c r="G204" s="57">
        <v>0.7916666666666666</v>
      </c>
      <c r="H204" s="56">
        <f t="shared" si="1"/>
        <v>1</v>
      </c>
      <c r="I204" s="58">
        <v>55.42</v>
      </c>
      <c r="J204" s="58">
        <f t="shared" si="2"/>
        <v>4.263076923</v>
      </c>
      <c r="K204" s="44" t="s">
        <v>13019</v>
      </c>
      <c r="L204" s="55">
        <v>14.0</v>
      </c>
      <c r="M204" s="55">
        <v>13.0</v>
      </c>
    </row>
    <row r="205" ht="15.75" customHeight="1">
      <c r="A205" s="129" t="s">
        <v>98</v>
      </c>
      <c r="B205" s="129" t="s">
        <v>98</v>
      </c>
      <c r="C205" s="55" t="s">
        <v>13022</v>
      </c>
      <c r="D205" s="56" t="s">
        <v>53</v>
      </c>
      <c r="E205" s="56" t="s">
        <v>54</v>
      </c>
      <c r="F205" s="57">
        <v>0.5208333333333334</v>
      </c>
      <c r="G205" s="57">
        <v>0.5590277777777778</v>
      </c>
      <c r="H205" s="56">
        <f t="shared" si="1"/>
        <v>0.9166666667</v>
      </c>
      <c r="I205" s="58">
        <v>90.18</v>
      </c>
      <c r="J205" s="58">
        <f t="shared" si="2"/>
        <v>9.837818182</v>
      </c>
      <c r="K205" s="44" t="s">
        <v>13023</v>
      </c>
      <c r="L205" s="55">
        <v>7.0</v>
      </c>
      <c r="M205" s="55">
        <v>10.0</v>
      </c>
    </row>
    <row r="206" ht="15.75" customHeight="1">
      <c r="A206" s="129" t="s">
        <v>98</v>
      </c>
      <c r="B206" s="129" t="s">
        <v>98</v>
      </c>
      <c r="C206" s="55" t="s">
        <v>13024</v>
      </c>
      <c r="D206" s="56" t="s">
        <v>223</v>
      </c>
      <c r="E206" s="56" t="s">
        <v>223</v>
      </c>
      <c r="F206" s="57">
        <v>0.7916666666666666</v>
      </c>
      <c r="G206" s="57">
        <v>0.8298611111111112</v>
      </c>
      <c r="H206" s="56">
        <f t="shared" si="1"/>
        <v>0.9166666667</v>
      </c>
      <c r="I206" s="58">
        <v>99.2</v>
      </c>
      <c r="J206" s="58">
        <f t="shared" si="2"/>
        <v>9.838016529</v>
      </c>
      <c r="K206" s="44" t="s">
        <v>13025</v>
      </c>
      <c r="L206" s="55">
        <v>0.0</v>
      </c>
      <c r="M206" s="55">
        <v>11.0</v>
      </c>
    </row>
    <row r="207" ht="15.75" customHeight="1">
      <c r="A207" s="129" t="s">
        <v>98</v>
      </c>
      <c r="B207" s="129" t="s">
        <v>98</v>
      </c>
      <c r="C207" s="55" t="s">
        <v>13026</v>
      </c>
      <c r="D207" s="56" t="s">
        <v>2155</v>
      </c>
      <c r="E207" s="56" t="s">
        <v>2972</v>
      </c>
      <c r="F207" s="57">
        <v>0.6354166666666666</v>
      </c>
      <c r="G207" s="57">
        <v>0.6770833333333334</v>
      </c>
      <c r="H207" s="56">
        <f t="shared" si="1"/>
        <v>1</v>
      </c>
      <c r="I207" s="58">
        <v>55.42</v>
      </c>
      <c r="J207" s="58">
        <f t="shared" si="2"/>
        <v>4.263076923</v>
      </c>
      <c r="K207" s="44" t="s">
        <v>13027</v>
      </c>
      <c r="L207" s="55">
        <v>11.0</v>
      </c>
      <c r="M207" s="55">
        <v>13.0</v>
      </c>
    </row>
    <row r="208" ht="15.75" customHeight="1">
      <c r="A208" s="129" t="s">
        <v>98</v>
      </c>
      <c r="B208" s="129" t="s">
        <v>98</v>
      </c>
      <c r="C208" s="55" t="s">
        <v>13028</v>
      </c>
      <c r="D208" s="56" t="s">
        <v>2155</v>
      </c>
      <c r="E208" s="56" t="s">
        <v>2972</v>
      </c>
      <c r="F208" s="57">
        <v>0.4791666666666667</v>
      </c>
      <c r="G208" s="57">
        <v>0.5208333333333334</v>
      </c>
      <c r="H208" s="56">
        <f t="shared" si="1"/>
        <v>1</v>
      </c>
      <c r="I208" s="58">
        <v>46.89</v>
      </c>
      <c r="J208" s="58">
        <f t="shared" si="2"/>
        <v>4.262727273</v>
      </c>
      <c r="K208" s="44" t="s">
        <v>13029</v>
      </c>
      <c r="L208" s="55">
        <v>8.0</v>
      </c>
      <c r="M208" s="55">
        <v>11.0</v>
      </c>
    </row>
    <row r="209" ht="15.75" customHeight="1">
      <c r="A209" s="129" t="s">
        <v>98</v>
      </c>
      <c r="B209" s="129" t="s">
        <v>98</v>
      </c>
      <c r="C209" s="55" t="s">
        <v>13030</v>
      </c>
      <c r="D209" s="56" t="s">
        <v>2155</v>
      </c>
      <c r="E209" s="56" t="s">
        <v>2972</v>
      </c>
      <c r="F209" s="57">
        <v>0.4791666666666667</v>
      </c>
      <c r="G209" s="57">
        <v>0.5208333333333334</v>
      </c>
      <c r="H209" s="56">
        <f t="shared" si="1"/>
        <v>1</v>
      </c>
      <c r="I209" s="58">
        <v>51.16</v>
      </c>
      <c r="J209" s="58">
        <f t="shared" si="2"/>
        <v>4.263333333</v>
      </c>
      <c r="K209" s="44" t="s">
        <v>13031</v>
      </c>
      <c r="L209" s="55">
        <v>13.0</v>
      </c>
      <c r="M209" s="55">
        <v>12.0</v>
      </c>
    </row>
    <row r="210" ht="15.75" customHeight="1">
      <c r="A210" s="129" t="s">
        <v>4938</v>
      </c>
      <c r="B210" s="129" t="s">
        <v>64</v>
      </c>
      <c r="C210" s="55" t="s">
        <v>13032</v>
      </c>
      <c r="D210" s="56" t="s">
        <v>6312</v>
      </c>
      <c r="E210" s="56" t="s">
        <v>6313</v>
      </c>
      <c r="F210" s="57">
        <v>0.4791666666666667</v>
      </c>
      <c r="G210" s="57">
        <v>0.5104166666666666</v>
      </c>
      <c r="H210" s="56">
        <f t="shared" si="1"/>
        <v>0.75</v>
      </c>
      <c r="I210" s="58">
        <v>90.74</v>
      </c>
      <c r="J210" s="58">
        <f t="shared" si="2"/>
        <v>12.09866667</v>
      </c>
      <c r="K210" s="44" t="s">
        <v>13033</v>
      </c>
      <c r="L210" s="55">
        <v>8.0</v>
      </c>
      <c r="M210" s="55">
        <v>10.0</v>
      </c>
    </row>
    <row r="211" ht="15.75" customHeight="1">
      <c r="A211" s="129" t="s">
        <v>4938</v>
      </c>
      <c r="B211" s="129" t="s">
        <v>64</v>
      </c>
      <c r="C211" s="55" t="s">
        <v>13034</v>
      </c>
      <c r="D211" s="56" t="s">
        <v>2155</v>
      </c>
      <c r="E211" s="56" t="s">
        <v>2972</v>
      </c>
      <c r="F211" s="57">
        <v>0.5416666666666666</v>
      </c>
      <c r="G211" s="57">
        <v>0.6458333333333334</v>
      </c>
      <c r="H211" s="56">
        <f t="shared" si="1"/>
        <v>2.5</v>
      </c>
      <c r="I211" s="58">
        <v>18.0</v>
      </c>
      <c r="J211" s="58">
        <f t="shared" si="2"/>
        <v>0.8</v>
      </c>
      <c r="K211" s="44" t="s">
        <v>13035</v>
      </c>
      <c r="L211" s="55">
        <v>1.0</v>
      </c>
      <c r="M211" s="55">
        <v>9.0</v>
      </c>
    </row>
    <row r="212" ht="15.75" customHeight="1">
      <c r="A212" s="129" t="s">
        <v>4938</v>
      </c>
      <c r="B212" s="129" t="s">
        <v>64</v>
      </c>
      <c r="C212" s="55" t="s">
        <v>13036</v>
      </c>
      <c r="D212" s="56" t="s">
        <v>6312</v>
      </c>
      <c r="E212" s="56" t="s">
        <v>6313</v>
      </c>
      <c r="F212" s="57">
        <v>0.4791666666666667</v>
      </c>
      <c r="G212" s="57">
        <v>0.5104166666666666</v>
      </c>
      <c r="H212" s="56">
        <f t="shared" si="1"/>
        <v>0.75</v>
      </c>
      <c r="I212" s="58">
        <v>81.67</v>
      </c>
      <c r="J212" s="58">
        <f t="shared" si="2"/>
        <v>12.09925926</v>
      </c>
      <c r="K212" s="44" t="s">
        <v>13037</v>
      </c>
      <c r="L212" s="55">
        <v>0.0</v>
      </c>
      <c r="M212" s="55">
        <v>9.0</v>
      </c>
    </row>
    <row r="213" ht="15.75" customHeight="1">
      <c r="A213" s="129" t="s">
        <v>4938</v>
      </c>
      <c r="B213" s="129" t="s">
        <v>5431</v>
      </c>
      <c r="C213" s="55" t="s">
        <v>13038</v>
      </c>
      <c r="D213" s="56" t="s">
        <v>2155</v>
      </c>
      <c r="E213" s="56" t="s">
        <v>2972</v>
      </c>
      <c r="F213" s="57">
        <v>0.4166666666666667</v>
      </c>
      <c r="G213" s="57">
        <v>0.5</v>
      </c>
      <c r="H213" s="56">
        <f t="shared" si="1"/>
        <v>2</v>
      </c>
      <c r="I213" s="58">
        <v>57.25</v>
      </c>
      <c r="J213" s="58">
        <f t="shared" si="2"/>
        <v>2.8625</v>
      </c>
      <c r="K213" s="44" t="s">
        <v>13039</v>
      </c>
      <c r="L213" s="55">
        <v>9.0</v>
      </c>
      <c r="M213" s="55">
        <v>10.0</v>
      </c>
    </row>
    <row r="214" ht="15.75" customHeight="1">
      <c r="A214" s="129" t="s">
        <v>4938</v>
      </c>
      <c r="B214" s="129" t="s">
        <v>35</v>
      </c>
      <c r="C214" s="55" t="s">
        <v>13040</v>
      </c>
      <c r="D214" s="56" t="s">
        <v>6312</v>
      </c>
      <c r="E214" s="56" t="s">
        <v>6313</v>
      </c>
      <c r="F214" s="57">
        <v>0.7222222222222222</v>
      </c>
      <c r="G214" s="57">
        <v>0.7638888888888888</v>
      </c>
      <c r="H214" s="56">
        <f t="shared" si="1"/>
        <v>1</v>
      </c>
      <c r="I214" s="58">
        <v>9.07</v>
      </c>
      <c r="J214" s="58">
        <f t="shared" si="2"/>
        <v>9.07</v>
      </c>
      <c r="K214" s="44" t="s">
        <v>13041</v>
      </c>
      <c r="L214" s="55">
        <v>4.0</v>
      </c>
      <c r="M214" s="55">
        <v>1.0</v>
      </c>
    </row>
    <row r="215" ht="15.75" customHeight="1">
      <c r="A215" s="129" t="s">
        <v>4938</v>
      </c>
      <c r="B215" s="129" t="s">
        <v>208</v>
      </c>
      <c r="C215" s="55" t="s">
        <v>4454</v>
      </c>
      <c r="D215" s="56" t="s">
        <v>12809</v>
      </c>
      <c r="E215" s="56" t="s">
        <v>12810</v>
      </c>
      <c r="F215" s="57">
        <v>0.6875</v>
      </c>
      <c r="G215" s="57">
        <v>0.7291666666666666</v>
      </c>
      <c r="H215" s="56">
        <f t="shared" si="1"/>
        <v>1</v>
      </c>
      <c r="I215" s="58">
        <v>0.0</v>
      </c>
      <c r="J215" s="58">
        <f t="shared" si="2"/>
        <v>0</v>
      </c>
      <c r="K215" s="44" t="s">
        <v>13042</v>
      </c>
      <c r="L215" s="55">
        <v>10.0</v>
      </c>
      <c r="M215" s="55">
        <v>7.0</v>
      </c>
    </row>
    <row r="216" ht="15.75" customHeight="1">
      <c r="A216" s="129" t="s">
        <v>4938</v>
      </c>
      <c r="B216" s="129" t="s">
        <v>208</v>
      </c>
      <c r="C216" s="55" t="s">
        <v>13043</v>
      </c>
      <c r="D216" s="56" t="s">
        <v>2155</v>
      </c>
      <c r="E216" s="56" t="s">
        <v>2972</v>
      </c>
      <c r="F216" s="57">
        <v>0.6458333333333334</v>
      </c>
      <c r="G216" s="57">
        <v>0.6875</v>
      </c>
      <c r="H216" s="56">
        <f t="shared" si="1"/>
        <v>1</v>
      </c>
      <c r="I216" s="58">
        <v>51.16</v>
      </c>
      <c r="J216" s="58">
        <f t="shared" si="2"/>
        <v>4.263333333</v>
      </c>
      <c r="K216" s="44" t="s">
        <v>13044</v>
      </c>
      <c r="L216" s="55">
        <v>0.0</v>
      </c>
      <c r="M216" s="55">
        <v>12.0</v>
      </c>
    </row>
    <row r="217" ht="15.75" customHeight="1">
      <c r="A217" s="129" t="s">
        <v>4938</v>
      </c>
      <c r="B217" s="129" t="s">
        <v>64</v>
      </c>
      <c r="C217" s="55" t="s">
        <v>13045</v>
      </c>
      <c r="D217" s="56" t="s">
        <v>2155</v>
      </c>
      <c r="E217" s="56" t="s">
        <v>2972</v>
      </c>
      <c r="F217" s="133">
        <v>0.6041666666666666</v>
      </c>
      <c r="G217" s="57">
        <v>0.6666666666666666</v>
      </c>
      <c r="H217" s="56">
        <f t="shared" si="1"/>
        <v>1.5</v>
      </c>
      <c r="I217" s="58">
        <v>38.63</v>
      </c>
      <c r="J217" s="58">
        <f t="shared" si="2"/>
        <v>3.679047619</v>
      </c>
      <c r="K217" s="44" t="s">
        <v>13046</v>
      </c>
      <c r="L217" s="55">
        <v>14.0</v>
      </c>
      <c r="M217" s="55">
        <v>7.0</v>
      </c>
    </row>
    <row r="218" ht="15.75" customHeight="1">
      <c r="A218" s="129" t="s">
        <v>4938</v>
      </c>
      <c r="B218" s="129" t="s">
        <v>64</v>
      </c>
      <c r="C218" s="55" t="s">
        <v>13047</v>
      </c>
      <c r="D218" s="56" t="s">
        <v>313</v>
      </c>
      <c r="E218" s="56" t="s">
        <v>314</v>
      </c>
      <c r="F218" s="57">
        <v>0.3854166666666667</v>
      </c>
      <c r="G218" s="57">
        <v>0.46875</v>
      </c>
      <c r="H218" s="56">
        <f t="shared" si="1"/>
        <v>2</v>
      </c>
      <c r="I218" s="58">
        <v>18.14</v>
      </c>
      <c r="J218" s="58">
        <f t="shared" si="2"/>
        <v>9.07</v>
      </c>
      <c r="K218" s="44" t="s">
        <v>13048</v>
      </c>
      <c r="L218" s="55">
        <v>13.0</v>
      </c>
      <c r="M218" s="55">
        <v>1.0</v>
      </c>
    </row>
    <row r="219" ht="15.75" customHeight="1">
      <c r="A219" s="129" t="s">
        <v>4938</v>
      </c>
      <c r="B219" s="129" t="s">
        <v>64</v>
      </c>
      <c r="C219" s="55" t="s">
        <v>13049</v>
      </c>
      <c r="D219" s="56" t="s">
        <v>6312</v>
      </c>
      <c r="E219" s="56" t="s">
        <v>6313</v>
      </c>
      <c r="F219" s="57">
        <v>0.7291666666666666</v>
      </c>
      <c r="G219" s="57">
        <v>0.7916666666666666</v>
      </c>
      <c r="H219" s="56">
        <f t="shared" si="1"/>
        <v>1.5</v>
      </c>
      <c r="I219" s="58">
        <v>68.1</v>
      </c>
      <c r="J219" s="58">
        <f t="shared" si="2"/>
        <v>9.08</v>
      </c>
      <c r="K219" s="44" t="s">
        <v>13050</v>
      </c>
      <c r="L219" s="55">
        <v>9.0</v>
      </c>
      <c r="M219" s="55">
        <v>5.0</v>
      </c>
    </row>
    <row r="220" ht="15.75" customHeight="1">
      <c r="A220" s="129" t="s">
        <v>4938</v>
      </c>
      <c r="B220" s="129" t="s">
        <v>64</v>
      </c>
      <c r="C220" s="55" t="s">
        <v>13051</v>
      </c>
      <c r="D220" s="56" t="s">
        <v>6312</v>
      </c>
      <c r="E220" s="56" t="s">
        <v>6313</v>
      </c>
      <c r="F220" s="57">
        <v>0.7291666666666666</v>
      </c>
      <c r="G220" s="57">
        <v>0.7916666666666666</v>
      </c>
      <c r="H220" s="56">
        <f t="shared" si="1"/>
        <v>1.5</v>
      </c>
      <c r="I220" s="58">
        <v>68.1</v>
      </c>
      <c r="J220" s="58">
        <f t="shared" si="2"/>
        <v>9.08</v>
      </c>
      <c r="K220" s="44" t="s">
        <v>13050</v>
      </c>
      <c r="L220" s="55">
        <v>6.0</v>
      </c>
      <c r="M220" s="55">
        <v>5.0</v>
      </c>
    </row>
    <row r="221" ht="15.75" customHeight="1">
      <c r="A221" s="129" t="s">
        <v>4938</v>
      </c>
      <c r="B221" s="129" t="s">
        <v>187</v>
      </c>
      <c r="C221" s="55" t="s">
        <v>13052</v>
      </c>
      <c r="D221" s="56" t="s">
        <v>70</v>
      </c>
      <c r="E221" s="56" t="s">
        <v>71</v>
      </c>
      <c r="F221" s="57">
        <v>0.75</v>
      </c>
      <c r="G221" s="57">
        <v>0.78125</v>
      </c>
      <c r="H221" s="56">
        <f t="shared" si="1"/>
        <v>0.75</v>
      </c>
      <c r="I221" s="58">
        <v>66.0</v>
      </c>
      <c r="J221" s="58">
        <f t="shared" si="2"/>
        <v>7.333333333</v>
      </c>
      <c r="K221" s="44" t="s">
        <v>13053</v>
      </c>
      <c r="L221" s="55">
        <v>10.0</v>
      </c>
      <c r="M221" s="55">
        <v>12.0</v>
      </c>
    </row>
    <row r="222" ht="15.75" customHeight="1">
      <c r="A222" s="129" t="s">
        <v>4938</v>
      </c>
      <c r="B222" s="129" t="s">
        <v>64</v>
      </c>
      <c r="C222" s="55" t="s">
        <v>13054</v>
      </c>
      <c r="D222" s="56" t="s">
        <v>2155</v>
      </c>
      <c r="E222" s="56" t="s">
        <v>2972</v>
      </c>
      <c r="F222" s="57">
        <v>0.4166666666666667</v>
      </c>
      <c r="G222" s="57">
        <v>0.5</v>
      </c>
      <c r="H222" s="56">
        <f t="shared" si="1"/>
        <v>2</v>
      </c>
      <c r="I222" s="58">
        <v>8.0</v>
      </c>
      <c r="J222" s="58">
        <f t="shared" si="2"/>
        <v>0.8</v>
      </c>
      <c r="K222" s="44" t="s">
        <v>13055</v>
      </c>
      <c r="L222" s="55">
        <v>6.0</v>
      </c>
      <c r="M222" s="55">
        <v>5.0</v>
      </c>
    </row>
    <row r="223" ht="15.75" customHeight="1">
      <c r="A223" s="129" t="s">
        <v>4938</v>
      </c>
      <c r="B223" s="129" t="s">
        <v>64</v>
      </c>
      <c r="C223" s="55" t="s">
        <v>13056</v>
      </c>
      <c r="D223" s="56" t="s">
        <v>2155</v>
      </c>
      <c r="E223" s="56" t="s">
        <v>2972</v>
      </c>
      <c r="F223" s="57">
        <v>0.4166666666666667</v>
      </c>
      <c r="G223" s="57">
        <v>0.5</v>
      </c>
      <c r="H223" s="56">
        <f t="shared" si="1"/>
        <v>2</v>
      </c>
      <c r="I223" s="58">
        <v>8.0</v>
      </c>
      <c r="J223" s="58">
        <f t="shared" si="2"/>
        <v>0.8</v>
      </c>
      <c r="K223" s="44" t="s">
        <v>13057</v>
      </c>
      <c r="L223" s="55">
        <v>11.0</v>
      </c>
      <c r="M223" s="55">
        <v>5.0</v>
      </c>
    </row>
    <row r="224" ht="15.75" customHeight="1">
      <c r="A224" s="129" t="s">
        <v>4938</v>
      </c>
      <c r="B224" s="129" t="s">
        <v>64</v>
      </c>
      <c r="C224" s="55" t="s">
        <v>13058</v>
      </c>
      <c r="D224" s="56" t="s">
        <v>6312</v>
      </c>
      <c r="E224" s="56" t="s">
        <v>6313</v>
      </c>
      <c r="F224" s="57">
        <v>0.3854166666666667</v>
      </c>
      <c r="G224" s="57">
        <v>0.4166666666666667</v>
      </c>
      <c r="H224" s="56">
        <f t="shared" si="1"/>
        <v>0.75</v>
      </c>
      <c r="I224" s="58">
        <v>90.74</v>
      </c>
      <c r="J224" s="58">
        <f t="shared" si="2"/>
        <v>12.09866667</v>
      </c>
      <c r="K224" s="44" t="s">
        <v>13059</v>
      </c>
      <c r="L224" s="55">
        <v>5.0</v>
      </c>
      <c r="M224" s="55">
        <v>10.0</v>
      </c>
    </row>
    <row r="225" ht="15.75" customHeight="1">
      <c r="A225" s="129" t="s">
        <v>4938</v>
      </c>
      <c r="B225" s="129" t="s">
        <v>64</v>
      </c>
      <c r="C225" s="55" t="s">
        <v>13060</v>
      </c>
      <c r="D225" s="56" t="s">
        <v>2155</v>
      </c>
      <c r="E225" s="56" t="s">
        <v>2972</v>
      </c>
      <c r="F225" s="57">
        <v>0.5208333333333334</v>
      </c>
      <c r="G225" s="57">
        <v>0.5625</v>
      </c>
      <c r="H225" s="56">
        <f t="shared" si="1"/>
        <v>1</v>
      </c>
      <c r="I225" s="58">
        <v>55.42</v>
      </c>
      <c r="J225" s="58">
        <f t="shared" si="2"/>
        <v>4.263076923</v>
      </c>
      <c r="K225" s="44" t="s">
        <v>13061</v>
      </c>
      <c r="L225" s="55">
        <v>11.0</v>
      </c>
      <c r="M225" s="55">
        <v>13.0</v>
      </c>
    </row>
    <row r="226" ht="15.75" customHeight="1">
      <c r="A226" s="129" t="s">
        <v>4938</v>
      </c>
      <c r="B226" s="129" t="s">
        <v>35</v>
      </c>
      <c r="C226" s="55" t="s">
        <v>13062</v>
      </c>
      <c r="D226" s="56" t="s">
        <v>13063</v>
      </c>
      <c r="E226" s="56" t="s">
        <v>13064</v>
      </c>
      <c r="F226" s="57">
        <v>0.7673611111111112</v>
      </c>
      <c r="G226" s="57">
        <v>0.8125</v>
      </c>
      <c r="H226" s="56">
        <f t="shared" si="1"/>
        <v>1.083333333</v>
      </c>
      <c r="I226" s="58">
        <v>9.83</v>
      </c>
      <c r="J226" s="58">
        <f t="shared" si="2"/>
        <v>9.073846154</v>
      </c>
      <c r="K226" s="44" t="s">
        <v>13065</v>
      </c>
      <c r="L226" s="55">
        <v>0.0</v>
      </c>
      <c r="M226" s="55">
        <v>1.0</v>
      </c>
    </row>
    <row r="227" ht="15.75" customHeight="1">
      <c r="A227" s="129" t="s">
        <v>4938</v>
      </c>
      <c r="B227" s="129" t="s">
        <v>114</v>
      </c>
      <c r="C227" s="55" t="s">
        <v>13066</v>
      </c>
      <c r="D227" s="56" t="s">
        <v>13067</v>
      </c>
      <c r="E227" s="56" t="s">
        <v>13068</v>
      </c>
      <c r="F227" s="57">
        <v>0.4791666666666667</v>
      </c>
      <c r="G227" s="57">
        <v>0.5104166666666666</v>
      </c>
      <c r="H227" s="56">
        <f t="shared" si="1"/>
        <v>0.75</v>
      </c>
      <c r="I227" s="58">
        <v>90.74</v>
      </c>
      <c r="J227" s="58">
        <f t="shared" si="2"/>
        <v>12.09866667</v>
      </c>
      <c r="K227" s="44" t="s">
        <v>13069</v>
      </c>
      <c r="L227" s="55">
        <v>5.0</v>
      </c>
      <c r="M227" s="55">
        <v>10.0</v>
      </c>
    </row>
    <row r="228" ht="15.75" customHeight="1">
      <c r="A228" s="129" t="s">
        <v>4938</v>
      </c>
      <c r="B228" s="129" t="s">
        <v>208</v>
      </c>
      <c r="C228" s="55" t="s">
        <v>13070</v>
      </c>
      <c r="D228" s="56" t="s">
        <v>6312</v>
      </c>
      <c r="E228" s="56" t="s">
        <v>6313</v>
      </c>
      <c r="F228" s="57">
        <v>0.3854166666666667</v>
      </c>
      <c r="G228" s="57">
        <v>0.46875</v>
      </c>
      <c r="H228" s="56">
        <f t="shared" si="1"/>
        <v>2</v>
      </c>
      <c r="I228" s="58">
        <v>181.47</v>
      </c>
      <c r="J228" s="58">
        <f t="shared" si="2"/>
        <v>9.0735</v>
      </c>
      <c r="K228" s="44" t="s">
        <v>13071</v>
      </c>
      <c r="L228" s="55">
        <v>7.0</v>
      </c>
      <c r="M228" s="55">
        <v>10.0</v>
      </c>
    </row>
    <row r="229" ht="15.75" customHeight="1">
      <c r="A229" s="129" t="s">
        <v>4938</v>
      </c>
      <c r="B229" s="129" t="s">
        <v>64</v>
      </c>
      <c r="C229" s="55" t="s">
        <v>13072</v>
      </c>
      <c r="D229" s="56" t="s">
        <v>2155</v>
      </c>
      <c r="E229" s="56" t="s">
        <v>2972</v>
      </c>
      <c r="F229" s="57">
        <v>0.3958333333333333</v>
      </c>
      <c r="G229" s="57">
        <v>0.4583333333333333</v>
      </c>
      <c r="H229" s="56">
        <f t="shared" si="1"/>
        <v>1.5</v>
      </c>
      <c r="I229" s="58">
        <v>60.71</v>
      </c>
      <c r="J229" s="58">
        <f t="shared" si="2"/>
        <v>3.679393939</v>
      </c>
      <c r="K229" s="44" t="s">
        <v>13073</v>
      </c>
      <c r="L229" s="55">
        <v>0.0</v>
      </c>
      <c r="M229" s="55">
        <v>11.0</v>
      </c>
    </row>
    <row r="230" ht="15.75" customHeight="1">
      <c r="A230" s="129" t="s">
        <v>4938</v>
      </c>
      <c r="B230" s="129" t="s">
        <v>64</v>
      </c>
      <c r="C230" s="55" t="s">
        <v>13074</v>
      </c>
      <c r="D230" s="56" t="s">
        <v>313</v>
      </c>
      <c r="E230" s="56" t="s">
        <v>314</v>
      </c>
      <c r="F230" s="57">
        <v>0.3854166666666667</v>
      </c>
      <c r="G230" s="57">
        <v>0.46875</v>
      </c>
      <c r="H230" s="56">
        <f t="shared" si="1"/>
        <v>2</v>
      </c>
      <c r="I230" s="58">
        <v>362.94</v>
      </c>
      <c r="J230" s="58">
        <f t="shared" si="2"/>
        <v>9.0735</v>
      </c>
      <c r="K230" s="44" t="s">
        <v>13075</v>
      </c>
      <c r="L230" s="55">
        <v>12.0</v>
      </c>
      <c r="M230" s="55">
        <v>20.0</v>
      </c>
    </row>
    <row r="231" ht="15.75" customHeight="1">
      <c r="A231" s="129" t="s">
        <v>4938</v>
      </c>
      <c r="B231" s="129" t="s">
        <v>64</v>
      </c>
      <c r="C231" s="55" t="s">
        <v>13076</v>
      </c>
      <c r="D231" s="56" t="s">
        <v>313</v>
      </c>
      <c r="E231" s="56" t="s">
        <v>314</v>
      </c>
      <c r="F231" s="57">
        <v>0.3854166666666667</v>
      </c>
      <c r="G231" s="57">
        <v>0.46875</v>
      </c>
      <c r="H231" s="56">
        <f t="shared" si="1"/>
        <v>2</v>
      </c>
      <c r="I231" s="58">
        <v>108.84</v>
      </c>
      <c r="J231" s="58">
        <f t="shared" si="2"/>
        <v>9.07</v>
      </c>
      <c r="K231" s="44" t="s">
        <v>13077</v>
      </c>
      <c r="L231" s="55">
        <v>14.0</v>
      </c>
      <c r="M231" s="55">
        <v>6.0</v>
      </c>
    </row>
    <row r="232" ht="15.75" customHeight="1">
      <c r="A232" s="129" t="s">
        <v>4938</v>
      </c>
      <c r="B232" s="129" t="s">
        <v>208</v>
      </c>
      <c r="C232" s="55" t="s">
        <v>13078</v>
      </c>
      <c r="D232" s="56" t="s">
        <v>2155</v>
      </c>
      <c r="E232" s="56" t="s">
        <v>2972</v>
      </c>
      <c r="F232" s="57">
        <v>0.375</v>
      </c>
      <c r="G232" s="57">
        <v>0.4166666666666667</v>
      </c>
      <c r="H232" s="56">
        <f t="shared" si="1"/>
        <v>1</v>
      </c>
      <c r="I232" s="58">
        <v>0.0</v>
      </c>
      <c r="J232" s="58">
        <f t="shared" si="2"/>
        <v>0</v>
      </c>
      <c r="K232" s="44" t="s">
        <v>13079</v>
      </c>
      <c r="L232" s="55">
        <v>27.0</v>
      </c>
      <c r="M232" s="55">
        <v>19.0</v>
      </c>
    </row>
    <row r="233" ht="15.75" customHeight="1">
      <c r="A233" s="129" t="s">
        <v>4938</v>
      </c>
      <c r="B233" s="129" t="s">
        <v>3035</v>
      </c>
      <c r="C233" s="55" t="s">
        <v>13080</v>
      </c>
      <c r="D233" s="56" t="s">
        <v>2155</v>
      </c>
      <c r="E233" s="56" t="s">
        <v>2972</v>
      </c>
      <c r="F233" s="57">
        <v>0.375</v>
      </c>
      <c r="G233" s="57">
        <v>0.4166666666666667</v>
      </c>
      <c r="H233" s="56">
        <f t="shared" si="1"/>
        <v>1</v>
      </c>
      <c r="I233" s="58">
        <v>51.16</v>
      </c>
      <c r="J233" s="58">
        <f t="shared" si="2"/>
        <v>4.263333333</v>
      </c>
      <c r="K233" s="44" t="s">
        <v>13081</v>
      </c>
      <c r="L233" s="55">
        <v>0.0</v>
      </c>
      <c r="M233" s="55">
        <v>12.0</v>
      </c>
    </row>
    <row r="234" ht="15.75" customHeight="1">
      <c r="A234" s="129" t="s">
        <v>4938</v>
      </c>
      <c r="B234" s="129" t="s">
        <v>3035</v>
      </c>
      <c r="C234" s="55" t="s">
        <v>13082</v>
      </c>
      <c r="D234" s="56" t="s">
        <v>8317</v>
      </c>
      <c r="E234" s="56" t="s">
        <v>8318</v>
      </c>
      <c r="F234" s="57">
        <v>0.7083333333333334</v>
      </c>
      <c r="G234" s="57">
        <v>0.75</v>
      </c>
      <c r="H234" s="56">
        <f t="shared" si="1"/>
        <v>1</v>
      </c>
      <c r="I234" s="58">
        <v>55.42</v>
      </c>
      <c r="J234" s="58">
        <f t="shared" si="2"/>
        <v>4.263076923</v>
      </c>
      <c r="K234" s="44" t="s">
        <v>13083</v>
      </c>
      <c r="L234" s="55">
        <v>4.0</v>
      </c>
      <c r="M234" s="55">
        <v>13.0</v>
      </c>
    </row>
    <row r="235" ht="15.75" customHeight="1">
      <c r="A235" s="129" t="s">
        <v>4938</v>
      </c>
      <c r="B235" s="129" t="s">
        <v>3035</v>
      </c>
      <c r="C235" s="55" t="s">
        <v>13084</v>
      </c>
      <c r="D235" s="56" t="s">
        <v>8317</v>
      </c>
      <c r="E235" s="56" t="s">
        <v>8318</v>
      </c>
      <c r="F235" s="57">
        <v>0.75</v>
      </c>
      <c r="G235" s="57">
        <v>0.7916666666666666</v>
      </c>
      <c r="H235" s="56">
        <f t="shared" si="1"/>
        <v>1</v>
      </c>
      <c r="I235" s="58">
        <v>38.37</v>
      </c>
      <c r="J235" s="58">
        <f t="shared" si="2"/>
        <v>4.263333333</v>
      </c>
      <c r="K235" s="44" t="s">
        <v>13085</v>
      </c>
      <c r="L235" s="55">
        <v>7.0</v>
      </c>
      <c r="M235" s="55">
        <v>9.0</v>
      </c>
    </row>
    <row r="236" ht="15.75" customHeight="1">
      <c r="A236" s="129" t="s">
        <v>4938</v>
      </c>
      <c r="B236" s="129" t="s">
        <v>3035</v>
      </c>
      <c r="C236" s="55" t="s">
        <v>13086</v>
      </c>
      <c r="D236" s="56" t="s">
        <v>8317</v>
      </c>
      <c r="E236" s="56" t="s">
        <v>8318</v>
      </c>
      <c r="F236" s="57">
        <v>0.7916666666666666</v>
      </c>
      <c r="G236" s="57">
        <v>0.8333333333333334</v>
      </c>
      <c r="H236" s="56">
        <f t="shared" si="1"/>
        <v>1</v>
      </c>
      <c r="I236" s="58">
        <v>71.75</v>
      </c>
      <c r="J236" s="58">
        <f t="shared" si="2"/>
        <v>5.519230769</v>
      </c>
      <c r="K236" s="44" t="s">
        <v>13087</v>
      </c>
      <c r="L236" s="55">
        <v>8.0</v>
      </c>
      <c r="M236" s="55">
        <v>13.0</v>
      </c>
    </row>
    <row r="237" ht="15.75" customHeight="1">
      <c r="A237" s="129" t="s">
        <v>4938</v>
      </c>
      <c r="B237" s="129" t="s">
        <v>187</v>
      </c>
      <c r="C237" s="55" t="s">
        <v>13088</v>
      </c>
      <c r="D237" s="56" t="s">
        <v>6312</v>
      </c>
      <c r="E237" s="56" t="s">
        <v>6313</v>
      </c>
      <c r="F237" s="57">
        <v>0.4791666666666667</v>
      </c>
      <c r="G237" s="57">
        <v>0.5104166666666666</v>
      </c>
      <c r="H237" s="56">
        <f t="shared" si="1"/>
        <v>0.75</v>
      </c>
      <c r="I237" s="58">
        <v>81.67</v>
      </c>
      <c r="J237" s="58">
        <f t="shared" si="2"/>
        <v>12.09925926</v>
      </c>
      <c r="K237" s="44" t="s">
        <v>13089</v>
      </c>
      <c r="L237" s="55">
        <v>0.0</v>
      </c>
      <c r="M237" s="55">
        <v>9.0</v>
      </c>
    </row>
    <row r="238" ht="15.75" customHeight="1">
      <c r="A238" s="129" t="s">
        <v>4938</v>
      </c>
      <c r="B238" s="129" t="s">
        <v>64</v>
      </c>
      <c r="C238" s="55" t="s">
        <v>13090</v>
      </c>
      <c r="D238" s="56" t="s">
        <v>6312</v>
      </c>
      <c r="E238" s="56" t="s">
        <v>6313</v>
      </c>
      <c r="F238" s="57">
        <v>0.4791666666666667</v>
      </c>
      <c r="G238" s="57">
        <v>0.5104166666666666</v>
      </c>
      <c r="H238" s="56">
        <f t="shared" si="1"/>
        <v>0.75</v>
      </c>
      <c r="I238" s="58">
        <v>9.07</v>
      </c>
      <c r="J238" s="58">
        <f t="shared" si="2"/>
        <v>12.09333333</v>
      </c>
      <c r="K238" s="44" t="s">
        <v>13091</v>
      </c>
      <c r="L238" s="55">
        <v>8.0</v>
      </c>
      <c r="M238" s="55">
        <v>1.0</v>
      </c>
    </row>
    <row r="239" ht="15.75" customHeight="1">
      <c r="A239" s="129" t="s">
        <v>4938</v>
      </c>
      <c r="B239" s="129" t="s">
        <v>64</v>
      </c>
      <c r="C239" s="55" t="s">
        <v>13092</v>
      </c>
      <c r="D239" s="56" t="s">
        <v>6312</v>
      </c>
      <c r="E239" s="56" t="s">
        <v>6313</v>
      </c>
      <c r="F239" s="57">
        <v>0.4791666666666667</v>
      </c>
      <c r="G239" s="57">
        <v>0.5104166666666666</v>
      </c>
      <c r="H239" s="56">
        <f t="shared" si="1"/>
        <v>0.75</v>
      </c>
      <c r="I239" s="58">
        <v>9.07</v>
      </c>
      <c r="J239" s="58">
        <f t="shared" si="2"/>
        <v>12.09333333</v>
      </c>
      <c r="K239" s="44" t="s">
        <v>13091</v>
      </c>
      <c r="L239" s="55">
        <v>10.0</v>
      </c>
      <c r="M239" s="55">
        <v>1.0</v>
      </c>
    </row>
    <row r="240" ht="15.75" customHeight="1">
      <c r="A240" s="129" t="s">
        <v>4938</v>
      </c>
      <c r="B240" s="129" t="s">
        <v>64</v>
      </c>
      <c r="C240" s="55" t="s">
        <v>13093</v>
      </c>
      <c r="D240" s="56" t="s">
        <v>6312</v>
      </c>
      <c r="E240" s="56" t="s">
        <v>6313</v>
      </c>
      <c r="F240" s="57">
        <v>0.4791666666666667</v>
      </c>
      <c r="G240" s="57">
        <v>0.5104166666666666</v>
      </c>
      <c r="H240" s="56">
        <f t="shared" si="1"/>
        <v>0.75</v>
      </c>
      <c r="I240" s="58">
        <v>9.07</v>
      </c>
      <c r="J240" s="58">
        <f t="shared" si="2"/>
        <v>12.09333333</v>
      </c>
      <c r="K240" s="44" t="s">
        <v>13091</v>
      </c>
      <c r="L240" s="55">
        <v>7.0</v>
      </c>
      <c r="M240" s="55">
        <v>1.0</v>
      </c>
    </row>
    <row r="241" ht="15.75" customHeight="1">
      <c r="A241" s="129" t="s">
        <v>4938</v>
      </c>
      <c r="B241" s="129" t="s">
        <v>64</v>
      </c>
      <c r="C241" s="55" t="s">
        <v>13093</v>
      </c>
      <c r="D241" s="56" t="s">
        <v>6312</v>
      </c>
      <c r="E241" s="56" t="s">
        <v>6313</v>
      </c>
      <c r="F241" s="57">
        <v>0.4791666666666667</v>
      </c>
      <c r="G241" s="57">
        <v>0.5104166666666666</v>
      </c>
      <c r="H241" s="56">
        <f t="shared" si="1"/>
        <v>0.75</v>
      </c>
      <c r="I241" s="58">
        <v>9.07</v>
      </c>
      <c r="J241" s="58">
        <f t="shared" si="2"/>
        <v>12.09333333</v>
      </c>
      <c r="K241" s="44" t="s">
        <v>13091</v>
      </c>
      <c r="L241" s="55">
        <v>10.0</v>
      </c>
      <c r="M241" s="55">
        <v>1.0</v>
      </c>
    </row>
    <row r="242" ht="15.75" customHeight="1">
      <c r="A242" s="129" t="s">
        <v>4938</v>
      </c>
      <c r="B242" s="129" t="s">
        <v>64</v>
      </c>
      <c r="C242" s="55" t="s">
        <v>13094</v>
      </c>
      <c r="D242" s="56" t="s">
        <v>6312</v>
      </c>
      <c r="E242" s="56" t="s">
        <v>6313</v>
      </c>
      <c r="F242" s="57">
        <v>0.4791666666666667</v>
      </c>
      <c r="G242" s="57">
        <v>0.5104166666666666</v>
      </c>
      <c r="H242" s="56">
        <f t="shared" si="1"/>
        <v>0.75</v>
      </c>
      <c r="I242" s="58">
        <v>9.07</v>
      </c>
      <c r="J242" s="58">
        <f t="shared" si="2"/>
        <v>12.09333333</v>
      </c>
      <c r="K242" s="44" t="s">
        <v>13091</v>
      </c>
      <c r="L242" s="55">
        <v>7.0</v>
      </c>
      <c r="M242" s="55">
        <v>1.0</v>
      </c>
    </row>
    <row r="243" ht="15.75" customHeight="1">
      <c r="A243" s="129" t="s">
        <v>4938</v>
      </c>
      <c r="B243" s="129" t="s">
        <v>64</v>
      </c>
      <c r="C243" s="55" t="s">
        <v>13095</v>
      </c>
      <c r="D243" s="56" t="s">
        <v>6312</v>
      </c>
      <c r="E243" s="56" t="s">
        <v>6313</v>
      </c>
      <c r="F243" s="57">
        <v>0.4791666666666667</v>
      </c>
      <c r="G243" s="57">
        <v>0.5104166666666666</v>
      </c>
      <c r="H243" s="56">
        <f t="shared" si="1"/>
        <v>0.75</v>
      </c>
      <c r="I243" s="58">
        <v>9.07</v>
      </c>
      <c r="J243" s="58">
        <f t="shared" si="2"/>
        <v>12.09333333</v>
      </c>
      <c r="K243" s="44" t="s">
        <v>13091</v>
      </c>
      <c r="L243" s="55">
        <v>8.0</v>
      </c>
      <c r="M243" s="55">
        <v>1.0</v>
      </c>
    </row>
    <row r="244" ht="15.75" customHeight="1">
      <c r="A244" s="129" t="s">
        <v>4938</v>
      </c>
      <c r="B244" s="129" t="s">
        <v>64</v>
      </c>
      <c r="C244" s="55" t="s">
        <v>13096</v>
      </c>
      <c r="D244" s="56" t="s">
        <v>6312</v>
      </c>
      <c r="E244" s="56" t="s">
        <v>6313</v>
      </c>
      <c r="F244" s="57">
        <v>0.4791666666666667</v>
      </c>
      <c r="G244" s="57">
        <v>0.5104166666666666</v>
      </c>
      <c r="H244" s="56">
        <f t="shared" si="1"/>
        <v>0.75</v>
      </c>
      <c r="I244" s="58">
        <v>9.07</v>
      </c>
      <c r="J244" s="58">
        <f t="shared" si="2"/>
        <v>12.09333333</v>
      </c>
      <c r="K244" s="44" t="s">
        <v>13091</v>
      </c>
      <c r="L244" s="55">
        <v>10.0</v>
      </c>
      <c r="M244" s="55">
        <v>1.0</v>
      </c>
    </row>
    <row r="245" ht="15.75" customHeight="1">
      <c r="A245" s="129" t="s">
        <v>4938</v>
      </c>
      <c r="B245" s="129" t="s">
        <v>64</v>
      </c>
      <c r="C245" s="55" t="s">
        <v>13097</v>
      </c>
      <c r="D245" s="56" t="s">
        <v>6312</v>
      </c>
      <c r="E245" s="56" t="s">
        <v>6313</v>
      </c>
      <c r="F245" s="57">
        <v>0.4791666666666667</v>
      </c>
      <c r="G245" s="57">
        <v>0.5104166666666666</v>
      </c>
      <c r="H245" s="56">
        <f t="shared" si="1"/>
        <v>0.75</v>
      </c>
      <c r="I245" s="58">
        <v>9.07000000000001</v>
      </c>
      <c r="J245" s="58">
        <f t="shared" si="2"/>
        <v>12.09333333</v>
      </c>
      <c r="K245" s="44" t="s">
        <v>13091</v>
      </c>
      <c r="L245" s="55">
        <v>9.0</v>
      </c>
      <c r="M245" s="55">
        <v>1.0</v>
      </c>
    </row>
    <row r="246" ht="15.75" customHeight="1">
      <c r="A246" s="129" t="s">
        <v>4938</v>
      </c>
      <c r="B246" s="129" t="s">
        <v>64</v>
      </c>
      <c r="C246" s="55" t="s">
        <v>13098</v>
      </c>
      <c r="D246" s="56" t="s">
        <v>6312</v>
      </c>
      <c r="E246" s="56" t="s">
        <v>6313</v>
      </c>
      <c r="F246" s="57">
        <v>0.4791666666666667</v>
      </c>
      <c r="G246" s="57">
        <v>0.5104166666666666</v>
      </c>
      <c r="H246" s="56">
        <f t="shared" si="1"/>
        <v>0.75</v>
      </c>
      <c r="I246" s="58">
        <v>9.07000000000001</v>
      </c>
      <c r="J246" s="58">
        <f t="shared" si="2"/>
        <v>12.09333333</v>
      </c>
      <c r="K246" s="44" t="s">
        <v>13091</v>
      </c>
      <c r="L246" s="55">
        <v>6.0</v>
      </c>
      <c r="M246" s="55">
        <v>1.0</v>
      </c>
    </row>
    <row r="247" ht="15.75" customHeight="1">
      <c r="A247" s="129" t="s">
        <v>4938</v>
      </c>
      <c r="B247" s="129" t="s">
        <v>64</v>
      </c>
      <c r="C247" s="55" t="s">
        <v>13099</v>
      </c>
      <c r="D247" s="56" t="s">
        <v>6312</v>
      </c>
      <c r="E247" s="56" t="s">
        <v>6313</v>
      </c>
      <c r="F247" s="57">
        <v>0.4791666666666667</v>
      </c>
      <c r="G247" s="57">
        <v>0.5104166666666666</v>
      </c>
      <c r="H247" s="56">
        <f t="shared" si="1"/>
        <v>0.75</v>
      </c>
      <c r="I247" s="58">
        <v>9.07000000000001</v>
      </c>
      <c r="J247" s="58">
        <f t="shared" si="2"/>
        <v>12.09333333</v>
      </c>
      <c r="K247" s="44" t="s">
        <v>13091</v>
      </c>
      <c r="L247" s="55">
        <v>7.0</v>
      </c>
      <c r="M247" s="55">
        <v>1.0</v>
      </c>
    </row>
    <row r="248" ht="15.75" customHeight="1">
      <c r="A248" s="129" t="s">
        <v>4938</v>
      </c>
      <c r="B248" s="129" t="s">
        <v>98</v>
      </c>
      <c r="C248" s="55" t="s">
        <v>13100</v>
      </c>
      <c r="D248" s="56" t="s">
        <v>2155</v>
      </c>
      <c r="E248" s="56" t="s">
        <v>2972</v>
      </c>
      <c r="F248" s="57">
        <v>0.3958333333333333</v>
      </c>
      <c r="G248" s="57">
        <v>0.4375</v>
      </c>
      <c r="H248" s="56">
        <f t="shared" si="1"/>
        <v>1</v>
      </c>
      <c r="I248" s="58">
        <v>38.37</v>
      </c>
      <c r="J248" s="58">
        <f t="shared" si="2"/>
        <v>4.263333333</v>
      </c>
      <c r="K248" s="44" t="s">
        <v>13101</v>
      </c>
      <c r="L248" s="55">
        <v>7.0</v>
      </c>
      <c r="M248" s="55">
        <v>9.0</v>
      </c>
    </row>
    <row r="249" ht="15.75" customHeight="1">
      <c r="A249" s="129" t="s">
        <v>13102</v>
      </c>
      <c r="B249" s="129" t="s">
        <v>64</v>
      </c>
      <c r="C249" s="55" t="s">
        <v>13103</v>
      </c>
      <c r="D249" s="56" t="s">
        <v>2155</v>
      </c>
      <c r="E249" s="56" t="s">
        <v>2972</v>
      </c>
      <c r="F249" s="57">
        <v>0.4166666666666667</v>
      </c>
      <c r="G249" s="57">
        <v>0.4791666666666667</v>
      </c>
      <c r="H249" s="56">
        <f t="shared" si="1"/>
        <v>1.5</v>
      </c>
      <c r="I249" s="58">
        <v>0.0</v>
      </c>
      <c r="J249" s="58">
        <f t="shared" si="2"/>
        <v>0</v>
      </c>
      <c r="K249" s="44" t="s">
        <v>13104</v>
      </c>
      <c r="L249" s="55">
        <v>22.0</v>
      </c>
      <c r="M249" s="55">
        <v>1.0</v>
      </c>
    </row>
    <row r="250" ht="15.75" customHeight="1">
      <c r="A250" s="129" t="s">
        <v>13102</v>
      </c>
      <c r="B250" s="129" t="s">
        <v>64</v>
      </c>
      <c r="C250" s="55" t="s">
        <v>13105</v>
      </c>
      <c r="D250" s="56" t="s">
        <v>2155</v>
      </c>
      <c r="E250" s="56" t="s">
        <v>2972</v>
      </c>
      <c r="F250" s="57">
        <v>0.5</v>
      </c>
      <c r="G250" s="57">
        <v>0.5833333333333334</v>
      </c>
      <c r="H250" s="56">
        <f t="shared" si="1"/>
        <v>2</v>
      </c>
      <c r="I250" s="58">
        <v>20.0</v>
      </c>
      <c r="J250" s="58">
        <f t="shared" si="2"/>
        <v>10</v>
      </c>
      <c r="K250" s="44" t="s">
        <v>13106</v>
      </c>
      <c r="L250" s="55">
        <v>33.0</v>
      </c>
      <c r="M250" s="55">
        <v>1.0</v>
      </c>
    </row>
    <row r="251" ht="15.75" customHeight="1">
      <c r="A251" s="129" t="s">
        <v>13102</v>
      </c>
      <c r="B251" s="129" t="s">
        <v>64</v>
      </c>
      <c r="C251" s="55" t="s">
        <v>13107</v>
      </c>
      <c r="D251" s="56" t="s">
        <v>2155</v>
      </c>
      <c r="E251" s="56" t="s">
        <v>2972</v>
      </c>
      <c r="F251" s="57">
        <v>0.5</v>
      </c>
      <c r="G251" s="57">
        <v>0.5833333333333334</v>
      </c>
      <c r="H251" s="56">
        <f t="shared" si="1"/>
        <v>2</v>
      </c>
      <c r="I251" s="58">
        <v>20.0</v>
      </c>
      <c r="J251" s="58">
        <f t="shared" si="2"/>
        <v>10</v>
      </c>
      <c r="K251" s="44" t="s">
        <v>13108</v>
      </c>
      <c r="L251" s="55">
        <v>32.0</v>
      </c>
      <c r="M251" s="55">
        <v>1.0</v>
      </c>
    </row>
    <row r="252" ht="15.75" customHeight="1">
      <c r="A252" s="129" t="s">
        <v>13102</v>
      </c>
      <c r="B252" s="129" t="s">
        <v>64</v>
      </c>
      <c r="C252" s="55" t="s">
        <v>13109</v>
      </c>
      <c r="D252" s="56" t="s">
        <v>2155</v>
      </c>
      <c r="E252" s="56" t="s">
        <v>2972</v>
      </c>
      <c r="F252" s="57">
        <v>0.5</v>
      </c>
      <c r="G252" s="57">
        <v>0.5833333333333334</v>
      </c>
      <c r="H252" s="56">
        <f t="shared" si="1"/>
        <v>2</v>
      </c>
      <c r="I252" s="58">
        <v>20.0</v>
      </c>
      <c r="J252" s="58">
        <f t="shared" si="2"/>
        <v>10</v>
      </c>
      <c r="K252" s="44" t="s">
        <v>13110</v>
      </c>
      <c r="L252" s="55">
        <v>43.0</v>
      </c>
      <c r="M252" s="55">
        <v>1.0</v>
      </c>
    </row>
    <row r="253" ht="15.75" customHeight="1">
      <c r="A253" s="129" t="s">
        <v>13102</v>
      </c>
      <c r="B253" s="129" t="s">
        <v>64</v>
      </c>
      <c r="C253" s="55" t="s">
        <v>13111</v>
      </c>
      <c r="D253" s="56" t="s">
        <v>2155</v>
      </c>
      <c r="E253" s="56" t="s">
        <v>2972</v>
      </c>
      <c r="F253" s="57">
        <v>0.4166666666666667</v>
      </c>
      <c r="G253" s="57">
        <v>0.4791666666666667</v>
      </c>
      <c r="H253" s="56">
        <f t="shared" si="1"/>
        <v>1.5</v>
      </c>
      <c r="I253" s="58">
        <v>0.0</v>
      </c>
      <c r="J253" s="58">
        <f t="shared" si="2"/>
        <v>0</v>
      </c>
      <c r="K253" s="44" t="s">
        <v>13112</v>
      </c>
      <c r="L253" s="55">
        <v>21.0</v>
      </c>
      <c r="M253" s="55">
        <v>1.0</v>
      </c>
    </row>
    <row r="254" ht="15.75" customHeight="1">
      <c r="A254" s="129" t="s">
        <v>13113</v>
      </c>
      <c r="B254" s="129" t="s">
        <v>164</v>
      </c>
      <c r="C254" s="55" t="s">
        <v>13114</v>
      </c>
      <c r="D254" s="56" t="s">
        <v>222</v>
      </c>
      <c r="E254" s="56" t="s">
        <v>223</v>
      </c>
      <c r="F254" s="57">
        <v>0.8020833333333334</v>
      </c>
      <c r="G254" s="57">
        <v>0.8333333333333334</v>
      </c>
      <c r="H254" s="56">
        <f t="shared" si="1"/>
        <v>0.75</v>
      </c>
      <c r="I254" s="58">
        <v>122.58</v>
      </c>
      <c r="J254" s="58">
        <f t="shared" si="2"/>
        <v>16.344</v>
      </c>
      <c r="K254" s="44" t="s">
        <v>13115</v>
      </c>
      <c r="L254" s="55">
        <v>0.0</v>
      </c>
      <c r="M254" s="55">
        <v>10.0</v>
      </c>
    </row>
    <row r="255" ht="15.75" customHeight="1">
      <c r="A255" s="129" t="s">
        <v>13113</v>
      </c>
      <c r="B255" s="129" t="s">
        <v>164</v>
      </c>
      <c r="C255" s="55" t="s">
        <v>13116</v>
      </c>
      <c r="D255" s="56" t="s">
        <v>222</v>
      </c>
      <c r="E255" s="56" t="s">
        <v>223</v>
      </c>
      <c r="F255" s="57">
        <v>0.5625</v>
      </c>
      <c r="G255" s="57">
        <v>0.59375</v>
      </c>
      <c r="H255" s="56">
        <f t="shared" si="1"/>
        <v>0.75</v>
      </c>
      <c r="I255" s="58">
        <v>122.58</v>
      </c>
      <c r="J255" s="58">
        <f t="shared" si="2"/>
        <v>16.344</v>
      </c>
      <c r="K255" s="44" t="s">
        <v>13115</v>
      </c>
      <c r="L255" s="55">
        <v>0.0</v>
      </c>
      <c r="M255" s="55">
        <v>10.0</v>
      </c>
    </row>
    <row r="256" ht="15.75" customHeight="1">
      <c r="A256" s="129" t="s">
        <v>13113</v>
      </c>
      <c r="B256" s="129" t="s">
        <v>164</v>
      </c>
      <c r="C256" s="55" t="s">
        <v>13117</v>
      </c>
      <c r="D256" s="56" t="s">
        <v>222</v>
      </c>
      <c r="E256" s="56" t="s">
        <v>223</v>
      </c>
      <c r="F256" s="57">
        <v>0.8333333333333334</v>
      </c>
      <c r="G256" s="57">
        <v>0.8645833333333334</v>
      </c>
      <c r="H256" s="56">
        <f t="shared" si="1"/>
        <v>0.75</v>
      </c>
      <c r="I256" s="58">
        <v>122.58</v>
      </c>
      <c r="J256" s="58">
        <f t="shared" si="2"/>
        <v>16.344</v>
      </c>
      <c r="K256" s="44" t="s">
        <v>13118</v>
      </c>
      <c r="L256" s="55">
        <v>0.0</v>
      </c>
      <c r="M256" s="55">
        <v>10.0</v>
      </c>
    </row>
    <row r="257" ht="15.75" customHeight="1">
      <c r="A257" s="129" t="s">
        <v>13113</v>
      </c>
      <c r="B257" s="129" t="s">
        <v>164</v>
      </c>
      <c r="C257" s="55" t="s">
        <v>13119</v>
      </c>
      <c r="D257" s="56" t="s">
        <v>222</v>
      </c>
      <c r="E257" s="56" t="s">
        <v>223</v>
      </c>
      <c r="F257" s="57">
        <v>0.5</v>
      </c>
      <c r="G257" s="57">
        <v>0.53125</v>
      </c>
      <c r="H257" s="56">
        <f t="shared" si="1"/>
        <v>0.75</v>
      </c>
      <c r="I257" s="58">
        <v>122.58</v>
      </c>
      <c r="J257" s="58">
        <f t="shared" si="2"/>
        <v>16.344</v>
      </c>
      <c r="K257" s="44" t="s">
        <v>13118</v>
      </c>
      <c r="L257" s="55">
        <v>0.0</v>
      </c>
      <c r="M257" s="55">
        <v>10.0</v>
      </c>
    </row>
    <row r="258" ht="15.75" customHeight="1">
      <c r="A258" s="129" t="s">
        <v>13113</v>
      </c>
      <c r="B258" s="129" t="s">
        <v>164</v>
      </c>
      <c r="C258" s="55" t="s">
        <v>13120</v>
      </c>
      <c r="D258" s="56" t="s">
        <v>222</v>
      </c>
      <c r="E258" s="56" t="s">
        <v>223</v>
      </c>
      <c r="F258" s="57">
        <v>0.8645833333333334</v>
      </c>
      <c r="G258" s="57">
        <v>0.8958333333333334</v>
      </c>
      <c r="H258" s="56">
        <f t="shared" si="1"/>
        <v>0.75</v>
      </c>
      <c r="I258" s="58">
        <v>122.58</v>
      </c>
      <c r="J258" s="58">
        <f t="shared" si="2"/>
        <v>16.344</v>
      </c>
      <c r="K258" s="44" t="s">
        <v>13121</v>
      </c>
      <c r="L258" s="55">
        <v>0.0</v>
      </c>
      <c r="M258" s="55">
        <v>10.0</v>
      </c>
    </row>
    <row r="259" ht="15.75" customHeight="1">
      <c r="A259" s="129" t="s">
        <v>13113</v>
      </c>
      <c r="B259" s="129" t="s">
        <v>164</v>
      </c>
      <c r="C259" s="55" t="s">
        <v>13122</v>
      </c>
      <c r="D259" s="56" t="s">
        <v>222</v>
      </c>
      <c r="E259" s="56" t="s">
        <v>223</v>
      </c>
      <c r="F259" s="57">
        <v>0.5625</v>
      </c>
      <c r="G259" s="57">
        <v>0.59375</v>
      </c>
      <c r="H259" s="56">
        <f t="shared" si="1"/>
        <v>0.75</v>
      </c>
      <c r="I259" s="58">
        <v>122.58</v>
      </c>
      <c r="J259" s="58">
        <f t="shared" si="2"/>
        <v>16.344</v>
      </c>
      <c r="K259" s="44" t="s">
        <v>13121</v>
      </c>
      <c r="L259" s="55">
        <v>0.0</v>
      </c>
      <c r="M259" s="55">
        <v>10.0</v>
      </c>
    </row>
    <row r="260" ht="15.75" customHeight="1">
      <c r="A260" s="129" t="s">
        <v>13113</v>
      </c>
      <c r="B260" s="129" t="s">
        <v>164</v>
      </c>
      <c r="C260" s="55" t="s">
        <v>13123</v>
      </c>
      <c r="D260" s="56" t="s">
        <v>166</v>
      </c>
      <c r="E260" s="56" t="s">
        <v>167</v>
      </c>
      <c r="F260" s="57">
        <v>0.3333333333333333</v>
      </c>
      <c r="G260" s="57">
        <v>0.375</v>
      </c>
      <c r="H260" s="56">
        <f t="shared" si="1"/>
        <v>1</v>
      </c>
      <c r="I260" s="58">
        <v>122.58</v>
      </c>
      <c r="J260" s="58">
        <f t="shared" si="2"/>
        <v>12.258</v>
      </c>
      <c r="K260" s="44" t="s">
        <v>13124</v>
      </c>
      <c r="L260" s="55">
        <v>10.0</v>
      </c>
      <c r="M260" s="55">
        <v>10.0</v>
      </c>
    </row>
    <row r="261" ht="15.75" customHeight="1">
      <c r="A261" s="129" t="s">
        <v>13113</v>
      </c>
      <c r="B261" s="129" t="s">
        <v>164</v>
      </c>
      <c r="C261" s="55" t="s">
        <v>13125</v>
      </c>
      <c r="D261" s="56" t="s">
        <v>166</v>
      </c>
      <c r="E261" s="56" t="s">
        <v>167</v>
      </c>
      <c r="F261" s="57">
        <v>0.6875</v>
      </c>
      <c r="G261" s="57">
        <v>0.7291666666666666</v>
      </c>
      <c r="H261" s="56">
        <f t="shared" si="1"/>
        <v>1</v>
      </c>
      <c r="I261" s="58">
        <v>122.58</v>
      </c>
      <c r="J261" s="58">
        <f t="shared" si="2"/>
        <v>12.258</v>
      </c>
      <c r="K261" s="44" t="s">
        <v>13124</v>
      </c>
      <c r="L261" s="55">
        <v>6.0</v>
      </c>
      <c r="M261" s="55">
        <v>10.0</v>
      </c>
    </row>
    <row r="262" ht="15.75" customHeight="1">
      <c r="A262" s="129" t="s">
        <v>13113</v>
      </c>
      <c r="B262" s="129" t="s">
        <v>164</v>
      </c>
      <c r="C262" s="55" t="s">
        <v>13126</v>
      </c>
      <c r="D262" s="56" t="s">
        <v>3765</v>
      </c>
      <c r="E262" s="56" t="s">
        <v>3766</v>
      </c>
      <c r="F262" s="57">
        <v>0.7291666666666666</v>
      </c>
      <c r="G262" s="57">
        <v>0.75</v>
      </c>
      <c r="H262" s="56">
        <f t="shared" si="1"/>
        <v>0.5</v>
      </c>
      <c r="I262" s="58">
        <v>113.48</v>
      </c>
      <c r="J262" s="58">
        <f t="shared" si="2"/>
        <v>22.696</v>
      </c>
      <c r="K262" s="44" t="s">
        <v>13127</v>
      </c>
      <c r="L262" s="55">
        <v>12.0</v>
      </c>
      <c r="M262" s="55">
        <v>10.0</v>
      </c>
    </row>
    <row r="263" ht="15.75" customHeight="1">
      <c r="A263" s="129" t="s">
        <v>13113</v>
      </c>
      <c r="B263" s="129" t="s">
        <v>164</v>
      </c>
      <c r="C263" s="55" t="s">
        <v>13128</v>
      </c>
      <c r="D263" s="56" t="s">
        <v>3765</v>
      </c>
      <c r="E263" s="56" t="s">
        <v>3766</v>
      </c>
      <c r="F263" s="57">
        <v>0.3541666666666667</v>
      </c>
      <c r="G263" s="57">
        <v>0.375</v>
      </c>
      <c r="H263" s="56">
        <f t="shared" si="1"/>
        <v>0.5</v>
      </c>
      <c r="I263" s="58">
        <v>56.74</v>
      </c>
      <c r="J263" s="58">
        <f t="shared" si="2"/>
        <v>22.696</v>
      </c>
      <c r="K263" s="44" t="s">
        <v>13129</v>
      </c>
      <c r="L263" s="55">
        <v>11.0</v>
      </c>
      <c r="M263" s="55">
        <v>5.0</v>
      </c>
    </row>
    <row r="264" ht="15.75" customHeight="1">
      <c r="A264" s="129" t="s">
        <v>13113</v>
      </c>
      <c r="B264" s="129" t="s">
        <v>164</v>
      </c>
      <c r="C264" s="55" t="s">
        <v>13130</v>
      </c>
      <c r="D264" s="56" t="s">
        <v>2366</v>
      </c>
      <c r="E264" s="56" t="s">
        <v>3895</v>
      </c>
      <c r="F264" s="57">
        <v>0.75</v>
      </c>
      <c r="G264" s="57">
        <v>0.7708333333333334</v>
      </c>
      <c r="H264" s="56">
        <f t="shared" si="1"/>
        <v>0.5</v>
      </c>
      <c r="I264" s="58">
        <v>113.48</v>
      </c>
      <c r="J264" s="58">
        <f t="shared" si="2"/>
        <v>22.696</v>
      </c>
      <c r="K264" s="44" t="s">
        <v>13131</v>
      </c>
      <c r="L264" s="55">
        <v>5.0</v>
      </c>
      <c r="M264" s="55">
        <v>10.0</v>
      </c>
    </row>
    <row r="265" ht="15.75" customHeight="1">
      <c r="A265" s="129" t="s">
        <v>13113</v>
      </c>
      <c r="B265" s="129" t="s">
        <v>164</v>
      </c>
      <c r="C265" s="55" t="s">
        <v>13132</v>
      </c>
      <c r="D265" s="56" t="s">
        <v>2366</v>
      </c>
      <c r="E265" s="56" t="s">
        <v>3895</v>
      </c>
      <c r="F265" s="57">
        <v>0.375</v>
      </c>
      <c r="G265" s="57">
        <v>0.3958333333333333</v>
      </c>
      <c r="H265" s="56">
        <f t="shared" si="1"/>
        <v>0.5</v>
      </c>
      <c r="I265" s="58">
        <v>56.74</v>
      </c>
      <c r="J265" s="58">
        <f t="shared" si="2"/>
        <v>11.348</v>
      </c>
      <c r="K265" s="44" t="s">
        <v>13131</v>
      </c>
      <c r="L265" s="55">
        <v>13.0</v>
      </c>
      <c r="M265" s="55">
        <v>10.0</v>
      </c>
    </row>
    <row r="266" ht="15.75" customHeight="1">
      <c r="A266" s="129" t="s">
        <v>13113</v>
      </c>
      <c r="B266" s="129" t="s">
        <v>164</v>
      </c>
      <c r="C266" s="55" t="s">
        <v>13133</v>
      </c>
      <c r="D266" s="56" t="s">
        <v>2624</v>
      </c>
      <c r="E266" s="56" t="s">
        <v>3817</v>
      </c>
      <c r="F266" s="57">
        <v>0.7708333333333334</v>
      </c>
      <c r="G266" s="57">
        <v>0.7916666666666666</v>
      </c>
      <c r="H266" s="56">
        <f t="shared" si="1"/>
        <v>0.5</v>
      </c>
      <c r="I266" s="58">
        <v>113.48</v>
      </c>
      <c r="J266" s="58">
        <f t="shared" si="2"/>
        <v>22.696</v>
      </c>
      <c r="K266" s="44" t="s">
        <v>13134</v>
      </c>
      <c r="L266" s="55">
        <v>0.0</v>
      </c>
      <c r="M266" s="55">
        <v>10.0</v>
      </c>
    </row>
    <row r="267" ht="15.75" customHeight="1">
      <c r="A267" s="129" t="s">
        <v>13113</v>
      </c>
      <c r="B267" s="129" t="s">
        <v>164</v>
      </c>
      <c r="C267" s="55" t="s">
        <v>13135</v>
      </c>
      <c r="D267" s="56" t="s">
        <v>2624</v>
      </c>
      <c r="E267" s="56" t="s">
        <v>3817</v>
      </c>
      <c r="F267" s="57">
        <v>0.3958333333333333</v>
      </c>
      <c r="G267" s="57">
        <v>0.4166666666666667</v>
      </c>
      <c r="H267" s="56">
        <f t="shared" si="1"/>
        <v>0.5</v>
      </c>
      <c r="I267" s="58">
        <v>56.74</v>
      </c>
      <c r="J267" s="58">
        <f t="shared" si="2"/>
        <v>11.348</v>
      </c>
      <c r="K267" s="44" t="s">
        <v>13134</v>
      </c>
      <c r="L267" s="55">
        <v>12.0</v>
      </c>
      <c r="M267" s="55">
        <v>10.0</v>
      </c>
    </row>
    <row r="268" ht="15.75" customHeight="1">
      <c r="A268" s="129" t="s">
        <v>13113</v>
      </c>
      <c r="B268" s="129" t="s">
        <v>164</v>
      </c>
      <c r="C268" s="55" t="s">
        <v>13136</v>
      </c>
      <c r="D268" s="56" t="s">
        <v>313</v>
      </c>
      <c r="E268" s="56" t="s">
        <v>314</v>
      </c>
      <c r="F268" s="57">
        <v>0.75</v>
      </c>
      <c r="G268" s="133">
        <v>0.7708333333333334</v>
      </c>
      <c r="H268" s="56">
        <f t="shared" si="1"/>
        <v>0.5</v>
      </c>
      <c r="I268" s="58">
        <v>56.74</v>
      </c>
      <c r="J268" s="58">
        <f t="shared" si="2"/>
        <v>11.348</v>
      </c>
      <c r="K268" s="44" t="s">
        <v>13137</v>
      </c>
      <c r="L268" s="55">
        <v>0.0</v>
      </c>
      <c r="M268" s="55">
        <v>10.0</v>
      </c>
    </row>
    <row r="269" ht="15.75" customHeight="1">
      <c r="A269" s="129" t="s">
        <v>13113</v>
      </c>
      <c r="B269" s="129" t="s">
        <v>164</v>
      </c>
      <c r="C269" s="55" t="s">
        <v>13138</v>
      </c>
      <c r="D269" s="56" t="s">
        <v>313</v>
      </c>
      <c r="E269" s="56" t="s">
        <v>314</v>
      </c>
      <c r="F269" s="57">
        <v>0.3958333333333333</v>
      </c>
      <c r="G269" s="57">
        <v>0.4166666666666667</v>
      </c>
      <c r="H269" s="56">
        <f t="shared" si="1"/>
        <v>0.5</v>
      </c>
      <c r="I269" s="58">
        <v>113.48</v>
      </c>
      <c r="J269" s="58">
        <f t="shared" si="2"/>
        <v>22.696</v>
      </c>
      <c r="K269" s="44" t="s">
        <v>13139</v>
      </c>
      <c r="L269" s="55">
        <v>4.0</v>
      </c>
      <c r="M269" s="55">
        <v>10.0</v>
      </c>
    </row>
    <row r="270" ht="15.75" customHeight="1">
      <c r="A270" s="129" t="s">
        <v>13113</v>
      </c>
      <c r="B270" s="129" t="s">
        <v>164</v>
      </c>
      <c r="C270" s="55" t="s">
        <v>13140</v>
      </c>
      <c r="D270" s="56" t="s">
        <v>313</v>
      </c>
      <c r="E270" s="56" t="s">
        <v>314</v>
      </c>
      <c r="F270" s="57">
        <v>0.7708333333333334</v>
      </c>
      <c r="G270" s="57">
        <v>0.7916666666666666</v>
      </c>
      <c r="H270" s="56">
        <f t="shared" si="1"/>
        <v>0.5</v>
      </c>
      <c r="I270" s="58">
        <v>56.74</v>
      </c>
      <c r="J270" s="58">
        <f t="shared" si="2"/>
        <v>22.696</v>
      </c>
      <c r="K270" s="44" t="s">
        <v>13141</v>
      </c>
      <c r="L270" s="55">
        <v>0.0</v>
      </c>
      <c r="M270" s="55">
        <v>5.0</v>
      </c>
    </row>
    <row r="271" ht="15.75" customHeight="1">
      <c r="A271" s="129" t="s">
        <v>13113</v>
      </c>
      <c r="B271" s="129" t="s">
        <v>164</v>
      </c>
      <c r="C271" s="55" t="s">
        <v>13142</v>
      </c>
      <c r="D271" s="56" t="s">
        <v>313</v>
      </c>
      <c r="E271" s="56" t="s">
        <v>314</v>
      </c>
      <c r="F271" s="57">
        <v>0.75</v>
      </c>
      <c r="G271" s="57">
        <v>0.7708333333333334</v>
      </c>
      <c r="H271" s="56">
        <f t="shared" si="1"/>
        <v>0.5</v>
      </c>
      <c r="I271" s="58">
        <v>56.74</v>
      </c>
      <c r="J271" s="58">
        <f t="shared" si="2"/>
        <v>22.696</v>
      </c>
      <c r="K271" s="44" t="s">
        <v>13143</v>
      </c>
      <c r="L271" s="55">
        <v>0.0</v>
      </c>
      <c r="M271" s="55">
        <v>5.0</v>
      </c>
    </row>
    <row r="272" ht="15.75" customHeight="1">
      <c r="A272" s="129" t="s">
        <v>13113</v>
      </c>
      <c r="B272" s="129" t="s">
        <v>164</v>
      </c>
      <c r="C272" s="55" t="s">
        <v>13144</v>
      </c>
      <c r="D272" s="56" t="s">
        <v>313</v>
      </c>
      <c r="E272" s="56" t="s">
        <v>314</v>
      </c>
      <c r="F272" s="57">
        <v>0.6875</v>
      </c>
      <c r="G272" s="57">
        <v>0.7083333333333334</v>
      </c>
      <c r="H272" s="56">
        <f t="shared" si="1"/>
        <v>0.5</v>
      </c>
      <c r="I272" s="58">
        <v>113.48</v>
      </c>
      <c r="J272" s="58">
        <f t="shared" si="2"/>
        <v>22.696</v>
      </c>
      <c r="K272" s="44" t="s">
        <v>13143</v>
      </c>
      <c r="L272" s="55">
        <v>0.0</v>
      </c>
      <c r="M272" s="55">
        <v>10.0</v>
      </c>
    </row>
    <row r="273" ht="15.75" customHeight="1">
      <c r="A273" s="129" t="s">
        <v>13113</v>
      </c>
      <c r="B273" s="129" t="s">
        <v>164</v>
      </c>
      <c r="C273" s="55" t="s">
        <v>13145</v>
      </c>
      <c r="D273" s="56" t="s">
        <v>313</v>
      </c>
      <c r="E273" s="56" t="s">
        <v>314</v>
      </c>
      <c r="F273" s="57">
        <v>0.7916666666666666</v>
      </c>
      <c r="G273" s="57">
        <v>0.8125</v>
      </c>
      <c r="H273" s="56">
        <f t="shared" si="1"/>
        <v>0.5</v>
      </c>
      <c r="I273" s="58">
        <v>56.74</v>
      </c>
      <c r="J273" s="58">
        <f t="shared" si="2"/>
        <v>22.696</v>
      </c>
      <c r="K273" s="44" t="s">
        <v>13146</v>
      </c>
      <c r="L273" s="55">
        <v>0.0</v>
      </c>
      <c r="M273" s="55">
        <v>5.0</v>
      </c>
    </row>
    <row r="274" ht="15.75" customHeight="1">
      <c r="A274" s="129" t="s">
        <v>13113</v>
      </c>
      <c r="B274" s="129" t="s">
        <v>164</v>
      </c>
      <c r="C274" s="55" t="s">
        <v>13147</v>
      </c>
      <c r="D274" s="56" t="s">
        <v>313</v>
      </c>
      <c r="E274" s="56" t="s">
        <v>314</v>
      </c>
      <c r="F274" s="57">
        <v>0.375</v>
      </c>
      <c r="G274" s="57">
        <v>0.3958333333333333</v>
      </c>
      <c r="H274" s="56">
        <f t="shared" si="1"/>
        <v>0.5</v>
      </c>
      <c r="I274" s="58">
        <v>113.48</v>
      </c>
      <c r="J274" s="58">
        <f t="shared" si="2"/>
        <v>22.696</v>
      </c>
      <c r="K274" s="44" t="s">
        <v>13146</v>
      </c>
      <c r="L274" s="55">
        <v>0.0</v>
      </c>
      <c r="M274" s="55">
        <v>10.0</v>
      </c>
    </row>
    <row r="275" ht="15.75" customHeight="1">
      <c r="A275" s="129" t="s">
        <v>13113</v>
      </c>
      <c r="B275" s="129" t="s">
        <v>164</v>
      </c>
      <c r="C275" s="55" t="s">
        <v>13148</v>
      </c>
      <c r="D275" s="56" t="s">
        <v>313</v>
      </c>
      <c r="E275" s="56" t="s">
        <v>314</v>
      </c>
      <c r="F275" s="57">
        <v>0.8333333333333334</v>
      </c>
      <c r="G275" s="57">
        <v>0.8541666666666666</v>
      </c>
      <c r="H275" s="56">
        <f t="shared" si="1"/>
        <v>0.5</v>
      </c>
      <c r="I275" s="58">
        <v>56.74</v>
      </c>
      <c r="J275" s="58">
        <f t="shared" si="2"/>
        <v>22.696</v>
      </c>
      <c r="K275" s="44" t="s">
        <v>13149</v>
      </c>
      <c r="L275" s="55">
        <v>0.0</v>
      </c>
      <c r="M275" s="55">
        <v>5.0</v>
      </c>
    </row>
    <row r="276" ht="15.75" customHeight="1">
      <c r="A276" s="129" t="s">
        <v>13113</v>
      </c>
      <c r="B276" s="129" t="s">
        <v>164</v>
      </c>
      <c r="C276" s="55" t="s">
        <v>13150</v>
      </c>
      <c r="D276" s="56" t="s">
        <v>313</v>
      </c>
      <c r="E276" s="56" t="s">
        <v>314</v>
      </c>
      <c r="F276" s="57">
        <v>0.7291666666666666</v>
      </c>
      <c r="G276" s="57">
        <v>0.75</v>
      </c>
      <c r="H276" s="56">
        <f t="shared" si="1"/>
        <v>0.5</v>
      </c>
      <c r="I276" s="58">
        <v>113.48</v>
      </c>
      <c r="J276" s="58">
        <f t="shared" si="2"/>
        <v>22.696</v>
      </c>
      <c r="K276" s="44" t="s">
        <v>13149</v>
      </c>
      <c r="L276" s="55">
        <v>0.0</v>
      </c>
      <c r="M276" s="55">
        <v>10.0</v>
      </c>
    </row>
    <row r="277" ht="15.75" customHeight="1">
      <c r="A277" s="129" t="s">
        <v>13113</v>
      </c>
      <c r="B277" s="129" t="s">
        <v>164</v>
      </c>
      <c r="C277" s="55" t="s">
        <v>13151</v>
      </c>
      <c r="D277" s="56" t="s">
        <v>2908</v>
      </c>
      <c r="E277" s="56" t="s">
        <v>2909</v>
      </c>
      <c r="F277" s="57">
        <v>0.375</v>
      </c>
      <c r="G277" s="57">
        <v>0.3958333333333333</v>
      </c>
      <c r="H277" s="56">
        <f t="shared" si="1"/>
        <v>0.5</v>
      </c>
      <c r="I277" s="58">
        <v>113.48</v>
      </c>
      <c r="J277" s="58">
        <f t="shared" si="2"/>
        <v>22.696</v>
      </c>
      <c r="K277" s="44" t="s">
        <v>13152</v>
      </c>
      <c r="L277" s="55">
        <v>0.0</v>
      </c>
      <c r="M277" s="55">
        <v>10.0</v>
      </c>
    </row>
    <row r="278" ht="15.75" customHeight="1">
      <c r="A278" s="129" t="s">
        <v>13113</v>
      </c>
      <c r="B278" s="129" t="s">
        <v>164</v>
      </c>
      <c r="C278" s="55" t="s">
        <v>13153</v>
      </c>
      <c r="D278" s="56" t="s">
        <v>2908</v>
      </c>
      <c r="E278" s="56" t="s">
        <v>2909</v>
      </c>
      <c r="F278" s="57">
        <v>0.3541666666666667</v>
      </c>
      <c r="G278" s="57">
        <v>0.375</v>
      </c>
      <c r="H278" s="56">
        <f t="shared" si="1"/>
        <v>0.5</v>
      </c>
      <c r="I278" s="58">
        <v>56.74</v>
      </c>
      <c r="J278" s="58">
        <f t="shared" si="2"/>
        <v>22.696</v>
      </c>
      <c r="K278" s="44" t="s">
        <v>13154</v>
      </c>
      <c r="L278" s="55">
        <v>0.0</v>
      </c>
      <c r="M278" s="55">
        <v>5.0</v>
      </c>
    </row>
    <row r="279" ht="15.75" customHeight="1">
      <c r="A279" s="129" t="s">
        <v>13113</v>
      </c>
      <c r="B279" s="129" t="s">
        <v>164</v>
      </c>
      <c r="C279" s="55" t="s">
        <v>13155</v>
      </c>
      <c r="D279" s="56" t="s">
        <v>2908</v>
      </c>
      <c r="E279" s="56" t="s">
        <v>2909</v>
      </c>
      <c r="F279" s="57">
        <v>0.7916666666666666</v>
      </c>
      <c r="G279" s="57">
        <v>0.8125</v>
      </c>
      <c r="H279" s="56">
        <f t="shared" si="1"/>
        <v>0.5</v>
      </c>
      <c r="I279" s="58">
        <v>113.48</v>
      </c>
      <c r="J279" s="58">
        <f t="shared" si="2"/>
        <v>22.696</v>
      </c>
      <c r="K279" s="44" t="s">
        <v>13154</v>
      </c>
      <c r="L279" s="55">
        <v>0.0</v>
      </c>
      <c r="M279" s="55">
        <v>10.0</v>
      </c>
    </row>
    <row r="280" ht="15.75" customHeight="1">
      <c r="A280" s="129" t="s">
        <v>13113</v>
      </c>
      <c r="B280" s="129" t="s">
        <v>164</v>
      </c>
      <c r="C280" s="55" t="s">
        <v>13156</v>
      </c>
      <c r="D280" s="56" t="s">
        <v>2908</v>
      </c>
      <c r="E280" s="56" t="s">
        <v>2909</v>
      </c>
      <c r="F280" s="57">
        <v>0.375</v>
      </c>
      <c r="G280" s="57">
        <v>0.3958333333333333</v>
      </c>
      <c r="H280" s="56">
        <f t="shared" si="1"/>
        <v>0.5</v>
      </c>
      <c r="I280" s="58">
        <v>56.74</v>
      </c>
      <c r="J280" s="58">
        <f t="shared" si="2"/>
        <v>22.696</v>
      </c>
      <c r="K280" s="44" t="s">
        <v>13157</v>
      </c>
      <c r="L280" s="55">
        <v>0.0</v>
      </c>
      <c r="M280" s="55">
        <v>5.0</v>
      </c>
    </row>
    <row r="281" ht="15.75" customHeight="1">
      <c r="A281" s="129" t="s">
        <v>13113</v>
      </c>
      <c r="B281" s="129" t="s">
        <v>164</v>
      </c>
      <c r="C281" s="55" t="s">
        <v>13158</v>
      </c>
      <c r="D281" s="56" t="s">
        <v>2908</v>
      </c>
      <c r="E281" s="56" t="s">
        <v>2909</v>
      </c>
      <c r="F281" s="57">
        <v>0.7604166666666666</v>
      </c>
      <c r="G281" s="57">
        <v>0.7916666666666666</v>
      </c>
      <c r="H281" s="56">
        <f t="shared" si="1"/>
        <v>0.75</v>
      </c>
      <c r="I281" s="58">
        <v>116.79</v>
      </c>
      <c r="J281" s="58">
        <f t="shared" si="2"/>
        <v>15.572</v>
      </c>
      <c r="K281" s="44" t="s">
        <v>13159</v>
      </c>
      <c r="L281" s="55">
        <v>0.0</v>
      </c>
      <c r="M281" s="55">
        <v>10.0</v>
      </c>
    </row>
    <row r="282" ht="15.75" customHeight="1">
      <c r="A282" s="129" t="s">
        <v>13113</v>
      </c>
      <c r="B282" s="129" t="s">
        <v>164</v>
      </c>
      <c r="C282" s="55" t="s">
        <v>13160</v>
      </c>
      <c r="D282" s="56" t="s">
        <v>2908</v>
      </c>
      <c r="E282" s="56" t="s">
        <v>2909</v>
      </c>
      <c r="F282" s="57">
        <v>0.75</v>
      </c>
      <c r="G282" s="57">
        <v>0.78125</v>
      </c>
      <c r="H282" s="56">
        <f t="shared" si="1"/>
        <v>0.75</v>
      </c>
      <c r="I282" s="58">
        <v>58.39</v>
      </c>
      <c r="J282" s="58">
        <f t="shared" si="2"/>
        <v>15.57066667</v>
      </c>
      <c r="K282" s="44" t="s">
        <v>13161</v>
      </c>
      <c r="L282" s="55">
        <v>1.0</v>
      </c>
      <c r="M282" s="55">
        <v>5.0</v>
      </c>
    </row>
    <row r="283" ht="15.75" customHeight="1">
      <c r="A283" s="129" t="s">
        <v>13113</v>
      </c>
      <c r="B283" s="129" t="s">
        <v>164</v>
      </c>
      <c r="C283" s="55" t="s">
        <v>13162</v>
      </c>
      <c r="D283" s="56" t="s">
        <v>2908</v>
      </c>
      <c r="E283" s="56" t="s">
        <v>2909</v>
      </c>
      <c r="F283" s="57">
        <v>0.7916666666666666</v>
      </c>
      <c r="G283" s="57">
        <v>0.8229166666666666</v>
      </c>
      <c r="H283" s="56">
        <f t="shared" si="1"/>
        <v>0.75</v>
      </c>
      <c r="I283" s="58">
        <v>116.79</v>
      </c>
      <c r="J283" s="58">
        <f t="shared" si="2"/>
        <v>15.572</v>
      </c>
      <c r="K283" s="44" t="s">
        <v>13163</v>
      </c>
      <c r="L283" s="55">
        <v>0.0</v>
      </c>
      <c r="M283" s="55">
        <v>10.0</v>
      </c>
    </row>
    <row r="284" ht="15.75" customHeight="1">
      <c r="A284" s="129" t="s">
        <v>13113</v>
      </c>
      <c r="B284" s="129" t="s">
        <v>164</v>
      </c>
      <c r="C284" s="55" t="s">
        <v>13164</v>
      </c>
      <c r="D284" s="56" t="s">
        <v>2908</v>
      </c>
      <c r="E284" s="56" t="s">
        <v>2909</v>
      </c>
      <c r="F284" s="57">
        <v>0.78125</v>
      </c>
      <c r="G284" s="57">
        <v>0.8125</v>
      </c>
      <c r="H284" s="56">
        <f t="shared" si="1"/>
        <v>0.75</v>
      </c>
      <c r="I284" s="58">
        <v>58.39</v>
      </c>
      <c r="J284" s="58">
        <f t="shared" si="2"/>
        <v>15.57066667</v>
      </c>
      <c r="K284" s="44" t="s">
        <v>13165</v>
      </c>
      <c r="L284" s="55">
        <v>1.0</v>
      </c>
      <c r="M284" s="55">
        <v>5.0</v>
      </c>
    </row>
    <row r="285" ht="15.75" customHeight="1">
      <c r="A285" s="129" t="s">
        <v>13113</v>
      </c>
      <c r="B285" s="129" t="s">
        <v>164</v>
      </c>
      <c r="C285" s="55" t="s">
        <v>13166</v>
      </c>
      <c r="D285" s="56" t="s">
        <v>13167</v>
      </c>
      <c r="E285" s="56" t="s">
        <v>13168</v>
      </c>
      <c r="F285" s="57">
        <v>0.5</v>
      </c>
      <c r="G285" s="57">
        <v>0.5416666666666666</v>
      </c>
      <c r="H285" s="56">
        <f t="shared" si="1"/>
        <v>1</v>
      </c>
      <c r="I285" s="58">
        <v>122.58</v>
      </c>
      <c r="J285" s="58">
        <f t="shared" si="2"/>
        <v>12.258</v>
      </c>
      <c r="K285" s="44" t="s">
        <v>13169</v>
      </c>
      <c r="L285" s="55">
        <v>4.0</v>
      </c>
      <c r="M285" s="55">
        <v>10.0</v>
      </c>
    </row>
    <row r="286" ht="15.75" customHeight="1">
      <c r="A286" s="129" t="s">
        <v>13113</v>
      </c>
      <c r="B286" s="129" t="s">
        <v>164</v>
      </c>
      <c r="C286" s="55" t="s">
        <v>13170</v>
      </c>
      <c r="D286" s="56" t="s">
        <v>13167</v>
      </c>
      <c r="E286" s="56" t="s">
        <v>13168</v>
      </c>
      <c r="F286" s="57">
        <v>0.8125</v>
      </c>
      <c r="G286" s="57">
        <v>0.8541666666666666</v>
      </c>
      <c r="H286" s="56">
        <f t="shared" si="1"/>
        <v>1</v>
      </c>
      <c r="I286" s="58">
        <v>122.58</v>
      </c>
      <c r="J286" s="58">
        <f t="shared" si="2"/>
        <v>12.258</v>
      </c>
      <c r="K286" s="44" t="s">
        <v>13169</v>
      </c>
      <c r="L286" s="55">
        <v>4.0</v>
      </c>
      <c r="M286" s="55">
        <v>10.0</v>
      </c>
    </row>
    <row r="287" ht="15.75" customHeight="1">
      <c r="A287" s="129" t="s">
        <v>13113</v>
      </c>
      <c r="B287" s="129" t="s">
        <v>164</v>
      </c>
      <c r="C287" s="55" t="s">
        <v>13171</v>
      </c>
      <c r="D287" s="56" t="s">
        <v>13167</v>
      </c>
      <c r="E287" s="56" t="s">
        <v>13168</v>
      </c>
      <c r="F287" s="57">
        <v>0.5</v>
      </c>
      <c r="G287" s="57">
        <v>0.5416666666666666</v>
      </c>
      <c r="H287" s="56">
        <f t="shared" si="1"/>
        <v>1</v>
      </c>
      <c r="I287" s="58">
        <v>122.58</v>
      </c>
      <c r="J287" s="58">
        <f t="shared" si="2"/>
        <v>12.258</v>
      </c>
      <c r="K287" s="44" t="s">
        <v>13172</v>
      </c>
      <c r="L287" s="55">
        <v>0.0</v>
      </c>
      <c r="M287" s="55">
        <v>10.0</v>
      </c>
    </row>
    <row r="288" ht="15.75" customHeight="1">
      <c r="A288" s="129" t="s">
        <v>13113</v>
      </c>
      <c r="B288" s="129" t="s">
        <v>164</v>
      </c>
      <c r="C288" s="55" t="s">
        <v>13173</v>
      </c>
      <c r="D288" s="56" t="s">
        <v>13167</v>
      </c>
      <c r="E288" s="56" t="s">
        <v>13168</v>
      </c>
      <c r="F288" s="57">
        <v>0.8125</v>
      </c>
      <c r="G288" s="57">
        <v>0.8541666666666666</v>
      </c>
      <c r="H288" s="56">
        <f t="shared" si="1"/>
        <v>1</v>
      </c>
      <c r="I288" s="58">
        <v>122.58</v>
      </c>
      <c r="J288" s="58">
        <f t="shared" si="2"/>
        <v>12.258</v>
      </c>
      <c r="K288" s="44" t="s">
        <v>13172</v>
      </c>
      <c r="L288" s="55">
        <v>5.0</v>
      </c>
      <c r="M288" s="55">
        <v>10.0</v>
      </c>
    </row>
    <row r="289" ht="15.75" customHeight="1">
      <c r="A289" s="129" t="s">
        <v>13113</v>
      </c>
      <c r="B289" s="129" t="s">
        <v>164</v>
      </c>
      <c r="C289" s="55" t="s">
        <v>13174</v>
      </c>
      <c r="D289" s="56" t="s">
        <v>13167</v>
      </c>
      <c r="E289" s="56" t="s">
        <v>13168</v>
      </c>
      <c r="F289" s="57">
        <v>0.5</v>
      </c>
      <c r="G289" s="57">
        <v>0.5416666666666666</v>
      </c>
      <c r="H289" s="56">
        <f t="shared" si="1"/>
        <v>1</v>
      </c>
      <c r="I289" s="58">
        <v>122.58</v>
      </c>
      <c r="J289" s="58">
        <f t="shared" si="2"/>
        <v>12.258</v>
      </c>
      <c r="K289" s="44" t="s">
        <v>13175</v>
      </c>
      <c r="L289" s="55">
        <v>0.0</v>
      </c>
      <c r="M289" s="55">
        <v>10.0</v>
      </c>
    </row>
    <row r="290" ht="15.75" customHeight="1">
      <c r="A290" s="129" t="s">
        <v>13113</v>
      </c>
      <c r="B290" s="129" t="s">
        <v>164</v>
      </c>
      <c r="C290" s="55" t="s">
        <v>13176</v>
      </c>
      <c r="D290" s="56" t="s">
        <v>13167</v>
      </c>
      <c r="E290" s="56" t="s">
        <v>13168</v>
      </c>
      <c r="F290" s="57">
        <v>0.8125</v>
      </c>
      <c r="G290" s="57">
        <v>0.8541666666666666</v>
      </c>
      <c r="H290" s="56">
        <f t="shared" si="1"/>
        <v>1</v>
      </c>
      <c r="I290" s="58">
        <v>122.58</v>
      </c>
      <c r="J290" s="58">
        <f t="shared" si="2"/>
        <v>12.258</v>
      </c>
      <c r="K290" s="44" t="s">
        <v>13175</v>
      </c>
      <c r="L290" s="55">
        <v>4.0</v>
      </c>
      <c r="M290" s="55">
        <v>10.0</v>
      </c>
    </row>
    <row r="291" ht="15.75" customHeight="1">
      <c r="A291" s="129" t="s">
        <v>13177</v>
      </c>
      <c r="B291" s="129" t="s">
        <v>35</v>
      </c>
      <c r="C291" s="55" t="s">
        <v>13178</v>
      </c>
      <c r="D291" s="56" t="s">
        <v>104</v>
      </c>
      <c r="E291" s="56" t="s">
        <v>105</v>
      </c>
      <c r="F291" s="57">
        <v>0.6666666666666666</v>
      </c>
      <c r="G291" s="57">
        <v>0.75</v>
      </c>
      <c r="H291" s="56">
        <f t="shared" si="1"/>
        <v>2</v>
      </c>
      <c r="I291" s="58">
        <v>165.0</v>
      </c>
      <c r="J291" s="58">
        <f t="shared" si="2"/>
        <v>13.75</v>
      </c>
      <c r="K291" s="44" t="s">
        <v>13179</v>
      </c>
      <c r="L291" s="55">
        <v>10.0</v>
      </c>
      <c r="M291" s="55">
        <v>6.0</v>
      </c>
    </row>
    <row r="292" ht="15.75" customHeight="1">
      <c r="A292" s="129" t="s">
        <v>13177</v>
      </c>
      <c r="B292" s="129" t="s">
        <v>35</v>
      </c>
      <c r="C292" s="55" t="s">
        <v>13180</v>
      </c>
      <c r="D292" s="56" t="s">
        <v>104</v>
      </c>
      <c r="E292" s="56" t="s">
        <v>105</v>
      </c>
      <c r="F292" s="57">
        <v>0.5416666666666666</v>
      </c>
      <c r="G292" s="57">
        <v>0.625</v>
      </c>
      <c r="H292" s="56">
        <f t="shared" si="1"/>
        <v>2</v>
      </c>
      <c r="I292" s="58">
        <v>165.0</v>
      </c>
      <c r="J292" s="58">
        <f t="shared" si="2"/>
        <v>13.75</v>
      </c>
      <c r="K292" s="44" t="s">
        <v>13181</v>
      </c>
      <c r="L292" s="55">
        <v>5.0</v>
      </c>
      <c r="M292" s="55">
        <v>6.0</v>
      </c>
    </row>
    <row r="293" ht="15.75" customHeight="1">
      <c r="A293" s="129" t="s">
        <v>13177</v>
      </c>
      <c r="B293" s="129" t="s">
        <v>35</v>
      </c>
      <c r="C293" s="55" t="s">
        <v>13182</v>
      </c>
      <c r="D293" s="56" t="s">
        <v>15</v>
      </c>
      <c r="E293" s="56" t="s">
        <v>16</v>
      </c>
      <c r="F293" s="57">
        <v>0.4375</v>
      </c>
      <c r="G293" s="57">
        <v>0.4791666666666667</v>
      </c>
      <c r="H293" s="56">
        <f t="shared" si="1"/>
        <v>1</v>
      </c>
      <c r="I293" s="58">
        <v>130.0</v>
      </c>
      <c r="J293" s="58">
        <f t="shared" si="2"/>
        <v>21.66666667</v>
      </c>
      <c r="K293" s="44" t="s">
        <v>13183</v>
      </c>
      <c r="L293" s="55">
        <v>3.0</v>
      </c>
      <c r="M293" s="55">
        <v>6.0</v>
      </c>
    </row>
    <row r="294" ht="15.75" customHeight="1">
      <c r="A294" s="129" t="s">
        <v>13177</v>
      </c>
      <c r="B294" s="129" t="s">
        <v>35</v>
      </c>
      <c r="C294" s="55" t="s">
        <v>13184</v>
      </c>
      <c r="D294" s="56" t="s">
        <v>15</v>
      </c>
      <c r="E294" s="56" t="s">
        <v>16</v>
      </c>
      <c r="F294" s="57">
        <v>0.6666666666666666</v>
      </c>
      <c r="G294" s="57">
        <v>0.7083333333333334</v>
      </c>
      <c r="H294" s="56">
        <f t="shared" si="1"/>
        <v>1</v>
      </c>
      <c r="I294" s="58">
        <v>130.0</v>
      </c>
      <c r="J294" s="58">
        <f t="shared" si="2"/>
        <v>21.66666667</v>
      </c>
      <c r="K294" s="44" t="s">
        <v>13183</v>
      </c>
      <c r="L294" s="55">
        <v>10.0</v>
      </c>
      <c r="M294" s="55">
        <v>6.0</v>
      </c>
    </row>
    <row r="295" ht="15.75" customHeight="1">
      <c r="A295" s="129" t="s">
        <v>13177</v>
      </c>
      <c r="B295" s="129" t="s">
        <v>35</v>
      </c>
      <c r="C295" s="55" t="s">
        <v>13185</v>
      </c>
      <c r="D295" s="56" t="s">
        <v>15</v>
      </c>
      <c r="E295" s="56" t="s">
        <v>16</v>
      </c>
      <c r="F295" s="57">
        <v>0.6666666666666666</v>
      </c>
      <c r="G295" s="57">
        <v>0.7083333333333334</v>
      </c>
      <c r="H295" s="56">
        <f t="shared" si="1"/>
        <v>1</v>
      </c>
      <c r="I295" s="58">
        <v>130.0</v>
      </c>
      <c r="J295" s="58">
        <f t="shared" si="2"/>
        <v>21.66666667</v>
      </c>
      <c r="K295" s="44" t="s">
        <v>13183</v>
      </c>
      <c r="L295" s="55">
        <v>9.0</v>
      </c>
      <c r="M295" s="55">
        <v>6.0</v>
      </c>
    </row>
    <row r="296" ht="15.75" customHeight="1">
      <c r="A296" s="129" t="s">
        <v>13177</v>
      </c>
      <c r="B296" s="129" t="s">
        <v>35</v>
      </c>
      <c r="C296" s="55" t="s">
        <v>13186</v>
      </c>
      <c r="D296" s="56" t="s">
        <v>104</v>
      </c>
      <c r="E296" s="56" t="s">
        <v>105</v>
      </c>
      <c r="F296" s="57">
        <v>0.5416666666666666</v>
      </c>
      <c r="G296" s="57">
        <v>0.625</v>
      </c>
      <c r="H296" s="56">
        <f t="shared" si="1"/>
        <v>2</v>
      </c>
      <c r="I296" s="58">
        <v>140.0</v>
      </c>
      <c r="J296" s="58">
        <f t="shared" si="2"/>
        <v>17.5</v>
      </c>
      <c r="K296" s="44" t="s">
        <v>13187</v>
      </c>
      <c r="L296" s="55">
        <v>0.0</v>
      </c>
      <c r="M296" s="55">
        <v>4.0</v>
      </c>
    </row>
    <row r="297" ht="15.75" customHeight="1">
      <c r="A297" s="129" t="s">
        <v>13177</v>
      </c>
      <c r="B297" s="129" t="s">
        <v>35</v>
      </c>
      <c r="C297" s="55" t="s">
        <v>13188</v>
      </c>
      <c r="D297" s="56" t="s">
        <v>104</v>
      </c>
      <c r="E297" s="56" t="s">
        <v>105</v>
      </c>
      <c r="F297" s="57">
        <v>0.6666666666666666</v>
      </c>
      <c r="G297" s="57">
        <v>0.75</v>
      </c>
      <c r="H297" s="56">
        <f t="shared" si="1"/>
        <v>2</v>
      </c>
      <c r="I297" s="58">
        <v>165.0</v>
      </c>
      <c r="J297" s="58">
        <f t="shared" si="2"/>
        <v>13.75</v>
      </c>
      <c r="K297" s="44" t="s">
        <v>13189</v>
      </c>
      <c r="L297" s="55">
        <v>9.0</v>
      </c>
      <c r="M297" s="55">
        <v>6.0</v>
      </c>
    </row>
    <row r="298" ht="15.75" customHeight="1">
      <c r="A298" s="129" t="s">
        <v>13177</v>
      </c>
      <c r="B298" s="129" t="s">
        <v>35</v>
      </c>
      <c r="C298" s="55" t="s">
        <v>13190</v>
      </c>
      <c r="D298" s="56" t="s">
        <v>104</v>
      </c>
      <c r="E298" s="56" t="s">
        <v>105</v>
      </c>
      <c r="F298" s="57">
        <v>0.5833333333333334</v>
      </c>
      <c r="G298" s="57">
        <v>0.6666666666666666</v>
      </c>
      <c r="H298" s="56">
        <f t="shared" si="1"/>
        <v>2</v>
      </c>
      <c r="I298" s="58">
        <v>155.0</v>
      </c>
      <c r="J298" s="58">
        <f t="shared" si="2"/>
        <v>19.375</v>
      </c>
      <c r="K298" s="44" t="s">
        <v>13191</v>
      </c>
      <c r="L298" s="55">
        <v>0.0</v>
      </c>
      <c r="M298" s="55">
        <v>4.0</v>
      </c>
    </row>
    <row r="299" ht="15.75" customHeight="1">
      <c r="A299" s="129" t="s">
        <v>13177</v>
      </c>
      <c r="B299" s="129" t="s">
        <v>35</v>
      </c>
      <c r="C299" s="55" t="s">
        <v>13192</v>
      </c>
      <c r="D299" s="56" t="s">
        <v>104</v>
      </c>
      <c r="E299" s="56" t="s">
        <v>105</v>
      </c>
      <c r="F299" s="57">
        <v>0.4583333333333333</v>
      </c>
      <c r="G299" s="57">
        <v>0.5416666666666666</v>
      </c>
      <c r="H299" s="56">
        <f t="shared" si="1"/>
        <v>2</v>
      </c>
      <c r="I299" s="58">
        <v>150.0</v>
      </c>
      <c r="J299" s="58">
        <f t="shared" si="2"/>
        <v>18.75</v>
      </c>
      <c r="K299" s="44" t="s">
        <v>13193</v>
      </c>
      <c r="L299" s="55">
        <v>0.0</v>
      </c>
      <c r="M299" s="55">
        <v>4.0</v>
      </c>
    </row>
    <row r="300" ht="15.75" customHeight="1">
      <c r="A300" s="129" t="s">
        <v>13177</v>
      </c>
      <c r="B300" s="129" t="s">
        <v>35</v>
      </c>
      <c r="C300" s="55" t="s">
        <v>13194</v>
      </c>
      <c r="D300" s="56" t="s">
        <v>104</v>
      </c>
      <c r="E300" s="56" t="s">
        <v>105</v>
      </c>
      <c r="F300" s="57">
        <v>0.6666666666666666</v>
      </c>
      <c r="G300" s="57">
        <v>0.7083333333333334</v>
      </c>
      <c r="H300" s="56">
        <f t="shared" si="1"/>
        <v>1</v>
      </c>
      <c r="I300" s="58">
        <v>125.0</v>
      </c>
      <c r="J300" s="58">
        <f t="shared" si="2"/>
        <v>20.83333333</v>
      </c>
      <c r="K300" s="44" t="s">
        <v>13195</v>
      </c>
      <c r="L300" s="55">
        <v>9.0</v>
      </c>
      <c r="M300" s="55">
        <v>6.0</v>
      </c>
    </row>
    <row r="301" ht="15.75" customHeight="1">
      <c r="A301" s="129" t="s">
        <v>13196</v>
      </c>
      <c r="B301" s="129" t="s">
        <v>64</v>
      </c>
      <c r="C301" s="55" t="s">
        <v>13197</v>
      </c>
      <c r="D301" s="56" t="s">
        <v>2155</v>
      </c>
      <c r="E301" s="56" t="s">
        <v>2972</v>
      </c>
      <c r="F301" s="57">
        <v>0.4166666666666667</v>
      </c>
      <c r="G301" s="57">
        <v>0.4583333333333333</v>
      </c>
      <c r="H301" s="56">
        <f t="shared" si="1"/>
        <v>1</v>
      </c>
      <c r="I301" s="58">
        <v>45.63</v>
      </c>
      <c r="J301" s="58">
        <f t="shared" si="2"/>
        <v>4.563</v>
      </c>
      <c r="K301" s="44" t="s">
        <v>13198</v>
      </c>
      <c r="L301" s="55">
        <v>0.0</v>
      </c>
      <c r="M301" s="55">
        <v>10.0</v>
      </c>
    </row>
    <row r="302" ht="15.75" customHeight="1">
      <c r="A302" s="129" t="s">
        <v>13196</v>
      </c>
      <c r="B302" s="129" t="s">
        <v>64</v>
      </c>
      <c r="C302" s="55" t="s">
        <v>13199</v>
      </c>
      <c r="D302" s="56" t="s">
        <v>2155</v>
      </c>
      <c r="E302" s="56" t="s">
        <v>2972</v>
      </c>
      <c r="F302" s="57">
        <v>0.46875</v>
      </c>
      <c r="G302" s="57">
        <v>0.5104166666666666</v>
      </c>
      <c r="H302" s="56">
        <f t="shared" si="1"/>
        <v>1</v>
      </c>
      <c r="I302" s="58">
        <v>45.63</v>
      </c>
      <c r="J302" s="58">
        <f t="shared" si="2"/>
        <v>4.563</v>
      </c>
      <c r="K302" s="44" t="s">
        <v>13200</v>
      </c>
      <c r="L302" s="55">
        <v>8.0</v>
      </c>
      <c r="M302" s="55">
        <v>10.0</v>
      </c>
    </row>
    <row r="303" ht="15.75" customHeight="1">
      <c r="A303" s="129" t="s">
        <v>13196</v>
      </c>
      <c r="B303" s="129" t="s">
        <v>64</v>
      </c>
      <c r="C303" s="55" t="s">
        <v>13201</v>
      </c>
      <c r="D303" s="56" t="s">
        <v>2155</v>
      </c>
      <c r="E303" s="56" t="s">
        <v>2972</v>
      </c>
      <c r="F303" s="57">
        <v>0.375</v>
      </c>
      <c r="G303" s="57">
        <v>0.4375</v>
      </c>
      <c r="H303" s="56">
        <f t="shared" si="1"/>
        <v>1.5</v>
      </c>
      <c r="I303" s="58">
        <v>58.19</v>
      </c>
      <c r="J303" s="58">
        <f t="shared" si="2"/>
        <v>3.879333333</v>
      </c>
      <c r="K303" s="44" t="s">
        <v>13202</v>
      </c>
      <c r="L303" s="55">
        <v>13.0</v>
      </c>
      <c r="M303" s="55">
        <v>10.0</v>
      </c>
    </row>
    <row r="304" ht="15.75" customHeight="1">
      <c r="A304" s="129" t="s">
        <v>13196</v>
      </c>
      <c r="B304" s="129" t="s">
        <v>64</v>
      </c>
      <c r="C304" s="55" t="s">
        <v>13203</v>
      </c>
      <c r="D304" s="56" t="s">
        <v>2155</v>
      </c>
      <c r="E304" s="56" t="s">
        <v>2972</v>
      </c>
      <c r="F304" s="57">
        <v>0.375</v>
      </c>
      <c r="G304" s="57">
        <v>0.4375</v>
      </c>
      <c r="H304" s="56">
        <f t="shared" si="1"/>
        <v>1.5</v>
      </c>
      <c r="I304" s="58">
        <v>55.19</v>
      </c>
      <c r="J304" s="58">
        <f t="shared" si="2"/>
        <v>3.679333333</v>
      </c>
      <c r="K304" s="44" t="s">
        <v>13204</v>
      </c>
      <c r="L304" s="55">
        <v>6.0</v>
      </c>
      <c r="M304" s="55">
        <v>10.0</v>
      </c>
    </row>
    <row r="305" ht="15.75" customHeight="1">
      <c r="A305" s="129" t="s">
        <v>13196</v>
      </c>
      <c r="B305" s="129" t="s">
        <v>64</v>
      </c>
      <c r="C305" s="55" t="s">
        <v>13205</v>
      </c>
      <c r="D305" s="56" t="s">
        <v>2155</v>
      </c>
      <c r="E305" s="56" t="s">
        <v>2972</v>
      </c>
      <c r="F305" s="57">
        <v>0.4479166666666667</v>
      </c>
      <c r="G305" s="57">
        <v>0.5104166666666666</v>
      </c>
      <c r="H305" s="56">
        <f t="shared" si="1"/>
        <v>1.5</v>
      </c>
      <c r="I305" s="58">
        <v>58.19</v>
      </c>
      <c r="J305" s="58">
        <f t="shared" si="2"/>
        <v>3.879333333</v>
      </c>
      <c r="K305" s="44" t="s">
        <v>13206</v>
      </c>
      <c r="L305" s="55">
        <v>12.0</v>
      </c>
      <c r="M305" s="55">
        <v>10.0</v>
      </c>
    </row>
    <row r="306" ht="15.75" customHeight="1">
      <c r="A306" s="129" t="s">
        <v>211</v>
      </c>
      <c r="B306" s="129" t="s">
        <v>164</v>
      </c>
      <c r="C306" s="55" t="s">
        <v>13207</v>
      </c>
      <c r="D306" s="56" t="s">
        <v>222</v>
      </c>
      <c r="E306" s="56" t="s">
        <v>223</v>
      </c>
      <c r="F306" s="57">
        <v>0.4791666666666667</v>
      </c>
      <c r="G306" s="57">
        <v>0.6041666666666666</v>
      </c>
      <c r="H306" s="56">
        <f t="shared" si="1"/>
        <v>3</v>
      </c>
      <c r="I306" s="58">
        <v>226.91</v>
      </c>
      <c r="J306" s="58">
        <f t="shared" si="2"/>
        <v>6.876060606</v>
      </c>
      <c r="K306" s="44" t="s">
        <v>13208</v>
      </c>
      <c r="L306" s="55">
        <v>1.0</v>
      </c>
      <c r="M306" s="55">
        <v>11.0</v>
      </c>
    </row>
    <row r="307" ht="15.75" customHeight="1">
      <c r="A307" s="129" t="s">
        <v>211</v>
      </c>
      <c r="B307" s="129" t="s">
        <v>164</v>
      </c>
      <c r="C307" s="55" t="s">
        <v>13209</v>
      </c>
      <c r="D307" s="56" t="s">
        <v>222</v>
      </c>
      <c r="E307" s="56" t="s">
        <v>223</v>
      </c>
      <c r="F307" s="57">
        <v>0.7916666666666666</v>
      </c>
      <c r="G307" s="57">
        <v>0.9166666666666666</v>
      </c>
      <c r="H307" s="56">
        <f t="shared" si="1"/>
        <v>3</v>
      </c>
      <c r="I307" s="58">
        <v>217.95</v>
      </c>
      <c r="J307" s="58">
        <f t="shared" si="2"/>
        <v>7.265</v>
      </c>
      <c r="K307" s="44" t="s">
        <v>13210</v>
      </c>
      <c r="L307" s="55">
        <v>0.0</v>
      </c>
      <c r="M307" s="55">
        <v>10.0</v>
      </c>
    </row>
    <row r="308" ht="15.75" customHeight="1">
      <c r="A308" s="129" t="s">
        <v>211</v>
      </c>
      <c r="B308" s="129" t="s">
        <v>164</v>
      </c>
      <c r="C308" s="55" t="s">
        <v>2733</v>
      </c>
      <c r="D308" s="56" t="s">
        <v>57</v>
      </c>
      <c r="E308" s="56" t="s">
        <v>58</v>
      </c>
      <c r="F308" s="57">
        <v>0.6041666666666666</v>
      </c>
      <c r="G308" s="57">
        <v>0.6458333333333334</v>
      </c>
      <c r="H308" s="56">
        <f t="shared" si="1"/>
        <v>1</v>
      </c>
      <c r="I308" s="58">
        <v>122.18</v>
      </c>
      <c r="J308" s="58">
        <f t="shared" si="2"/>
        <v>12.218</v>
      </c>
      <c r="K308" s="44" t="s">
        <v>13211</v>
      </c>
      <c r="L308" s="55">
        <v>10.0</v>
      </c>
      <c r="M308" s="55">
        <v>10.0</v>
      </c>
    </row>
    <row r="309" ht="15.75" customHeight="1">
      <c r="A309" s="129" t="s">
        <v>211</v>
      </c>
      <c r="B309" s="129" t="s">
        <v>164</v>
      </c>
      <c r="C309" s="55" t="s">
        <v>13212</v>
      </c>
      <c r="D309" s="56" t="s">
        <v>2928</v>
      </c>
      <c r="E309" s="56" t="s">
        <v>2929</v>
      </c>
      <c r="F309" s="57">
        <v>0.8125</v>
      </c>
      <c r="G309" s="57">
        <v>0.8541666666666666</v>
      </c>
      <c r="H309" s="56">
        <f t="shared" si="1"/>
        <v>1</v>
      </c>
      <c r="I309" s="58">
        <v>122.18</v>
      </c>
      <c r="J309" s="58">
        <f t="shared" si="2"/>
        <v>12.218</v>
      </c>
      <c r="K309" s="44" t="s">
        <v>13213</v>
      </c>
      <c r="L309" s="55">
        <v>0.0</v>
      </c>
      <c r="M309" s="55">
        <v>10.0</v>
      </c>
    </row>
    <row r="310" ht="15.75" customHeight="1">
      <c r="A310" s="129" t="s">
        <v>211</v>
      </c>
      <c r="B310" s="129" t="s">
        <v>164</v>
      </c>
      <c r="C310" s="55" t="s">
        <v>13214</v>
      </c>
      <c r="D310" s="56" t="s">
        <v>2928</v>
      </c>
      <c r="E310" s="56" t="s">
        <v>2929</v>
      </c>
      <c r="F310" s="57">
        <v>0.8125</v>
      </c>
      <c r="G310" s="57">
        <v>0.8541666666666666</v>
      </c>
      <c r="H310" s="56">
        <f t="shared" si="1"/>
        <v>1</v>
      </c>
      <c r="I310" s="58">
        <v>122.18</v>
      </c>
      <c r="J310" s="58">
        <f t="shared" si="2"/>
        <v>12.218</v>
      </c>
      <c r="K310" s="44" t="s">
        <v>13215</v>
      </c>
      <c r="L310" s="55">
        <v>0.0</v>
      </c>
      <c r="M310" s="55">
        <v>10.0</v>
      </c>
    </row>
    <row r="311" ht="15.75" customHeight="1">
      <c r="A311" s="129" t="s">
        <v>211</v>
      </c>
      <c r="B311" s="129" t="s">
        <v>164</v>
      </c>
      <c r="C311" s="55" t="s">
        <v>13216</v>
      </c>
      <c r="D311" s="56" t="s">
        <v>2928</v>
      </c>
      <c r="E311" s="56" t="s">
        <v>2929</v>
      </c>
      <c r="F311" s="57">
        <v>0.5</v>
      </c>
      <c r="G311" s="57">
        <v>0.5416666666666666</v>
      </c>
      <c r="H311" s="56">
        <f t="shared" si="1"/>
        <v>1</v>
      </c>
      <c r="I311" s="58">
        <v>122.18</v>
      </c>
      <c r="J311" s="58">
        <f t="shared" si="2"/>
        <v>12.218</v>
      </c>
      <c r="K311" s="44" t="s">
        <v>13217</v>
      </c>
      <c r="L311" s="55">
        <v>7.0</v>
      </c>
      <c r="M311" s="55">
        <v>10.0</v>
      </c>
    </row>
    <row r="312" ht="15.75" customHeight="1">
      <c r="A312" s="129" t="s">
        <v>211</v>
      </c>
      <c r="B312" s="129" t="s">
        <v>164</v>
      </c>
      <c r="C312" s="55" t="s">
        <v>13218</v>
      </c>
      <c r="D312" s="56" t="s">
        <v>166</v>
      </c>
      <c r="E312" s="56" t="s">
        <v>167</v>
      </c>
      <c r="F312" s="57">
        <v>0.75</v>
      </c>
      <c r="G312" s="57">
        <v>0.9375</v>
      </c>
      <c r="H312" s="56">
        <f t="shared" si="1"/>
        <v>4.5</v>
      </c>
      <c r="I312" s="58">
        <v>373.64</v>
      </c>
      <c r="J312" s="58">
        <f t="shared" si="2"/>
        <v>7.548282828</v>
      </c>
      <c r="K312" s="44" t="s">
        <v>13219</v>
      </c>
      <c r="L312" s="55">
        <v>0.0</v>
      </c>
      <c r="M312" s="55">
        <v>11.0</v>
      </c>
    </row>
    <row r="313" ht="15.75" customHeight="1">
      <c r="A313" s="129" t="s">
        <v>211</v>
      </c>
      <c r="B313" s="129" t="s">
        <v>164</v>
      </c>
      <c r="C313" s="55" t="s">
        <v>13220</v>
      </c>
      <c r="D313" s="56" t="s">
        <v>166</v>
      </c>
      <c r="E313" s="56" t="s">
        <v>167</v>
      </c>
      <c r="F313" s="57">
        <v>0.75</v>
      </c>
      <c r="G313" s="57">
        <v>0.9166666666666666</v>
      </c>
      <c r="H313" s="56">
        <f t="shared" si="1"/>
        <v>4</v>
      </c>
      <c r="I313" s="58">
        <v>448.06</v>
      </c>
      <c r="J313" s="58">
        <f t="shared" si="2"/>
        <v>11.2015</v>
      </c>
      <c r="K313" s="44" t="s">
        <v>13221</v>
      </c>
      <c r="L313" s="55">
        <v>9.0</v>
      </c>
      <c r="M313" s="55">
        <v>10.0</v>
      </c>
    </row>
    <row r="314" ht="15.75" customHeight="1">
      <c r="A314" s="129" t="s">
        <v>13222</v>
      </c>
      <c r="B314" s="129" t="s">
        <v>64</v>
      </c>
      <c r="C314" s="55" t="s">
        <v>13223</v>
      </c>
      <c r="D314" s="56" t="s">
        <v>2386</v>
      </c>
      <c r="E314" s="56" t="s">
        <v>6223</v>
      </c>
      <c r="F314" s="57">
        <v>0.375</v>
      </c>
      <c r="G314" s="57">
        <v>0.7083333333333334</v>
      </c>
      <c r="H314" s="56">
        <f t="shared" si="1"/>
        <v>8</v>
      </c>
      <c r="I314" s="58">
        <v>76.0</v>
      </c>
      <c r="J314" s="58">
        <f t="shared" si="2"/>
        <v>9.5</v>
      </c>
      <c r="K314" s="44" t="s">
        <v>13224</v>
      </c>
      <c r="L314" s="55">
        <v>15.0</v>
      </c>
      <c r="M314" s="55">
        <v>1.0</v>
      </c>
    </row>
    <row r="315" ht="15.75" customHeight="1">
      <c r="A315" s="129" t="s">
        <v>13225</v>
      </c>
      <c r="B315" s="129" t="s">
        <v>28</v>
      </c>
      <c r="C315" s="55" t="s">
        <v>13226</v>
      </c>
      <c r="D315" s="56" t="s">
        <v>166</v>
      </c>
      <c r="E315" s="56" t="s">
        <v>167</v>
      </c>
      <c r="F315" s="57">
        <v>0.8541666666666666</v>
      </c>
      <c r="G315" s="57">
        <v>0.9131944444444444</v>
      </c>
      <c r="H315" s="56">
        <f t="shared" si="1"/>
        <v>1.416666667</v>
      </c>
      <c r="I315" s="58">
        <v>81.18</v>
      </c>
      <c r="J315" s="58">
        <f t="shared" si="2"/>
        <v>6.367058824</v>
      </c>
      <c r="K315" s="44" t="s">
        <v>13227</v>
      </c>
      <c r="L315" s="55">
        <v>0.0</v>
      </c>
      <c r="M315" s="55">
        <v>9.0</v>
      </c>
    </row>
    <row r="316" ht="15.75" customHeight="1">
      <c r="A316" s="129" t="s">
        <v>13225</v>
      </c>
      <c r="B316" s="129" t="s">
        <v>28</v>
      </c>
      <c r="C316" s="55" t="s">
        <v>13228</v>
      </c>
      <c r="D316" s="56" t="s">
        <v>4395</v>
      </c>
      <c r="E316" s="56" t="s">
        <v>180</v>
      </c>
      <c r="F316" s="57">
        <v>0.75</v>
      </c>
      <c r="G316" s="57">
        <v>0.7673611111111112</v>
      </c>
      <c r="H316" s="56">
        <f t="shared" si="1"/>
        <v>0.4166666667</v>
      </c>
      <c r="I316" s="58">
        <v>63.5</v>
      </c>
      <c r="J316" s="58">
        <f t="shared" si="2"/>
        <v>10.88571429</v>
      </c>
      <c r="K316" s="44" t="s">
        <v>13229</v>
      </c>
      <c r="L316" s="55">
        <v>0.0</v>
      </c>
      <c r="M316" s="55">
        <v>14.0</v>
      </c>
    </row>
    <row r="317" ht="15.75" customHeight="1">
      <c r="A317" s="129" t="s">
        <v>13225</v>
      </c>
      <c r="B317" s="129" t="s">
        <v>28</v>
      </c>
      <c r="C317" s="55" t="s">
        <v>13230</v>
      </c>
      <c r="D317" s="56" t="s">
        <v>197</v>
      </c>
      <c r="E317" s="56" t="s">
        <v>198</v>
      </c>
      <c r="F317" s="57">
        <v>0.7708333333333334</v>
      </c>
      <c r="G317" s="57">
        <v>0.8090277777777778</v>
      </c>
      <c r="H317" s="56">
        <f t="shared" si="1"/>
        <v>0.9166666667</v>
      </c>
      <c r="I317" s="58">
        <v>79.29</v>
      </c>
      <c r="J317" s="58">
        <f t="shared" si="2"/>
        <v>9.610909091</v>
      </c>
      <c r="K317" s="44" t="s">
        <v>13231</v>
      </c>
      <c r="L317" s="55">
        <v>0.0</v>
      </c>
      <c r="M317" s="55">
        <v>9.0</v>
      </c>
    </row>
    <row r="318" ht="15.75" customHeight="1">
      <c r="A318" s="129" t="s">
        <v>13225</v>
      </c>
      <c r="B318" s="129" t="s">
        <v>28</v>
      </c>
      <c r="C318" s="55" t="s">
        <v>13232</v>
      </c>
      <c r="D318" s="56" t="s">
        <v>257</v>
      </c>
      <c r="E318" s="56" t="s">
        <v>258</v>
      </c>
      <c r="F318" s="57">
        <v>0.8125</v>
      </c>
      <c r="G318" s="57">
        <v>0.8506944444444444</v>
      </c>
      <c r="H318" s="56">
        <f t="shared" si="1"/>
        <v>0.9166666667</v>
      </c>
      <c r="I318" s="58">
        <v>123.32</v>
      </c>
      <c r="J318" s="58">
        <f t="shared" si="2"/>
        <v>9.609350649</v>
      </c>
      <c r="K318" s="44" t="s">
        <v>13233</v>
      </c>
      <c r="L318" s="55">
        <v>0.0</v>
      </c>
      <c r="M318" s="55">
        <v>14.0</v>
      </c>
    </row>
    <row r="319" ht="15.75" customHeight="1">
      <c r="A319" s="129" t="s">
        <v>13225</v>
      </c>
      <c r="B319" s="129" t="s">
        <v>28</v>
      </c>
      <c r="C319" s="55" t="s">
        <v>13234</v>
      </c>
      <c r="D319" s="56" t="s">
        <v>2233</v>
      </c>
      <c r="E319" s="56" t="s">
        <v>3988</v>
      </c>
      <c r="F319" s="57">
        <v>0.8333333333333334</v>
      </c>
      <c r="G319" s="57">
        <v>0.8854166666666666</v>
      </c>
      <c r="H319" s="56">
        <f t="shared" si="1"/>
        <v>1.25</v>
      </c>
      <c r="I319" s="58">
        <v>96.0</v>
      </c>
      <c r="J319" s="58">
        <f t="shared" si="2"/>
        <v>6.4</v>
      </c>
      <c r="K319" s="44" t="s">
        <v>13235</v>
      </c>
      <c r="L319" s="55">
        <v>1.0</v>
      </c>
      <c r="M319" s="55">
        <v>12.0</v>
      </c>
    </row>
    <row r="320" ht="15.75" customHeight="1">
      <c r="A320" s="129" t="s">
        <v>13225</v>
      </c>
      <c r="B320" s="129" t="s">
        <v>28</v>
      </c>
      <c r="C320" s="55" t="s">
        <v>13236</v>
      </c>
      <c r="D320" s="56" t="s">
        <v>4395</v>
      </c>
      <c r="E320" s="56" t="s">
        <v>180</v>
      </c>
      <c r="F320" s="57">
        <v>0.7604166666666666</v>
      </c>
      <c r="G320" s="57">
        <v>0.7916666666666666</v>
      </c>
      <c r="H320" s="56">
        <f t="shared" si="1"/>
        <v>0.75</v>
      </c>
      <c r="I320" s="58">
        <v>90.0</v>
      </c>
      <c r="J320" s="58">
        <f t="shared" si="2"/>
        <v>10</v>
      </c>
      <c r="K320" s="44" t="s">
        <v>13237</v>
      </c>
      <c r="L320" s="55">
        <v>0.0</v>
      </c>
      <c r="M320" s="55">
        <v>12.0</v>
      </c>
    </row>
    <row r="321" ht="15.75" customHeight="1">
      <c r="A321" s="129" t="s">
        <v>13225</v>
      </c>
      <c r="B321" s="129" t="s">
        <v>28</v>
      </c>
      <c r="C321" s="55" t="s">
        <v>13238</v>
      </c>
      <c r="D321" s="56" t="s">
        <v>2155</v>
      </c>
      <c r="E321" s="56" t="s">
        <v>2972</v>
      </c>
      <c r="F321" s="57">
        <v>0.375</v>
      </c>
      <c r="G321" s="57">
        <v>0.4791666666666667</v>
      </c>
      <c r="H321" s="56">
        <f t="shared" si="1"/>
        <v>2.5</v>
      </c>
      <c r="I321" s="58">
        <v>20.3</v>
      </c>
      <c r="J321" s="58">
        <f t="shared" si="2"/>
        <v>1.015</v>
      </c>
      <c r="K321" s="44" t="s">
        <v>13239</v>
      </c>
      <c r="L321" s="55">
        <v>3.0</v>
      </c>
      <c r="M321" s="55">
        <v>8.0</v>
      </c>
    </row>
    <row r="322" ht="15.75" customHeight="1">
      <c r="A322" s="129" t="s">
        <v>13225</v>
      </c>
      <c r="B322" s="129" t="s">
        <v>28</v>
      </c>
      <c r="C322" s="55" t="s">
        <v>13240</v>
      </c>
      <c r="D322" s="56" t="s">
        <v>2233</v>
      </c>
      <c r="E322" s="56" t="s">
        <v>3988</v>
      </c>
      <c r="F322" s="57">
        <v>0.8645833333333334</v>
      </c>
      <c r="G322" s="57">
        <v>0.9236111111111112</v>
      </c>
      <c r="H322" s="56">
        <f t="shared" si="1"/>
        <v>1.416666667</v>
      </c>
      <c r="I322" s="58">
        <v>63.14</v>
      </c>
      <c r="J322" s="58">
        <f t="shared" si="2"/>
        <v>6.367058824</v>
      </c>
      <c r="K322" s="44" t="s">
        <v>13241</v>
      </c>
      <c r="L322" s="55">
        <v>20.0</v>
      </c>
      <c r="M322" s="55">
        <v>7.0</v>
      </c>
    </row>
    <row r="323" ht="15.75" customHeight="1">
      <c r="A323" s="129" t="s">
        <v>13225</v>
      </c>
      <c r="B323" s="129" t="s">
        <v>28</v>
      </c>
      <c r="C323" s="55" t="s">
        <v>13242</v>
      </c>
      <c r="D323" s="56" t="s">
        <v>127</v>
      </c>
      <c r="E323" s="56" t="s">
        <v>128</v>
      </c>
      <c r="F323" s="57">
        <v>0.7083333333333334</v>
      </c>
      <c r="G323" s="57">
        <v>0.7465277777777778</v>
      </c>
      <c r="H323" s="56">
        <f t="shared" si="1"/>
        <v>0.9166666667</v>
      </c>
      <c r="I323" s="58">
        <v>123.32</v>
      </c>
      <c r="J323" s="58">
        <f t="shared" si="2"/>
        <v>9.609350649</v>
      </c>
      <c r="K323" s="44" t="s">
        <v>13243</v>
      </c>
      <c r="L323" s="55">
        <v>0.0</v>
      </c>
      <c r="M323" s="55">
        <v>14.0</v>
      </c>
    </row>
    <row r="324" ht="15.75" customHeight="1">
      <c r="A324" s="129" t="s">
        <v>13225</v>
      </c>
      <c r="B324" s="129" t="s">
        <v>28</v>
      </c>
      <c r="C324" s="55" t="s">
        <v>13244</v>
      </c>
      <c r="D324" s="56" t="s">
        <v>100</v>
      </c>
      <c r="E324" s="56" t="s">
        <v>101</v>
      </c>
      <c r="F324" s="57">
        <v>0.7083333333333334</v>
      </c>
      <c r="G324" s="57">
        <v>0.7465277777777778</v>
      </c>
      <c r="H324" s="56">
        <f t="shared" si="1"/>
        <v>0.9166666667</v>
      </c>
      <c r="I324" s="58">
        <v>79.29</v>
      </c>
      <c r="J324" s="58">
        <f t="shared" si="2"/>
        <v>6.178441558</v>
      </c>
      <c r="K324" s="44" t="s">
        <v>13245</v>
      </c>
      <c r="L324" s="55">
        <v>0.0</v>
      </c>
      <c r="M324" s="55">
        <v>14.0</v>
      </c>
    </row>
    <row r="325" ht="15.75" customHeight="1">
      <c r="A325" s="129" t="s">
        <v>13225</v>
      </c>
      <c r="B325" s="129" t="s">
        <v>28</v>
      </c>
      <c r="C325" s="55" t="s">
        <v>13246</v>
      </c>
      <c r="D325" s="56" t="s">
        <v>143</v>
      </c>
      <c r="E325" s="56" t="s">
        <v>144</v>
      </c>
      <c r="F325" s="57">
        <v>0.7083333333333334</v>
      </c>
      <c r="G325" s="57">
        <v>0.7465277777777778</v>
      </c>
      <c r="H325" s="56">
        <f t="shared" si="1"/>
        <v>0.9166666667</v>
      </c>
      <c r="I325" s="58">
        <v>132.14</v>
      </c>
      <c r="J325" s="58">
        <f t="shared" si="2"/>
        <v>10.29662338</v>
      </c>
      <c r="K325" s="44" t="s">
        <v>13233</v>
      </c>
      <c r="L325" s="55">
        <v>15.0</v>
      </c>
      <c r="M325" s="55">
        <v>14.0</v>
      </c>
    </row>
    <row r="326" ht="15.75" customHeight="1">
      <c r="A326" s="129" t="s">
        <v>13225</v>
      </c>
      <c r="B326" s="129" t="s">
        <v>28</v>
      </c>
      <c r="C326" s="55" t="s">
        <v>13247</v>
      </c>
      <c r="D326" s="56" t="s">
        <v>237</v>
      </c>
      <c r="E326" s="56" t="s">
        <v>238</v>
      </c>
      <c r="F326" s="57">
        <v>0.75</v>
      </c>
      <c r="G326" s="57">
        <v>0.78125</v>
      </c>
      <c r="H326" s="56">
        <f t="shared" si="1"/>
        <v>0.75</v>
      </c>
      <c r="I326" s="58">
        <v>90.0</v>
      </c>
      <c r="J326" s="58">
        <f t="shared" si="2"/>
        <v>10</v>
      </c>
      <c r="K326" s="44" t="s">
        <v>13248</v>
      </c>
      <c r="L326" s="55">
        <v>0.0</v>
      </c>
      <c r="M326" s="55">
        <v>12.0</v>
      </c>
    </row>
    <row r="327" ht="15.75" customHeight="1">
      <c r="A327" s="129" t="s">
        <v>13225</v>
      </c>
      <c r="B327" s="129" t="s">
        <v>28</v>
      </c>
      <c r="C327" s="55" t="s">
        <v>13249</v>
      </c>
      <c r="D327" s="56" t="s">
        <v>684</v>
      </c>
      <c r="E327" s="56" t="s">
        <v>685</v>
      </c>
      <c r="F327" s="57">
        <v>0.8229166666666666</v>
      </c>
      <c r="G327" s="57">
        <v>0.875</v>
      </c>
      <c r="H327" s="56">
        <f t="shared" si="1"/>
        <v>1.25</v>
      </c>
      <c r="I327" s="58">
        <v>150.0</v>
      </c>
      <c r="J327" s="58">
        <f t="shared" si="2"/>
        <v>10</v>
      </c>
      <c r="K327" s="44" t="s">
        <v>13250</v>
      </c>
      <c r="L327" s="55">
        <v>24.0</v>
      </c>
      <c r="M327" s="55">
        <v>12.0</v>
      </c>
    </row>
    <row r="328" ht="15.75" customHeight="1">
      <c r="A328" s="129" t="s">
        <v>13225</v>
      </c>
      <c r="B328" s="129" t="s">
        <v>28</v>
      </c>
      <c r="C328" s="55" t="s">
        <v>13251</v>
      </c>
      <c r="D328" s="56" t="s">
        <v>684</v>
      </c>
      <c r="E328" s="56" t="s">
        <v>685</v>
      </c>
      <c r="F328" s="57">
        <v>0.7916666666666666</v>
      </c>
      <c r="G328" s="57">
        <v>0.8229166666666666</v>
      </c>
      <c r="H328" s="56">
        <f t="shared" si="1"/>
        <v>0.75</v>
      </c>
      <c r="I328" s="58">
        <v>90.0</v>
      </c>
      <c r="J328" s="58">
        <f t="shared" si="2"/>
        <v>10</v>
      </c>
      <c r="K328" s="44" t="s">
        <v>13252</v>
      </c>
      <c r="L328" s="55">
        <v>11.0</v>
      </c>
      <c r="M328" s="55">
        <v>12.0</v>
      </c>
    </row>
    <row r="329" ht="15.75" customHeight="1">
      <c r="A329" s="129" t="s">
        <v>13225</v>
      </c>
      <c r="B329" s="129" t="s">
        <v>28</v>
      </c>
      <c r="C329" s="55" t="s">
        <v>13253</v>
      </c>
      <c r="D329" s="56" t="s">
        <v>120</v>
      </c>
      <c r="E329" s="56" t="s">
        <v>121</v>
      </c>
      <c r="F329" s="57">
        <v>0.7916666666666666</v>
      </c>
      <c r="G329" s="57">
        <v>0.84375</v>
      </c>
      <c r="H329" s="56">
        <f t="shared" si="1"/>
        <v>1.25</v>
      </c>
      <c r="I329" s="58">
        <v>150.0</v>
      </c>
      <c r="J329" s="58">
        <f t="shared" si="2"/>
        <v>10</v>
      </c>
      <c r="K329" s="44" t="s">
        <v>13254</v>
      </c>
      <c r="L329" s="55">
        <v>30.0</v>
      </c>
      <c r="M329" s="55">
        <v>12.0</v>
      </c>
    </row>
    <row r="330" ht="15.75" customHeight="1">
      <c r="A330" s="129" t="s">
        <v>13225</v>
      </c>
      <c r="B330" s="129" t="s">
        <v>28</v>
      </c>
      <c r="C330" s="55" t="s">
        <v>13255</v>
      </c>
      <c r="D330" s="56" t="s">
        <v>9547</v>
      </c>
      <c r="E330" s="56" t="s">
        <v>9548</v>
      </c>
      <c r="F330" s="57">
        <v>0.75</v>
      </c>
      <c r="G330" s="57">
        <v>0.7708333333333334</v>
      </c>
      <c r="H330" s="56">
        <f t="shared" si="1"/>
        <v>0.5</v>
      </c>
      <c r="I330" s="58">
        <v>60.0</v>
      </c>
      <c r="J330" s="58">
        <f t="shared" si="2"/>
        <v>10</v>
      </c>
      <c r="K330" s="44" t="s">
        <v>13256</v>
      </c>
      <c r="L330" s="55">
        <v>21.0</v>
      </c>
      <c r="M330" s="55">
        <v>12.0</v>
      </c>
    </row>
    <row r="331" ht="15.75" customHeight="1">
      <c r="A331" s="129" t="s">
        <v>13225</v>
      </c>
      <c r="B331" s="129" t="s">
        <v>28</v>
      </c>
      <c r="C331" s="55" t="s">
        <v>13257</v>
      </c>
      <c r="D331" s="56" t="s">
        <v>120</v>
      </c>
      <c r="E331" s="56" t="s">
        <v>121</v>
      </c>
      <c r="F331" s="57">
        <v>0.7916666666666666</v>
      </c>
      <c r="G331" s="57">
        <v>0.8333333333333334</v>
      </c>
      <c r="H331" s="56">
        <f t="shared" si="1"/>
        <v>1</v>
      </c>
      <c r="I331" s="58">
        <v>120.0</v>
      </c>
      <c r="J331" s="58">
        <f t="shared" si="2"/>
        <v>10</v>
      </c>
      <c r="K331" s="44" t="s">
        <v>13256</v>
      </c>
      <c r="L331" s="55">
        <v>24.0</v>
      </c>
      <c r="M331" s="55">
        <v>12.0</v>
      </c>
    </row>
    <row r="332" ht="15.75" customHeight="1">
      <c r="A332" s="129" t="s">
        <v>13225</v>
      </c>
      <c r="B332" s="129" t="s">
        <v>28</v>
      </c>
      <c r="C332" s="55" t="s">
        <v>13258</v>
      </c>
      <c r="D332" s="56" t="s">
        <v>127</v>
      </c>
      <c r="E332" s="56" t="s">
        <v>128</v>
      </c>
      <c r="F332" s="57">
        <v>0.5833333333333334</v>
      </c>
      <c r="G332" s="57">
        <v>0.6215277777777778</v>
      </c>
      <c r="H332" s="56">
        <f t="shared" si="1"/>
        <v>0.9166666667</v>
      </c>
      <c r="I332" s="58">
        <v>79.29</v>
      </c>
      <c r="J332" s="58">
        <f t="shared" si="2"/>
        <v>9.610909091</v>
      </c>
      <c r="K332" s="44" t="s">
        <v>13259</v>
      </c>
      <c r="L332" s="55">
        <v>8.0</v>
      </c>
      <c r="M332" s="55">
        <v>9.0</v>
      </c>
    </row>
    <row r="333" ht="15.75" customHeight="1">
      <c r="A333" s="129" t="s">
        <v>13225</v>
      </c>
      <c r="B333" s="129" t="s">
        <v>28</v>
      </c>
      <c r="C333" s="55" t="s">
        <v>13260</v>
      </c>
      <c r="D333" s="56" t="s">
        <v>4642</v>
      </c>
      <c r="E333" s="56" t="s">
        <v>6108</v>
      </c>
      <c r="F333" s="57">
        <v>0.8229166666666666</v>
      </c>
      <c r="G333" s="57">
        <v>0.90625</v>
      </c>
      <c r="H333" s="56">
        <f t="shared" si="1"/>
        <v>2</v>
      </c>
      <c r="I333" s="58">
        <v>135.0</v>
      </c>
      <c r="J333" s="58">
        <f t="shared" si="2"/>
        <v>4.5</v>
      </c>
      <c r="K333" s="44" t="s">
        <v>13261</v>
      </c>
      <c r="L333" s="55">
        <v>0.0</v>
      </c>
      <c r="M333" s="55">
        <v>15.0</v>
      </c>
    </row>
    <row r="334" ht="15.75" customHeight="1">
      <c r="A334" s="129" t="s">
        <v>13225</v>
      </c>
      <c r="B334" s="129" t="s">
        <v>28</v>
      </c>
      <c r="C334" s="55" t="s">
        <v>13262</v>
      </c>
      <c r="D334" s="56" t="s">
        <v>313</v>
      </c>
      <c r="E334" s="56" t="s">
        <v>314</v>
      </c>
      <c r="F334" s="57">
        <v>0.4270833333333333</v>
      </c>
      <c r="G334" s="57">
        <v>0.4548611111111111</v>
      </c>
      <c r="H334" s="56">
        <f t="shared" si="1"/>
        <v>0.6666666667</v>
      </c>
      <c r="I334" s="58">
        <v>99.1</v>
      </c>
      <c r="J334" s="58">
        <f t="shared" si="2"/>
        <v>10.61785714</v>
      </c>
      <c r="K334" s="44" t="s">
        <v>13263</v>
      </c>
      <c r="L334" s="55">
        <v>1.0</v>
      </c>
      <c r="M334" s="55">
        <v>14.0</v>
      </c>
    </row>
    <row r="335" ht="15.75" customHeight="1">
      <c r="A335" s="129" t="s">
        <v>13225</v>
      </c>
      <c r="B335" s="129" t="s">
        <v>28</v>
      </c>
      <c r="C335" s="55" t="s">
        <v>13264</v>
      </c>
      <c r="D335" s="56" t="s">
        <v>313</v>
      </c>
      <c r="E335" s="56" t="s">
        <v>314</v>
      </c>
      <c r="F335" s="57">
        <v>0.4895833333333333</v>
      </c>
      <c r="G335" s="57">
        <v>0.5173611111111112</v>
      </c>
      <c r="H335" s="56">
        <f t="shared" si="1"/>
        <v>0.6666666667</v>
      </c>
      <c r="I335" s="58">
        <v>61.2</v>
      </c>
      <c r="J335" s="58">
        <f t="shared" si="2"/>
        <v>10.2</v>
      </c>
      <c r="K335" s="44" t="s">
        <v>13265</v>
      </c>
      <c r="L335" s="55">
        <v>2.0</v>
      </c>
      <c r="M335" s="55">
        <v>9.0</v>
      </c>
    </row>
    <row r="336" ht="15.75" customHeight="1">
      <c r="A336" s="129" t="s">
        <v>13225</v>
      </c>
      <c r="B336" s="129" t="s">
        <v>28</v>
      </c>
      <c r="C336" s="55" t="s">
        <v>13264</v>
      </c>
      <c r="D336" s="56" t="s">
        <v>2378</v>
      </c>
      <c r="E336" s="56" t="s">
        <v>4147</v>
      </c>
      <c r="F336" s="57">
        <v>0.4583333333333333</v>
      </c>
      <c r="G336" s="57">
        <v>0.4861111111111111</v>
      </c>
      <c r="H336" s="56">
        <f t="shared" si="1"/>
        <v>0.6666666667</v>
      </c>
      <c r="I336" s="58">
        <v>99.1</v>
      </c>
      <c r="J336" s="58">
        <f t="shared" si="2"/>
        <v>10.61785714</v>
      </c>
      <c r="K336" s="44" t="s">
        <v>13265</v>
      </c>
      <c r="L336" s="55">
        <v>8.0</v>
      </c>
      <c r="M336" s="55">
        <v>14.0</v>
      </c>
    </row>
    <row r="337" ht="15.75" customHeight="1">
      <c r="A337" s="129" t="s">
        <v>13225</v>
      </c>
      <c r="B337" s="129" t="s">
        <v>28</v>
      </c>
      <c r="C337" s="55" t="s">
        <v>13266</v>
      </c>
      <c r="D337" s="56" t="s">
        <v>2766</v>
      </c>
      <c r="E337" s="56" t="s">
        <v>4258</v>
      </c>
      <c r="F337" s="57">
        <v>0.3958333333333333</v>
      </c>
      <c r="G337" s="57">
        <v>0.4236111111111111</v>
      </c>
      <c r="H337" s="56">
        <f t="shared" si="1"/>
        <v>0.6666666667</v>
      </c>
      <c r="I337" s="58">
        <v>61.2</v>
      </c>
      <c r="J337" s="58">
        <f t="shared" si="2"/>
        <v>10.2</v>
      </c>
      <c r="K337" s="44" t="s">
        <v>13267</v>
      </c>
      <c r="L337" s="55">
        <v>0.0</v>
      </c>
      <c r="M337" s="55">
        <v>9.0</v>
      </c>
    </row>
    <row r="338" ht="15.75" customHeight="1">
      <c r="A338" s="129" t="s">
        <v>13225</v>
      </c>
      <c r="B338" s="129" t="s">
        <v>28</v>
      </c>
      <c r="C338" s="55" t="s">
        <v>13268</v>
      </c>
      <c r="D338" s="56" t="s">
        <v>2366</v>
      </c>
      <c r="E338" s="56" t="s">
        <v>3895</v>
      </c>
      <c r="F338" s="57">
        <v>0.375</v>
      </c>
      <c r="G338" s="57">
        <v>0.3923611111111111</v>
      </c>
      <c r="H338" s="56">
        <f t="shared" si="1"/>
        <v>0.4166666667</v>
      </c>
      <c r="I338" s="58">
        <v>66.07</v>
      </c>
      <c r="J338" s="58">
        <f t="shared" si="2"/>
        <v>11.32628571</v>
      </c>
      <c r="K338" s="44" t="s">
        <v>13269</v>
      </c>
      <c r="L338" s="55">
        <v>8.0</v>
      </c>
      <c r="M338" s="55">
        <v>14.0</v>
      </c>
    </row>
    <row r="339" ht="15.75" customHeight="1">
      <c r="A339" s="129" t="s">
        <v>13225</v>
      </c>
      <c r="B339" s="129" t="s">
        <v>28</v>
      </c>
      <c r="C339" s="55" t="s">
        <v>13270</v>
      </c>
      <c r="D339" s="56" t="s">
        <v>2275</v>
      </c>
      <c r="E339" s="56" t="s">
        <v>3542</v>
      </c>
      <c r="F339" s="57">
        <v>0.7291666666666666</v>
      </c>
      <c r="G339" s="57">
        <v>0.7673611111111112</v>
      </c>
      <c r="H339" s="56">
        <f t="shared" si="1"/>
        <v>0.9166666667</v>
      </c>
      <c r="I339" s="58">
        <v>87.55</v>
      </c>
      <c r="J339" s="58">
        <f t="shared" si="2"/>
        <v>7.346853147</v>
      </c>
      <c r="K339" s="44" t="s">
        <v>13271</v>
      </c>
      <c r="L339" s="55">
        <v>0.0</v>
      </c>
      <c r="M339" s="55">
        <v>13.0</v>
      </c>
    </row>
    <row r="340" ht="15.75" customHeight="1">
      <c r="A340" s="129" t="s">
        <v>13225</v>
      </c>
      <c r="B340" s="129" t="s">
        <v>28</v>
      </c>
      <c r="C340" s="55" t="s">
        <v>13272</v>
      </c>
      <c r="D340" s="56" t="s">
        <v>2275</v>
      </c>
      <c r="E340" s="56" t="s">
        <v>3542</v>
      </c>
      <c r="F340" s="57">
        <v>0.7708333333333334</v>
      </c>
      <c r="G340" s="57">
        <v>0.8090277777777778</v>
      </c>
      <c r="H340" s="56">
        <f t="shared" si="1"/>
        <v>0.9166666667</v>
      </c>
      <c r="I340" s="58">
        <v>87.55</v>
      </c>
      <c r="J340" s="58">
        <f t="shared" si="2"/>
        <v>7.346853147</v>
      </c>
      <c r="K340" s="44" t="s">
        <v>13271</v>
      </c>
      <c r="L340" s="55">
        <v>0.0</v>
      </c>
      <c r="M340" s="55">
        <v>13.0</v>
      </c>
    </row>
    <row r="341" ht="15.75" customHeight="1">
      <c r="A341" s="129" t="s">
        <v>13225</v>
      </c>
      <c r="B341" s="129" t="s">
        <v>28</v>
      </c>
      <c r="C341" s="55" t="s">
        <v>13273</v>
      </c>
      <c r="D341" s="56" t="s">
        <v>2155</v>
      </c>
      <c r="E341" s="56" t="s">
        <v>2972</v>
      </c>
      <c r="F341" s="57">
        <v>0.375</v>
      </c>
      <c r="G341" s="57">
        <v>0.4583333333333333</v>
      </c>
      <c r="H341" s="56">
        <f t="shared" si="1"/>
        <v>2</v>
      </c>
      <c r="I341" s="58">
        <v>18.12</v>
      </c>
      <c r="J341" s="58">
        <f t="shared" si="2"/>
        <v>1.294285714</v>
      </c>
      <c r="K341" s="44" t="s">
        <v>13274</v>
      </c>
      <c r="L341" s="55">
        <v>0.0</v>
      </c>
      <c r="M341" s="55">
        <v>7.0</v>
      </c>
    </row>
    <row r="342" ht="15.75" customHeight="1">
      <c r="A342" s="129" t="s">
        <v>13225</v>
      </c>
      <c r="B342" s="129" t="s">
        <v>28</v>
      </c>
      <c r="C342" s="55" t="s">
        <v>13275</v>
      </c>
      <c r="D342" s="56" t="s">
        <v>2155</v>
      </c>
      <c r="E342" s="56" t="s">
        <v>2972</v>
      </c>
      <c r="F342" s="57">
        <v>0.375</v>
      </c>
      <c r="G342" s="57">
        <v>0.4583333333333333</v>
      </c>
      <c r="H342" s="56">
        <f t="shared" si="1"/>
        <v>2</v>
      </c>
      <c r="I342" s="58">
        <v>28.63</v>
      </c>
      <c r="J342" s="58">
        <f t="shared" si="2"/>
        <v>2.863</v>
      </c>
      <c r="K342" s="44" t="s">
        <v>13276</v>
      </c>
      <c r="L342" s="55">
        <v>0.0</v>
      </c>
      <c r="M342" s="55">
        <v>5.0</v>
      </c>
    </row>
    <row r="343" ht="15.75" customHeight="1">
      <c r="A343" s="129" t="s">
        <v>13225</v>
      </c>
      <c r="B343" s="129" t="s">
        <v>28</v>
      </c>
      <c r="C343" s="55" t="s">
        <v>13277</v>
      </c>
      <c r="D343" s="56" t="s">
        <v>2155</v>
      </c>
      <c r="E343" s="56" t="s">
        <v>2972</v>
      </c>
      <c r="F343" s="57">
        <v>0.5</v>
      </c>
      <c r="G343" s="57">
        <v>0.5833333333333334</v>
      </c>
      <c r="H343" s="56">
        <f t="shared" si="1"/>
        <v>2</v>
      </c>
      <c r="I343" s="58">
        <v>28.96</v>
      </c>
      <c r="J343" s="58">
        <f t="shared" si="2"/>
        <v>1.206666667</v>
      </c>
      <c r="K343" s="44" t="s">
        <v>13278</v>
      </c>
      <c r="L343" s="55">
        <v>0.0</v>
      </c>
      <c r="M343" s="55">
        <v>12.0</v>
      </c>
    </row>
    <row r="344" ht="15.75" customHeight="1">
      <c r="A344" s="129" t="s">
        <v>13225</v>
      </c>
      <c r="B344" s="129" t="s">
        <v>28</v>
      </c>
      <c r="C344" s="55" t="s">
        <v>13279</v>
      </c>
      <c r="D344" s="56" t="s">
        <v>2155</v>
      </c>
      <c r="E344" s="56" t="s">
        <v>2972</v>
      </c>
      <c r="F344" s="57">
        <v>0.75</v>
      </c>
      <c r="G344" s="57">
        <v>0.8333333333333334</v>
      </c>
      <c r="H344" s="56">
        <f t="shared" si="1"/>
        <v>2</v>
      </c>
      <c r="I344" s="58">
        <v>20.3</v>
      </c>
      <c r="J344" s="58">
        <f t="shared" si="2"/>
        <v>1.45</v>
      </c>
      <c r="K344" s="44" t="s">
        <v>13280</v>
      </c>
      <c r="L344" s="55">
        <v>0.0</v>
      </c>
      <c r="M344" s="55">
        <v>7.0</v>
      </c>
    </row>
    <row r="345" ht="15.75" customHeight="1">
      <c r="A345" s="129" t="s">
        <v>13225</v>
      </c>
      <c r="B345" s="129" t="s">
        <v>28</v>
      </c>
      <c r="C345" s="55" t="s">
        <v>13281</v>
      </c>
      <c r="D345" s="56" t="s">
        <v>2155</v>
      </c>
      <c r="E345" s="56" t="s">
        <v>2972</v>
      </c>
      <c r="F345" s="57">
        <v>0.75</v>
      </c>
      <c r="G345" s="57">
        <v>0.8333333333333334</v>
      </c>
      <c r="H345" s="56">
        <f t="shared" si="1"/>
        <v>2</v>
      </c>
      <c r="I345" s="58">
        <v>26.79</v>
      </c>
      <c r="J345" s="58">
        <f t="shared" si="2"/>
        <v>1.217727273</v>
      </c>
      <c r="K345" s="44" t="s">
        <v>13282</v>
      </c>
      <c r="L345" s="55">
        <v>0.0</v>
      </c>
      <c r="M345" s="55">
        <v>11.0</v>
      </c>
    </row>
    <row r="346" ht="15.75" customHeight="1">
      <c r="A346" s="129" t="s">
        <v>13225</v>
      </c>
      <c r="B346" s="129" t="s">
        <v>28</v>
      </c>
      <c r="C346" s="55" t="s">
        <v>13283</v>
      </c>
      <c r="D346" s="56" t="s">
        <v>2155</v>
      </c>
      <c r="E346" s="56" t="s">
        <v>2972</v>
      </c>
      <c r="F346" s="57">
        <v>0.375</v>
      </c>
      <c r="G346" s="57">
        <v>0.4583333333333333</v>
      </c>
      <c r="H346" s="56">
        <f t="shared" si="1"/>
        <v>2</v>
      </c>
      <c r="I346" s="58">
        <v>18.12</v>
      </c>
      <c r="J346" s="58">
        <f t="shared" si="2"/>
        <v>1.294285714</v>
      </c>
      <c r="K346" s="44" t="s">
        <v>13284</v>
      </c>
      <c r="L346" s="55">
        <v>0.0</v>
      </c>
      <c r="M346" s="55">
        <v>7.0</v>
      </c>
    </row>
    <row r="347" ht="15.75" customHeight="1">
      <c r="A347" s="129" t="s">
        <v>13225</v>
      </c>
      <c r="B347" s="129" t="s">
        <v>28</v>
      </c>
      <c r="C347" s="55" t="s">
        <v>13285</v>
      </c>
      <c r="D347" s="56" t="s">
        <v>2155</v>
      </c>
      <c r="E347" s="56" t="s">
        <v>2972</v>
      </c>
      <c r="F347" s="57">
        <v>0.375</v>
      </c>
      <c r="G347" s="57">
        <v>0.5</v>
      </c>
      <c r="H347" s="56">
        <f t="shared" si="1"/>
        <v>3</v>
      </c>
      <c r="I347" s="58">
        <v>5.0</v>
      </c>
      <c r="J347" s="58">
        <f t="shared" si="2"/>
        <v>1.666666667</v>
      </c>
      <c r="K347" s="44" t="s">
        <v>13286</v>
      </c>
      <c r="L347" s="55">
        <v>0.0</v>
      </c>
      <c r="M347" s="55">
        <v>1.0</v>
      </c>
    </row>
    <row r="348" ht="15.75" customHeight="1">
      <c r="A348" s="129" t="s">
        <v>13225</v>
      </c>
      <c r="B348" s="129" t="s">
        <v>28</v>
      </c>
      <c r="C348" s="55" t="s">
        <v>13287</v>
      </c>
      <c r="D348" s="56" t="s">
        <v>2233</v>
      </c>
      <c r="E348" s="56" t="s">
        <v>3988</v>
      </c>
      <c r="F348" s="57">
        <v>0.75</v>
      </c>
      <c r="G348" s="57">
        <v>0.7916666666666666</v>
      </c>
      <c r="H348" s="56">
        <f t="shared" si="1"/>
        <v>1</v>
      </c>
      <c r="I348" s="58">
        <v>96.0</v>
      </c>
      <c r="J348" s="58">
        <f t="shared" si="2"/>
        <v>8</v>
      </c>
      <c r="K348" s="44" t="s">
        <v>13288</v>
      </c>
      <c r="L348" s="55">
        <v>0.0</v>
      </c>
      <c r="M348" s="55">
        <v>12.0</v>
      </c>
    </row>
    <row r="349" ht="15.75" customHeight="1">
      <c r="A349" s="129" t="s">
        <v>13225</v>
      </c>
      <c r="B349" s="129" t="s">
        <v>28</v>
      </c>
      <c r="C349" s="55" t="s">
        <v>13289</v>
      </c>
      <c r="D349" s="56" t="s">
        <v>9050</v>
      </c>
      <c r="E349" s="56" t="s">
        <v>13290</v>
      </c>
      <c r="F349" s="57">
        <v>0.4583333333333333</v>
      </c>
      <c r="G349" s="57">
        <v>0.5208333333333334</v>
      </c>
      <c r="H349" s="56">
        <f t="shared" si="1"/>
        <v>1.5</v>
      </c>
      <c r="I349" s="58">
        <v>3.36</v>
      </c>
      <c r="J349" s="58">
        <f t="shared" si="2"/>
        <v>0.224</v>
      </c>
      <c r="K349" s="44" t="s">
        <v>13291</v>
      </c>
      <c r="L349" s="55">
        <v>40.0</v>
      </c>
      <c r="M349" s="55">
        <v>10.0</v>
      </c>
    </row>
    <row r="350" ht="15.75" customHeight="1">
      <c r="A350" s="129" t="s">
        <v>13225</v>
      </c>
      <c r="B350" s="129" t="s">
        <v>28</v>
      </c>
      <c r="C350" s="55" t="s">
        <v>13292</v>
      </c>
      <c r="D350" s="56" t="s">
        <v>237</v>
      </c>
      <c r="E350" s="56" t="s">
        <v>238</v>
      </c>
      <c r="F350" s="57">
        <v>0.75</v>
      </c>
      <c r="G350" s="57">
        <v>0.78125</v>
      </c>
      <c r="H350" s="56">
        <f t="shared" si="1"/>
        <v>0.75</v>
      </c>
      <c r="I350" s="58">
        <v>90.0</v>
      </c>
      <c r="J350" s="58">
        <f t="shared" si="2"/>
        <v>120</v>
      </c>
      <c r="K350" s="44" t="s">
        <v>13293</v>
      </c>
      <c r="L350" s="55">
        <v>9.0</v>
      </c>
      <c r="M350" s="55">
        <v>1.0</v>
      </c>
    </row>
    <row r="351" ht="15.75" customHeight="1">
      <c r="A351" s="129" t="s">
        <v>13225</v>
      </c>
      <c r="B351" s="129" t="s">
        <v>28</v>
      </c>
      <c r="C351" s="55" t="s">
        <v>13294</v>
      </c>
      <c r="D351" s="56" t="s">
        <v>313</v>
      </c>
      <c r="E351" s="56" t="s">
        <v>314</v>
      </c>
      <c r="F351" s="57">
        <v>0.7291666666666666</v>
      </c>
      <c r="G351" s="57">
        <v>0.7708333333333334</v>
      </c>
      <c r="H351" s="56">
        <f t="shared" si="1"/>
        <v>1</v>
      </c>
      <c r="I351" s="58">
        <v>255.0</v>
      </c>
      <c r="J351" s="58">
        <f t="shared" si="2"/>
        <v>21.25</v>
      </c>
      <c r="K351" s="44" t="s">
        <v>13295</v>
      </c>
      <c r="L351" s="55">
        <v>4.0</v>
      </c>
      <c r="M351" s="55">
        <v>12.0</v>
      </c>
    </row>
    <row r="352" ht="15.75" customHeight="1">
      <c r="A352" s="129" t="s">
        <v>13225</v>
      </c>
      <c r="B352" s="129" t="s">
        <v>28</v>
      </c>
      <c r="C352" s="55" t="s">
        <v>13296</v>
      </c>
      <c r="D352" s="56" t="s">
        <v>2378</v>
      </c>
      <c r="E352" s="56" t="s">
        <v>4147</v>
      </c>
      <c r="F352" s="57">
        <v>0.6979166666666666</v>
      </c>
      <c r="G352" s="57">
        <v>0.7291666666666666</v>
      </c>
      <c r="H352" s="56">
        <f t="shared" si="1"/>
        <v>0.75</v>
      </c>
      <c r="I352" s="58">
        <v>255.0</v>
      </c>
      <c r="J352" s="58">
        <f t="shared" si="2"/>
        <v>28.33333333</v>
      </c>
      <c r="K352" s="44" t="s">
        <v>13297</v>
      </c>
      <c r="L352" s="55">
        <v>10.0</v>
      </c>
      <c r="M352" s="55">
        <v>12.0</v>
      </c>
    </row>
    <row r="353" ht="15.75" customHeight="1">
      <c r="A353" s="129" t="s">
        <v>13225</v>
      </c>
      <c r="B353" s="129" t="s">
        <v>28</v>
      </c>
      <c r="C353" s="55" t="s">
        <v>13298</v>
      </c>
      <c r="D353" s="56" t="s">
        <v>2624</v>
      </c>
      <c r="E353" s="56" t="s">
        <v>3817</v>
      </c>
      <c r="F353" s="57">
        <v>0.4479166666666667</v>
      </c>
      <c r="G353" s="57">
        <v>0.4895833333333333</v>
      </c>
      <c r="H353" s="56">
        <f t="shared" si="1"/>
        <v>1</v>
      </c>
      <c r="I353" s="58">
        <v>204.0</v>
      </c>
      <c r="J353" s="58">
        <f t="shared" si="2"/>
        <v>25.5</v>
      </c>
      <c r="K353" s="44" t="s">
        <v>13299</v>
      </c>
      <c r="L353" s="55">
        <v>12.0</v>
      </c>
      <c r="M353" s="55">
        <v>8.0</v>
      </c>
    </row>
    <row r="354" ht="15.75" customHeight="1">
      <c r="A354" s="129" t="s">
        <v>13225</v>
      </c>
      <c r="B354" s="129" t="s">
        <v>28</v>
      </c>
      <c r="C354" s="55" t="s">
        <v>13300</v>
      </c>
      <c r="D354" s="56" t="s">
        <v>313</v>
      </c>
      <c r="E354" s="56" t="s">
        <v>314</v>
      </c>
      <c r="F354" s="57">
        <v>0.75</v>
      </c>
      <c r="G354" s="57">
        <v>0.7916666666666666</v>
      </c>
      <c r="H354" s="56">
        <f t="shared" si="1"/>
        <v>1</v>
      </c>
      <c r="I354" s="58">
        <v>225.25</v>
      </c>
      <c r="J354" s="58">
        <f t="shared" si="2"/>
        <v>25.02777778</v>
      </c>
      <c r="K354" s="44" t="s">
        <v>13301</v>
      </c>
      <c r="L354" s="55">
        <v>0.0</v>
      </c>
      <c r="M354" s="55">
        <v>9.0</v>
      </c>
    </row>
    <row r="355" ht="15.75" customHeight="1">
      <c r="A355" s="129" t="s">
        <v>13225</v>
      </c>
      <c r="B355" s="129" t="s">
        <v>28</v>
      </c>
      <c r="C355" s="55" t="s">
        <v>13302</v>
      </c>
      <c r="D355" s="56" t="s">
        <v>313</v>
      </c>
      <c r="E355" s="56" t="s">
        <v>314</v>
      </c>
      <c r="F355" s="57">
        <v>0.75</v>
      </c>
      <c r="G355" s="57">
        <v>0.7916666666666666</v>
      </c>
      <c r="H355" s="56">
        <f t="shared" si="1"/>
        <v>1</v>
      </c>
      <c r="I355" s="58">
        <v>204.0</v>
      </c>
      <c r="J355" s="58">
        <f t="shared" si="2"/>
        <v>25.5</v>
      </c>
      <c r="K355" s="44" t="s">
        <v>13303</v>
      </c>
      <c r="L355" s="55">
        <v>0.0</v>
      </c>
      <c r="M355" s="55">
        <v>8.0</v>
      </c>
    </row>
    <row r="356" ht="15.75" customHeight="1">
      <c r="A356" s="129" t="s">
        <v>13225</v>
      </c>
      <c r="B356" s="129" t="s">
        <v>28</v>
      </c>
      <c r="C356" s="55" t="s">
        <v>13304</v>
      </c>
      <c r="D356" s="56" t="s">
        <v>2378</v>
      </c>
      <c r="E356" s="56" t="s">
        <v>4147</v>
      </c>
      <c r="F356" s="57">
        <v>0.4166666666666667</v>
      </c>
      <c r="G356" s="57">
        <v>0.4479166666666667</v>
      </c>
      <c r="H356" s="56">
        <f t="shared" si="1"/>
        <v>0.75</v>
      </c>
      <c r="I356" s="58">
        <v>170.0</v>
      </c>
      <c r="J356" s="58">
        <f t="shared" si="2"/>
        <v>226.6666667</v>
      </c>
      <c r="K356" s="44" t="s">
        <v>13299</v>
      </c>
      <c r="L356" s="55">
        <v>0.0</v>
      </c>
      <c r="M356" s="55">
        <v>1.0</v>
      </c>
    </row>
    <row r="357" ht="15.75" customHeight="1">
      <c r="A357" s="129" t="s">
        <v>13225</v>
      </c>
      <c r="B357" s="129" t="s">
        <v>28</v>
      </c>
      <c r="C357" s="55" t="s">
        <v>13305</v>
      </c>
      <c r="D357" s="56" t="s">
        <v>2155</v>
      </c>
      <c r="E357" s="56" t="s">
        <v>2972</v>
      </c>
      <c r="F357" s="57">
        <v>0.3333333333333333</v>
      </c>
      <c r="G357" s="57">
        <v>0.375</v>
      </c>
      <c r="H357" s="56">
        <f t="shared" si="1"/>
        <v>1</v>
      </c>
      <c r="I357" s="58">
        <v>21.63</v>
      </c>
      <c r="J357" s="58">
        <f t="shared" si="2"/>
        <v>0.4081132075</v>
      </c>
      <c r="K357" s="44" t="s">
        <v>13306</v>
      </c>
      <c r="L357" s="55">
        <v>7.0</v>
      </c>
      <c r="M357" s="55">
        <v>53.0</v>
      </c>
    </row>
    <row r="358" ht="15.75" customHeight="1">
      <c r="A358" s="129" t="s">
        <v>13225</v>
      </c>
      <c r="B358" s="129" t="s">
        <v>28</v>
      </c>
      <c r="C358" s="55" t="s">
        <v>13307</v>
      </c>
      <c r="D358" s="56" t="s">
        <v>2233</v>
      </c>
      <c r="E358" s="56" t="s">
        <v>3988</v>
      </c>
      <c r="F358" s="57">
        <v>0.8229166666666666</v>
      </c>
      <c r="G358" s="57">
        <v>0.875</v>
      </c>
      <c r="H358" s="56">
        <f t="shared" si="1"/>
        <v>1.25</v>
      </c>
      <c r="I358" s="58">
        <v>96.0</v>
      </c>
      <c r="J358" s="58">
        <f t="shared" si="2"/>
        <v>6.4</v>
      </c>
      <c r="K358" s="44" t="s">
        <v>13308</v>
      </c>
      <c r="L358" s="55">
        <v>6.0</v>
      </c>
      <c r="M358" s="55">
        <v>12.0</v>
      </c>
    </row>
    <row r="359" ht="15.75" customHeight="1">
      <c r="A359" s="129" t="s">
        <v>13225</v>
      </c>
      <c r="B359" s="129" t="s">
        <v>28</v>
      </c>
      <c r="C359" s="55" t="s">
        <v>13309</v>
      </c>
      <c r="D359" s="56" t="s">
        <v>4307</v>
      </c>
      <c r="E359" s="56" t="s">
        <v>4308</v>
      </c>
      <c r="F359" s="57">
        <v>0.78125</v>
      </c>
      <c r="G359" s="57">
        <v>0.8229166666666666</v>
      </c>
      <c r="H359" s="56">
        <f t="shared" si="1"/>
        <v>1</v>
      </c>
      <c r="I359" s="58">
        <v>120.0</v>
      </c>
      <c r="J359" s="58">
        <f t="shared" si="2"/>
        <v>10</v>
      </c>
      <c r="K359" s="44" t="s">
        <v>13310</v>
      </c>
      <c r="L359" s="55">
        <v>13.0</v>
      </c>
      <c r="M359" s="55">
        <v>12.0</v>
      </c>
    </row>
    <row r="360" ht="15.75" customHeight="1">
      <c r="A360" s="129" t="s">
        <v>13311</v>
      </c>
      <c r="B360" s="129" t="s">
        <v>28</v>
      </c>
      <c r="C360" s="55" t="s">
        <v>554</v>
      </c>
      <c r="D360" s="56" t="s">
        <v>2155</v>
      </c>
      <c r="E360" s="56" t="s">
        <v>2972</v>
      </c>
      <c r="F360" s="57">
        <v>0.5625</v>
      </c>
      <c r="G360" s="57">
        <v>0.6458333333333334</v>
      </c>
      <c r="H360" s="56">
        <f t="shared" si="1"/>
        <v>2</v>
      </c>
      <c r="I360" s="58">
        <v>0.0</v>
      </c>
      <c r="J360" s="58">
        <f t="shared" si="2"/>
        <v>0</v>
      </c>
      <c r="K360" s="44" t="s">
        <v>13312</v>
      </c>
      <c r="L360" s="55">
        <v>0.0</v>
      </c>
      <c r="M360" s="55">
        <v>4.0</v>
      </c>
    </row>
    <row r="361" ht="15.75" customHeight="1">
      <c r="A361" s="129" t="s">
        <v>13311</v>
      </c>
      <c r="B361" s="129" t="s">
        <v>28</v>
      </c>
      <c r="C361" s="55" t="s">
        <v>5035</v>
      </c>
      <c r="D361" s="56" t="s">
        <v>2155</v>
      </c>
      <c r="E361" s="56" t="s">
        <v>2972</v>
      </c>
      <c r="F361" s="57">
        <v>0.5833333333333334</v>
      </c>
      <c r="G361" s="57">
        <v>0.6770833333333334</v>
      </c>
      <c r="H361" s="56">
        <f t="shared" si="1"/>
        <v>2.25</v>
      </c>
      <c r="I361" s="58">
        <v>0.0</v>
      </c>
      <c r="J361" s="58">
        <f t="shared" si="2"/>
        <v>0</v>
      </c>
      <c r="K361" s="44" t="s">
        <v>13313</v>
      </c>
      <c r="L361" s="55">
        <v>40.0</v>
      </c>
      <c r="M361" s="55">
        <v>15.0</v>
      </c>
    </row>
    <row r="362" ht="15.75" customHeight="1">
      <c r="A362" s="129" t="s">
        <v>13311</v>
      </c>
      <c r="B362" s="129" t="s">
        <v>28</v>
      </c>
      <c r="C362" s="55" t="s">
        <v>13314</v>
      </c>
      <c r="D362" s="56" t="s">
        <v>2155</v>
      </c>
      <c r="E362" s="56" t="s">
        <v>2972</v>
      </c>
      <c r="F362" s="57">
        <v>0.5416666666666666</v>
      </c>
      <c r="G362" s="57">
        <v>0.625</v>
      </c>
      <c r="H362" s="56">
        <f t="shared" si="1"/>
        <v>2</v>
      </c>
      <c r="I362" s="58">
        <v>1.0</v>
      </c>
      <c r="J362" s="58">
        <f t="shared" si="2"/>
        <v>0.5</v>
      </c>
      <c r="K362" s="44" t="s">
        <v>13315</v>
      </c>
      <c r="L362" s="55">
        <v>13.0</v>
      </c>
      <c r="M362" s="55">
        <v>1.0</v>
      </c>
    </row>
    <row r="363" ht="15.75" customHeight="1">
      <c r="A363" s="129" t="s">
        <v>13311</v>
      </c>
      <c r="B363" s="129" t="s">
        <v>28</v>
      </c>
      <c r="C363" s="55" t="s">
        <v>13316</v>
      </c>
      <c r="D363" s="56" t="s">
        <v>2155</v>
      </c>
      <c r="E363" s="56" t="s">
        <v>2972</v>
      </c>
      <c r="F363" s="57">
        <v>0.5208333333333334</v>
      </c>
      <c r="G363" s="57">
        <v>0.6041666666666666</v>
      </c>
      <c r="H363" s="56">
        <f t="shared" si="1"/>
        <v>2</v>
      </c>
      <c r="I363" s="58">
        <v>0.0</v>
      </c>
      <c r="J363" s="58">
        <f t="shared" si="2"/>
        <v>0</v>
      </c>
      <c r="K363" s="44" t="s">
        <v>13317</v>
      </c>
      <c r="L363" s="55">
        <v>0.0</v>
      </c>
      <c r="M363" s="55">
        <v>14.0</v>
      </c>
    </row>
    <row r="364" ht="15.75" customHeight="1">
      <c r="A364" s="129" t="s">
        <v>13318</v>
      </c>
      <c r="B364" s="129" t="s">
        <v>114</v>
      </c>
      <c r="C364" s="55" t="s">
        <v>13319</v>
      </c>
      <c r="D364" s="56" t="s">
        <v>2155</v>
      </c>
      <c r="E364" s="56" t="s">
        <v>2972</v>
      </c>
      <c r="F364" s="57">
        <v>0.5416666666666666</v>
      </c>
      <c r="G364" s="57">
        <v>0.5833333333333334</v>
      </c>
      <c r="H364" s="56">
        <f t="shared" si="1"/>
        <v>1</v>
      </c>
      <c r="I364" s="58">
        <v>51.16</v>
      </c>
      <c r="J364" s="58">
        <f t="shared" si="2"/>
        <v>4.263333333</v>
      </c>
      <c r="K364" s="44" t="s">
        <v>13320</v>
      </c>
      <c r="L364" s="55">
        <v>5.0</v>
      </c>
      <c r="M364" s="55">
        <v>12.0</v>
      </c>
    </row>
    <row r="365" ht="15.75" customHeight="1">
      <c r="A365" s="129" t="s">
        <v>13318</v>
      </c>
      <c r="B365" s="129" t="s">
        <v>114</v>
      </c>
      <c r="C365" s="55" t="s">
        <v>13321</v>
      </c>
      <c r="D365" s="56" t="s">
        <v>2155</v>
      </c>
      <c r="E365" s="56" t="s">
        <v>2972</v>
      </c>
      <c r="F365" s="57">
        <v>0.59375</v>
      </c>
      <c r="G365" s="57">
        <v>0.6354166666666666</v>
      </c>
      <c r="H365" s="56">
        <f t="shared" si="1"/>
        <v>1</v>
      </c>
      <c r="I365" s="58">
        <v>51.16</v>
      </c>
      <c r="J365" s="58">
        <f t="shared" si="2"/>
        <v>4.263333333</v>
      </c>
      <c r="K365" s="44" t="s">
        <v>13322</v>
      </c>
      <c r="L365" s="55">
        <v>8.0</v>
      </c>
      <c r="M365" s="55">
        <v>12.0</v>
      </c>
    </row>
    <row r="366" ht="15.75" customHeight="1">
      <c r="A366" s="129" t="s">
        <v>13318</v>
      </c>
      <c r="B366" s="129" t="s">
        <v>115</v>
      </c>
      <c r="C366" s="55" t="s">
        <v>13323</v>
      </c>
      <c r="D366" s="56" t="s">
        <v>4602</v>
      </c>
      <c r="E366" s="56" t="s">
        <v>4603</v>
      </c>
      <c r="F366" s="57">
        <v>0.7916666666666666</v>
      </c>
      <c r="G366" s="57">
        <v>0.8333333333333334</v>
      </c>
      <c r="H366" s="56">
        <f t="shared" si="1"/>
        <v>1</v>
      </c>
      <c r="I366" s="58">
        <v>120.0</v>
      </c>
      <c r="J366" s="58">
        <f t="shared" si="2"/>
        <v>10</v>
      </c>
      <c r="K366" s="44" t="s">
        <v>13324</v>
      </c>
      <c r="L366" s="55">
        <v>7.0</v>
      </c>
      <c r="M366" s="55">
        <v>12.0</v>
      </c>
    </row>
    <row r="367" ht="15.75" customHeight="1">
      <c r="A367" s="129" t="s">
        <v>13318</v>
      </c>
      <c r="B367" s="129" t="s">
        <v>115</v>
      </c>
      <c r="C367" s="55" t="s">
        <v>13325</v>
      </c>
      <c r="D367" s="56" t="s">
        <v>148</v>
      </c>
      <c r="E367" s="56" t="s">
        <v>149</v>
      </c>
      <c r="F367" s="57">
        <v>0.75</v>
      </c>
      <c r="G367" s="57">
        <v>0.7916666666666666</v>
      </c>
      <c r="H367" s="56">
        <f t="shared" si="1"/>
        <v>1</v>
      </c>
      <c r="I367" s="58">
        <v>120.0</v>
      </c>
      <c r="J367" s="58">
        <f t="shared" si="2"/>
        <v>10</v>
      </c>
      <c r="K367" s="44" t="s">
        <v>13326</v>
      </c>
      <c r="L367" s="55">
        <v>4.0</v>
      </c>
      <c r="M367" s="55">
        <v>12.0</v>
      </c>
    </row>
    <row r="368" ht="15.75" customHeight="1">
      <c r="A368" s="129" t="s">
        <v>13327</v>
      </c>
      <c r="B368" s="129" t="s">
        <v>164</v>
      </c>
      <c r="C368" s="55" t="s">
        <v>13328</v>
      </c>
      <c r="D368" s="56" t="s">
        <v>13329</v>
      </c>
      <c r="E368" s="56" t="s">
        <v>13330</v>
      </c>
      <c r="F368" s="57">
        <v>0.7708333333333334</v>
      </c>
      <c r="G368" s="57">
        <v>0.7916666666666666</v>
      </c>
      <c r="H368" s="56">
        <f t="shared" si="1"/>
        <v>0.5</v>
      </c>
      <c r="I368" s="58">
        <v>115.7</v>
      </c>
      <c r="J368" s="58">
        <f t="shared" si="2"/>
        <v>46.28</v>
      </c>
      <c r="K368" s="44" t="s">
        <v>13331</v>
      </c>
      <c r="L368" s="55">
        <v>0.0</v>
      </c>
      <c r="M368" s="55">
        <v>5.0</v>
      </c>
    </row>
    <row r="369" ht="15.75" customHeight="1">
      <c r="A369" s="129" t="s">
        <v>13327</v>
      </c>
      <c r="B369" s="129" t="s">
        <v>164</v>
      </c>
      <c r="C369" s="55" t="s">
        <v>13332</v>
      </c>
      <c r="D369" s="56" t="s">
        <v>222</v>
      </c>
      <c r="E369" s="56" t="s">
        <v>223</v>
      </c>
      <c r="F369" s="57">
        <v>0.8541666666666666</v>
      </c>
      <c r="G369" s="57">
        <v>0.875</v>
      </c>
      <c r="H369" s="56">
        <f t="shared" si="1"/>
        <v>0.5</v>
      </c>
      <c r="I369" s="58">
        <v>231.41</v>
      </c>
      <c r="J369" s="58">
        <f t="shared" si="2"/>
        <v>92.564</v>
      </c>
      <c r="K369" s="44" t="s">
        <v>13333</v>
      </c>
      <c r="L369" s="55">
        <v>0.0</v>
      </c>
      <c r="M369" s="55">
        <v>5.0</v>
      </c>
    </row>
    <row r="370" ht="15.75" customHeight="1">
      <c r="A370" s="129" t="s">
        <v>13327</v>
      </c>
      <c r="B370" s="129" t="s">
        <v>164</v>
      </c>
      <c r="C370" s="55" t="s">
        <v>13334</v>
      </c>
      <c r="D370" s="56" t="s">
        <v>222</v>
      </c>
      <c r="E370" s="56" t="s">
        <v>223</v>
      </c>
      <c r="F370" s="57">
        <v>0.5833333333333334</v>
      </c>
      <c r="G370" s="57">
        <v>0.6041666666666666</v>
      </c>
      <c r="H370" s="56">
        <f t="shared" si="1"/>
        <v>0.5</v>
      </c>
      <c r="I370" s="58">
        <v>378.82</v>
      </c>
      <c r="J370" s="58">
        <f t="shared" si="2"/>
        <v>75.764</v>
      </c>
      <c r="K370" s="44" t="s">
        <v>13333</v>
      </c>
      <c r="L370" s="55">
        <v>0.0</v>
      </c>
      <c r="M370" s="55">
        <v>10.0</v>
      </c>
    </row>
    <row r="371" ht="15.75" customHeight="1">
      <c r="A371" s="129" t="s">
        <v>13327</v>
      </c>
      <c r="B371" s="129" t="s">
        <v>164</v>
      </c>
      <c r="C371" s="55" t="s">
        <v>13335</v>
      </c>
      <c r="D371" s="56" t="s">
        <v>13329</v>
      </c>
      <c r="E371" s="56" t="s">
        <v>13330</v>
      </c>
      <c r="F371" s="133">
        <v>0.3541666666666667</v>
      </c>
      <c r="G371" s="57">
        <v>0.375</v>
      </c>
      <c r="H371" s="56">
        <f t="shared" si="1"/>
        <v>0.5</v>
      </c>
      <c r="I371" s="58">
        <v>115.7</v>
      </c>
      <c r="J371" s="58">
        <f t="shared" si="2"/>
        <v>46.28</v>
      </c>
      <c r="K371" s="44" t="s">
        <v>13336</v>
      </c>
      <c r="L371" s="55">
        <v>0.0</v>
      </c>
      <c r="M371" s="55">
        <v>5.0</v>
      </c>
    </row>
    <row r="372" ht="15.75" customHeight="1">
      <c r="A372" s="129" t="s">
        <v>13327</v>
      </c>
      <c r="B372" s="129" t="s">
        <v>164</v>
      </c>
      <c r="C372" s="55" t="s">
        <v>13337</v>
      </c>
      <c r="D372" s="56" t="s">
        <v>13167</v>
      </c>
      <c r="E372" s="56" t="s">
        <v>13168</v>
      </c>
      <c r="F372" s="57">
        <v>0.5</v>
      </c>
      <c r="G372" s="57">
        <v>0.5208333333333334</v>
      </c>
      <c r="H372" s="56">
        <f t="shared" si="1"/>
        <v>0.5</v>
      </c>
      <c r="I372" s="58">
        <v>378.82</v>
      </c>
      <c r="J372" s="58">
        <f t="shared" si="2"/>
        <v>75.764</v>
      </c>
      <c r="K372" s="44" t="s">
        <v>13338</v>
      </c>
      <c r="L372" s="55">
        <v>0.0</v>
      </c>
      <c r="M372" s="55">
        <v>10.0</v>
      </c>
    </row>
    <row r="373" ht="15.75" customHeight="1">
      <c r="A373" s="129" t="s">
        <v>13339</v>
      </c>
      <c r="B373" s="129" t="s">
        <v>3149</v>
      </c>
      <c r="C373" s="55" t="s">
        <v>13340</v>
      </c>
      <c r="D373" s="56" t="s">
        <v>2155</v>
      </c>
      <c r="E373" s="56" t="s">
        <v>2972</v>
      </c>
      <c r="F373" s="57">
        <v>0.3958333333333333</v>
      </c>
      <c r="G373" s="57">
        <v>0.4791666666666667</v>
      </c>
      <c r="H373" s="56">
        <f t="shared" si="1"/>
        <v>2</v>
      </c>
      <c r="I373" s="58">
        <v>8.0</v>
      </c>
      <c r="J373" s="58">
        <f t="shared" si="2"/>
        <v>4</v>
      </c>
      <c r="K373" s="44" t="s">
        <v>13341</v>
      </c>
      <c r="L373" s="55">
        <v>9.0</v>
      </c>
      <c r="M373" s="55">
        <v>1.0</v>
      </c>
    </row>
    <row r="374" ht="15.75" customHeight="1">
      <c r="A374" s="129" t="s">
        <v>13339</v>
      </c>
      <c r="B374" s="129" t="s">
        <v>187</v>
      </c>
      <c r="C374" s="55" t="s">
        <v>13342</v>
      </c>
      <c r="D374" s="56" t="s">
        <v>2155</v>
      </c>
      <c r="E374" s="56" t="s">
        <v>2972</v>
      </c>
      <c r="F374" s="57">
        <v>0.5625</v>
      </c>
      <c r="G374" s="57">
        <v>0.6041666666666666</v>
      </c>
      <c r="H374" s="56">
        <f t="shared" si="1"/>
        <v>1</v>
      </c>
      <c r="I374" s="58">
        <v>21.32</v>
      </c>
      <c r="J374" s="58">
        <f t="shared" si="2"/>
        <v>4.264</v>
      </c>
      <c r="K374" s="44" t="s">
        <v>13343</v>
      </c>
      <c r="L374" s="55">
        <v>1.0</v>
      </c>
      <c r="M374" s="55">
        <v>5.0</v>
      </c>
    </row>
    <row r="375" ht="15.75" customHeight="1">
      <c r="A375" s="129" t="s">
        <v>13344</v>
      </c>
      <c r="B375" s="129" t="s">
        <v>164</v>
      </c>
      <c r="C375" s="55" t="s">
        <v>13345</v>
      </c>
      <c r="D375" s="56" t="s">
        <v>313</v>
      </c>
      <c r="E375" s="56" t="s">
        <v>314</v>
      </c>
      <c r="F375" s="57">
        <v>0.4583333333333333</v>
      </c>
      <c r="G375" s="57">
        <v>0.4791666666666667</v>
      </c>
      <c r="H375" s="56">
        <f t="shared" si="1"/>
        <v>0.5</v>
      </c>
      <c r="I375" s="58">
        <v>113.48</v>
      </c>
      <c r="J375" s="58">
        <f t="shared" si="2"/>
        <v>22.696</v>
      </c>
      <c r="K375" s="44" t="s">
        <v>13346</v>
      </c>
      <c r="L375" s="55">
        <v>0.0</v>
      </c>
      <c r="M375" s="55">
        <v>10.0</v>
      </c>
    </row>
    <row r="376" ht="15.75" customHeight="1">
      <c r="A376" s="129" t="s">
        <v>13344</v>
      </c>
      <c r="B376" s="129" t="s">
        <v>164</v>
      </c>
      <c r="C376" s="55" t="s">
        <v>13347</v>
      </c>
      <c r="D376" s="56" t="s">
        <v>313</v>
      </c>
      <c r="E376" s="56" t="s">
        <v>314</v>
      </c>
      <c r="F376" s="57">
        <v>0.5</v>
      </c>
      <c r="G376" s="57">
        <v>0.5208333333333334</v>
      </c>
      <c r="H376" s="56">
        <f t="shared" si="1"/>
        <v>0.5</v>
      </c>
      <c r="I376" s="58">
        <v>113.48</v>
      </c>
      <c r="J376" s="58">
        <f t="shared" si="2"/>
        <v>22.696</v>
      </c>
      <c r="K376" s="44" t="s">
        <v>13348</v>
      </c>
      <c r="L376" s="55">
        <v>0.0</v>
      </c>
      <c r="M376" s="55">
        <v>10.0</v>
      </c>
    </row>
    <row r="377" ht="15.75" customHeight="1">
      <c r="A377" s="129" t="s">
        <v>13344</v>
      </c>
      <c r="B377" s="129" t="s">
        <v>164</v>
      </c>
      <c r="C377" s="55" t="s">
        <v>13349</v>
      </c>
      <c r="D377" s="56" t="s">
        <v>313</v>
      </c>
      <c r="E377" s="56" t="s">
        <v>314</v>
      </c>
      <c r="F377" s="57">
        <v>0.4791666666666667</v>
      </c>
      <c r="G377" s="57">
        <v>0.5</v>
      </c>
      <c r="H377" s="56">
        <f t="shared" si="1"/>
        <v>0.5</v>
      </c>
      <c r="I377" s="58">
        <v>113.48</v>
      </c>
      <c r="J377" s="58">
        <f t="shared" si="2"/>
        <v>22.696</v>
      </c>
      <c r="K377" s="44" t="s">
        <v>13350</v>
      </c>
      <c r="L377" s="55">
        <v>0.0</v>
      </c>
      <c r="M377" s="55">
        <v>10.0</v>
      </c>
    </row>
    <row r="378" ht="15.75" customHeight="1">
      <c r="A378" s="129" t="s">
        <v>13344</v>
      </c>
      <c r="B378" s="129" t="s">
        <v>164</v>
      </c>
      <c r="C378" s="55" t="s">
        <v>13351</v>
      </c>
      <c r="D378" s="56" t="s">
        <v>313</v>
      </c>
      <c r="E378" s="56" t="s">
        <v>314</v>
      </c>
      <c r="F378" s="57">
        <v>0.5416666666666666</v>
      </c>
      <c r="G378" s="57">
        <v>0.5625</v>
      </c>
      <c r="H378" s="56">
        <f t="shared" si="1"/>
        <v>0.5</v>
      </c>
      <c r="I378" s="58">
        <v>113.48</v>
      </c>
      <c r="J378" s="58">
        <f t="shared" si="2"/>
        <v>22.696</v>
      </c>
      <c r="K378" s="44" t="s">
        <v>13350</v>
      </c>
      <c r="L378" s="55">
        <v>0.0</v>
      </c>
      <c r="M378" s="55">
        <v>10.0</v>
      </c>
    </row>
    <row r="379" ht="15.75" customHeight="1">
      <c r="A379" s="129" t="s">
        <v>13344</v>
      </c>
      <c r="B379" s="129" t="s">
        <v>164</v>
      </c>
      <c r="C379" s="55" t="s">
        <v>13352</v>
      </c>
      <c r="D379" s="56" t="s">
        <v>313</v>
      </c>
      <c r="E379" s="56" t="s">
        <v>314</v>
      </c>
      <c r="F379" s="57">
        <v>0.5</v>
      </c>
      <c r="G379" s="57">
        <v>0.5208333333333334</v>
      </c>
      <c r="H379" s="56">
        <f t="shared" si="1"/>
        <v>0.5</v>
      </c>
      <c r="I379" s="58">
        <v>113.48</v>
      </c>
      <c r="J379" s="58">
        <f t="shared" si="2"/>
        <v>22.696</v>
      </c>
      <c r="K379" s="44" t="s">
        <v>13353</v>
      </c>
      <c r="L379" s="55">
        <v>0.0</v>
      </c>
      <c r="M379" s="55">
        <v>10.0</v>
      </c>
    </row>
    <row r="380" ht="15.75" customHeight="1">
      <c r="A380" s="129" t="s">
        <v>13344</v>
      </c>
      <c r="B380" s="129" t="s">
        <v>164</v>
      </c>
      <c r="C380" s="55" t="s">
        <v>13354</v>
      </c>
      <c r="D380" s="56" t="s">
        <v>313</v>
      </c>
      <c r="E380" s="56" t="s">
        <v>314</v>
      </c>
      <c r="F380" s="57">
        <v>0.5208333333333334</v>
      </c>
      <c r="G380" s="57">
        <v>0.5416666666666666</v>
      </c>
      <c r="H380" s="56">
        <f t="shared" si="1"/>
        <v>0.5</v>
      </c>
      <c r="I380" s="58">
        <v>113.48</v>
      </c>
      <c r="J380" s="58">
        <f t="shared" si="2"/>
        <v>22.696</v>
      </c>
      <c r="K380" s="44" t="s">
        <v>13355</v>
      </c>
      <c r="L380" s="55">
        <v>0.0</v>
      </c>
      <c r="M380" s="55">
        <v>10.0</v>
      </c>
    </row>
    <row r="381" ht="15.75" customHeight="1">
      <c r="A381" s="129" t="s">
        <v>13344</v>
      </c>
      <c r="B381" s="129" t="s">
        <v>164</v>
      </c>
      <c r="C381" s="55" t="s">
        <v>13356</v>
      </c>
      <c r="D381" s="56" t="s">
        <v>313</v>
      </c>
      <c r="E381" s="56" t="s">
        <v>314</v>
      </c>
      <c r="F381" s="57">
        <v>0.5</v>
      </c>
      <c r="G381" s="57">
        <v>0.5208333333333334</v>
      </c>
      <c r="H381" s="56">
        <f t="shared" si="1"/>
        <v>0.5</v>
      </c>
      <c r="I381" s="58">
        <v>113.48</v>
      </c>
      <c r="J381" s="58">
        <f t="shared" si="2"/>
        <v>22.696</v>
      </c>
      <c r="K381" s="44" t="s">
        <v>13357</v>
      </c>
      <c r="L381" s="55">
        <v>0.0</v>
      </c>
      <c r="M381" s="55">
        <v>10.0</v>
      </c>
    </row>
    <row r="382" ht="15.75" customHeight="1">
      <c r="A382" s="129" t="s">
        <v>13344</v>
      </c>
      <c r="B382" s="129" t="s">
        <v>164</v>
      </c>
      <c r="C382" s="55" t="s">
        <v>13358</v>
      </c>
      <c r="D382" s="56" t="s">
        <v>313</v>
      </c>
      <c r="E382" s="56" t="s">
        <v>314</v>
      </c>
      <c r="F382" s="57">
        <v>0.5</v>
      </c>
      <c r="G382" s="57">
        <v>0.5208333333333334</v>
      </c>
      <c r="H382" s="56">
        <f t="shared" si="1"/>
        <v>0.5</v>
      </c>
      <c r="I382" s="58">
        <v>113.48</v>
      </c>
      <c r="J382" s="58">
        <f t="shared" si="2"/>
        <v>22.696</v>
      </c>
      <c r="K382" s="44" t="s">
        <v>13359</v>
      </c>
      <c r="L382" s="55">
        <v>0.0</v>
      </c>
      <c r="M382" s="55">
        <v>10.0</v>
      </c>
    </row>
    <row r="383" ht="15.75" customHeight="1">
      <c r="A383" s="129" t="s">
        <v>13344</v>
      </c>
      <c r="B383" s="129" t="s">
        <v>164</v>
      </c>
      <c r="C383" s="55" t="s">
        <v>13360</v>
      </c>
      <c r="D383" s="56" t="s">
        <v>313</v>
      </c>
      <c r="E383" s="56" t="s">
        <v>314</v>
      </c>
      <c r="F383" s="57">
        <v>0.5625</v>
      </c>
      <c r="G383" s="57">
        <v>0.5833333333333334</v>
      </c>
      <c r="H383" s="56">
        <f t="shared" si="1"/>
        <v>0.5</v>
      </c>
      <c r="I383" s="58">
        <v>113.48</v>
      </c>
      <c r="J383" s="58">
        <f t="shared" si="2"/>
        <v>22.696</v>
      </c>
      <c r="K383" s="44" t="s">
        <v>13361</v>
      </c>
      <c r="L383" s="55">
        <v>0.0</v>
      </c>
      <c r="M383" s="55">
        <v>10.0</v>
      </c>
    </row>
    <row r="384" ht="15.75" customHeight="1">
      <c r="A384" s="129" t="s">
        <v>13344</v>
      </c>
      <c r="B384" s="129" t="s">
        <v>164</v>
      </c>
      <c r="C384" s="55" t="s">
        <v>13362</v>
      </c>
      <c r="D384" s="56" t="s">
        <v>2908</v>
      </c>
      <c r="E384" s="56" t="s">
        <v>2909</v>
      </c>
      <c r="F384" s="57">
        <v>0.7291666666666666</v>
      </c>
      <c r="G384" s="57">
        <v>0.75</v>
      </c>
      <c r="H384" s="56">
        <f t="shared" si="1"/>
        <v>0.5</v>
      </c>
      <c r="I384" s="58">
        <v>113.48</v>
      </c>
      <c r="J384" s="58">
        <f t="shared" si="2"/>
        <v>22.696</v>
      </c>
      <c r="K384" s="44" t="s">
        <v>13363</v>
      </c>
      <c r="L384" s="55">
        <v>0.0</v>
      </c>
      <c r="M384" s="55">
        <v>10.0</v>
      </c>
    </row>
    <row r="385" ht="15.75" customHeight="1">
      <c r="A385" s="129" t="s">
        <v>13344</v>
      </c>
      <c r="B385" s="129" t="s">
        <v>164</v>
      </c>
      <c r="C385" s="55" t="s">
        <v>13364</v>
      </c>
      <c r="D385" s="56" t="s">
        <v>2908</v>
      </c>
      <c r="E385" s="56" t="s">
        <v>2909</v>
      </c>
      <c r="F385" s="57">
        <v>0.5</v>
      </c>
      <c r="G385" s="57">
        <v>0.5208333333333334</v>
      </c>
      <c r="H385" s="56">
        <f t="shared" si="1"/>
        <v>0.5</v>
      </c>
      <c r="I385" s="58">
        <v>113.48</v>
      </c>
      <c r="J385" s="58">
        <f t="shared" si="2"/>
        <v>22.696</v>
      </c>
      <c r="K385" s="44" t="s">
        <v>13363</v>
      </c>
      <c r="L385" s="55">
        <v>0.0</v>
      </c>
      <c r="M385" s="55">
        <v>10.0</v>
      </c>
    </row>
    <row r="386" ht="15.75" customHeight="1">
      <c r="A386" s="129" t="s">
        <v>13344</v>
      </c>
      <c r="B386" s="129" t="s">
        <v>164</v>
      </c>
      <c r="C386" s="55" t="s">
        <v>13365</v>
      </c>
      <c r="D386" s="56" t="s">
        <v>2908</v>
      </c>
      <c r="E386" s="56" t="s">
        <v>2909</v>
      </c>
      <c r="F386" s="57">
        <v>0.75</v>
      </c>
      <c r="G386" s="57">
        <v>0.7708333333333334</v>
      </c>
      <c r="H386" s="56">
        <f t="shared" si="1"/>
        <v>0.5</v>
      </c>
      <c r="I386" s="58">
        <v>113.48</v>
      </c>
      <c r="J386" s="58">
        <f t="shared" si="2"/>
        <v>22.696</v>
      </c>
      <c r="K386" s="44" t="s">
        <v>13366</v>
      </c>
      <c r="L386" s="55">
        <v>0.0</v>
      </c>
      <c r="M386" s="55">
        <v>10.0</v>
      </c>
    </row>
    <row r="387" ht="15.75" customHeight="1">
      <c r="A387" s="129" t="s">
        <v>13344</v>
      </c>
      <c r="B387" s="129" t="s">
        <v>164</v>
      </c>
      <c r="C387" s="55" t="s">
        <v>13367</v>
      </c>
      <c r="D387" s="56" t="s">
        <v>2908</v>
      </c>
      <c r="E387" s="56" t="s">
        <v>2909</v>
      </c>
      <c r="F387" s="57">
        <v>0.5208333333333334</v>
      </c>
      <c r="G387" s="57">
        <v>0.5416666666666666</v>
      </c>
      <c r="H387" s="56">
        <f t="shared" si="1"/>
        <v>0.5</v>
      </c>
      <c r="I387" s="58">
        <v>113.48</v>
      </c>
      <c r="J387" s="58">
        <f t="shared" si="2"/>
        <v>22.696</v>
      </c>
      <c r="K387" s="44" t="s">
        <v>13157</v>
      </c>
      <c r="L387" s="55">
        <v>0.0</v>
      </c>
      <c r="M387" s="55">
        <v>10.0</v>
      </c>
    </row>
    <row r="388" ht="15.75" customHeight="1">
      <c r="A388" s="129" t="s">
        <v>13344</v>
      </c>
      <c r="B388" s="129" t="s">
        <v>164</v>
      </c>
      <c r="C388" s="55" t="s">
        <v>13368</v>
      </c>
      <c r="D388" s="56" t="s">
        <v>2908</v>
      </c>
      <c r="E388" s="56" t="s">
        <v>2909</v>
      </c>
      <c r="F388" s="57">
        <v>0.7708333333333334</v>
      </c>
      <c r="G388" s="57">
        <v>0.7916666666666666</v>
      </c>
      <c r="H388" s="56">
        <f t="shared" si="1"/>
        <v>0.5</v>
      </c>
      <c r="I388" s="58">
        <v>113.48</v>
      </c>
      <c r="J388" s="58">
        <f t="shared" si="2"/>
        <v>22.696</v>
      </c>
      <c r="K388" s="44" t="s">
        <v>13369</v>
      </c>
      <c r="L388" s="55">
        <v>0.0</v>
      </c>
      <c r="M388" s="55">
        <v>10.0</v>
      </c>
    </row>
    <row r="389" ht="15.75" customHeight="1">
      <c r="A389" s="129" t="s">
        <v>13344</v>
      </c>
      <c r="B389" s="129" t="s">
        <v>164</v>
      </c>
      <c r="C389" s="55" t="s">
        <v>13370</v>
      </c>
      <c r="D389" s="56" t="s">
        <v>2908</v>
      </c>
      <c r="E389" s="56" t="s">
        <v>2909</v>
      </c>
      <c r="F389" s="57">
        <v>0.8125</v>
      </c>
      <c r="G389" s="57">
        <v>0.8333333333333334</v>
      </c>
      <c r="H389" s="56">
        <f t="shared" si="1"/>
        <v>0.5</v>
      </c>
      <c r="I389" s="58">
        <v>113.48</v>
      </c>
      <c r="J389" s="58">
        <f t="shared" si="2"/>
        <v>22.696</v>
      </c>
      <c r="K389" s="44" t="s">
        <v>13371</v>
      </c>
      <c r="L389" s="55">
        <v>0.0</v>
      </c>
      <c r="M389" s="55">
        <v>10.0</v>
      </c>
    </row>
    <row r="390" ht="15.75" customHeight="1">
      <c r="A390" s="129" t="s">
        <v>13344</v>
      </c>
      <c r="B390" s="129" t="s">
        <v>164</v>
      </c>
      <c r="C390" s="55" t="s">
        <v>13372</v>
      </c>
      <c r="D390" s="56" t="s">
        <v>2908</v>
      </c>
      <c r="E390" s="56" t="s">
        <v>2909</v>
      </c>
      <c r="F390" s="57">
        <v>0.8125</v>
      </c>
      <c r="G390" s="57">
        <v>0.8333333333333334</v>
      </c>
      <c r="H390" s="56">
        <f t="shared" si="1"/>
        <v>0.5</v>
      </c>
      <c r="I390" s="58">
        <v>45.39</v>
      </c>
      <c r="J390" s="58">
        <f t="shared" si="2"/>
        <v>22.695</v>
      </c>
      <c r="K390" s="44" t="s">
        <v>13373</v>
      </c>
      <c r="L390" s="55">
        <v>0.0</v>
      </c>
      <c r="M390" s="55">
        <v>4.0</v>
      </c>
    </row>
    <row r="391" ht="15.75" customHeight="1">
      <c r="A391" s="129" t="s">
        <v>13344</v>
      </c>
      <c r="B391" s="129" t="s">
        <v>164</v>
      </c>
      <c r="C391" s="55" t="s">
        <v>13374</v>
      </c>
      <c r="D391" s="56" t="s">
        <v>2908</v>
      </c>
      <c r="E391" s="56" t="s">
        <v>2909</v>
      </c>
      <c r="F391" s="57">
        <v>0.8333333333333334</v>
      </c>
      <c r="G391" s="57">
        <v>0.8541666666666666</v>
      </c>
      <c r="H391" s="56">
        <f t="shared" si="1"/>
        <v>0.5</v>
      </c>
      <c r="I391" s="58">
        <v>56.74</v>
      </c>
      <c r="J391" s="58">
        <f t="shared" si="2"/>
        <v>22.696</v>
      </c>
      <c r="K391" s="44" t="s">
        <v>13375</v>
      </c>
      <c r="L391" s="55">
        <v>0.0</v>
      </c>
      <c r="M391" s="55">
        <v>5.0</v>
      </c>
    </row>
    <row r="392" ht="15.75" customHeight="1">
      <c r="A392" s="129" t="s">
        <v>674</v>
      </c>
      <c r="B392" s="129" t="s">
        <v>208</v>
      </c>
      <c r="C392" s="55" t="s">
        <v>13376</v>
      </c>
      <c r="D392" s="56" t="s">
        <v>725</v>
      </c>
      <c r="E392" s="56" t="s">
        <v>725</v>
      </c>
      <c r="F392" s="57">
        <v>0.5416666666666666</v>
      </c>
      <c r="G392" s="57">
        <v>0.6666666666666666</v>
      </c>
      <c r="H392" s="56">
        <f t="shared" si="1"/>
        <v>3</v>
      </c>
      <c r="I392" s="58">
        <v>60.0</v>
      </c>
      <c r="J392" s="58">
        <f t="shared" si="2"/>
        <v>10</v>
      </c>
      <c r="K392" s="44" t="s">
        <v>13377</v>
      </c>
      <c r="L392" s="55">
        <v>15.0</v>
      </c>
      <c r="M392" s="55">
        <v>2.0</v>
      </c>
    </row>
    <row r="393" ht="15.75" customHeight="1">
      <c r="A393" s="129" t="s">
        <v>674</v>
      </c>
      <c r="B393" s="129" t="s">
        <v>208</v>
      </c>
      <c r="C393" s="55" t="s">
        <v>13378</v>
      </c>
      <c r="D393" s="56" t="s">
        <v>2155</v>
      </c>
      <c r="E393" s="56" t="s">
        <v>2972</v>
      </c>
      <c r="F393" s="57">
        <v>0.5625</v>
      </c>
      <c r="G393" s="57">
        <v>0.6458333333333334</v>
      </c>
      <c r="H393" s="56">
        <f t="shared" si="1"/>
        <v>2</v>
      </c>
      <c r="I393" s="58">
        <v>15.0</v>
      </c>
      <c r="J393" s="58">
        <f t="shared" si="2"/>
        <v>7.5</v>
      </c>
      <c r="K393" s="44" t="s">
        <v>13379</v>
      </c>
      <c r="L393" s="55">
        <v>12.0</v>
      </c>
      <c r="M393" s="55">
        <v>1.0</v>
      </c>
    </row>
    <row r="394" ht="15.75" customHeight="1">
      <c r="A394" s="129" t="s">
        <v>674</v>
      </c>
      <c r="B394" s="11" t="s">
        <v>46</v>
      </c>
      <c r="C394" s="55" t="s">
        <v>13380</v>
      </c>
      <c r="D394" s="56" t="s">
        <v>2155</v>
      </c>
      <c r="E394" s="56" t="s">
        <v>2972</v>
      </c>
      <c r="F394" s="57">
        <v>0.75</v>
      </c>
      <c r="G394" s="57">
        <v>0.8333333333333334</v>
      </c>
      <c r="H394" s="56">
        <f t="shared" si="1"/>
        <v>2</v>
      </c>
      <c r="I394" s="58">
        <v>5.0</v>
      </c>
      <c r="J394" s="58">
        <f t="shared" si="2"/>
        <v>2.5</v>
      </c>
      <c r="K394" s="44" t="s">
        <v>13381</v>
      </c>
      <c r="L394" s="55">
        <v>32.0</v>
      </c>
      <c r="M394" s="55">
        <v>1.0</v>
      </c>
    </row>
    <row r="395" ht="15.75" customHeight="1">
      <c r="A395" s="129" t="s">
        <v>674</v>
      </c>
      <c r="B395" s="129" t="s">
        <v>28</v>
      </c>
      <c r="C395" s="55" t="s">
        <v>13382</v>
      </c>
      <c r="D395" s="56" t="s">
        <v>2155</v>
      </c>
      <c r="E395" s="56" t="s">
        <v>2972</v>
      </c>
      <c r="F395" s="57">
        <v>0.4166666666666667</v>
      </c>
      <c r="G395" s="57">
        <v>0.5</v>
      </c>
      <c r="H395" s="56">
        <f t="shared" si="1"/>
        <v>2</v>
      </c>
      <c r="I395" s="58">
        <v>15.0</v>
      </c>
      <c r="J395" s="58">
        <f t="shared" si="2"/>
        <v>7.5</v>
      </c>
      <c r="K395" s="44" t="s">
        <v>13383</v>
      </c>
      <c r="L395" s="55">
        <v>10.0</v>
      </c>
      <c r="M395" s="55">
        <v>1.0</v>
      </c>
    </row>
    <row r="396" ht="15.75" customHeight="1">
      <c r="A396" s="129" t="s">
        <v>674</v>
      </c>
      <c r="B396" s="129" t="s">
        <v>208</v>
      </c>
      <c r="C396" s="55" t="s">
        <v>13384</v>
      </c>
      <c r="D396" s="56" t="s">
        <v>2155</v>
      </c>
      <c r="E396" s="56" t="s">
        <v>2972</v>
      </c>
      <c r="F396" s="57">
        <v>0.75</v>
      </c>
      <c r="G396" s="57">
        <v>0.8333333333333334</v>
      </c>
      <c r="H396" s="56">
        <f t="shared" si="1"/>
        <v>2</v>
      </c>
      <c r="I396" s="58">
        <v>25.0</v>
      </c>
      <c r="J396" s="58">
        <f t="shared" si="2"/>
        <v>12.5</v>
      </c>
      <c r="K396" s="44" t="s">
        <v>13385</v>
      </c>
      <c r="L396" s="55">
        <v>11.0</v>
      </c>
      <c r="M396" s="55">
        <v>1.0</v>
      </c>
    </row>
    <row r="397" ht="15.75" customHeight="1">
      <c r="A397" s="129" t="s">
        <v>674</v>
      </c>
      <c r="B397" s="129" t="s">
        <v>208</v>
      </c>
      <c r="C397" s="55" t="s">
        <v>13386</v>
      </c>
      <c r="D397" s="56" t="s">
        <v>2155</v>
      </c>
      <c r="E397" s="56" t="s">
        <v>2972</v>
      </c>
      <c r="F397" s="57">
        <v>0.5625</v>
      </c>
      <c r="G397" s="57">
        <v>0.625</v>
      </c>
      <c r="H397" s="56">
        <f t="shared" si="1"/>
        <v>1.5</v>
      </c>
      <c r="I397" s="58">
        <v>15.0</v>
      </c>
      <c r="J397" s="58">
        <f t="shared" si="2"/>
        <v>10</v>
      </c>
      <c r="K397" s="44" t="s">
        <v>13387</v>
      </c>
      <c r="L397" s="55">
        <v>0.0</v>
      </c>
      <c r="M397" s="55">
        <v>1.0</v>
      </c>
    </row>
    <row r="398" ht="15.75" customHeight="1">
      <c r="A398" s="129" t="s">
        <v>674</v>
      </c>
      <c r="B398" s="129" t="s">
        <v>208</v>
      </c>
      <c r="C398" s="55" t="s">
        <v>13388</v>
      </c>
      <c r="D398" s="56" t="s">
        <v>2155</v>
      </c>
      <c r="E398" s="56" t="s">
        <v>2972</v>
      </c>
      <c r="F398" s="57">
        <v>0.5833333333333334</v>
      </c>
      <c r="G398" s="57">
        <v>0.6458333333333334</v>
      </c>
      <c r="H398" s="56">
        <f t="shared" si="1"/>
        <v>1.5</v>
      </c>
      <c r="I398" s="58">
        <v>0.0</v>
      </c>
      <c r="J398" s="58">
        <f t="shared" si="2"/>
        <v>0</v>
      </c>
      <c r="K398" s="44" t="s">
        <v>13389</v>
      </c>
      <c r="L398" s="55">
        <v>50.0</v>
      </c>
      <c r="M398" s="55">
        <v>1.0</v>
      </c>
    </row>
    <row r="399" ht="15.75" customHeight="1">
      <c r="A399" s="129" t="s">
        <v>674</v>
      </c>
      <c r="B399" s="129" t="s">
        <v>208</v>
      </c>
      <c r="C399" s="55" t="s">
        <v>13390</v>
      </c>
      <c r="D399" s="56" t="s">
        <v>2155</v>
      </c>
      <c r="E399" s="56" t="s">
        <v>2972</v>
      </c>
      <c r="F399" s="57">
        <v>0.7708333333333334</v>
      </c>
      <c r="G399" s="57">
        <v>0.875</v>
      </c>
      <c r="H399" s="56">
        <f t="shared" si="1"/>
        <v>2.5</v>
      </c>
      <c r="I399" s="58">
        <v>0.0</v>
      </c>
      <c r="J399" s="58">
        <f t="shared" si="2"/>
        <v>0</v>
      </c>
      <c r="K399" s="44" t="s">
        <v>13391</v>
      </c>
      <c r="L399" s="55">
        <v>18.0</v>
      </c>
      <c r="M399" s="55">
        <v>1.0</v>
      </c>
    </row>
    <row r="400" ht="15.75" customHeight="1">
      <c r="A400" s="129" t="s">
        <v>674</v>
      </c>
      <c r="B400" s="129" t="s">
        <v>208</v>
      </c>
      <c r="C400" s="55" t="s">
        <v>13392</v>
      </c>
      <c r="D400" s="56" t="s">
        <v>725</v>
      </c>
      <c r="E400" s="56" t="s">
        <v>725</v>
      </c>
      <c r="F400" s="57">
        <v>0.5833333333333334</v>
      </c>
      <c r="G400" s="57">
        <v>0.6666666666666666</v>
      </c>
      <c r="H400" s="56">
        <f t="shared" si="1"/>
        <v>2</v>
      </c>
      <c r="I400" s="58">
        <v>0.0</v>
      </c>
      <c r="J400" s="58">
        <f t="shared" si="2"/>
        <v>0</v>
      </c>
      <c r="K400" s="44" t="s">
        <v>13393</v>
      </c>
      <c r="L400" s="55">
        <v>48.0</v>
      </c>
      <c r="M400" s="55">
        <v>1.0</v>
      </c>
    </row>
    <row r="401" ht="15.75" customHeight="1">
      <c r="A401" s="129" t="s">
        <v>2523</v>
      </c>
      <c r="B401" s="129" t="s">
        <v>35</v>
      </c>
      <c r="C401" s="55" t="s">
        <v>13394</v>
      </c>
      <c r="D401" s="56" t="s">
        <v>2275</v>
      </c>
      <c r="E401" s="56" t="s">
        <v>3542</v>
      </c>
      <c r="F401" s="57">
        <v>0.7916666666666666</v>
      </c>
      <c r="G401" s="57">
        <v>0.875</v>
      </c>
      <c r="H401" s="56">
        <f t="shared" si="1"/>
        <v>2</v>
      </c>
      <c r="I401" s="58">
        <v>170.0</v>
      </c>
      <c r="J401" s="58">
        <f t="shared" si="2"/>
        <v>21.25</v>
      </c>
      <c r="K401" s="44" t="s">
        <v>13395</v>
      </c>
      <c r="L401" s="55">
        <v>7.0</v>
      </c>
      <c r="M401" s="55">
        <v>4.0</v>
      </c>
    </row>
    <row r="402" ht="15.75" customHeight="1">
      <c r="A402" s="129" t="s">
        <v>2523</v>
      </c>
      <c r="B402" s="129" t="s">
        <v>35</v>
      </c>
      <c r="C402" s="55" t="s">
        <v>13396</v>
      </c>
      <c r="D402" s="56" t="s">
        <v>2275</v>
      </c>
      <c r="E402" s="56" t="s">
        <v>3542</v>
      </c>
      <c r="F402" s="57">
        <v>0.7916666666666666</v>
      </c>
      <c r="G402" s="57">
        <v>0.875</v>
      </c>
      <c r="H402" s="56">
        <f t="shared" si="1"/>
        <v>2</v>
      </c>
      <c r="I402" s="58">
        <v>210.0</v>
      </c>
      <c r="J402" s="58">
        <f t="shared" si="2"/>
        <v>17.5</v>
      </c>
      <c r="K402" s="44" t="s">
        <v>13397</v>
      </c>
      <c r="L402" s="55">
        <v>0.0</v>
      </c>
      <c r="M402" s="55">
        <v>6.0</v>
      </c>
    </row>
    <row r="403" ht="15.75" customHeight="1">
      <c r="A403" s="129" t="s">
        <v>2523</v>
      </c>
      <c r="B403" s="129" t="s">
        <v>35</v>
      </c>
      <c r="C403" s="55" t="s">
        <v>13398</v>
      </c>
      <c r="D403" s="56" t="s">
        <v>2275</v>
      </c>
      <c r="E403" s="56" t="s">
        <v>3542</v>
      </c>
      <c r="F403" s="57">
        <v>0.7916666666666666</v>
      </c>
      <c r="G403" s="57">
        <v>0.875</v>
      </c>
      <c r="H403" s="56">
        <f t="shared" si="1"/>
        <v>2</v>
      </c>
      <c r="I403" s="58">
        <v>190.0</v>
      </c>
      <c r="J403" s="58">
        <f t="shared" si="2"/>
        <v>15.83333333</v>
      </c>
      <c r="K403" s="466" t="s">
        <v>13399</v>
      </c>
      <c r="L403" s="55">
        <v>11.0</v>
      </c>
      <c r="M403" s="55">
        <v>6.0</v>
      </c>
    </row>
    <row r="404" ht="15.75" customHeight="1">
      <c r="A404" s="129" t="s">
        <v>2523</v>
      </c>
      <c r="B404" s="129" t="s">
        <v>35</v>
      </c>
      <c r="C404" s="55" t="s">
        <v>13400</v>
      </c>
      <c r="D404" s="56" t="s">
        <v>2275</v>
      </c>
      <c r="E404" s="56" t="s">
        <v>3542</v>
      </c>
      <c r="F404" s="57">
        <v>0.5416666666666666</v>
      </c>
      <c r="G404" s="57">
        <v>0.625</v>
      </c>
      <c r="H404" s="56">
        <f t="shared" si="1"/>
        <v>2</v>
      </c>
      <c r="I404" s="58">
        <v>190.0</v>
      </c>
      <c r="J404" s="58">
        <f t="shared" si="2"/>
        <v>15.83333333</v>
      </c>
      <c r="K404" s="466" t="s">
        <v>13401</v>
      </c>
      <c r="L404" s="55">
        <v>9.0</v>
      </c>
      <c r="M404" s="55">
        <v>6.0</v>
      </c>
    </row>
    <row r="405" ht="15.75" customHeight="1">
      <c r="A405" s="129" t="s">
        <v>2523</v>
      </c>
      <c r="B405" s="129" t="s">
        <v>35</v>
      </c>
      <c r="C405" s="55" t="s">
        <v>13402</v>
      </c>
      <c r="D405" s="56" t="s">
        <v>2275</v>
      </c>
      <c r="E405" s="56" t="s">
        <v>3542</v>
      </c>
      <c r="F405" s="57">
        <v>0.7916666666666666</v>
      </c>
      <c r="G405" s="57">
        <v>0.875</v>
      </c>
      <c r="H405" s="56">
        <f t="shared" si="1"/>
        <v>2</v>
      </c>
      <c r="I405" s="58">
        <v>85.0</v>
      </c>
      <c r="J405" s="58">
        <f t="shared" si="2"/>
        <v>10.625</v>
      </c>
      <c r="K405" s="44" t="s">
        <v>13403</v>
      </c>
      <c r="L405" s="55">
        <v>4.0</v>
      </c>
      <c r="M405" s="55">
        <v>4.0</v>
      </c>
    </row>
    <row r="406" ht="15.75" customHeight="1">
      <c r="A406" s="129" t="s">
        <v>2523</v>
      </c>
      <c r="B406" s="129" t="s">
        <v>35</v>
      </c>
      <c r="C406" s="55" t="s">
        <v>13404</v>
      </c>
      <c r="D406" s="56" t="s">
        <v>2275</v>
      </c>
      <c r="E406" s="56" t="s">
        <v>3542</v>
      </c>
      <c r="F406" s="57">
        <v>0.5416666666666666</v>
      </c>
      <c r="G406" s="57">
        <v>0.625</v>
      </c>
      <c r="H406" s="56">
        <f t="shared" si="1"/>
        <v>2</v>
      </c>
      <c r="I406" s="58">
        <v>190.0</v>
      </c>
      <c r="J406" s="58">
        <f t="shared" si="2"/>
        <v>15.83333333</v>
      </c>
      <c r="K406" s="44" t="s">
        <v>13405</v>
      </c>
      <c r="L406" s="55">
        <v>7.0</v>
      </c>
      <c r="M406" s="55">
        <v>6.0</v>
      </c>
    </row>
    <row r="407" ht="15.75" customHeight="1">
      <c r="A407" s="129" t="s">
        <v>2523</v>
      </c>
      <c r="B407" s="129" t="s">
        <v>35</v>
      </c>
      <c r="C407" s="55" t="s">
        <v>13406</v>
      </c>
      <c r="D407" s="56" t="s">
        <v>2525</v>
      </c>
      <c r="E407" s="56" t="s">
        <v>3555</v>
      </c>
      <c r="F407" s="57">
        <v>0.5416666666666666</v>
      </c>
      <c r="G407" s="57">
        <v>0.625</v>
      </c>
      <c r="H407" s="56">
        <f t="shared" si="1"/>
        <v>2</v>
      </c>
      <c r="I407" s="58">
        <v>190.0</v>
      </c>
      <c r="J407" s="58">
        <f t="shared" si="2"/>
        <v>15.83333333</v>
      </c>
      <c r="K407" s="44" t="s">
        <v>13407</v>
      </c>
      <c r="L407" s="55">
        <v>4.0</v>
      </c>
      <c r="M407" s="55">
        <v>6.0</v>
      </c>
    </row>
    <row r="408" ht="15.75" customHeight="1">
      <c r="A408" s="129" t="s">
        <v>2523</v>
      </c>
      <c r="B408" s="129" t="s">
        <v>35</v>
      </c>
      <c r="C408" s="55" t="s">
        <v>13408</v>
      </c>
      <c r="D408" s="56" t="s">
        <v>2233</v>
      </c>
      <c r="E408" s="56" t="s">
        <v>3988</v>
      </c>
      <c r="F408" s="57">
        <v>0.5625</v>
      </c>
      <c r="G408" s="57">
        <v>0.6458333333333334</v>
      </c>
      <c r="H408" s="56">
        <f t="shared" si="1"/>
        <v>2</v>
      </c>
      <c r="I408" s="58">
        <v>190.0</v>
      </c>
      <c r="J408" s="58">
        <f t="shared" si="2"/>
        <v>15.83333333</v>
      </c>
      <c r="K408" s="466" t="s">
        <v>13409</v>
      </c>
      <c r="L408" s="55">
        <v>4.0</v>
      </c>
      <c r="M408" s="55">
        <v>6.0</v>
      </c>
    </row>
    <row r="409" ht="15.75" customHeight="1">
      <c r="A409" s="129" t="s">
        <v>2523</v>
      </c>
      <c r="B409" s="129" t="s">
        <v>35</v>
      </c>
      <c r="C409" s="55" t="s">
        <v>13410</v>
      </c>
      <c r="D409" s="56" t="s">
        <v>2275</v>
      </c>
      <c r="E409" s="56" t="s">
        <v>3542</v>
      </c>
      <c r="F409" s="57">
        <v>0.5625</v>
      </c>
      <c r="G409" s="57">
        <v>0.6458333333333334</v>
      </c>
      <c r="H409" s="56">
        <f t="shared" si="1"/>
        <v>2</v>
      </c>
      <c r="I409" s="58">
        <v>255.0</v>
      </c>
      <c r="J409" s="58">
        <f t="shared" si="2"/>
        <v>21.25</v>
      </c>
      <c r="K409" s="44" t="s">
        <v>13411</v>
      </c>
      <c r="L409" s="55">
        <v>6.0</v>
      </c>
      <c r="M409" s="55">
        <v>6.0</v>
      </c>
    </row>
    <row r="410" ht="15.75" customHeight="1">
      <c r="A410" s="129" t="s">
        <v>2523</v>
      </c>
      <c r="B410" s="129" t="s">
        <v>35</v>
      </c>
      <c r="C410" s="55" t="s">
        <v>13412</v>
      </c>
      <c r="D410" s="56" t="s">
        <v>2275</v>
      </c>
      <c r="E410" s="56" t="s">
        <v>3542</v>
      </c>
      <c r="F410" s="57">
        <v>0.5625</v>
      </c>
      <c r="G410" s="57">
        <v>0.6458333333333334</v>
      </c>
      <c r="H410" s="56">
        <f t="shared" si="1"/>
        <v>2</v>
      </c>
      <c r="I410" s="58">
        <v>255.0</v>
      </c>
      <c r="J410" s="58">
        <f t="shared" si="2"/>
        <v>21.25</v>
      </c>
      <c r="K410" s="44" t="s">
        <v>13413</v>
      </c>
      <c r="L410" s="55">
        <v>9.0</v>
      </c>
      <c r="M410" s="55">
        <v>6.0</v>
      </c>
    </row>
    <row r="411" ht="15.75" customHeight="1">
      <c r="A411" s="129" t="s">
        <v>2523</v>
      </c>
      <c r="B411" s="129" t="s">
        <v>35</v>
      </c>
      <c r="C411" s="55" t="s">
        <v>13414</v>
      </c>
      <c r="D411" s="56" t="s">
        <v>2275</v>
      </c>
      <c r="E411" s="56" t="s">
        <v>3542</v>
      </c>
      <c r="F411" s="57">
        <v>0.5416666666666666</v>
      </c>
      <c r="G411" s="57">
        <v>0.625</v>
      </c>
      <c r="H411" s="56">
        <f t="shared" si="1"/>
        <v>2</v>
      </c>
      <c r="I411" s="58">
        <v>165.0</v>
      </c>
      <c r="J411" s="58">
        <f t="shared" si="2"/>
        <v>13.75</v>
      </c>
      <c r="K411" s="466" t="s">
        <v>13415</v>
      </c>
      <c r="L411" s="55">
        <v>6.0</v>
      </c>
      <c r="M411" s="55">
        <v>6.0</v>
      </c>
    </row>
    <row r="412" ht="15.75" customHeight="1">
      <c r="A412" s="129" t="s">
        <v>2523</v>
      </c>
      <c r="B412" s="129" t="s">
        <v>35</v>
      </c>
      <c r="C412" s="55" t="s">
        <v>13416</v>
      </c>
      <c r="D412" s="56" t="s">
        <v>2275</v>
      </c>
      <c r="E412" s="56" t="s">
        <v>3542</v>
      </c>
      <c r="F412" s="57">
        <v>0.6666666666666666</v>
      </c>
      <c r="G412" s="57">
        <v>0.75</v>
      </c>
      <c r="H412" s="56">
        <f t="shared" si="1"/>
        <v>2</v>
      </c>
      <c r="I412" s="58">
        <v>190.0</v>
      </c>
      <c r="J412" s="58">
        <f t="shared" si="2"/>
        <v>15.83333333</v>
      </c>
      <c r="K412" s="466" t="s">
        <v>13417</v>
      </c>
      <c r="L412" s="55">
        <v>7.0</v>
      </c>
      <c r="M412" s="55">
        <v>6.0</v>
      </c>
    </row>
    <row r="413" ht="15.75" customHeight="1">
      <c r="A413" s="129" t="s">
        <v>2523</v>
      </c>
      <c r="B413" s="129" t="s">
        <v>35</v>
      </c>
      <c r="C413" s="55" t="s">
        <v>13418</v>
      </c>
      <c r="D413" s="56" t="s">
        <v>2275</v>
      </c>
      <c r="E413" s="56" t="s">
        <v>3542</v>
      </c>
      <c r="F413" s="57">
        <v>0.7916666666666666</v>
      </c>
      <c r="G413" s="57">
        <v>0.875</v>
      </c>
      <c r="H413" s="56">
        <f t="shared" si="1"/>
        <v>2</v>
      </c>
      <c r="I413" s="58">
        <v>190.0</v>
      </c>
      <c r="J413" s="58">
        <f t="shared" si="2"/>
        <v>15.83333333</v>
      </c>
      <c r="K413" s="466" t="s">
        <v>13419</v>
      </c>
      <c r="L413" s="55">
        <v>14.0</v>
      </c>
      <c r="M413" s="55">
        <v>6.0</v>
      </c>
    </row>
    <row r="414" ht="15.75" customHeight="1">
      <c r="A414" s="129" t="s">
        <v>2523</v>
      </c>
      <c r="B414" s="129" t="s">
        <v>35</v>
      </c>
      <c r="C414" s="55" t="s">
        <v>13420</v>
      </c>
      <c r="D414" s="56" t="s">
        <v>2275</v>
      </c>
      <c r="E414" s="56" t="s">
        <v>3542</v>
      </c>
      <c r="F414" s="57">
        <v>0.4166666666666667</v>
      </c>
      <c r="G414" s="57">
        <v>0.625</v>
      </c>
      <c r="H414" s="56">
        <f t="shared" si="1"/>
        <v>5</v>
      </c>
      <c r="I414" s="58">
        <v>0.0</v>
      </c>
      <c r="J414" s="58">
        <f t="shared" si="2"/>
        <v>0</v>
      </c>
      <c r="K414" s="44" t="s">
        <v>13421</v>
      </c>
      <c r="L414" s="55">
        <v>12.0</v>
      </c>
      <c r="M414" s="55">
        <v>16.0</v>
      </c>
    </row>
    <row r="415" ht="15.75" customHeight="1">
      <c r="A415" s="129" t="s">
        <v>2523</v>
      </c>
      <c r="B415" s="129" t="s">
        <v>35</v>
      </c>
      <c r="C415" s="55" t="s">
        <v>13422</v>
      </c>
      <c r="D415" s="56" t="s">
        <v>2275</v>
      </c>
      <c r="E415" s="56" t="s">
        <v>3542</v>
      </c>
      <c r="F415" s="57">
        <v>0.7916666666666666</v>
      </c>
      <c r="G415" s="57">
        <v>0.875</v>
      </c>
      <c r="H415" s="56">
        <f t="shared" si="1"/>
        <v>2</v>
      </c>
      <c r="I415" s="58">
        <v>0.0</v>
      </c>
      <c r="J415" s="58">
        <f t="shared" si="2"/>
        <v>0</v>
      </c>
      <c r="K415" s="44" t="s">
        <v>13423</v>
      </c>
      <c r="L415" s="55">
        <v>7.0</v>
      </c>
      <c r="M415" s="55">
        <v>6.0</v>
      </c>
    </row>
    <row r="416" ht="15.75" customHeight="1">
      <c r="A416" s="129" t="s">
        <v>2523</v>
      </c>
      <c r="B416" s="129" t="s">
        <v>35</v>
      </c>
      <c r="C416" s="55" t="s">
        <v>13424</v>
      </c>
      <c r="D416" s="56" t="s">
        <v>2275</v>
      </c>
      <c r="E416" s="56" t="s">
        <v>3542</v>
      </c>
      <c r="F416" s="57">
        <v>0.7916666666666666</v>
      </c>
      <c r="G416" s="57">
        <v>0.875</v>
      </c>
      <c r="H416" s="56">
        <f t="shared" si="1"/>
        <v>2</v>
      </c>
      <c r="I416" s="58">
        <v>210.0</v>
      </c>
      <c r="J416" s="58">
        <f t="shared" si="2"/>
        <v>17.5</v>
      </c>
      <c r="K416" s="44" t="s">
        <v>13425</v>
      </c>
      <c r="L416" s="55">
        <v>7.0</v>
      </c>
      <c r="M416" s="55">
        <v>6.0</v>
      </c>
    </row>
    <row r="417" ht="15.75" customHeight="1">
      <c r="A417" s="129" t="s">
        <v>2523</v>
      </c>
      <c r="B417" s="129" t="s">
        <v>35</v>
      </c>
      <c r="C417" s="55" t="s">
        <v>13426</v>
      </c>
      <c r="D417" s="56" t="s">
        <v>2275</v>
      </c>
      <c r="E417" s="56" t="s">
        <v>3542</v>
      </c>
      <c r="F417" s="57">
        <v>0.5416666666666666</v>
      </c>
      <c r="G417" s="57">
        <v>0.625</v>
      </c>
      <c r="H417" s="56">
        <f t="shared" si="1"/>
        <v>2</v>
      </c>
      <c r="I417" s="58">
        <v>190.0</v>
      </c>
      <c r="J417" s="58">
        <f t="shared" si="2"/>
        <v>15.83333333</v>
      </c>
      <c r="K417" s="466" t="s">
        <v>13427</v>
      </c>
      <c r="L417" s="55">
        <v>12.0</v>
      </c>
      <c r="M417" s="55">
        <v>6.0</v>
      </c>
    </row>
    <row r="418" ht="15.75" customHeight="1">
      <c r="A418" s="129" t="s">
        <v>2523</v>
      </c>
      <c r="B418" s="129" t="s">
        <v>35</v>
      </c>
      <c r="C418" s="55" t="s">
        <v>13428</v>
      </c>
      <c r="D418" s="56" t="s">
        <v>2275</v>
      </c>
      <c r="E418" s="56" t="s">
        <v>3542</v>
      </c>
      <c r="F418" s="57">
        <v>0.5625</v>
      </c>
      <c r="G418" s="57">
        <v>0.6458333333333334</v>
      </c>
      <c r="H418" s="56">
        <f t="shared" si="1"/>
        <v>2</v>
      </c>
      <c r="I418" s="58">
        <v>285.0</v>
      </c>
      <c r="J418" s="58">
        <f t="shared" si="2"/>
        <v>23.75</v>
      </c>
      <c r="K418" s="44" t="s">
        <v>13429</v>
      </c>
      <c r="L418" s="55">
        <v>6.0</v>
      </c>
      <c r="M418" s="55">
        <v>6.0</v>
      </c>
    </row>
    <row r="419" ht="15.75" customHeight="1">
      <c r="A419" s="129" t="s">
        <v>2523</v>
      </c>
      <c r="B419" s="129" t="s">
        <v>35</v>
      </c>
      <c r="C419" s="55" t="s">
        <v>13430</v>
      </c>
      <c r="D419" s="56" t="s">
        <v>2275</v>
      </c>
      <c r="E419" s="56" t="s">
        <v>3542</v>
      </c>
      <c r="F419" s="57">
        <v>0.5625</v>
      </c>
      <c r="G419" s="57">
        <v>0.6458333333333334</v>
      </c>
      <c r="H419" s="56">
        <f t="shared" si="1"/>
        <v>2</v>
      </c>
      <c r="I419" s="58">
        <v>285.0</v>
      </c>
      <c r="J419" s="58">
        <f t="shared" si="2"/>
        <v>23.75</v>
      </c>
      <c r="K419" s="44" t="s">
        <v>13431</v>
      </c>
      <c r="L419" s="55">
        <v>6.0</v>
      </c>
      <c r="M419" s="55">
        <v>6.0</v>
      </c>
    </row>
    <row r="420" ht="15.75" customHeight="1">
      <c r="A420" s="129" t="s">
        <v>2523</v>
      </c>
      <c r="B420" s="129" t="s">
        <v>35</v>
      </c>
      <c r="C420" s="55" t="s">
        <v>13432</v>
      </c>
      <c r="D420" s="56" t="s">
        <v>2275</v>
      </c>
      <c r="E420" s="56" t="s">
        <v>3542</v>
      </c>
      <c r="F420" s="57">
        <v>0.4166666666666667</v>
      </c>
      <c r="G420" s="57">
        <v>0.5</v>
      </c>
      <c r="H420" s="56">
        <f t="shared" si="1"/>
        <v>2</v>
      </c>
      <c r="I420" s="58">
        <v>270.0</v>
      </c>
      <c r="J420" s="58">
        <f t="shared" si="2"/>
        <v>27</v>
      </c>
      <c r="K420" s="44" t="s">
        <v>13433</v>
      </c>
      <c r="L420" s="55">
        <v>5.0</v>
      </c>
      <c r="M420" s="55">
        <v>5.0</v>
      </c>
    </row>
    <row r="421" ht="15.75" customHeight="1">
      <c r="A421" s="129" t="s">
        <v>2523</v>
      </c>
      <c r="B421" s="129" t="s">
        <v>35</v>
      </c>
      <c r="C421" s="55" t="s">
        <v>13434</v>
      </c>
      <c r="D421" s="56" t="s">
        <v>2275</v>
      </c>
      <c r="E421" s="56" t="s">
        <v>3542</v>
      </c>
      <c r="F421" s="57">
        <v>0.5416666666666666</v>
      </c>
      <c r="G421" s="57">
        <v>0.6666666666666666</v>
      </c>
      <c r="H421" s="56">
        <f t="shared" si="1"/>
        <v>3</v>
      </c>
      <c r="I421" s="58">
        <v>330.0</v>
      </c>
      <c r="J421" s="58">
        <f t="shared" si="2"/>
        <v>18.33333333</v>
      </c>
      <c r="K421" s="44" t="s">
        <v>13435</v>
      </c>
      <c r="L421" s="55">
        <v>6.0</v>
      </c>
      <c r="M421" s="55">
        <v>6.0</v>
      </c>
    </row>
    <row r="422" ht="15.75" customHeight="1">
      <c r="A422" s="129" t="s">
        <v>2523</v>
      </c>
      <c r="B422" s="129" t="s">
        <v>35</v>
      </c>
      <c r="C422" s="55" t="s">
        <v>13436</v>
      </c>
      <c r="D422" s="56" t="s">
        <v>2275</v>
      </c>
      <c r="E422" s="56" t="s">
        <v>3542</v>
      </c>
      <c r="F422" s="57">
        <v>0.5416666666666666</v>
      </c>
      <c r="G422" s="57">
        <v>0.625</v>
      </c>
      <c r="H422" s="56">
        <f t="shared" si="1"/>
        <v>2</v>
      </c>
      <c r="I422" s="58">
        <v>95.0</v>
      </c>
      <c r="J422" s="58">
        <f t="shared" si="2"/>
        <v>23.75</v>
      </c>
      <c r="K422" s="44" t="s">
        <v>13437</v>
      </c>
      <c r="L422" s="55">
        <v>10.0</v>
      </c>
      <c r="M422" s="55">
        <v>2.0</v>
      </c>
    </row>
    <row r="423" ht="15.75" customHeight="1">
      <c r="A423" s="129" t="s">
        <v>2523</v>
      </c>
      <c r="B423" s="129" t="s">
        <v>35</v>
      </c>
      <c r="C423" s="55" t="s">
        <v>13438</v>
      </c>
      <c r="D423" s="56" t="s">
        <v>143</v>
      </c>
      <c r="E423" s="56" t="s">
        <v>144</v>
      </c>
      <c r="F423" s="57">
        <v>0.7708333333333334</v>
      </c>
      <c r="G423" s="57">
        <v>0.8541666666666666</v>
      </c>
      <c r="H423" s="56">
        <f t="shared" si="1"/>
        <v>2</v>
      </c>
      <c r="I423" s="58">
        <v>175.0</v>
      </c>
      <c r="J423" s="58">
        <f t="shared" si="2"/>
        <v>14.58333333</v>
      </c>
      <c r="K423" s="44" t="s">
        <v>13439</v>
      </c>
      <c r="L423" s="55">
        <v>3.0</v>
      </c>
      <c r="M423" s="55">
        <v>6.0</v>
      </c>
    </row>
    <row r="424" ht="15.75" customHeight="1">
      <c r="A424" s="129" t="s">
        <v>2523</v>
      </c>
      <c r="B424" s="129" t="s">
        <v>35</v>
      </c>
      <c r="C424" s="55" t="s">
        <v>13440</v>
      </c>
      <c r="D424" s="56" t="s">
        <v>283</v>
      </c>
      <c r="E424" s="56" t="s">
        <v>284</v>
      </c>
      <c r="F424" s="57">
        <v>0.7916666666666666</v>
      </c>
      <c r="G424" s="57">
        <v>0.875</v>
      </c>
      <c r="H424" s="56">
        <f t="shared" si="1"/>
        <v>2</v>
      </c>
      <c r="I424" s="58">
        <v>175.0</v>
      </c>
      <c r="J424" s="58">
        <f t="shared" si="2"/>
        <v>14.58333333</v>
      </c>
      <c r="K424" s="44" t="s">
        <v>13441</v>
      </c>
      <c r="L424" s="55">
        <v>13.0</v>
      </c>
      <c r="M424" s="55">
        <v>6.0</v>
      </c>
    </row>
    <row r="425" ht="15.75" customHeight="1">
      <c r="A425" s="129" t="s">
        <v>13442</v>
      </c>
      <c r="B425" s="129" t="s">
        <v>64</v>
      </c>
      <c r="C425" s="55" t="s">
        <v>13443</v>
      </c>
      <c r="D425" s="56" t="s">
        <v>2155</v>
      </c>
      <c r="E425" s="56" t="s">
        <v>2972</v>
      </c>
      <c r="F425" s="57">
        <v>0.4166666666666667</v>
      </c>
      <c r="G425" s="57">
        <v>0.4791666666666667</v>
      </c>
      <c r="H425" s="56">
        <f t="shared" si="1"/>
        <v>1.5</v>
      </c>
      <c r="I425" s="58">
        <v>0.0</v>
      </c>
      <c r="J425" s="58">
        <f t="shared" si="2"/>
        <v>0</v>
      </c>
      <c r="K425" s="44" t="s">
        <v>13444</v>
      </c>
      <c r="L425" s="55">
        <v>0.0</v>
      </c>
      <c r="M425" s="55">
        <v>1.0</v>
      </c>
    </row>
    <row r="426" ht="15.75" customHeight="1">
      <c r="A426" s="129" t="s">
        <v>13442</v>
      </c>
      <c r="B426" s="129" t="s">
        <v>64</v>
      </c>
      <c r="C426" s="55" t="s">
        <v>13445</v>
      </c>
      <c r="D426" s="56" t="s">
        <v>2155</v>
      </c>
      <c r="E426" s="56" t="s">
        <v>2972</v>
      </c>
      <c r="F426" s="57">
        <v>0.4166666666666667</v>
      </c>
      <c r="G426" s="57">
        <v>0.4791666666666667</v>
      </c>
      <c r="H426" s="56">
        <f t="shared" si="1"/>
        <v>1.5</v>
      </c>
      <c r="I426" s="58">
        <v>0.0</v>
      </c>
      <c r="J426" s="58">
        <f t="shared" si="2"/>
        <v>0</v>
      </c>
      <c r="K426" s="44" t="s">
        <v>13446</v>
      </c>
      <c r="L426" s="55">
        <v>4.0</v>
      </c>
      <c r="M426" s="55">
        <v>1.0</v>
      </c>
    </row>
    <row r="427" ht="15.75" customHeight="1">
      <c r="A427" s="129" t="s">
        <v>13442</v>
      </c>
      <c r="B427" s="129" t="s">
        <v>690</v>
      </c>
      <c r="C427" s="55" t="s">
        <v>13447</v>
      </c>
      <c r="D427" s="56" t="s">
        <v>2155</v>
      </c>
      <c r="E427" s="56" t="s">
        <v>2972</v>
      </c>
      <c r="F427" s="57">
        <v>0.6041666666666666</v>
      </c>
      <c r="G427" s="57">
        <v>0.6666666666666666</v>
      </c>
      <c r="H427" s="56">
        <f t="shared" si="1"/>
        <v>1.5</v>
      </c>
      <c r="I427" s="58">
        <v>21.22</v>
      </c>
      <c r="J427" s="58">
        <f t="shared" si="2"/>
        <v>14.14666667</v>
      </c>
      <c r="K427" s="44" t="s">
        <v>13448</v>
      </c>
      <c r="L427" s="55">
        <v>0.0</v>
      </c>
      <c r="M427" s="55">
        <v>1.0</v>
      </c>
    </row>
    <row r="428" ht="15.75" customHeight="1">
      <c r="A428" s="129" t="s">
        <v>13442</v>
      </c>
      <c r="B428" s="129" t="s">
        <v>690</v>
      </c>
      <c r="C428" s="55" t="s">
        <v>13449</v>
      </c>
      <c r="D428" s="56" t="s">
        <v>2155</v>
      </c>
      <c r="E428" s="56" t="s">
        <v>2972</v>
      </c>
      <c r="F428" s="57">
        <v>0.6041666666666666</v>
      </c>
      <c r="G428" s="57">
        <v>0.6666666666666666</v>
      </c>
      <c r="H428" s="56">
        <f t="shared" si="1"/>
        <v>1.5</v>
      </c>
      <c r="I428" s="58">
        <v>21.22</v>
      </c>
      <c r="J428" s="58">
        <f t="shared" si="2"/>
        <v>14.14666667</v>
      </c>
      <c r="K428" s="44" t="s">
        <v>13450</v>
      </c>
      <c r="L428" s="55">
        <v>8.0</v>
      </c>
      <c r="M428" s="55">
        <v>1.0</v>
      </c>
    </row>
    <row r="429" ht="15.75" customHeight="1">
      <c r="A429" s="129" t="s">
        <v>13442</v>
      </c>
      <c r="B429" s="129" t="s">
        <v>64</v>
      </c>
      <c r="C429" s="55" t="s">
        <v>13451</v>
      </c>
      <c r="D429" s="56" t="s">
        <v>2155</v>
      </c>
      <c r="E429" s="56" t="s">
        <v>2972</v>
      </c>
      <c r="F429" s="57">
        <v>0.4166666666666667</v>
      </c>
      <c r="G429" s="57">
        <v>0.4791666666666667</v>
      </c>
      <c r="H429" s="56">
        <f t="shared" si="1"/>
        <v>1.5</v>
      </c>
      <c r="I429" s="58">
        <v>0.0</v>
      </c>
      <c r="J429" s="58">
        <f t="shared" si="2"/>
        <v>0</v>
      </c>
      <c r="K429" s="44" t="s">
        <v>13452</v>
      </c>
      <c r="L429" s="55">
        <v>17.0</v>
      </c>
      <c r="M429" s="55">
        <v>1.0</v>
      </c>
    </row>
    <row r="430" ht="15.75" customHeight="1">
      <c r="A430" s="129" t="s">
        <v>13442</v>
      </c>
      <c r="B430" s="129" t="s">
        <v>64</v>
      </c>
      <c r="C430" s="55" t="s">
        <v>13453</v>
      </c>
      <c r="D430" s="56" t="s">
        <v>2155</v>
      </c>
      <c r="E430" s="56" t="s">
        <v>2972</v>
      </c>
      <c r="F430" s="57">
        <v>0.3958333333333333</v>
      </c>
      <c r="G430" s="57">
        <v>0.5</v>
      </c>
      <c r="H430" s="56">
        <f t="shared" si="1"/>
        <v>2.5</v>
      </c>
      <c r="I430" s="58">
        <v>0.0</v>
      </c>
      <c r="J430" s="58">
        <f t="shared" si="2"/>
        <v>0</v>
      </c>
      <c r="K430" s="44" t="s">
        <v>13454</v>
      </c>
      <c r="L430" s="55">
        <v>5.0</v>
      </c>
      <c r="M430" s="55">
        <v>6.0</v>
      </c>
    </row>
    <row r="431" ht="15.75" customHeight="1">
      <c r="A431" s="129" t="s">
        <v>13442</v>
      </c>
      <c r="B431" s="129" t="s">
        <v>64</v>
      </c>
      <c r="C431" s="55" t="s">
        <v>13455</v>
      </c>
      <c r="D431" s="56" t="s">
        <v>725</v>
      </c>
      <c r="E431" s="56" t="s">
        <v>725</v>
      </c>
      <c r="F431" s="57">
        <v>0.4166666666666667</v>
      </c>
      <c r="G431" s="57">
        <v>0.4791666666666667</v>
      </c>
      <c r="H431" s="56">
        <f t="shared" si="1"/>
        <v>1.5</v>
      </c>
      <c r="I431" s="58">
        <v>0.0</v>
      </c>
      <c r="J431" s="58">
        <f t="shared" si="2"/>
        <v>0</v>
      </c>
      <c r="K431" s="44" t="s">
        <v>13456</v>
      </c>
      <c r="L431" s="55">
        <v>22.0</v>
      </c>
      <c r="M431" s="55">
        <v>1.0</v>
      </c>
    </row>
    <row r="432" ht="15.75" customHeight="1">
      <c r="A432" s="129" t="s">
        <v>13442</v>
      </c>
      <c r="B432" s="129" t="s">
        <v>64</v>
      </c>
      <c r="C432" s="55" t="s">
        <v>13457</v>
      </c>
      <c r="D432" s="56" t="s">
        <v>2155</v>
      </c>
      <c r="E432" s="56" t="s">
        <v>2972</v>
      </c>
      <c r="F432" s="57">
        <v>0.4166666666666667</v>
      </c>
      <c r="G432" s="57">
        <v>0.4791666666666667</v>
      </c>
      <c r="H432" s="56">
        <f t="shared" si="1"/>
        <v>1.5</v>
      </c>
      <c r="I432" s="58">
        <v>0.0</v>
      </c>
      <c r="J432" s="58">
        <f t="shared" si="2"/>
        <v>0</v>
      </c>
      <c r="K432" s="44" t="s">
        <v>13458</v>
      </c>
      <c r="L432" s="55">
        <v>0.0</v>
      </c>
      <c r="M432" s="55">
        <v>2.0</v>
      </c>
    </row>
    <row r="433" ht="15.75" customHeight="1">
      <c r="A433" s="129" t="s">
        <v>13442</v>
      </c>
      <c r="B433" s="129" t="s">
        <v>64</v>
      </c>
      <c r="C433" s="55" t="s">
        <v>13459</v>
      </c>
      <c r="D433" s="56" t="s">
        <v>11404</v>
      </c>
      <c r="E433" s="56" t="s">
        <v>13460</v>
      </c>
      <c r="F433" s="57">
        <v>0.4166666666666667</v>
      </c>
      <c r="G433" s="57">
        <v>0.4791666666666667</v>
      </c>
      <c r="H433" s="56">
        <f t="shared" si="1"/>
        <v>1.5</v>
      </c>
      <c r="I433" s="58">
        <v>0.0</v>
      </c>
      <c r="J433" s="58">
        <f t="shared" si="2"/>
        <v>0</v>
      </c>
      <c r="K433" s="44" t="s">
        <v>13461</v>
      </c>
      <c r="L433" s="55">
        <v>12.0</v>
      </c>
      <c r="M433" s="55">
        <v>6.0</v>
      </c>
    </row>
    <row r="434" ht="15.75" customHeight="1">
      <c r="A434" s="129" t="s">
        <v>13442</v>
      </c>
      <c r="B434" s="129" t="s">
        <v>64</v>
      </c>
      <c r="C434" s="55" t="s">
        <v>13462</v>
      </c>
      <c r="D434" s="56" t="s">
        <v>2155</v>
      </c>
      <c r="E434" s="56" t="s">
        <v>2972</v>
      </c>
      <c r="F434" s="57">
        <v>0.4166666666666667</v>
      </c>
      <c r="G434" s="57">
        <v>0.4791666666666667</v>
      </c>
      <c r="H434" s="56">
        <f t="shared" si="1"/>
        <v>1.5</v>
      </c>
      <c r="I434" s="58">
        <v>0.0</v>
      </c>
      <c r="J434" s="58">
        <f t="shared" si="2"/>
        <v>0</v>
      </c>
      <c r="K434" s="44" t="s">
        <v>13463</v>
      </c>
      <c r="L434" s="55">
        <v>9.0</v>
      </c>
      <c r="M434" s="55">
        <v>1.0</v>
      </c>
    </row>
    <row r="435" ht="15.75" customHeight="1">
      <c r="A435" s="129" t="s">
        <v>13442</v>
      </c>
      <c r="B435" s="129" t="s">
        <v>64</v>
      </c>
      <c r="C435" s="55" t="s">
        <v>13464</v>
      </c>
      <c r="D435" s="56" t="s">
        <v>2155</v>
      </c>
      <c r="E435" s="56" t="s">
        <v>2972</v>
      </c>
      <c r="F435" s="57">
        <v>0.5625</v>
      </c>
      <c r="G435" s="57">
        <v>0.6041666666666666</v>
      </c>
      <c r="H435" s="56">
        <f t="shared" si="1"/>
        <v>1</v>
      </c>
      <c r="I435" s="58">
        <v>60.0</v>
      </c>
      <c r="J435" s="58">
        <f t="shared" si="2"/>
        <v>7.5</v>
      </c>
      <c r="K435" s="44" t="s">
        <v>13465</v>
      </c>
      <c r="L435" s="55">
        <v>8.0</v>
      </c>
      <c r="M435" s="55">
        <v>8.0</v>
      </c>
    </row>
    <row r="436" ht="15.75" customHeight="1">
      <c r="A436" s="129" t="s">
        <v>13466</v>
      </c>
      <c r="B436" s="129" t="s">
        <v>208</v>
      </c>
      <c r="C436" s="55" t="s">
        <v>13467</v>
      </c>
      <c r="D436" s="56" t="s">
        <v>2233</v>
      </c>
      <c r="E436" s="56" t="s">
        <v>3988</v>
      </c>
      <c r="F436" s="57">
        <v>0.7916666666666666</v>
      </c>
      <c r="G436" s="57">
        <v>0.8333333333333334</v>
      </c>
      <c r="H436" s="56">
        <f t="shared" si="1"/>
        <v>1</v>
      </c>
      <c r="I436" s="58">
        <v>0.0</v>
      </c>
      <c r="J436" s="58">
        <f t="shared" si="2"/>
        <v>0</v>
      </c>
      <c r="K436" s="56" t="s">
        <v>13468</v>
      </c>
      <c r="L436" s="55">
        <v>27.0</v>
      </c>
      <c r="M436" s="55">
        <v>1.0</v>
      </c>
    </row>
    <row r="437" ht="15.75" customHeight="1">
      <c r="A437" s="129" t="s">
        <v>13466</v>
      </c>
      <c r="B437" s="129" t="s">
        <v>208</v>
      </c>
      <c r="C437" s="55" t="s">
        <v>13469</v>
      </c>
      <c r="D437" s="56" t="s">
        <v>2233</v>
      </c>
      <c r="E437" s="56" t="s">
        <v>3988</v>
      </c>
      <c r="F437" s="57">
        <v>0.7916666666666666</v>
      </c>
      <c r="G437" s="57">
        <v>0.8541666666666666</v>
      </c>
      <c r="H437" s="56">
        <f t="shared" si="1"/>
        <v>1.5</v>
      </c>
      <c r="I437" s="58">
        <v>0.0</v>
      </c>
      <c r="J437" s="58">
        <f t="shared" si="2"/>
        <v>0</v>
      </c>
      <c r="K437" s="56" t="s">
        <v>13470</v>
      </c>
      <c r="L437" s="55">
        <v>66.0</v>
      </c>
      <c r="M437" s="55">
        <v>1.0</v>
      </c>
    </row>
    <row r="438" ht="15.75" customHeight="1">
      <c r="A438" s="129" t="s">
        <v>13466</v>
      </c>
      <c r="B438" s="129" t="s">
        <v>208</v>
      </c>
      <c r="C438" s="55" t="s">
        <v>13471</v>
      </c>
      <c r="D438" s="56" t="s">
        <v>2233</v>
      </c>
      <c r="E438" s="56" t="s">
        <v>3988</v>
      </c>
      <c r="F438" s="57">
        <v>0.6041666666666666</v>
      </c>
      <c r="G438" s="57">
        <v>0.6458333333333334</v>
      </c>
      <c r="H438" s="56">
        <f t="shared" si="1"/>
        <v>1</v>
      </c>
      <c r="I438" s="58">
        <v>0.0</v>
      </c>
      <c r="J438" s="58">
        <f t="shared" si="2"/>
        <v>0</v>
      </c>
      <c r="K438" s="56" t="s">
        <v>13472</v>
      </c>
      <c r="L438" s="55">
        <v>27.0</v>
      </c>
      <c r="M438" s="55">
        <v>1.0</v>
      </c>
    </row>
    <row r="439" ht="15.75" customHeight="1">
      <c r="A439" s="129" t="s">
        <v>13473</v>
      </c>
      <c r="B439" s="129" t="s">
        <v>208</v>
      </c>
      <c r="C439" s="55" t="s">
        <v>13474</v>
      </c>
      <c r="D439" s="56" t="s">
        <v>2233</v>
      </c>
      <c r="E439" s="56" t="s">
        <v>3988</v>
      </c>
      <c r="F439" s="57">
        <v>0.7916666666666666</v>
      </c>
      <c r="G439" s="57">
        <v>0.8333333333333334</v>
      </c>
      <c r="H439" s="56">
        <f t="shared" si="1"/>
        <v>1</v>
      </c>
      <c r="I439" s="58">
        <v>0.0</v>
      </c>
      <c r="J439" s="58">
        <f t="shared" si="2"/>
        <v>0</v>
      </c>
      <c r="K439" s="56" t="s">
        <v>13475</v>
      </c>
      <c r="L439" s="55">
        <v>6.0</v>
      </c>
      <c r="M439" s="55">
        <v>1.0</v>
      </c>
    </row>
    <row r="440" ht="15.75" customHeight="1">
      <c r="A440" s="129" t="s">
        <v>13473</v>
      </c>
      <c r="B440" s="129" t="s">
        <v>208</v>
      </c>
      <c r="C440" s="55" t="s">
        <v>13476</v>
      </c>
      <c r="D440" s="56" t="s">
        <v>2233</v>
      </c>
      <c r="E440" s="56" t="s">
        <v>3988</v>
      </c>
      <c r="F440" s="57">
        <v>0.7708333333333334</v>
      </c>
      <c r="G440" s="57">
        <v>0.8125</v>
      </c>
      <c r="H440" s="56">
        <f t="shared" si="1"/>
        <v>1</v>
      </c>
      <c r="I440" s="58">
        <v>0.0</v>
      </c>
      <c r="J440" s="58">
        <f t="shared" si="2"/>
        <v>0</v>
      </c>
      <c r="K440" s="56" t="s">
        <v>13477</v>
      </c>
      <c r="L440" s="55" t="s">
        <v>297</v>
      </c>
      <c r="M440" s="55">
        <v>1.0</v>
      </c>
    </row>
    <row r="441" ht="15.75" customHeight="1">
      <c r="A441" s="129" t="s">
        <v>13473</v>
      </c>
      <c r="B441" s="129" t="s">
        <v>208</v>
      </c>
      <c r="C441" s="55" t="s">
        <v>13478</v>
      </c>
      <c r="D441" s="56" t="s">
        <v>2233</v>
      </c>
      <c r="E441" s="56" t="s">
        <v>3988</v>
      </c>
      <c r="F441" s="57">
        <v>0.5833333333333334</v>
      </c>
      <c r="G441" s="57">
        <v>0.625</v>
      </c>
      <c r="H441" s="56">
        <f t="shared" si="1"/>
        <v>1</v>
      </c>
      <c r="I441" s="58">
        <v>0.0</v>
      </c>
      <c r="J441" s="58">
        <f t="shared" si="2"/>
        <v>0</v>
      </c>
      <c r="K441" s="56" t="s">
        <v>13479</v>
      </c>
      <c r="L441" s="55">
        <v>23.0</v>
      </c>
      <c r="M441" s="55">
        <v>1.0</v>
      </c>
    </row>
    <row r="442" ht="15.75" customHeight="1">
      <c r="A442" s="129" t="s">
        <v>13473</v>
      </c>
      <c r="B442" s="129" t="s">
        <v>208</v>
      </c>
      <c r="C442" s="55" t="s">
        <v>13480</v>
      </c>
      <c r="D442" s="56" t="s">
        <v>2233</v>
      </c>
      <c r="E442" s="56" t="s">
        <v>3988</v>
      </c>
      <c r="F442" s="57">
        <v>0.7916666666666666</v>
      </c>
      <c r="G442" s="57">
        <v>0.8541666666666666</v>
      </c>
      <c r="H442" s="56">
        <f t="shared" si="1"/>
        <v>1.5</v>
      </c>
      <c r="I442" s="58">
        <v>0.0</v>
      </c>
      <c r="J442" s="58">
        <f t="shared" si="2"/>
        <v>0</v>
      </c>
      <c r="K442" s="56" t="s">
        <v>13481</v>
      </c>
      <c r="L442" s="55">
        <v>4.0</v>
      </c>
      <c r="M442" s="55">
        <v>1.0</v>
      </c>
    </row>
    <row r="443" ht="15.75" customHeight="1">
      <c r="A443" s="129" t="s">
        <v>13473</v>
      </c>
      <c r="B443" s="129" t="s">
        <v>208</v>
      </c>
      <c r="C443" s="55" t="s">
        <v>13482</v>
      </c>
      <c r="D443" s="56" t="s">
        <v>2233</v>
      </c>
      <c r="E443" s="56" t="s">
        <v>3988</v>
      </c>
      <c r="F443" s="57">
        <v>0.6041666666666666</v>
      </c>
      <c r="G443" s="57">
        <v>0.6458333333333334</v>
      </c>
      <c r="H443" s="56">
        <f t="shared" si="1"/>
        <v>1</v>
      </c>
      <c r="I443" s="58">
        <v>0.0</v>
      </c>
      <c r="J443" s="58">
        <f t="shared" si="2"/>
        <v>0</v>
      </c>
      <c r="K443" s="56" t="s">
        <v>13483</v>
      </c>
      <c r="L443" s="55" t="s">
        <v>297</v>
      </c>
      <c r="M443" s="55">
        <v>1.0</v>
      </c>
    </row>
    <row r="444" ht="15.75" customHeight="1">
      <c r="A444" s="129" t="s">
        <v>13473</v>
      </c>
      <c r="B444" s="129" t="s">
        <v>208</v>
      </c>
      <c r="C444" s="55" t="s">
        <v>13484</v>
      </c>
      <c r="D444" s="56" t="s">
        <v>248</v>
      </c>
      <c r="E444" s="56" t="s">
        <v>249</v>
      </c>
      <c r="F444" s="57">
        <v>0.7916666666666666</v>
      </c>
      <c r="G444" s="57">
        <v>0.8333333333333334</v>
      </c>
      <c r="H444" s="56">
        <f t="shared" si="1"/>
        <v>1</v>
      </c>
      <c r="I444" s="58">
        <v>0.0</v>
      </c>
      <c r="J444" s="58">
        <f t="shared" si="2"/>
        <v>0</v>
      </c>
      <c r="K444" s="56" t="s">
        <v>13485</v>
      </c>
      <c r="L444" s="55">
        <v>11.0</v>
      </c>
      <c r="M444" s="55">
        <v>1.0</v>
      </c>
    </row>
    <row r="445" ht="15.75" customHeight="1">
      <c r="A445" s="129" t="s">
        <v>13473</v>
      </c>
      <c r="B445" s="129" t="s">
        <v>208</v>
      </c>
      <c r="C445" s="55" t="s">
        <v>13486</v>
      </c>
      <c r="D445" s="56" t="s">
        <v>2233</v>
      </c>
      <c r="E445" s="56" t="s">
        <v>3988</v>
      </c>
      <c r="F445" s="57">
        <v>0.7916666666666666</v>
      </c>
      <c r="G445" s="57">
        <v>0.8541666666666666</v>
      </c>
      <c r="H445" s="56">
        <f t="shared" si="1"/>
        <v>1.5</v>
      </c>
      <c r="I445" s="58">
        <v>0.0</v>
      </c>
      <c r="J445" s="58">
        <f t="shared" si="2"/>
        <v>0</v>
      </c>
      <c r="K445" s="56" t="s">
        <v>13487</v>
      </c>
      <c r="L445" s="55">
        <v>6.0</v>
      </c>
      <c r="M445" s="55">
        <v>1.0</v>
      </c>
    </row>
    <row r="446" ht="15.75" customHeight="1">
      <c r="A446" s="129" t="s">
        <v>13473</v>
      </c>
      <c r="B446" s="129" t="s">
        <v>208</v>
      </c>
      <c r="C446" s="55" t="s">
        <v>13488</v>
      </c>
      <c r="D446" s="56" t="s">
        <v>197</v>
      </c>
      <c r="E446" s="56" t="s">
        <v>198</v>
      </c>
      <c r="F446" s="57">
        <v>0.7708333333333334</v>
      </c>
      <c r="G446" s="57">
        <v>0.8125</v>
      </c>
      <c r="H446" s="56">
        <f t="shared" si="1"/>
        <v>1</v>
      </c>
      <c r="I446" s="58">
        <v>0.0</v>
      </c>
      <c r="J446" s="58">
        <f t="shared" si="2"/>
        <v>0</v>
      </c>
      <c r="K446" s="56" t="s">
        <v>13489</v>
      </c>
      <c r="L446" s="55">
        <v>12.0</v>
      </c>
      <c r="M446" s="55">
        <v>1.0</v>
      </c>
    </row>
    <row r="447" ht="15.75" customHeight="1">
      <c r="A447" s="129" t="s">
        <v>13473</v>
      </c>
      <c r="B447" s="129" t="s">
        <v>208</v>
      </c>
      <c r="C447" s="55" t="s">
        <v>13490</v>
      </c>
      <c r="D447" s="56" t="s">
        <v>2233</v>
      </c>
      <c r="E447" s="56" t="s">
        <v>3988</v>
      </c>
      <c r="F447" s="57">
        <v>0.7916666666666666</v>
      </c>
      <c r="G447" s="57">
        <v>0.8333333333333334</v>
      </c>
      <c r="H447" s="56">
        <f t="shared" si="1"/>
        <v>1</v>
      </c>
      <c r="I447" s="58">
        <v>0.0</v>
      </c>
      <c r="J447" s="58">
        <f t="shared" si="2"/>
        <v>0</v>
      </c>
      <c r="K447" s="56" t="s">
        <v>13491</v>
      </c>
      <c r="L447" s="55">
        <v>7.0</v>
      </c>
      <c r="M447" s="55">
        <v>1.0</v>
      </c>
    </row>
    <row r="448" ht="15.75" customHeight="1">
      <c r="A448" s="129" t="s">
        <v>13473</v>
      </c>
      <c r="B448" s="129" t="s">
        <v>208</v>
      </c>
      <c r="C448" s="55" t="s">
        <v>13492</v>
      </c>
      <c r="D448" s="56" t="s">
        <v>2233</v>
      </c>
      <c r="E448" s="56" t="s">
        <v>3988</v>
      </c>
      <c r="F448" s="57">
        <v>0.7916666666666666</v>
      </c>
      <c r="G448" s="57">
        <v>0.8333333333333334</v>
      </c>
      <c r="H448" s="56">
        <f t="shared" si="1"/>
        <v>1</v>
      </c>
      <c r="I448" s="58">
        <v>0.0</v>
      </c>
      <c r="J448" s="58">
        <f t="shared" si="2"/>
        <v>0</v>
      </c>
      <c r="K448" s="56" t="s">
        <v>13493</v>
      </c>
      <c r="L448" s="55">
        <v>8.0</v>
      </c>
      <c r="M448" s="55">
        <v>1.0</v>
      </c>
    </row>
    <row r="449" ht="15.75" customHeight="1">
      <c r="A449" s="129" t="s">
        <v>13473</v>
      </c>
      <c r="B449" s="129" t="s">
        <v>208</v>
      </c>
      <c r="C449" s="55" t="s">
        <v>13494</v>
      </c>
      <c r="D449" s="56" t="s">
        <v>2233</v>
      </c>
      <c r="E449" s="56" t="s">
        <v>3988</v>
      </c>
      <c r="F449" s="57">
        <v>0.7916666666666666</v>
      </c>
      <c r="G449" s="57">
        <v>0.8541666666666666</v>
      </c>
      <c r="H449" s="56">
        <f t="shared" si="1"/>
        <v>1.5</v>
      </c>
      <c r="I449" s="58">
        <v>0.0</v>
      </c>
      <c r="J449" s="58">
        <f t="shared" si="2"/>
        <v>0</v>
      </c>
      <c r="K449" s="56" t="s">
        <v>13495</v>
      </c>
      <c r="L449" s="55">
        <v>8.0</v>
      </c>
      <c r="M449" s="55">
        <v>1.0</v>
      </c>
    </row>
    <row r="450" ht="15.75" customHeight="1">
      <c r="A450" s="129" t="s">
        <v>13496</v>
      </c>
      <c r="B450" s="129" t="s">
        <v>64</v>
      </c>
      <c r="C450" s="55" t="s">
        <v>13497</v>
      </c>
      <c r="D450" s="56" t="s">
        <v>12691</v>
      </c>
      <c r="E450" s="56" t="s">
        <v>12692</v>
      </c>
      <c r="F450" s="57">
        <v>0.4166666666666667</v>
      </c>
      <c r="G450" s="57">
        <v>0.5</v>
      </c>
      <c r="H450" s="56">
        <f t="shared" si="1"/>
        <v>2</v>
      </c>
      <c r="I450" s="58">
        <v>0.0</v>
      </c>
      <c r="J450" s="58">
        <f t="shared" si="2"/>
        <v>0</v>
      </c>
      <c r="K450" s="56" t="s">
        <v>13498</v>
      </c>
      <c r="L450" s="55" t="s">
        <v>297</v>
      </c>
      <c r="M450" s="55">
        <v>1.0</v>
      </c>
    </row>
    <row r="451" ht="15.75" customHeight="1">
      <c r="A451" s="129" t="s">
        <v>13496</v>
      </c>
      <c r="B451" s="129" t="s">
        <v>64</v>
      </c>
      <c r="C451" s="55" t="s">
        <v>13499</v>
      </c>
      <c r="D451" s="56" t="s">
        <v>222</v>
      </c>
      <c r="E451" s="56" t="s">
        <v>223</v>
      </c>
      <c r="F451" s="57">
        <v>0.5625</v>
      </c>
      <c r="G451" s="57">
        <v>0.6666666666666666</v>
      </c>
      <c r="H451" s="56">
        <f t="shared" si="1"/>
        <v>2.5</v>
      </c>
      <c r="I451" s="58">
        <v>0.0</v>
      </c>
      <c r="J451" s="58">
        <f t="shared" si="2"/>
        <v>0</v>
      </c>
      <c r="K451" s="56" t="s">
        <v>13500</v>
      </c>
      <c r="L451" s="55" t="s">
        <v>297</v>
      </c>
      <c r="M451" s="55">
        <v>1.0</v>
      </c>
    </row>
    <row r="452" ht="15.75" customHeight="1">
      <c r="A452" s="129" t="s">
        <v>13496</v>
      </c>
      <c r="B452" s="129" t="s">
        <v>64</v>
      </c>
      <c r="C452" s="55" t="s">
        <v>13501</v>
      </c>
      <c r="D452" s="56" t="s">
        <v>222</v>
      </c>
      <c r="E452" s="56" t="s">
        <v>223</v>
      </c>
      <c r="F452" s="57">
        <v>0.3541666666666667</v>
      </c>
      <c r="G452" s="57">
        <v>0.6875</v>
      </c>
      <c r="H452" s="56">
        <f t="shared" si="1"/>
        <v>8</v>
      </c>
      <c r="I452" s="58">
        <v>0.0</v>
      </c>
      <c r="J452" s="58">
        <f t="shared" si="2"/>
        <v>0</v>
      </c>
      <c r="K452" s="56" t="s">
        <v>13502</v>
      </c>
      <c r="L452" s="55" t="s">
        <v>297</v>
      </c>
      <c r="M452" s="55">
        <v>1.0</v>
      </c>
    </row>
    <row r="453" ht="15.75" customHeight="1">
      <c r="A453" s="129" t="s">
        <v>13496</v>
      </c>
      <c r="B453" s="129" t="s">
        <v>64</v>
      </c>
      <c r="C453" s="55" t="s">
        <v>13503</v>
      </c>
      <c r="D453" s="56" t="s">
        <v>725</v>
      </c>
      <c r="E453" s="56" t="s">
        <v>725</v>
      </c>
      <c r="F453" s="57">
        <v>0.3541666666666667</v>
      </c>
      <c r="G453" s="57">
        <v>0.6875</v>
      </c>
      <c r="H453" s="56">
        <f t="shared" si="1"/>
        <v>8</v>
      </c>
      <c r="I453" s="58">
        <v>0.0</v>
      </c>
      <c r="J453" s="58">
        <f t="shared" si="2"/>
        <v>0</v>
      </c>
      <c r="K453" s="56" t="s">
        <v>13504</v>
      </c>
      <c r="L453" s="55" t="s">
        <v>297</v>
      </c>
      <c r="M453" s="55">
        <v>1.0</v>
      </c>
    </row>
    <row r="454" ht="15.75" customHeight="1">
      <c r="A454" s="129" t="s">
        <v>13496</v>
      </c>
      <c r="B454" s="129" t="s">
        <v>64</v>
      </c>
      <c r="C454" s="55" t="s">
        <v>13505</v>
      </c>
      <c r="D454" s="56" t="s">
        <v>222</v>
      </c>
      <c r="E454" s="56" t="s">
        <v>223</v>
      </c>
      <c r="F454" s="57">
        <v>0.5416666666666666</v>
      </c>
      <c r="G454" s="57">
        <v>0.625</v>
      </c>
      <c r="H454" s="56">
        <f t="shared" si="1"/>
        <v>2</v>
      </c>
      <c r="I454" s="58">
        <v>0.0</v>
      </c>
      <c r="J454" s="58">
        <f t="shared" si="2"/>
        <v>0</v>
      </c>
      <c r="K454" s="56" t="s">
        <v>13506</v>
      </c>
      <c r="L454" s="55" t="s">
        <v>297</v>
      </c>
      <c r="M454" s="55">
        <v>1.0</v>
      </c>
    </row>
    <row r="455" ht="15.75" customHeight="1">
      <c r="A455" s="129" t="s">
        <v>13496</v>
      </c>
      <c r="B455" s="129" t="s">
        <v>64</v>
      </c>
      <c r="C455" s="55" t="s">
        <v>13501</v>
      </c>
      <c r="D455" s="56" t="s">
        <v>222</v>
      </c>
      <c r="E455" s="56" t="s">
        <v>223</v>
      </c>
      <c r="F455" s="57">
        <v>0.3541666666666667</v>
      </c>
      <c r="G455" s="57">
        <v>0.6875</v>
      </c>
      <c r="H455" s="56">
        <f t="shared" si="1"/>
        <v>8</v>
      </c>
      <c r="I455" s="58">
        <v>0.0</v>
      </c>
      <c r="J455" s="58">
        <f t="shared" si="2"/>
        <v>0</v>
      </c>
      <c r="K455" s="56" t="s">
        <v>13502</v>
      </c>
      <c r="L455" s="55" t="s">
        <v>297</v>
      </c>
      <c r="M455" s="55">
        <v>1.0</v>
      </c>
    </row>
    <row r="456" ht="15.75" customHeight="1">
      <c r="A456" s="11" t="s">
        <v>13507</v>
      </c>
      <c r="B456" s="11" t="s">
        <v>35</v>
      </c>
      <c r="C456" s="55" t="s">
        <v>13508</v>
      </c>
      <c r="D456" s="56" t="s">
        <v>3825</v>
      </c>
      <c r="E456" s="56" t="s">
        <v>3826</v>
      </c>
      <c r="F456" s="57">
        <v>0.75</v>
      </c>
      <c r="G456" s="57">
        <v>0.8125</v>
      </c>
      <c r="H456" s="56">
        <f t="shared" si="1"/>
        <v>1.5</v>
      </c>
      <c r="I456" s="58">
        <v>0.0</v>
      </c>
      <c r="J456" s="58">
        <f t="shared" si="2"/>
        <v>0</v>
      </c>
      <c r="K456" s="56" t="s">
        <v>13509</v>
      </c>
      <c r="L456" s="55">
        <v>39.0</v>
      </c>
      <c r="M456" s="55">
        <v>1.0</v>
      </c>
    </row>
    <row r="457" ht="15.75" customHeight="1">
      <c r="A457" s="11" t="s">
        <v>13507</v>
      </c>
      <c r="B457" s="11" t="s">
        <v>35</v>
      </c>
      <c r="C457" s="55" t="s">
        <v>13510</v>
      </c>
      <c r="D457" s="56" t="s">
        <v>2233</v>
      </c>
      <c r="E457" s="56" t="s">
        <v>3988</v>
      </c>
      <c r="F457" s="57">
        <v>0.7916666666666666</v>
      </c>
      <c r="G457" s="57">
        <v>0.8541666666666666</v>
      </c>
      <c r="H457" s="56">
        <f t="shared" si="1"/>
        <v>1.5</v>
      </c>
      <c r="I457" s="58">
        <v>0.0</v>
      </c>
      <c r="J457" s="58">
        <f t="shared" si="2"/>
        <v>0</v>
      </c>
      <c r="K457" s="56" t="s">
        <v>13511</v>
      </c>
      <c r="L457" s="55" t="s">
        <v>297</v>
      </c>
      <c r="M457" s="55">
        <v>1.0</v>
      </c>
    </row>
    <row r="458" ht="15.75" customHeight="1">
      <c r="A458" s="11" t="s">
        <v>13507</v>
      </c>
      <c r="B458" s="11" t="s">
        <v>35</v>
      </c>
      <c r="C458" s="55" t="s">
        <v>13512</v>
      </c>
      <c r="D458" s="56" t="s">
        <v>9547</v>
      </c>
      <c r="E458" s="56" t="s">
        <v>9548</v>
      </c>
      <c r="F458" s="57">
        <v>0.7708333333333334</v>
      </c>
      <c r="G458" s="57">
        <v>0.8125</v>
      </c>
      <c r="H458" s="56">
        <f t="shared" si="1"/>
        <v>1</v>
      </c>
      <c r="I458" s="58">
        <v>0.0</v>
      </c>
      <c r="J458" s="58">
        <f t="shared" si="2"/>
        <v>0</v>
      </c>
      <c r="K458" s="56" t="s">
        <v>13513</v>
      </c>
      <c r="L458" s="55">
        <v>2.0</v>
      </c>
      <c r="M458" s="55">
        <v>1.0</v>
      </c>
    </row>
    <row r="459" ht="15.75" customHeight="1">
      <c r="A459" s="11" t="s">
        <v>13507</v>
      </c>
      <c r="B459" s="11" t="s">
        <v>35</v>
      </c>
      <c r="C459" s="55" t="s">
        <v>13514</v>
      </c>
      <c r="D459" s="56" t="s">
        <v>2507</v>
      </c>
      <c r="E459" s="56" t="s">
        <v>3876</v>
      </c>
      <c r="F459" s="57">
        <v>0.6666666666666666</v>
      </c>
      <c r="G459" s="57">
        <v>0.7083333333333334</v>
      </c>
      <c r="H459" s="56">
        <f t="shared" si="1"/>
        <v>1</v>
      </c>
      <c r="I459" s="58">
        <v>0.0</v>
      </c>
      <c r="J459" s="58">
        <f t="shared" si="2"/>
        <v>0</v>
      </c>
      <c r="K459" s="56" t="s">
        <v>13515</v>
      </c>
      <c r="L459" s="55" t="s">
        <v>297</v>
      </c>
      <c r="M459" s="55">
        <v>1.0</v>
      </c>
    </row>
    <row r="460" ht="15.75" customHeight="1">
      <c r="A460" s="11" t="s">
        <v>13507</v>
      </c>
      <c r="B460" s="11" t="s">
        <v>35</v>
      </c>
      <c r="C460" s="55" t="s">
        <v>13516</v>
      </c>
      <c r="D460" s="56" t="s">
        <v>2507</v>
      </c>
      <c r="E460" s="56" t="s">
        <v>3876</v>
      </c>
      <c r="F460" s="57">
        <v>0.4166666666666667</v>
      </c>
      <c r="G460" s="57">
        <v>0.6666666666666666</v>
      </c>
      <c r="H460" s="56">
        <f t="shared" si="1"/>
        <v>6</v>
      </c>
      <c r="I460" s="58">
        <v>0.0</v>
      </c>
      <c r="J460" s="58">
        <f t="shared" si="2"/>
        <v>0</v>
      </c>
      <c r="K460" s="56" t="s">
        <v>13517</v>
      </c>
      <c r="L460" s="55" t="s">
        <v>297</v>
      </c>
      <c r="M460" s="55">
        <v>1.0</v>
      </c>
    </row>
    <row r="461" ht="15.75" customHeight="1">
      <c r="A461" s="11" t="s">
        <v>13507</v>
      </c>
      <c r="B461" s="11" t="s">
        <v>35</v>
      </c>
      <c r="C461" s="55" t="s">
        <v>13518</v>
      </c>
      <c r="D461" s="56" t="s">
        <v>2507</v>
      </c>
      <c r="E461" s="56" t="s">
        <v>3876</v>
      </c>
      <c r="F461" s="57">
        <v>0.6041666666666666</v>
      </c>
      <c r="G461" s="57">
        <v>0.6458333333333334</v>
      </c>
      <c r="H461" s="56">
        <f t="shared" si="1"/>
        <v>1</v>
      </c>
      <c r="I461" s="58">
        <v>0.0</v>
      </c>
      <c r="J461" s="58">
        <f t="shared" si="2"/>
        <v>0</v>
      </c>
      <c r="K461" s="44" t="s">
        <v>13519</v>
      </c>
      <c r="L461" s="55" t="s">
        <v>297</v>
      </c>
      <c r="M461" s="55">
        <v>1.0</v>
      </c>
    </row>
    <row r="462" ht="15.75" customHeight="1">
      <c r="A462" s="11" t="s">
        <v>13507</v>
      </c>
      <c r="B462" s="11" t="s">
        <v>35</v>
      </c>
      <c r="C462" s="55" t="s">
        <v>13520</v>
      </c>
      <c r="D462" s="56" t="s">
        <v>2507</v>
      </c>
      <c r="E462" s="56" t="s">
        <v>3876</v>
      </c>
      <c r="F462" s="57">
        <v>0.6041666666666666</v>
      </c>
      <c r="G462" s="57">
        <v>0.6458333333333334</v>
      </c>
      <c r="H462" s="56">
        <f t="shared" si="1"/>
        <v>1</v>
      </c>
      <c r="I462" s="58">
        <v>0.0</v>
      </c>
      <c r="J462" s="58">
        <f t="shared" si="2"/>
        <v>0</v>
      </c>
      <c r="K462" s="44" t="s">
        <v>13521</v>
      </c>
      <c r="L462" s="55" t="s">
        <v>297</v>
      </c>
      <c r="M462" s="55">
        <v>1.0</v>
      </c>
    </row>
    <row r="463" ht="15.75" customHeight="1">
      <c r="A463" s="11" t="s">
        <v>13507</v>
      </c>
      <c r="B463" s="11" t="s">
        <v>35</v>
      </c>
      <c r="C463" s="55" t="s">
        <v>13522</v>
      </c>
      <c r="D463" s="56" t="s">
        <v>9777</v>
      </c>
      <c r="E463" s="56" t="s">
        <v>9778</v>
      </c>
      <c r="F463" s="57">
        <v>0.7708333333333334</v>
      </c>
      <c r="G463" s="57">
        <v>0.8333333333333334</v>
      </c>
      <c r="H463" s="56">
        <f t="shared" si="1"/>
        <v>1.5</v>
      </c>
      <c r="I463" s="58">
        <v>0.0</v>
      </c>
      <c r="J463" s="58">
        <f t="shared" si="2"/>
        <v>0</v>
      </c>
      <c r="K463" s="44" t="s">
        <v>13523</v>
      </c>
      <c r="L463" s="55" t="s">
        <v>297</v>
      </c>
      <c r="M463" s="55">
        <v>1.0</v>
      </c>
    </row>
    <row r="464" ht="15.75" customHeight="1">
      <c r="A464" s="11" t="s">
        <v>13507</v>
      </c>
      <c r="B464" s="11" t="s">
        <v>35</v>
      </c>
      <c r="C464" s="55" t="s">
        <v>13524</v>
      </c>
      <c r="D464" s="56" t="s">
        <v>189</v>
      </c>
      <c r="E464" s="56" t="s">
        <v>190</v>
      </c>
      <c r="F464" s="57">
        <v>0.6666666666666666</v>
      </c>
      <c r="G464" s="57">
        <v>0.7083333333333334</v>
      </c>
      <c r="H464" s="56">
        <f t="shared" si="1"/>
        <v>1</v>
      </c>
      <c r="I464" s="58">
        <v>0.0</v>
      </c>
      <c r="J464" s="58">
        <f t="shared" si="2"/>
        <v>0</v>
      </c>
      <c r="K464" s="44" t="s">
        <v>13525</v>
      </c>
      <c r="L464" s="55" t="s">
        <v>297</v>
      </c>
      <c r="M464" s="55">
        <v>1.0</v>
      </c>
    </row>
    <row r="465" ht="15.75" customHeight="1">
      <c r="A465" s="11" t="s">
        <v>13507</v>
      </c>
      <c r="B465" s="11" t="s">
        <v>35</v>
      </c>
      <c r="C465" s="55" t="s">
        <v>13526</v>
      </c>
      <c r="D465" s="56" t="s">
        <v>12691</v>
      </c>
      <c r="E465" s="56" t="s">
        <v>12692</v>
      </c>
      <c r="F465" s="57">
        <v>0.7916666666666666</v>
      </c>
      <c r="G465" s="57">
        <v>0.8541666666666666</v>
      </c>
      <c r="H465" s="56">
        <f t="shared" si="1"/>
        <v>1.5</v>
      </c>
      <c r="I465" s="58">
        <v>0.0</v>
      </c>
      <c r="J465" s="58">
        <f t="shared" si="2"/>
        <v>0</v>
      </c>
      <c r="K465" s="44" t="s">
        <v>13527</v>
      </c>
      <c r="L465" s="55" t="s">
        <v>297</v>
      </c>
      <c r="M465" s="55">
        <v>1.0</v>
      </c>
    </row>
    <row r="466" ht="15.75" customHeight="1">
      <c r="A466" s="11" t="s">
        <v>13507</v>
      </c>
      <c r="B466" s="11" t="s">
        <v>35</v>
      </c>
      <c r="C466" s="55" t="s">
        <v>13528</v>
      </c>
      <c r="D466" s="56" t="s">
        <v>2507</v>
      </c>
      <c r="E466" s="56" t="s">
        <v>3876</v>
      </c>
      <c r="F466" s="57">
        <v>0.7291666666666666</v>
      </c>
      <c r="G466" s="57">
        <v>0.7708333333333334</v>
      </c>
      <c r="H466" s="56">
        <f t="shared" si="1"/>
        <v>1</v>
      </c>
      <c r="I466" s="58">
        <v>0.0</v>
      </c>
      <c r="J466" s="58">
        <f t="shared" si="2"/>
        <v>0</v>
      </c>
      <c r="K466" s="44" t="s">
        <v>13529</v>
      </c>
      <c r="L466" s="55">
        <v>10.0</v>
      </c>
      <c r="M466" s="55">
        <v>1.0</v>
      </c>
    </row>
    <row r="467" ht="15.75" customHeight="1">
      <c r="A467" s="11" t="s">
        <v>13507</v>
      </c>
      <c r="B467" s="11" t="s">
        <v>35</v>
      </c>
      <c r="C467" s="55" t="s">
        <v>13530</v>
      </c>
      <c r="D467" s="56" t="s">
        <v>2233</v>
      </c>
      <c r="E467" s="56" t="s">
        <v>3988</v>
      </c>
      <c r="F467" s="57">
        <v>0.7708333333333334</v>
      </c>
      <c r="G467" s="57">
        <v>0.8125</v>
      </c>
      <c r="H467" s="56">
        <f t="shared" si="1"/>
        <v>1</v>
      </c>
      <c r="I467" s="58">
        <v>0.0</v>
      </c>
      <c r="J467" s="58">
        <f t="shared" si="2"/>
        <v>0</v>
      </c>
      <c r="K467" s="44" t="s">
        <v>13531</v>
      </c>
      <c r="L467" s="55" t="s">
        <v>297</v>
      </c>
      <c r="M467" s="55">
        <v>1.0</v>
      </c>
    </row>
    <row r="468" ht="15.75" customHeight="1">
      <c r="A468" s="11" t="s">
        <v>13507</v>
      </c>
      <c r="B468" s="11" t="s">
        <v>35</v>
      </c>
      <c r="C468" s="55" t="s">
        <v>13532</v>
      </c>
      <c r="D468" s="56" t="s">
        <v>4032</v>
      </c>
      <c r="E468" s="56" t="s">
        <v>4033</v>
      </c>
      <c r="F468" s="57">
        <v>0.7708333333333334</v>
      </c>
      <c r="G468" s="57">
        <v>0.8125</v>
      </c>
      <c r="H468" s="56">
        <f t="shared" si="1"/>
        <v>1</v>
      </c>
      <c r="I468" s="58">
        <v>0.0</v>
      </c>
      <c r="J468" s="58">
        <f t="shared" si="2"/>
        <v>0</v>
      </c>
      <c r="K468" s="44" t="s">
        <v>13533</v>
      </c>
      <c r="L468" s="55">
        <v>11.0</v>
      </c>
      <c r="M468" s="55">
        <v>1.0</v>
      </c>
    </row>
    <row r="469" ht="15.75" customHeight="1">
      <c r="A469" s="11" t="s">
        <v>13507</v>
      </c>
      <c r="B469" s="11" t="s">
        <v>35</v>
      </c>
      <c r="C469" s="55" t="s">
        <v>13534</v>
      </c>
      <c r="D469" s="56" t="s">
        <v>2233</v>
      </c>
      <c r="E469" s="56" t="s">
        <v>3988</v>
      </c>
      <c r="F469" s="57">
        <v>0.7708333333333334</v>
      </c>
      <c r="G469" s="57">
        <v>0.8125</v>
      </c>
      <c r="H469" s="56">
        <f t="shared" si="1"/>
        <v>1</v>
      </c>
      <c r="I469" s="58">
        <v>0.0</v>
      </c>
      <c r="J469" s="58">
        <f t="shared" si="2"/>
        <v>0</v>
      </c>
      <c r="K469" s="44" t="s">
        <v>13535</v>
      </c>
      <c r="L469" s="55">
        <v>0.0</v>
      </c>
      <c r="M469" s="55">
        <v>1.0</v>
      </c>
    </row>
    <row r="470" ht="15.75" customHeight="1">
      <c r="A470" s="11" t="s">
        <v>13507</v>
      </c>
      <c r="B470" s="11" t="s">
        <v>35</v>
      </c>
      <c r="C470" s="55" t="s">
        <v>13536</v>
      </c>
      <c r="D470" s="56" t="s">
        <v>2507</v>
      </c>
      <c r="E470" s="56" t="s">
        <v>3876</v>
      </c>
      <c r="F470" s="57">
        <v>0.6041666666666666</v>
      </c>
      <c r="G470" s="57">
        <v>0.6458333333333334</v>
      </c>
      <c r="H470" s="56">
        <f t="shared" si="1"/>
        <v>1</v>
      </c>
      <c r="I470" s="58">
        <v>0.0</v>
      </c>
      <c r="J470" s="58">
        <f t="shared" si="2"/>
        <v>0</v>
      </c>
      <c r="K470" s="44" t="s">
        <v>13537</v>
      </c>
      <c r="L470" s="55" t="s">
        <v>297</v>
      </c>
      <c r="M470" s="55">
        <v>1.0</v>
      </c>
    </row>
    <row r="471" ht="15.75" customHeight="1">
      <c r="A471" s="11" t="s">
        <v>13507</v>
      </c>
      <c r="B471" s="11" t="s">
        <v>35</v>
      </c>
      <c r="C471" s="55" t="s">
        <v>13538</v>
      </c>
      <c r="D471" s="56" t="s">
        <v>9547</v>
      </c>
      <c r="E471" s="56" t="s">
        <v>9548</v>
      </c>
      <c r="F471" s="57">
        <v>0.6041666666666666</v>
      </c>
      <c r="G471" s="57">
        <v>0.6458333333333334</v>
      </c>
      <c r="H471" s="56">
        <f t="shared" si="1"/>
        <v>1</v>
      </c>
      <c r="I471" s="58">
        <v>0.0</v>
      </c>
      <c r="J471" s="58">
        <f t="shared" si="2"/>
        <v>0</v>
      </c>
      <c r="K471" s="44" t="s">
        <v>13539</v>
      </c>
      <c r="L471" s="55">
        <v>10.0</v>
      </c>
      <c r="M471" s="55">
        <v>1.0</v>
      </c>
    </row>
    <row r="472" ht="15.75" customHeight="1">
      <c r="A472" s="11" t="s">
        <v>13507</v>
      </c>
      <c r="B472" s="11" t="s">
        <v>35</v>
      </c>
      <c r="C472" s="55" t="s">
        <v>13540</v>
      </c>
      <c r="D472" s="56" t="s">
        <v>2233</v>
      </c>
      <c r="E472" s="56" t="s">
        <v>3988</v>
      </c>
      <c r="F472" s="57">
        <v>0.7708333333333334</v>
      </c>
      <c r="G472" s="57">
        <v>0.8125</v>
      </c>
      <c r="H472" s="56">
        <f t="shared" si="1"/>
        <v>1</v>
      </c>
      <c r="I472" s="58">
        <v>0.0</v>
      </c>
      <c r="J472" s="58">
        <f t="shared" si="2"/>
        <v>0</v>
      </c>
      <c r="K472" s="44" t="s">
        <v>13541</v>
      </c>
      <c r="L472" s="55" t="s">
        <v>297</v>
      </c>
      <c r="M472" s="55">
        <v>1.0</v>
      </c>
    </row>
    <row r="473" ht="15.75" customHeight="1">
      <c r="A473" s="11" t="s">
        <v>13507</v>
      </c>
      <c r="B473" s="11" t="s">
        <v>35</v>
      </c>
      <c r="C473" s="55" t="s">
        <v>13542</v>
      </c>
      <c r="D473" s="56" t="s">
        <v>2275</v>
      </c>
      <c r="E473" s="56" t="s">
        <v>3542</v>
      </c>
      <c r="F473" s="57">
        <v>0.75</v>
      </c>
      <c r="G473" s="57">
        <v>0.8541666666666666</v>
      </c>
      <c r="H473" s="56">
        <f t="shared" si="1"/>
        <v>2.5</v>
      </c>
      <c r="I473" s="58">
        <v>0.0</v>
      </c>
      <c r="J473" s="58">
        <f t="shared" si="2"/>
        <v>0</v>
      </c>
      <c r="K473" s="44" t="s">
        <v>13543</v>
      </c>
      <c r="L473" s="55">
        <v>50.0</v>
      </c>
      <c r="M473" s="55">
        <v>1.0</v>
      </c>
    </row>
    <row r="474" ht="15.75" customHeight="1">
      <c r="A474" s="11" t="s">
        <v>13507</v>
      </c>
      <c r="B474" s="11" t="s">
        <v>35</v>
      </c>
      <c r="C474" s="55" t="s">
        <v>13544</v>
      </c>
      <c r="D474" s="56" t="s">
        <v>2507</v>
      </c>
      <c r="E474" s="56" t="s">
        <v>3876</v>
      </c>
      <c r="F474" s="57">
        <v>0.4166666666666667</v>
      </c>
      <c r="G474" s="57">
        <v>0.6666666666666666</v>
      </c>
      <c r="H474" s="56">
        <f t="shared" si="1"/>
        <v>6</v>
      </c>
      <c r="I474" s="58">
        <v>0.0</v>
      </c>
      <c r="J474" s="58">
        <f t="shared" si="2"/>
        <v>0</v>
      </c>
      <c r="K474" s="44" t="s">
        <v>13545</v>
      </c>
      <c r="L474" s="55" t="s">
        <v>297</v>
      </c>
      <c r="M474" s="55">
        <v>1.0</v>
      </c>
    </row>
    <row r="475" ht="15.75" customHeight="1">
      <c r="A475" s="11" t="s">
        <v>13507</v>
      </c>
      <c r="B475" s="11" t="s">
        <v>35</v>
      </c>
      <c r="C475" s="55" t="s">
        <v>13546</v>
      </c>
      <c r="D475" s="56" t="s">
        <v>12691</v>
      </c>
      <c r="E475" s="56" t="s">
        <v>12692</v>
      </c>
      <c r="F475" s="57">
        <v>0.7916666666666666</v>
      </c>
      <c r="G475" s="57">
        <v>0.8541666666666666</v>
      </c>
      <c r="H475" s="56">
        <f t="shared" si="1"/>
        <v>1.5</v>
      </c>
      <c r="I475" s="58">
        <v>0.0</v>
      </c>
      <c r="J475" s="58">
        <f t="shared" si="2"/>
        <v>0</v>
      </c>
      <c r="K475" s="44" t="s">
        <v>13547</v>
      </c>
      <c r="L475" s="55" t="s">
        <v>297</v>
      </c>
      <c r="M475" s="55">
        <v>1.0</v>
      </c>
    </row>
    <row r="476" ht="15.75" customHeight="1">
      <c r="A476" s="129" t="s">
        <v>13548</v>
      </c>
      <c r="B476" s="129" t="s">
        <v>208</v>
      </c>
      <c r="C476" s="55" t="s">
        <v>13549</v>
      </c>
      <c r="D476" s="56" t="s">
        <v>725</v>
      </c>
      <c r="E476" s="56" t="s">
        <v>725</v>
      </c>
      <c r="F476" s="472">
        <v>45870.0</v>
      </c>
      <c r="G476" s="472">
        <v>45900.0</v>
      </c>
      <c r="H476" s="56">
        <f t="shared" si="1"/>
        <v>720</v>
      </c>
      <c r="I476" s="58">
        <v>0.0</v>
      </c>
      <c r="J476" s="58">
        <f t="shared" si="2"/>
        <v>0</v>
      </c>
      <c r="K476" s="56" t="s">
        <v>13550</v>
      </c>
      <c r="L476" s="55" t="s">
        <v>297</v>
      </c>
      <c r="M476" s="55">
        <v>1.0</v>
      </c>
    </row>
    <row r="477" ht="15.75" customHeight="1">
      <c r="A477" s="129" t="s">
        <v>13548</v>
      </c>
      <c r="B477" s="129" t="s">
        <v>208</v>
      </c>
      <c r="C477" s="55" t="s">
        <v>13551</v>
      </c>
      <c r="D477" s="56" t="s">
        <v>725</v>
      </c>
      <c r="E477" s="56" t="s">
        <v>725</v>
      </c>
      <c r="F477" s="472">
        <v>45931.0</v>
      </c>
      <c r="G477" s="472">
        <v>45961.0</v>
      </c>
      <c r="H477" s="56">
        <f t="shared" si="1"/>
        <v>720</v>
      </c>
      <c r="I477" s="58">
        <v>0.0</v>
      </c>
      <c r="J477" s="58">
        <f t="shared" si="2"/>
        <v>0</v>
      </c>
      <c r="K477" s="56" t="s">
        <v>13552</v>
      </c>
      <c r="L477" s="55" t="s">
        <v>297</v>
      </c>
      <c r="M477" s="55">
        <v>1.0</v>
      </c>
    </row>
    <row r="478" ht="15.75" customHeight="1">
      <c r="A478" s="11" t="s">
        <v>11539</v>
      </c>
      <c r="B478" s="11" t="s">
        <v>208</v>
      </c>
      <c r="C478" s="55" t="s">
        <v>13553</v>
      </c>
      <c r="D478" s="56" t="s">
        <v>3825</v>
      </c>
      <c r="E478" s="56" t="s">
        <v>3826</v>
      </c>
      <c r="F478" s="57">
        <v>0.4583333333333333</v>
      </c>
      <c r="G478" s="57">
        <v>0.5</v>
      </c>
      <c r="H478" s="56">
        <f t="shared" si="1"/>
        <v>1</v>
      </c>
      <c r="I478" s="58">
        <v>0.0</v>
      </c>
      <c r="J478" s="58">
        <f t="shared" si="2"/>
        <v>0</v>
      </c>
      <c r="K478" s="44" t="s">
        <v>13554</v>
      </c>
      <c r="L478" s="55" t="s">
        <v>297</v>
      </c>
      <c r="M478" s="55">
        <v>1.0</v>
      </c>
    </row>
    <row r="479" ht="15.75" customHeight="1">
      <c r="A479" s="11" t="s">
        <v>11539</v>
      </c>
      <c r="B479" s="11" t="s">
        <v>64</v>
      </c>
      <c r="C479" s="55" t="s">
        <v>13555</v>
      </c>
      <c r="D479" s="56" t="s">
        <v>2233</v>
      </c>
      <c r="E479" s="56" t="s">
        <v>3988</v>
      </c>
      <c r="F479" s="57">
        <v>0.7708333333333334</v>
      </c>
      <c r="G479" s="57">
        <v>0.8333333333333334</v>
      </c>
      <c r="H479" s="56">
        <f t="shared" si="1"/>
        <v>1.5</v>
      </c>
      <c r="I479" s="58">
        <v>0.0</v>
      </c>
      <c r="J479" s="58">
        <f t="shared" si="2"/>
        <v>0</v>
      </c>
      <c r="K479" s="44" t="s">
        <v>13556</v>
      </c>
      <c r="L479" s="55" t="s">
        <v>297</v>
      </c>
      <c r="M479" s="55">
        <v>1.0</v>
      </c>
    </row>
    <row r="480" ht="15.75" customHeight="1">
      <c r="A480" s="11" t="s">
        <v>11539</v>
      </c>
      <c r="B480" s="11" t="s">
        <v>64</v>
      </c>
      <c r="C480" s="55" t="s">
        <v>13557</v>
      </c>
      <c r="D480" s="56" t="s">
        <v>3774</v>
      </c>
      <c r="E480" s="56" t="s">
        <v>3775</v>
      </c>
      <c r="F480" s="57">
        <v>0.4375</v>
      </c>
      <c r="G480" s="57">
        <v>0.4583333333333333</v>
      </c>
      <c r="H480" s="56">
        <f t="shared" si="1"/>
        <v>0.5</v>
      </c>
      <c r="I480" s="58">
        <v>0.0</v>
      </c>
      <c r="J480" s="58">
        <f t="shared" si="2"/>
        <v>0</v>
      </c>
      <c r="K480" s="44" t="s">
        <v>13558</v>
      </c>
      <c r="L480" s="55" t="s">
        <v>297</v>
      </c>
      <c r="M480" s="55">
        <v>1.0</v>
      </c>
    </row>
    <row r="481" ht="15.75" customHeight="1">
      <c r="A481" s="11" t="s">
        <v>11539</v>
      </c>
      <c r="B481" s="11" t="s">
        <v>187</v>
      </c>
      <c r="C481" s="55" t="s">
        <v>13052</v>
      </c>
      <c r="D481" s="56" t="s">
        <v>9547</v>
      </c>
      <c r="E481" s="56" t="s">
        <v>9548</v>
      </c>
      <c r="F481" s="57">
        <v>0.6666666666666666</v>
      </c>
      <c r="G481" s="57">
        <v>0.7083333333333334</v>
      </c>
      <c r="H481" s="56">
        <f t="shared" si="1"/>
        <v>1</v>
      </c>
      <c r="I481" s="58">
        <v>0.0</v>
      </c>
      <c r="J481" s="58">
        <f t="shared" si="2"/>
        <v>0</v>
      </c>
      <c r="K481" s="44" t="s">
        <v>13559</v>
      </c>
      <c r="L481" s="55" t="s">
        <v>297</v>
      </c>
      <c r="M481" s="55">
        <v>1.0</v>
      </c>
    </row>
    <row r="482" ht="15.75" customHeight="1">
      <c r="A482" s="11" t="s">
        <v>11539</v>
      </c>
      <c r="B482" s="11" t="s">
        <v>114</v>
      </c>
      <c r="C482" s="55" t="s">
        <v>13560</v>
      </c>
      <c r="D482" s="56" t="s">
        <v>3765</v>
      </c>
      <c r="E482" s="56" t="s">
        <v>3766</v>
      </c>
      <c r="F482" s="57">
        <v>0.4375</v>
      </c>
      <c r="G482" s="57">
        <v>0.4583333333333333</v>
      </c>
      <c r="H482" s="56">
        <f t="shared" si="1"/>
        <v>0.5</v>
      </c>
      <c r="I482" s="58">
        <v>0.0</v>
      </c>
      <c r="J482" s="58">
        <f t="shared" si="2"/>
        <v>0</v>
      </c>
      <c r="K482" s="44" t="s">
        <v>13561</v>
      </c>
      <c r="L482" s="55" t="s">
        <v>297</v>
      </c>
      <c r="M482" s="55">
        <v>1.0</v>
      </c>
    </row>
    <row r="483" ht="15.75" customHeight="1">
      <c r="A483" s="11" t="s">
        <v>11539</v>
      </c>
      <c r="B483" s="11" t="s">
        <v>208</v>
      </c>
      <c r="C483" s="55" t="s">
        <v>13562</v>
      </c>
      <c r="D483" s="56" t="s">
        <v>9777</v>
      </c>
      <c r="E483" s="56" t="s">
        <v>9778</v>
      </c>
      <c r="F483" s="57">
        <v>0.6666666666666666</v>
      </c>
      <c r="G483" s="57">
        <v>0.7083333333333334</v>
      </c>
      <c r="H483" s="56">
        <f t="shared" si="1"/>
        <v>1</v>
      </c>
      <c r="I483" s="58">
        <v>0.0</v>
      </c>
      <c r="J483" s="58">
        <f t="shared" si="2"/>
        <v>0</v>
      </c>
      <c r="K483" s="44" t="s">
        <v>13563</v>
      </c>
      <c r="L483" s="55" t="s">
        <v>297</v>
      </c>
      <c r="M483" s="55">
        <v>1.0</v>
      </c>
    </row>
    <row r="484" ht="15.75" customHeight="1">
      <c r="A484" s="11" t="s">
        <v>11539</v>
      </c>
      <c r="B484" s="11" t="s">
        <v>208</v>
      </c>
      <c r="C484" s="55" t="s">
        <v>13564</v>
      </c>
      <c r="D484" s="56" t="s">
        <v>2766</v>
      </c>
      <c r="E484" s="56" t="s">
        <v>4258</v>
      </c>
      <c r="F484" s="57">
        <v>0.4375</v>
      </c>
      <c r="G484" s="57">
        <v>0.46875</v>
      </c>
      <c r="H484" s="56">
        <f t="shared" si="1"/>
        <v>0.75</v>
      </c>
      <c r="I484" s="58">
        <v>0.0</v>
      </c>
      <c r="J484" s="58">
        <f t="shared" si="2"/>
        <v>0</v>
      </c>
      <c r="K484" s="44" t="s">
        <v>13565</v>
      </c>
      <c r="L484" s="55" t="s">
        <v>297</v>
      </c>
      <c r="M484" s="55">
        <v>1.0</v>
      </c>
    </row>
    <row r="485" ht="15.75" customHeight="1">
      <c r="A485" s="11" t="s">
        <v>11539</v>
      </c>
      <c r="B485" s="11" t="s">
        <v>208</v>
      </c>
      <c r="C485" s="55" t="s">
        <v>13566</v>
      </c>
      <c r="D485" s="56" t="s">
        <v>189</v>
      </c>
      <c r="E485" s="56" t="s">
        <v>190</v>
      </c>
      <c r="F485" s="57">
        <v>0.7916666666666666</v>
      </c>
      <c r="G485" s="57">
        <v>0.8333333333333334</v>
      </c>
      <c r="H485" s="56">
        <f t="shared" si="1"/>
        <v>1</v>
      </c>
      <c r="I485" s="58">
        <v>0.0</v>
      </c>
      <c r="J485" s="58">
        <f t="shared" si="2"/>
        <v>0</v>
      </c>
      <c r="K485" s="44" t="s">
        <v>13567</v>
      </c>
      <c r="L485" s="55" t="s">
        <v>297</v>
      </c>
      <c r="M485" s="55">
        <v>1.0</v>
      </c>
    </row>
    <row r="486" ht="15.75" customHeight="1">
      <c r="A486" s="11" t="s">
        <v>11539</v>
      </c>
      <c r="B486" s="11" t="s">
        <v>208</v>
      </c>
      <c r="C486" s="55" t="s">
        <v>13568</v>
      </c>
      <c r="D486" s="44" t="s">
        <v>10069</v>
      </c>
      <c r="E486" s="44" t="s">
        <v>10070</v>
      </c>
      <c r="F486" s="57">
        <v>0.4375</v>
      </c>
      <c r="G486" s="57">
        <v>0.4583333333333333</v>
      </c>
      <c r="H486" s="56">
        <f t="shared" si="1"/>
        <v>0.5</v>
      </c>
      <c r="I486" s="58">
        <v>0.0</v>
      </c>
      <c r="J486" s="58">
        <f t="shared" si="2"/>
        <v>0</v>
      </c>
      <c r="K486" s="44" t="s">
        <v>13569</v>
      </c>
      <c r="L486" s="55" t="s">
        <v>297</v>
      </c>
      <c r="M486" s="55">
        <v>1.0</v>
      </c>
    </row>
    <row r="487" ht="15.75" customHeight="1">
      <c r="A487" s="11" t="s">
        <v>11539</v>
      </c>
      <c r="B487" s="11" t="s">
        <v>187</v>
      </c>
      <c r="C487" s="55" t="s">
        <v>13570</v>
      </c>
      <c r="D487" s="56" t="s">
        <v>2378</v>
      </c>
      <c r="E487" s="56" t="s">
        <v>4147</v>
      </c>
      <c r="F487" s="57">
        <v>0.4583333333333333</v>
      </c>
      <c r="G487" s="57">
        <v>0.4791666666666667</v>
      </c>
      <c r="H487" s="56">
        <f t="shared" si="1"/>
        <v>0.5</v>
      </c>
      <c r="I487" s="58">
        <v>0.0</v>
      </c>
      <c r="J487" s="58">
        <f t="shared" si="2"/>
        <v>0</v>
      </c>
      <c r="K487" s="44" t="s">
        <v>13571</v>
      </c>
      <c r="L487" s="55" t="s">
        <v>297</v>
      </c>
      <c r="M487" s="55">
        <v>1.0</v>
      </c>
    </row>
    <row r="488" ht="15.75" customHeight="1">
      <c r="A488" s="11" t="s">
        <v>11539</v>
      </c>
      <c r="B488" s="11" t="s">
        <v>208</v>
      </c>
      <c r="C488" s="55" t="s">
        <v>13572</v>
      </c>
      <c r="D488" s="56" t="s">
        <v>2233</v>
      </c>
      <c r="E488" s="56" t="s">
        <v>3988</v>
      </c>
      <c r="F488" s="57">
        <v>0.4166666666666667</v>
      </c>
      <c r="G488" s="57">
        <v>0.6666666666666666</v>
      </c>
      <c r="H488" s="56">
        <f t="shared" si="1"/>
        <v>6</v>
      </c>
      <c r="I488" s="58">
        <v>0.0</v>
      </c>
      <c r="J488" s="58">
        <f t="shared" si="2"/>
        <v>0</v>
      </c>
      <c r="K488" s="44" t="s">
        <v>13573</v>
      </c>
      <c r="L488" s="55" t="s">
        <v>297</v>
      </c>
      <c r="M488" s="55">
        <v>1.0</v>
      </c>
    </row>
    <row r="489" ht="15.75" customHeight="1">
      <c r="A489" s="11" t="s">
        <v>11539</v>
      </c>
      <c r="B489" s="11" t="s">
        <v>64</v>
      </c>
      <c r="C489" s="55" t="s">
        <v>13574</v>
      </c>
      <c r="D489" s="44" t="s">
        <v>10069</v>
      </c>
      <c r="E489" s="44" t="s">
        <v>10070</v>
      </c>
      <c r="F489" s="57">
        <v>0.6041666666666666</v>
      </c>
      <c r="G489" s="57">
        <v>0.6458333333333334</v>
      </c>
      <c r="H489" s="56">
        <f t="shared" si="1"/>
        <v>1</v>
      </c>
      <c r="I489" s="58">
        <v>0.0</v>
      </c>
      <c r="J489" s="58">
        <f t="shared" si="2"/>
        <v>0</v>
      </c>
      <c r="K489" s="44" t="s">
        <v>13575</v>
      </c>
      <c r="L489" s="55" t="s">
        <v>297</v>
      </c>
      <c r="M489" s="55">
        <v>1.0</v>
      </c>
    </row>
    <row r="490" ht="15.75" customHeight="1">
      <c r="A490" s="11" t="s">
        <v>11539</v>
      </c>
      <c r="B490" s="11" t="s">
        <v>208</v>
      </c>
      <c r="C490" s="55" t="s">
        <v>13576</v>
      </c>
      <c r="D490" s="56" t="s">
        <v>9547</v>
      </c>
      <c r="E490" s="56" t="s">
        <v>9548</v>
      </c>
      <c r="F490" s="57">
        <v>0.6875</v>
      </c>
      <c r="G490" s="57">
        <v>0.7291666666666666</v>
      </c>
      <c r="H490" s="56">
        <f t="shared" si="1"/>
        <v>1</v>
      </c>
      <c r="I490" s="58">
        <v>0.0</v>
      </c>
      <c r="J490" s="58">
        <f t="shared" si="2"/>
        <v>0</v>
      </c>
      <c r="K490" s="44" t="s">
        <v>13577</v>
      </c>
      <c r="L490" s="55" t="s">
        <v>297</v>
      </c>
      <c r="M490" s="55">
        <v>1.0</v>
      </c>
    </row>
    <row r="491" ht="15.75" customHeight="1">
      <c r="A491" s="11" t="s">
        <v>11539</v>
      </c>
      <c r="B491" s="11" t="s">
        <v>208</v>
      </c>
      <c r="C491" s="55" t="s">
        <v>13578</v>
      </c>
      <c r="D491" s="44" t="s">
        <v>10069</v>
      </c>
      <c r="E491" s="44" t="s">
        <v>10070</v>
      </c>
      <c r="F491" s="57">
        <v>0.4375</v>
      </c>
      <c r="G491" s="57">
        <v>0.4583333333333333</v>
      </c>
      <c r="H491" s="56">
        <f t="shared" si="1"/>
        <v>0.5</v>
      </c>
      <c r="I491" s="58">
        <v>0.0</v>
      </c>
      <c r="J491" s="58">
        <f t="shared" si="2"/>
        <v>0</v>
      </c>
      <c r="K491" s="44" t="s">
        <v>13579</v>
      </c>
      <c r="L491" s="55" t="s">
        <v>297</v>
      </c>
      <c r="M491" s="55">
        <v>1.0</v>
      </c>
    </row>
    <row r="492" ht="15.75" customHeight="1">
      <c r="A492" s="11" t="s">
        <v>11539</v>
      </c>
      <c r="B492" s="11" t="s">
        <v>208</v>
      </c>
      <c r="C492" s="55" t="s">
        <v>13580</v>
      </c>
      <c r="D492" s="44" t="s">
        <v>10069</v>
      </c>
      <c r="E492" s="44" t="s">
        <v>10070</v>
      </c>
      <c r="F492" s="57">
        <v>0.7708333333333334</v>
      </c>
      <c r="G492" s="57">
        <v>0.7916666666666666</v>
      </c>
      <c r="H492" s="56">
        <f t="shared" si="1"/>
        <v>0.5</v>
      </c>
      <c r="I492" s="58">
        <v>0.0</v>
      </c>
      <c r="J492" s="58">
        <f t="shared" si="2"/>
        <v>0</v>
      </c>
      <c r="K492" s="44" t="s">
        <v>13581</v>
      </c>
      <c r="L492" s="55" t="s">
        <v>297</v>
      </c>
      <c r="M492" s="55">
        <v>1.0</v>
      </c>
    </row>
    <row r="493" ht="15.75" customHeight="1">
      <c r="A493" s="11" t="s">
        <v>11539</v>
      </c>
      <c r="B493" s="11" t="s">
        <v>208</v>
      </c>
      <c r="C493" s="55" t="s">
        <v>13582</v>
      </c>
      <c r="D493" s="56" t="s">
        <v>2233</v>
      </c>
      <c r="E493" s="56" t="s">
        <v>3988</v>
      </c>
      <c r="F493" s="57">
        <v>0.4583333333333333</v>
      </c>
      <c r="G493" s="57">
        <v>0.5</v>
      </c>
      <c r="H493" s="56">
        <f t="shared" si="1"/>
        <v>1</v>
      </c>
      <c r="I493" s="58">
        <v>0.0</v>
      </c>
      <c r="J493" s="58">
        <f t="shared" si="2"/>
        <v>0</v>
      </c>
      <c r="K493" s="44" t="s">
        <v>13583</v>
      </c>
      <c r="L493" s="55" t="s">
        <v>297</v>
      </c>
      <c r="M493" s="55">
        <v>1.0</v>
      </c>
    </row>
    <row r="494" ht="15.75" customHeight="1">
      <c r="A494" s="11" t="s">
        <v>11539</v>
      </c>
      <c r="B494" s="11" t="s">
        <v>208</v>
      </c>
      <c r="C494" s="55" t="s">
        <v>13584</v>
      </c>
      <c r="D494" s="44" t="s">
        <v>10069</v>
      </c>
      <c r="E494" s="44" t="s">
        <v>10070</v>
      </c>
      <c r="F494" s="57">
        <v>0.6041666666666666</v>
      </c>
      <c r="G494" s="57">
        <v>0.6458333333333334</v>
      </c>
      <c r="H494" s="56">
        <f t="shared" si="1"/>
        <v>1</v>
      </c>
      <c r="I494" s="58">
        <v>0.0</v>
      </c>
      <c r="J494" s="58">
        <f t="shared" si="2"/>
        <v>0</v>
      </c>
      <c r="K494" s="44" t="s">
        <v>13585</v>
      </c>
      <c r="L494" s="55" t="s">
        <v>297</v>
      </c>
      <c r="M494" s="55">
        <v>1.0</v>
      </c>
    </row>
    <row r="495" ht="15.75" customHeight="1">
      <c r="A495" s="11" t="s">
        <v>13586</v>
      </c>
      <c r="B495" s="11" t="s">
        <v>64</v>
      </c>
      <c r="C495" s="55" t="s">
        <v>13587</v>
      </c>
      <c r="D495" s="56" t="s">
        <v>4219</v>
      </c>
      <c r="E495" s="56" t="s">
        <v>4220</v>
      </c>
      <c r="F495" s="57">
        <v>0.4375</v>
      </c>
      <c r="G495" s="57">
        <v>0.4583333333333333</v>
      </c>
      <c r="H495" s="56">
        <f t="shared" si="1"/>
        <v>0.5</v>
      </c>
      <c r="I495" s="58">
        <v>0.0</v>
      </c>
      <c r="J495" s="58">
        <f t="shared" si="2"/>
        <v>0</v>
      </c>
      <c r="K495" s="44" t="s">
        <v>13588</v>
      </c>
      <c r="L495" s="55">
        <v>9.0</v>
      </c>
      <c r="M495" s="55">
        <v>1.0</v>
      </c>
    </row>
    <row r="496" ht="15.75" customHeight="1">
      <c r="A496" s="11" t="s">
        <v>13586</v>
      </c>
      <c r="B496" s="11" t="s">
        <v>208</v>
      </c>
      <c r="C496" s="55" t="s">
        <v>8965</v>
      </c>
      <c r="D496" s="56" t="s">
        <v>9547</v>
      </c>
      <c r="E496" s="56" t="s">
        <v>9548</v>
      </c>
      <c r="F496" s="57">
        <v>0.7708333333333334</v>
      </c>
      <c r="G496" s="57">
        <v>0.8125</v>
      </c>
      <c r="H496" s="56">
        <f t="shared" si="1"/>
        <v>1</v>
      </c>
      <c r="I496" s="58">
        <v>0.0</v>
      </c>
      <c r="J496" s="58">
        <f t="shared" si="2"/>
        <v>0</v>
      </c>
      <c r="K496" s="44" t="s">
        <v>13589</v>
      </c>
      <c r="L496" s="55" t="s">
        <v>297</v>
      </c>
      <c r="M496" s="55">
        <v>1.0</v>
      </c>
    </row>
    <row r="497" ht="15.75" customHeight="1">
      <c r="A497" s="11" t="s">
        <v>13590</v>
      </c>
      <c r="B497" s="11" t="s">
        <v>64</v>
      </c>
      <c r="C497" s="55" t="s">
        <v>13591</v>
      </c>
      <c r="D497" s="56" t="s">
        <v>12691</v>
      </c>
      <c r="E497" s="56" t="s">
        <v>12692</v>
      </c>
      <c r="F497" s="57">
        <v>0.4375</v>
      </c>
      <c r="G497" s="57">
        <v>0.5</v>
      </c>
      <c r="H497" s="56">
        <f t="shared" si="1"/>
        <v>1.5</v>
      </c>
      <c r="I497" s="58">
        <v>0.0</v>
      </c>
      <c r="J497" s="58">
        <f t="shared" si="2"/>
        <v>0</v>
      </c>
      <c r="K497" s="44" t="s">
        <v>13592</v>
      </c>
      <c r="L497" s="55">
        <v>28.0</v>
      </c>
      <c r="M497" s="55">
        <v>1.0</v>
      </c>
    </row>
    <row r="498" ht="15.75" customHeight="1">
      <c r="A498" s="11" t="s">
        <v>13590</v>
      </c>
      <c r="B498" s="11" t="s">
        <v>64</v>
      </c>
      <c r="C498" s="55" t="s">
        <v>13593</v>
      </c>
      <c r="D498" s="56" t="s">
        <v>2233</v>
      </c>
      <c r="E498" s="56" t="s">
        <v>3988</v>
      </c>
      <c r="F498" s="57">
        <v>0.7708333333333334</v>
      </c>
      <c r="G498" s="57">
        <v>0.8125</v>
      </c>
      <c r="H498" s="56">
        <f t="shared" si="1"/>
        <v>1</v>
      </c>
      <c r="I498" s="58">
        <v>0.0</v>
      </c>
      <c r="J498" s="58">
        <f t="shared" si="2"/>
        <v>0</v>
      </c>
      <c r="K498" s="44" t="s">
        <v>13594</v>
      </c>
      <c r="L498" s="55">
        <v>22.0</v>
      </c>
      <c r="M498" s="55">
        <v>1.0</v>
      </c>
    </row>
    <row r="499" ht="15.75" customHeight="1">
      <c r="A499" s="11" t="s">
        <v>13590</v>
      </c>
      <c r="B499" s="11" t="s">
        <v>64</v>
      </c>
      <c r="C499" s="55" t="s">
        <v>13595</v>
      </c>
      <c r="D499" s="56" t="s">
        <v>2233</v>
      </c>
      <c r="E499" s="56" t="s">
        <v>3988</v>
      </c>
      <c r="F499" s="57">
        <v>0.7916666666666666</v>
      </c>
      <c r="G499" s="57">
        <v>0.8541666666666666</v>
      </c>
      <c r="H499" s="56">
        <f t="shared" si="1"/>
        <v>1.5</v>
      </c>
      <c r="I499" s="58">
        <v>0.0</v>
      </c>
      <c r="J499" s="58">
        <f t="shared" si="2"/>
        <v>0</v>
      </c>
      <c r="K499" s="44" t="s">
        <v>13596</v>
      </c>
      <c r="L499" s="55">
        <v>56.0</v>
      </c>
      <c r="M499" s="55">
        <v>1.0</v>
      </c>
    </row>
    <row r="500" ht="15.75" customHeight="1">
      <c r="A500" s="11" t="s">
        <v>13590</v>
      </c>
      <c r="B500" s="11" t="s">
        <v>208</v>
      </c>
      <c r="C500" s="55" t="s">
        <v>13597</v>
      </c>
      <c r="D500" s="56" t="s">
        <v>12691</v>
      </c>
      <c r="E500" s="56" t="s">
        <v>12692</v>
      </c>
      <c r="F500" s="57">
        <v>0.7916666666666666</v>
      </c>
      <c r="G500" s="57">
        <v>0.8541666666666666</v>
      </c>
      <c r="H500" s="56">
        <f t="shared" si="1"/>
        <v>1.5</v>
      </c>
      <c r="I500" s="58">
        <v>0.0</v>
      </c>
      <c r="J500" s="58">
        <f t="shared" si="2"/>
        <v>0</v>
      </c>
      <c r="K500" s="44" t="s">
        <v>13598</v>
      </c>
      <c r="L500" s="55">
        <v>22.0</v>
      </c>
      <c r="M500" s="55">
        <v>1.0</v>
      </c>
    </row>
    <row r="501" ht="15.75" customHeight="1">
      <c r="A501" s="11" t="s">
        <v>13590</v>
      </c>
      <c r="B501" s="11" t="s">
        <v>64</v>
      </c>
      <c r="C501" s="55" t="s">
        <v>13599</v>
      </c>
      <c r="D501" s="56" t="s">
        <v>12691</v>
      </c>
      <c r="E501" s="56" t="s">
        <v>12692</v>
      </c>
      <c r="F501" s="57">
        <v>0.7708333333333334</v>
      </c>
      <c r="G501" s="57">
        <v>0.8541666666666666</v>
      </c>
      <c r="H501" s="56">
        <f t="shared" si="1"/>
        <v>2</v>
      </c>
      <c r="I501" s="58">
        <v>0.0</v>
      </c>
      <c r="J501" s="58">
        <f t="shared" si="2"/>
        <v>0</v>
      </c>
      <c r="K501" s="44" t="s">
        <v>13600</v>
      </c>
      <c r="L501" s="55">
        <v>65.0</v>
      </c>
      <c r="M501" s="55">
        <v>1.0</v>
      </c>
    </row>
    <row r="502" ht="15.75" customHeight="1">
      <c r="A502" s="11" t="s">
        <v>13590</v>
      </c>
      <c r="B502" s="11" t="s">
        <v>64</v>
      </c>
      <c r="C502" s="55" t="s">
        <v>13601</v>
      </c>
      <c r="D502" s="56" t="s">
        <v>2233</v>
      </c>
      <c r="E502" s="56" t="s">
        <v>3988</v>
      </c>
      <c r="F502" s="57">
        <v>0.7708333333333334</v>
      </c>
      <c r="G502" s="57">
        <v>0.8125</v>
      </c>
      <c r="H502" s="56">
        <f t="shared" si="1"/>
        <v>1</v>
      </c>
      <c r="I502" s="58">
        <v>0.0</v>
      </c>
      <c r="J502" s="58">
        <f t="shared" si="2"/>
        <v>0</v>
      </c>
      <c r="K502" s="44" t="s">
        <v>13602</v>
      </c>
      <c r="L502" s="55">
        <v>25.0</v>
      </c>
      <c r="M502" s="55">
        <v>1.0</v>
      </c>
    </row>
    <row r="503" ht="15.75" customHeight="1">
      <c r="A503" s="11" t="s">
        <v>13590</v>
      </c>
      <c r="B503" s="11" t="s">
        <v>64</v>
      </c>
      <c r="C503" s="55" t="s">
        <v>13603</v>
      </c>
      <c r="D503" s="56" t="s">
        <v>12691</v>
      </c>
      <c r="E503" s="56" t="s">
        <v>12692</v>
      </c>
      <c r="F503" s="57">
        <v>0.7708333333333334</v>
      </c>
      <c r="G503" s="57">
        <v>0.8333333333333334</v>
      </c>
      <c r="H503" s="56">
        <f t="shared" si="1"/>
        <v>1.5</v>
      </c>
      <c r="I503" s="58">
        <v>0.0</v>
      </c>
      <c r="J503" s="58">
        <f t="shared" si="2"/>
        <v>0</v>
      </c>
      <c r="K503" s="44" t="s">
        <v>13604</v>
      </c>
      <c r="L503" s="55">
        <v>28.0</v>
      </c>
      <c r="M503" s="55">
        <v>1.0</v>
      </c>
    </row>
    <row r="504" ht="15.75" customHeight="1">
      <c r="A504" s="11" t="s">
        <v>13590</v>
      </c>
      <c r="B504" s="11" t="s">
        <v>64</v>
      </c>
      <c r="C504" s="473" t="s">
        <v>13605</v>
      </c>
      <c r="D504" s="56" t="s">
        <v>12691</v>
      </c>
      <c r="E504" s="56" t="s">
        <v>12692</v>
      </c>
      <c r="F504" s="57">
        <v>0.7708333333333334</v>
      </c>
      <c r="G504" s="57">
        <v>0.8333333333333334</v>
      </c>
      <c r="H504" s="56">
        <f t="shared" si="1"/>
        <v>1.5</v>
      </c>
      <c r="I504" s="58">
        <v>0.0</v>
      </c>
      <c r="J504" s="58">
        <f t="shared" si="2"/>
        <v>0</v>
      </c>
      <c r="K504" s="44" t="s">
        <v>13606</v>
      </c>
      <c r="L504" s="55">
        <v>70.0</v>
      </c>
      <c r="M504" s="55">
        <v>1.0</v>
      </c>
    </row>
    <row r="505" ht="15.75" customHeight="1">
      <c r="A505" s="11" t="s">
        <v>13590</v>
      </c>
      <c r="B505" s="11" t="s">
        <v>46</v>
      </c>
      <c r="C505" s="55" t="s">
        <v>13607</v>
      </c>
      <c r="D505" s="56" t="s">
        <v>12691</v>
      </c>
      <c r="E505" s="56" t="s">
        <v>12692</v>
      </c>
      <c r="F505" s="57">
        <v>0.7916666666666666</v>
      </c>
      <c r="G505" s="57">
        <v>0.8333333333333334</v>
      </c>
      <c r="H505" s="56">
        <f t="shared" si="1"/>
        <v>1</v>
      </c>
      <c r="I505" s="58">
        <v>0.0</v>
      </c>
      <c r="J505" s="58">
        <f t="shared" si="2"/>
        <v>0</v>
      </c>
      <c r="K505" s="44" t="s">
        <v>13608</v>
      </c>
      <c r="L505" s="55">
        <v>23.0</v>
      </c>
      <c r="M505" s="55">
        <v>1.0</v>
      </c>
    </row>
    <row r="506" ht="15.75" customHeight="1">
      <c r="A506" s="11" t="s">
        <v>13590</v>
      </c>
      <c r="B506" s="11" t="s">
        <v>64</v>
      </c>
      <c r="C506" s="55" t="s">
        <v>13609</v>
      </c>
      <c r="D506" s="56" t="s">
        <v>2233</v>
      </c>
      <c r="E506" s="56" t="s">
        <v>3988</v>
      </c>
      <c r="F506" s="57">
        <v>0.7708333333333334</v>
      </c>
      <c r="G506" s="57">
        <v>0.8125</v>
      </c>
      <c r="H506" s="56">
        <f t="shared" si="1"/>
        <v>1</v>
      </c>
      <c r="I506" s="58">
        <v>0.0</v>
      </c>
      <c r="J506" s="58">
        <f t="shared" si="2"/>
        <v>0</v>
      </c>
      <c r="K506" s="44" t="s">
        <v>13610</v>
      </c>
      <c r="L506" s="55">
        <v>13.0</v>
      </c>
      <c r="M506" s="55">
        <v>1.0</v>
      </c>
    </row>
    <row r="507" ht="15.75" customHeight="1">
      <c r="A507" s="11" t="s">
        <v>13590</v>
      </c>
      <c r="B507" s="11" t="s">
        <v>64</v>
      </c>
      <c r="C507" s="55" t="s">
        <v>13611</v>
      </c>
      <c r="D507" s="56" t="s">
        <v>2507</v>
      </c>
      <c r="E507" s="56" t="s">
        <v>3876</v>
      </c>
      <c r="F507" s="57">
        <v>0.6666666666666666</v>
      </c>
      <c r="G507" s="57">
        <v>0.7083333333333334</v>
      </c>
      <c r="H507" s="56">
        <f t="shared" si="1"/>
        <v>1</v>
      </c>
      <c r="I507" s="58">
        <v>0.0</v>
      </c>
      <c r="J507" s="58">
        <f t="shared" si="2"/>
        <v>0</v>
      </c>
      <c r="K507" s="44" t="s">
        <v>13612</v>
      </c>
      <c r="L507" s="55">
        <v>10.0</v>
      </c>
      <c r="M507" s="55">
        <v>1.0</v>
      </c>
    </row>
    <row r="508" ht="15.75" customHeight="1">
      <c r="A508" s="11" t="s">
        <v>13590</v>
      </c>
      <c r="B508" s="11" t="s">
        <v>64</v>
      </c>
      <c r="C508" s="55" t="s">
        <v>13613</v>
      </c>
      <c r="D508" s="56" t="s">
        <v>90</v>
      </c>
      <c r="E508" s="56" t="s">
        <v>91</v>
      </c>
      <c r="F508" s="57">
        <v>0.7916666666666666</v>
      </c>
      <c r="G508" s="57">
        <v>0.8541666666666666</v>
      </c>
      <c r="H508" s="56">
        <f t="shared" si="1"/>
        <v>1.5</v>
      </c>
      <c r="I508" s="58">
        <v>0.0</v>
      </c>
      <c r="J508" s="58">
        <f t="shared" si="2"/>
        <v>0</v>
      </c>
      <c r="K508" s="44" t="s">
        <v>13614</v>
      </c>
      <c r="L508" s="55">
        <v>20.0</v>
      </c>
      <c r="M508" s="55">
        <v>1.0</v>
      </c>
    </row>
    <row r="509" ht="15.75" customHeight="1">
      <c r="A509" s="11" t="s">
        <v>13590</v>
      </c>
      <c r="B509" s="11" t="s">
        <v>208</v>
      </c>
      <c r="C509" s="55" t="s">
        <v>13615</v>
      </c>
      <c r="D509" s="56" t="s">
        <v>90</v>
      </c>
      <c r="E509" s="56" t="s">
        <v>91</v>
      </c>
      <c r="F509" s="57">
        <v>0.7916666666666666</v>
      </c>
      <c r="G509" s="57">
        <v>0.8333333333333334</v>
      </c>
      <c r="H509" s="56">
        <f t="shared" si="1"/>
        <v>1</v>
      </c>
      <c r="I509" s="58">
        <v>0.0</v>
      </c>
      <c r="J509" s="58">
        <f t="shared" si="2"/>
        <v>0</v>
      </c>
      <c r="K509" s="44" t="s">
        <v>13616</v>
      </c>
      <c r="L509" s="55">
        <v>20.0</v>
      </c>
      <c r="M509" s="55">
        <v>1.0</v>
      </c>
    </row>
    <row r="510" ht="15.75" customHeight="1">
      <c r="A510" s="11" t="s">
        <v>13590</v>
      </c>
      <c r="B510" s="11" t="s">
        <v>64</v>
      </c>
      <c r="C510" s="55" t="s">
        <v>13617</v>
      </c>
      <c r="D510" s="56" t="s">
        <v>12691</v>
      </c>
      <c r="E510" s="56" t="s">
        <v>12692</v>
      </c>
      <c r="F510" s="57">
        <v>0.7916666666666666</v>
      </c>
      <c r="G510" s="57">
        <v>0.8541666666666666</v>
      </c>
      <c r="H510" s="56">
        <f t="shared" si="1"/>
        <v>1.5</v>
      </c>
      <c r="I510" s="58">
        <v>0.0</v>
      </c>
      <c r="J510" s="58">
        <f t="shared" si="2"/>
        <v>0</v>
      </c>
      <c r="K510" s="44" t="s">
        <v>13618</v>
      </c>
      <c r="L510" s="55">
        <v>67.0</v>
      </c>
      <c r="M510" s="55">
        <v>1.0</v>
      </c>
    </row>
    <row r="511" ht="15.75" customHeight="1">
      <c r="A511" s="11" t="s">
        <v>13590</v>
      </c>
      <c r="B511" s="11" t="s">
        <v>64</v>
      </c>
      <c r="C511" s="55" t="s">
        <v>13619</v>
      </c>
      <c r="D511" s="56" t="s">
        <v>2233</v>
      </c>
      <c r="E511" s="56" t="s">
        <v>3988</v>
      </c>
      <c r="F511" s="57">
        <v>0.7916666666666666</v>
      </c>
      <c r="G511" s="57">
        <v>0.8333333333333334</v>
      </c>
      <c r="H511" s="56">
        <f t="shared" si="1"/>
        <v>1</v>
      </c>
      <c r="I511" s="58">
        <v>0.0</v>
      </c>
      <c r="J511" s="58">
        <f t="shared" si="2"/>
        <v>0</v>
      </c>
      <c r="K511" s="44" t="s">
        <v>13620</v>
      </c>
      <c r="L511" s="55">
        <v>26.0</v>
      </c>
      <c r="M511" s="55">
        <v>1.0</v>
      </c>
    </row>
    <row r="512" ht="15.75" customHeight="1">
      <c r="A512" s="11" t="s">
        <v>13590</v>
      </c>
      <c r="B512" s="11" t="s">
        <v>3002</v>
      </c>
      <c r="C512" s="55" t="s">
        <v>13621</v>
      </c>
      <c r="D512" s="56" t="s">
        <v>12691</v>
      </c>
      <c r="E512" s="56" t="s">
        <v>12692</v>
      </c>
      <c r="F512" s="57">
        <v>0.7916666666666666</v>
      </c>
      <c r="G512" s="57">
        <v>0.8333333333333334</v>
      </c>
      <c r="H512" s="56">
        <f t="shared" si="1"/>
        <v>1</v>
      </c>
      <c r="I512" s="58">
        <v>0.0</v>
      </c>
      <c r="J512" s="58">
        <f t="shared" si="2"/>
        <v>0</v>
      </c>
      <c r="K512" s="44" t="s">
        <v>13622</v>
      </c>
      <c r="L512" s="55">
        <v>26.0</v>
      </c>
      <c r="M512" s="55">
        <v>1.0</v>
      </c>
    </row>
    <row r="513" ht="15.75" customHeight="1">
      <c r="A513" s="11" t="s">
        <v>13590</v>
      </c>
      <c r="B513" s="11" t="s">
        <v>208</v>
      </c>
      <c r="C513" s="55" t="s">
        <v>13471</v>
      </c>
      <c r="D513" s="56" t="s">
        <v>2233</v>
      </c>
      <c r="E513" s="56" t="s">
        <v>3988</v>
      </c>
      <c r="F513" s="57">
        <v>0.6041666666666666</v>
      </c>
      <c r="G513" s="57">
        <v>0.6458333333333334</v>
      </c>
      <c r="H513" s="56">
        <f t="shared" si="1"/>
        <v>1</v>
      </c>
      <c r="I513" s="58">
        <v>0.0</v>
      </c>
      <c r="J513" s="58">
        <f t="shared" si="2"/>
        <v>0</v>
      </c>
      <c r="K513" s="44" t="s">
        <v>13623</v>
      </c>
      <c r="L513" s="55">
        <v>27.0</v>
      </c>
      <c r="M513" s="55">
        <v>1.0</v>
      </c>
    </row>
    <row r="514" ht="15.75" customHeight="1">
      <c r="A514" s="11" t="s">
        <v>13590</v>
      </c>
      <c r="B514" s="11" t="s">
        <v>64</v>
      </c>
      <c r="C514" s="55" t="s">
        <v>13624</v>
      </c>
      <c r="D514" s="56" t="s">
        <v>189</v>
      </c>
      <c r="E514" s="56" t="s">
        <v>190</v>
      </c>
      <c r="F514" s="57">
        <v>0.6041666666666666</v>
      </c>
      <c r="G514" s="57">
        <v>0.6458333333333334</v>
      </c>
      <c r="H514" s="56">
        <f t="shared" si="1"/>
        <v>1</v>
      </c>
      <c r="I514" s="58">
        <v>0.0</v>
      </c>
      <c r="J514" s="58">
        <f t="shared" si="2"/>
        <v>0</v>
      </c>
      <c r="K514" s="44" t="s">
        <v>13625</v>
      </c>
      <c r="L514" s="55">
        <v>14.0</v>
      </c>
      <c r="M514" s="55">
        <v>1.0</v>
      </c>
    </row>
    <row r="515" ht="15.75" customHeight="1">
      <c r="A515" s="11" t="s">
        <v>13590</v>
      </c>
      <c r="B515" s="11" t="s">
        <v>64</v>
      </c>
      <c r="C515" s="55" t="s">
        <v>13626</v>
      </c>
      <c r="D515" s="56" t="s">
        <v>90</v>
      </c>
      <c r="E515" s="56" t="s">
        <v>91</v>
      </c>
      <c r="F515" s="57">
        <v>0.7708333333333334</v>
      </c>
      <c r="G515" s="57">
        <v>0.8333333333333334</v>
      </c>
      <c r="H515" s="56">
        <f t="shared" si="1"/>
        <v>1.5</v>
      </c>
      <c r="I515" s="58">
        <v>0.0</v>
      </c>
      <c r="J515" s="58">
        <f t="shared" si="2"/>
        <v>0</v>
      </c>
      <c r="K515" s="44" t="s">
        <v>13627</v>
      </c>
      <c r="L515" s="55">
        <v>14.0</v>
      </c>
      <c r="M515" s="55">
        <v>1.0</v>
      </c>
    </row>
    <row r="516" ht="15.75" customHeight="1">
      <c r="A516" s="11" t="s">
        <v>13628</v>
      </c>
      <c r="B516" s="11" t="s">
        <v>64</v>
      </c>
      <c r="C516" s="55" t="s">
        <v>13629</v>
      </c>
      <c r="D516" s="56" t="s">
        <v>12691</v>
      </c>
      <c r="E516" s="56" t="s">
        <v>12692</v>
      </c>
      <c r="F516" s="57">
        <v>0.7916666666666666</v>
      </c>
      <c r="G516" s="57">
        <v>0.8541666666666666</v>
      </c>
      <c r="H516" s="56">
        <f t="shared" si="1"/>
        <v>1.5</v>
      </c>
      <c r="I516" s="58">
        <v>0.0</v>
      </c>
      <c r="J516" s="58">
        <f t="shared" si="2"/>
        <v>0</v>
      </c>
      <c r="K516" s="44" t="s">
        <v>13630</v>
      </c>
      <c r="L516" s="55">
        <v>7.0</v>
      </c>
      <c r="M516" s="55">
        <v>1.0</v>
      </c>
    </row>
    <row r="517" ht="15.75" customHeight="1">
      <c r="A517" s="11" t="s">
        <v>13631</v>
      </c>
      <c r="B517" s="11" t="s">
        <v>64</v>
      </c>
      <c r="C517" s="55" t="s">
        <v>13632</v>
      </c>
      <c r="D517" s="56" t="s">
        <v>2233</v>
      </c>
      <c r="E517" s="56" t="s">
        <v>3988</v>
      </c>
      <c r="F517" s="57">
        <v>0.3958333333333333</v>
      </c>
      <c r="G517" s="57">
        <v>0.5208333333333334</v>
      </c>
      <c r="H517" s="56">
        <f t="shared" si="1"/>
        <v>3</v>
      </c>
      <c r="I517" s="58">
        <v>0.0</v>
      </c>
      <c r="J517" s="58">
        <f t="shared" si="2"/>
        <v>0</v>
      </c>
      <c r="K517" s="44" t="s">
        <v>13633</v>
      </c>
      <c r="L517" s="55">
        <v>43.0</v>
      </c>
      <c r="M517" s="55">
        <v>1.0</v>
      </c>
    </row>
    <row r="518" ht="15.75" customHeight="1">
      <c r="C518" s="55"/>
      <c r="D518" s="56"/>
      <c r="E518" s="55"/>
      <c r="F518" s="55"/>
      <c r="G518" s="55"/>
      <c r="H518" s="56"/>
      <c r="K518" s="44"/>
      <c r="L518" s="55"/>
      <c r="M518" s="55"/>
    </row>
    <row r="519" ht="15.75" customHeight="1">
      <c r="C519" s="55"/>
      <c r="D519" s="56"/>
      <c r="E519" s="55"/>
      <c r="F519" s="55"/>
      <c r="G519" s="55"/>
      <c r="H519" s="56"/>
      <c r="K519" s="44"/>
      <c r="L519" s="55"/>
    </row>
    <row r="520" ht="15.75" customHeight="1">
      <c r="C520" s="55"/>
      <c r="D520" s="56"/>
      <c r="E520" s="55"/>
      <c r="F520" s="55"/>
      <c r="G520" s="55"/>
      <c r="H520" s="56"/>
      <c r="K520" s="44"/>
      <c r="L520" s="55"/>
    </row>
    <row r="521" ht="15.75" customHeight="1">
      <c r="C521" s="55"/>
      <c r="D521" s="56"/>
      <c r="E521" s="55"/>
      <c r="F521" s="55"/>
      <c r="G521" s="55"/>
      <c r="H521" s="56"/>
      <c r="K521" s="44"/>
      <c r="L521" s="55"/>
    </row>
    <row r="522" ht="15.75" customHeight="1">
      <c r="C522" s="55"/>
      <c r="D522" s="56"/>
      <c r="E522" s="55"/>
      <c r="F522" s="55"/>
      <c r="G522" s="55"/>
      <c r="H522" s="56"/>
      <c r="K522" s="44"/>
      <c r="L522" s="55"/>
    </row>
    <row r="523" ht="15.75" customHeight="1">
      <c r="C523" s="55"/>
      <c r="D523" s="56"/>
      <c r="E523" s="55"/>
      <c r="F523" s="55"/>
      <c r="G523" s="55"/>
      <c r="H523" s="56"/>
      <c r="K523" s="44"/>
      <c r="L523" s="55"/>
    </row>
    <row r="524" ht="15.75" customHeight="1">
      <c r="C524" s="55"/>
      <c r="D524" s="56"/>
      <c r="E524" s="55"/>
      <c r="F524" s="55"/>
      <c r="G524" s="55"/>
      <c r="H524" s="56"/>
      <c r="K524" s="44"/>
      <c r="L524" s="55"/>
    </row>
    <row r="525" ht="15.75" customHeight="1">
      <c r="C525" s="55"/>
      <c r="D525" s="56"/>
      <c r="E525" s="55"/>
      <c r="F525" s="55"/>
      <c r="G525" s="55"/>
      <c r="H525" s="56"/>
      <c r="K525" s="44"/>
      <c r="L525" s="55"/>
    </row>
    <row r="526" ht="15.75" customHeight="1">
      <c r="C526" s="55"/>
      <c r="D526" s="56"/>
      <c r="E526" s="55"/>
      <c r="F526" s="55"/>
      <c r="G526" s="55"/>
      <c r="H526" s="56"/>
      <c r="K526" s="44"/>
      <c r="L526" s="55"/>
    </row>
    <row r="527" ht="15.75" customHeight="1">
      <c r="C527" s="55"/>
      <c r="D527" s="56"/>
      <c r="E527" s="55"/>
      <c r="F527" s="55"/>
      <c r="G527" s="55"/>
      <c r="H527" s="56"/>
      <c r="K527" s="44"/>
      <c r="L527" s="55"/>
    </row>
    <row r="528" ht="15.75" customHeight="1">
      <c r="C528" s="55"/>
      <c r="D528" s="56"/>
      <c r="E528" s="55"/>
      <c r="F528" s="55"/>
      <c r="G528" s="55"/>
      <c r="H528" s="56"/>
      <c r="K528" s="44"/>
      <c r="L528" s="55"/>
    </row>
    <row r="529" ht="15.75" customHeight="1">
      <c r="C529" s="55"/>
      <c r="D529" s="56"/>
      <c r="E529" s="55"/>
      <c r="F529" s="55"/>
      <c r="G529" s="55"/>
      <c r="H529" s="56"/>
      <c r="K529" s="44"/>
      <c r="L529" s="55"/>
    </row>
    <row r="530" ht="15.75" customHeight="1">
      <c r="C530" s="55"/>
      <c r="D530" s="56"/>
      <c r="E530" s="55"/>
      <c r="F530" s="55"/>
      <c r="G530" s="55"/>
      <c r="H530" s="56"/>
      <c r="K530" s="44"/>
      <c r="L530" s="55"/>
    </row>
    <row r="531" ht="15.75" customHeight="1">
      <c r="C531" s="55"/>
      <c r="D531" s="56"/>
      <c r="E531" s="55"/>
      <c r="F531" s="55"/>
      <c r="G531" s="55"/>
      <c r="H531" s="56"/>
      <c r="K531" s="44"/>
      <c r="L531" s="55"/>
    </row>
    <row r="532" ht="15.75" customHeight="1">
      <c r="C532" s="55"/>
      <c r="D532" s="56"/>
      <c r="E532" s="55"/>
      <c r="F532" s="55"/>
      <c r="G532" s="55"/>
      <c r="H532" s="56"/>
      <c r="K532" s="44"/>
      <c r="L532" s="55"/>
    </row>
    <row r="533" ht="15.75" customHeight="1">
      <c r="C533" s="55"/>
      <c r="D533" s="56"/>
      <c r="E533" s="55"/>
      <c r="F533" s="55"/>
      <c r="G533" s="55"/>
      <c r="H533" s="56"/>
      <c r="K533" s="44"/>
      <c r="L533" s="55"/>
    </row>
    <row r="534" ht="15.75" customHeight="1">
      <c r="C534" s="55"/>
      <c r="D534" s="56"/>
      <c r="E534" s="55"/>
      <c r="F534" s="55"/>
      <c r="G534" s="55"/>
      <c r="H534" s="56"/>
      <c r="K534" s="44"/>
      <c r="L534" s="55"/>
    </row>
    <row r="535" ht="15.75" customHeight="1">
      <c r="C535" s="55"/>
      <c r="D535" s="56"/>
      <c r="E535" s="55"/>
      <c r="F535" s="55"/>
      <c r="G535" s="55"/>
      <c r="H535" s="56"/>
      <c r="K535" s="44"/>
      <c r="L535" s="55"/>
    </row>
    <row r="536" ht="15.75" customHeight="1">
      <c r="C536" s="55"/>
      <c r="D536" s="56"/>
      <c r="E536" s="55"/>
      <c r="F536" s="55"/>
      <c r="G536" s="55"/>
      <c r="H536" s="56"/>
      <c r="K536" s="44"/>
      <c r="L536" s="55"/>
    </row>
    <row r="537" ht="15.75" customHeight="1">
      <c r="C537" s="55"/>
      <c r="D537" s="56"/>
      <c r="E537" s="55"/>
      <c r="F537" s="55"/>
      <c r="G537" s="55"/>
      <c r="H537" s="56"/>
      <c r="K537" s="44"/>
      <c r="L537" s="55"/>
    </row>
    <row r="538" ht="15.75" customHeight="1">
      <c r="C538" s="55"/>
      <c r="D538" s="56"/>
      <c r="E538" s="55"/>
      <c r="F538" s="55"/>
      <c r="G538" s="55"/>
      <c r="H538" s="56"/>
      <c r="K538" s="44"/>
      <c r="L538" s="55"/>
    </row>
    <row r="539" ht="15.75" customHeight="1">
      <c r="C539" s="55"/>
      <c r="D539" s="56"/>
      <c r="E539" s="55"/>
      <c r="F539" s="55"/>
      <c r="G539" s="55"/>
      <c r="H539" s="56"/>
      <c r="K539" s="44"/>
      <c r="L539" s="55"/>
    </row>
    <row r="540" ht="15.75" customHeight="1">
      <c r="C540" s="55"/>
      <c r="D540" s="56"/>
      <c r="E540" s="55"/>
      <c r="F540" s="55"/>
      <c r="G540" s="55"/>
      <c r="H540" s="56"/>
      <c r="K540" s="44"/>
      <c r="L540" s="55"/>
    </row>
    <row r="541" ht="15.75" customHeight="1">
      <c r="C541" s="55"/>
      <c r="D541" s="56"/>
      <c r="E541" s="55"/>
      <c r="F541" s="55"/>
      <c r="G541" s="55"/>
      <c r="H541" s="56"/>
      <c r="K541" s="44"/>
      <c r="L541" s="55"/>
    </row>
    <row r="542" ht="15.75" customHeight="1">
      <c r="A542" s="129"/>
      <c r="B542" s="129"/>
      <c r="C542" s="55"/>
      <c r="D542" s="56"/>
      <c r="E542" s="55"/>
      <c r="F542" s="55"/>
      <c r="G542" s="55"/>
      <c r="H542" s="56"/>
      <c r="I542" s="55"/>
      <c r="J542" s="55"/>
      <c r="K542" s="44"/>
      <c r="L542" s="55"/>
      <c r="M542" s="55"/>
    </row>
    <row r="543" ht="15.75" customHeight="1">
      <c r="A543" s="129"/>
      <c r="B543" s="129"/>
      <c r="C543" s="55"/>
      <c r="D543" s="56"/>
      <c r="E543" s="55"/>
      <c r="F543" s="55"/>
      <c r="G543" s="55"/>
      <c r="H543" s="56"/>
      <c r="I543" s="55"/>
      <c r="J543" s="55"/>
      <c r="K543" s="44"/>
      <c r="L543" s="55"/>
      <c r="M543" s="55"/>
    </row>
    <row r="544" ht="15.75" customHeight="1">
      <c r="A544" s="129"/>
      <c r="B544" s="129"/>
      <c r="C544" s="55"/>
      <c r="D544" s="56"/>
      <c r="E544" s="55"/>
      <c r="F544" s="55"/>
      <c r="G544" s="55"/>
      <c r="H544" s="56"/>
      <c r="I544" s="55"/>
      <c r="J544" s="55"/>
      <c r="K544" s="44"/>
      <c r="L544" s="55"/>
      <c r="M544" s="55"/>
    </row>
    <row r="545" ht="15.75" customHeight="1">
      <c r="A545" s="129"/>
      <c r="B545" s="129"/>
      <c r="C545" s="55"/>
      <c r="D545" s="56"/>
      <c r="E545" s="55"/>
      <c r="F545" s="55"/>
      <c r="G545" s="55"/>
      <c r="H545" s="56"/>
      <c r="I545" s="55"/>
      <c r="J545" s="55"/>
      <c r="K545" s="44"/>
      <c r="L545" s="55"/>
      <c r="M545" s="55"/>
    </row>
    <row r="546" ht="15.75" customHeight="1">
      <c r="A546" s="129"/>
      <c r="B546" s="129"/>
      <c r="C546" s="55"/>
      <c r="D546" s="56"/>
      <c r="E546" s="55"/>
      <c r="F546" s="55"/>
      <c r="G546" s="55"/>
      <c r="H546" s="56"/>
      <c r="I546" s="55"/>
      <c r="J546" s="55"/>
      <c r="K546" s="44"/>
      <c r="L546" s="55"/>
      <c r="M546" s="55"/>
    </row>
    <row r="547" ht="15.75" customHeight="1">
      <c r="A547" s="129"/>
      <c r="B547" s="129"/>
      <c r="C547" s="55"/>
      <c r="D547" s="56"/>
      <c r="E547" s="55"/>
      <c r="F547" s="55"/>
      <c r="G547" s="55"/>
      <c r="H547" s="56"/>
      <c r="I547" s="55"/>
      <c r="J547" s="55"/>
      <c r="K547" s="44"/>
      <c r="L547" s="55"/>
      <c r="M547" s="55"/>
    </row>
    <row r="548" ht="15.75" customHeight="1">
      <c r="A548" s="129"/>
      <c r="B548" s="129"/>
      <c r="C548" s="55"/>
      <c r="D548" s="56"/>
      <c r="E548" s="55"/>
      <c r="F548" s="55"/>
      <c r="G548" s="55"/>
      <c r="H548" s="56"/>
      <c r="I548" s="55"/>
      <c r="J548" s="55"/>
      <c r="K548" s="44"/>
      <c r="L548" s="55"/>
      <c r="M548" s="55"/>
    </row>
    <row r="549" ht="15.75" customHeight="1">
      <c r="A549" s="129"/>
      <c r="B549" s="129"/>
      <c r="C549" s="55"/>
      <c r="D549" s="56"/>
      <c r="E549" s="55"/>
      <c r="F549" s="55"/>
      <c r="G549" s="55"/>
      <c r="H549" s="56"/>
      <c r="I549" s="55"/>
      <c r="J549" s="55"/>
      <c r="K549" s="44"/>
      <c r="L549" s="55"/>
      <c r="M549" s="55"/>
    </row>
    <row r="550" ht="15.75" customHeight="1">
      <c r="A550" s="129"/>
      <c r="B550" s="129"/>
      <c r="C550" s="55"/>
      <c r="D550" s="56"/>
      <c r="E550" s="55"/>
      <c r="F550" s="55"/>
      <c r="G550" s="55"/>
      <c r="H550" s="56"/>
      <c r="I550" s="55"/>
      <c r="J550" s="55"/>
      <c r="K550" s="44"/>
      <c r="L550" s="55"/>
      <c r="M550" s="55"/>
    </row>
    <row r="551" ht="15.75" customHeight="1">
      <c r="A551" s="129"/>
      <c r="B551" s="129"/>
      <c r="C551" s="55"/>
      <c r="D551" s="56"/>
      <c r="E551" s="55"/>
      <c r="F551" s="55"/>
      <c r="G551" s="55"/>
      <c r="H551" s="56"/>
      <c r="I551" s="55"/>
      <c r="J551" s="55"/>
      <c r="K551" s="44"/>
      <c r="L551" s="55"/>
      <c r="M551" s="55"/>
    </row>
    <row r="552" ht="15.75" customHeight="1">
      <c r="A552" s="129"/>
      <c r="B552" s="129"/>
      <c r="C552" s="55"/>
      <c r="D552" s="56"/>
      <c r="E552" s="55"/>
      <c r="F552" s="55"/>
      <c r="G552" s="55"/>
      <c r="H552" s="56"/>
      <c r="I552" s="55"/>
      <c r="J552" s="55"/>
      <c r="K552" s="44"/>
      <c r="L552" s="55"/>
      <c r="M552" s="55"/>
    </row>
    <row r="553" ht="15.75" customHeight="1">
      <c r="A553" s="129"/>
      <c r="B553" s="129"/>
      <c r="C553" s="55"/>
      <c r="D553" s="56"/>
      <c r="E553" s="55"/>
      <c r="F553" s="55"/>
      <c r="G553" s="55"/>
      <c r="H553" s="56"/>
      <c r="I553" s="55"/>
      <c r="J553" s="55"/>
      <c r="K553" s="44"/>
      <c r="L553" s="55"/>
      <c r="M553" s="55"/>
    </row>
    <row r="554" ht="15.75" customHeight="1">
      <c r="A554" s="129"/>
      <c r="B554" s="129"/>
      <c r="C554" s="55"/>
      <c r="D554" s="56"/>
      <c r="E554" s="55"/>
      <c r="F554" s="55"/>
      <c r="G554" s="55"/>
      <c r="H554" s="56"/>
      <c r="I554" s="55"/>
      <c r="J554" s="55"/>
      <c r="K554" s="44"/>
      <c r="L554" s="55"/>
      <c r="M554" s="55"/>
    </row>
    <row r="555" ht="15.75" customHeight="1">
      <c r="A555" s="129"/>
      <c r="B555" s="129"/>
      <c r="C555" s="55"/>
      <c r="D555" s="56"/>
      <c r="E555" s="55"/>
      <c r="F555" s="55"/>
      <c r="G555" s="55"/>
      <c r="H555" s="56"/>
      <c r="I555" s="55"/>
      <c r="J555" s="55"/>
      <c r="K555" s="44"/>
      <c r="L555" s="55"/>
      <c r="M555" s="55"/>
    </row>
    <row r="556" ht="15.75" customHeight="1">
      <c r="A556" s="129"/>
      <c r="B556" s="129"/>
      <c r="C556" s="55"/>
      <c r="D556" s="56"/>
      <c r="E556" s="55"/>
      <c r="F556" s="55"/>
      <c r="G556" s="55"/>
      <c r="H556" s="56"/>
      <c r="I556" s="55"/>
      <c r="J556" s="55"/>
      <c r="K556" s="44"/>
      <c r="L556" s="55"/>
      <c r="M556" s="55"/>
    </row>
    <row r="557" ht="15.75" customHeight="1">
      <c r="A557" s="129"/>
      <c r="B557" s="129"/>
      <c r="C557" s="55"/>
      <c r="D557" s="56"/>
      <c r="E557" s="55"/>
      <c r="F557" s="55"/>
      <c r="G557" s="55"/>
      <c r="H557" s="56"/>
      <c r="I557" s="55"/>
      <c r="J557" s="55"/>
      <c r="K557" s="44"/>
      <c r="L557" s="55"/>
      <c r="M557" s="55"/>
    </row>
    <row r="558" ht="15.75" customHeight="1">
      <c r="A558" s="129"/>
      <c r="B558" s="129"/>
      <c r="C558" s="55"/>
      <c r="D558" s="56"/>
      <c r="E558" s="55"/>
      <c r="F558" s="55"/>
      <c r="G558" s="55"/>
      <c r="H558" s="56"/>
      <c r="I558" s="55"/>
      <c r="J558" s="55"/>
      <c r="K558" s="44"/>
      <c r="L558" s="55"/>
      <c r="M558" s="55"/>
    </row>
    <row r="559" ht="15.75" customHeight="1">
      <c r="A559" s="129"/>
      <c r="B559" s="129"/>
      <c r="C559" s="55"/>
      <c r="D559" s="56"/>
      <c r="E559" s="55"/>
      <c r="F559" s="55"/>
      <c r="G559" s="55"/>
      <c r="H559" s="56"/>
      <c r="I559" s="55"/>
      <c r="J559" s="55"/>
      <c r="K559" s="44"/>
      <c r="L559" s="55"/>
      <c r="M559" s="55"/>
    </row>
    <row r="560" ht="15.75" customHeight="1">
      <c r="A560" s="129"/>
      <c r="B560" s="129"/>
      <c r="C560" s="55"/>
      <c r="D560" s="56"/>
      <c r="E560" s="55"/>
      <c r="F560" s="55"/>
      <c r="G560" s="55"/>
      <c r="H560" s="56"/>
      <c r="I560" s="55"/>
      <c r="J560" s="55"/>
      <c r="K560" s="44"/>
      <c r="L560" s="55"/>
      <c r="M560" s="55"/>
    </row>
    <row r="561" ht="15.75" customHeight="1">
      <c r="A561" s="129"/>
      <c r="B561" s="129"/>
      <c r="C561" s="55"/>
      <c r="D561" s="56"/>
      <c r="E561" s="55"/>
      <c r="F561" s="55"/>
      <c r="G561" s="55"/>
      <c r="H561" s="56"/>
      <c r="I561" s="55"/>
      <c r="J561" s="55"/>
      <c r="K561" s="44"/>
      <c r="L561" s="55"/>
      <c r="M561" s="55"/>
    </row>
    <row r="562" ht="15.75" customHeight="1">
      <c r="A562" s="129"/>
      <c r="B562" s="129"/>
      <c r="C562" s="55"/>
      <c r="D562" s="56"/>
      <c r="E562" s="55"/>
      <c r="F562" s="55"/>
      <c r="G562" s="55"/>
      <c r="H562" s="56"/>
      <c r="I562" s="55"/>
      <c r="J562" s="55"/>
      <c r="K562" s="44"/>
      <c r="L562" s="55"/>
      <c r="M562" s="55"/>
    </row>
    <row r="563" ht="15.75" customHeight="1">
      <c r="A563" s="129"/>
      <c r="B563" s="129"/>
      <c r="C563" s="55"/>
      <c r="D563" s="56"/>
      <c r="E563" s="55"/>
      <c r="F563" s="55"/>
      <c r="G563" s="55"/>
      <c r="H563" s="56"/>
      <c r="I563" s="55"/>
      <c r="J563" s="55"/>
      <c r="K563" s="44"/>
      <c r="L563" s="55"/>
      <c r="M563" s="55"/>
    </row>
    <row r="564" ht="15.75" customHeight="1">
      <c r="A564" s="129"/>
      <c r="B564" s="129"/>
      <c r="C564" s="55"/>
      <c r="D564" s="56"/>
      <c r="E564" s="55"/>
      <c r="F564" s="55"/>
      <c r="G564" s="55"/>
      <c r="H564" s="56"/>
      <c r="I564" s="55"/>
      <c r="J564" s="55"/>
      <c r="K564" s="44"/>
      <c r="L564" s="55"/>
      <c r="M564" s="55"/>
    </row>
    <row r="565" ht="15.75" customHeight="1">
      <c r="A565" s="129"/>
      <c r="B565" s="129"/>
      <c r="C565" s="55"/>
      <c r="D565" s="56"/>
      <c r="E565" s="55"/>
      <c r="F565" s="55"/>
      <c r="G565" s="55"/>
      <c r="H565" s="56"/>
      <c r="I565" s="55"/>
      <c r="J565" s="55"/>
      <c r="K565" s="44"/>
      <c r="L565" s="55"/>
      <c r="M565" s="55"/>
    </row>
    <row r="566" ht="15.75" customHeight="1">
      <c r="A566" s="129"/>
      <c r="B566" s="129"/>
      <c r="C566" s="55"/>
      <c r="D566" s="56"/>
      <c r="E566" s="55"/>
      <c r="F566" s="55"/>
      <c r="G566" s="55"/>
      <c r="H566" s="56"/>
      <c r="I566" s="55"/>
      <c r="J566" s="55"/>
      <c r="K566" s="44"/>
      <c r="L566" s="55"/>
      <c r="M566" s="55"/>
    </row>
    <row r="567" ht="15.75" customHeight="1">
      <c r="A567" s="129"/>
      <c r="B567" s="129"/>
      <c r="C567" s="55"/>
      <c r="D567" s="56"/>
      <c r="E567" s="55"/>
      <c r="F567" s="55"/>
      <c r="G567" s="55"/>
      <c r="H567" s="56"/>
      <c r="I567" s="55"/>
      <c r="J567" s="55"/>
      <c r="K567" s="44"/>
      <c r="L567" s="55"/>
      <c r="M567" s="55"/>
    </row>
    <row r="568" ht="15.75" customHeight="1">
      <c r="A568" s="129"/>
      <c r="B568" s="129"/>
      <c r="C568" s="55"/>
      <c r="D568" s="56"/>
      <c r="E568" s="55"/>
      <c r="F568" s="55"/>
      <c r="G568" s="55"/>
      <c r="H568" s="56"/>
      <c r="I568" s="55"/>
      <c r="J568" s="55"/>
      <c r="K568" s="44"/>
      <c r="L568" s="55"/>
      <c r="M568" s="55"/>
    </row>
    <row r="569" ht="15.75" customHeight="1">
      <c r="A569" s="129"/>
      <c r="B569" s="129"/>
      <c r="C569" s="55"/>
      <c r="D569" s="56"/>
      <c r="E569" s="55"/>
      <c r="F569" s="55"/>
      <c r="G569" s="55"/>
      <c r="H569" s="56"/>
      <c r="I569" s="55"/>
      <c r="J569" s="55"/>
      <c r="K569" s="44"/>
      <c r="L569" s="55"/>
      <c r="M569" s="55"/>
    </row>
    <row r="570" ht="15.75" customHeight="1">
      <c r="A570" s="129"/>
      <c r="B570" s="129"/>
      <c r="C570" s="55"/>
      <c r="D570" s="56"/>
      <c r="E570" s="55"/>
      <c r="F570" s="55"/>
      <c r="G570" s="55"/>
      <c r="H570" s="56"/>
      <c r="I570" s="55"/>
      <c r="J570" s="55"/>
      <c r="K570" s="44"/>
      <c r="L570" s="55"/>
      <c r="M570" s="55"/>
    </row>
    <row r="571" ht="15.75" customHeight="1">
      <c r="A571" s="129"/>
      <c r="B571" s="129"/>
      <c r="C571" s="55"/>
      <c r="D571" s="56"/>
      <c r="E571" s="55"/>
      <c r="F571" s="55"/>
      <c r="G571" s="55"/>
      <c r="H571" s="56"/>
      <c r="I571" s="55"/>
      <c r="J571" s="55"/>
      <c r="K571" s="44"/>
      <c r="L571" s="55"/>
      <c r="M571" s="55"/>
    </row>
    <row r="572" ht="15.75" customHeight="1">
      <c r="A572" s="129"/>
      <c r="B572" s="129"/>
      <c r="C572" s="55"/>
      <c r="D572" s="56"/>
      <c r="E572" s="55"/>
      <c r="F572" s="55"/>
      <c r="G572" s="55"/>
      <c r="H572" s="56"/>
      <c r="I572" s="55"/>
      <c r="J572" s="55"/>
      <c r="K572" s="44"/>
      <c r="L572" s="55"/>
      <c r="M572" s="55"/>
    </row>
    <row r="573" ht="15.75" customHeight="1">
      <c r="A573" s="129"/>
      <c r="B573" s="129"/>
      <c r="C573" s="55"/>
      <c r="D573" s="56"/>
      <c r="E573" s="55"/>
      <c r="F573" s="55"/>
      <c r="G573" s="55"/>
      <c r="H573" s="56"/>
      <c r="I573" s="55"/>
      <c r="J573" s="55"/>
      <c r="K573" s="44"/>
      <c r="L573" s="55"/>
      <c r="M573" s="55"/>
    </row>
    <row r="574" ht="15.75" customHeight="1">
      <c r="A574" s="129"/>
      <c r="B574" s="129"/>
      <c r="C574" s="55"/>
      <c r="D574" s="56"/>
      <c r="E574" s="55"/>
      <c r="F574" s="55"/>
      <c r="G574" s="55"/>
      <c r="H574" s="56"/>
      <c r="I574" s="55"/>
      <c r="J574" s="55"/>
      <c r="K574" s="44"/>
      <c r="L574" s="55"/>
      <c r="M574" s="55"/>
    </row>
    <row r="575" ht="15.75" customHeight="1">
      <c r="A575" s="129"/>
      <c r="B575" s="129"/>
      <c r="C575" s="55"/>
      <c r="D575" s="56"/>
      <c r="E575" s="55"/>
      <c r="F575" s="55"/>
      <c r="G575" s="55"/>
      <c r="H575" s="56"/>
      <c r="I575" s="55"/>
      <c r="J575" s="55"/>
      <c r="K575" s="44"/>
      <c r="L575" s="55"/>
      <c r="M575" s="55"/>
    </row>
    <row r="576" ht="15.75" customHeight="1">
      <c r="A576" s="129"/>
      <c r="B576" s="129"/>
      <c r="C576" s="55"/>
      <c r="D576" s="56"/>
      <c r="E576" s="55"/>
      <c r="F576" s="55"/>
      <c r="G576" s="55"/>
      <c r="H576" s="56"/>
      <c r="I576" s="55"/>
      <c r="J576" s="55"/>
      <c r="K576" s="44"/>
      <c r="L576" s="55"/>
      <c r="M576" s="55"/>
    </row>
    <row r="577" ht="15.75" customHeight="1">
      <c r="A577" s="129"/>
      <c r="B577" s="129"/>
      <c r="C577" s="55"/>
      <c r="D577" s="56"/>
      <c r="E577" s="55"/>
      <c r="F577" s="55"/>
      <c r="G577" s="55"/>
      <c r="H577" s="56"/>
      <c r="I577" s="55"/>
      <c r="J577" s="55"/>
      <c r="K577" s="44"/>
      <c r="L577" s="55"/>
      <c r="M577" s="55"/>
    </row>
    <row r="578" ht="15.75" customHeight="1">
      <c r="A578" s="129"/>
      <c r="B578" s="129"/>
      <c r="C578" s="55"/>
      <c r="D578" s="56"/>
      <c r="E578" s="55"/>
      <c r="F578" s="55"/>
      <c r="G578" s="55"/>
      <c r="H578" s="56"/>
      <c r="I578" s="55"/>
      <c r="J578" s="55"/>
      <c r="K578" s="44"/>
      <c r="L578" s="55"/>
      <c r="M578" s="55"/>
    </row>
    <row r="579" ht="15.75" customHeight="1">
      <c r="A579" s="129"/>
      <c r="B579" s="129"/>
      <c r="C579" s="55"/>
      <c r="D579" s="56"/>
      <c r="E579" s="55"/>
      <c r="F579" s="55"/>
      <c r="G579" s="55"/>
      <c r="H579" s="56"/>
      <c r="I579" s="55"/>
      <c r="J579" s="55"/>
      <c r="K579" s="44"/>
      <c r="L579" s="55"/>
      <c r="M579" s="55"/>
    </row>
    <row r="580" ht="15.75" customHeight="1">
      <c r="A580" s="129"/>
      <c r="B580" s="129"/>
      <c r="C580" s="55"/>
      <c r="D580" s="56"/>
      <c r="E580" s="55"/>
      <c r="F580" s="55"/>
      <c r="G580" s="55"/>
      <c r="H580" s="56"/>
      <c r="I580" s="55"/>
      <c r="J580" s="55"/>
      <c r="K580" s="44"/>
      <c r="L580" s="55"/>
      <c r="M580" s="55"/>
    </row>
    <row r="581" ht="15.75" customHeight="1">
      <c r="A581" s="129"/>
      <c r="B581" s="129"/>
      <c r="C581" s="55"/>
      <c r="D581" s="56"/>
      <c r="E581" s="55"/>
      <c r="F581" s="55"/>
      <c r="G581" s="55"/>
      <c r="H581" s="56"/>
      <c r="I581" s="55"/>
      <c r="J581" s="55"/>
      <c r="K581" s="44"/>
      <c r="L581" s="55"/>
      <c r="M581" s="55"/>
    </row>
    <row r="582" ht="15.75" customHeight="1">
      <c r="A582" s="129"/>
      <c r="B582" s="129"/>
      <c r="C582" s="55"/>
      <c r="D582" s="56"/>
      <c r="E582" s="55"/>
      <c r="F582" s="55"/>
      <c r="G582" s="55"/>
      <c r="H582" s="56"/>
      <c r="I582" s="55"/>
      <c r="J582" s="55"/>
      <c r="K582" s="44"/>
      <c r="L582" s="55"/>
      <c r="M582" s="55"/>
    </row>
    <row r="583" ht="15.75" customHeight="1">
      <c r="A583" s="129"/>
      <c r="B583" s="129"/>
      <c r="C583" s="55"/>
      <c r="D583" s="56"/>
      <c r="E583" s="55"/>
      <c r="F583" s="55"/>
      <c r="G583" s="55"/>
      <c r="H583" s="56"/>
      <c r="I583" s="55"/>
      <c r="J583" s="55"/>
      <c r="K583" s="44"/>
      <c r="L583" s="55"/>
      <c r="M583" s="55"/>
    </row>
    <row r="584" ht="15.75" customHeight="1">
      <c r="A584" s="129"/>
      <c r="B584" s="129"/>
      <c r="C584" s="55"/>
      <c r="D584" s="56"/>
      <c r="E584" s="55"/>
      <c r="F584" s="55"/>
      <c r="G584" s="55"/>
      <c r="H584" s="56"/>
      <c r="I584" s="55"/>
      <c r="J584" s="55"/>
      <c r="K584" s="44"/>
      <c r="L584" s="55"/>
      <c r="M584" s="55"/>
    </row>
    <row r="585" ht="15.75" customHeight="1">
      <c r="A585" s="129"/>
      <c r="B585" s="129"/>
      <c r="C585" s="55"/>
      <c r="D585" s="56"/>
      <c r="E585" s="55"/>
      <c r="F585" s="55"/>
      <c r="G585" s="55"/>
      <c r="H585" s="56"/>
      <c r="I585" s="55"/>
      <c r="J585" s="55"/>
      <c r="K585" s="44"/>
      <c r="L585" s="55"/>
      <c r="M585" s="55"/>
    </row>
    <row r="586" ht="15.75" customHeight="1">
      <c r="A586" s="129"/>
      <c r="B586" s="129"/>
      <c r="C586" s="55"/>
      <c r="D586" s="56"/>
      <c r="E586" s="55"/>
      <c r="F586" s="55"/>
      <c r="G586" s="55"/>
      <c r="H586" s="56"/>
      <c r="I586" s="55"/>
      <c r="J586" s="55"/>
      <c r="K586" s="44"/>
      <c r="L586" s="55"/>
      <c r="M586" s="55"/>
    </row>
    <row r="587" ht="15.75" customHeight="1">
      <c r="A587" s="129"/>
      <c r="B587" s="129"/>
      <c r="C587" s="55"/>
      <c r="D587" s="56"/>
      <c r="E587" s="55"/>
      <c r="F587" s="55"/>
      <c r="G587" s="55"/>
      <c r="H587" s="56"/>
      <c r="I587" s="55"/>
      <c r="J587" s="55"/>
      <c r="K587" s="44"/>
      <c r="L587" s="55"/>
      <c r="M587" s="55"/>
    </row>
    <row r="588" ht="15.75" customHeight="1">
      <c r="A588" s="129"/>
      <c r="B588" s="129"/>
      <c r="C588" s="55"/>
      <c r="D588" s="56"/>
      <c r="E588" s="55"/>
      <c r="F588" s="55"/>
      <c r="G588" s="55"/>
      <c r="H588" s="56"/>
      <c r="I588" s="55"/>
      <c r="J588" s="55"/>
      <c r="K588" s="44"/>
      <c r="L588" s="55"/>
      <c r="M588" s="55"/>
    </row>
    <row r="589" ht="15.75" customHeight="1">
      <c r="A589" s="129"/>
      <c r="B589" s="129"/>
      <c r="C589" s="55"/>
      <c r="D589" s="56"/>
      <c r="E589" s="55"/>
      <c r="F589" s="55"/>
      <c r="G589" s="55"/>
      <c r="H589" s="56"/>
      <c r="I589" s="55"/>
      <c r="J589" s="55"/>
      <c r="K589" s="44"/>
      <c r="L589" s="55"/>
      <c r="M589" s="55"/>
    </row>
    <row r="590" ht="15.75" customHeight="1">
      <c r="A590" s="129"/>
      <c r="B590" s="129"/>
      <c r="C590" s="55"/>
      <c r="D590" s="56"/>
      <c r="E590" s="55"/>
      <c r="F590" s="55"/>
      <c r="G590" s="55"/>
      <c r="H590" s="56"/>
      <c r="I590" s="55"/>
      <c r="J590" s="55"/>
      <c r="K590" s="44"/>
      <c r="L590" s="55"/>
      <c r="M590" s="55"/>
    </row>
    <row r="591" ht="15.75" customHeight="1">
      <c r="A591" s="129"/>
      <c r="B591" s="129"/>
      <c r="C591" s="55"/>
      <c r="D591" s="56"/>
      <c r="E591" s="55"/>
      <c r="F591" s="55"/>
      <c r="G591" s="55"/>
      <c r="H591" s="56"/>
      <c r="I591" s="55"/>
      <c r="J591" s="55"/>
      <c r="K591" s="44"/>
      <c r="L591" s="55"/>
      <c r="M591" s="55"/>
    </row>
    <row r="592" ht="15.75" customHeight="1">
      <c r="A592" s="129"/>
      <c r="B592" s="129"/>
      <c r="C592" s="55"/>
      <c r="D592" s="56"/>
      <c r="E592" s="55"/>
      <c r="F592" s="55"/>
      <c r="G592" s="55"/>
      <c r="H592" s="56"/>
      <c r="I592" s="55"/>
      <c r="J592" s="55"/>
      <c r="K592" s="44"/>
      <c r="L592" s="55"/>
      <c r="M592" s="55"/>
    </row>
    <row r="593" ht="15.75" customHeight="1">
      <c r="A593" s="129"/>
      <c r="B593" s="129"/>
      <c r="C593" s="55"/>
      <c r="D593" s="56"/>
      <c r="E593" s="55"/>
      <c r="F593" s="55"/>
      <c r="G593" s="55"/>
      <c r="H593" s="56"/>
      <c r="I593" s="55"/>
      <c r="J593" s="55"/>
      <c r="K593" s="44"/>
      <c r="L593" s="55"/>
      <c r="M593" s="55"/>
    </row>
    <row r="594" ht="15.75" customHeight="1">
      <c r="A594" s="129"/>
      <c r="B594" s="129"/>
      <c r="C594" s="55"/>
      <c r="D594" s="56"/>
      <c r="E594" s="55"/>
      <c r="F594" s="55"/>
      <c r="G594" s="55"/>
      <c r="H594" s="56"/>
      <c r="I594" s="55"/>
      <c r="J594" s="55"/>
      <c r="K594" s="44"/>
      <c r="L594" s="55"/>
      <c r="M594" s="55"/>
    </row>
    <row r="595" ht="15.75" customHeight="1">
      <c r="A595" s="129"/>
      <c r="B595" s="129"/>
      <c r="C595" s="55"/>
      <c r="D595" s="56"/>
      <c r="E595" s="55"/>
      <c r="F595" s="55"/>
      <c r="G595" s="55"/>
      <c r="H595" s="56"/>
      <c r="I595" s="55"/>
      <c r="J595" s="55"/>
      <c r="K595" s="44"/>
      <c r="L595" s="55"/>
      <c r="M595" s="55"/>
    </row>
    <row r="596" ht="15.75" customHeight="1">
      <c r="A596" s="129"/>
      <c r="B596" s="129"/>
      <c r="C596" s="55"/>
      <c r="D596" s="56"/>
      <c r="E596" s="55"/>
      <c r="F596" s="55"/>
      <c r="G596" s="55"/>
      <c r="H596" s="56"/>
      <c r="I596" s="55"/>
      <c r="J596" s="55"/>
      <c r="K596" s="44"/>
      <c r="L596" s="55"/>
      <c r="M596" s="55"/>
    </row>
    <row r="597" ht="15.75" customHeight="1">
      <c r="A597" s="129"/>
      <c r="B597" s="129"/>
      <c r="C597" s="55"/>
      <c r="D597" s="56"/>
      <c r="E597" s="55"/>
      <c r="F597" s="55"/>
      <c r="G597" s="55"/>
      <c r="H597" s="56"/>
      <c r="I597" s="55"/>
      <c r="J597" s="55"/>
      <c r="K597" s="44"/>
      <c r="L597" s="55"/>
      <c r="M597" s="55"/>
    </row>
    <row r="598" ht="15.75" customHeight="1">
      <c r="A598" s="129"/>
      <c r="B598" s="129"/>
      <c r="C598" s="55"/>
      <c r="D598" s="56"/>
      <c r="E598" s="55"/>
      <c r="F598" s="55"/>
      <c r="G598" s="55"/>
      <c r="H598" s="56"/>
      <c r="I598" s="55"/>
      <c r="J598" s="55"/>
      <c r="K598" s="44"/>
      <c r="L598" s="55"/>
      <c r="M598" s="55"/>
    </row>
    <row r="599" ht="15.75" customHeight="1">
      <c r="A599" s="129"/>
      <c r="B599" s="129"/>
      <c r="C599" s="55"/>
      <c r="D599" s="56"/>
      <c r="E599" s="55"/>
      <c r="F599" s="55"/>
      <c r="G599" s="55"/>
      <c r="H599" s="56"/>
      <c r="I599" s="55"/>
      <c r="J599" s="55"/>
      <c r="K599" s="44"/>
      <c r="L599" s="55"/>
      <c r="M599" s="55"/>
    </row>
    <row r="600" ht="15.75" customHeight="1">
      <c r="A600" s="129"/>
      <c r="B600" s="129"/>
      <c r="C600" s="55"/>
      <c r="D600" s="56"/>
      <c r="E600" s="55"/>
      <c r="F600" s="55"/>
      <c r="G600" s="55"/>
      <c r="H600" s="56"/>
      <c r="I600" s="55"/>
      <c r="J600" s="55"/>
      <c r="K600" s="44"/>
      <c r="L600" s="55"/>
      <c r="M600" s="55"/>
    </row>
    <row r="601" ht="15.75" customHeight="1">
      <c r="A601" s="129"/>
      <c r="B601" s="129"/>
      <c r="C601" s="55"/>
      <c r="D601" s="56"/>
      <c r="E601" s="55"/>
      <c r="F601" s="55"/>
      <c r="G601" s="55"/>
      <c r="H601" s="56"/>
      <c r="I601" s="55"/>
      <c r="J601" s="55"/>
      <c r="K601" s="44"/>
      <c r="L601" s="55"/>
      <c r="M601" s="55"/>
    </row>
    <row r="602" ht="15.75" customHeight="1">
      <c r="A602" s="129"/>
      <c r="B602" s="129"/>
      <c r="C602" s="55"/>
      <c r="D602" s="56"/>
      <c r="E602" s="55"/>
      <c r="F602" s="55"/>
      <c r="G602" s="55"/>
      <c r="H602" s="56"/>
      <c r="I602" s="55"/>
      <c r="J602" s="55"/>
      <c r="K602" s="44"/>
      <c r="L602" s="55"/>
      <c r="M602" s="55"/>
    </row>
    <row r="603" ht="15.75" customHeight="1">
      <c r="A603" s="129"/>
      <c r="B603" s="129"/>
      <c r="C603" s="55"/>
      <c r="D603" s="56"/>
      <c r="E603" s="55"/>
      <c r="F603" s="55"/>
      <c r="G603" s="55"/>
      <c r="H603" s="56"/>
      <c r="I603" s="55"/>
      <c r="J603" s="55"/>
      <c r="K603" s="44"/>
      <c r="L603" s="55"/>
      <c r="M603" s="55"/>
    </row>
    <row r="604" ht="15.75" customHeight="1">
      <c r="A604" s="129"/>
      <c r="B604" s="129"/>
      <c r="C604" s="55"/>
      <c r="D604" s="56"/>
      <c r="E604" s="55"/>
      <c r="F604" s="55"/>
      <c r="G604" s="55"/>
      <c r="H604" s="56"/>
      <c r="I604" s="55"/>
      <c r="J604" s="55"/>
      <c r="K604" s="44"/>
      <c r="L604" s="55"/>
      <c r="M604" s="55"/>
    </row>
    <row r="605" ht="15.75" customHeight="1">
      <c r="A605" s="129"/>
      <c r="B605" s="129"/>
      <c r="C605" s="55"/>
      <c r="D605" s="56"/>
      <c r="E605" s="55"/>
      <c r="F605" s="55"/>
      <c r="G605" s="55"/>
      <c r="H605" s="56"/>
      <c r="I605" s="55"/>
      <c r="J605" s="55"/>
      <c r="K605" s="44"/>
      <c r="L605" s="55"/>
      <c r="M605" s="55"/>
    </row>
    <row r="606" ht="15.75" customHeight="1">
      <c r="A606" s="129"/>
      <c r="B606" s="129"/>
      <c r="C606" s="55"/>
      <c r="D606" s="56"/>
      <c r="E606" s="55"/>
      <c r="F606" s="55"/>
      <c r="G606" s="55"/>
      <c r="H606" s="56"/>
      <c r="I606" s="55"/>
      <c r="J606" s="55"/>
      <c r="K606" s="44"/>
      <c r="L606" s="55"/>
      <c r="M606" s="55"/>
    </row>
    <row r="607" ht="15.75" customHeight="1">
      <c r="A607" s="129"/>
      <c r="B607" s="129"/>
      <c r="C607" s="55"/>
      <c r="D607" s="56"/>
      <c r="E607" s="55"/>
      <c r="F607" s="55"/>
      <c r="G607" s="55"/>
      <c r="H607" s="56"/>
      <c r="I607" s="55"/>
      <c r="J607" s="55"/>
      <c r="K607" s="44"/>
      <c r="L607" s="55"/>
      <c r="M607" s="55"/>
    </row>
    <row r="608" ht="15.75" customHeight="1">
      <c r="A608" s="129"/>
      <c r="B608" s="129"/>
      <c r="C608" s="55"/>
      <c r="D608" s="56"/>
      <c r="E608" s="55"/>
      <c r="F608" s="55"/>
      <c r="G608" s="55"/>
      <c r="H608" s="56"/>
      <c r="I608" s="55"/>
      <c r="J608" s="55"/>
      <c r="K608" s="44"/>
      <c r="L608" s="55"/>
      <c r="M608" s="55"/>
    </row>
    <row r="609" ht="15.75" customHeight="1">
      <c r="A609" s="129"/>
      <c r="B609" s="129"/>
      <c r="C609" s="55"/>
      <c r="D609" s="56"/>
      <c r="E609" s="55"/>
      <c r="F609" s="55"/>
      <c r="G609" s="55"/>
      <c r="H609" s="56"/>
      <c r="I609" s="55"/>
      <c r="J609" s="55"/>
      <c r="K609" s="44"/>
      <c r="L609" s="55"/>
      <c r="M609" s="55"/>
    </row>
    <row r="610" ht="15.75" customHeight="1">
      <c r="A610" s="129"/>
      <c r="B610" s="129"/>
      <c r="C610" s="55"/>
      <c r="D610" s="56"/>
      <c r="E610" s="55"/>
      <c r="F610" s="55"/>
      <c r="G610" s="55"/>
      <c r="H610" s="56"/>
      <c r="I610" s="55"/>
      <c r="J610" s="55"/>
      <c r="K610" s="44"/>
      <c r="L610" s="55"/>
      <c r="M610" s="55"/>
    </row>
    <row r="611" ht="15.75" customHeight="1">
      <c r="A611" s="129"/>
      <c r="B611" s="129"/>
      <c r="C611" s="55"/>
      <c r="D611" s="56"/>
      <c r="E611" s="55"/>
      <c r="F611" s="55"/>
      <c r="G611" s="55"/>
      <c r="H611" s="56"/>
      <c r="I611" s="55"/>
      <c r="J611" s="55"/>
      <c r="K611" s="44"/>
      <c r="L611" s="55"/>
      <c r="M611" s="55"/>
    </row>
    <row r="612" ht="15.75" customHeight="1">
      <c r="A612" s="129"/>
      <c r="B612" s="129"/>
      <c r="C612" s="55"/>
      <c r="D612" s="56"/>
      <c r="E612" s="55"/>
      <c r="F612" s="55"/>
      <c r="G612" s="55"/>
      <c r="H612" s="56"/>
      <c r="I612" s="55"/>
      <c r="J612" s="55"/>
      <c r="K612" s="44"/>
      <c r="L612" s="55"/>
      <c r="M612" s="55"/>
    </row>
    <row r="613" ht="15.75" customHeight="1">
      <c r="A613" s="129"/>
      <c r="B613" s="129"/>
      <c r="C613" s="55"/>
      <c r="D613" s="56"/>
      <c r="E613" s="55"/>
      <c r="F613" s="55"/>
      <c r="G613" s="55"/>
      <c r="H613" s="56"/>
      <c r="I613" s="55"/>
      <c r="J613" s="55"/>
      <c r="K613" s="44"/>
      <c r="L613" s="55"/>
      <c r="M613" s="55"/>
    </row>
    <row r="614" ht="15.75" customHeight="1">
      <c r="A614" s="129"/>
      <c r="B614" s="129"/>
      <c r="C614" s="55"/>
      <c r="D614" s="56"/>
      <c r="E614" s="55"/>
      <c r="F614" s="55"/>
      <c r="G614" s="55"/>
      <c r="H614" s="56"/>
      <c r="I614" s="55"/>
      <c r="J614" s="55"/>
      <c r="K614" s="44"/>
      <c r="L614" s="55"/>
      <c r="M614" s="55"/>
    </row>
    <row r="615" ht="15.75" customHeight="1">
      <c r="A615" s="129"/>
      <c r="B615" s="129"/>
      <c r="C615" s="55"/>
      <c r="D615" s="56"/>
      <c r="E615" s="55"/>
      <c r="F615" s="55"/>
      <c r="G615" s="55"/>
      <c r="H615" s="56"/>
      <c r="I615" s="55"/>
      <c r="J615" s="55"/>
      <c r="K615" s="44"/>
      <c r="L615" s="55"/>
      <c r="M615" s="55"/>
    </row>
    <row r="616" ht="15.75" customHeight="1">
      <c r="A616" s="129"/>
      <c r="B616" s="129"/>
      <c r="C616" s="55"/>
      <c r="D616" s="56"/>
      <c r="E616" s="55"/>
      <c r="F616" s="55"/>
      <c r="G616" s="55"/>
      <c r="H616" s="56"/>
      <c r="I616" s="55"/>
      <c r="J616" s="55"/>
      <c r="K616" s="44"/>
      <c r="L616" s="55"/>
      <c r="M616" s="55"/>
    </row>
    <row r="617" ht="15.75" customHeight="1">
      <c r="A617" s="129"/>
      <c r="B617" s="129"/>
      <c r="C617" s="55"/>
      <c r="D617" s="56"/>
      <c r="E617" s="55"/>
      <c r="F617" s="55"/>
      <c r="G617" s="55"/>
      <c r="H617" s="56"/>
      <c r="I617" s="55"/>
      <c r="J617" s="55"/>
      <c r="K617" s="44"/>
      <c r="L617" s="55"/>
      <c r="M617" s="55"/>
    </row>
    <row r="618" ht="15.75" customHeight="1">
      <c r="A618" s="129"/>
      <c r="B618" s="129"/>
      <c r="C618" s="55"/>
      <c r="D618" s="56"/>
      <c r="E618" s="55"/>
      <c r="F618" s="55"/>
      <c r="G618" s="55"/>
      <c r="H618" s="56"/>
      <c r="I618" s="55"/>
      <c r="J618" s="55"/>
      <c r="K618" s="44"/>
      <c r="L618" s="55"/>
      <c r="M618" s="55"/>
    </row>
    <row r="619" ht="15.75" customHeight="1">
      <c r="A619" s="129"/>
      <c r="B619" s="129"/>
      <c r="C619" s="55"/>
      <c r="D619" s="56"/>
      <c r="E619" s="55"/>
      <c r="F619" s="55"/>
      <c r="G619" s="55"/>
      <c r="H619" s="56"/>
      <c r="I619" s="55"/>
      <c r="J619" s="55"/>
      <c r="K619" s="44"/>
      <c r="L619" s="55"/>
      <c r="M619" s="55"/>
    </row>
    <row r="620" ht="15.75" customHeight="1">
      <c r="A620" s="129"/>
      <c r="B620" s="129"/>
      <c r="C620" s="55"/>
      <c r="D620" s="56"/>
      <c r="E620" s="55"/>
      <c r="F620" s="55"/>
      <c r="G620" s="55"/>
      <c r="H620" s="56"/>
      <c r="I620" s="55"/>
      <c r="J620" s="55"/>
      <c r="K620" s="44"/>
      <c r="L620" s="55"/>
      <c r="M620" s="55"/>
    </row>
    <row r="621" ht="15.75" customHeight="1">
      <c r="A621" s="129"/>
      <c r="B621" s="129"/>
      <c r="C621" s="55"/>
      <c r="D621" s="56"/>
      <c r="E621" s="55"/>
      <c r="F621" s="55"/>
      <c r="G621" s="55"/>
      <c r="H621" s="56"/>
      <c r="I621" s="55"/>
      <c r="J621" s="55"/>
      <c r="K621" s="44"/>
      <c r="L621" s="55"/>
      <c r="M621" s="55"/>
    </row>
    <row r="622" ht="15.75" customHeight="1">
      <c r="A622" s="129"/>
      <c r="B622" s="129"/>
      <c r="C622" s="55"/>
      <c r="D622" s="56"/>
      <c r="E622" s="55"/>
      <c r="F622" s="55"/>
      <c r="G622" s="55"/>
      <c r="H622" s="56"/>
      <c r="I622" s="55"/>
      <c r="J622" s="55"/>
      <c r="K622" s="44"/>
      <c r="L622" s="55"/>
      <c r="M622" s="55"/>
    </row>
    <row r="623" ht="15.75" customHeight="1">
      <c r="A623" s="129"/>
      <c r="B623" s="129"/>
      <c r="C623" s="55"/>
      <c r="D623" s="56"/>
      <c r="E623" s="55"/>
      <c r="F623" s="55"/>
      <c r="G623" s="55"/>
      <c r="H623" s="56"/>
      <c r="I623" s="55"/>
      <c r="J623" s="55"/>
      <c r="K623" s="44"/>
      <c r="L623" s="55"/>
      <c r="M623" s="55"/>
    </row>
    <row r="624" ht="15.75" customHeight="1">
      <c r="A624" s="129"/>
      <c r="B624" s="129"/>
      <c r="C624" s="55"/>
      <c r="D624" s="56"/>
      <c r="E624" s="55"/>
      <c r="F624" s="55"/>
      <c r="G624" s="55"/>
      <c r="H624" s="56"/>
      <c r="I624" s="55"/>
      <c r="J624" s="55"/>
      <c r="K624" s="44"/>
      <c r="L624" s="55"/>
      <c r="M624" s="55"/>
    </row>
    <row r="625" ht="15.75" customHeight="1">
      <c r="A625" s="129"/>
      <c r="B625" s="129"/>
      <c r="C625" s="55"/>
      <c r="D625" s="56"/>
      <c r="E625" s="55"/>
      <c r="F625" s="55"/>
      <c r="G625" s="55"/>
      <c r="H625" s="56"/>
      <c r="I625" s="55"/>
      <c r="J625" s="55"/>
      <c r="K625" s="44"/>
      <c r="L625" s="55"/>
      <c r="M625" s="55"/>
    </row>
    <row r="626" ht="15.75" customHeight="1">
      <c r="A626" s="129"/>
      <c r="B626" s="129"/>
      <c r="C626" s="55"/>
      <c r="D626" s="56"/>
      <c r="E626" s="55"/>
      <c r="F626" s="55"/>
      <c r="G626" s="55"/>
      <c r="H626" s="56"/>
      <c r="I626" s="55"/>
      <c r="J626" s="55"/>
      <c r="K626" s="44"/>
      <c r="L626" s="55"/>
      <c r="M626" s="55"/>
    </row>
    <row r="627" ht="15.75" customHeight="1">
      <c r="A627" s="129"/>
      <c r="B627" s="129"/>
      <c r="C627" s="55"/>
      <c r="D627" s="56"/>
      <c r="E627" s="55"/>
      <c r="F627" s="55"/>
      <c r="G627" s="55"/>
      <c r="H627" s="56"/>
      <c r="I627" s="55"/>
      <c r="J627" s="55"/>
      <c r="K627" s="44"/>
      <c r="L627" s="55"/>
      <c r="M627" s="55"/>
    </row>
    <row r="628" ht="15.75" customHeight="1">
      <c r="A628" s="129"/>
      <c r="B628" s="129"/>
      <c r="C628" s="55"/>
      <c r="D628" s="56"/>
      <c r="E628" s="55"/>
      <c r="F628" s="55"/>
      <c r="G628" s="55"/>
      <c r="H628" s="56"/>
      <c r="I628" s="55"/>
      <c r="J628" s="55"/>
      <c r="K628" s="44"/>
      <c r="L628" s="55"/>
      <c r="M628" s="55"/>
    </row>
    <row r="629" ht="15.75" customHeight="1">
      <c r="A629" s="129"/>
      <c r="B629" s="129"/>
      <c r="C629" s="55"/>
      <c r="D629" s="56"/>
      <c r="E629" s="55"/>
      <c r="F629" s="55"/>
      <c r="G629" s="55"/>
      <c r="H629" s="56"/>
      <c r="I629" s="55"/>
      <c r="J629" s="55"/>
      <c r="K629" s="44"/>
      <c r="L629" s="55"/>
      <c r="M629" s="55"/>
    </row>
    <row r="630" ht="15.75" customHeight="1">
      <c r="A630" s="129"/>
      <c r="B630" s="129"/>
      <c r="C630" s="55"/>
      <c r="D630" s="56"/>
      <c r="E630" s="55"/>
      <c r="F630" s="55"/>
      <c r="G630" s="55"/>
      <c r="H630" s="56"/>
      <c r="I630" s="55"/>
      <c r="J630" s="55"/>
      <c r="K630" s="44"/>
      <c r="L630" s="55"/>
      <c r="M630" s="55"/>
    </row>
    <row r="631" ht="15.75" customHeight="1">
      <c r="A631" s="129"/>
      <c r="B631" s="129"/>
      <c r="C631" s="55"/>
      <c r="D631" s="56"/>
      <c r="E631" s="55"/>
      <c r="F631" s="55"/>
      <c r="G631" s="55"/>
      <c r="H631" s="56"/>
      <c r="I631" s="55"/>
      <c r="J631" s="55"/>
      <c r="K631" s="44"/>
      <c r="L631" s="55"/>
      <c r="M631" s="55"/>
    </row>
    <row r="632" ht="15.75" customHeight="1">
      <c r="A632" s="129"/>
      <c r="B632" s="129"/>
      <c r="C632" s="55"/>
      <c r="D632" s="56"/>
      <c r="E632" s="55"/>
      <c r="F632" s="55"/>
      <c r="G632" s="55"/>
      <c r="H632" s="56"/>
      <c r="I632" s="55"/>
      <c r="J632" s="55"/>
      <c r="K632" s="44"/>
      <c r="L632" s="55"/>
      <c r="M632" s="55"/>
    </row>
    <row r="633" ht="15.75" customHeight="1">
      <c r="A633" s="129"/>
      <c r="B633" s="129"/>
      <c r="C633" s="55"/>
      <c r="D633" s="56"/>
      <c r="E633" s="55"/>
      <c r="F633" s="55"/>
      <c r="G633" s="55"/>
      <c r="H633" s="56"/>
      <c r="I633" s="55"/>
      <c r="J633" s="55"/>
      <c r="K633" s="44"/>
      <c r="L633" s="55"/>
      <c r="M633" s="55"/>
    </row>
    <row r="634" ht="15.75" customHeight="1">
      <c r="A634" s="129"/>
      <c r="B634" s="129"/>
      <c r="C634" s="55"/>
      <c r="D634" s="56"/>
      <c r="E634" s="55"/>
      <c r="F634" s="55"/>
      <c r="G634" s="55"/>
      <c r="H634" s="56"/>
      <c r="I634" s="55"/>
      <c r="J634" s="55"/>
      <c r="K634" s="44"/>
      <c r="L634" s="55"/>
      <c r="M634" s="55"/>
    </row>
    <row r="635" ht="15.75" customHeight="1">
      <c r="A635" s="129"/>
      <c r="B635" s="129"/>
      <c r="C635" s="55"/>
      <c r="D635" s="56"/>
      <c r="E635" s="55"/>
      <c r="F635" s="55"/>
      <c r="G635" s="55"/>
      <c r="H635" s="56"/>
      <c r="I635" s="55"/>
      <c r="J635" s="55"/>
      <c r="K635" s="44"/>
      <c r="L635" s="55"/>
      <c r="M635" s="55"/>
    </row>
    <row r="636" ht="15.75" customHeight="1">
      <c r="A636" s="129"/>
      <c r="B636" s="129"/>
      <c r="C636" s="55"/>
      <c r="D636" s="56"/>
      <c r="E636" s="55"/>
      <c r="F636" s="55"/>
      <c r="G636" s="55"/>
      <c r="H636" s="56"/>
      <c r="I636" s="55"/>
      <c r="J636" s="55"/>
      <c r="K636" s="44"/>
      <c r="L636" s="55"/>
      <c r="M636" s="55"/>
    </row>
    <row r="637" ht="15.75" customHeight="1">
      <c r="A637" s="129"/>
      <c r="B637" s="129"/>
      <c r="C637" s="55"/>
      <c r="D637" s="56"/>
      <c r="E637" s="55"/>
      <c r="F637" s="55"/>
      <c r="G637" s="55"/>
      <c r="H637" s="56"/>
      <c r="I637" s="55"/>
      <c r="J637" s="55"/>
      <c r="K637" s="44"/>
      <c r="L637" s="55"/>
      <c r="M637" s="55"/>
    </row>
    <row r="638" ht="15.75" customHeight="1">
      <c r="A638" s="129"/>
      <c r="B638" s="129"/>
      <c r="C638" s="55"/>
      <c r="D638" s="56"/>
      <c r="E638" s="55"/>
      <c r="F638" s="55"/>
      <c r="G638" s="55"/>
      <c r="H638" s="56"/>
      <c r="I638" s="55"/>
      <c r="J638" s="55"/>
      <c r="K638" s="44"/>
      <c r="L638" s="55"/>
      <c r="M638" s="55"/>
    </row>
    <row r="639" ht="15.75" customHeight="1">
      <c r="A639" s="129"/>
      <c r="B639" s="129"/>
      <c r="C639" s="55"/>
      <c r="D639" s="56"/>
      <c r="E639" s="55"/>
      <c r="F639" s="55"/>
      <c r="G639" s="55"/>
      <c r="H639" s="56"/>
      <c r="I639" s="55"/>
      <c r="J639" s="55"/>
      <c r="K639" s="44"/>
      <c r="L639" s="55"/>
      <c r="M639" s="55"/>
    </row>
    <row r="640" ht="15.75" customHeight="1">
      <c r="A640" s="129"/>
      <c r="B640" s="129"/>
      <c r="C640" s="55"/>
      <c r="D640" s="56"/>
      <c r="E640" s="55"/>
      <c r="F640" s="55"/>
      <c r="G640" s="55"/>
      <c r="H640" s="56"/>
      <c r="I640" s="55"/>
      <c r="J640" s="55"/>
      <c r="K640" s="44"/>
      <c r="L640" s="55"/>
      <c r="M640" s="55"/>
    </row>
    <row r="641" ht="15.75" customHeight="1">
      <c r="A641" s="129"/>
      <c r="B641" s="129"/>
      <c r="C641" s="55"/>
      <c r="D641" s="56"/>
      <c r="E641" s="55"/>
      <c r="F641" s="55"/>
      <c r="G641" s="55"/>
      <c r="H641" s="56"/>
      <c r="I641" s="55"/>
      <c r="J641" s="55"/>
      <c r="K641" s="44"/>
      <c r="L641" s="55"/>
      <c r="M641" s="55"/>
    </row>
    <row r="642" ht="15.75" customHeight="1">
      <c r="A642" s="129"/>
      <c r="B642" s="129"/>
      <c r="C642" s="55"/>
      <c r="D642" s="56"/>
      <c r="E642" s="55"/>
      <c r="F642" s="55"/>
      <c r="G642" s="55"/>
      <c r="H642" s="56"/>
      <c r="I642" s="55"/>
      <c r="J642" s="55"/>
      <c r="K642" s="44"/>
      <c r="L642" s="55"/>
      <c r="M642" s="55"/>
    </row>
    <row r="643" ht="15.75" customHeight="1">
      <c r="A643" s="129"/>
      <c r="B643" s="129"/>
      <c r="C643" s="55"/>
      <c r="D643" s="56"/>
      <c r="E643" s="55"/>
      <c r="F643" s="55"/>
      <c r="G643" s="55"/>
      <c r="H643" s="56"/>
      <c r="I643" s="55"/>
      <c r="J643" s="55"/>
      <c r="K643" s="44"/>
      <c r="L643" s="55"/>
      <c r="M643" s="55"/>
    </row>
    <row r="644" ht="15.75" customHeight="1">
      <c r="A644" s="129"/>
      <c r="B644" s="129"/>
      <c r="C644" s="55"/>
      <c r="D644" s="56"/>
      <c r="E644" s="55"/>
      <c r="F644" s="55"/>
      <c r="G644" s="55"/>
      <c r="H644" s="56"/>
      <c r="I644" s="55"/>
      <c r="J644" s="55"/>
      <c r="K644" s="44"/>
      <c r="L644" s="55"/>
      <c r="M644" s="55"/>
    </row>
    <row r="645" ht="15.75" customHeight="1">
      <c r="A645" s="129"/>
      <c r="B645" s="129"/>
      <c r="C645" s="55"/>
      <c r="D645" s="56"/>
      <c r="E645" s="55"/>
      <c r="F645" s="55"/>
      <c r="G645" s="55"/>
      <c r="H645" s="56"/>
      <c r="I645" s="55"/>
      <c r="J645" s="55"/>
      <c r="K645" s="44"/>
      <c r="L645" s="55"/>
      <c r="M645" s="55"/>
    </row>
    <row r="646" ht="15.75" customHeight="1">
      <c r="A646" s="129"/>
      <c r="B646" s="129"/>
      <c r="C646" s="55"/>
      <c r="D646" s="56"/>
      <c r="E646" s="55"/>
      <c r="F646" s="55"/>
      <c r="G646" s="55"/>
      <c r="H646" s="56"/>
      <c r="I646" s="55"/>
      <c r="J646" s="55"/>
      <c r="K646" s="44"/>
      <c r="L646" s="55"/>
      <c r="M646" s="55"/>
    </row>
    <row r="647" ht="15.75" customHeight="1">
      <c r="A647" s="129"/>
      <c r="B647" s="129"/>
      <c r="C647" s="55"/>
      <c r="D647" s="56"/>
      <c r="E647" s="55"/>
      <c r="F647" s="55"/>
      <c r="G647" s="55"/>
      <c r="H647" s="56"/>
      <c r="I647" s="55"/>
      <c r="J647" s="55"/>
      <c r="K647" s="44"/>
      <c r="L647" s="55"/>
      <c r="M647" s="55"/>
    </row>
    <row r="648" ht="15.75" customHeight="1">
      <c r="A648" s="129"/>
      <c r="B648" s="129"/>
      <c r="C648" s="55"/>
      <c r="D648" s="56"/>
      <c r="E648" s="55"/>
      <c r="F648" s="55"/>
      <c r="G648" s="55"/>
      <c r="H648" s="56"/>
      <c r="I648" s="55"/>
      <c r="J648" s="55"/>
      <c r="K648" s="44"/>
      <c r="L648" s="55"/>
      <c r="M648" s="55"/>
    </row>
    <row r="649" ht="15.75" customHeight="1">
      <c r="A649" s="129"/>
      <c r="B649" s="129"/>
      <c r="C649" s="55"/>
      <c r="D649" s="56"/>
      <c r="E649" s="55"/>
      <c r="F649" s="55"/>
      <c r="G649" s="55"/>
      <c r="H649" s="56"/>
      <c r="I649" s="55"/>
      <c r="J649" s="55"/>
      <c r="K649" s="44"/>
      <c r="L649" s="55"/>
      <c r="M649" s="55"/>
    </row>
    <row r="650" ht="15.75" customHeight="1">
      <c r="A650" s="129"/>
      <c r="B650" s="129"/>
      <c r="C650" s="55"/>
      <c r="D650" s="56"/>
      <c r="E650" s="55"/>
      <c r="F650" s="55"/>
      <c r="G650" s="55"/>
      <c r="H650" s="56"/>
      <c r="I650" s="55"/>
      <c r="J650" s="55"/>
      <c r="K650" s="44"/>
      <c r="L650" s="55"/>
      <c r="M650" s="55"/>
    </row>
    <row r="651" ht="15.75" customHeight="1">
      <c r="A651" s="129"/>
      <c r="B651" s="129"/>
      <c r="C651" s="55"/>
      <c r="D651" s="56"/>
      <c r="E651" s="55"/>
      <c r="F651" s="55"/>
      <c r="G651" s="55"/>
      <c r="H651" s="56"/>
      <c r="I651" s="55"/>
      <c r="J651" s="55"/>
      <c r="K651" s="44"/>
      <c r="L651" s="55"/>
      <c r="M651" s="55"/>
    </row>
    <row r="652" ht="15.75" customHeight="1">
      <c r="A652" s="129"/>
      <c r="B652" s="129"/>
      <c r="C652" s="55"/>
      <c r="D652" s="56"/>
      <c r="E652" s="55"/>
      <c r="F652" s="55"/>
      <c r="G652" s="55"/>
      <c r="H652" s="56"/>
      <c r="I652" s="55"/>
      <c r="J652" s="55"/>
      <c r="K652" s="44"/>
      <c r="L652" s="55"/>
      <c r="M652" s="55"/>
    </row>
    <row r="653" ht="15.75" customHeight="1">
      <c r="A653" s="129"/>
      <c r="B653" s="129"/>
      <c r="C653" s="55"/>
      <c r="D653" s="56"/>
      <c r="E653" s="55"/>
      <c r="F653" s="55"/>
      <c r="G653" s="55"/>
      <c r="H653" s="56"/>
      <c r="I653" s="55"/>
      <c r="J653" s="55"/>
      <c r="K653" s="44"/>
      <c r="L653" s="55"/>
      <c r="M653" s="55"/>
    </row>
    <row r="654" ht="15.75" customHeight="1">
      <c r="A654" s="129"/>
      <c r="B654" s="129"/>
      <c r="C654" s="55"/>
      <c r="D654" s="56"/>
      <c r="E654" s="55"/>
      <c r="F654" s="55"/>
      <c r="G654" s="55"/>
      <c r="H654" s="56"/>
      <c r="I654" s="55"/>
      <c r="J654" s="55"/>
      <c r="K654" s="44"/>
      <c r="L654" s="55"/>
      <c r="M654" s="55"/>
    </row>
    <row r="655" ht="15.75" customHeight="1">
      <c r="A655" s="129"/>
      <c r="B655" s="129"/>
      <c r="C655" s="55"/>
      <c r="D655" s="56"/>
      <c r="E655" s="55"/>
      <c r="F655" s="55"/>
      <c r="G655" s="55"/>
      <c r="H655" s="56"/>
      <c r="I655" s="55"/>
      <c r="J655" s="55"/>
      <c r="K655" s="44"/>
      <c r="L655" s="55"/>
      <c r="M655" s="55"/>
    </row>
    <row r="656" ht="15.75" customHeight="1">
      <c r="A656" s="129"/>
      <c r="B656" s="129"/>
      <c r="C656" s="55"/>
      <c r="D656" s="56"/>
      <c r="E656" s="55"/>
      <c r="F656" s="55"/>
      <c r="G656" s="55"/>
      <c r="H656" s="56"/>
      <c r="I656" s="55"/>
      <c r="J656" s="55"/>
      <c r="K656" s="44"/>
      <c r="L656" s="55"/>
      <c r="M656" s="55"/>
    </row>
    <row r="657" ht="15.75" customHeight="1">
      <c r="A657" s="129"/>
      <c r="B657" s="129"/>
      <c r="C657" s="55"/>
      <c r="D657" s="56"/>
      <c r="E657" s="55"/>
      <c r="F657" s="55"/>
      <c r="G657" s="55"/>
      <c r="H657" s="56"/>
      <c r="I657" s="55"/>
      <c r="J657" s="55"/>
      <c r="K657" s="44"/>
      <c r="L657" s="55"/>
      <c r="M657" s="55"/>
    </row>
    <row r="658" ht="15.75" customHeight="1">
      <c r="A658" s="129"/>
      <c r="B658" s="129"/>
      <c r="C658" s="55"/>
      <c r="D658" s="56"/>
      <c r="E658" s="55"/>
      <c r="F658" s="55"/>
      <c r="G658" s="55"/>
      <c r="H658" s="56"/>
      <c r="I658" s="55"/>
      <c r="J658" s="55"/>
      <c r="K658" s="44"/>
      <c r="L658" s="55"/>
      <c r="M658" s="55"/>
    </row>
    <row r="659" ht="15.75" customHeight="1">
      <c r="A659" s="129"/>
      <c r="B659" s="129"/>
      <c r="C659" s="55"/>
      <c r="D659" s="56"/>
      <c r="E659" s="55"/>
      <c r="F659" s="55"/>
      <c r="G659" s="55"/>
      <c r="H659" s="56"/>
      <c r="I659" s="55"/>
      <c r="J659" s="55"/>
      <c r="K659" s="44"/>
      <c r="L659" s="55"/>
      <c r="M659" s="55"/>
    </row>
    <row r="660" ht="15.75" customHeight="1">
      <c r="A660" s="129"/>
      <c r="B660" s="129"/>
      <c r="C660" s="55"/>
      <c r="D660" s="56"/>
      <c r="E660" s="55"/>
      <c r="F660" s="55"/>
      <c r="G660" s="55"/>
      <c r="H660" s="56"/>
      <c r="I660" s="55"/>
      <c r="J660" s="55"/>
      <c r="K660" s="44"/>
      <c r="L660" s="55"/>
      <c r="M660" s="55"/>
    </row>
    <row r="661" ht="15.75" customHeight="1">
      <c r="A661" s="129"/>
      <c r="B661" s="129"/>
      <c r="C661" s="55"/>
      <c r="D661" s="56"/>
      <c r="E661" s="55"/>
      <c r="F661" s="55"/>
      <c r="G661" s="55"/>
      <c r="H661" s="56"/>
      <c r="I661" s="55"/>
      <c r="J661" s="55"/>
      <c r="K661" s="44"/>
      <c r="L661" s="55"/>
      <c r="M661" s="55"/>
    </row>
    <row r="662" ht="15.75" customHeight="1">
      <c r="A662" s="129"/>
      <c r="B662" s="129"/>
      <c r="C662" s="55"/>
      <c r="D662" s="56"/>
      <c r="E662" s="55"/>
      <c r="F662" s="55"/>
      <c r="G662" s="55"/>
      <c r="H662" s="56"/>
      <c r="I662" s="55"/>
      <c r="J662" s="55"/>
      <c r="K662" s="44"/>
      <c r="L662" s="55"/>
      <c r="M662" s="55"/>
    </row>
    <row r="663" ht="15.75" customHeight="1">
      <c r="A663" s="129"/>
      <c r="B663" s="129"/>
      <c r="C663" s="55"/>
      <c r="D663" s="56"/>
      <c r="E663" s="55"/>
      <c r="F663" s="55"/>
      <c r="G663" s="55"/>
      <c r="H663" s="56"/>
      <c r="I663" s="55"/>
      <c r="J663" s="55"/>
      <c r="K663" s="44"/>
      <c r="L663" s="55"/>
      <c r="M663" s="55"/>
    </row>
    <row r="664" ht="15.75" customHeight="1">
      <c r="A664" s="129"/>
      <c r="B664" s="129"/>
      <c r="C664" s="55"/>
      <c r="D664" s="56"/>
      <c r="E664" s="55"/>
      <c r="F664" s="55"/>
      <c r="G664" s="55"/>
      <c r="H664" s="56"/>
      <c r="I664" s="55"/>
      <c r="J664" s="55"/>
      <c r="K664" s="44"/>
      <c r="L664" s="55"/>
      <c r="M664" s="55"/>
    </row>
    <row r="665" ht="15.75" customHeight="1">
      <c r="A665" s="129"/>
      <c r="B665" s="129"/>
      <c r="C665" s="55"/>
      <c r="D665" s="56"/>
      <c r="E665" s="55"/>
      <c r="F665" s="55"/>
      <c r="G665" s="55"/>
      <c r="H665" s="56"/>
      <c r="I665" s="55"/>
      <c r="J665" s="55"/>
      <c r="K665" s="44"/>
      <c r="L665" s="55"/>
      <c r="M665" s="55"/>
    </row>
    <row r="666" ht="15.75" customHeight="1">
      <c r="A666" s="129"/>
      <c r="B666" s="129"/>
      <c r="C666" s="55"/>
      <c r="D666" s="56"/>
      <c r="E666" s="55"/>
      <c r="F666" s="55"/>
      <c r="G666" s="55"/>
      <c r="H666" s="56"/>
      <c r="I666" s="55"/>
      <c r="J666" s="55"/>
      <c r="K666" s="44"/>
      <c r="L666" s="55"/>
      <c r="M666" s="55"/>
    </row>
    <row r="667" ht="15.75" customHeight="1">
      <c r="A667" s="129"/>
      <c r="B667" s="129"/>
      <c r="C667" s="55"/>
      <c r="D667" s="56"/>
      <c r="E667" s="55"/>
      <c r="F667" s="55"/>
      <c r="G667" s="55"/>
      <c r="H667" s="56"/>
      <c r="I667" s="55"/>
      <c r="J667" s="55"/>
      <c r="K667" s="44"/>
      <c r="L667" s="55"/>
      <c r="M667" s="55"/>
    </row>
    <row r="668" ht="15.75" customHeight="1">
      <c r="A668" s="129"/>
      <c r="B668" s="129"/>
      <c r="C668" s="55"/>
      <c r="D668" s="56"/>
      <c r="E668" s="55"/>
      <c r="F668" s="55"/>
      <c r="G668" s="55"/>
      <c r="H668" s="56"/>
      <c r="I668" s="55"/>
      <c r="J668" s="55"/>
      <c r="K668" s="44"/>
      <c r="L668" s="55"/>
      <c r="M668" s="55"/>
    </row>
    <row r="669" ht="15.75" customHeight="1">
      <c r="A669" s="129"/>
      <c r="B669" s="129"/>
      <c r="C669" s="55"/>
      <c r="D669" s="56"/>
      <c r="E669" s="55"/>
      <c r="F669" s="55"/>
      <c r="G669" s="55"/>
      <c r="H669" s="56"/>
      <c r="I669" s="55"/>
      <c r="J669" s="55"/>
      <c r="K669" s="44"/>
      <c r="L669" s="55"/>
      <c r="M669" s="55"/>
    </row>
    <row r="670" ht="15.75" customHeight="1">
      <c r="A670" s="129"/>
      <c r="B670" s="129"/>
      <c r="C670" s="55"/>
      <c r="D670" s="56"/>
      <c r="E670" s="55"/>
      <c r="F670" s="55"/>
      <c r="G670" s="55"/>
      <c r="H670" s="56"/>
      <c r="I670" s="55"/>
      <c r="J670" s="55"/>
      <c r="K670" s="44"/>
      <c r="L670" s="55"/>
      <c r="M670" s="55"/>
    </row>
    <row r="671" ht="15.75" customHeight="1">
      <c r="A671" s="129"/>
      <c r="B671" s="129"/>
      <c r="C671" s="55"/>
      <c r="D671" s="56"/>
      <c r="E671" s="55"/>
      <c r="F671" s="55"/>
      <c r="G671" s="55"/>
      <c r="H671" s="56"/>
      <c r="I671" s="55"/>
      <c r="J671" s="55"/>
      <c r="K671" s="44"/>
      <c r="L671" s="55"/>
      <c r="M671" s="55"/>
    </row>
    <row r="672" ht="15.75" customHeight="1">
      <c r="A672" s="129"/>
      <c r="B672" s="129"/>
      <c r="C672" s="55"/>
      <c r="D672" s="56"/>
      <c r="E672" s="55"/>
      <c r="F672" s="55"/>
      <c r="G672" s="55"/>
      <c r="H672" s="56"/>
      <c r="I672" s="55"/>
      <c r="J672" s="55"/>
      <c r="K672" s="44"/>
      <c r="L672" s="55"/>
      <c r="M672" s="55"/>
    </row>
    <row r="673" ht="15.75" customHeight="1">
      <c r="A673" s="129"/>
      <c r="B673" s="129"/>
      <c r="C673" s="55"/>
      <c r="D673" s="56"/>
      <c r="E673" s="55"/>
      <c r="F673" s="55"/>
      <c r="G673" s="55"/>
      <c r="H673" s="56"/>
      <c r="I673" s="55"/>
      <c r="J673" s="55"/>
      <c r="K673" s="44"/>
      <c r="L673" s="55"/>
      <c r="M673" s="55"/>
    </row>
    <row r="674" ht="15.75" customHeight="1">
      <c r="A674" s="129"/>
      <c r="B674" s="129"/>
      <c r="C674" s="55"/>
      <c r="D674" s="56"/>
      <c r="E674" s="55"/>
      <c r="F674" s="55"/>
      <c r="G674" s="55"/>
      <c r="H674" s="56"/>
      <c r="I674" s="55"/>
      <c r="J674" s="55"/>
      <c r="K674" s="44"/>
      <c r="L674" s="55"/>
      <c r="M674" s="55"/>
    </row>
    <row r="675" ht="15.75" customHeight="1">
      <c r="A675" s="129"/>
      <c r="B675" s="129"/>
      <c r="C675" s="55"/>
      <c r="D675" s="56"/>
      <c r="E675" s="55"/>
      <c r="F675" s="55"/>
      <c r="G675" s="55"/>
      <c r="H675" s="56"/>
      <c r="I675" s="55"/>
      <c r="J675" s="55"/>
      <c r="K675" s="44"/>
      <c r="L675" s="55"/>
      <c r="M675" s="55"/>
    </row>
    <row r="676" ht="15.75" customHeight="1">
      <c r="A676" s="129"/>
      <c r="B676" s="129"/>
      <c r="C676" s="55"/>
      <c r="D676" s="56"/>
      <c r="E676" s="55"/>
      <c r="F676" s="55"/>
      <c r="G676" s="55"/>
      <c r="H676" s="56"/>
      <c r="I676" s="55"/>
      <c r="J676" s="55"/>
      <c r="K676" s="44"/>
      <c r="L676" s="55"/>
      <c r="M676" s="55"/>
    </row>
    <row r="677" ht="15.75" customHeight="1">
      <c r="A677" s="129"/>
      <c r="B677" s="129"/>
      <c r="C677" s="55"/>
      <c r="D677" s="56"/>
      <c r="E677" s="55"/>
      <c r="F677" s="55"/>
      <c r="G677" s="55"/>
      <c r="H677" s="56"/>
      <c r="I677" s="55"/>
      <c r="J677" s="55"/>
      <c r="K677" s="44"/>
      <c r="L677" s="55"/>
      <c r="M677" s="55"/>
    </row>
    <row r="678" ht="15.75" customHeight="1">
      <c r="A678" s="129"/>
      <c r="B678" s="129"/>
      <c r="C678" s="55"/>
      <c r="D678" s="56"/>
      <c r="E678" s="55"/>
      <c r="F678" s="55"/>
      <c r="G678" s="55"/>
      <c r="H678" s="56"/>
      <c r="I678" s="55"/>
      <c r="J678" s="55"/>
      <c r="K678" s="44"/>
      <c r="L678" s="55"/>
      <c r="M678" s="55"/>
    </row>
    <row r="679" ht="15.75" customHeight="1">
      <c r="A679" s="129"/>
      <c r="B679" s="129"/>
      <c r="C679" s="55"/>
      <c r="D679" s="56"/>
      <c r="E679" s="55"/>
      <c r="F679" s="55"/>
      <c r="G679" s="55"/>
      <c r="H679" s="56"/>
      <c r="I679" s="55"/>
      <c r="J679" s="55"/>
      <c r="K679" s="44"/>
      <c r="L679" s="55"/>
      <c r="M679" s="55"/>
    </row>
    <row r="680" ht="15.75" customHeight="1">
      <c r="A680" s="129"/>
      <c r="B680" s="129"/>
      <c r="C680" s="55"/>
      <c r="D680" s="56"/>
      <c r="E680" s="55"/>
      <c r="F680" s="55"/>
      <c r="G680" s="55"/>
      <c r="H680" s="56"/>
      <c r="I680" s="55"/>
      <c r="J680" s="55"/>
      <c r="K680" s="44"/>
      <c r="L680" s="55"/>
      <c r="M680" s="55"/>
    </row>
    <row r="681" ht="15.75" customHeight="1">
      <c r="A681" s="129"/>
      <c r="B681" s="129"/>
      <c r="C681" s="55"/>
      <c r="D681" s="56"/>
      <c r="E681" s="55"/>
      <c r="F681" s="55"/>
      <c r="G681" s="55"/>
      <c r="H681" s="56"/>
      <c r="I681" s="55"/>
      <c r="J681" s="55"/>
      <c r="K681" s="44"/>
      <c r="L681" s="55"/>
      <c r="M681" s="55"/>
    </row>
    <row r="682" ht="15.75" customHeight="1">
      <c r="A682" s="129"/>
      <c r="B682" s="129"/>
      <c r="C682" s="55"/>
      <c r="D682" s="56"/>
      <c r="E682" s="55"/>
      <c r="F682" s="55"/>
      <c r="G682" s="55"/>
      <c r="H682" s="56"/>
      <c r="I682" s="55"/>
      <c r="J682" s="55"/>
      <c r="K682" s="44"/>
      <c r="L682" s="55"/>
      <c r="M682" s="55"/>
    </row>
    <row r="683" ht="15.75" customHeight="1">
      <c r="A683" s="129"/>
      <c r="B683" s="129"/>
      <c r="C683" s="55"/>
      <c r="D683" s="56"/>
      <c r="E683" s="55"/>
      <c r="F683" s="55"/>
      <c r="G683" s="55"/>
      <c r="H683" s="56"/>
      <c r="I683" s="55"/>
      <c r="J683" s="55"/>
      <c r="K683" s="44"/>
      <c r="L683" s="55"/>
      <c r="M683" s="55"/>
    </row>
    <row r="684" ht="15.75" customHeight="1">
      <c r="A684" s="129"/>
      <c r="B684" s="129"/>
      <c r="C684" s="55"/>
      <c r="D684" s="56"/>
      <c r="E684" s="55"/>
      <c r="F684" s="55"/>
      <c r="G684" s="55"/>
      <c r="H684" s="56"/>
      <c r="I684" s="55"/>
      <c r="J684" s="55"/>
      <c r="K684" s="44"/>
      <c r="L684" s="55"/>
      <c r="M684" s="55"/>
    </row>
    <row r="685" ht="15.75" customHeight="1">
      <c r="A685" s="129"/>
      <c r="B685" s="129"/>
      <c r="C685" s="55"/>
      <c r="D685" s="56"/>
      <c r="E685" s="55"/>
      <c r="F685" s="55"/>
      <c r="G685" s="55"/>
      <c r="H685" s="56"/>
      <c r="I685" s="55"/>
      <c r="J685" s="55"/>
      <c r="K685" s="44"/>
      <c r="L685" s="55"/>
      <c r="M685" s="55"/>
    </row>
    <row r="686" ht="15.75" customHeight="1">
      <c r="A686" s="129"/>
      <c r="B686" s="129"/>
      <c r="C686" s="55"/>
      <c r="D686" s="56"/>
      <c r="E686" s="55"/>
      <c r="F686" s="55"/>
      <c r="G686" s="55"/>
      <c r="H686" s="56"/>
      <c r="I686" s="55"/>
      <c r="J686" s="55"/>
      <c r="K686" s="44"/>
      <c r="L686" s="55"/>
      <c r="M686" s="55"/>
    </row>
    <row r="687" ht="15.75" customHeight="1">
      <c r="A687" s="129"/>
      <c r="B687" s="129"/>
      <c r="C687" s="55"/>
      <c r="D687" s="56"/>
      <c r="E687" s="55"/>
      <c r="F687" s="55"/>
      <c r="G687" s="55"/>
      <c r="H687" s="56"/>
      <c r="I687" s="55"/>
      <c r="J687" s="55"/>
      <c r="K687" s="44"/>
      <c r="L687" s="55"/>
      <c r="M687" s="55"/>
    </row>
    <row r="688" ht="15.75" customHeight="1">
      <c r="A688" s="129"/>
      <c r="B688" s="129"/>
      <c r="C688" s="55"/>
      <c r="D688" s="56"/>
      <c r="E688" s="55"/>
      <c r="F688" s="55"/>
      <c r="G688" s="55"/>
      <c r="H688" s="56"/>
      <c r="I688" s="55"/>
      <c r="J688" s="55"/>
      <c r="K688" s="44"/>
      <c r="L688" s="55"/>
      <c r="M688" s="55"/>
    </row>
    <row r="689" ht="15.75" customHeight="1">
      <c r="A689" s="129"/>
      <c r="B689" s="129"/>
      <c r="C689" s="55"/>
      <c r="D689" s="56"/>
      <c r="E689" s="55"/>
      <c r="F689" s="55"/>
      <c r="G689" s="55"/>
      <c r="H689" s="56"/>
      <c r="I689" s="55"/>
      <c r="J689" s="55"/>
      <c r="K689" s="44"/>
      <c r="L689" s="55"/>
      <c r="M689" s="55"/>
    </row>
    <row r="690" ht="15.75" customHeight="1">
      <c r="A690" s="129"/>
      <c r="B690" s="129"/>
      <c r="C690" s="55"/>
      <c r="D690" s="56"/>
      <c r="E690" s="55"/>
      <c r="F690" s="55"/>
      <c r="G690" s="55"/>
      <c r="H690" s="56"/>
      <c r="I690" s="55"/>
      <c r="J690" s="55"/>
      <c r="K690" s="44"/>
      <c r="L690" s="55"/>
      <c r="M690" s="55"/>
    </row>
    <row r="691" ht="15.75" customHeight="1">
      <c r="A691" s="129"/>
      <c r="B691" s="129"/>
      <c r="C691" s="55"/>
      <c r="D691" s="56"/>
      <c r="E691" s="55"/>
      <c r="F691" s="55"/>
      <c r="G691" s="55"/>
      <c r="H691" s="56"/>
      <c r="I691" s="55"/>
      <c r="J691" s="55"/>
      <c r="K691" s="44"/>
      <c r="L691" s="55"/>
      <c r="M691" s="55"/>
    </row>
    <row r="692" ht="15.75" customHeight="1">
      <c r="A692" s="129"/>
      <c r="B692" s="129"/>
      <c r="C692" s="55"/>
      <c r="D692" s="56"/>
      <c r="E692" s="55"/>
      <c r="F692" s="55"/>
      <c r="G692" s="55"/>
      <c r="H692" s="56"/>
      <c r="I692" s="55"/>
      <c r="J692" s="55"/>
      <c r="K692" s="44"/>
      <c r="L692" s="55"/>
      <c r="M692" s="55"/>
    </row>
    <row r="693" ht="15.75" customHeight="1">
      <c r="A693" s="129"/>
      <c r="B693" s="129"/>
      <c r="C693" s="55"/>
      <c r="D693" s="56"/>
      <c r="E693" s="55"/>
      <c r="F693" s="55"/>
      <c r="G693" s="55"/>
      <c r="H693" s="56"/>
      <c r="I693" s="55"/>
      <c r="J693" s="55"/>
      <c r="K693" s="44"/>
      <c r="L693" s="55"/>
      <c r="M693" s="55"/>
    </row>
    <row r="694" ht="15.75" customHeight="1">
      <c r="A694" s="129"/>
      <c r="B694" s="129"/>
      <c r="C694" s="55"/>
      <c r="D694" s="56"/>
      <c r="E694" s="55"/>
      <c r="F694" s="55"/>
      <c r="G694" s="55"/>
      <c r="H694" s="56"/>
      <c r="I694" s="55"/>
      <c r="J694" s="55"/>
      <c r="K694" s="44"/>
      <c r="L694" s="55"/>
      <c r="M694" s="55"/>
    </row>
    <row r="695" ht="15.75" customHeight="1">
      <c r="A695" s="129"/>
      <c r="B695" s="129"/>
      <c r="C695" s="55"/>
      <c r="D695" s="56"/>
      <c r="E695" s="55"/>
      <c r="F695" s="55"/>
      <c r="G695" s="55"/>
      <c r="H695" s="56"/>
      <c r="I695" s="55"/>
      <c r="J695" s="55"/>
      <c r="K695" s="44"/>
      <c r="L695" s="55"/>
      <c r="M695" s="55"/>
    </row>
    <row r="696" ht="15.75" customHeight="1">
      <c r="A696" s="129"/>
      <c r="B696" s="129"/>
      <c r="C696" s="55"/>
      <c r="D696" s="56"/>
      <c r="E696" s="55"/>
      <c r="F696" s="55"/>
      <c r="G696" s="55"/>
      <c r="H696" s="56"/>
      <c r="I696" s="55"/>
      <c r="J696" s="55"/>
      <c r="K696" s="44"/>
      <c r="L696" s="55"/>
      <c r="M696" s="55"/>
    </row>
    <row r="697" ht="15.75" customHeight="1">
      <c r="A697" s="129"/>
      <c r="B697" s="129"/>
      <c r="C697" s="55"/>
      <c r="D697" s="56"/>
      <c r="E697" s="55"/>
      <c r="F697" s="55"/>
      <c r="G697" s="55"/>
      <c r="H697" s="56"/>
      <c r="I697" s="55"/>
      <c r="J697" s="55"/>
      <c r="K697" s="44"/>
      <c r="L697" s="55"/>
      <c r="M697" s="55"/>
    </row>
    <row r="698" ht="15.75" customHeight="1">
      <c r="A698" s="129"/>
      <c r="B698" s="129"/>
      <c r="C698" s="55"/>
      <c r="D698" s="56"/>
      <c r="E698" s="55"/>
      <c r="F698" s="55"/>
      <c r="G698" s="55"/>
      <c r="H698" s="56"/>
      <c r="I698" s="55"/>
      <c r="J698" s="55"/>
      <c r="K698" s="44"/>
      <c r="L698" s="55"/>
      <c r="M698" s="55"/>
    </row>
    <row r="699" ht="15.75" customHeight="1">
      <c r="A699" s="129"/>
      <c r="B699" s="129"/>
      <c r="C699" s="55"/>
      <c r="D699" s="56"/>
      <c r="E699" s="55"/>
      <c r="F699" s="55"/>
      <c r="G699" s="55"/>
      <c r="H699" s="56"/>
      <c r="I699" s="55"/>
      <c r="J699" s="55"/>
      <c r="K699" s="44"/>
      <c r="L699" s="55"/>
      <c r="M699" s="55"/>
    </row>
    <row r="700" ht="15.75" customHeight="1">
      <c r="A700" s="129"/>
      <c r="B700" s="129"/>
      <c r="C700" s="55"/>
      <c r="D700" s="56"/>
      <c r="E700" s="55"/>
      <c r="F700" s="55"/>
      <c r="G700" s="55"/>
      <c r="H700" s="56"/>
      <c r="I700" s="55"/>
      <c r="J700" s="55"/>
      <c r="K700" s="44"/>
      <c r="L700" s="55"/>
      <c r="M700" s="55"/>
    </row>
    <row r="701" ht="15.75" customHeight="1">
      <c r="A701" s="129"/>
      <c r="B701" s="129"/>
      <c r="C701" s="55"/>
      <c r="D701" s="56"/>
      <c r="E701" s="55"/>
      <c r="F701" s="55"/>
      <c r="G701" s="55"/>
      <c r="H701" s="56"/>
      <c r="I701" s="55"/>
      <c r="J701" s="55"/>
      <c r="K701" s="44"/>
      <c r="L701" s="55"/>
      <c r="M701" s="55"/>
    </row>
    <row r="702" ht="15.75" customHeight="1">
      <c r="A702" s="129"/>
      <c r="B702" s="129"/>
      <c r="C702" s="55"/>
      <c r="D702" s="56"/>
      <c r="E702" s="55"/>
      <c r="F702" s="55"/>
      <c r="G702" s="55"/>
      <c r="H702" s="56"/>
      <c r="I702" s="55"/>
      <c r="J702" s="55"/>
      <c r="K702" s="44"/>
      <c r="L702" s="55"/>
      <c r="M702" s="55"/>
    </row>
    <row r="703" ht="15.75" customHeight="1">
      <c r="A703" s="129"/>
      <c r="B703" s="129"/>
      <c r="C703" s="55"/>
      <c r="D703" s="56"/>
      <c r="E703" s="55"/>
      <c r="F703" s="55"/>
      <c r="G703" s="55"/>
      <c r="H703" s="56"/>
      <c r="I703" s="55"/>
      <c r="J703" s="55"/>
      <c r="K703" s="44"/>
      <c r="L703" s="55"/>
      <c r="M703" s="55"/>
    </row>
    <row r="704" ht="15.75" customHeight="1">
      <c r="A704" s="129"/>
      <c r="B704" s="129"/>
      <c r="C704" s="55"/>
      <c r="D704" s="56"/>
      <c r="E704" s="55"/>
      <c r="F704" s="55"/>
      <c r="G704" s="55"/>
      <c r="H704" s="56"/>
      <c r="I704" s="55"/>
      <c r="J704" s="55"/>
      <c r="K704" s="44"/>
      <c r="L704" s="55"/>
      <c r="M704" s="55"/>
    </row>
    <row r="705" ht="15.75" customHeight="1">
      <c r="A705" s="129"/>
      <c r="B705" s="129"/>
      <c r="C705" s="55"/>
      <c r="D705" s="56"/>
      <c r="E705" s="55"/>
      <c r="F705" s="55"/>
      <c r="G705" s="55"/>
      <c r="H705" s="56"/>
      <c r="I705" s="55"/>
      <c r="J705" s="55"/>
      <c r="K705" s="44"/>
      <c r="L705" s="55"/>
      <c r="M705" s="55"/>
    </row>
    <row r="706" ht="15.75" customHeight="1">
      <c r="A706" s="129"/>
      <c r="B706" s="129"/>
      <c r="C706" s="55"/>
      <c r="D706" s="56"/>
      <c r="E706" s="55"/>
      <c r="F706" s="55"/>
      <c r="G706" s="55"/>
      <c r="H706" s="56"/>
      <c r="I706" s="55"/>
      <c r="J706" s="55"/>
      <c r="K706" s="44"/>
      <c r="L706" s="55"/>
      <c r="M706" s="55"/>
    </row>
    <row r="707" ht="15.75" customHeight="1">
      <c r="A707" s="129"/>
      <c r="B707" s="129"/>
      <c r="C707" s="55"/>
      <c r="D707" s="56"/>
      <c r="E707" s="55"/>
      <c r="F707" s="55"/>
      <c r="G707" s="55"/>
      <c r="H707" s="56"/>
      <c r="I707" s="55"/>
      <c r="J707" s="55"/>
      <c r="K707" s="44"/>
      <c r="L707" s="55"/>
      <c r="M707" s="55"/>
    </row>
    <row r="708" ht="15.75" customHeight="1">
      <c r="A708" s="129"/>
      <c r="B708" s="129"/>
      <c r="C708" s="55"/>
      <c r="D708" s="56"/>
      <c r="E708" s="55"/>
      <c r="F708" s="55"/>
      <c r="G708" s="55"/>
      <c r="H708" s="56"/>
      <c r="I708" s="55"/>
      <c r="J708" s="55"/>
      <c r="K708" s="44"/>
      <c r="L708" s="55"/>
      <c r="M708" s="55"/>
    </row>
    <row r="709" ht="15.75" customHeight="1">
      <c r="A709" s="129"/>
      <c r="B709" s="129"/>
      <c r="C709" s="55"/>
      <c r="D709" s="56"/>
      <c r="E709" s="55"/>
      <c r="F709" s="55"/>
      <c r="G709" s="55"/>
      <c r="H709" s="56"/>
      <c r="I709" s="55"/>
      <c r="J709" s="55"/>
      <c r="K709" s="44"/>
      <c r="L709" s="55"/>
      <c r="M709" s="55"/>
    </row>
    <row r="710" ht="15.75" customHeight="1">
      <c r="A710" s="129"/>
      <c r="B710" s="129"/>
      <c r="C710" s="55"/>
      <c r="D710" s="56"/>
      <c r="E710" s="55"/>
      <c r="F710" s="55"/>
      <c r="G710" s="55"/>
      <c r="H710" s="56"/>
      <c r="I710" s="55"/>
      <c r="J710" s="55"/>
      <c r="K710" s="44"/>
      <c r="L710" s="55"/>
      <c r="M710" s="55"/>
    </row>
    <row r="711" ht="15.75" customHeight="1">
      <c r="A711" s="129"/>
      <c r="B711" s="129"/>
      <c r="C711" s="55"/>
      <c r="D711" s="56"/>
      <c r="E711" s="55"/>
      <c r="F711" s="55"/>
      <c r="G711" s="55"/>
      <c r="H711" s="56"/>
      <c r="I711" s="55"/>
      <c r="J711" s="55"/>
      <c r="K711" s="44"/>
      <c r="L711" s="55"/>
      <c r="M711" s="55"/>
    </row>
    <row r="712" ht="15.75" customHeight="1">
      <c r="A712" s="129"/>
      <c r="B712" s="129"/>
      <c r="C712" s="55"/>
      <c r="D712" s="56"/>
      <c r="E712" s="55"/>
      <c r="F712" s="55"/>
      <c r="G712" s="55"/>
      <c r="H712" s="56"/>
      <c r="I712" s="55"/>
      <c r="J712" s="55"/>
      <c r="K712" s="44"/>
      <c r="L712" s="55"/>
      <c r="M712" s="55"/>
    </row>
    <row r="713" ht="15.75" customHeight="1">
      <c r="A713" s="129"/>
      <c r="B713" s="129"/>
      <c r="C713" s="55"/>
      <c r="D713" s="56"/>
      <c r="E713" s="55"/>
      <c r="F713" s="55"/>
      <c r="G713" s="55"/>
      <c r="H713" s="56"/>
      <c r="I713" s="55"/>
      <c r="J713" s="55"/>
      <c r="K713" s="44"/>
      <c r="L713" s="55"/>
      <c r="M713" s="55"/>
    </row>
    <row r="714" ht="15.75" customHeight="1">
      <c r="A714" s="129"/>
      <c r="B714" s="129"/>
      <c r="C714" s="55"/>
      <c r="D714" s="56"/>
      <c r="E714" s="55"/>
      <c r="F714" s="55"/>
      <c r="G714" s="55"/>
      <c r="H714" s="56"/>
      <c r="I714" s="55"/>
      <c r="J714" s="55"/>
      <c r="K714" s="44"/>
      <c r="L714" s="55"/>
      <c r="M714" s="55"/>
    </row>
    <row r="715" ht="15.75" customHeight="1">
      <c r="A715" s="129"/>
      <c r="B715" s="129"/>
      <c r="C715" s="55"/>
      <c r="D715" s="56"/>
      <c r="E715" s="55"/>
      <c r="F715" s="55"/>
      <c r="G715" s="55"/>
      <c r="H715" s="56"/>
      <c r="I715" s="55"/>
      <c r="J715" s="55"/>
      <c r="K715" s="44"/>
      <c r="L715" s="55"/>
      <c r="M715" s="55"/>
    </row>
    <row r="716" ht="15.75" customHeight="1">
      <c r="A716" s="129"/>
      <c r="B716" s="129"/>
      <c r="C716" s="55"/>
      <c r="D716" s="56"/>
      <c r="E716" s="55"/>
      <c r="F716" s="55"/>
      <c r="G716" s="55"/>
      <c r="H716" s="56"/>
      <c r="I716" s="55"/>
      <c r="J716" s="55"/>
      <c r="K716" s="44"/>
      <c r="L716" s="55"/>
      <c r="M716" s="55"/>
    </row>
    <row r="717" ht="15.75" customHeight="1">
      <c r="A717" s="129"/>
      <c r="B717" s="129"/>
      <c r="C717" s="55"/>
      <c r="D717" s="56"/>
      <c r="E717" s="55"/>
      <c r="F717" s="55"/>
      <c r="G717" s="55"/>
      <c r="H717" s="56"/>
      <c r="I717" s="55"/>
      <c r="J717" s="55"/>
      <c r="K717" s="44"/>
      <c r="L717" s="55"/>
      <c r="M717" s="55"/>
    </row>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31">
    <cfRule type="colorScale" priority="1">
      <colorScale>
        <cfvo type="min"/>
        <cfvo type="max"/>
        <color rgb="FFFFFFFF"/>
        <color rgb="FF57BB8A"/>
      </colorScale>
    </cfRule>
  </conditionalFormatting>
  <hyperlinks>
    <hyperlink r:id="rId1" ref="K30"/>
    <hyperlink r:id="rId2" ref="K34"/>
    <hyperlink r:id="rId3" ref="K38"/>
    <hyperlink r:id="rId4" ref="K39"/>
    <hyperlink r:id="rId5" ref="K403"/>
    <hyperlink r:id="rId6" ref="K404"/>
    <hyperlink r:id="rId7" ref="K408"/>
    <hyperlink r:id="rId8" ref="K411"/>
    <hyperlink r:id="rId9" ref="K412"/>
    <hyperlink r:id="rId10" ref="K413"/>
    <hyperlink r:id="rId11" ref="K417"/>
  </hyperlinks>
  <drawing r:id="rId12"/>
</worksheet>
</file>